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A/Downloads/"/>
    </mc:Choice>
  </mc:AlternateContent>
  <xr:revisionPtr revIDLastSave="0" documentId="13_ncr:1_{05503781-1AFB-2D40-8450-000600A7D33A}" xr6:coauthVersionLast="47" xr6:coauthVersionMax="47" xr10:uidLastSave="{00000000-0000-0000-0000-000000000000}"/>
  <bookViews>
    <workbookView xWindow="0" yWindow="760" windowWidth="33540" windowHeight="21580" activeTab="3" xr2:uid="{00000000-000D-0000-FFFF-FFFF00000000}"/>
  </bookViews>
  <sheets>
    <sheet name="STOCK" sheetId="1" r:id="rId1"/>
    <sheet name="VENTAS" sheetId="2" r:id="rId2"/>
    <sheet name="GASTOS" sheetId="3" r:id="rId3"/>
    <sheet name="RESUMEN" sheetId="4" r:id="rId4"/>
  </sheets>
  <calcPr calcId="191029"/>
  <pivotCaches>
    <pivotCache cacheId="97" r:id="rId5"/>
    <pivotCache cacheId="10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" i="2" l="1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L44" i="2" s="1"/>
  <c r="K45" i="2"/>
  <c r="K46" i="2"/>
  <c r="K47" i="2"/>
  <c r="K48" i="2"/>
  <c r="K49" i="2"/>
  <c r="K50" i="2"/>
  <c r="K51" i="2"/>
  <c r="K52" i="2"/>
  <c r="K53" i="2"/>
  <c r="K54" i="2"/>
  <c r="L54" i="2" s="1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L74" i="2" s="1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L94" i="2" s="1"/>
  <c r="K95" i="2"/>
  <c r="L95" i="2" s="1"/>
  <c r="K96" i="2"/>
  <c r="K97" i="2"/>
  <c r="K98" i="2"/>
  <c r="K99" i="2"/>
  <c r="K100" i="2"/>
  <c r="K101" i="2"/>
  <c r="K102" i="2"/>
  <c r="K103" i="2"/>
  <c r="K104" i="2"/>
  <c r="L104" i="2" s="1"/>
  <c r="K105" i="2"/>
  <c r="L105" i="2" s="1"/>
  <c r="K106" i="2"/>
  <c r="K107" i="2"/>
  <c r="K108" i="2"/>
  <c r="K109" i="2"/>
  <c r="K110" i="2"/>
  <c r="K111" i="2"/>
  <c r="K112" i="2"/>
  <c r="K113" i="2"/>
  <c r="K114" i="2"/>
  <c r="K115" i="2"/>
  <c r="L115" i="2" s="1"/>
  <c r="K116" i="2"/>
  <c r="K117" i="2"/>
  <c r="K118" i="2"/>
  <c r="K119" i="2"/>
  <c r="K120" i="2"/>
  <c r="K121" i="2"/>
  <c r="K122" i="2"/>
  <c r="K123" i="2"/>
  <c r="K124" i="2"/>
  <c r="L124" i="2" s="1"/>
  <c r="K125" i="2"/>
  <c r="K126" i="2"/>
  <c r="K127" i="2"/>
  <c r="K128" i="2"/>
  <c r="K129" i="2"/>
  <c r="K130" i="2"/>
  <c r="K131" i="2"/>
  <c r="K132" i="2"/>
  <c r="K133" i="2"/>
  <c r="K134" i="2"/>
  <c r="K135" i="2"/>
  <c r="L135" i="2" s="1"/>
  <c r="K136" i="2"/>
  <c r="K137" i="2"/>
  <c r="K138" i="2"/>
  <c r="K139" i="2"/>
  <c r="K140" i="2"/>
  <c r="K141" i="2"/>
  <c r="K142" i="2"/>
  <c r="K143" i="2"/>
  <c r="K144" i="2"/>
  <c r="L144" i="2" s="1"/>
  <c r="K145" i="2"/>
  <c r="L145" i="2" s="1"/>
  <c r="K146" i="2"/>
  <c r="K147" i="2"/>
  <c r="K148" i="2"/>
  <c r="K149" i="2"/>
  <c r="K150" i="2"/>
  <c r="K151" i="2"/>
  <c r="K152" i="2"/>
  <c r="K153" i="2"/>
  <c r="K154" i="2"/>
  <c r="L154" i="2" s="1"/>
  <c r="K155" i="2"/>
  <c r="L155" i="2" s="1"/>
  <c r="K156" i="2"/>
  <c r="K157" i="2"/>
  <c r="K158" i="2"/>
  <c r="K159" i="2"/>
  <c r="K160" i="2"/>
  <c r="K161" i="2"/>
  <c r="K162" i="2"/>
  <c r="K163" i="2"/>
  <c r="K164" i="2"/>
  <c r="K165" i="2"/>
  <c r="L165" i="2" s="1"/>
  <c r="K166" i="2"/>
  <c r="K167" i="2"/>
  <c r="K168" i="2"/>
  <c r="K169" i="2"/>
  <c r="K170" i="2"/>
  <c r="K171" i="2"/>
  <c r="K172" i="2"/>
  <c r="K173" i="2"/>
  <c r="K174" i="2"/>
  <c r="L174" i="2" s="1"/>
  <c r="K175" i="2"/>
  <c r="L175" i="2" s="1"/>
  <c r="K176" i="2"/>
  <c r="K177" i="2"/>
  <c r="K178" i="2"/>
  <c r="K179" i="2"/>
  <c r="K180" i="2"/>
  <c r="K181" i="2"/>
  <c r="K182" i="2"/>
  <c r="K183" i="2"/>
  <c r="K184" i="2"/>
  <c r="K185" i="2"/>
  <c r="L185" i="2" s="1"/>
  <c r="K186" i="2"/>
  <c r="K187" i="2"/>
  <c r="K188" i="2"/>
  <c r="K189" i="2"/>
  <c r="K190" i="2"/>
  <c r="K191" i="2"/>
  <c r="K192" i="2"/>
  <c r="K193" i="2"/>
  <c r="K194" i="2"/>
  <c r="L194" i="2" s="1"/>
  <c r="K195" i="2"/>
  <c r="L195" i="2" s="1"/>
  <c r="K196" i="2"/>
  <c r="K197" i="2"/>
  <c r="K198" i="2"/>
  <c r="K199" i="2"/>
  <c r="K200" i="2"/>
  <c r="K201" i="2"/>
  <c r="K202" i="2"/>
  <c r="K203" i="2"/>
  <c r="K204" i="2"/>
  <c r="L204" i="2" s="1"/>
  <c r="K205" i="2"/>
  <c r="L205" i="2" s="1"/>
  <c r="K206" i="2"/>
  <c r="K207" i="2"/>
  <c r="K208" i="2"/>
  <c r="K209" i="2"/>
  <c r="K210" i="2"/>
  <c r="K211" i="2"/>
  <c r="K212" i="2"/>
  <c r="K213" i="2"/>
  <c r="K214" i="2"/>
  <c r="K215" i="2"/>
  <c r="L215" i="2" s="1"/>
  <c r="K216" i="2"/>
  <c r="K217" i="2"/>
  <c r="K218" i="2"/>
  <c r="K219" i="2"/>
  <c r="K220" i="2"/>
  <c r="K221" i="2"/>
  <c r="K222" i="2"/>
  <c r="K223" i="2"/>
  <c r="K224" i="2"/>
  <c r="L224" i="2" s="1"/>
  <c r="K225" i="2"/>
  <c r="L225" i="2" s="1"/>
  <c r="K226" i="2"/>
  <c r="K227" i="2"/>
  <c r="K228" i="2"/>
  <c r="K229" i="2"/>
  <c r="K230" i="2"/>
  <c r="K231" i="2"/>
  <c r="K232" i="2"/>
  <c r="K233" i="2"/>
  <c r="K234" i="2"/>
  <c r="K235" i="2"/>
  <c r="L235" i="2" s="1"/>
  <c r="K236" i="2"/>
  <c r="K237" i="2"/>
  <c r="K238" i="2"/>
  <c r="K239" i="2"/>
  <c r="K240" i="2"/>
  <c r="K241" i="2"/>
  <c r="L241" i="2" s="1"/>
  <c r="K242" i="2"/>
  <c r="K243" i="2"/>
  <c r="K244" i="2"/>
  <c r="L244" i="2" s="1"/>
  <c r="K245" i="2"/>
  <c r="L245" i="2" s="1"/>
  <c r="K246" i="2"/>
  <c r="K247" i="2"/>
  <c r="K248" i="2"/>
  <c r="K249" i="2"/>
  <c r="K250" i="2"/>
  <c r="K251" i="2"/>
  <c r="L251" i="2" s="1"/>
  <c r="K252" i="2"/>
  <c r="K253" i="2"/>
  <c r="K254" i="2"/>
  <c r="L254" i="2" s="1"/>
  <c r="K255" i="2"/>
  <c r="L255" i="2" s="1"/>
  <c r="K256" i="2"/>
  <c r="K257" i="2"/>
  <c r="K258" i="2"/>
  <c r="K259" i="2"/>
  <c r="K260" i="2"/>
  <c r="K261" i="2"/>
  <c r="L261" i="2" s="1"/>
  <c r="K262" i="2"/>
  <c r="K263" i="2"/>
  <c r="K264" i="2"/>
  <c r="L264" i="2" s="1"/>
  <c r="K265" i="2"/>
  <c r="L265" i="2" s="1"/>
  <c r="K266" i="2"/>
  <c r="K267" i="2"/>
  <c r="K268" i="2"/>
  <c r="K269" i="2"/>
  <c r="K270" i="2"/>
  <c r="K271" i="2"/>
  <c r="K272" i="2"/>
  <c r="K273" i="2"/>
  <c r="K274" i="2"/>
  <c r="L274" i="2" s="1"/>
  <c r="K275" i="2"/>
  <c r="L275" i="2" s="1"/>
  <c r="K276" i="2"/>
  <c r="K277" i="2"/>
  <c r="K278" i="2"/>
  <c r="K279" i="2"/>
  <c r="K280" i="2"/>
  <c r="K281" i="2"/>
  <c r="K282" i="2"/>
  <c r="K283" i="2"/>
  <c r="K284" i="2"/>
  <c r="L284" i="2" s="1"/>
  <c r="K285" i="2"/>
  <c r="L285" i="2" s="1"/>
  <c r="K286" i="2"/>
  <c r="K287" i="2"/>
  <c r="K288" i="2"/>
  <c r="K289" i="2"/>
  <c r="K290" i="2"/>
  <c r="K291" i="2"/>
  <c r="L291" i="2" s="1"/>
  <c r="K292" i="2"/>
  <c r="K293" i="2"/>
  <c r="K294" i="2"/>
  <c r="K295" i="2"/>
  <c r="L295" i="2" s="1"/>
  <c r="K296" i="2"/>
  <c r="K297" i="2"/>
  <c r="K298" i="2"/>
  <c r="K299" i="2"/>
  <c r="K300" i="2"/>
  <c r="K301" i="2"/>
  <c r="K302" i="2"/>
  <c r="K303" i="2"/>
  <c r="K304" i="2"/>
  <c r="K305" i="2"/>
  <c r="L305" i="2" s="1"/>
  <c r="K306" i="2"/>
  <c r="K307" i="2"/>
  <c r="K308" i="2"/>
  <c r="K309" i="2"/>
  <c r="K310" i="2"/>
  <c r="K311" i="2"/>
  <c r="K312" i="2"/>
  <c r="K313" i="2"/>
  <c r="K314" i="2"/>
  <c r="L314" i="2" s="1"/>
  <c r="K315" i="2"/>
  <c r="L315" i="2" s="1"/>
  <c r="K316" i="2"/>
  <c r="K317" i="2"/>
  <c r="K318" i="2"/>
  <c r="K319" i="2"/>
  <c r="K320" i="2"/>
  <c r="K321" i="2"/>
  <c r="L321" i="2" s="1"/>
  <c r="K322" i="2"/>
  <c r="K323" i="2"/>
  <c r="K324" i="2"/>
  <c r="K325" i="2"/>
  <c r="L325" i="2" s="1"/>
  <c r="K326" i="2"/>
  <c r="K327" i="2"/>
  <c r="K328" i="2"/>
  <c r="K329" i="2"/>
  <c r="K330" i="2"/>
  <c r="K331" i="2"/>
  <c r="L331" i="2" s="1"/>
  <c r="K332" i="2"/>
  <c r="K333" i="2"/>
  <c r="K334" i="2"/>
  <c r="K335" i="2"/>
  <c r="L335" i="2" s="1"/>
  <c r="K336" i="2"/>
  <c r="K337" i="2"/>
  <c r="K338" i="2"/>
  <c r="K339" i="2"/>
  <c r="K340" i="2"/>
  <c r="K341" i="2"/>
  <c r="L341" i="2" s="1"/>
  <c r="K342" i="2"/>
  <c r="K343" i="2"/>
  <c r="K344" i="2"/>
  <c r="L344" i="2" s="1"/>
  <c r="K345" i="2"/>
  <c r="L345" i="2" s="1"/>
  <c r="K346" i="2"/>
  <c r="K347" i="2"/>
  <c r="K348" i="2"/>
  <c r="K349" i="2"/>
  <c r="K350" i="2"/>
  <c r="K351" i="2"/>
  <c r="L351" i="2" s="1"/>
  <c r="K352" i="2"/>
  <c r="K353" i="2"/>
  <c r="K354" i="2"/>
  <c r="L354" i="2" s="1"/>
  <c r="K355" i="2"/>
  <c r="L355" i="2" s="1"/>
  <c r="K356" i="2"/>
  <c r="K357" i="2"/>
  <c r="K358" i="2"/>
  <c r="K359" i="2"/>
  <c r="K360" i="2"/>
  <c r="K361" i="2"/>
  <c r="L361" i="2" s="1"/>
  <c r="K362" i="2"/>
  <c r="K363" i="2"/>
  <c r="K364" i="2"/>
  <c r="L364" i="2" s="1"/>
  <c r="K365" i="2"/>
  <c r="L365" i="2" s="1"/>
  <c r="K366" i="2"/>
  <c r="K367" i="2"/>
  <c r="K368" i="2"/>
  <c r="K369" i="2"/>
  <c r="K370" i="2"/>
  <c r="K371" i="2"/>
  <c r="K372" i="2"/>
  <c r="K373" i="2"/>
  <c r="K374" i="2"/>
  <c r="L374" i="2" s="1"/>
  <c r="K375" i="2"/>
  <c r="L375" i="2" s="1"/>
  <c r="K376" i="2"/>
  <c r="K377" i="2"/>
  <c r="K378" i="2"/>
  <c r="K379" i="2"/>
  <c r="K380" i="2"/>
  <c r="K381" i="2"/>
  <c r="K382" i="2"/>
  <c r="K383" i="2"/>
  <c r="K384" i="2"/>
  <c r="L384" i="2" s="1"/>
  <c r="K385" i="2"/>
  <c r="L385" i="2" s="1"/>
  <c r="K386" i="2"/>
  <c r="K387" i="2"/>
  <c r="K388" i="2"/>
  <c r="K389" i="2"/>
  <c r="K390" i="2"/>
  <c r="K391" i="2"/>
  <c r="L391" i="2" s="1"/>
  <c r="K392" i="2"/>
  <c r="K393" i="2"/>
  <c r="K394" i="2"/>
  <c r="K395" i="2"/>
  <c r="L395" i="2" s="1"/>
  <c r="K396" i="2"/>
  <c r="K397" i="2"/>
  <c r="K398" i="2"/>
  <c r="K399" i="2"/>
  <c r="K400" i="2"/>
  <c r="K401" i="2"/>
  <c r="K402" i="2"/>
  <c r="K403" i="2"/>
  <c r="K404" i="2"/>
  <c r="K405" i="2"/>
  <c r="L405" i="2" s="1"/>
  <c r="K406" i="2"/>
  <c r="K407" i="2"/>
  <c r="K408" i="2"/>
  <c r="K409" i="2"/>
  <c r="K410" i="2"/>
  <c r="K411" i="2"/>
  <c r="K412" i="2"/>
  <c r="K413" i="2"/>
  <c r="K414" i="2"/>
  <c r="L414" i="2" s="1"/>
  <c r="K415" i="2"/>
  <c r="L415" i="2" s="1"/>
  <c r="K416" i="2"/>
  <c r="K417" i="2"/>
  <c r="K418" i="2"/>
  <c r="K419" i="2"/>
  <c r="K420" i="2"/>
  <c r="K421" i="2"/>
  <c r="L421" i="2" s="1"/>
  <c r="K422" i="2"/>
  <c r="K423" i="2"/>
  <c r="K424" i="2"/>
  <c r="L424" i="2" s="1"/>
  <c r="K425" i="2"/>
  <c r="L425" i="2" s="1"/>
  <c r="K426" i="2"/>
  <c r="K427" i="2"/>
  <c r="K428" i="2"/>
  <c r="K429" i="2"/>
  <c r="K430" i="2"/>
  <c r="K431" i="2"/>
  <c r="L431" i="2" s="1"/>
  <c r="K432" i="2"/>
  <c r="K433" i="2"/>
  <c r="K434" i="2"/>
  <c r="K435" i="2"/>
  <c r="K436" i="2"/>
  <c r="K437" i="2"/>
  <c r="K438" i="2"/>
  <c r="K439" i="2"/>
  <c r="K440" i="2"/>
  <c r="K441" i="2"/>
  <c r="L441" i="2" s="1"/>
  <c r="K442" i="2"/>
  <c r="K443" i="2"/>
  <c r="K444" i="2"/>
  <c r="L444" i="2" s="1"/>
  <c r="K445" i="2"/>
  <c r="L445" i="2" s="1"/>
  <c r="K446" i="2"/>
  <c r="K447" i="2"/>
  <c r="K448" i="2"/>
  <c r="K449" i="2"/>
  <c r="K450" i="2"/>
  <c r="K451" i="2"/>
  <c r="L451" i="2" s="1"/>
  <c r="K452" i="2"/>
  <c r="K453" i="2"/>
  <c r="K454" i="2"/>
  <c r="L454" i="2" s="1"/>
  <c r="K455" i="2"/>
  <c r="L455" i="2" s="1"/>
  <c r="K456" i="2"/>
  <c r="K457" i="2"/>
  <c r="K458" i="2"/>
  <c r="K459" i="2"/>
  <c r="K460" i="2"/>
  <c r="K461" i="2"/>
  <c r="L461" i="2" s="1"/>
  <c r="K462" i="2"/>
  <c r="K463" i="2"/>
  <c r="K464" i="2"/>
  <c r="L464" i="2" s="1"/>
  <c r="K465" i="2"/>
  <c r="L465" i="2" s="1"/>
  <c r="K466" i="2"/>
  <c r="K467" i="2"/>
  <c r="K468" i="2"/>
  <c r="K469" i="2"/>
  <c r="K470" i="2"/>
  <c r="K471" i="2"/>
  <c r="K472" i="2"/>
  <c r="K473" i="2"/>
  <c r="K474" i="2"/>
  <c r="L474" i="2" s="1"/>
  <c r="K475" i="2"/>
  <c r="L475" i="2" s="1"/>
  <c r="K476" i="2"/>
  <c r="K477" i="2"/>
  <c r="K478" i="2"/>
  <c r="K479" i="2"/>
  <c r="K480" i="2"/>
  <c r="K481" i="2"/>
  <c r="K482" i="2"/>
  <c r="K483" i="2"/>
  <c r="K484" i="2"/>
  <c r="L484" i="2" s="1"/>
  <c r="K485" i="2"/>
  <c r="L485" i="2" s="1"/>
  <c r="K486" i="2"/>
  <c r="K487" i="2"/>
  <c r="K488" i="2"/>
  <c r="K489" i="2"/>
  <c r="K490" i="2"/>
  <c r="K491" i="2"/>
  <c r="L491" i="2" s="1"/>
  <c r="K492" i="2"/>
  <c r="K493" i="2"/>
  <c r="K494" i="2"/>
  <c r="K495" i="2"/>
  <c r="L495" i="2" s="1"/>
  <c r="K496" i="2"/>
  <c r="K497" i="2"/>
  <c r="K498" i="2"/>
  <c r="K499" i="2"/>
  <c r="K500" i="2"/>
  <c r="K501" i="2"/>
  <c r="K502" i="2"/>
  <c r="K503" i="2"/>
  <c r="K504" i="2"/>
  <c r="L504" i="2" s="1"/>
  <c r="K505" i="2"/>
  <c r="L505" i="2" s="1"/>
  <c r="K506" i="2"/>
  <c r="K507" i="2"/>
  <c r="K508" i="2"/>
  <c r="K509" i="2"/>
  <c r="K510" i="2"/>
  <c r="K511" i="2"/>
  <c r="K512" i="2"/>
  <c r="K513" i="2"/>
  <c r="K514" i="2"/>
  <c r="L514" i="2" s="1"/>
  <c r="K515" i="2"/>
  <c r="L515" i="2" s="1"/>
  <c r="K516" i="2"/>
  <c r="K517" i="2"/>
  <c r="K518" i="2"/>
  <c r="K519" i="2"/>
  <c r="K520" i="2"/>
  <c r="K521" i="2"/>
  <c r="L521" i="2" s="1"/>
  <c r="K522" i="2"/>
  <c r="K523" i="2"/>
  <c r="K524" i="2"/>
  <c r="L524" i="2" s="1"/>
  <c r="K525" i="2"/>
  <c r="L525" i="2" s="1"/>
  <c r="K526" i="2"/>
  <c r="K527" i="2"/>
  <c r="K528" i="2"/>
  <c r="K529" i="2"/>
  <c r="K530" i="2"/>
  <c r="K531" i="2"/>
  <c r="L531" i="2" s="1"/>
  <c r="K532" i="2"/>
  <c r="K533" i="2"/>
  <c r="K534" i="2"/>
  <c r="L534" i="2" s="1"/>
  <c r="K535" i="2"/>
  <c r="L535" i="2" s="1"/>
  <c r="K536" i="2"/>
  <c r="K537" i="2"/>
  <c r="K538" i="2"/>
  <c r="K539" i="2"/>
  <c r="K540" i="2"/>
  <c r="K541" i="2"/>
  <c r="L541" i="2" s="1"/>
  <c r="K542" i="2"/>
  <c r="K543" i="2"/>
  <c r="K544" i="2"/>
  <c r="L544" i="2" s="1"/>
  <c r="K545" i="2"/>
  <c r="L545" i="2" s="1"/>
  <c r="K546" i="2"/>
  <c r="K547" i="2"/>
  <c r="K548" i="2"/>
  <c r="K549" i="2"/>
  <c r="K550" i="2"/>
  <c r="K551" i="2"/>
  <c r="L551" i="2" s="1"/>
  <c r="K552" i="2"/>
  <c r="K553" i="2"/>
  <c r="K554" i="2"/>
  <c r="L554" i="2" s="1"/>
  <c r="K555" i="2"/>
  <c r="L555" i="2" s="1"/>
  <c r="K556" i="2"/>
  <c r="K557" i="2"/>
  <c r="K558" i="2"/>
  <c r="K559" i="2"/>
  <c r="K560" i="2"/>
  <c r="K561" i="2"/>
  <c r="L561" i="2" s="1"/>
  <c r="K562" i="2"/>
  <c r="K563" i="2"/>
  <c r="K564" i="2"/>
  <c r="L564" i="2" s="1"/>
  <c r="K565" i="2"/>
  <c r="L565" i="2" s="1"/>
  <c r="K566" i="2"/>
  <c r="K567" i="2"/>
  <c r="K568" i="2"/>
  <c r="K569" i="2"/>
  <c r="K570" i="2"/>
  <c r="K571" i="2"/>
  <c r="K572" i="2"/>
  <c r="K573" i="2"/>
  <c r="K574" i="2"/>
  <c r="L574" i="2" s="1"/>
  <c r="K575" i="2"/>
  <c r="L575" i="2" s="1"/>
  <c r="K576" i="2"/>
  <c r="K577" i="2"/>
  <c r="K578" i="2"/>
  <c r="K579" i="2"/>
  <c r="K580" i="2"/>
  <c r="K581" i="2"/>
  <c r="K582" i="2"/>
  <c r="K583" i="2"/>
  <c r="K584" i="2"/>
  <c r="L584" i="2" s="1"/>
  <c r="K585" i="2"/>
  <c r="L585" i="2" s="1"/>
  <c r="K586" i="2"/>
  <c r="K587" i="2"/>
  <c r="K588" i="2"/>
  <c r="K589" i="2"/>
  <c r="K590" i="2"/>
  <c r="K591" i="2"/>
  <c r="L591" i="2" s="1"/>
  <c r="K592" i="2"/>
  <c r="K593" i="2"/>
  <c r="K594" i="2"/>
  <c r="L594" i="2" s="1"/>
  <c r="K595" i="2"/>
  <c r="L595" i="2" s="1"/>
  <c r="K596" i="2"/>
  <c r="K597" i="2"/>
  <c r="K598" i="2"/>
  <c r="K599" i="2"/>
  <c r="K600" i="2"/>
  <c r="K601" i="2"/>
  <c r="K602" i="2"/>
  <c r="K603" i="2"/>
  <c r="K604" i="2"/>
  <c r="L604" i="2" s="1"/>
  <c r="K605" i="2"/>
  <c r="L605" i="2" s="1"/>
  <c r="K606" i="2"/>
  <c r="K607" i="2"/>
  <c r="K608" i="2"/>
  <c r="K609" i="2"/>
  <c r="K610" i="2"/>
  <c r="K611" i="2"/>
  <c r="K612" i="2"/>
  <c r="K613" i="2"/>
  <c r="K614" i="2"/>
  <c r="L614" i="2" s="1"/>
  <c r="K615" i="2"/>
  <c r="L615" i="2" s="1"/>
  <c r="K616" i="2"/>
  <c r="K617" i="2"/>
  <c r="K618" i="2"/>
  <c r="K619" i="2"/>
  <c r="K620" i="2"/>
  <c r="K621" i="2"/>
  <c r="L621" i="2" s="1"/>
  <c r="K622" i="2"/>
  <c r="K623" i="2"/>
  <c r="K624" i="2"/>
  <c r="L624" i="2" s="1"/>
  <c r="K625" i="2"/>
  <c r="L625" i="2" s="1"/>
  <c r="K626" i="2"/>
  <c r="K627" i="2"/>
  <c r="K628" i="2"/>
  <c r="K629" i="2"/>
  <c r="K630" i="2"/>
  <c r="K631" i="2"/>
  <c r="L631" i="2" s="1"/>
  <c r="K632" i="2"/>
  <c r="K633" i="2"/>
  <c r="K634" i="2"/>
  <c r="L634" i="2" s="1"/>
  <c r="K635" i="2"/>
  <c r="L635" i="2" s="1"/>
  <c r="K636" i="2"/>
  <c r="K637" i="2"/>
  <c r="K638" i="2"/>
  <c r="K639" i="2"/>
  <c r="K640" i="2"/>
  <c r="K641" i="2"/>
  <c r="L641" i="2" s="1"/>
  <c r="K642" i="2"/>
  <c r="K643" i="2"/>
  <c r="K644" i="2"/>
  <c r="L644" i="2" s="1"/>
  <c r="K645" i="2"/>
  <c r="L645" i="2" s="1"/>
  <c r="K646" i="2"/>
  <c r="K647" i="2"/>
  <c r="K648" i="2"/>
  <c r="K649" i="2"/>
  <c r="K650" i="2"/>
  <c r="K651" i="2"/>
  <c r="L651" i="2" s="1"/>
  <c r="K652" i="2"/>
  <c r="K653" i="2"/>
  <c r="K654" i="2"/>
  <c r="L654" i="2" s="1"/>
  <c r="K655" i="2"/>
  <c r="L655" i="2" s="1"/>
  <c r="K656" i="2"/>
  <c r="K657" i="2"/>
  <c r="K658" i="2"/>
  <c r="K659" i="2"/>
  <c r="K660" i="2"/>
  <c r="K661" i="2"/>
  <c r="L661" i="2" s="1"/>
  <c r="K662" i="2"/>
  <c r="K663" i="2"/>
  <c r="K664" i="2"/>
  <c r="L664" i="2" s="1"/>
  <c r="K665" i="2"/>
  <c r="L665" i="2" s="1"/>
  <c r="K666" i="2"/>
  <c r="K667" i="2"/>
  <c r="K668" i="2"/>
  <c r="K669" i="2"/>
  <c r="K670" i="2"/>
  <c r="K671" i="2"/>
  <c r="K672" i="2"/>
  <c r="K673" i="2"/>
  <c r="K674" i="2"/>
  <c r="L674" i="2" s="1"/>
  <c r="K675" i="2"/>
  <c r="L675" i="2" s="1"/>
  <c r="K676" i="2"/>
  <c r="K677" i="2"/>
  <c r="K678" i="2"/>
  <c r="K679" i="2"/>
  <c r="K680" i="2"/>
  <c r="K681" i="2"/>
  <c r="K682" i="2"/>
  <c r="K683" i="2"/>
  <c r="K684" i="2"/>
  <c r="L684" i="2" s="1"/>
  <c r="K685" i="2"/>
  <c r="L685" i="2" s="1"/>
  <c r="K686" i="2"/>
  <c r="K687" i="2"/>
  <c r="K688" i="2"/>
  <c r="K689" i="2"/>
  <c r="K690" i="2"/>
  <c r="K691" i="2"/>
  <c r="L691" i="2" s="1"/>
  <c r="K692" i="2"/>
  <c r="K693" i="2"/>
  <c r="K694" i="2"/>
  <c r="L694" i="2" s="1"/>
  <c r="K695" i="2"/>
  <c r="L695" i="2" s="1"/>
  <c r="K696" i="2"/>
  <c r="K697" i="2"/>
  <c r="K698" i="2"/>
  <c r="K699" i="2"/>
  <c r="K700" i="2"/>
  <c r="K701" i="2"/>
  <c r="K702" i="2"/>
  <c r="K703" i="2"/>
  <c r="K704" i="2"/>
  <c r="L704" i="2" s="1"/>
  <c r="K705" i="2"/>
  <c r="L705" i="2" s="1"/>
  <c r="K706" i="2"/>
  <c r="K707" i="2"/>
  <c r="K708" i="2"/>
  <c r="K709" i="2"/>
  <c r="K710" i="2"/>
  <c r="K711" i="2"/>
  <c r="K712" i="2"/>
  <c r="K713" i="2"/>
  <c r="K714" i="2"/>
  <c r="L714" i="2" s="1"/>
  <c r="K715" i="2"/>
  <c r="L715" i="2" s="1"/>
  <c r="K716" i="2"/>
  <c r="K717" i="2"/>
  <c r="K718" i="2"/>
  <c r="K719" i="2"/>
  <c r="K720" i="2"/>
  <c r="K721" i="2"/>
  <c r="L721" i="2" s="1"/>
  <c r="K722" i="2"/>
  <c r="K723" i="2"/>
  <c r="K724" i="2"/>
  <c r="L724" i="2" s="1"/>
  <c r="K725" i="2"/>
  <c r="L725" i="2" s="1"/>
  <c r="K726" i="2"/>
  <c r="K727" i="2"/>
  <c r="K728" i="2"/>
  <c r="K729" i="2"/>
  <c r="K730" i="2"/>
  <c r="K731" i="2"/>
  <c r="L731" i="2" s="1"/>
  <c r="K732" i="2"/>
  <c r="K733" i="2"/>
  <c r="K734" i="2"/>
  <c r="L734" i="2" s="1"/>
  <c r="K735" i="2"/>
  <c r="L735" i="2" s="1"/>
  <c r="K736" i="2"/>
  <c r="K737" i="2"/>
  <c r="K738" i="2"/>
  <c r="K739" i="2"/>
  <c r="K740" i="2"/>
  <c r="K741" i="2"/>
  <c r="L741" i="2" s="1"/>
  <c r="K742" i="2"/>
  <c r="K743" i="2"/>
  <c r="K744" i="2"/>
  <c r="L744" i="2" s="1"/>
  <c r="K745" i="2"/>
  <c r="L745" i="2" s="1"/>
  <c r="K746" i="2"/>
  <c r="K747" i="2"/>
  <c r="K748" i="2"/>
  <c r="K749" i="2"/>
  <c r="K750" i="2"/>
  <c r="K751" i="2"/>
  <c r="L751" i="2" s="1"/>
  <c r="K752" i="2"/>
  <c r="K753" i="2"/>
  <c r="K754" i="2"/>
  <c r="L754" i="2" s="1"/>
  <c r="K755" i="2"/>
  <c r="L755" i="2" s="1"/>
  <c r="K756" i="2"/>
  <c r="K757" i="2"/>
  <c r="K758" i="2"/>
  <c r="K759" i="2"/>
  <c r="K760" i="2"/>
  <c r="K761" i="2"/>
  <c r="L761" i="2" s="1"/>
  <c r="K762" i="2"/>
  <c r="K763" i="2"/>
  <c r="K764" i="2"/>
  <c r="L764" i="2" s="1"/>
  <c r="K765" i="2"/>
  <c r="L765" i="2" s="1"/>
  <c r="K766" i="2"/>
  <c r="K767" i="2"/>
  <c r="K768" i="2"/>
  <c r="K769" i="2"/>
  <c r="K770" i="2"/>
  <c r="K771" i="2"/>
  <c r="K772" i="2"/>
  <c r="K773" i="2"/>
  <c r="K774" i="2"/>
  <c r="L774" i="2" s="1"/>
  <c r="K775" i="2"/>
  <c r="L775" i="2" s="1"/>
  <c r="K776" i="2"/>
  <c r="K777" i="2"/>
  <c r="K778" i="2"/>
  <c r="K779" i="2"/>
  <c r="K780" i="2"/>
  <c r="K781" i="2"/>
  <c r="K782" i="2"/>
  <c r="K783" i="2"/>
  <c r="K784" i="2"/>
  <c r="L784" i="2" s="1"/>
  <c r="K785" i="2"/>
  <c r="L785" i="2" s="1"/>
  <c r="K786" i="2"/>
  <c r="K787" i="2"/>
  <c r="K788" i="2"/>
  <c r="K789" i="2"/>
  <c r="K790" i="2"/>
  <c r="K791" i="2"/>
  <c r="L791" i="2" s="1"/>
  <c r="K792" i="2"/>
  <c r="K793" i="2"/>
  <c r="K794" i="2"/>
  <c r="L794" i="2" s="1"/>
  <c r="K795" i="2"/>
  <c r="L795" i="2" s="1"/>
  <c r="K796" i="2"/>
  <c r="K797" i="2"/>
  <c r="K798" i="2"/>
  <c r="K799" i="2"/>
  <c r="K800" i="2"/>
  <c r="K801" i="2"/>
  <c r="K802" i="2"/>
  <c r="K803" i="2"/>
  <c r="K804" i="2"/>
  <c r="L804" i="2" s="1"/>
  <c r="K805" i="2"/>
  <c r="L805" i="2" s="1"/>
  <c r="K806" i="2"/>
  <c r="K807" i="2"/>
  <c r="K808" i="2"/>
  <c r="K809" i="2"/>
  <c r="K810" i="2"/>
  <c r="K811" i="2"/>
  <c r="K812" i="2"/>
  <c r="K813" i="2"/>
  <c r="K814" i="2"/>
  <c r="L814" i="2" s="1"/>
  <c r="K815" i="2"/>
  <c r="L815" i="2" s="1"/>
  <c r="K816" i="2"/>
  <c r="K817" i="2"/>
  <c r="K818" i="2"/>
  <c r="K819" i="2"/>
  <c r="K820" i="2"/>
  <c r="K821" i="2"/>
  <c r="L821" i="2" s="1"/>
  <c r="K822" i="2"/>
  <c r="K823" i="2"/>
  <c r="K824" i="2"/>
  <c r="L824" i="2" s="1"/>
  <c r="K825" i="2"/>
  <c r="L825" i="2" s="1"/>
  <c r="K826" i="2"/>
  <c r="K827" i="2"/>
  <c r="K828" i="2"/>
  <c r="K829" i="2"/>
  <c r="K830" i="2"/>
  <c r="K831" i="2"/>
  <c r="L831" i="2" s="1"/>
  <c r="K832" i="2"/>
  <c r="K833" i="2"/>
  <c r="K834" i="2"/>
  <c r="K835" i="2"/>
  <c r="L835" i="2" s="1"/>
  <c r="K836" i="2"/>
  <c r="K837" i="2"/>
  <c r="K838" i="2"/>
  <c r="K839" i="2"/>
  <c r="K840" i="2"/>
  <c r="K841" i="2"/>
  <c r="L841" i="2" s="1"/>
  <c r="K842" i="2"/>
  <c r="K843" i="2"/>
  <c r="K844" i="2"/>
  <c r="L844" i="2" s="1"/>
  <c r="K845" i="2"/>
  <c r="L845" i="2" s="1"/>
  <c r="K846" i="2"/>
  <c r="K847" i="2"/>
  <c r="K848" i="2"/>
  <c r="K849" i="2"/>
  <c r="K850" i="2"/>
  <c r="K851" i="2"/>
  <c r="L851" i="2" s="1"/>
  <c r="K852" i="2"/>
  <c r="K853" i="2"/>
  <c r="K854" i="2"/>
  <c r="L854" i="2" s="1"/>
  <c r="K855" i="2"/>
  <c r="L855" i="2" s="1"/>
  <c r="K856" i="2"/>
  <c r="K857" i="2"/>
  <c r="K858" i="2"/>
  <c r="K859" i="2"/>
  <c r="K860" i="2"/>
  <c r="K861" i="2"/>
  <c r="L861" i="2" s="1"/>
  <c r="K862" i="2"/>
  <c r="K863" i="2"/>
  <c r="K864" i="2"/>
  <c r="L864" i="2" s="1"/>
  <c r="K865" i="2"/>
  <c r="L865" i="2" s="1"/>
  <c r="K866" i="2"/>
  <c r="K867" i="2"/>
  <c r="K868" i="2"/>
  <c r="K869" i="2"/>
  <c r="K870" i="2"/>
  <c r="K871" i="2"/>
  <c r="K872" i="2"/>
  <c r="K873" i="2"/>
  <c r="K874" i="2"/>
  <c r="L874" i="2" s="1"/>
  <c r="K875" i="2"/>
  <c r="L875" i="2" s="1"/>
  <c r="K876" i="2"/>
  <c r="K877" i="2"/>
  <c r="K878" i="2"/>
  <c r="K879" i="2"/>
  <c r="K880" i="2"/>
  <c r="K881" i="2"/>
  <c r="K882" i="2"/>
  <c r="K883" i="2"/>
  <c r="K884" i="2"/>
  <c r="L884" i="2" s="1"/>
  <c r="K885" i="2"/>
  <c r="L885" i="2" s="1"/>
  <c r="K886" i="2"/>
  <c r="K887" i="2"/>
  <c r="K888" i="2"/>
  <c r="K889" i="2"/>
  <c r="K890" i="2"/>
  <c r="K891" i="2"/>
  <c r="L891" i="2" s="1"/>
  <c r="K892" i="2"/>
  <c r="K893" i="2"/>
  <c r="K894" i="2"/>
  <c r="K895" i="2"/>
  <c r="L895" i="2" s="1"/>
  <c r="K896" i="2"/>
  <c r="K897" i="2"/>
  <c r="K898" i="2"/>
  <c r="K899" i="2"/>
  <c r="K900" i="2"/>
  <c r="K901" i="2"/>
  <c r="K902" i="2"/>
  <c r="K903" i="2"/>
  <c r="K904" i="2"/>
  <c r="L904" i="2" s="1"/>
  <c r="K905" i="2"/>
  <c r="L905" i="2" s="1"/>
  <c r="K906" i="2"/>
  <c r="K907" i="2"/>
  <c r="K908" i="2"/>
  <c r="K909" i="2"/>
  <c r="K910" i="2"/>
  <c r="K911" i="2"/>
  <c r="K912" i="2"/>
  <c r="K913" i="2"/>
  <c r="K914" i="2"/>
  <c r="L914" i="2" s="1"/>
  <c r="K915" i="2"/>
  <c r="L915" i="2" s="1"/>
  <c r="K916" i="2"/>
  <c r="K917" i="2"/>
  <c r="K918" i="2"/>
  <c r="K919" i="2"/>
  <c r="K920" i="2"/>
  <c r="K921" i="2"/>
  <c r="L921" i="2" s="1"/>
  <c r="K922" i="2"/>
  <c r="K923" i="2"/>
  <c r="K924" i="2"/>
  <c r="L924" i="2" s="1"/>
  <c r="K925" i="2"/>
  <c r="L925" i="2" s="1"/>
  <c r="K926" i="2"/>
  <c r="K927" i="2"/>
  <c r="K928" i="2"/>
  <c r="K929" i="2"/>
  <c r="K930" i="2"/>
  <c r="K931" i="2"/>
  <c r="L931" i="2" s="1"/>
  <c r="K932" i="2"/>
  <c r="K933" i="2"/>
  <c r="K934" i="2"/>
  <c r="K935" i="2"/>
  <c r="K936" i="2"/>
  <c r="K937" i="2"/>
  <c r="K938" i="2"/>
  <c r="K939" i="2"/>
  <c r="K940" i="2"/>
  <c r="K941" i="2"/>
  <c r="L941" i="2" s="1"/>
  <c r="K942" i="2"/>
  <c r="K943" i="2"/>
  <c r="K944" i="2"/>
  <c r="L944" i="2" s="1"/>
  <c r="K945" i="2"/>
  <c r="L945" i="2" s="1"/>
  <c r="K946" i="2"/>
  <c r="K947" i="2"/>
  <c r="K948" i="2"/>
  <c r="K949" i="2"/>
  <c r="K950" i="2"/>
  <c r="K951" i="2"/>
  <c r="L951" i="2" s="1"/>
  <c r="K952" i="2"/>
  <c r="K953" i="2"/>
  <c r="K954" i="2"/>
  <c r="L954" i="2" s="1"/>
  <c r="K955" i="2"/>
  <c r="L955" i="2" s="1"/>
  <c r="K956" i="2"/>
  <c r="K957" i="2"/>
  <c r="K958" i="2"/>
  <c r="K959" i="2"/>
  <c r="K960" i="2"/>
  <c r="K961" i="2"/>
  <c r="L961" i="2" s="1"/>
  <c r="K962" i="2"/>
  <c r="K963" i="2"/>
  <c r="K964" i="2"/>
  <c r="L964" i="2" s="1"/>
  <c r="K965" i="2"/>
  <c r="L965" i="2" s="1"/>
  <c r="K966" i="2"/>
  <c r="K967" i="2"/>
  <c r="K968" i="2"/>
  <c r="K969" i="2"/>
  <c r="K970" i="2"/>
  <c r="K971" i="2"/>
  <c r="K972" i="2"/>
  <c r="K973" i="2"/>
  <c r="K974" i="2"/>
  <c r="L974" i="2" s="1"/>
  <c r="K975" i="2"/>
  <c r="L975" i="2" s="1"/>
  <c r="K976" i="2"/>
  <c r="K977" i="2"/>
  <c r="K978" i="2"/>
  <c r="K979" i="2"/>
  <c r="K980" i="2"/>
  <c r="K981" i="2"/>
  <c r="K982" i="2"/>
  <c r="K983" i="2"/>
  <c r="K984" i="2"/>
  <c r="L984" i="2" s="1"/>
  <c r="K985" i="2"/>
  <c r="L985" i="2" s="1"/>
  <c r="K986" i="2"/>
  <c r="K987" i="2"/>
  <c r="K988" i="2"/>
  <c r="K989" i="2"/>
  <c r="K990" i="2"/>
  <c r="K991" i="2"/>
  <c r="L991" i="2" s="1"/>
  <c r="K992" i="2"/>
  <c r="K993" i="2"/>
  <c r="K994" i="2"/>
  <c r="K995" i="2"/>
  <c r="L995" i="2" s="1"/>
  <c r="K996" i="2"/>
  <c r="K997" i="2"/>
  <c r="K998" i="2"/>
  <c r="K999" i="2"/>
  <c r="K1000" i="2"/>
  <c r="K1001" i="2"/>
  <c r="K1002" i="2"/>
  <c r="K1003" i="2"/>
  <c r="K1004" i="2"/>
  <c r="L1004" i="2" s="1"/>
  <c r="K1005" i="2"/>
  <c r="L1005" i="2" s="1"/>
  <c r="K1006" i="2"/>
  <c r="K1007" i="2"/>
  <c r="K1008" i="2"/>
  <c r="K1009" i="2"/>
  <c r="K1010" i="2"/>
  <c r="K1011" i="2"/>
  <c r="K1012" i="2"/>
  <c r="K1013" i="2"/>
  <c r="K1014" i="2"/>
  <c r="L1014" i="2" s="1"/>
  <c r="K1015" i="2"/>
  <c r="L1015" i="2" s="1"/>
  <c r="K1016" i="2"/>
  <c r="K1017" i="2"/>
  <c r="K1018" i="2"/>
  <c r="K1019" i="2"/>
  <c r="K1020" i="2"/>
  <c r="K1021" i="2"/>
  <c r="L1021" i="2" s="1"/>
  <c r="K1022" i="2"/>
  <c r="K1023" i="2"/>
  <c r="K1024" i="2"/>
  <c r="L1024" i="2" s="1"/>
  <c r="K1025" i="2"/>
  <c r="L1025" i="2" s="1"/>
  <c r="K1026" i="2"/>
  <c r="K1027" i="2"/>
  <c r="K1028" i="2"/>
  <c r="K1029" i="2"/>
  <c r="K1030" i="2"/>
  <c r="K1031" i="2"/>
  <c r="L1031" i="2" s="1"/>
  <c r="K1032" i="2"/>
  <c r="K1033" i="2"/>
  <c r="K1034" i="2"/>
  <c r="L1034" i="2" s="1"/>
  <c r="K1035" i="2"/>
  <c r="L1035" i="2" s="1"/>
  <c r="K1036" i="2"/>
  <c r="K1037" i="2"/>
  <c r="K1038" i="2"/>
  <c r="K1039" i="2"/>
  <c r="K1040" i="2"/>
  <c r="K1041" i="2"/>
  <c r="L1041" i="2" s="1"/>
  <c r="K1042" i="2"/>
  <c r="K1043" i="2"/>
  <c r="K1044" i="2"/>
  <c r="L1044" i="2" s="1"/>
  <c r="K1045" i="2"/>
  <c r="L1045" i="2" s="1"/>
  <c r="K1046" i="2"/>
  <c r="K1047" i="2"/>
  <c r="K1048" i="2"/>
  <c r="K1049" i="2"/>
  <c r="K1050" i="2"/>
  <c r="K1051" i="2"/>
  <c r="L1051" i="2" s="1"/>
  <c r="K1052" i="2"/>
  <c r="K1053" i="2"/>
  <c r="K1054" i="2"/>
  <c r="L1054" i="2" s="1"/>
  <c r="K1055" i="2"/>
  <c r="L1055" i="2" s="1"/>
  <c r="K1056" i="2"/>
  <c r="K1057" i="2"/>
  <c r="K1058" i="2"/>
  <c r="K1059" i="2"/>
  <c r="K1060" i="2"/>
  <c r="K1061" i="2"/>
  <c r="L1061" i="2" s="1"/>
  <c r="K1062" i="2"/>
  <c r="K1063" i="2"/>
  <c r="K1064" i="2"/>
  <c r="L1064" i="2" s="1"/>
  <c r="K1065" i="2"/>
  <c r="L1065" i="2" s="1"/>
  <c r="K1066" i="2"/>
  <c r="K1067" i="2"/>
  <c r="K1068" i="2"/>
  <c r="K1069" i="2"/>
  <c r="K1070" i="2"/>
  <c r="K1071" i="2"/>
  <c r="K1072" i="2"/>
  <c r="K1073" i="2"/>
  <c r="K1074" i="2"/>
  <c r="L1074" i="2" s="1"/>
  <c r="K1075" i="2"/>
  <c r="L1075" i="2" s="1"/>
  <c r="K1076" i="2"/>
  <c r="K1077" i="2"/>
  <c r="K1078" i="2"/>
  <c r="K1079" i="2"/>
  <c r="K1080" i="2"/>
  <c r="K1081" i="2"/>
  <c r="K1082" i="2"/>
  <c r="K1083" i="2"/>
  <c r="K1084" i="2"/>
  <c r="L1084" i="2" s="1"/>
  <c r="K1085" i="2"/>
  <c r="L1085" i="2" s="1"/>
  <c r="K1086" i="2"/>
  <c r="K1087" i="2"/>
  <c r="K1088" i="2"/>
  <c r="K1089" i="2"/>
  <c r="K1090" i="2"/>
  <c r="K1091" i="2"/>
  <c r="L1091" i="2" s="1"/>
  <c r="K1092" i="2"/>
  <c r="K1093" i="2"/>
  <c r="K1094" i="2"/>
  <c r="L1094" i="2" s="1"/>
  <c r="K1095" i="2"/>
  <c r="L1095" i="2" s="1"/>
  <c r="K1096" i="2"/>
  <c r="K1097" i="2"/>
  <c r="K1098" i="2"/>
  <c r="K1099" i="2"/>
  <c r="K1100" i="2"/>
  <c r="K1101" i="2"/>
  <c r="K1102" i="2"/>
  <c r="K1103" i="2"/>
  <c r="K1104" i="2"/>
  <c r="L1104" i="2" s="1"/>
  <c r="K1105" i="2"/>
  <c r="L1105" i="2" s="1"/>
  <c r="K1106" i="2"/>
  <c r="K1107" i="2"/>
  <c r="K1108" i="2"/>
  <c r="K1109" i="2"/>
  <c r="K1110" i="2"/>
  <c r="K1111" i="2"/>
  <c r="K1112" i="2"/>
  <c r="K1113" i="2"/>
  <c r="K1114" i="2"/>
  <c r="L1114" i="2" s="1"/>
  <c r="K1115" i="2"/>
  <c r="L1115" i="2" s="1"/>
  <c r="K1116" i="2"/>
  <c r="K1117" i="2"/>
  <c r="K1118" i="2"/>
  <c r="K1119" i="2"/>
  <c r="K1120" i="2"/>
  <c r="K1121" i="2"/>
  <c r="L1121" i="2" s="1"/>
  <c r="K1122" i="2"/>
  <c r="K1123" i="2"/>
  <c r="K1124" i="2"/>
  <c r="L1124" i="2" s="1"/>
  <c r="K1125" i="2"/>
  <c r="L1125" i="2" s="1"/>
  <c r="K1126" i="2"/>
  <c r="K1127" i="2"/>
  <c r="K1128" i="2"/>
  <c r="K1129" i="2"/>
  <c r="K1130" i="2"/>
  <c r="K1131" i="2"/>
  <c r="L1131" i="2" s="1"/>
  <c r="K1132" i="2"/>
  <c r="K1133" i="2"/>
  <c r="K1134" i="2"/>
  <c r="L1134" i="2" s="1"/>
  <c r="K1135" i="2"/>
  <c r="L1135" i="2" s="1"/>
  <c r="K1136" i="2"/>
  <c r="K1137" i="2"/>
  <c r="K1138" i="2"/>
  <c r="K1139" i="2"/>
  <c r="K1140" i="2"/>
  <c r="K1141" i="2"/>
  <c r="L1141" i="2" s="1"/>
  <c r="K1142" i="2"/>
  <c r="K1143" i="2"/>
  <c r="K1144" i="2"/>
  <c r="L1144" i="2" s="1"/>
  <c r="K1145" i="2"/>
  <c r="L1145" i="2" s="1"/>
  <c r="K1146" i="2"/>
  <c r="K1147" i="2"/>
  <c r="K1148" i="2"/>
  <c r="K1149" i="2"/>
  <c r="K1150" i="2"/>
  <c r="K1151" i="2"/>
  <c r="L1151" i="2" s="1"/>
  <c r="K1152" i="2"/>
  <c r="K1153" i="2"/>
  <c r="K1154" i="2"/>
  <c r="L1154" i="2" s="1"/>
  <c r="K1155" i="2"/>
  <c r="L1155" i="2" s="1"/>
  <c r="K1156" i="2"/>
  <c r="K1157" i="2"/>
  <c r="K1158" i="2"/>
  <c r="K1159" i="2"/>
  <c r="K1160" i="2"/>
  <c r="K1161" i="2"/>
  <c r="L1161" i="2" s="1"/>
  <c r="K1162" i="2"/>
  <c r="K1163" i="2"/>
  <c r="K1164" i="2"/>
  <c r="L1164" i="2" s="1"/>
  <c r="K1165" i="2"/>
  <c r="L1165" i="2" s="1"/>
  <c r="K1166" i="2"/>
  <c r="K1167" i="2"/>
  <c r="K1168" i="2"/>
  <c r="K1169" i="2"/>
  <c r="K1170" i="2"/>
  <c r="K1171" i="2"/>
  <c r="K1172" i="2"/>
  <c r="K1173" i="2"/>
  <c r="K1174" i="2"/>
  <c r="L1174" i="2" s="1"/>
  <c r="K1175" i="2"/>
  <c r="L1175" i="2" s="1"/>
  <c r="K1176" i="2"/>
  <c r="K1177" i="2"/>
  <c r="K1178" i="2"/>
  <c r="K1179" i="2"/>
  <c r="K1180" i="2"/>
  <c r="K1181" i="2"/>
  <c r="K1182" i="2"/>
  <c r="K1183" i="2"/>
  <c r="K1184" i="2"/>
  <c r="L1184" i="2" s="1"/>
  <c r="K1185" i="2"/>
  <c r="L1185" i="2" s="1"/>
  <c r="K1186" i="2"/>
  <c r="K1187" i="2"/>
  <c r="K1188" i="2"/>
  <c r="K1189" i="2"/>
  <c r="K1190" i="2"/>
  <c r="K1191" i="2"/>
  <c r="L1191" i="2" s="1"/>
  <c r="K1192" i="2"/>
  <c r="K1193" i="2"/>
  <c r="K1194" i="2"/>
  <c r="L1194" i="2" s="1"/>
  <c r="K1195" i="2"/>
  <c r="L1195" i="2" s="1"/>
  <c r="K1196" i="2"/>
  <c r="K1197" i="2"/>
  <c r="K1198" i="2"/>
  <c r="K1199" i="2"/>
  <c r="K1200" i="2"/>
  <c r="K1201" i="2"/>
  <c r="K1202" i="2"/>
  <c r="K1203" i="2"/>
  <c r="K1204" i="2"/>
  <c r="L1204" i="2" s="1"/>
  <c r="K1205" i="2"/>
  <c r="L1205" i="2" s="1"/>
  <c r="K1206" i="2"/>
  <c r="K1207" i="2"/>
  <c r="K1208" i="2"/>
  <c r="K1209" i="2"/>
  <c r="K1210" i="2"/>
  <c r="K1211" i="2"/>
  <c r="K1212" i="2"/>
  <c r="K1213" i="2"/>
  <c r="K1214" i="2"/>
  <c r="L1214" i="2" s="1"/>
  <c r="K1215" i="2"/>
  <c r="L1215" i="2" s="1"/>
  <c r="K1216" i="2"/>
  <c r="K1217" i="2"/>
  <c r="K1218" i="2"/>
  <c r="K1219" i="2"/>
  <c r="K1220" i="2"/>
  <c r="K1221" i="2"/>
  <c r="L1221" i="2" s="1"/>
  <c r="K1222" i="2"/>
  <c r="K1223" i="2"/>
  <c r="K1224" i="2"/>
  <c r="L1224" i="2" s="1"/>
  <c r="K1225" i="2"/>
  <c r="L1225" i="2" s="1"/>
  <c r="K1226" i="2"/>
  <c r="K1227" i="2"/>
  <c r="K1228" i="2"/>
  <c r="K1229" i="2"/>
  <c r="K1230" i="2"/>
  <c r="K1231" i="2"/>
  <c r="L1231" i="2" s="1"/>
  <c r="K1232" i="2"/>
  <c r="K1233" i="2"/>
  <c r="K1234" i="2"/>
  <c r="L1234" i="2" s="1"/>
  <c r="K1235" i="2"/>
  <c r="L1235" i="2" s="1"/>
  <c r="K1236" i="2"/>
  <c r="K1237" i="2"/>
  <c r="K1238" i="2"/>
  <c r="K1239" i="2"/>
  <c r="K1240" i="2"/>
  <c r="K1241" i="2"/>
  <c r="L1241" i="2" s="1"/>
  <c r="K1242" i="2"/>
  <c r="K1243" i="2"/>
  <c r="K1244" i="2"/>
  <c r="L1244" i="2" s="1"/>
  <c r="K1245" i="2"/>
  <c r="L1245" i="2" s="1"/>
  <c r="K1246" i="2"/>
  <c r="K1247" i="2"/>
  <c r="K1248" i="2"/>
  <c r="K1249" i="2"/>
  <c r="K1250" i="2"/>
  <c r="K1251" i="2"/>
  <c r="L1251" i="2" s="1"/>
  <c r="K1252" i="2"/>
  <c r="K1253" i="2"/>
  <c r="K1254" i="2"/>
  <c r="L1254" i="2" s="1"/>
  <c r="K1255" i="2"/>
  <c r="L1255" i="2" s="1"/>
  <c r="K1256" i="2"/>
  <c r="K1257" i="2"/>
  <c r="K1258" i="2"/>
  <c r="K1259" i="2"/>
  <c r="K1260" i="2"/>
  <c r="K1261" i="2"/>
  <c r="L1261" i="2" s="1"/>
  <c r="K1262" i="2"/>
  <c r="K1263" i="2"/>
  <c r="K1264" i="2"/>
  <c r="L1264" i="2" s="1"/>
  <c r="K1265" i="2"/>
  <c r="L1265" i="2" s="1"/>
  <c r="K1266" i="2"/>
  <c r="K1267" i="2"/>
  <c r="K1268" i="2"/>
  <c r="K1269" i="2"/>
  <c r="K1270" i="2"/>
  <c r="K1271" i="2"/>
  <c r="K1272" i="2"/>
  <c r="K1273" i="2"/>
  <c r="K1274" i="2"/>
  <c r="L1274" i="2" s="1"/>
  <c r="K1275" i="2"/>
  <c r="L1275" i="2" s="1"/>
  <c r="K1276" i="2"/>
  <c r="K1277" i="2"/>
  <c r="K1278" i="2"/>
  <c r="K1279" i="2"/>
  <c r="K1280" i="2"/>
  <c r="K1281" i="2"/>
  <c r="K1282" i="2"/>
  <c r="K1283" i="2"/>
  <c r="K1284" i="2"/>
  <c r="L1284" i="2" s="1"/>
  <c r="K1285" i="2"/>
  <c r="L1285" i="2" s="1"/>
  <c r="K1286" i="2"/>
  <c r="K1287" i="2"/>
  <c r="K1288" i="2"/>
  <c r="K1289" i="2"/>
  <c r="K1290" i="2"/>
  <c r="K1291" i="2"/>
  <c r="L1291" i="2" s="1"/>
  <c r="K1292" i="2"/>
  <c r="K1293" i="2"/>
  <c r="K1294" i="2"/>
  <c r="L1294" i="2" s="1"/>
  <c r="K1295" i="2"/>
  <c r="L1295" i="2" s="1"/>
  <c r="K1296" i="2"/>
  <c r="K1297" i="2"/>
  <c r="K1298" i="2"/>
  <c r="K1299" i="2"/>
  <c r="K1300" i="2"/>
  <c r="K1301" i="2"/>
  <c r="K1302" i="2"/>
  <c r="K1303" i="2"/>
  <c r="K1304" i="2"/>
  <c r="L1304" i="2" s="1"/>
  <c r="K1305" i="2"/>
  <c r="L1305" i="2" s="1"/>
  <c r="K1306" i="2"/>
  <c r="K1307" i="2"/>
  <c r="K1308" i="2"/>
  <c r="K1309" i="2"/>
  <c r="K1310" i="2"/>
  <c r="K1311" i="2"/>
  <c r="K1312" i="2"/>
  <c r="K1313" i="2"/>
  <c r="K1314" i="2"/>
  <c r="L1314" i="2" s="1"/>
  <c r="K1315" i="2"/>
  <c r="L1315" i="2" s="1"/>
  <c r="K1316" i="2"/>
  <c r="K1317" i="2"/>
  <c r="K1318" i="2"/>
  <c r="K1319" i="2"/>
  <c r="K1320" i="2"/>
  <c r="K1321" i="2"/>
  <c r="L1321" i="2" s="1"/>
  <c r="K1322" i="2"/>
  <c r="K1323" i="2"/>
  <c r="K1324" i="2"/>
  <c r="L1324" i="2" s="1"/>
  <c r="K1325" i="2"/>
  <c r="L1325" i="2" s="1"/>
  <c r="K1326" i="2"/>
  <c r="K1327" i="2"/>
  <c r="K1328" i="2"/>
  <c r="K1329" i="2"/>
  <c r="K1330" i="2"/>
  <c r="K1331" i="2"/>
  <c r="L1331" i="2" s="1"/>
  <c r="K1332" i="2"/>
  <c r="K1333" i="2"/>
  <c r="K1334" i="2"/>
  <c r="K1335" i="2"/>
  <c r="L1335" i="2" s="1"/>
  <c r="K1336" i="2"/>
  <c r="K1337" i="2"/>
  <c r="K1338" i="2"/>
  <c r="K1339" i="2"/>
  <c r="K1340" i="2"/>
  <c r="K1341" i="2"/>
  <c r="L1341" i="2" s="1"/>
  <c r="K1342" i="2"/>
  <c r="K1343" i="2"/>
  <c r="K1344" i="2"/>
  <c r="L1344" i="2" s="1"/>
  <c r="K1345" i="2"/>
  <c r="L1345" i="2" s="1"/>
  <c r="K1346" i="2"/>
  <c r="K1347" i="2"/>
  <c r="K1348" i="2"/>
  <c r="K1349" i="2"/>
  <c r="K1350" i="2"/>
  <c r="K1351" i="2"/>
  <c r="L1351" i="2" s="1"/>
  <c r="K1352" i="2"/>
  <c r="K1353" i="2"/>
  <c r="K1354" i="2"/>
  <c r="L1354" i="2" s="1"/>
  <c r="K1355" i="2"/>
  <c r="L1355" i="2" s="1"/>
  <c r="K1356" i="2"/>
  <c r="K1357" i="2"/>
  <c r="K1358" i="2"/>
  <c r="K1359" i="2"/>
  <c r="K1360" i="2"/>
  <c r="K1361" i="2"/>
  <c r="L1361" i="2" s="1"/>
  <c r="K1362" i="2"/>
  <c r="K1363" i="2"/>
  <c r="K1364" i="2"/>
  <c r="L1364" i="2" s="1"/>
  <c r="K1365" i="2"/>
  <c r="L1365" i="2" s="1"/>
  <c r="K1366" i="2"/>
  <c r="K1367" i="2"/>
  <c r="K1368" i="2"/>
  <c r="K1369" i="2"/>
  <c r="K1370" i="2"/>
  <c r="K1371" i="2"/>
  <c r="K1372" i="2"/>
  <c r="K1373" i="2"/>
  <c r="K1374" i="2"/>
  <c r="L1374" i="2" s="1"/>
  <c r="K1375" i="2"/>
  <c r="L1375" i="2" s="1"/>
  <c r="K1376" i="2"/>
  <c r="K1377" i="2"/>
  <c r="K1378" i="2"/>
  <c r="K1379" i="2"/>
  <c r="K1380" i="2"/>
  <c r="K1381" i="2"/>
  <c r="K1382" i="2"/>
  <c r="K1383" i="2"/>
  <c r="K1384" i="2"/>
  <c r="L1384" i="2" s="1"/>
  <c r="K1385" i="2"/>
  <c r="L1385" i="2" s="1"/>
  <c r="K1386" i="2"/>
  <c r="K1387" i="2"/>
  <c r="K1388" i="2"/>
  <c r="K1389" i="2"/>
  <c r="K1390" i="2"/>
  <c r="K1391" i="2"/>
  <c r="L1391" i="2" s="1"/>
  <c r="K1392" i="2"/>
  <c r="K1393" i="2"/>
  <c r="K1394" i="2"/>
  <c r="K1395" i="2"/>
  <c r="L1395" i="2" s="1"/>
  <c r="K1396" i="2"/>
  <c r="K1397" i="2"/>
  <c r="K1398" i="2"/>
  <c r="K1399" i="2"/>
  <c r="K1400" i="2"/>
  <c r="K1401" i="2"/>
  <c r="K1402" i="2"/>
  <c r="K1403" i="2"/>
  <c r="K1404" i="2"/>
  <c r="L1404" i="2" s="1"/>
  <c r="K1405" i="2"/>
  <c r="L1405" i="2" s="1"/>
  <c r="K1406" i="2"/>
  <c r="K1407" i="2"/>
  <c r="K1408" i="2"/>
  <c r="K1409" i="2"/>
  <c r="K1410" i="2"/>
  <c r="K1411" i="2"/>
  <c r="K1412" i="2"/>
  <c r="K1413" i="2"/>
  <c r="K1414" i="2"/>
  <c r="L1414" i="2" s="1"/>
  <c r="K1415" i="2"/>
  <c r="L1415" i="2" s="1"/>
  <c r="K1416" i="2"/>
  <c r="K1417" i="2"/>
  <c r="K1418" i="2"/>
  <c r="K1419" i="2"/>
  <c r="K1420" i="2"/>
  <c r="K1421" i="2"/>
  <c r="L1421" i="2" s="1"/>
  <c r="K1422" i="2"/>
  <c r="K1423" i="2"/>
  <c r="K1424" i="2"/>
  <c r="L1424" i="2" s="1"/>
  <c r="K1425" i="2"/>
  <c r="L1425" i="2" s="1"/>
  <c r="K1426" i="2"/>
  <c r="K1427" i="2"/>
  <c r="K1428" i="2"/>
  <c r="K1429" i="2"/>
  <c r="K1430" i="2"/>
  <c r="K1431" i="2"/>
  <c r="L1431" i="2" s="1"/>
  <c r="K1432" i="2"/>
  <c r="K1433" i="2"/>
  <c r="K1434" i="2"/>
  <c r="K1435" i="2"/>
  <c r="K1436" i="2"/>
  <c r="K1437" i="2"/>
  <c r="K1438" i="2"/>
  <c r="K1439" i="2"/>
  <c r="K1440" i="2"/>
  <c r="K1441" i="2"/>
  <c r="L1441" i="2" s="1"/>
  <c r="K1442" i="2"/>
  <c r="K1443" i="2"/>
  <c r="K1444" i="2"/>
  <c r="L1444" i="2" s="1"/>
  <c r="K1445" i="2"/>
  <c r="L1445" i="2" s="1"/>
  <c r="K1446" i="2"/>
  <c r="K1447" i="2"/>
  <c r="K1448" i="2"/>
  <c r="K1449" i="2"/>
  <c r="K1450" i="2"/>
  <c r="K1451" i="2"/>
  <c r="L1451" i="2" s="1"/>
  <c r="K1452" i="2"/>
  <c r="K1453" i="2"/>
  <c r="K1454" i="2"/>
  <c r="L1454" i="2" s="1"/>
  <c r="K1455" i="2"/>
  <c r="L1455" i="2" s="1"/>
  <c r="K1456" i="2"/>
  <c r="K1457" i="2"/>
  <c r="K1458" i="2"/>
  <c r="K1459" i="2"/>
  <c r="K1460" i="2"/>
  <c r="K1461" i="2"/>
  <c r="L1461" i="2" s="1"/>
  <c r="K1462" i="2"/>
  <c r="K1463" i="2"/>
  <c r="K1464" i="2"/>
  <c r="L1464" i="2" s="1"/>
  <c r="K1465" i="2"/>
  <c r="L1465" i="2" s="1"/>
  <c r="K1466" i="2"/>
  <c r="K1467" i="2"/>
  <c r="K1468" i="2"/>
  <c r="K1469" i="2"/>
  <c r="K1470" i="2"/>
  <c r="K1471" i="2"/>
  <c r="K1472" i="2"/>
  <c r="K1473" i="2"/>
  <c r="K1474" i="2"/>
  <c r="L1474" i="2" s="1"/>
  <c r="K1475" i="2"/>
  <c r="L1475" i="2" s="1"/>
  <c r="K1476" i="2"/>
  <c r="K1477" i="2"/>
  <c r="K1478" i="2"/>
  <c r="K1479" i="2"/>
  <c r="K1480" i="2"/>
  <c r="K1481" i="2"/>
  <c r="K1482" i="2"/>
  <c r="K1483" i="2"/>
  <c r="K1484" i="2"/>
  <c r="L1484" i="2" s="1"/>
  <c r="K1485" i="2"/>
  <c r="L1485" i="2" s="1"/>
  <c r="K1486" i="2"/>
  <c r="K1487" i="2"/>
  <c r="K1488" i="2"/>
  <c r="K1489" i="2"/>
  <c r="K1490" i="2"/>
  <c r="K1491" i="2"/>
  <c r="L1491" i="2" s="1"/>
  <c r="K1492" i="2"/>
  <c r="K1493" i="2"/>
  <c r="K1494" i="2"/>
  <c r="K1495" i="2"/>
  <c r="L1495" i="2" s="1"/>
  <c r="K1496" i="2"/>
  <c r="K1497" i="2"/>
  <c r="K1498" i="2"/>
  <c r="K1499" i="2"/>
  <c r="K1500" i="2"/>
  <c r="K1501" i="2"/>
  <c r="K1502" i="2"/>
  <c r="K1503" i="2"/>
  <c r="K1504" i="2"/>
  <c r="L1504" i="2" s="1"/>
  <c r="K1505" i="2"/>
  <c r="L1505" i="2" s="1"/>
  <c r="K1506" i="2"/>
  <c r="K1507" i="2"/>
  <c r="K1508" i="2"/>
  <c r="K1509" i="2"/>
  <c r="K1510" i="2"/>
  <c r="K1511" i="2"/>
  <c r="K1512" i="2"/>
  <c r="K1513" i="2"/>
  <c r="K1514" i="2"/>
  <c r="L1514" i="2" s="1"/>
  <c r="K1515" i="2"/>
  <c r="L1515" i="2" s="1"/>
  <c r="K1516" i="2"/>
  <c r="K1517" i="2"/>
  <c r="K1518" i="2"/>
  <c r="K1519" i="2"/>
  <c r="K1520" i="2"/>
  <c r="K1521" i="2"/>
  <c r="L1521" i="2" s="1"/>
  <c r="K1522" i="2"/>
  <c r="K1523" i="2"/>
  <c r="K1524" i="2"/>
  <c r="L1524" i="2" s="1"/>
  <c r="K1525" i="2"/>
  <c r="L1525" i="2" s="1"/>
  <c r="K1526" i="2"/>
  <c r="K1527" i="2"/>
  <c r="K1528" i="2"/>
  <c r="K1529" i="2"/>
  <c r="K1530" i="2"/>
  <c r="K1531" i="2"/>
  <c r="L1531" i="2" s="1"/>
  <c r="K1532" i="2"/>
  <c r="K1533" i="2"/>
  <c r="K1534" i="2"/>
  <c r="L1534" i="2" s="1"/>
  <c r="K1535" i="2"/>
  <c r="L1535" i="2" s="1"/>
  <c r="K1536" i="2"/>
  <c r="K1537" i="2"/>
  <c r="K1538" i="2"/>
  <c r="K1539" i="2"/>
  <c r="K1540" i="2"/>
  <c r="K1541" i="2"/>
  <c r="L1541" i="2" s="1"/>
  <c r="K1542" i="2"/>
  <c r="K1543" i="2"/>
  <c r="K1544" i="2"/>
  <c r="L1544" i="2" s="1"/>
  <c r="K1545" i="2"/>
  <c r="L1545" i="2" s="1"/>
  <c r="K1546" i="2"/>
  <c r="K1547" i="2"/>
  <c r="K1548" i="2"/>
  <c r="K1549" i="2"/>
  <c r="K1550" i="2"/>
  <c r="K1551" i="2"/>
  <c r="L1551" i="2" s="1"/>
  <c r="K1552" i="2"/>
  <c r="K1553" i="2"/>
  <c r="K1554" i="2"/>
  <c r="L1554" i="2" s="1"/>
  <c r="K1555" i="2"/>
  <c r="L1555" i="2" s="1"/>
  <c r="K1556" i="2"/>
  <c r="K1557" i="2"/>
  <c r="K1558" i="2"/>
  <c r="K1559" i="2"/>
  <c r="K1560" i="2"/>
  <c r="K1561" i="2"/>
  <c r="L1561" i="2" s="1"/>
  <c r="K1562" i="2"/>
  <c r="K1563" i="2"/>
  <c r="K1564" i="2"/>
  <c r="L1564" i="2" s="1"/>
  <c r="K1565" i="2"/>
  <c r="L1565" i="2" s="1"/>
  <c r="K1566" i="2"/>
  <c r="K1567" i="2"/>
  <c r="K1568" i="2"/>
  <c r="K1569" i="2"/>
  <c r="K1570" i="2"/>
  <c r="K1571" i="2"/>
  <c r="K1572" i="2"/>
  <c r="K1573" i="2"/>
  <c r="K1574" i="2"/>
  <c r="L1574" i="2" s="1"/>
  <c r="K1575" i="2"/>
  <c r="L1575" i="2" s="1"/>
  <c r="K1576" i="2"/>
  <c r="K1577" i="2"/>
  <c r="K1578" i="2"/>
  <c r="K1579" i="2"/>
  <c r="K1580" i="2"/>
  <c r="K1581" i="2"/>
  <c r="K1582" i="2"/>
  <c r="K1583" i="2"/>
  <c r="K1584" i="2"/>
  <c r="L1584" i="2" s="1"/>
  <c r="K1585" i="2"/>
  <c r="L1585" i="2" s="1"/>
  <c r="K1586" i="2"/>
  <c r="K1587" i="2"/>
  <c r="K1588" i="2"/>
  <c r="K1589" i="2"/>
  <c r="K1590" i="2"/>
  <c r="K1591" i="2"/>
  <c r="L1591" i="2" s="1"/>
  <c r="K1592" i="2"/>
  <c r="K1593" i="2"/>
  <c r="K1594" i="2"/>
  <c r="L1594" i="2" s="1"/>
  <c r="K1595" i="2"/>
  <c r="L1595" i="2" s="1"/>
  <c r="K1596" i="2"/>
  <c r="K1597" i="2"/>
  <c r="K1598" i="2"/>
  <c r="K1599" i="2"/>
  <c r="K1600" i="2"/>
  <c r="K1601" i="2"/>
  <c r="K1602" i="2"/>
  <c r="K1603" i="2"/>
  <c r="K1604" i="2"/>
  <c r="L1604" i="2" s="1"/>
  <c r="K1605" i="2"/>
  <c r="L1605" i="2" s="1"/>
  <c r="K1606" i="2"/>
  <c r="K1607" i="2"/>
  <c r="K1608" i="2"/>
  <c r="K1609" i="2"/>
  <c r="K1610" i="2"/>
  <c r="K1611" i="2"/>
  <c r="K1612" i="2"/>
  <c r="K1613" i="2"/>
  <c r="K1614" i="2"/>
  <c r="L1614" i="2" s="1"/>
  <c r="K1615" i="2"/>
  <c r="L1615" i="2" s="1"/>
  <c r="K1616" i="2"/>
  <c r="K1617" i="2"/>
  <c r="K1618" i="2"/>
  <c r="K1619" i="2"/>
  <c r="K1620" i="2"/>
  <c r="K1621" i="2"/>
  <c r="L1621" i="2" s="1"/>
  <c r="K1622" i="2"/>
  <c r="K1623" i="2"/>
  <c r="K1624" i="2"/>
  <c r="L1624" i="2" s="1"/>
  <c r="K1625" i="2"/>
  <c r="L1625" i="2" s="1"/>
  <c r="K1626" i="2"/>
  <c r="K1627" i="2"/>
  <c r="K1628" i="2"/>
  <c r="K1629" i="2"/>
  <c r="K1630" i="2"/>
  <c r="K1631" i="2"/>
  <c r="L1631" i="2" s="1"/>
  <c r="K1632" i="2"/>
  <c r="K1633" i="2"/>
  <c r="K1634" i="2"/>
  <c r="L1634" i="2" s="1"/>
  <c r="K1635" i="2"/>
  <c r="L1635" i="2" s="1"/>
  <c r="K1636" i="2"/>
  <c r="K1637" i="2"/>
  <c r="K1638" i="2"/>
  <c r="K1639" i="2"/>
  <c r="K1640" i="2"/>
  <c r="K1641" i="2"/>
  <c r="L1641" i="2" s="1"/>
  <c r="K1642" i="2"/>
  <c r="K1643" i="2"/>
  <c r="K1644" i="2"/>
  <c r="L1644" i="2" s="1"/>
  <c r="K1645" i="2"/>
  <c r="L1645" i="2" s="1"/>
  <c r="K1646" i="2"/>
  <c r="K1647" i="2"/>
  <c r="K1648" i="2"/>
  <c r="K1649" i="2"/>
  <c r="K1650" i="2"/>
  <c r="K1651" i="2"/>
  <c r="L1651" i="2" s="1"/>
  <c r="K1652" i="2"/>
  <c r="K1653" i="2"/>
  <c r="K1654" i="2"/>
  <c r="L1654" i="2" s="1"/>
  <c r="K1655" i="2"/>
  <c r="L1655" i="2" s="1"/>
  <c r="K1656" i="2"/>
  <c r="K1657" i="2"/>
  <c r="K1658" i="2"/>
  <c r="K1659" i="2"/>
  <c r="K1660" i="2"/>
  <c r="K1661" i="2"/>
  <c r="L1661" i="2" s="1"/>
  <c r="K1662" i="2"/>
  <c r="K1663" i="2"/>
  <c r="K1664" i="2"/>
  <c r="L1664" i="2" s="1"/>
  <c r="K1665" i="2"/>
  <c r="L1665" i="2" s="1"/>
  <c r="K1666" i="2"/>
  <c r="K1667" i="2"/>
  <c r="K1668" i="2"/>
  <c r="K1669" i="2"/>
  <c r="K1670" i="2"/>
  <c r="K1671" i="2"/>
  <c r="K1672" i="2"/>
  <c r="K1673" i="2"/>
  <c r="K1674" i="2"/>
  <c r="L1674" i="2" s="1"/>
  <c r="K1675" i="2"/>
  <c r="L1675" i="2" s="1"/>
  <c r="K1676" i="2"/>
  <c r="K1677" i="2"/>
  <c r="K1678" i="2"/>
  <c r="K1679" i="2"/>
  <c r="K1680" i="2"/>
  <c r="K1681" i="2"/>
  <c r="K1682" i="2"/>
  <c r="K1683" i="2"/>
  <c r="K1684" i="2"/>
  <c r="L1684" i="2" s="1"/>
  <c r="K1685" i="2"/>
  <c r="L1685" i="2" s="1"/>
  <c r="K1686" i="2"/>
  <c r="K1687" i="2"/>
  <c r="K1688" i="2"/>
  <c r="K1689" i="2"/>
  <c r="K1690" i="2"/>
  <c r="K1691" i="2"/>
  <c r="L1691" i="2" s="1"/>
  <c r="K1692" i="2"/>
  <c r="K1693" i="2"/>
  <c r="K1694" i="2"/>
  <c r="L1694" i="2" s="1"/>
  <c r="K1695" i="2"/>
  <c r="L1695" i="2" s="1"/>
  <c r="K1696" i="2"/>
  <c r="K1697" i="2"/>
  <c r="K1698" i="2"/>
  <c r="K1699" i="2"/>
  <c r="K1700" i="2"/>
  <c r="K1701" i="2"/>
  <c r="K1702" i="2"/>
  <c r="K1703" i="2"/>
  <c r="K1704" i="2"/>
  <c r="L1704" i="2" s="1"/>
  <c r="K1705" i="2"/>
  <c r="L1705" i="2" s="1"/>
  <c r="K1706" i="2"/>
  <c r="K1707" i="2"/>
  <c r="K1708" i="2"/>
  <c r="K1709" i="2"/>
  <c r="K1710" i="2"/>
  <c r="K1711" i="2"/>
  <c r="K1712" i="2"/>
  <c r="K1713" i="2"/>
  <c r="K1714" i="2"/>
  <c r="L1714" i="2" s="1"/>
  <c r="K1715" i="2"/>
  <c r="L1715" i="2" s="1"/>
  <c r="K1716" i="2"/>
  <c r="K1717" i="2"/>
  <c r="K1718" i="2"/>
  <c r="K1719" i="2"/>
  <c r="K1720" i="2"/>
  <c r="K1721" i="2"/>
  <c r="L1721" i="2" s="1"/>
  <c r="K1722" i="2"/>
  <c r="K1723" i="2"/>
  <c r="K1724" i="2"/>
  <c r="L1724" i="2" s="1"/>
  <c r="K1725" i="2"/>
  <c r="L1725" i="2" s="1"/>
  <c r="K1726" i="2"/>
  <c r="K1727" i="2"/>
  <c r="K1728" i="2"/>
  <c r="K1729" i="2"/>
  <c r="K1730" i="2"/>
  <c r="K1731" i="2"/>
  <c r="L1731" i="2" s="1"/>
  <c r="K1732" i="2"/>
  <c r="K1733" i="2"/>
  <c r="K1734" i="2"/>
  <c r="L1734" i="2" s="1"/>
  <c r="K1735" i="2"/>
  <c r="L1735" i="2" s="1"/>
  <c r="K1736" i="2"/>
  <c r="K1737" i="2"/>
  <c r="K1738" i="2"/>
  <c r="K1739" i="2"/>
  <c r="K1740" i="2"/>
  <c r="K1741" i="2"/>
  <c r="L1741" i="2" s="1"/>
  <c r="K1742" i="2"/>
  <c r="K1743" i="2"/>
  <c r="K1744" i="2"/>
  <c r="L1744" i="2" s="1"/>
  <c r="K1745" i="2"/>
  <c r="L1745" i="2" s="1"/>
  <c r="K1746" i="2"/>
  <c r="K1747" i="2"/>
  <c r="K1748" i="2"/>
  <c r="K1749" i="2"/>
  <c r="K1750" i="2"/>
  <c r="K1751" i="2"/>
  <c r="L1751" i="2" s="1"/>
  <c r="K1752" i="2"/>
  <c r="K1753" i="2"/>
  <c r="K1754" i="2"/>
  <c r="L1754" i="2" s="1"/>
  <c r="K1755" i="2"/>
  <c r="L1755" i="2" s="1"/>
  <c r="K1756" i="2"/>
  <c r="K1757" i="2"/>
  <c r="K1758" i="2"/>
  <c r="K1759" i="2"/>
  <c r="K1760" i="2"/>
  <c r="K1761" i="2"/>
  <c r="L1761" i="2" s="1"/>
  <c r="K1762" i="2"/>
  <c r="K1763" i="2"/>
  <c r="K1764" i="2"/>
  <c r="L1764" i="2" s="1"/>
  <c r="K1765" i="2"/>
  <c r="L1765" i="2" s="1"/>
  <c r="K1766" i="2"/>
  <c r="K1767" i="2"/>
  <c r="K1768" i="2"/>
  <c r="K1769" i="2"/>
  <c r="K1770" i="2"/>
  <c r="K1771" i="2"/>
  <c r="K1772" i="2"/>
  <c r="K1773" i="2"/>
  <c r="K1774" i="2"/>
  <c r="L1774" i="2" s="1"/>
  <c r="K1775" i="2"/>
  <c r="L1775" i="2" s="1"/>
  <c r="K1776" i="2"/>
  <c r="K1777" i="2"/>
  <c r="K1778" i="2"/>
  <c r="K1779" i="2"/>
  <c r="K1780" i="2"/>
  <c r="K1781" i="2"/>
  <c r="K1782" i="2"/>
  <c r="K1783" i="2"/>
  <c r="K1784" i="2"/>
  <c r="L1784" i="2" s="1"/>
  <c r="K1785" i="2"/>
  <c r="L1785" i="2" s="1"/>
  <c r="K1786" i="2"/>
  <c r="K1787" i="2"/>
  <c r="K1788" i="2"/>
  <c r="K1789" i="2"/>
  <c r="K1790" i="2"/>
  <c r="K1791" i="2"/>
  <c r="L1791" i="2" s="1"/>
  <c r="K1792" i="2"/>
  <c r="K1793" i="2"/>
  <c r="K1794" i="2"/>
  <c r="L1794" i="2" s="1"/>
  <c r="K1795" i="2"/>
  <c r="L1795" i="2" s="1"/>
  <c r="K1796" i="2"/>
  <c r="K1797" i="2"/>
  <c r="K1798" i="2"/>
  <c r="K1799" i="2"/>
  <c r="K1800" i="2"/>
  <c r="K1801" i="2"/>
  <c r="K1802" i="2"/>
  <c r="K1803" i="2"/>
  <c r="K1804" i="2"/>
  <c r="L1804" i="2" s="1"/>
  <c r="K1805" i="2"/>
  <c r="L1805" i="2" s="1"/>
  <c r="K1806" i="2"/>
  <c r="K1807" i="2"/>
  <c r="K1808" i="2"/>
  <c r="K1809" i="2"/>
  <c r="K1810" i="2"/>
  <c r="K1811" i="2"/>
  <c r="K1812" i="2"/>
  <c r="K1813" i="2"/>
  <c r="K1814" i="2"/>
  <c r="L1814" i="2" s="1"/>
  <c r="K1815" i="2"/>
  <c r="L1815" i="2" s="1"/>
  <c r="K1816" i="2"/>
  <c r="K1817" i="2"/>
  <c r="K1818" i="2"/>
  <c r="K1819" i="2"/>
  <c r="K1820" i="2"/>
  <c r="K1821" i="2"/>
  <c r="L1821" i="2" s="1"/>
  <c r="K1822" i="2"/>
  <c r="K1823" i="2"/>
  <c r="K1824" i="2"/>
  <c r="L1824" i="2" s="1"/>
  <c r="K1825" i="2"/>
  <c r="L1825" i="2" s="1"/>
  <c r="K1826" i="2"/>
  <c r="K1827" i="2"/>
  <c r="K1828" i="2"/>
  <c r="K1829" i="2"/>
  <c r="K1830" i="2"/>
  <c r="K1831" i="2"/>
  <c r="L1831" i="2" s="1"/>
  <c r="K1832" i="2"/>
  <c r="K1833" i="2"/>
  <c r="K1834" i="2"/>
  <c r="K1835" i="2"/>
  <c r="L1835" i="2" s="1"/>
  <c r="K1836" i="2"/>
  <c r="K1837" i="2"/>
  <c r="K1838" i="2"/>
  <c r="K1839" i="2"/>
  <c r="K1840" i="2"/>
  <c r="K1841" i="2"/>
  <c r="L1841" i="2" s="1"/>
  <c r="K1842" i="2"/>
  <c r="K1843" i="2"/>
  <c r="K1844" i="2"/>
  <c r="L1844" i="2" s="1"/>
  <c r="K1845" i="2"/>
  <c r="L1845" i="2" s="1"/>
  <c r="K1846" i="2"/>
  <c r="K1847" i="2"/>
  <c r="K1848" i="2"/>
  <c r="K1849" i="2"/>
  <c r="K1850" i="2"/>
  <c r="K1851" i="2"/>
  <c r="L1851" i="2" s="1"/>
  <c r="K1852" i="2"/>
  <c r="K1853" i="2"/>
  <c r="K1854" i="2"/>
  <c r="L1854" i="2" s="1"/>
  <c r="K1855" i="2"/>
  <c r="L1855" i="2" s="1"/>
  <c r="K1856" i="2"/>
  <c r="K1857" i="2"/>
  <c r="K1858" i="2"/>
  <c r="K1859" i="2"/>
  <c r="K1860" i="2"/>
  <c r="K1861" i="2"/>
  <c r="L1861" i="2" s="1"/>
  <c r="K1862" i="2"/>
  <c r="K1863" i="2"/>
  <c r="K1864" i="2"/>
  <c r="L1864" i="2" s="1"/>
  <c r="K1865" i="2"/>
  <c r="L1865" i="2" s="1"/>
  <c r="K1866" i="2"/>
  <c r="K1867" i="2"/>
  <c r="K1868" i="2"/>
  <c r="K1869" i="2"/>
  <c r="K1870" i="2"/>
  <c r="K1871" i="2"/>
  <c r="K1872" i="2"/>
  <c r="K1873" i="2"/>
  <c r="K1874" i="2"/>
  <c r="L1874" i="2" s="1"/>
  <c r="K1875" i="2"/>
  <c r="L1875" i="2" s="1"/>
  <c r="K1876" i="2"/>
  <c r="K1877" i="2"/>
  <c r="K1878" i="2"/>
  <c r="K1879" i="2"/>
  <c r="K1880" i="2"/>
  <c r="K1881" i="2"/>
  <c r="K1882" i="2"/>
  <c r="K1883" i="2"/>
  <c r="K1884" i="2"/>
  <c r="L1884" i="2" s="1"/>
  <c r="K1885" i="2"/>
  <c r="L1885" i="2" s="1"/>
  <c r="K1886" i="2"/>
  <c r="K1887" i="2"/>
  <c r="K1888" i="2"/>
  <c r="K1889" i="2"/>
  <c r="K1890" i="2"/>
  <c r="K1891" i="2"/>
  <c r="L1891" i="2" s="1"/>
  <c r="K1892" i="2"/>
  <c r="K1893" i="2"/>
  <c r="K1894" i="2"/>
  <c r="K1895" i="2"/>
  <c r="L1895" i="2" s="1"/>
  <c r="K1896" i="2"/>
  <c r="K1897" i="2"/>
  <c r="K1898" i="2"/>
  <c r="K1899" i="2"/>
  <c r="K1900" i="2"/>
  <c r="K1901" i="2"/>
  <c r="K1902" i="2"/>
  <c r="K1903" i="2"/>
  <c r="K1904" i="2"/>
  <c r="L1904" i="2" s="1"/>
  <c r="K1905" i="2"/>
  <c r="L1905" i="2" s="1"/>
  <c r="K1906" i="2"/>
  <c r="K1907" i="2"/>
  <c r="K1908" i="2"/>
  <c r="K1909" i="2"/>
  <c r="K1910" i="2"/>
  <c r="K1911" i="2"/>
  <c r="K1912" i="2"/>
  <c r="K1913" i="2"/>
  <c r="K1914" i="2"/>
  <c r="L1914" i="2" s="1"/>
  <c r="K1915" i="2"/>
  <c r="L1915" i="2" s="1"/>
  <c r="K1916" i="2"/>
  <c r="K1917" i="2"/>
  <c r="K1918" i="2"/>
  <c r="K1919" i="2"/>
  <c r="K1920" i="2"/>
  <c r="K1921" i="2"/>
  <c r="L1921" i="2" s="1"/>
  <c r="K1922" i="2"/>
  <c r="K1923" i="2"/>
  <c r="K1924" i="2"/>
  <c r="L1924" i="2" s="1"/>
  <c r="K1925" i="2"/>
  <c r="L1925" i="2" s="1"/>
  <c r="K1926" i="2"/>
  <c r="K1927" i="2"/>
  <c r="K1928" i="2"/>
  <c r="K1929" i="2"/>
  <c r="K1930" i="2"/>
  <c r="K1931" i="2"/>
  <c r="L1931" i="2" s="1"/>
  <c r="K1932" i="2"/>
  <c r="K1933" i="2"/>
  <c r="K1934" i="2"/>
  <c r="K1935" i="2"/>
  <c r="K1936" i="2"/>
  <c r="K1937" i="2"/>
  <c r="K1938" i="2"/>
  <c r="K1939" i="2"/>
  <c r="K1940" i="2"/>
  <c r="K1941" i="2"/>
  <c r="L1941" i="2" s="1"/>
  <c r="K1942" i="2"/>
  <c r="K1943" i="2"/>
  <c r="K1944" i="2"/>
  <c r="L1944" i="2" s="1"/>
  <c r="K1945" i="2"/>
  <c r="L1945" i="2" s="1"/>
  <c r="K1946" i="2"/>
  <c r="K1947" i="2"/>
  <c r="K1948" i="2"/>
  <c r="K1949" i="2"/>
  <c r="K1950" i="2"/>
  <c r="K1951" i="2"/>
  <c r="L1951" i="2" s="1"/>
  <c r="K1952" i="2"/>
  <c r="K1953" i="2"/>
  <c r="K1954" i="2"/>
  <c r="L1954" i="2" s="1"/>
  <c r="K1955" i="2"/>
  <c r="L1955" i="2" s="1"/>
  <c r="K1956" i="2"/>
  <c r="K1957" i="2"/>
  <c r="K1958" i="2"/>
  <c r="K1959" i="2"/>
  <c r="K1960" i="2"/>
  <c r="K1961" i="2"/>
  <c r="L1961" i="2" s="1"/>
  <c r="K1962" i="2"/>
  <c r="K1963" i="2"/>
  <c r="K1964" i="2"/>
  <c r="L1964" i="2" s="1"/>
  <c r="K1965" i="2"/>
  <c r="L1965" i="2" s="1"/>
  <c r="K1966" i="2"/>
  <c r="K1967" i="2"/>
  <c r="K1968" i="2"/>
  <c r="K1969" i="2"/>
  <c r="K1970" i="2"/>
  <c r="K1971" i="2"/>
  <c r="K1972" i="2"/>
  <c r="K1973" i="2"/>
  <c r="K1974" i="2"/>
  <c r="L1974" i="2" s="1"/>
  <c r="K1975" i="2"/>
  <c r="L1975" i="2" s="1"/>
  <c r="K1976" i="2"/>
  <c r="K1977" i="2"/>
  <c r="K1978" i="2"/>
  <c r="K1979" i="2"/>
  <c r="K1980" i="2"/>
  <c r="K1981" i="2"/>
  <c r="K1982" i="2"/>
  <c r="K1983" i="2"/>
  <c r="K1984" i="2"/>
  <c r="L1984" i="2" s="1"/>
  <c r="K1985" i="2"/>
  <c r="L1985" i="2" s="1"/>
  <c r="K1986" i="2"/>
  <c r="K1987" i="2"/>
  <c r="K1988" i="2"/>
  <c r="K1989" i="2"/>
  <c r="K1990" i="2"/>
  <c r="K1991" i="2"/>
  <c r="L1991" i="2" s="1"/>
  <c r="K1992" i="2"/>
  <c r="K1993" i="2"/>
  <c r="K1994" i="2"/>
  <c r="K1995" i="2"/>
  <c r="L1995" i="2" s="1"/>
  <c r="K1996" i="2"/>
  <c r="K1997" i="2"/>
  <c r="K1998" i="2"/>
  <c r="K4" i="2"/>
  <c r="L4" i="2" s="1"/>
  <c r="K3" i="2"/>
  <c r="L3" i="2" s="1"/>
  <c r="K2" i="2"/>
  <c r="L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L21" i="2" s="1"/>
  <c r="J22" i="2"/>
  <c r="L22" i="2" s="1"/>
  <c r="J23" i="2"/>
  <c r="J24" i="2"/>
  <c r="J25" i="2"/>
  <c r="J26" i="2"/>
  <c r="J27" i="2"/>
  <c r="J28" i="2"/>
  <c r="J29" i="2"/>
  <c r="J30" i="2"/>
  <c r="J31" i="2"/>
  <c r="L31" i="2" s="1"/>
  <c r="J32" i="2"/>
  <c r="L32" i="2" s="1"/>
  <c r="J33" i="2"/>
  <c r="J34" i="2"/>
  <c r="J35" i="2"/>
  <c r="J36" i="2"/>
  <c r="J37" i="2"/>
  <c r="J38" i="2"/>
  <c r="J39" i="2"/>
  <c r="J40" i="2"/>
  <c r="J41" i="2"/>
  <c r="L41" i="2" s="1"/>
  <c r="J42" i="2"/>
  <c r="L42" i="2" s="1"/>
  <c r="J43" i="2"/>
  <c r="J44" i="2"/>
  <c r="J45" i="2"/>
  <c r="J46" i="2"/>
  <c r="J47" i="2"/>
  <c r="J48" i="2"/>
  <c r="J49" i="2"/>
  <c r="J50" i="2"/>
  <c r="J51" i="2"/>
  <c r="L51" i="2" s="1"/>
  <c r="J52" i="2"/>
  <c r="L52" i="2" s="1"/>
  <c r="J53" i="2"/>
  <c r="J54" i="2"/>
  <c r="J55" i="2"/>
  <c r="J56" i="2"/>
  <c r="J57" i="2"/>
  <c r="J58" i="2"/>
  <c r="J59" i="2"/>
  <c r="J60" i="2"/>
  <c r="J61" i="2"/>
  <c r="L61" i="2" s="1"/>
  <c r="J62" i="2"/>
  <c r="L62" i="2" s="1"/>
  <c r="J63" i="2"/>
  <c r="J64" i="2"/>
  <c r="J65" i="2"/>
  <c r="J66" i="2"/>
  <c r="J67" i="2"/>
  <c r="J68" i="2"/>
  <c r="J69" i="2"/>
  <c r="J70" i="2"/>
  <c r="J71" i="2"/>
  <c r="L71" i="2" s="1"/>
  <c r="J72" i="2"/>
  <c r="L72" i="2" s="1"/>
  <c r="J73" i="2"/>
  <c r="J74" i="2"/>
  <c r="J75" i="2"/>
  <c r="J76" i="2"/>
  <c r="J77" i="2"/>
  <c r="J78" i="2"/>
  <c r="J79" i="2"/>
  <c r="J80" i="2"/>
  <c r="J81" i="2"/>
  <c r="L81" i="2" s="1"/>
  <c r="J82" i="2"/>
  <c r="L82" i="2" s="1"/>
  <c r="J83" i="2"/>
  <c r="J84" i="2"/>
  <c r="J85" i="2"/>
  <c r="J86" i="2"/>
  <c r="J87" i="2"/>
  <c r="J88" i="2"/>
  <c r="J89" i="2"/>
  <c r="J90" i="2"/>
  <c r="J91" i="2"/>
  <c r="L91" i="2" s="1"/>
  <c r="J92" i="2"/>
  <c r="L92" i="2" s="1"/>
  <c r="J93" i="2"/>
  <c r="J94" i="2"/>
  <c r="J95" i="2"/>
  <c r="J96" i="2"/>
  <c r="J97" i="2"/>
  <c r="J98" i="2"/>
  <c r="J99" i="2"/>
  <c r="J100" i="2"/>
  <c r="J101" i="2"/>
  <c r="L101" i="2" s="1"/>
  <c r="J102" i="2"/>
  <c r="L102" i="2" s="1"/>
  <c r="J103" i="2"/>
  <c r="J104" i="2"/>
  <c r="J105" i="2"/>
  <c r="J106" i="2"/>
  <c r="J107" i="2"/>
  <c r="J108" i="2"/>
  <c r="J109" i="2"/>
  <c r="J110" i="2"/>
  <c r="J111" i="2"/>
  <c r="L111" i="2" s="1"/>
  <c r="J112" i="2"/>
  <c r="L112" i="2" s="1"/>
  <c r="J113" i="2"/>
  <c r="J114" i="2"/>
  <c r="J115" i="2"/>
  <c r="J116" i="2"/>
  <c r="J117" i="2"/>
  <c r="J118" i="2"/>
  <c r="J119" i="2"/>
  <c r="J120" i="2"/>
  <c r="J121" i="2"/>
  <c r="L121" i="2" s="1"/>
  <c r="J122" i="2"/>
  <c r="L122" i="2" s="1"/>
  <c r="J123" i="2"/>
  <c r="J124" i="2"/>
  <c r="J125" i="2"/>
  <c r="J126" i="2"/>
  <c r="J127" i="2"/>
  <c r="J128" i="2"/>
  <c r="J129" i="2"/>
  <c r="J130" i="2"/>
  <c r="J131" i="2"/>
  <c r="L131" i="2" s="1"/>
  <c r="J132" i="2"/>
  <c r="L132" i="2" s="1"/>
  <c r="J133" i="2"/>
  <c r="J134" i="2"/>
  <c r="J135" i="2"/>
  <c r="J136" i="2"/>
  <c r="J137" i="2"/>
  <c r="J138" i="2"/>
  <c r="J139" i="2"/>
  <c r="J140" i="2"/>
  <c r="J141" i="2"/>
  <c r="L141" i="2" s="1"/>
  <c r="J142" i="2"/>
  <c r="L142" i="2" s="1"/>
  <c r="J143" i="2"/>
  <c r="J144" i="2"/>
  <c r="J145" i="2"/>
  <c r="J146" i="2"/>
  <c r="J147" i="2"/>
  <c r="J148" i="2"/>
  <c r="J149" i="2"/>
  <c r="J150" i="2"/>
  <c r="J151" i="2"/>
  <c r="L151" i="2" s="1"/>
  <c r="J152" i="2"/>
  <c r="L152" i="2" s="1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2" i="2"/>
  <c r="L18" i="2"/>
  <c r="L19" i="2"/>
  <c r="L20" i="2"/>
  <c r="L23" i="2"/>
  <c r="L24" i="2"/>
  <c r="L25" i="2"/>
  <c r="L26" i="2"/>
  <c r="L27" i="2"/>
  <c r="L28" i="2"/>
  <c r="L29" i="2"/>
  <c r="L30" i="2"/>
  <c r="L33" i="2"/>
  <c r="L34" i="2"/>
  <c r="L35" i="2"/>
  <c r="L36" i="2"/>
  <c r="L37" i="2"/>
  <c r="L38" i="2"/>
  <c r="L39" i="2"/>
  <c r="L40" i="2"/>
  <c r="L43" i="2"/>
  <c r="L45" i="2"/>
  <c r="L46" i="2"/>
  <c r="L47" i="2"/>
  <c r="L48" i="2"/>
  <c r="L49" i="2"/>
  <c r="L50" i="2"/>
  <c r="L53" i="2"/>
  <c r="L55" i="2"/>
  <c r="L56" i="2"/>
  <c r="L57" i="2"/>
  <c r="L58" i="2"/>
  <c r="L59" i="2"/>
  <c r="L60" i="2"/>
  <c r="L63" i="2"/>
  <c r="L64" i="2"/>
  <c r="L65" i="2"/>
  <c r="L66" i="2"/>
  <c r="L67" i="2"/>
  <c r="L68" i="2"/>
  <c r="L69" i="2"/>
  <c r="L70" i="2"/>
  <c r="L73" i="2"/>
  <c r="L75" i="2"/>
  <c r="L76" i="2"/>
  <c r="L77" i="2"/>
  <c r="L78" i="2"/>
  <c r="L79" i="2"/>
  <c r="L80" i="2"/>
  <c r="L83" i="2"/>
  <c r="L84" i="2"/>
  <c r="L85" i="2"/>
  <c r="L86" i="2"/>
  <c r="L87" i="2"/>
  <c r="L88" i="2"/>
  <c r="L89" i="2"/>
  <c r="L90" i="2"/>
  <c r="L93" i="2"/>
  <c r="L96" i="2"/>
  <c r="L97" i="2"/>
  <c r="L98" i="2"/>
  <c r="L99" i="2"/>
  <c r="L100" i="2"/>
  <c r="L103" i="2"/>
  <c r="L106" i="2"/>
  <c r="L107" i="2"/>
  <c r="L108" i="2"/>
  <c r="L109" i="2"/>
  <c r="L110" i="2"/>
  <c r="L113" i="2"/>
  <c r="L114" i="2"/>
  <c r="L116" i="2"/>
  <c r="L117" i="2"/>
  <c r="L118" i="2"/>
  <c r="L119" i="2"/>
  <c r="L120" i="2"/>
  <c r="L123" i="2"/>
  <c r="L125" i="2"/>
  <c r="L126" i="2"/>
  <c r="L127" i="2"/>
  <c r="L128" i="2"/>
  <c r="L129" i="2"/>
  <c r="L130" i="2"/>
  <c r="L133" i="2"/>
  <c r="L134" i="2"/>
  <c r="L136" i="2"/>
  <c r="L137" i="2"/>
  <c r="L138" i="2"/>
  <c r="L139" i="2"/>
  <c r="L140" i="2"/>
  <c r="L143" i="2"/>
  <c r="L146" i="2"/>
  <c r="L147" i="2"/>
  <c r="L148" i="2"/>
  <c r="L149" i="2"/>
  <c r="L150" i="2"/>
  <c r="L153" i="2"/>
  <c r="L156" i="2"/>
  <c r="L157" i="2"/>
  <c r="L158" i="2"/>
  <c r="L159" i="2"/>
  <c r="L160" i="2"/>
  <c r="L163" i="2"/>
  <c r="L164" i="2"/>
  <c r="L166" i="2"/>
  <c r="L167" i="2"/>
  <c r="L168" i="2"/>
  <c r="L169" i="2"/>
  <c r="L170" i="2"/>
  <c r="L173" i="2"/>
  <c r="L176" i="2"/>
  <c r="L177" i="2"/>
  <c r="L178" i="2"/>
  <c r="L179" i="2"/>
  <c r="L180" i="2"/>
  <c r="L183" i="2"/>
  <c r="L184" i="2"/>
  <c r="L186" i="2"/>
  <c r="L187" i="2"/>
  <c r="L188" i="2"/>
  <c r="L189" i="2"/>
  <c r="L190" i="2"/>
  <c r="L193" i="2"/>
  <c r="L196" i="2"/>
  <c r="L197" i="2"/>
  <c r="L198" i="2"/>
  <c r="L199" i="2"/>
  <c r="L200" i="2"/>
  <c r="L203" i="2"/>
  <c r="L206" i="2"/>
  <c r="L207" i="2"/>
  <c r="L208" i="2"/>
  <c r="L209" i="2"/>
  <c r="L210" i="2"/>
  <c r="L213" i="2"/>
  <c r="L214" i="2"/>
  <c r="L216" i="2"/>
  <c r="L217" i="2"/>
  <c r="L218" i="2"/>
  <c r="L219" i="2"/>
  <c r="L220" i="2"/>
  <c r="L223" i="2"/>
  <c r="L226" i="2"/>
  <c r="L227" i="2"/>
  <c r="L228" i="2"/>
  <c r="L229" i="2"/>
  <c r="L230" i="2"/>
  <c r="L233" i="2"/>
  <c r="L234" i="2"/>
  <c r="L236" i="2"/>
  <c r="L237" i="2"/>
  <c r="L238" i="2"/>
  <c r="L239" i="2"/>
  <c r="L240" i="2"/>
  <c r="L243" i="2"/>
  <c r="L246" i="2"/>
  <c r="L247" i="2"/>
  <c r="L248" i="2"/>
  <c r="L249" i="2"/>
  <c r="L250" i="2"/>
  <c r="L253" i="2"/>
  <c r="L256" i="2"/>
  <c r="L257" i="2"/>
  <c r="L258" i="2"/>
  <c r="L259" i="2"/>
  <c r="L260" i="2"/>
  <c r="L263" i="2"/>
  <c r="L266" i="2"/>
  <c r="L267" i="2"/>
  <c r="L268" i="2"/>
  <c r="L269" i="2"/>
  <c r="L270" i="2"/>
  <c r="L271" i="2"/>
  <c r="L273" i="2"/>
  <c r="L276" i="2"/>
  <c r="L277" i="2"/>
  <c r="L278" i="2"/>
  <c r="L279" i="2"/>
  <c r="L280" i="2"/>
  <c r="L281" i="2"/>
  <c r="L283" i="2"/>
  <c r="L286" i="2"/>
  <c r="L287" i="2"/>
  <c r="L288" i="2"/>
  <c r="L289" i="2"/>
  <c r="L290" i="2"/>
  <c r="L293" i="2"/>
  <c r="L294" i="2"/>
  <c r="L296" i="2"/>
  <c r="L297" i="2"/>
  <c r="L298" i="2"/>
  <c r="L299" i="2"/>
  <c r="L300" i="2"/>
  <c r="L301" i="2"/>
  <c r="L303" i="2"/>
  <c r="L304" i="2"/>
  <c r="L306" i="2"/>
  <c r="L307" i="2"/>
  <c r="L308" i="2"/>
  <c r="L309" i="2"/>
  <c r="L310" i="2"/>
  <c r="L311" i="2"/>
  <c r="L313" i="2"/>
  <c r="L316" i="2"/>
  <c r="L317" i="2"/>
  <c r="L318" i="2"/>
  <c r="L319" i="2"/>
  <c r="L320" i="2"/>
  <c r="L323" i="2"/>
  <c r="L324" i="2"/>
  <c r="L326" i="2"/>
  <c r="L327" i="2"/>
  <c r="L328" i="2"/>
  <c r="L329" i="2"/>
  <c r="L330" i="2"/>
  <c r="L333" i="2"/>
  <c r="L334" i="2"/>
  <c r="L336" i="2"/>
  <c r="L337" i="2"/>
  <c r="L338" i="2"/>
  <c r="L339" i="2"/>
  <c r="L340" i="2"/>
  <c r="L343" i="2"/>
  <c r="L346" i="2"/>
  <c r="L347" i="2"/>
  <c r="L348" i="2"/>
  <c r="L349" i="2"/>
  <c r="L350" i="2"/>
  <c r="L353" i="2"/>
  <c r="L356" i="2"/>
  <c r="L357" i="2"/>
  <c r="L358" i="2"/>
  <c r="L359" i="2"/>
  <c r="L360" i="2"/>
  <c r="L363" i="2"/>
  <c r="L366" i="2"/>
  <c r="L367" i="2"/>
  <c r="L368" i="2"/>
  <c r="L369" i="2"/>
  <c r="L370" i="2"/>
  <c r="L371" i="2"/>
  <c r="L373" i="2"/>
  <c r="L376" i="2"/>
  <c r="L377" i="2"/>
  <c r="L378" i="2"/>
  <c r="L379" i="2"/>
  <c r="L380" i="2"/>
  <c r="L381" i="2"/>
  <c r="L383" i="2"/>
  <c r="L386" i="2"/>
  <c r="L387" i="2"/>
  <c r="L388" i="2"/>
  <c r="L389" i="2"/>
  <c r="L390" i="2"/>
  <c r="L393" i="2"/>
  <c r="L394" i="2"/>
  <c r="L396" i="2"/>
  <c r="L397" i="2"/>
  <c r="L398" i="2"/>
  <c r="L399" i="2"/>
  <c r="L400" i="2"/>
  <c r="L401" i="2"/>
  <c r="L403" i="2"/>
  <c r="L404" i="2"/>
  <c r="L406" i="2"/>
  <c r="L407" i="2"/>
  <c r="L408" i="2"/>
  <c r="L409" i="2"/>
  <c r="L410" i="2"/>
  <c r="L411" i="2"/>
  <c r="L413" i="2"/>
  <c r="L416" i="2"/>
  <c r="L417" i="2"/>
  <c r="L418" i="2"/>
  <c r="L419" i="2"/>
  <c r="L420" i="2"/>
  <c r="L423" i="2"/>
  <c r="L426" i="2"/>
  <c r="L427" i="2"/>
  <c r="L428" i="2"/>
  <c r="L429" i="2"/>
  <c r="L430" i="2"/>
  <c r="L433" i="2"/>
  <c r="L434" i="2"/>
  <c r="L435" i="2"/>
  <c r="L436" i="2"/>
  <c r="L437" i="2"/>
  <c r="L438" i="2"/>
  <c r="L439" i="2"/>
  <c r="L440" i="2"/>
  <c r="L443" i="2"/>
  <c r="L446" i="2"/>
  <c r="L447" i="2"/>
  <c r="L448" i="2"/>
  <c r="L449" i="2"/>
  <c r="L450" i="2"/>
  <c r="L453" i="2"/>
  <c r="L456" i="2"/>
  <c r="L457" i="2"/>
  <c r="L458" i="2"/>
  <c r="L459" i="2"/>
  <c r="L460" i="2"/>
  <c r="L463" i="2"/>
  <c r="L466" i="2"/>
  <c r="L467" i="2"/>
  <c r="L468" i="2"/>
  <c r="L469" i="2"/>
  <c r="L470" i="2"/>
  <c r="L471" i="2"/>
  <c r="L473" i="2"/>
  <c r="L476" i="2"/>
  <c r="L477" i="2"/>
  <c r="L478" i="2"/>
  <c r="L479" i="2"/>
  <c r="L480" i="2"/>
  <c r="L481" i="2"/>
  <c r="L483" i="2"/>
  <c r="L486" i="2"/>
  <c r="L487" i="2"/>
  <c r="L488" i="2"/>
  <c r="L489" i="2"/>
  <c r="L490" i="2"/>
  <c r="L493" i="2"/>
  <c r="L494" i="2"/>
  <c r="L496" i="2"/>
  <c r="L497" i="2"/>
  <c r="L498" i="2"/>
  <c r="L499" i="2"/>
  <c r="L500" i="2"/>
  <c r="L501" i="2"/>
  <c r="L503" i="2"/>
  <c r="L506" i="2"/>
  <c r="L507" i="2"/>
  <c r="L508" i="2"/>
  <c r="L509" i="2"/>
  <c r="L510" i="2"/>
  <c r="L511" i="2"/>
  <c r="L513" i="2"/>
  <c r="L516" i="2"/>
  <c r="L517" i="2"/>
  <c r="L518" i="2"/>
  <c r="L519" i="2"/>
  <c r="L520" i="2"/>
  <c r="L523" i="2"/>
  <c r="L526" i="2"/>
  <c r="L527" i="2"/>
  <c r="L528" i="2"/>
  <c r="L529" i="2"/>
  <c r="L530" i="2"/>
  <c r="L533" i="2"/>
  <c r="L536" i="2"/>
  <c r="L537" i="2"/>
  <c r="L538" i="2"/>
  <c r="L539" i="2"/>
  <c r="L540" i="2"/>
  <c r="L543" i="2"/>
  <c r="L546" i="2"/>
  <c r="L547" i="2"/>
  <c r="L548" i="2"/>
  <c r="L549" i="2"/>
  <c r="L550" i="2"/>
  <c r="L553" i="2"/>
  <c r="L556" i="2"/>
  <c r="L557" i="2"/>
  <c r="L558" i="2"/>
  <c r="L559" i="2"/>
  <c r="L560" i="2"/>
  <c r="L563" i="2"/>
  <c r="L566" i="2"/>
  <c r="L567" i="2"/>
  <c r="L568" i="2"/>
  <c r="L569" i="2"/>
  <c r="L570" i="2"/>
  <c r="L571" i="2"/>
  <c r="L573" i="2"/>
  <c r="L576" i="2"/>
  <c r="L577" i="2"/>
  <c r="L578" i="2"/>
  <c r="L579" i="2"/>
  <c r="L580" i="2"/>
  <c r="L581" i="2"/>
  <c r="L583" i="2"/>
  <c r="L586" i="2"/>
  <c r="L587" i="2"/>
  <c r="L588" i="2"/>
  <c r="L589" i="2"/>
  <c r="L590" i="2"/>
  <c r="L593" i="2"/>
  <c r="L596" i="2"/>
  <c r="L597" i="2"/>
  <c r="L598" i="2"/>
  <c r="L599" i="2"/>
  <c r="L600" i="2"/>
  <c r="L601" i="2"/>
  <c r="L603" i="2"/>
  <c r="L606" i="2"/>
  <c r="L607" i="2"/>
  <c r="L608" i="2"/>
  <c r="L609" i="2"/>
  <c r="L610" i="2"/>
  <c r="L611" i="2"/>
  <c r="L613" i="2"/>
  <c r="L616" i="2"/>
  <c r="L617" i="2"/>
  <c r="L618" i="2"/>
  <c r="L619" i="2"/>
  <c r="L620" i="2"/>
  <c r="L623" i="2"/>
  <c r="L626" i="2"/>
  <c r="L627" i="2"/>
  <c r="L628" i="2"/>
  <c r="L629" i="2"/>
  <c r="L630" i="2"/>
  <c r="L633" i="2"/>
  <c r="L636" i="2"/>
  <c r="L637" i="2"/>
  <c r="L638" i="2"/>
  <c r="L639" i="2"/>
  <c r="L640" i="2"/>
  <c r="L643" i="2"/>
  <c r="L646" i="2"/>
  <c r="L647" i="2"/>
  <c r="L648" i="2"/>
  <c r="L649" i="2"/>
  <c r="L650" i="2"/>
  <c r="L653" i="2"/>
  <c r="L656" i="2"/>
  <c r="L657" i="2"/>
  <c r="L658" i="2"/>
  <c r="L659" i="2"/>
  <c r="L660" i="2"/>
  <c r="L663" i="2"/>
  <c r="L666" i="2"/>
  <c r="L667" i="2"/>
  <c r="L668" i="2"/>
  <c r="L669" i="2"/>
  <c r="L670" i="2"/>
  <c r="L671" i="2"/>
  <c r="L673" i="2"/>
  <c r="L676" i="2"/>
  <c r="L677" i="2"/>
  <c r="L678" i="2"/>
  <c r="L679" i="2"/>
  <c r="L680" i="2"/>
  <c r="L681" i="2"/>
  <c r="L683" i="2"/>
  <c r="L686" i="2"/>
  <c r="L687" i="2"/>
  <c r="L688" i="2"/>
  <c r="L689" i="2"/>
  <c r="L690" i="2"/>
  <c r="L693" i="2"/>
  <c r="L696" i="2"/>
  <c r="L697" i="2"/>
  <c r="L698" i="2"/>
  <c r="L699" i="2"/>
  <c r="L700" i="2"/>
  <c r="L701" i="2"/>
  <c r="L703" i="2"/>
  <c r="L706" i="2"/>
  <c r="L707" i="2"/>
  <c r="L708" i="2"/>
  <c r="L709" i="2"/>
  <c r="L710" i="2"/>
  <c r="L711" i="2"/>
  <c r="L713" i="2"/>
  <c r="L716" i="2"/>
  <c r="L717" i="2"/>
  <c r="L718" i="2"/>
  <c r="L719" i="2"/>
  <c r="L720" i="2"/>
  <c r="L723" i="2"/>
  <c r="L726" i="2"/>
  <c r="L727" i="2"/>
  <c r="L728" i="2"/>
  <c r="L729" i="2"/>
  <c r="L730" i="2"/>
  <c r="L733" i="2"/>
  <c r="L736" i="2"/>
  <c r="L737" i="2"/>
  <c r="L738" i="2"/>
  <c r="L739" i="2"/>
  <c r="L740" i="2"/>
  <c r="L743" i="2"/>
  <c r="L746" i="2"/>
  <c r="L747" i="2"/>
  <c r="L748" i="2"/>
  <c r="L749" i="2"/>
  <c r="L750" i="2"/>
  <c r="L753" i="2"/>
  <c r="L756" i="2"/>
  <c r="L757" i="2"/>
  <c r="L758" i="2"/>
  <c r="L759" i="2"/>
  <c r="L760" i="2"/>
  <c r="L763" i="2"/>
  <c r="L766" i="2"/>
  <c r="L767" i="2"/>
  <c r="L768" i="2"/>
  <c r="L769" i="2"/>
  <c r="L770" i="2"/>
  <c r="L771" i="2"/>
  <c r="L773" i="2"/>
  <c r="L776" i="2"/>
  <c r="L777" i="2"/>
  <c r="L778" i="2"/>
  <c r="L779" i="2"/>
  <c r="L780" i="2"/>
  <c r="L781" i="2"/>
  <c r="L783" i="2"/>
  <c r="L786" i="2"/>
  <c r="L787" i="2"/>
  <c r="L788" i="2"/>
  <c r="L789" i="2"/>
  <c r="L790" i="2"/>
  <c r="L793" i="2"/>
  <c r="L796" i="2"/>
  <c r="L797" i="2"/>
  <c r="L798" i="2"/>
  <c r="L799" i="2"/>
  <c r="L800" i="2"/>
  <c r="L801" i="2"/>
  <c r="L803" i="2"/>
  <c r="L806" i="2"/>
  <c r="L807" i="2"/>
  <c r="L808" i="2"/>
  <c r="L809" i="2"/>
  <c r="L810" i="2"/>
  <c r="L811" i="2"/>
  <c r="L813" i="2"/>
  <c r="L816" i="2"/>
  <c r="L817" i="2"/>
  <c r="L818" i="2"/>
  <c r="L819" i="2"/>
  <c r="L820" i="2"/>
  <c r="L823" i="2"/>
  <c r="L826" i="2"/>
  <c r="L827" i="2"/>
  <c r="L828" i="2"/>
  <c r="L829" i="2"/>
  <c r="L830" i="2"/>
  <c r="L833" i="2"/>
  <c r="L834" i="2"/>
  <c r="L836" i="2"/>
  <c r="L837" i="2"/>
  <c r="L838" i="2"/>
  <c r="L839" i="2"/>
  <c r="L840" i="2"/>
  <c r="L843" i="2"/>
  <c r="L846" i="2"/>
  <c r="L847" i="2"/>
  <c r="L848" i="2"/>
  <c r="L849" i="2"/>
  <c r="L850" i="2"/>
  <c r="L853" i="2"/>
  <c r="L856" i="2"/>
  <c r="L857" i="2"/>
  <c r="L858" i="2"/>
  <c r="L859" i="2"/>
  <c r="L860" i="2"/>
  <c r="L863" i="2"/>
  <c r="L866" i="2"/>
  <c r="L867" i="2"/>
  <c r="L868" i="2"/>
  <c r="L869" i="2"/>
  <c r="L870" i="2"/>
  <c r="L871" i="2"/>
  <c r="L873" i="2"/>
  <c r="L876" i="2"/>
  <c r="L877" i="2"/>
  <c r="L878" i="2"/>
  <c r="L879" i="2"/>
  <c r="L880" i="2"/>
  <c r="L881" i="2"/>
  <c r="L883" i="2"/>
  <c r="L886" i="2"/>
  <c r="L887" i="2"/>
  <c r="L888" i="2"/>
  <c r="L889" i="2"/>
  <c r="L890" i="2"/>
  <c r="L893" i="2"/>
  <c r="L894" i="2"/>
  <c r="L896" i="2"/>
  <c r="L897" i="2"/>
  <c r="L898" i="2"/>
  <c r="L899" i="2"/>
  <c r="L900" i="2"/>
  <c r="L901" i="2"/>
  <c r="L903" i="2"/>
  <c r="L906" i="2"/>
  <c r="L907" i="2"/>
  <c r="L908" i="2"/>
  <c r="L909" i="2"/>
  <c r="L910" i="2"/>
  <c r="L911" i="2"/>
  <c r="L913" i="2"/>
  <c r="L916" i="2"/>
  <c r="L917" i="2"/>
  <c r="L918" i="2"/>
  <c r="L919" i="2"/>
  <c r="L920" i="2"/>
  <c r="L923" i="2"/>
  <c r="L926" i="2"/>
  <c r="L927" i="2"/>
  <c r="L928" i="2"/>
  <c r="L929" i="2"/>
  <c r="L930" i="2"/>
  <c r="L933" i="2"/>
  <c r="L934" i="2"/>
  <c r="L935" i="2"/>
  <c r="L936" i="2"/>
  <c r="L937" i="2"/>
  <c r="L938" i="2"/>
  <c r="L939" i="2"/>
  <c r="L940" i="2"/>
  <c r="L943" i="2"/>
  <c r="L946" i="2"/>
  <c r="L947" i="2"/>
  <c r="L948" i="2"/>
  <c r="L949" i="2"/>
  <c r="L950" i="2"/>
  <c r="L953" i="2"/>
  <c r="L956" i="2"/>
  <c r="L957" i="2"/>
  <c r="L958" i="2"/>
  <c r="L959" i="2"/>
  <c r="L960" i="2"/>
  <c r="L963" i="2"/>
  <c r="L966" i="2"/>
  <c r="L967" i="2"/>
  <c r="L968" i="2"/>
  <c r="L969" i="2"/>
  <c r="L970" i="2"/>
  <c r="L971" i="2"/>
  <c r="L973" i="2"/>
  <c r="L976" i="2"/>
  <c r="L977" i="2"/>
  <c r="L978" i="2"/>
  <c r="L979" i="2"/>
  <c r="L980" i="2"/>
  <c r="L981" i="2"/>
  <c r="L983" i="2"/>
  <c r="L986" i="2"/>
  <c r="L987" i="2"/>
  <c r="L988" i="2"/>
  <c r="L989" i="2"/>
  <c r="L990" i="2"/>
  <c r="L993" i="2"/>
  <c r="L994" i="2"/>
  <c r="L996" i="2"/>
  <c r="L997" i="2"/>
  <c r="L998" i="2"/>
  <c r="L999" i="2"/>
  <c r="L1000" i="2"/>
  <c r="L1001" i="2"/>
  <c r="L1003" i="2"/>
  <c r="L1006" i="2"/>
  <c r="L1007" i="2"/>
  <c r="L1008" i="2"/>
  <c r="L1009" i="2"/>
  <c r="L1010" i="2"/>
  <c r="L1011" i="2"/>
  <c r="L1013" i="2"/>
  <c r="L1016" i="2"/>
  <c r="L1017" i="2"/>
  <c r="L1018" i="2"/>
  <c r="L1019" i="2"/>
  <c r="L1020" i="2"/>
  <c r="L1023" i="2"/>
  <c r="L1026" i="2"/>
  <c r="L1027" i="2"/>
  <c r="L1028" i="2"/>
  <c r="L1029" i="2"/>
  <c r="L1030" i="2"/>
  <c r="L1033" i="2"/>
  <c r="L1036" i="2"/>
  <c r="L1037" i="2"/>
  <c r="L1038" i="2"/>
  <c r="L1039" i="2"/>
  <c r="L1040" i="2"/>
  <c r="L1043" i="2"/>
  <c r="L1046" i="2"/>
  <c r="L1047" i="2"/>
  <c r="L1048" i="2"/>
  <c r="L1049" i="2"/>
  <c r="L1050" i="2"/>
  <c r="L1053" i="2"/>
  <c r="L1056" i="2"/>
  <c r="L1057" i="2"/>
  <c r="L1058" i="2"/>
  <c r="L1059" i="2"/>
  <c r="L1060" i="2"/>
  <c r="L1063" i="2"/>
  <c r="L1066" i="2"/>
  <c r="L1067" i="2"/>
  <c r="L1068" i="2"/>
  <c r="L1069" i="2"/>
  <c r="L1070" i="2"/>
  <c r="L1071" i="2"/>
  <c r="L1073" i="2"/>
  <c r="L1076" i="2"/>
  <c r="L1077" i="2"/>
  <c r="L1078" i="2"/>
  <c r="L1079" i="2"/>
  <c r="L1080" i="2"/>
  <c r="L1081" i="2"/>
  <c r="L1083" i="2"/>
  <c r="L1086" i="2"/>
  <c r="L1087" i="2"/>
  <c r="L1088" i="2"/>
  <c r="L1089" i="2"/>
  <c r="L1090" i="2"/>
  <c r="L1093" i="2"/>
  <c r="L1096" i="2"/>
  <c r="L1097" i="2"/>
  <c r="L1098" i="2"/>
  <c r="L1099" i="2"/>
  <c r="L1100" i="2"/>
  <c r="L1101" i="2"/>
  <c r="L1103" i="2"/>
  <c r="L1106" i="2"/>
  <c r="L1107" i="2"/>
  <c r="L1108" i="2"/>
  <c r="L1109" i="2"/>
  <c r="L1110" i="2"/>
  <c r="L1111" i="2"/>
  <c r="L1113" i="2"/>
  <c r="L1116" i="2"/>
  <c r="L1117" i="2"/>
  <c r="L1118" i="2"/>
  <c r="L1119" i="2"/>
  <c r="L1120" i="2"/>
  <c r="L1123" i="2"/>
  <c r="L1126" i="2"/>
  <c r="L1127" i="2"/>
  <c r="L1128" i="2"/>
  <c r="L1129" i="2"/>
  <c r="L1130" i="2"/>
  <c r="L1133" i="2"/>
  <c r="L1136" i="2"/>
  <c r="L1137" i="2"/>
  <c r="L1138" i="2"/>
  <c r="L1139" i="2"/>
  <c r="L1140" i="2"/>
  <c r="L1143" i="2"/>
  <c r="L1146" i="2"/>
  <c r="L1147" i="2"/>
  <c r="L1148" i="2"/>
  <c r="L1149" i="2"/>
  <c r="L1150" i="2"/>
  <c r="L1153" i="2"/>
  <c r="L1156" i="2"/>
  <c r="L1157" i="2"/>
  <c r="L1158" i="2"/>
  <c r="L1159" i="2"/>
  <c r="L1160" i="2"/>
  <c r="L1163" i="2"/>
  <c r="L1166" i="2"/>
  <c r="L1167" i="2"/>
  <c r="L1168" i="2"/>
  <c r="L1169" i="2"/>
  <c r="L1170" i="2"/>
  <c r="L1171" i="2"/>
  <c r="L1173" i="2"/>
  <c r="L1176" i="2"/>
  <c r="L1177" i="2"/>
  <c r="L1178" i="2"/>
  <c r="L1179" i="2"/>
  <c r="L1180" i="2"/>
  <c r="L1181" i="2"/>
  <c r="L1183" i="2"/>
  <c r="L1186" i="2"/>
  <c r="L1187" i="2"/>
  <c r="L1188" i="2"/>
  <c r="L1189" i="2"/>
  <c r="L1190" i="2"/>
  <c r="L1193" i="2"/>
  <c r="L1196" i="2"/>
  <c r="L1197" i="2"/>
  <c r="L1198" i="2"/>
  <c r="L1199" i="2"/>
  <c r="L1200" i="2"/>
  <c r="L1201" i="2"/>
  <c r="L1203" i="2"/>
  <c r="L1206" i="2"/>
  <c r="L1207" i="2"/>
  <c r="L1208" i="2"/>
  <c r="L1209" i="2"/>
  <c r="L1210" i="2"/>
  <c r="L1211" i="2"/>
  <c r="L1213" i="2"/>
  <c r="L1216" i="2"/>
  <c r="L1217" i="2"/>
  <c r="L1218" i="2"/>
  <c r="L1219" i="2"/>
  <c r="L1220" i="2"/>
  <c r="L1223" i="2"/>
  <c r="L1226" i="2"/>
  <c r="L1227" i="2"/>
  <c r="L1228" i="2"/>
  <c r="L1229" i="2"/>
  <c r="L1230" i="2"/>
  <c r="L1233" i="2"/>
  <c r="L1236" i="2"/>
  <c r="L1237" i="2"/>
  <c r="L1238" i="2"/>
  <c r="L1239" i="2"/>
  <c r="L1240" i="2"/>
  <c r="L1243" i="2"/>
  <c r="L1246" i="2"/>
  <c r="L1247" i="2"/>
  <c r="L1248" i="2"/>
  <c r="L1249" i="2"/>
  <c r="L1250" i="2"/>
  <c r="L1253" i="2"/>
  <c r="L1256" i="2"/>
  <c r="L1257" i="2"/>
  <c r="L1258" i="2"/>
  <c r="L1259" i="2"/>
  <c r="L1260" i="2"/>
  <c r="L1263" i="2"/>
  <c r="L1266" i="2"/>
  <c r="L1267" i="2"/>
  <c r="L1268" i="2"/>
  <c r="L1269" i="2"/>
  <c r="L1270" i="2"/>
  <c r="L1271" i="2"/>
  <c r="L1273" i="2"/>
  <c r="L1276" i="2"/>
  <c r="L1277" i="2"/>
  <c r="L1278" i="2"/>
  <c r="L1279" i="2"/>
  <c r="L1280" i="2"/>
  <c r="L1281" i="2"/>
  <c r="L1283" i="2"/>
  <c r="L1286" i="2"/>
  <c r="L1287" i="2"/>
  <c r="L1288" i="2"/>
  <c r="L1289" i="2"/>
  <c r="L1290" i="2"/>
  <c r="L1293" i="2"/>
  <c r="L1296" i="2"/>
  <c r="L1297" i="2"/>
  <c r="L1298" i="2"/>
  <c r="L1299" i="2"/>
  <c r="L1300" i="2"/>
  <c r="L1301" i="2"/>
  <c r="L1303" i="2"/>
  <c r="L1306" i="2"/>
  <c r="L1307" i="2"/>
  <c r="L1308" i="2"/>
  <c r="L1309" i="2"/>
  <c r="L1310" i="2"/>
  <c r="L1311" i="2"/>
  <c r="L1313" i="2"/>
  <c r="L1316" i="2"/>
  <c r="L1317" i="2"/>
  <c r="L1318" i="2"/>
  <c r="L1319" i="2"/>
  <c r="L1320" i="2"/>
  <c r="L1323" i="2"/>
  <c r="L1326" i="2"/>
  <c r="L1327" i="2"/>
  <c r="L1328" i="2"/>
  <c r="L1329" i="2"/>
  <c r="L1330" i="2"/>
  <c r="L1333" i="2"/>
  <c r="L1334" i="2"/>
  <c r="L1336" i="2"/>
  <c r="L1337" i="2"/>
  <c r="L1338" i="2"/>
  <c r="L1339" i="2"/>
  <c r="L1340" i="2"/>
  <c r="L1343" i="2"/>
  <c r="L1346" i="2"/>
  <c r="L1347" i="2"/>
  <c r="L1348" i="2"/>
  <c r="L1349" i="2"/>
  <c r="L1350" i="2"/>
  <c r="L1353" i="2"/>
  <c r="L1356" i="2"/>
  <c r="L1357" i="2"/>
  <c r="L1358" i="2"/>
  <c r="L1359" i="2"/>
  <c r="L1360" i="2"/>
  <c r="L1363" i="2"/>
  <c r="L1366" i="2"/>
  <c r="L1367" i="2"/>
  <c r="L1368" i="2"/>
  <c r="L1369" i="2"/>
  <c r="L1370" i="2"/>
  <c r="L1371" i="2"/>
  <c r="L1373" i="2"/>
  <c r="L1376" i="2"/>
  <c r="L1377" i="2"/>
  <c r="L1378" i="2"/>
  <c r="L1379" i="2"/>
  <c r="L1380" i="2"/>
  <c r="L1381" i="2"/>
  <c r="L1383" i="2"/>
  <c r="L1386" i="2"/>
  <c r="L1387" i="2"/>
  <c r="L1388" i="2"/>
  <c r="L1389" i="2"/>
  <c r="L1390" i="2"/>
  <c r="L1393" i="2"/>
  <c r="L1394" i="2"/>
  <c r="L1396" i="2"/>
  <c r="L1397" i="2"/>
  <c r="L1398" i="2"/>
  <c r="L1399" i="2"/>
  <c r="L1400" i="2"/>
  <c r="L1401" i="2"/>
  <c r="L1403" i="2"/>
  <c r="L1406" i="2"/>
  <c r="L1407" i="2"/>
  <c r="L1408" i="2"/>
  <c r="L1409" i="2"/>
  <c r="L1410" i="2"/>
  <c r="L1411" i="2"/>
  <c r="L1413" i="2"/>
  <c r="L1416" i="2"/>
  <c r="L1417" i="2"/>
  <c r="L1418" i="2"/>
  <c r="L1419" i="2"/>
  <c r="L1420" i="2"/>
  <c r="L1423" i="2"/>
  <c r="L1426" i="2"/>
  <c r="L1427" i="2"/>
  <c r="L1428" i="2"/>
  <c r="L1429" i="2"/>
  <c r="L1430" i="2"/>
  <c r="L1433" i="2"/>
  <c r="L1434" i="2"/>
  <c r="L1435" i="2"/>
  <c r="L1436" i="2"/>
  <c r="L1437" i="2"/>
  <c r="L1438" i="2"/>
  <c r="L1439" i="2"/>
  <c r="L1440" i="2"/>
  <c r="L1443" i="2"/>
  <c r="L1446" i="2"/>
  <c r="L1447" i="2"/>
  <c r="L1448" i="2"/>
  <c r="L1449" i="2"/>
  <c r="L1450" i="2"/>
  <c r="L1453" i="2"/>
  <c r="L1456" i="2"/>
  <c r="L1457" i="2"/>
  <c r="L1458" i="2"/>
  <c r="L1459" i="2"/>
  <c r="L1460" i="2"/>
  <c r="L1463" i="2"/>
  <c r="L1466" i="2"/>
  <c r="L1467" i="2"/>
  <c r="L1468" i="2"/>
  <c r="L1469" i="2"/>
  <c r="L1470" i="2"/>
  <c r="L1471" i="2"/>
  <c r="L1473" i="2"/>
  <c r="L1476" i="2"/>
  <c r="L1477" i="2"/>
  <c r="L1478" i="2"/>
  <c r="L1479" i="2"/>
  <c r="L1480" i="2"/>
  <c r="L1481" i="2"/>
  <c r="L1483" i="2"/>
  <c r="L1486" i="2"/>
  <c r="L1487" i="2"/>
  <c r="L1488" i="2"/>
  <c r="L1489" i="2"/>
  <c r="L1490" i="2"/>
  <c r="L1493" i="2"/>
  <c r="L1494" i="2"/>
  <c r="L1496" i="2"/>
  <c r="L1497" i="2"/>
  <c r="L1498" i="2"/>
  <c r="L1499" i="2"/>
  <c r="L1500" i="2"/>
  <c r="L1501" i="2"/>
  <c r="L1503" i="2"/>
  <c r="L1506" i="2"/>
  <c r="L1507" i="2"/>
  <c r="L1508" i="2"/>
  <c r="L1509" i="2"/>
  <c r="L1510" i="2"/>
  <c r="L1511" i="2"/>
  <c r="L1513" i="2"/>
  <c r="L1516" i="2"/>
  <c r="L1517" i="2"/>
  <c r="L1518" i="2"/>
  <c r="L1519" i="2"/>
  <c r="L1520" i="2"/>
  <c r="L1523" i="2"/>
  <c r="L1526" i="2"/>
  <c r="L1527" i="2"/>
  <c r="L1528" i="2"/>
  <c r="L1529" i="2"/>
  <c r="L1530" i="2"/>
  <c r="L1533" i="2"/>
  <c r="L1536" i="2"/>
  <c r="L1537" i="2"/>
  <c r="L1538" i="2"/>
  <c r="L1539" i="2"/>
  <c r="L1540" i="2"/>
  <c r="L1543" i="2"/>
  <c r="L1546" i="2"/>
  <c r="L1547" i="2"/>
  <c r="L1548" i="2"/>
  <c r="L1549" i="2"/>
  <c r="L1550" i="2"/>
  <c r="L1553" i="2"/>
  <c r="L1556" i="2"/>
  <c r="L1557" i="2"/>
  <c r="L1558" i="2"/>
  <c r="L1559" i="2"/>
  <c r="L1560" i="2"/>
  <c r="L1563" i="2"/>
  <c r="L1566" i="2"/>
  <c r="L1567" i="2"/>
  <c r="L1568" i="2"/>
  <c r="L1569" i="2"/>
  <c r="L1570" i="2"/>
  <c r="L1571" i="2"/>
  <c r="L1573" i="2"/>
  <c r="L1576" i="2"/>
  <c r="L1577" i="2"/>
  <c r="L1578" i="2"/>
  <c r="L1579" i="2"/>
  <c r="L1580" i="2"/>
  <c r="L1581" i="2"/>
  <c r="L1583" i="2"/>
  <c r="L1586" i="2"/>
  <c r="L1587" i="2"/>
  <c r="L1588" i="2"/>
  <c r="L1589" i="2"/>
  <c r="L1590" i="2"/>
  <c r="L1593" i="2"/>
  <c r="L1596" i="2"/>
  <c r="L1597" i="2"/>
  <c r="L1598" i="2"/>
  <c r="L1599" i="2"/>
  <c r="L1600" i="2"/>
  <c r="L1601" i="2"/>
  <c r="L1603" i="2"/>
  <c r="L1606" i="2"/>
  <c r="L1607" i="2"/>
  <c r="L1608" i="2"/>
  <c r="L1609" i="2"/>
  <c r="L1610" i="2"/>
  <c r="L1611" i="2"/>
  <c r="L1613" i="2"/>
  <c r="L1616" i="2"/>
  <c r="L1617" i="2"/>
  <c r="L1618" i="2"/>
  <c r="L1619" i="2"/>
  <c r="L1620" i="2"/>
  <c r="L1623" i="2"/>
  <c r="L1626" i="2"/>
  <c r="L1627" i="2"/>
  <c r="L1628" i="2"/>
  <c r="L1629" i="2"/>
  <c r="L1630" i="2"/>
  <c r="L1633" i="2"/>
  <c r="L1636" i="2"/>
  <c r="L1637" i="2"/>
  <c r="L1638" i="2"/>
  <c r="L1639" i="2"/>
  <c r="L1640" i="2"/>
  <c r="L1643" i="2"/>
  <c r="L1646" i="2"/>
  <c r="L1647" i="2"/>
  <c r="L1648" i="2"/>
  <c r="L1649" i="2"/>
  <c r="L1650" i="2"/>
  <c r="L1653" i="2"/>
  <c r="L1656" i="2"/>
  <c r="L1657" i="2"/>
  <c r="L1658" i="2"/>
  <c r="L1659" i="2"/>
  <c r="L1660" i="2"/>
  <c r="L1663" i="2"/>
  <c r="L1666" i="2"/>
  <c r="L1667" i="2"/>
  <c r="L1668" i="2"/>
  <c r="L1669" i="2"/>
  <c r="L1670" i="2"/>
  <c r="L1671" i="2"/>
  <c r="L1673" i="2"/>
  <c r="L1676" i="2"/>
  <c r="L1677" i="2"/>
  <c r="L1678" i="2"/>
  <c r="L1679" i="2"/>
  <c r="L1680" i="2"/>
  <c r="L1681" i="2"/>
  <c r="L1683" i="2"/>
  <c r="L1686" i="2"/>
  <c r="L1687" i="2"/>
  <c r="L1688" i="2"/>
  <c r="L1689" i="2"/>
  <c r="L1690" i="2"/>
  <c r="L1693" i="2"/>
  <c r="L1696" i="2"/>
  <c r="L1697" i="2"/>
  <c r="L1698" i="2"/>
  <c r="L1699" i="2"/>
  <c r="L1700" i="2"/>
  <c r="L1701" i="2"/>
  <c r="L1703" i="2"/>
  <c r="L1706" i="2"/>
  <c r="L1707" i="2"/>
  <c r="L1708" i="2"/>
  <c r="L1709" i="2"/>
  <c r="L1710" i="2"/>
  <c r="L1711" i="2"/>
  <c r="L1713" i="2"/>
  <c r="L1716" i="2"/>
  <c r="L1717" i="2"/>
  <c r="L1718" i="2"/>
  <c r="L1719" i="2"/>
  <c r="L1720" i="2"/>
  <c r="L1723" i="2"/>
  <c r="L1726" i="2"/>
  <c r="L1727" i="2"/>
  <c r="L1728" i="2"/>
  <c r="L1729" i="2"/>
  <c r="L1730" i="2"/>
  <c r="L1733" i="2"/>
  <c r="L1736" i="2"/>
  <c r="L1737" i="2"/>
  <c r="L1738" i="2"/>
  <c r="L1739" i="2"/>
  <c r="L1740" i="2"/>
  <c r="L1743" i="2"/>
  <c r="L1746" i="2"/>
  <c r="L1747" i="2"/>
  <c r="L1748" i="2"/>
  <c r="L1749" i="2"/>
  <c r="L1750" i="2"/>
  <c r="L1753" i="2"/>
  <c r="L1756" i="2"/>
  <c r="L1757" i="2"/>
  <c r="L1758" i="2"/>
  <c r="L1759" i="2"/>
  <c r="L1760" i="2"/>
  <c r="L1763" i="2"/>
  <c r="L1766" i="2"/>
  <c r="L1767" i="2"/>
  <c r="L1768" i="2"/>
  <c r="L1769" i="2"/>
  <c r="L1770" i="2"/>
  <c r="L1771" i="2"/>
  <c r="L1773" i="2"/>
  <c r="L1776" i="2"/>
  <c r="L1777" i="2"/>
  <c r="L1778" i="2"/>
  <c r="L1779" i="2"/>
  <c r="L1780" i="2"/>
  <c r="L1781" i="2"/>
  <c r="L1783" i="2"/>
  <c r="L1786" i="2"/>
  <c r="L1787" i="2"/>
  <c r="L1788" i="2"/>
  <c r="L1789" i="2"/>
  <c r="L1790" i="2"/>
  <c r="L1793" i="2"/>
  <c r="L1796" i="2"/>
  <c r="L1797" i="2"/>
  <c r="L1798" i="2"/>
  <c r="L1799" i="2"/>
  <c r="L1800" i="2"/>
  <c r="L1801" i="2"/>
  <c r="L1803" i="2"/>
  <c r="L1806" i="2"/>
  <c r="L1807" i="2"/>
  <c r="L1808" i="2"/>
  <c r="L1809" i="2"/>
  <c r="L1810" i="2"/>
  <c r="L1811" i="2"/>
  <c r="L1813" i="2"/>
  <c r="L1816" i="2"/>
  <c r="L1817" i="2"/>
  <c r="L1818" i="2"/>
  <c r="L1819" i="2"/>
  <c r="L1820" i="2"/>
  <c r="L1823" i="2"/>
  <c r="L1826" i="2"/>
  <c r="L1827" i="2"/>
  <c r="L1828" i="2"/>
  <c r="L1829" i="2"/>
  <c r="L1830" i="2"/>
  <c r="L1833" i="2"/>
  <c r="L1834" i="2"/>
  <c r="L1836" i="2"/>
  <c r="L1837" i="2"/>
  <c r="L1838" i="2"/>
  <c r="L1839" i="2"/>
  <c r="L1840" i="2"/>
  <c r="L1843" i="2"/>
  <c r="L1846" i="2"/>
  <c r="L1847" i="2"/>
  <c r="L1848" i="2"/>
  <c r="L1849" i="2"/>
  <c r="L1850" i="2"/>
  <c r="L1853" i="2"/>
  <c r="L1856" i="2"/>
  <c r="L1857" i="2"/>
  <c r="L1858" i="2"/>
  <c r="L1859" i="2"/>
  <c r="L1860" i="2"/>
  <c r="L1863" i="2"/>
  <c r="L1866" i="2"/>
  <c r="L1867" i="2"/>
  <c r="L1868" i="2"/>
  <c r="L1869" i="2"/>
  <c r="L1870" i="2"/>
  <c r="L1871" i="2"/>
  <c r="L1873" i="2"/>
  <c r="L1876" i="2"/>
  <c r="L1877" i="2"/>
  <c r="L1878" i="2"/>
  <c r="L1879" i="2"/>
  <c r="L1880" i="2"/>
  <c r="L1881" i="2"/>
  <c r="L1883" i="2"/>
  <c r="L1886" i="2"/>
  <c r="L1887" i="2"/>
  <c r="L1888" i="2"/>
  <c r="L1889" i="2"/>
  <c r="L1890" i="2"/>
  <c r="L1893" i="2"/>
  <c r="L1894" i="2"/>
  <c r="L1896" i="2"/>
  <c r="L1897" i="2"/>
  <c r="L1898" i="2"/>
  <c r="L1899" i="2"/>
  <c r="L1900" i="2"/>
  <c r="L1901" i="2"/>
  <c r="L1903" i="2"/>
  <c r="L1906" i="2"/>
  <c r="L1907" i="2"/>
  <c r="L1908" i="2"/>
  <c r="L1909" i="2"/>
  <c r="L1910" i="2"/>
  <c r="L1911" i="2"/>
  <c r="L1913" i="2"/>
  <c r="L1916" i="2"/>
  <c r="L1917" i="2"/>
  <c r="L1918" i="2"/>
  <c r="L1919" i="2"/>
  <c r="L1920" i="2"/>
  <c r="L1923" i="2"/>
  <c r="L1926" i="2"/>
  <c r="L1927" i="2"/>
  <c r="L1928" i="2"/>
  <c r="L1929" i="2"/>
  <c r="L1930" i="2"/>
  <c r="L1933" i="2"/>
  <c r="L1934" i="2"/>
  <c r="L1935" i="2"/>
  <c r="L1936" i="2"/>
  <c r="L1937" i="2"/>
  <c r="L1938" i="2"/>
  <c r="L1939" i="2"/>
  <c r="L1940" i="2"/>
  <c r="L1943" i="2"/>
  <c r="L1946" i="2"/>
  <c r="L1947" i="2"/>
  <c r="L1948" i="2"/>
  <c r="L1949" i="2"/>
  <c r="L1950" i="2"/>
  <c r="L1953" i="2"/>
  <c r="L1956" i="2"/>
  <c r="L1957" i="2"/>
  <c r="L1958" i="2"/>
  <c r="L1959" i="2"/>
  <c r="L1960" i="2"/>
  <c r="L1963" i="2"/>
  <c r="L1966" i="2"/>
  <c r="L1967" i="2"/>
  <c r="L1968" i="2"/>
  <c r="L1969" i="2"/>
  <c r="L1970" i="2"/>
  <c r="L1971" i="2"/>
  <c r="L1973" i="2"/>
  <c r="L1976" i="2"/>
  <c r="L1977" i="2"/>
  <c r="L1978" i="2"/>
  <c r="L1979" i="2"/>
  <c r="L1980" i="2"/>
  <c r="L1981" i="2"/>
  <c r="L1983" i="2"/>
  <c r="L1986" i="2"/>
  <c r="L1987" i="2"/>
  <c r="L1988" i="2"/>
  <c r="L1989" i="2"/>
  <c r="L1990" i="2"/>
  <c r="L1993" i="2"/>
  <c r="L1994" i="2"/>
  <c r="L1996" i="2"/>
  <c r="L1997" i="2"/>
  <c r="L1998" i="2"/>
  <c r="L6" i="2"/>
  <c r="L7" i="2"/>
  <c r="L8" i="2"/>
  <c r="L9" i="2"/>
  <c r="L10" i="2"/>
  <c r="L11" i="2"/>
  <c r="L12" i="2"/>
  <c r="L13" i="2"/>
  <c r="L14" i="2"/>
  <c r="L15" i="2"/>
  <c r="L16" i="2"/>
  <c r="L17" i="2"/>
  <c r="L5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O1921" i="1"/>
  <c r="P1921" i="1" s="1"/>
  <c r="N1921" i="1"/>
  <c r="H1921" i="1"/>
  <c r="I1921" i="1" s="1"/>
  <c r="O1920" i="1"/>
  <c r="J1920" i="1" s="1"/>
  <c r="N1920" i="1"/>
  <c r="H1920" i="1"/>
  <c r="O1919" i="1"/>
  <c r="P1919" i="1" s="1"/>
  <c r="Q1919" i="1" s="1"/>
  <c r="N1919" i="1"/>
  <c r="J1919" i="1"/>
  <c r="H1919" i="1"/>
  <c r="Q1918" i="1"/>
  <c r="P1918" i="1"/>
  <c r="O1918" i="1"/>
  <c r="J1918" i="1" s="1"/>
  <c r="N1918" i="1"/>
  <c r="H1918" i="1"/>
  <c r="I1918" i="1" s="1"/>
  <c r="O1917" i="1"/>
  <c r="N1917" i="1"/>
  <c r="H1917" i="1"/>
  <c r="I1917" i="1" s="1"/>
  <c r="O1916" i="1"/>
  <c r="P1916" i="1" s="1"/>
  <c r="N1916" i="1"/>
  <c r="J1916" i="1"/>
  <c r="H1916" i="1"/>
  <c r="I1916" i="1" s="1"/>
  <c r="O1915" i="1"/>
  <c r="P1915" i="1" s="1"/>
  <c r="Q1915" i="1" s="1"/>
  <c r="N1915" i="1"/>
  <c r="H1915" i="1"/>
  <c r="I1915" i="1" s="1"/>
  <c r="P1914" i="1"/>
  <c r="Q1914" i="1" s="1"/>
  <c r="O1914" i="1"/>
  <c r="J1914" i="1" s="1"/>
  <c r="N1914" i="1"/>
  <c r="I1914" i="1"/>
  <c r="H1914" i="1"/>
  <c r="O1913" i="1"/>
  <c r="P1913" i="1" s="1"/>
  <c r="Q1913" i="1" s="1"/>
  <c r="N1913" i="1"/>
  <c r="J1913" i="1"/>
  <c r="I1913" i="1"/>
  <c r="H1913" i="1"/>
  <c r="P1912" i="1"/>
  <c r="Q1912" i="1" s="1"/>
  <c r="O1912" i="1"/>
  <c r="N1912" i="1"/>
  <c r="J1912" i="1"/>
  <c r="I1912" i="1"/>
  <c r="H1912" i="1"/>
  <c r="P1911" i="1"/>
  <c r="Q1911" i="1" s="1"/>
  <c r="O1911" i="1"/>
  <c r="N1911" i="1"/>
  <c r="J1911" i="1"/>
  <c r="I1911" i="1"/>
  <c r="H1911" i="1"/>
  <c r="P1910" i="1"/>
  <c r="Q1910" i="1" s="1"/>
  <c r="O1910" i="1"/>
  <c r="N1910" i="1"/>
  <c r="J1910" i="1"/>
  <c r="I1910" i="1"/>
  <c r="H1910" i="1"/>
  <c r="P1909" i="1"/>
  <c r="O1909" i="1"/>
  <c r="N1909" i="1"/>
  <c r="J1909" i="1"/>
  <c r="H1909" i="1"/>
  <c r="Q1908" i="1"/>
  <c r="P1908" i="1"/>
  <c r="O1908" i="1"/>
  <c r="J1908" i="1" s="1"/>
  <c r="N1908" i="1"/>
  <c r="H1908" i="1"/>
  <c r="I1908" i="1" s="1"/>
  <c r="O1907" i="1"/>
  <c r="N1907" i="1"/>
  <c r="H1907" i="1"/>
  <c r="I1907" i="1" s="1"/>
  <c r="O1906" i="1"/>
  <c r="P1906" i="1" s="1"/>
  <c r="N1906" i="1"/>
  <c r="J1906" i="1"/>
  <c r="H1906" i="1"/>
  <c r="I1906" i="1" s="1"/>
  <c r="O1905" i="1"/>
  <c r="P1905" i="1" s="1"/>
  <c r="Q1905" i="1" s="1"/>
  <c r="N1905" i="1"/>
  <c r="H1905" i="1"/>
  <c r="I1905" i="1" s="1"/>
  <c r="O1904" i="1"/>
  <c r="J1904" i="1" s="1"/>
  <c r="N1904" i="1"/>
  <c r="I1904" i="1"/>
  <c r="H1904" i="1"/>
  <c r="O1903" i="1"/>
  <c r="P1903" i="1" s="1"/>
  <c r="Q1903" i="1" s="1"/>
  <c r="N1903" i="1"/>
  <c r="J1903" i="1"/>
  <c r="I1903" i="1"/>
  <c r="H1903" i="1"/>
  <c r="P1902" i="1"/>
  <c r="Q1902" i="1" s="1"/>
  <c r="O1902" i="1"/>
  <c r="N1902" i="1"/>
  <c r="J1902" i="1"/>
  <c r="I1902" i="1"/>
  <c r="H1902" i="1"/>
  <c r="P1901" i="1"/>
  <c r="Q1901" i="1" s="1"/>
  <c r="O1901" i="1"/>
  <c r="N1901" i="1"/>
  <c r="J1901" i="1"/>
  <c r="I1901" i="1"/>
  <c r="H1901" i="1"/>
  <c r="P1900" i="1"/>
  <c r="Q1900" i="1" s="1"/>
  <c r="O1900" i="1"/>
  <c r="N1900" i="1"/>
  <c r="J1900" i="1"/>
  <c r="I1900" i="1"/>
  <c r="H1900" i="1"/>
  <c r="P1899" i="1"/>
  <c r="O1899" i="1"/>
  <c r="N1899" i="1"/>
  <c r="J1899" i="1"/>
  <c r="H1899" i="1"/>
  <c r="Q1899" i="1" s="1"/>
  <c r="Q1898" i="1"/>
  <c r="P1898" i="1"/>
  <c r="O1898" i="1"/>
  <c r="J1898" i="1" s="1"/>
  <c r="N1898" i="1"/>
  <c r="H1898" i="1"/>
  <c r="I1898" i="1" s="1"/>
  <c r="P1897" i="1"/>
  <c r="Q1897" i="1" s="1"/>
  <c r="O1897" i="1"/>
  <c r="J1897" i="1" s="1"/>
  <c r="N1897" i="1"/>
  <c r="H1897" i="1"/>
  <c r="I1897" i="1" s="1"/>
  <c r="O1896" i="1"/>
  <c r="P1896" i="1" s="1"/>
  <c r="N1896" i="1"/>
  <c r="J1896" i="1"/>
  <c r="H1896" i="1"/>
  <c r="I1896" i="1" s="1"/>
  <c r="O1895" i="1"/>
  <c r="P1895" i="1" s="1"/>
  <c r="N1895" i="1"/>
  <c r="H1895" i="1"/>
  <c r="I1895" i="1" s="1"/>
  <c r="O1894" i="1"/>
  <c r="J1894" i="1" s="1"/>
  <c r="N1894" i="1"/>
  <c r="I1894" i="1"/>
  <c r="H1894" i="1"/>
  <c r="O1893" i="1"/>
  <c r="P1893" i="1" s="1"/>
  <c r="Q1893" i="1" s="1"/>
  <c r="N1893" i="1"/>
  <c r="I1893" i="1"/>
  <c r="H1893" i="1"/>
  <c r="P1892" i="1"/>
  <c r="O1892" i="1"/>
  <c r="N1892" i="1"/>
  <c r="J1892" i="1"/>
  <c r="H1892" i="1"/>
  <c r="I1892" i="1" s="1"/>
  <c r="P1891" i="1"/>
  <c r="Q1891" i="1" s="1"/>
  <c r="O1891" i="1"/>
  <c r="N1891" i="1"/>
  <c r="J1891" i="1"/>
  <c r="I1891" i="1"/>
  <c r="H1891" i="1"/>
  <c r="P1890" i="1"/>
  <c r="Q1890" i="1" s="1"/>
  <c r="O1890" i="1"/>
  <c r="J1890" i="1" s="1"/>
  <c r="N1890" i="1"/>
  <c r="I1890" i="1"/>
  <c r="H1890" i="1"/>
  <c r="P1889" i="1"/>
  <c r="O1889" i="1"/>
  <c r="N1889" i="1"/>
  <c r="J1889" i="1"/>
  <c r="I1889" i="1"/>
  <c r="H1889" i="1"/>
  <c r="Q1889" i="1" s="1"/>
  <c r="Q1888" i="1"/>
  <c r="P1888" i="1"/>
  <c r="O1888" i="1"/>
  <c r="J1888" i="1" s="1"/>
  <c r="N1888" i="1"/>
  <c r="H1888" i="1"/>
  <c r="I1888" i="1" s="1"/>
  <c r="O1887" i="1"/>
  <c r="N1887" i="1"/>
  <c r="H1887" i="1"/>
  <c r="I1887" i="1" s="1"/>
  <c r="O1886" i="1"/>
  <c r="P1886" i="1" s="1"/>
  <c r="Q1886" i="1" s="1"/>
  <c r="N1886" i="1"/>
  <c r="J1886" i="1"/>
  <c r="I1886" i="1"/>
  <c r="H1886" i="1"/>
  <c r="O1885" i="1"/>
  <c r="P1885" i="1" s="1"/>
  <c r="N1885" i="1"/>
  <c r="H1885" i="1"/>
  <c r="I1885" i="1" s="1"/>
  <c r="O1884" i="1"/>
  <c r="N1884" i="1"/>
  <c r="I1884" i="1"/>
  <c r="H1884" i="1"/>
  <c r="O1883" i="1"/>
  <c r="P1883" i="1" s="1"/>
  <c r="Q1883" i="1" s="1"/>
  <c r="N1883" i="1"/>
  <c r="I1883" i="1"/>
  <c r="H1883" i="1"/>
  <c r="P1882" i="1"/>
  <c r="Q1882" i="1" s="1"/>
  <c r="O1882" i="1"/>
  <c r="N1882" i="1"/>
  <c r="J1882" i="1"/>
  <c r="H1882" i="1"/>
  <c r="I1882" i="1" s="1"/>
  <c r="P1881" i="1"/>
  <c r="Q1881" i="1" s="1"/>
  <c r="O1881" i="1"/>
  <c r="N1881" i="1"/>
  <c r="J1881" i="1"/>
  <c r="I1881" i="1"/>
  <c r="H1881" i="1"/>
  <c r="O1880" i="1"/>
  <c r="P1880" i="1" s="1"/>
  <c r="Q1880" i="1" s="1"/>
  <c r="N1880" i="1"/>
  <c r="H1880" i="1"/>
  <c r="P1879" i="1"/>
  <c r="Q1879" i="1" s="1"/>
  <c r="O1879" i="1"/>
  <c r="N1879" i="1"/>
  <c r="J1879" i="1"/>
  <c r="H1879" i="1"/>
  <c r="I1879" i="1" s="1"/>
  <c r="P1878" i="1"/>
  <c r="Q1878" i="1" s="1"/>
  <c r="O1878" i="1"/>
  <c r="J1878" i="1" s="1"/>
  <c r="N1878" i="1"/>
  <c r="H1878" i="1"/>
  <c r="I1878" i="1" s="1"/>
  <c r="P1877" i="1"/>
  <c r="Q1877" i="1" s="1"/>
  <c r="O1877" i="1"/>
  <c r="J1877" i="1" s="1"/>
  <c r="N1877" i="1"/>
  <c r="I1877" i="1"/>
  <c r="H1877" i="1"/>
  <c r="O1876" i="1"/>
  <c r="P1876" i="1" s="1"/>
  <c r="N1876" i="1"/>
  <c r="J1876" i="1"/>
  <c r="H1876" i="1"/>
  <c r="I1876" i="1" s="1"/>
  <c r="Q1875" i="1"/>
  <c r="P1875" i="1"/>
  <c r="O1875" i="1"/>
  <c r="J1875" i="1" s="1"/>
  <c r="N1875" i="1"/>
  <c r="H1875" i="1"/>
  <c r="I1875" i="1" s="1"/>
  <c r="O1874" i="1"/>
  <c r="J1874" i="1" s="1"/>
  <c r="N1874" i="1"/>
  <c r="H1874" i="1"/>
  <c r="I1874" i="1" s="1"/>
  <c r="O1873" i="1"/>
  <c r="P1873" i="1" s="1"/>
  <c r="Q1873" i="1" s="1"/>
  <c r="N1873" i="1"/>
  <c r="J1873" i="1"/>
  <c r="H1873" i="1"/>
  <c r="I1873" i="1" s="1"/>
  <c r="O1872" i="1"/>
  <c r="P1872" i="1" s="1"/>
  <c r="Q1872" i="1" s="1"/>
  <c r="N1872" i="1"/>
  <c r="H1872" i="1"/>
  <c r="I1872" i="1" s="1"/>
  <c r="P1871" i="1"/>
  <c r="Q1871" i="1" s="1"/>
  <c r="O1871" i="1"/>
  <c r="J1871" i="1" s="1"/>
  <c r="N1871" i="1"/>
  <c r="I1871" i="1"/>
  <c r="H1871" i="1"/>
  <c r="O1870" i="1"/>
  <c r="P1870" i="1" s="1"/>
  <c r="Q1870" i="1" s="1"/>
  <c r="N1870" i="1"/>
  <c r="I1870" i="1"/>
  <c r="H1870" i="1"/>
  <c r="P1869" i="1"/>
  <c r="Q1869" i="1" s="1"/>
  <c r="O1869" i="1"/>
  <c r="N1869" i="1"/>
  <c r="J1869" i="1"/>
  <c r="H1869" i="1"/>
  <c r="I1869" i="1" s="1"/>
  <c r="Q1868" i="1"/>
  <c r="P1868" i="1"/>
  <c r="O1868" i="1"/>
  <c r="J1868" i="1" s="1"/>
  <c r="N1868" i="1"/>
  <c r="H1868" i="1"/>
  <c r="I1868" i="1" s="1"/>
  <c r="O1867" i="1"/>
  <c r="N1867" i="1"/>
  <c r="I1867" i="1"/>
  <c r="H1867" i="1"/>
  <c r="O1866" i="1"/>
  <c r="P1866" i="1" s="1"/>
  <c r="N1866" i="1"/>
  <c r="J1866" i="1"/>
  <c r="I1866" i="1"/>
  <c r="H1866" i="1"/>
  <c r="Q1865" i="1"/>
  <c r="P1865" i="1"/>
  <c r="O1865" i="1"/>
  <c r="J1865" i="1" s="1"/>
  <c r="N1865" i="1"/>
  <c r="H1865" i="1"/>
  <c r="I1865" i="1" s="1"/>
  <c r="O1864" i="1"/>
  <c r="N1864" i="1"/>
  <c r="H1864" i="1"/>
  <c r="I1864" i="1" s="1"/>
  <c r="O1863" i="1"/>
  <c r="P1863" i="1" s="1"/>
  <c r="Q1863" i="1" s="1"/>
  <c r="N1863" i="1"/>
  <c r="J1863" i="1"/>
  <c r="I1863" i="1"/>
  <c r="H1863" i="1"/>
  <c r="O1862" i="1"/>
  <c r="P1862" i="1" s="1"/>
  <c r="Q1862" i="1" s="1"/>
  <c r="N1862" i="1"/>
  <c r="H1862" i="1"/>
  <c r="O1861" i="1"/>
  <c r="N1861" i="1"/>
  <c r="H1861" i="1"/>
  <c r="I1861" i="1" s="1"/>
  <c r="O1860" i="1"/>
  <c r="P1860" i="1" s="1"/>
  <c r="N1860" i="1"/>
  <c r="J1860" i="1"/>
  <c r="H1860" i="1"/>
  <c r="I1860" i="1" s="1"/>
  <c r="O1859" i="1"/>
  <c r="P1859" i="1" s="1"/>
  <c r="N1859" i="1"/>
  <c r="H1859" i="1"/>
  <c r="I1859" i="1" s="1"/>
  <c r="O1858" i="1"/>
  <c r="J1858" i="1" s="1"/>
  <c r="N1858" i="1"/>
  <c r="I1858" i="1"/>
  <c r="H1858" i="1"/>
  <c r="O1857" i="1"/>
  <c r="N1857" i="1"/>
  <c r="I1857" i="1"/>
  <c r="H1857" i="1"/>
  <c r="P1856" i="1"/>
  <c r="O1856" i="1"/>
  <c r="N1856" i="1"/>
  <c r="J1856" i="1"/>
  <c r="H1856" i="1"/>
  <c r="I1856" i="1" s="1"/>
  <c r="Q1855" i="1"/>
  <c r="P1855" i="1"/>
  <c r="O1855" i="1"/>
  <c r="N1855" i="1"/>
  <c r="J1855" i="1"/>
  <c r="H1855" i="1"/>
  <c r="I1855" i="1" s="1"/>
  <c r="P1854" i="1"/>
  <c r="Q1854" i="1" s="1"/>
  <c r="O1854" i="1"/>
  <c r="N1854" i="1"/>
  <c r="J1854" i="1"/>
  <c r="I1854" i="1"/>
  <c r="H1854" i="1"/>
  <c r="O1853" i="1"/>
  <c r="P1853" i="1" s="1"/>
  <c r="Q1853" i="1" s="1"/>
  <c r="N1853" i="1"/>
  <c r="J1853" i="1"/>
  <c r="H1853" i="1"/>
  <c r="I1853" i="1" s="1"/>
  <c r="Q1852" i="1"/>
  <c r="P1852" i="1"/>
  <c r="O1852" i="1"/>
  <c r="J1852" i="1" s="1"/>
  <c r="N1852" i="1"/>
  <c r="H1852" i="1"/>
  <c r="I1852" i="1" s="1"/>
  <c r="O1851" i="1"/>
  <c r="J1851" i="1" s="1"/>
  <c r="N1851" i="1"/>
  <c r="H1851" i="1"/>
  <c r="I1851" i="1" s="1"/>
  <c r="O1850" i="1"/>
  <c r="P1850" i="1" s="1"/>
  <c r="N1850" i="1"/>
  <c r="J1850" i="1"/>
  <c r="I1850" i="1"/>
  <c r="H1850" i="1"/>
  <c r="O1849" i="1"/>
  <c r="P1849" i="1" s="1"/>
  <c r="Q1849" i="1" s="1"/>
  <c r="N1849" i="1"/>
  <c r="H1849" i="1"/>
  <c r="I1849" i="1" s="1"/>
  <c r="P1848" i="1"/>
  <c r="Q1848" i="1" s="1"/>
  <c r="O1848" i="1"/>
  <c r="J1848" i="1" s="1"/>
  <c r="N1848" i="1"/>
  <c r="I1848" i="1"/>
  <c r="H1848" i="1"/>
  <c r="O1847" i="1"/>
  <c r="P1847" i="1" s="1"/>
  <c r="Q1847" i="1" s="1"/>
  <c r="N1847" i="1"/>
  <c r="I1847" i="1"/>
  <c r="H1847" i="1"/>
  <c r="P1846" i="1"/>
  <c r="O1846" i="1"/>
  <c r="N1846" i="1"/>
  <c r="J1846" i="1"/>
  <c r="I1846" i="1"/>
  <c r="H1846" i="1"/>
  <c r="Q1845" i="1"/>
  <c r="P1845" i="1"/>
  <c r="O1845" i="1"/>
  <c r="N1845" i="1"/>
  <c r="J1845" i="1"/>
  <c r="H1845" i="1"/>
  <c r="I1845" i="1" s="1"/>
  <c r="O1844" i="1"/>
  <c r="N1844" i="1"/>
  <c r="I1844" i="1"/>
  <c r="H1844" i="1"/>
  <c r="O1843" i="1"/>
  <c r="P1843" i="1" s="1"/>
  <c r="N1843" i="1"/>
  <c r="J1843" i="1"/>
  <c r="H1843" i="1"/>
  <c r="I1843" i="1" s="1"/>
  <c r="Q1842" i="1"/>
  <c r="P1842" i="1"/>
  <c r="O1842" i="1"/>
  <c r="J1842" i="1" s="1"/>
  <c r="N1842" i="1"/>
  <c r="H1842" i="1"/>
  <c r="I1842" i="1" s="1"/>
  <c r="O1841" i="1"/>
  <c r="J1841" i="1" s="1"/>
  <c r="N1841" i="1"/>
  <c r="H1841" i="1"/>
  <c r="I1841" i="1" s="1"/>
  <c r="O1840" i="1"/>
  <c r="P1840" i="1" s="1"/>
  <c r="Q1840" i="1" s="1"/>
  <c r="N1840" i="1"/>
  <c r="J1840" i="1"/>
  <c r="I1840" i="1"/>
  <c r="H1840" i="1"/>
  <c r="O1839" i="1"/>
  <c r="P1839" i="1" s="1"/>
  <c r="N1839" i="1"/>
  <c r="H1839" i="1"/>
  <c r="I1839" i="1" s="1"/>
  <c r="O1838" i="1"/>
  <c r="N1838" i="1"/>
  <c r="I1838" i="1"/>
  <c r="H1838" i="1"/>
  <c r="O1837" i="1"/>
  <c r="P1837" i="1" s="1"/>
  <c r="Q1837" i="1" s="1"/>
  <c r="N1837" i="1"/>
  <c r="J1837" i="1"/>
  <c r="I1837" i="1"/>
  <c r="H1837" i="1"/>
  <c r="P1836" i="1"/>
  <c r="Q1836" i="1" s="1"/>
  <c r="O1836" i="1"/>
  <c r="N1836" i="1"/>
  <c r="J1836" i="1"/>
  <c r="I1836" i="1"/>
  <c r="H1836" i="1"/>
  <c r="P1835" i="1"/>
  <c r="Q1835" i="1" s="1"/>
  <c r="O1835" i="1"/>
  <c r="N1835" i="1"/>
  <c r="J1835" i="1"/>
  <c r="H1835" i="1"/>
  <c r="I1835" i="1" s="1"/>
  <c r="P1834" i="1"/>
  <c r="Q1834" i="1" s="1"/>
  <c r="O1834" i="1"/>
  <c r="J1834" i="1" s="1"/>
  <c r="N1834" i="1"/>
  <c r="I1834" i="1"/>
  <c r="H1834" i="1"/>
  <c r="O1833" i="1"/>
  <c r="P1833" i="1" s="1"/>
  <c r="N1833" i="1"/>
  <c r="J1833" i="1"/>
  <c r="I1833" i="1"/>
  <c r="H1833" i="1"/>
  <c r="Q1832" i="1"/>
  <c r="P1832" i="1"/>
  <c r="O1832" i="1"/>
  <c r="J1832" i="1" s="1"/>
  <c r="N1832" i="1"/>
  <c r="H1832" i="1"/>
  <c r="I1832" i="1" s="1"/>
  <c r="O1831" i="1"/>
  <c r="J1831" i="1" s="1"/>
  <c r="N1831" i="1"/>
  <c r="H1831" i="1"/>
  <c r="I1831" i="1" s="1"/>
  <c r="O1830" i="1"/>
  <c r="P1830" i="1" s="1"/>
  <c r="Q1830" i="1" s="1"/>
  <c r="N1830" i="1"/>
  <c r="J1830" i="1"/>
  <c r="H1830" i="1"/>
  <c r="I1830" i="1" s="1"/>
  <c r="O1829" i="1"/>
  <c r="P1829" i="1" s="1"/>
  <c r="Q1829" i="1" s="1"/>
  <c r="N1829" i="1"/>
  <c r="H1829" i="1"/>
  <c r="I1829" i="1" s="1"/>
  <c r="Q1828" i="1"/>
  <c r="P1828" i="1"/>
  <c r="O1828" i="1"/>
  <c r="J1828" i="1" s="1"/>
  <c r="N1828" i="1"/>
  <c r="I1828" i="1"/>
  <c r="H1828" i="1"/>
  <c r="O1827" i="1"/>
  <c r="P1827" i="1" s="1"/>
  <c r="Q1827" i="1" s="1"/>
  <c r="N1827" i="1"/>
  <c r="I1827" i="1"/>
  <c r="H1827" i="1"/>
  <c r="P1826" i="1"/>
  <c r="Q1826" i="1" s="1"/>
  <c r="O1826" i="1"/>
  <c r="N1826" i="1"/>
  <c r="J1826" i="1"/>
  <c r="H1826" i="1"/>
  <c r="I1826" i="1" s="1"/>
  <c r="Q1825" i="1"/>
  <c r="P1825" i="1"/>
  <c r="O1825" i="1"/>
  <c r="J1825" i="1" s="1"/>
  <c r="N1825" i="1"/>
  <c r="H1825" i="1"/>
  <c r="I1825" i="1" s="1"/>
  <c r="O1824" i="1"/>
  <c r="N1824" i="1"/>
  <c r="I1824" i="1"/>
  <c r="H1824" i="1"/>
  <c r="O1823" i="1"/>
  <c r="P1823" i="1" s="1"/>
  <c r="N1823" i="1"/>
  <c r="J1823" i="1"/>
  <c r="I1823" i="1"/>
  <c r="H1823" i="1"/>
  <c r="Q1822" i="1"/>
  <c r="P1822" i="1"/>
  <c r="O1822" i="1"/>
  <c r="J1822" i="1" s="1"/>
  <c r="N1822" i="1"/>
  <c r="H1822" i="1"/>
  <c r="I1822" i="1" s="1"/>
  <c r="O1821" i="1"/>
  <c r="N1821" i="1"/>
  <c r="H1821" i="1"/>
  <c r="I1821" i="1" s="1"/>
  <c r="O1820" i="1"/>
  <c r="P1820" i="1" s="1"/>
  <c r="Q1820" i="1" s="1"/>
  <c r="N1820" i="1"/>
  <c r="J1820" i="1"/>
  <c r="H1820" i="1"/>
  <c r="I1820" i="1" s="1"/>
  <c r="O1819" i="1"/>
  <c r="P1819" i="1" s="1"/>
  <c r="N1819" i="1"/>
  <c r="H1819" i="1"/>
  <c r="I1819" i="1" s="1"/>
  <c r="O1818" i="1"/>
  <c r="N1818" i="1"/>
  <c r="I1818" i="1"/>
  <c r="H1818" i="1"/>
  <c r="O1817" i="1"/>
  <c r="P1817" i="1" s="1"/>
  <c r="Q1817" i="1" s="1"/>
  <c r="N1817" i="1"/>
  <c r="I1817" i="1"/>
  <c r="H1817" i="1"/>
  <c r="P1816" i="1"/>
  <c r="Q1816" i="1" s="1"/>
  <c r="O1816" i="1"/>
  <c r="N1816" i="1"/>
  <c r="J1816" i="1"/>
  <c r="H1816" i="1"/>
  <c r="I1816" i="1" s="1"/>
  <c r="P1815" i="1"/>
  <c r="Q1815" i="1" s="1"/>
  <c r="O1815" i="1"/>
  <c r="J1815" i="1" s="1"/>
  <c r="N1815" i="1"/>
  <c r="H1815" i="1"/>
  <c r="I1815" i="1" s="1"/>
  <c r="P1814" i="1"/>
  <c r="Q1814" i="1" s="1"/>
  <c r="O1814" i="1"/>
  <c r="N1814" i="1"/>
  <c r="J1814" i="1"/>
  <c r="I1814" i="1"/>
  <c r="H1814" i="1"/>
  <c r="O1813" i="1"/>
  <c r="P1813" i="1" s="1"/>
  <c r="N1813" i="1"/>
  <c r="J1813" i="1"/>
  <c r="H1813" i="1"/>
  <c r="I1813" i="1" s="1"/>
  <c r="Q1812" i="1"/>
  <c r="P1812" i="1"/>
  <c r="O1812" i="1"/>
  <c r="J1812" i="1" s="1"/>
  <c r="N1812" i="1"/>
  <c r="H1812" i="1"/>
  <c r="I1812" i="1" s="1"/>
  <c r="P1811" i="1"/>
  <c r="Q1811" i="1" s="1"/>
  <c r="O1811" i="1"/>
  <c r="J1811" i="1" s="1"/>
  <c r="N1811" i="1"/>
  <c r="H1811" i="1"/>
  <c r="I1811" i="1" s="1"/>
  <c r="O1810" i="1"/>
  <c r="P1810" i="1" s="1"/>
  <c r="N1810" i="1"/>
  <c r="J1810" i="1"/>
  <c r="I1810" i="1"/>
  <c r="H1810" i="1"/>
  <c r="O1809" i="1"/>
  <c r="P1809" i="1" s="1"/>
  <c r="N1809" i="1"/>
  <c r="H1809" i="1"/>
  <c r="I1809" i="1" s="1"/>
  <c r="P1808" i="1"/>
  <c r="Q1808" i="1" s="1"/>
  <c r="O1808" i="1"/>
  <c r="J1808" i="1" s="1"/>
  <c r="N1808" i="1"/>
  <c r="I1808" i="1"/>
  <c r="H1808" i="1"/>
  <c r="O1807" i="1"/>
  <c r="P1807" i="1" s="1"/>
  <c r="Q1807" i="1" s="1"/>
  <c r="N1807" i="1"/>
  <c r="J1807" i="1"/>
  <c r="I1807" i="1"/>
  <c r="H1807" i="1"/>
  <c r="P1806" i="1"/>
  <c r="Q1806" i="1" s="1"/>
  <c r="O1806" i="1"/>
  <c r="N1806" i="1"/>
  <c r="J1806" i="1"/>
  <c r="I1806" i="1"/>
  <c r="H1806" i="1"/>
  <c r="P1805" i="1"/>
  <c r="Q1805" i="1" s="1"/>
  <c r="O1805" i="1"/>
  <c r="J1805" i="1" s="1"/>
  <c r="N1805" i="1"/>
  <c r="H1805" i="1"/>
  <c r="I1805" i="1" s="1"/>
  <c r="O1804" i="1"/>
  <c r="P1804" i="1" s="1"/>
  <c r="Q1804" i="1" s="1"/>
  <c r="N1804" i="1"/>
  <c r="J1804" i="1"/>
  <c r="I1804" i="1"/>
  <c r="H1804" i="1"/>
  <c r="O1803" i="1"/>
  <c r="P1803" i="1" s="1"/>
  <c r="Q1803" i="1" s="1"/>
  <c r="N1803" i="1"/>
  <c r="J1803" i="1"/>
  <c r="I1803" i="1"/>
  <c r="H1803" i="1"/>
  <c r="Q1802" i="1"/>
  <c r="P1802" i="1"/>
  <c r="O1802" i="1"/>
  <c r="J1802" i="1" s="1"/>
  <c r="N1802" i="1"/>
  <c r="H1802" i="1"/>
  <c r="I1802" i="1" s="1"/>
  <c r="Q1801" i="1"/>
  <c r="P1801" i="1"/>
  <c r="O1801" i="1"/>
  <c r="J1801" i="1" s="1"/>
  <c r="N1801" i="1"/>
  <c r="H1801" i="1"/>
  <c r="I1801" i="1" s="1"/>
  <c r="O1800" i="1"/>
  <c r="P1800" i="1" s="1"/>
  <c r="N1800" i="1"/>
  <c r="J1800" i="1"/>
  <c r="H1800" i="1"/>
  <c r="I1800" i="1" s="1"/>
  <c r="O1799" i="1"/>
  <c r="P1799" i="1" s="1"/>
  <c r="Q1799" i="1" s="1"/>
  <c r="N1799" i="1"/>
  <c r="H1799" i="1"/>
  <c r="I1799" i="1" s="1"/>
  <c r="O1798" i="1"/>
  <c r="J1798" i="1" s="1"/>
  <c r="N1798" i="1"/>
  <c r="I1798" i="1"/>
  <c r="H1798" i="1"/>
  <c r="O1797" i="1"/>
  <c r="P1797" i="1" s="1"/>
  <c r="Q1797" i="1" s="1"/>
  <c r="N1797" i="1"/>
  <c r="J1797" i="1"/>
  <c r="I1797" i="1"/>
  <c r="H1797" i="1"/>
  <c r="P1796" i="1"/>
  <c r="O1796" i="1"/>
  <c r="N1796" i="1"/>
  <c r="J1796" i="1"/>
  <c r="H1796" i="1"/>
  <c r="I1796" i="1" s="1"/>
  <c r="P1795" i="1"/>
  <c r="Q1795" i="1" s="1"/>
  <c r="O1795" i="1"/>
  <c r="J1795" i="1" s="1"/>
  <c r="N1795" i="1"/>
  <c r="H1795" i="1"/>
  <c r="I1795" i="1" s="1"/>
  <c r="O1794" i="1"/>
  <c r="P1794" i="1" s="1"/>
  <c r="Q1794" i="1" s="1"/>
  <c r="N1794" i="1"/>
  <c r="I1794" i="1"/>
  <c r="H1794" i="1"/>
  <c r="O1793" i="1"/>
  <c r="P1793" i="1" s="1"/>
  <c r="Q1793" i="1" s="1"/>
  <c r="N1793" i="1"/>
  <c r="J1793" i="1"/>
  <c r="H1793" i="1"/>
  <c r="I1793" i="1" s="1"/>
  <c r="Q1792" i="1"/>
  <c r="P1792" i="1"/>
  <c r="O1792" i="1"/>
  <c r="J1792" i="1" s="1"/>
  <c r="N1792" i="1"/>
  <c r="H1792" i="1"/>
  <c r="I1792" i="1" s="1"/>
  <c r="O1791" i="1"/>
  <c r="N1791" i="1"/>
  <c r="H1791" i="1"/>
  <c r="I1791" i="1" s="1"/>
  <c r="O1790" i="1"/>
  <c r="P1790" i="1" s="1"/>
  <c r="N1790" i="1"/>
  <c r="J1790" i="1"/>
  <c r="H1790" i="1"/>
  <c r="I1790" i="1" s="1"/>
  <c r="O1789" i="1"/>
  <c r="P1789" i="1" s="1"/>
  <c r="N1789" i="1"/>
  <c r="H1789" i="1"/>
  <c r="I1789" i="1" s="1"/>
  <c r="O1788" i="1"/>
  <c r="J1788" i="1" s="1"/>
  <c r="N1788" i="1"/>
  <c r="I1788" i="1"/>
  <c r="H1788" i="1"/>
  <c r="O1787" i="1"/>
  <c r="N1787" i="1"/>
  <c r="I1787" i="1"/>
  <c r="H1787" i="1"/>
  <c r="P1786" i="1"/>
  <c r="O1786" i="1"/>
  <c r="N1786" i="1"/>
  <c r="J1786" i="1"/>
  <c r="H1786" i="1"/>
  <c r="I1786" i="1" s="1"/>
  <c r="Q1785" i="1"/>
  <c r="P1785" i="1"/>
  <c r="O1785" i="1"/>
  <c r="J1785" i="1" s="1"/>
  <c r="N1785" i="1"/>
  <c r="H1785" i="1"/>
  <c r="I1785" i="1" s="1"/>
  <c r="O1784" i="1"/>
  <c r="P1784" i="1" s="1"/>
  <c r="Q1784" i="1" s="1"/>
  <c r="N1784" i="1"/>
  <c r="I1784" i="1"/>
  <c r="H1784" i="1"/>
  <c r="O1783" i="1"/>
  <c r="P1783" i="1" s="1"/>
  <c r="Q1783" i="1" s="1"/>
  <c r="N1783" i="1"/>
  <c r="J1783" i="1"/>
  <c r="H1783" i="1"/>
  <c r="I1783" i="1" s="1"/>
  <c r="Q1782" i="1"/>
  <c r="P1782" i="1"/>
  <c r="O1782" i="1"/>
  <c r="J1782" i="1" s="1"/>
  <c r="N1782" i="1"/>
  <c r="H1782" i="1"/>
  <c r="I1782" i="1" s="1"/>
  <c r="P1781" i="1"/>
  <c r="Q1781" i="1" s="1"/>
  <c r="O1781" i="1"/>
  <c r="J1781" i="1" s="1"/>
  <c r="N1781" i="1"/>
  <c r="H1781" i="1"/>
  <c r="I1781" i="1" s="1"/>
  <c r="O1780" i="1"/>
  <c r="P1780" i="1" s="1"/>
  <c r="N1780" i="1"/>
  <c r="J1780" i="1"/>
  <c r="H1780" i="1"/>
  <c r="I1780" i="1" s="1"/>
  <c r="O1779" i="1"/>
  <c r="P1779" i="1" s="1"/>
  <c r="Q1779" i="1" s="1"/>
  <c r="N1779" i="1"/>
  <c r="H1779" i="1"/>
  <c r="I1779" i="1" s="1"/>
  <c r="O1778" i="1"/>
  <c r="J1778" i="1" s="1"/>
  <c r="N1778" i="1"/>
  <c r="I1778" i="1"/>
  <c r="H1778" i="1"/>
  <c r="O1777" i="1"/>
  <c r="P1777" i="1" s="1"/>
  <c r="Q1777" i="1" s="1"/>
  <c r="N1777" i="1"/>
  <c r="J1777" i="1"/>
  <c r="I1777" i="1"/>
  <c r="H1777" i="1"/>
  <c r="P1776" i="1"/>
  <c r="O1776" i="1"/>
  <c r="N1776" i="1"/>
  <c r="J1776" i="1"/>
  <c r="I1776" i="1"/>
  <c r="H1776" i="1"/>
  <c r="P1775" i="1"/>
  <c r="Q1775" i="1" s="1"/>
  <c r="O1775" i="1"/>
  <c r="J1775" i="1" s="1"/>
  <c r="N1775" i="1"/>
  <c r="H1775" i="1"/>
  <c r="I1775" i="1" s="1"/>
  <c r="P1774" i="1"/>
  <c r="Q1774" i="1" s="1"/>
  <c r="O1774" i="1"/>
  <c r="N1774" i="1"/>
  <c r="J1774" i="1"/>
  <c r="I1774" i="1"/>
  <c r="H1774" i="1"/>
  <c r="O1773" i="1"/>
  <c r="P1773" i="1" s="1"/>
  <c r="Q1773" i="1" s="1"/>
  <c r="N1773" i="1"/>
  <c r="J1773" i="1"/>
  <c r="H1773" i="1"/>
  <c r="I1773" i="1" s="1"/>
  <c r="Q1772" i="1"/>
  <c r="P1772" i="1"/>
  <c r="O1772" i="1"/>
  <c r="J1772" i="1" s="1"/>
  <c r="N1772" i="1"/>
  <c r="H1772" i="1"/>
  <c r="I1772" i="1" s="1"/>
  <c r="O1771" i="1"/>
  <c r="J1771" i="1" s="1"/>
  <c r="N1771" i="1"/>
  <c r="H1771" i="1"/>
  <c r="I1771" i="1" s="1"/>
  <c r="O1770" i="1"/>
  <c r="P1770" i="1" s="1"/>
  <c r="N1770" i="1"/>
  <c r="J1770" i="1"/>
  <c r="I1770" i="1"/>
  <c r="H1770" i="1"/>
  <c r="O1769" i="1"/>
  <c r="P1769" i="1" s="1"/>
  <c r="Q1769" i="1" s="1"/>
  <c r="N1769" i="1"/>
  <c r="H1769" i="1"/>
  <c r="I1769" i="1" s="1"/>
  <c r="P1768" i="1"/>
  <c r="Q1768" i="1" s="1"/>
  <c r="O1768" i="1"/>
  <c r="J1768" i="1" s="1"/>
  <c r="N1768" i="1"/>
  <c r="I1768" i="1"/>
  <c r="H1768" i="1"/>
  <c r="O1767" i="1"/>
  <c r="P1767" i="1" s="1"/>
  <c r="Q1767" i="1" s="1"/>
  <c r="N1767" i="1"/>
  <c r="I1767" i="1"/>
  <c r="H1767" i="1"/>
  <c r="P1766" i="1"/>
  <c r="O1766" i="1"/>
  <c r="N1766" i="1"/>
  <c r="J1766" i="1"/>
  <c r="I1766" i="1"/>
  <c r="H1766" i="1"/>
  <c r="Q1765" i="1"/>
  <c r="P1765" i="1"/>
  <c r="O1765" i="1"/>
  <c r="J1765" i="1" s="1"/>
  <c r="N1765" i="1"/>
  <c r="H1765" i="1"/>
  <c r="I1765" i="1" s="1"/>
  <c r="O1764" i="1"/>
  <c r="P1764" i="1" s="1"/>
  <c r="Q1764" i="1" s="1"/>
  <c r="N1764" i="1"/>
  <c r="J1764" i="1"/>
  <c r="I1764" i="1"/>
  <c r="H1764" i="1"/>
  <c r="O1763" i="1"/>
  <c r="P1763" i="1" s="1"/>
  <c r="N1763" i="1"/>
  <c r="J1763" i="1"/>
  <c r="I1763" i="1"/>
  <c r="H1763" i="1"/>
  <c r="Q1762" i="1"/>
  <c r="P1762" i="1"/>
  <c r="O1762" i="1"/>
  <c r="J1762" i="1" s="1"/>
  <c r="N1762" i="1"/>
  <c r="H1762" i="1"/>
  <c r="I1762" i="1" s="1"/>
  <c r="O1761" i="1"/>
  <c r="J1761" i="1" s="1"/>
  <c r="N1761" i="1"/>
  <c r="H1761" i="1"/>
  <c r="I1761" i="1" s="1"/>
  <c r="O1760" i="1"/>
  <c r="P1760" i="1" s="1"/>
  <c r="N1760" i="1"/>
  <c r="J1760" i="1"/>
  <c r="H1760" i="1"/>
  <c r="I1760" i="1" s="1"/>
  <c r="O1759" i="1"/>
  <c r="P1759" i="1" s="1"/>
  <c r="N1759" i="1"/>
  <c r="H1759" i="1"/>
  <c r="I1759" i="1" s="1"/>
  <c r="O1758" i="1"/>
  <c r="J1758" i="1" s="1"/>
  <c r="N1758" i="1"/>
  <c r="I1758" i="1"/>
  <c r="H1758" i="1"/>
  <c r="O1757" i="1"/>
  <c r="N1757" i="1"/>
  <c r="I1757" i="1"/>
  <c r="H1757" i="1"/>
  <c r="P1756" i="1"/>
  <c r="O1756" i="1"/>
  <c r="N1756" i="1"/>
  <c r="J1756" i="1"/>
  <c r="H1756" i="1"/>
  <c r="I1756" i="1" s="1"/>
  <c r="P1755" i="1"/>
  <c r="Q1755" i="1" s="1"/>
  <c r="O1755" i="1"/>
  <c r="J1755" i="1" s="1"/>
  <c r="N1755" i="1"/>
  <c r="H1755" i="1"/>
  <c r="I1755" i="1" s="1"/>
  <c r="O1754" i="1"/>
  <c r="N1754" i="1"/>
  <c r="I1754" i="1"/>
  <c r="H1754" i="1"/>
  <c r="O1753" i="1"/>
  <c r="P1753" i="1" s="1"/>
  <c r="N1753" i="1"/>
  <c r="J1753" i="1"/>
  <c r="H1753" i="1"/>
  <c r="I1753" i="1" s="1"/>
  <c r="Q1752" i="1"/>
  <c r="P1752" i="1"/>
  <c r="O1752" i="1"/>
  <c r="J1752" i="1" s="1"/>
  <c r="N1752" i="1"/>
  <c r="H1752" i="1"/>
  <c r="I1752" i="1" s="1"/>
  <c r="O1751" i="1"/>
  <c r="J1751" i="1" s="1"/>
  <c r="N1751" i="1"/>
  <c r="H1751" i="1"/>
  <c r="I1751" i="1" s="1"/>
  <c r="O1750" i="1"/>
  <c r="P1750" i="1" s="1"/>
  <c r="Q1750" i="1" s="1"/>
  <c r="N1750" i="1"/>
  <c r="J1750" i="1"/>
  <c r="I1750" i="1"/>
  <c r="H1750" i="1"/>
  <c r="O1749" i="1"/>
  <c r="P1749" i="1" s="1"/>
  <c r="N1749" i="1"/>
  <c r="H1749" i="1"/>
  <c r="I1749" i="1" s="1"/>
  <c r="O1748" i="1"/>
  <c r="N1748" i="1"/>
  <c r="I1748" i="1"/>
  <c r="H1748" i="1"/>
  <c r="O1747" i="1"/>
  <c r="P1747" i="1" s="1"/>
  <c r="Q1747" i="1" s="1"/>
  <c r="N1747" i="1"/>
  <c r="J1747" i="1"/>
  <c r="I1747" i="1"/>
  <c r="H1747" i="1"/>
  <c r="P1746" i="1"/>
  <c r="Q1746" i="1" s="1"/>
  <c r="O1746" i="1"/>
  <c r="N1746" i="1"/>
  <c r="J1746" i="1"/>
  <c r="I1746" i="1"/>
  <c r="H1746" i="1"/>
  <c r="P1745" i="1"/>
  <c r="Q1745" i="1" s="1"/>
  <c r="O1745" i="1"/>
  <c r="J1745" i="1" s="1"/>
  <c r="N1745" i="1"/>
  <c r="H1745" i="1"/>
  <c r="I1745" i="1" s="1"/>
  <c r="P1744" i="1"/>
  <c r="Q1744" i="1" s="1"/>
  <c r="O1744" i="1"/>
  <c r="N1744" i="1"/>
  <c r="J1744" i="1"/>
  <c r="I1744" i="1"/>
  <c r="H1744" i="1"/>
  <c r="O1743" i="1"/>
  <c r="P1743" i="1" s="1"/>
  <c r="N1743" i="1"/>
  <c r="J1743" i="1"/>
  <c r="H1743" i="1"/>
  <c r="I1743" i="1" s="1"/>
  <c r="Q1742" i="1"/>
  <c r="P1742" i="1"/>
  <c r="O1742" i="1"/>
  <c r="J1742" i="1" s="1"/>
  <c r="N1742" i="1"/>
  <c r="H1742" i="1"/>
  <c r="I1742" i="1" s="1"/>
  <c r="P1741" i="1"/>
  <c r="Q1741" i="1" s="1"/>
  <c r="O1741" i="1"/>
  <c r="J1741" i="1" s="1"/>
  <c r="N1741" i="1"/>
  <c r="H1741" i="1"/>
  <c r="I1741" i="1" s="1"/>
  <c r="O1740" i="1"/>
  <c r="P1740" i="1" s="1"/>
  <c r="Q1740" i="1" s="1"/>
  <c r="N1740" i="1"/>
  <c r="J1740" i="1"/>
  <c r="H1740" i="1"/>
  <c r="I1740" i="1" s="1"/>
  <c r="O1739" i="1"/>
  <c r="P1739" i="1" s="1"/>
  <c r="Q1739" i="1" s="1"/>
  <c r="N1739" i="1"/>
  <c r="H1739" i="1"/>
  <c r="I1739" i="1" s="1"/>
  <c r="P1738" i="1"/>
  <c r="Q1738" i="1" s="1"/>
  <c r="O1738" i="1"/>
  <c r="J1738" i="1" s="1"/>
  <c r="N1738" i="1"/>
  <c r="I1738" i="1"/>
  <c r="H1738" i="1"/>
  <c r="O1737" i="1"/>
  <c r="P1737" i="1" s="1"/>
  <c r="Q1737" i="1" s="1"/>
  <c r="N1737" i="1"/>
  <c r="J1737" i="1"/>
  <c r="I1737" i="1"/>
  <c r="H1737" i="1"/>
  <c r="P1736" i="1"/>
  <c r="Q1736" i="1" s="1"/>
  <c r="O1736" i="1"/>
  <c r="N1736" i="1"/>
  <c r="J1736" i="1"/>
  <c r="H1736" i="1"/>
  <c r="I1736" i="1" s="1"/>
  <c r="P1735" i="1"/>
  <c r="Q1735" i="1" s="1"/>
  <c r="O1735" i="1"/>
  <c r="J1735" i="1" s="1"/>
  <c r="N1735" i="1"/>
  <c r="H1735" i="1"/>
  <c r="I1735" i="1" s="1"/>
  <c r="P1734" i="1"/>
  <c r="Q1734" i="1" s="1"/>
  <c r="O1734" i="1"/>
  <c r="J1734" i="1" s="1"/>
  <c r="N1734" i="1"/>
  <c r="I1734" i="1"/>
  <c r="H1734" i="1"/>
  <c r="O1733" i="1"/>
  <c r="P1733" i="1" s="1"/>
  <c r="N1733" i="1"/>
  <c r="J1733" i="1"/>
  <c r="H1733" i="1"/>
  <c r="I1733" i="1" s="1"/>
  <c r="Q1732" i="1"/>
  <c r="P1732" i="1"/>
  <c r="O1732" i="1"/>
  <c r="J1732" i="1" s="1"/>
  <c r="N1732" i="1"/>
  <c r="H1732" i="1"/>
  <c r="I1732" i="1" s="1"/>
  <c r="O1731" i="1"/>
  <c r="J1731" i="1" s="1"/>
  <c r="N1731" i="1"/>
  <c r="H1731" i="1"/>
  <c r="I1731" i="1" s="1"/>
  <c r="O1730" i="1"/>
  <c r="P1730" i="1" s="1"/>
  <c r="Q1730" i="1" s="1"/>
  <c r="N1730" i="1"/>
  <c r="J1730" i="1"/>
  <c r="H1730" i="1"/>
  <c r="I1730" i="1" s="1"/>
  <c r="O1729" i="1"/>
  <c r="P1729" i="1" s="1"/>
  <c r="Q1729" i="1" s="1"/>
  <c r="N1729" i="1"/>
  <c r="H1729" i="1"/>
  <c r="I1729" i="1" s="1"/>
  <c r="Q1728" i="1"/>
  <c r="P1728" i="1"/>
  <c r="O1728" i="1"/>
  <c r="J1728" i="1" s="1"/>
  <c r="N1728" i="1"/>
  <c r="I1728" i="1"/>
  <c r="H1728" i="1"/>
  <c r="O1727" i="1"/>
  <c r="P1727" i="1" s="1"/>
  <c r="Q1727" i="1" s="1"/>
  <c r="N1727" i="1"/>
  <c r="I1727" i="1"/>
  <c r="H1727" i="1"/>
  <c r="P1726" i="1"/>
  <c r="Q1726" i="1" s="1"/>
  <c r="O1726" i="1"/>
  <c r="N1726" i="1"/>
  <c r="J1726" i="1"/>
  <c r="H1726" i="1"/>
  <c r="I1726" i="1" s="1"/>
  <c r="Q1725" i="1"/>
  <c r="P1725" i="1"/>
  <c r="O1725" i="1"/>
  <c r="J1725" i="1" s="1"/>
  <c r="N1725" i="1"/>
  <c r="H1725" i="1"/>
  <c r="I1725" i="1" s="1"/>
  <c r="O1724" i="1"/>
  <c r="N1724" i="1"/>
  <c r="I1724" i="1"/>
  <c r="H1724" i="1"/>
  <c r="O1723" i="1"/>
  <c r="P1723" i="1" s="1"/>
  <c r="N1723" i="1"/>
  <c r="J1723" i="1"/>
  <c r="I1723" i="1"/>
  <c r="H1723" i="1"/>
  <c r="Q1722" i="1"/>
  <c r="P1722" i="1"/>
  <c r="O1722" i="1"/>
  <c r="J1722" i="1" s="1"/>
  <c r="N1722" i="1"/>
  <c r="H1722" i="1"/>
  <c r="I1722" i="1" s="1"/>
  <c r="O1721" i="1"/>
  <c r="N1721" i="1"/>
  <c r="H1721" i="1"/>
  <c r="I1721" i="1" s="1"/>
  <c r="O1720" i="1"/>
  <c r="P1720" i="1" s="1"/>
  <c r="Q1720" i="1" s="1"/>
  <c r="N1720" i="1"/>
  <c r="J1720" i="1"/>
  <c r="H1720" i="1"/>
  <c r="I1720" i="1" s="1"/>
  <c r="O1719" i="1"/>
  <c r="P1719" i="1" s="1"/>
  <c r="N1719" i="1"/>
  <c r="H1719" i="1"/>
  <c r="I1719" i="1" s="1"/>
  <c r="O1718" i="1"/>
  <c r="N1718" i="1"/>
  <c r="I1718" i="1"/>
  <c r="H1718" i="1"/>
  <c r="O1717" i="1"/>
  <c r="P1717" i="1" s="1"/>
  <c r="Q1717" i="1" s="1"/>
  <c r="N1717" i="1"/>
  <c r="I1717" i="1"/>
  <c r="H1717" i="1"/>
  <c r="P1716" i="1"/>
  <c r="Q1716" i="1" s="1"/>
  <c r="O1716" i="1"/>
  <c r="N1716" i="1"/>
  <c r="J1716" i="1"/>
  <c r="H1716" i="1"/>
  <c r="I1716" i="1" s="1"/>
  <c r="P1715" i="1"/>
  <c r="Q1715" i="1" s="1"/>
  <c r="O1715" i="1"/>
  <c r="J1715" i="1" s="1"/>
  <c r="N1715" i="1"/>
  <c r="H1715" i="1"/>
  <c r="I1715" i="1" s="1"/>
  <c r="P1714" i="1"/>
  <c r="Q1714" i="1" s="1"/>
  <c r="O1714" i="1"/>
  <c r="N1714" i="1"/>
  <c r="J1714" i="1"/>
  <c r="I1714" i="1"/>
  <c r="H1714" i="1"/>
  <c r="O1713" i="1"/>
  <c r="P1713" i="1" s="1"/>
  <c r="N1713" i="1"/>
  <c r="J1713" i="1"/>
  <c r="H1713" i="1"/>
  <c r="I1713" i="1" s="1"/>
  <c r="Q1712" i="1"/>
  <c r="P1712" i="1"/>
  <c r="O1712" i="1"/>
  <c r="J1712" i="1" s="1"/>
  <c r="N1712" i="1"/>
  <c r="H1712" i="1"/>
  <c r="I1712" i="1" s="1"/>
  <c r="O1711" i="1"/>
  <c r="N1711" i="1"/>
  <c r="H1711" i="1"/>
  <c r="I1711" i="1" s="1"/>
  <c r="O1710" i="1"/>
  <c r="P1710" i="1" s="1"/>
  <c r="N1710" i="1"/>
  <c r="J1710" i="1"/>
  <c r="I1710" i="1"/>
  <c r="H1710" i="1"/>
  <c r="O1709" i="1"/>
  <c r="P1709" i="1" s="1"/>
  <c r="N1709" i="1"/>
  <c r="H1709" i="1"/>
  <c r="I1709" i="1" s="1"/>
  <c r="P1708" i="1"/>
  <c r="Q1708" i="1" s="1"/>
  <c r="O1708" i="1"/>
  <c r="J1708" i="1" s="1"/>
  <c r="N1708" i="1"/>
  <c r="I1708" i="1"/>
  <c r="H1708" i="1"/>
  <c r="O1707" i="1"/>
  <c r="P1707" i="1" s="1"/>
  <c r="Q1707" i="1" s="1"/>
  <c r="N1707" i="1"/>
  <c r="J1707" i="1"/>
  <c r="I1707" i="1"/>
  <c r="H1707" i="1"/>
  <c r="P1706" i="1"/>
  <c r="Q1706" i="1" s="1"/>
  <c r="O1706" i="1"/>
  <c r="N1706" i="1"/>
  <c r="J1706" i="1"/>
  <c r="I1706" i="1"/>
  <c r="H1706" i="1"/>
  <c r="P1705" i="1"/>
  <c r="Q1705" i="1" s="1"/>
  <c r="O1705" i="1"/>
  <c r="J1705" i="1" s="1"/>
  <c r="N1705" i="1"/>
  <c r="H1705" i="1"/>
  <c r="I1705" i="1" s="1"/>
  <c r="O1704" i="1"/>
  <c r="P1704" i="1" s="1"/>
  <c r="Q1704" i="1" s="1"/>
  <c r="N1704" i="1"/>
  <c r="J1704" i="1"/>
  <c r="I1704" i="1"/>
  <c r="H1704" i="1"/>
  <c r="O1703" i="1"/>
  <c r="P1703" i="1" s="1"/>
  <c r="Q1703" i="1" s="1"/>
  <c r="N1703" i="1"/>
  <c r="J1703" i="1"/>
  <c r="I1703" i="1"/>
  <c r="H1703" i="1"/>
  <c r="Q1702" i="1"/>
  <c r="P1702" i="1"/>
  <c r="O1702" i="1"/>
  <c r="J1702" i="1" s="1"/>
  <c r="N1702" i="1"/>
  <c r="H1702" i="1"/>
  <c r="I1702" i="1" s="1"/>
  <c r="P1701" i="1"/>
  <c r="Q1701" i="1" s="1"/>
  <c r="O1701" i="1"/>
  <c r="J1701" i="1" s="1"/>
  <c r="N1701" i="1"/>
  <c r="H1701" i="1"/>
  <c r="I1701" i="1" s="1"/>
  <c r="O1700" i="1"/>
  <c r="P1700" i="1" s="1"/>
  <c r="N1700" i="1"/>
  <c r="J1700" i="1"/>
  <c r="H1700" i="1"/>
  <c r="I1700" i="1" s="1"/>
  <c r="O1699" i="1"/>
  <c r="P1699" i="1" s="1"/>
  <c r="Q1699" i="1" s="1"/>
  <c r="N1699" i="1"/>
  <c r="H1699" i="1"/>
  <c r="I1699" i="1" s="1"/>
  <c r="O1698" i="1"/>
  <c r="J1698" i="1" s="1"/>
  <c r="N1698" i="1"/>
  <c r="I1698" i="1"/>
  <c r="H1698" i="1"/>
  <c r="O1697" i="1"/>
  <c r="P1697" i="1" s="1"/>
  <c r="Q1697" i="1" s="1"/>
  <c r="N1697" i="1"/>
  <c r="J1697" i="1"/>
  <c r="I1697" i="1"/>
  <c r="H1697" i="1"/>
  <c r="P1696" i="1"/>
  <c r="O1696" i="1"/>
  <c r="N1696" i="1"/>
  <c r="J1696" i="1"/>
  <c r="H1696" i="1"/>
  <c r="I1696" i="1" s="1"/>
  <c r="P1695" i="1"/>
  <c r="Q1695" i="1" s="1"/>
  <c r="O1695" i="1"/>
  <c r="J1695" i="1" s="1"/>
  <c r="N1695" i="1"/>
  <c r="H1695" i="1"/>
  <c r="I1695" i="1" s="1"/>
  <c r="O1694" i="1"/>
  <c r="P1694" i="1" s="1"/>
  <c r="Q1694" i="1" s="1"/>
  <c r="N1694" i="1"/>
  <c r="I1694" i="1"/>
  <c r="H1694" i="1"/>
  <c r="O1693" i="1"/>
  <c r="P1693" i="1" s="1"/>
  <c r="Q1693" i="1" s="1"/>
  <c r="N1693" i="1"/>
  <c r="J1693" i="1"/>
  <c r="H1693" i="1"/>
  <c r="I1693" i="1" s="1"/>
  <c r="Q1692" i="1"/>
  <c r="P1692" i="1"/>
  <c r="O1692" i="1"/>
  <c r="J1692" i="1" s="1"/>
  <c r="N1692" i="1"/>
  <c r="H1692" i="1"/>
  <c r="I1692" i="1" s="1"/>
  <c r="O1691" i="1"/>
  <c r="N1691" i="1"/>
  <c r="H1691" i="1"/>
  <c r="I1691" i="1" s="1"/>
  <c r="O1690" i="1"/>
  <c r="P1690" i="1" s="1"/>
  <c r="N1690" i="1"/>
  <c r="J1690" i="1"/>
  <c r="H1690" i="1"/>
  <c r="I1690" i="1" s="1"/>
  <c r="O1689" i="1"/>
  <c r="P1689" i="1" s="1"/>
  <c r="N1689" i="1"/>
  <c r="H1689" i="1"/>
  <c r="I1689" i="1" s="1"/>
  <c r="O1688" i="1"/>
  <c r="J1688" i="1" s="1"/>
  <c r="N1688" i="1"/>
  <c r="I1688" i="1"/>
  <c r="H1688" i="1"/>
  <c r="O1687" i="1"/>
  <c r="N1687" i="1"/>
  <c r="I1687" i="1"/>
  <c r="H1687" i="1"/>
  <c r="P1686" i="1"/>
  <c r="O1686" i="1"/>
  <c r="N1686" i="1"/>
  <c r="J1686" i="1"/>
  <c r="H1686" i="1"/>
  <c r="I1686" i="1" s="1"/>
  <c r="Q1685" i="1"/>
  <c r="P1685" i="1"/>
  <c r="O1685" i="1"/>
  <c r="J1685" i="1" s="1"/>
  <c r="N1685" i="1"/>
  <c r="H1685" i="1"/>
  <c r="I1685" i="1" s="1"/>
  <c r="O1684" i="1"/>
  <c r="P1684" i="1" s="1"/>
  <c r="Q1684" i="1" s="1"/>
  <c r="N1684" i="1"/>
  <c r="I1684" i="1"/>
  <c r="H1684" i="1"/>
  <c r="O1683" i="1"/>
  <c r="P1683" i="1" s="1"/>
  <c r="Q1683" i="1" s="1"/>
  <c r="N1683" i="1"/>
  <c r="J1683" i="1"/>
  <c r="H1683" i="1"/>
  <c r="I1683" i="1" s="1"/>
  <c r="Q1682" i="1"/>
  <c r="P1682" i="1"/>
  <c r="O1682" i="1"/>
  <c r="J1682" i="1" s="1"/>
  <c r="N1682" i="1"/>
  <c r="H1682" i="1"/>
  <c r="I1682" i="1" s="1"/>
  <c r="P1681" i="1"/>
  <c r="Q1681" i="1" s="1"/>
  <c r="O1681" i="1"/>
  <c r="J1681" i="1" s="1"/>
  <c r="N1681" i="1"/>
  <c r="H1681" i="1"/>
  <c r="I1681" i="1" s="1"/>
  <c r="O1680" i="1"/>
  <c r="P1680" i="1" s="1"/>
  <c r="N1680" i="1"/>
  <c r="J1680" i="1"/>
  <c r="H1680" i="1"/>
  <c r="I1680" i="1" s="1"/>
  <c r="O1679" i="1"/>
  <c r="P1679" i="1" s="1"/>
  <c r="Q1679" i="1" s="1"/>
  <c r="N1679" i="1"/>
  <c r="H1679" i="1"/>
  <c r="I1679" i="1" s="1"/>
  <c r="O1678" i="1"/>
  <c r="J1678" i="1" s="1"/>
  <c r="N1678" i="1"/>
  <c r="I1678" i="1"/>
  <c r="H1678" i="1"/>
  <c r="O1677" i="1"/>
  <c r="P1677" i="1" s="1"/>
  <c r="Q1677" i="1" s="1"/>
  <c r="N1677" i="1"/>
  <c r="J1677" i="1"/>
  <c r="I1677" i="1"/>
  <c r="H1677" i="1"/>
  <c r="P1676" i="1"/>
  <c r="O1676" i="1"/>
  <c r="N1676" i="1"/>
  <c r="J1676" i="1"/>
  <c r="I1676" i="1"/>
  <c r="H1676" i="1"/>
  <c r="P1675" i="1"/>
  <c r="Q1675" i="1" s="1"/>
  <c r="O1675" i="1"/>
  <c r="J1675" i="1" s="1"/>
  <c r="N1675" i="1"/>
  <c r="H1675" i="1"/>
  <c r="I1675" i="1" s="1"/>
  <c r="P1674" i="1"/>
  <c r="Q1674" i="1" s="1"/>
  <c r="O1674" i="1"/>
  <c r="N1674" i="1"/>
  <c r="J1674" i="1"/>
  <c r="I1674" i="1"/>
  <c r="H1674" i="1"/>
  <c r="O1673" i="1"/>
  <c r="P1673" i="1" s="1"/>
  <c r="Q1673" i="1" s="1"/>
  <c r="N1673" i="1"/>
  <c r="J1673" i="1"/>
  <c r="H1673" i="1"/>
  <c r="I1673" i="1" s="1"/>
  <c r="Q1672" i="1"/>
  <c r="P1672" i="1"/>
  <c r="O1672" i="1"/>
  <c r="J1672" i="1" s="1"/>
  <c r="N1672" i="1"/>
  <c r="H1672" i="1"/>
  <c r="I1672" i="1" s="1"/>
  <c r="O1671" i="1"/>
  <c r="J1671" i="1" s="1"/>
  <c r="N1671" i="1"/>
  <c r="H1671" i="1"/>
  <c r="I1671" i="1" s="1"/>
  <c r="O1670" i="1"/>
  <c r="P1670" i="1" s="1"/>
  <c r="N1670" i="1"/>
  <c r="J1670" i="1"/>
  <c r="I1670" i="1"/>
  <c r="H1670" i="1"/>
  <c r="O1669" i="1"/>
  <c r="P1669" i="1" s="1"/>
  <c r="Q1669" i="1" s="1"/>
  <c r="N1669" i="1"/>
  <c r="H1669" i="1"/>
  <c r="I1669" i="1" s="1"/>
  <c r="P1668" i="1"/>
  <c r="Q1668" i="1" s="1"/>
  <c r="O1668" i="1"/>
  <c r="J1668" i="1" s="1"/>
  <c r="N1668" i="1"/>
  <c r="I1668" i="1"/>
  <c r="H1668" i="1"/>
  <c r="O1667" i="1"/>
  <c r="P1667" i="1" s="1"/>
  <c r="Q1667" i="1" s="1"/>
  <c r="N1667" i="1"/>
  <c r="I1667" i="1"/>
  <c r="H1667" i="1"/>
  <c r="P1666" i="1"/>
  <c r="O1666" i="1"/>
  <c r="N1666" i="1"/>
  <c r="J1666" i="1"/>
  <c r="I1666" i="1"/>
  <c r="H1666" i="1"/>
  <c r="O1665" i="1"/>
  <c r="J1665" i="1" s="1"/>
  <c r="N1665" i="1"/>
  <c r="H1665" i="1"/>
  <c r="I1665" i="1" s="1"/>
  <c r="O1664" i="1"/>
  <c r="P1664" i="1" s="1"/>
  <c r="Q1664" i="1" s="1"/>
  <c r="N1664" i="1"/>
  <c r="J1664" i="1"/>
  <c r="I1664" i="1"/>
  <c r="H1664" i="1"/>
  <c r="O1663" i="1"/>
  <c r="P1663" i="1" s="1"/>
  <c r="N1663" i="1"/>
  <c r="J1663" i="1"/>
  <c r="I1663" i="1"/>
  <c r="H1663" i="1"/>
  <c r="P1662" i="1"/>
  <c r="Q1662" i="1" s="1"/>
  <c r="O1662" i="1"/>
  <c r="J1662" i="1" s="1"/>
  <c r="N1662" i="1"/>
  <c r="H1662" i="1"/>
  <c r="I1662" i="1" s="1"/>
  <c r="O1661" i="1"/>
  <c r="P1661" i="1" s="1"/>
  <c r="Q1661" i="1" s="1"/>
  <c r="N1661" i="1"/>
  <c r="H1661" i="1"/>
  <c r="I1661" i="1" s="1"/>
  <c r="O1660" i="1"/>
  <c r="P1660" i="1" s="1"/>
  <c r="Q1660" i="1" s="1"/>
  <c r="N1660" i="1"/>
  <c r="J1660" i="1"/>
  <c r="I1660" i="1"/>
  <c r="H1660" i="1"/>
  <c r="O1659" i="1"/>
  <c r="N1659" i="1"/>
  <c r="H1659" i="1"/>
  <c r="I1659" i="1" s="1"/>
  <c r="O1658" i="1"/>
  <c r="J1658" i="1" s="1"/>
  <c r="N1658" i="1"/>
  <c r="I1658" i="1"/>
  <c r="H1658" i="1"/>
  <c r="O1657" i="1"/>
  <c r="P1657" i="1" s="1"/>
  <c r="N1657" i="1"/>
  <c r="J1657" i="1"/>
  <c r="H1657" i="1"/>
  <c r="I1657" i="1" s="1"/>
  <c r="P1656" i="1"/>
  <c r="Q1656" i="1" s="1"/>
  <c r="O1656" i="1"/>
  <c r="N1656" i="1"/>
  <c r="J1656" i="1"/>
  <c r="H1656" i="1"/>
  <c r="I1656" i="1" s="1"/>
  <c r="P1655" i="1"/>
  <c r="Q1655" i="1" s="1"/>
  <c r="O1655" i="1"/>
  <c r="N1655" i="1"/>
  <c r="J1655" i="1"/>
  <c r="H1655" i="1"/>
  <c r="I1655" i="1" s="1"/>
  <c r="O1654" i="1"/>
  <c r="N1654" i="1"/>
  <c r="I1654" i="1"/>
  <c r="H1654" i="1"/>
  <c r="O1653" i="1"/>
  <c r="P1653" i="1" s="1"/>
  <c r="N1653" i="1"/>
  <c r="J1653" i="1"/>
  <c r="H1653" i="1"/>
  <c r="I1653" i="1" s="1"/>
  <c r="P1652" i="1"/>
  <c r="Q1652" i="1" s="1"/>
  <c r="O1652" i="1"/>
  <c r="J1652" i="1" s="1"/>
  <c r="N1652" i="1"/>
  <c r="H1652" i="1"/>
  <c r="I1652" i="1" s="1"/>
  <c r="O1651" i="1"/>
  <c r="P1651" i="1" s="1"/>
  <c r="Q1651" i="1" s="1"/>
  <c r="N1651" i="1"/>
  <c r="J1651" i="1"/>
  <c r="H1651" i="1"/>
  <c r="I1651" i="1" s="1"/>
  <c r="O1650" i="1"/>
  <c r="P1650" i="1" s="1"/>
  <c r="N1650" i="1"/>
  <c r="J1650" i="1"/>
  <c r="H1650" i="1"/>
  <c r="I1650" i="1" s="1"/>
  <c r="O1649" i="1"/>
  <c r="N1649" i="1"/>
  <c r="I1649" i="1"/>
  <c r="H1649" i="1"/>
  <c r="O1648" i="1"/>
  <c r="J1648" i="1" s="1"/>
  <c r="N1648" i="1"/>
  <c r="I1648" i="1"/>
  <c r="H1648" i="1"/>
  <c r="P1647" i="1"/>
  <c r="Q1647" i="1" s="1"/>
  <c r="O1647" i="1"/>
  <c r="J1647" i="1" s="1"/>
  <c r="N1647" i="1"/>
  <c r="H1647" i="1"/>
  <c r="I1647" i="1" s="1"/>
  <c r="P1646" i="1"/>
  <c r="O1646" i="1"/>
  <c r="N1646" i="1"/>
  <c r="J1646" i="1"/>
  <c r="I1646" i="1"/>
  <c r="H1646" i="1"/>
  <c r="Q1645" i="1"/>
  <c r="P1645" i="1"/>
  <c r="O1645" i="1"/>
  <c r="N1645" i="1"/>
  <c r="J1645" i="1"/>
  <c r="H1645" i="1"/>
  <c r="I1645" i="1" s="1"/>
  <c r="O1644" i="1"/>
  <c r="J1644" i="1" s="1"/>
  <c r="N1644" i="1"/>
  <c r="I1644" i="1"/>
  <c r="H1644" i="1"/>
  <c r="O1643" i="1"/>
  <c r="P1643" i="1" s="1"/>
  <c r="N1643" i="1"/>
  <c r="I1643" i="1"/>
  <c r="H1643" i="1"/>
  <c r="P1642" i="1"/>
  <c r="Q1642" i="1" s="1"/>
  <c r="O1642" i="1"/>
  <c r="J1642" i="1" s="1"/>
  <c r="N1642" i="1"/>
  <c r="H1642" i="1"/>
  <c r="I1642" i="1" s="1"/>
  <c r="O1641" i="1"/>
  <c r="N1641" i="1"/>
  <c r="H1641" i="1"/>
  <c r="I1641" i="1" s="1"/>
  <c r="P1640" i="1"/>
  <c r="O1640" i="1"/>
  <c r="N1640" i="1"/>
  <c r="J1640" i="1"/>
  <c r="H1640" i="1"/>
  <c r="I1640" i="1" s="1"/>
  <c r="O1639" i="1"/>
  <c r="P1639" i="1" s="1"/>
  <c r="Q1639" i="1" s="1"/>
  <c r="N1639" i="1"/>
  <c r="J1639" i="1"/>
  <c r="H1639" i="1"/>
  <c r="I1639" i="1" s="1"/>
  <c r="P1638" i="1"/>
  <c r="Q1638" i="1" s="1"/>
  <c r="O1638" i="1"/>
  <c r="J1638" i="1" s="1"/>
  <c r="N1638" i="1"/>
  <c r="I1638" i="1"/>
  <c r="H1638" i="1"/>
  <c r="P1637" i="1"/>
  <c r="Q1637" i="1" s="1"/>
  <c r="O1637" i="1"/>
  <c r="N1637" i="1"/>
  <c r="J1637" i="1"/>
  <c r="I1637" i="1"/>
  <c r="H1637" i="1"/>
  <c r="P1636" i="1"/>
  <c r="Q1636" i="1" s="1"/>
  <c r="O1636" i="1"/>
  <c r="N1636" i="1"/>
  <c r="J1636" i="1"/>
  <c r="H1636" i="1"/>
  <c r="I1636" i="1" s="1"/>
  <c r="P1635" i="1"/>
  <c r="Q1635" i="1" s="1"/>
  <c r="O1635" i="1"/>
  <c r="N1635" i="1"/>
  <c r="J1635" i="1"/>
  <c r="I1635" i="1"/>
  <c r="H1635" i="1"/>
  <c r="O1634" i="1"/>
  <c r="P1634" i="1" s="1"/>
  <c r="Q1634" i="1" s="1"/>
  <c r="N1634" i="1"/>
  <c r="J1634" i="1"/>
  <c r="H1634" i="1"/>
  <c r="I1634" i="1" s="1"/>
  <c r="O1633" i="1"/>
  <c r="J1633" i="1" s="1"/>
  <c r="N1633" i="1"/>
  <c r="H1633" i="1"/>
  <c r="I1633" i="1" s="1"/>
  <c r="O1632" i="1"/>
  <c r="P1632" i="1" s="1"/>
  <c r="Q1632" i="1" s="1"/>
  <c r="N1632" i="1"/>
  <c r="J1632" i="1"/>
  <c r="H1632" i="1"/>
  <c r="I1632" i="1" s="1"/>
  <c r="O1631" i="1"/>
  <c r="P1631" i="1" s="1"/>
  <c r="N1631" i="1"/>
  <c r="H1631" i="1"/>
  <c r="I1631" i="1" s="1"/>
  <c r="P1630" i="1"/>
  <c r="Q1630" i="1" s="1"/>
  <c r="O1630" i="1"/>
  <c r="J1630" i="1" s="1"/>
  <c r="N1630" i="1"/>
  <c r="H1630" i="1"/>
  <c r="I1630" i="1" s="1"/>
  <c r="O1629" i="1"/>
  <c r="P1629" i="1" s="1"/>
  <c r="Q1629" i="1" s="1"/>
  <c r="N1629" i="1"/>
  <c r="J1629" i="1"/>
  <c r="I1629" i="1"/>
  <c r="H1629" i="1"/>
  <c r="O1628" i="1"/>
  <c r="P1628" i="1" s="1"/>
  <c r="N1628" i="1"/>
  <c r="H1628" i="1"/>
  <c r="I1628" i="1" s="1"/>
  <c r="Q1627" i="1"/>
  <c r="P1627" i="1"/>
  <c r="O1627" i="1"/>
  <c r="N1627" i="1"/>
  <c r="J1627" i="1"/>
  <c r="I1627" i="1"/>
  <c r="H1627" i="1"/>
  <c r="P1626" i="1"/>
  <c r="Q1626" i="1" s="1"/>
  <c r="O1626" i="1"/>
  <c r="N1626" i="1"/>
  <c r="J1626" i="1"/>
  <c r="H1626" i="1"/>
  <c r="I1626" i="1" s="1"/>
  <c r="P1625" i="1"/>
  <c r="O1625" i="1"/>
  <c r="N1625" i="1"/>
  <c r="J1625" i="1"/>
  <c r="H1625" i="1"/>
  <c r="I1625" i="1" s="1"/>
  <c r="O1624" i="1"/>
  <c r="P1624" i="1" s="1"/>
  <c r="Q1624" i="1" s="1"/>
  <c r="N1624" i="1"/>
  <c r="J1624" i="1"/>
  <c r="H1624" i="1"/>
  <c r="I1624" i="1" s="1"/>
  <c r="O1623" i="1"/>
  <c r="J1623" i="1" s="1"/>
  <c r="N1623" i="1"/>
  <c r="H1623" i="1"/>
  <c r="I1623" i="1" s="1"/>
  <c r="O1622" i="1"/>
  <c r="P1622" i="1" s="1"/>
  <c r="Q1622" i="1" s="1"/>
  <c r="N1622" i="1"/>
  <c r="J1622" i="1"/>
  <c r="H1622" i="1"/>
  <c r="I1622" i="1" s="1"/>
  <c r="O1621" i="1"/>
  <c r="P1621" i="1" s="1"/>
  <c r="N1621" i="1"/>
  <c r="H1621" i="1"/>
  <c r="I1621" i="1" s="1"/>
  <c r="P1620" i="1"/>
  <c r="Q1620" i="1" s="1"/>
  <c r="O1620" i="1"/>
  <c r="J1620" i="1" s="1"/>
  <c r="N1620" i="1"/>
  <c r="H1620" i="1"/>
  <c r="I1620" i="1" s="1"/>
  <c r="O1619" i="1"/>
  <c r="P1619" i="1" s="1"/>
  <c r="Q1619" i="1" s="1"/>
  <c r="N1619" i="1"/>
  <c r="J1619" i="1"/>
  <c r="I1619" i="1"/>
  <c r="H1619" i="1"/>
  <c r="O1618" i="1"/>
  <c r="P1618" i="1" s="1"/>
  <c r="N1618" i="1"/>
  <c r="H1618" i="1"/>
  <c r="I1618" i="1" s="1"/>
  <c r="Q1617" i="1"/>
  <c r="P1617" i="1"/>
  <c r="O1617" i="1"/>
  <c r="N1617" i="1"/>
  <c r="J1617" i="1"/>
  <c r="I1617" i="1"/>
  <c r="H1617" i="1"/>
  <c r="P1616" i="1"/>
  <c r="Q1616" i="1" s="1"/>
  <c r="O1616" i="1"/>
  <c r="N1616" i="1"/>
  <c r="J1616" i="1"/>
  <c r="H1616" i="1"/>
  <c r="I1616" i="1" s="1"/>
  <c r="P1615" i="1"/>
  <c r="O1615" i="1"/>
  <c r="N1615" i="1"/>
  <c r="J1615" i="1"/>
  <c r="H1615" i="1"/>
  <c r="I1615" i="1" s="1"/>
  <c r="O1614" i="1"/>
  <c r="P1614" i="1" s="1"/>
  <c r="Q1614" i="1" s="1"/>
  <c r="N1614" i="1"/>
  <c r="J1614" i="1"/>
  <c r="H1614" i="1"/>
  <c r="I1614" i="1" s="1"/>
  <c r="O1613" i="1"/>
  <c r="J1613" i="1" s="1"/>
  <c r="N1613" i="1"/>
  <c r="H1613" i="1"/>
  <c r="I1613" i="1" s="1"/>
  <c r="O1612" i="1"/>
  <c r="P1612" i="1" s="1"/>
  <c r="Q1612" i="1" s="1"/>
  <c r="N1612" i="1"/>
  <c r="J1612" i="1"/>
  <c r="H1612" i="1"/>
  <c r="I1612" i="1" s="1"/>
  <c r="O1611" i="1"/>
  <c r="P1611" i="1" s="1"/>
  <c r="N1611" i="1"/>
  <c r="H1611" i="1"/>
  <c r="I1611" i="1" s="1"/>
  <c r="P1610" i="1"/>
  <c r="Q1610" i="1" s="1"/>
  <c r="O1610" i="1"/>
  <c r="J1610" i="1" s="1"/>
  <c r="N1610" i="1"/>
  <c r="H1610" i="1"/>
  <c r="I1610" i="1" s="1"/>
  <c r="O1609" i="1"/>
  <c r="P1609" i="1" s="1"/>
  <c r="Q1609" i="1" s="1"/>
  <c r="N1609" i="1"/>
  <c r="J1609" i="1"/>
  <c r="I1609" i="1"/>
  <c r="H1609" i="1"/>
  <c r="O1608" i="1"/>
  <c r="P1608" i="1" s="1"/>
  <c r="N1608" i="1"/>
  <c r="H1608" i="1"/>
  <c r="I1608" i="1" s="1"/>
  <c r="Q1607" i="1"/>
  <c r="P1607" i="1"/>
  <c r="O1607" i="1"/>
  <c r="N1607" i="1"/>
  <c r="J1607" i="1"/>
  <c r="I1607" i="1"/>
  <c r="H1607" i="1"/>
  <c r="P1606" i="1"/>
  <c r="Q1606" i="1" s="1"/>
  <c r="O1606" i="1"/>
  <c r="N1606" i="1"/>
  <c r="J1606" i="1"/>
  <c r="H1606" i="1"/>
  <c r="I1606" i="1" s="1"/>
  <c r="P1605" i="1"/>
  <c r="O1605" i="1"/>
  <c r="N1605" i="1"/>
  <c r="J1605" i="1"/>
  <c r="H1605" i="1"/>
  <c r="I1605" i="1" s="1"/>
  <c r="O1604" i="1"/>
  <c r="P1604" i="1" s="1"/>
  <c r="Q1604" i="1" s="1"/>
  <c r="N1604" i="1"/>
  <c r="J1604" i="1"/>
  <c r="H1604" i="1"/>
  <c r="I1604" i="1" s="1"/>
  <c r="O1603" i="1"/>
  <c r="J1603" i="1" s="1"/>
  <c r="N1603" i="1"/>
  <c r="H1603" i="1"/>
  <c r="I1603" i="1" s="1"/>
  <c r="O1602" i="1"/>
  <c r="P1602" i="1" s="1"/>
  <c r="Q1602" i="1" s="1"/>
  <c r="N1602" i="1"/>
  <c r="J1602" i="1"/>
  <c r="H1602" i="1"/>
  <c r="I1602" i="1" s="1"/>
  <c r="O1601" i="1"/>
  <c r="P1601" i="1" s="1"/>
  <c r="N1601" i="1"/>
  <c r="H1601" i="1"/>
  <c r="I1601" i="1" s="1"/>
  <c r="P1600" i="1"/>
  <c r="Q1600" i="1" s="1"/>
  <c r="O1600" i="1"/>
  <c r="J1600" i="1" s="1"/>
  <c r="N1600" i="1"/>
  <c r="H1600" i="1"/>
  <c r="I1600" i="1" s="1"/>
  <c r="O1599" i="1"/>
  <c r="P1599" i="1" s="1"/>
  <c r="Q1599" i="1" s="1"/>
  <c r="N1599" i="1"/>
  <c r="J1599" i="1"/>
  <c r="I1599" i="1"/>
  <c r="H1599" i="1"/>
  <c r="O1598" i="1"/>
  <c r="P1598" i="1" s="1"/>
  <c r="N1598" i="1"/>
  <c r="H1598" i="1"/>
  <c r="I1598" i="1" s="1"/>
  <c r="Q1597" i="1"/>
  <c r="P1597" i="1"/>
  <c r="O1597" i="1"/>
  <c r="N1597" i="1"/>
  <c r="J1597" i="1"/>
  <c r="I1597" i="1"/>
  <c r="H1597" i="1"/>
  <c r="P1596" i="1"/>
  <c r="Q1596" i="1" s="1"/>
  <c r="O1596" i="1"/>
  <c r="N1596" i="1"/>
  <c r="J1596" i="1"/>
  <c r="H1596" i="1"/>
  <c r="I1596" i="1" s="1"/>
  <c r="P1595" i="1"/>
  <c r="O1595" i="1"/>
  <c r="N1595" i="1"/>
  <c r="J1595" i="1"/>
  <c r="H1595" i="1"/>
  <c r="I1595" i="1" s="1"/>
  <c r="O1594" i="1"/>
  <c r="P1594" i="1" s="1"/>
  <c r="Q1594" i="1" s="1"/>
  <c r="N1594" i="1"/>
  <c r="J1594" i="1"/>
  <c r="H1594" i="1"/>
  <c r="I1594" i="1" s="1"/>
  <c r="O1593" i="1"/>
  <c r="J1593" i="1" s="1"/>
  <c r="N1593" i="1"/>
  <c r="H1593" i="1"/>
  <c r="I1593" i="1" s="1"/>
  <c r="O1592" i="1"/>
  <c r="P1592" i="1" s="1"/>
  <c r="Q1592" i="1" s="1"/>
  <c r="N1592" i="1"/>
  <c r="J1592" i="1"/>
  <c r="H1592" i="1"/>
  <c r="I1592" i="1" s="1"/>
  <c r="O1591" i="1"/>
  <c r="P1591" i="1" s="1"/>
  <c r="N1591" i="1"/>
  <c r="H1591" i="1"/>
  <c r="I1591" i="1" s="1"/>
  <c r="P1590" i="1"/>
  <c r="Q1590" i="1" s="1"/>
  <c r="O1590" i="1"/>
  <c r="J1590" i="1" s="1"/>
  <c r="N1590" i="1"/>
  <c r="H1590" i="1"/>
  <c r="I1590" i="1" s="1"/>
  <c r="O1589" i="1"/>
  <c r="P1589" i="1" s="1"/>
  <c r="Q1589" i="1" s="1"/>
  <c r="N1589" i="1"/>
  <c r="J1589" i="1"/>
  <c r="I1589" i="1"/>
  <c r="H1589" i="1"/>
  <c r="O1588" i="1"/>
  <c r="P1588" i="1" s="1"/>
  <c r="N1588" i="1"/>
  <c r="H1588" i="1"/>
  <c r="I1588" i="1" s="1"/>
  <c r="Q1587" i="1"/>
  <c r="P1587" i="1"/>
  <c r="O1587" i="1"/>
  <c r="N1587" i="1"/>
  <c r="J1587" i="1"/>
  <c r="I1587" i="1"/>
  <c r="H1587" i="1"/>
  <c r="P1586" i="1"/>
  <c r="Q1586" i="1" s="1"/>
  <c r="O1586" i="1"/>
  <c r="N1586" i="1"/>
  <c r="J1586" i="1"/>
  <c r="H1586" i="1"/>
  <c r="I1586" i="1" s="1"/>
  <c r="P1585" i="1"/>
  <c r="O1585" i="1"/>
  <c r="N1585" i="1"/>
  <c r="J1585" i="1"/>
  <c r="H1585" i="1"/>
  <c r="I1585" i="1" s="1"/>
  <c r="O1584" i="1"/>
  <c r="P1584" i="1" s="1"/>
  <c r="Q1584" i="1" s="1"/>
  <c r="N1584" i="1"/>
  <c r="J1584" i="1"/>
  <c r="H1584" i="1"/>
  <c r="I1584" i="1" s="1"/>
  <c r="O1583" i="1"/>
  <c r="J1583" i="1" s="1"/>
  <c r="N1583" i="1"/>
  <c r="H1583" i="1"/>
  <c r="I1583" i="1" s="1"/>
  <c r="O1582" i="1"/>
  <c r="P1582" i="1" s="1"/>
  <c r="Q1582" i="1" s="1"/>
  <c r="N1582" i="1"/>
  <c r="J1582" i="1"/>
  <c r="H1582" i="1"/>
  <c r="I1582" i="1" s="1"/>
  <c r="O1581" i="1"/>
  <c r="P1581" i="1" s="1"/>
  <c r="N1581" i="1"/>
  <c r="H1581" i="1"/>
  <c r="I1581" i="1" s="1"/>
  <c r="P1580" i="1"/>
  <c r="Q1580" i="1" s="1"/>
  <c r="O1580" i="1"/>
  <c r="J1580" i="1" s="1"/>
  <c r="N1580" i="1"/>
  <c r="H1580" i="1"/>
  <c r="I1580" i="1" s="1"/>
  <c r="O1579" i="1"/>
  <c r="P1579" i="1" s="1"/>
  <c r="Q1579" i="1" s="1"/>
  <c r="N1579" i="1"/>
  <c r="J1579" i="1"/>
  <c r="I1579" i="1"/>
  <c r="H1579" i="1"/>
  <c r="O1578" i="1"/>
  <c r="P1578" i="1" s="1"/>
  <c r="N1578" i="1"/>
  <c r="H1578" i="1"/>
  <c r="I1578" i="1" s="1"/>
  <c r="Q1577" i="1"/>
  <c r="P1577" i="1"/>
  <c r="O1577" i="1"/>
  <c r="N1577" i="1"/>
  <c r="J1577" i="1"/>
  <c r="I1577" i="1"/>
  <c r="H1577" i="1"/>
  <c r="P1576" i="1"/>
  <c r="Q1576" i="1" s="1"/>
  <c r="O1576" i="1"/>
  <c r="N1576" i="1"/>
  <c r="J1576" i="1"/>
  <c r="H1576" i="1"/>
  <c r="I1576" i="1" s="1"/>
  <c r="P1575" i="1"/>
  <c r="O1575" i="1"/>
  <c r="N1575" i="1"/>
  <c r="J1575" i="1"/>
  <c r="H1575" i="1"/>
  <c r="I1575" i="1" s="1"/>
  <c r="O1574" i="1"/>
  <c r="P1574" i="1" s="1"/>
  <c r="Q1574" i="1" s="1"/>
  <c r="N1574" i="1"/>
  <c r="J1574" i="1"/>
  <c r="H1574" i="1"/>
  <c r="I1574" i="1" s="1"/>
  <c r="O1573" i="1"/>
  <c r="J1573" i="1" s="1"/>
  <c r="N1573" i="1"/>
  <c r="H1573" i="1"/>
  <c r="I1573" i="1" s="1"/>
  <c r="O1572" i="1"/>
  <c r="P1572" i="1" s="1"/>
  <c r="Q1572" i="1" s="1"/>
  <c r="N1572" i="1"/>
  <c r="J1572" i="1"/>
  <c r="H1572" i="1"/>
  <c r="I1572" i="1" s="1"/>
  <c r="O1571" i="1"/>
  <c r="P1571" i="1" s="1"/>
  <c r="N1571" i="1"/>
  <c r="H1571" i="1"/>
  <c r="I1571" i="1" s="1"/>
  <c r="P1570" i="1"/>
  <c r="Q1570" i="1" s="1"/>
  <c r="O1570" i="1"/>
  <c r="J1570" i="1" s="1"/>
  <c r="N1570" i="1"/>
  <c r="H1570" i="1"/>
  <c r="I1570" i="1" s="1"/>
  <c r="O1569" i="1"/>
  <c r="P1569" i="1" s="1"/>
  <c r="Q1569" i="1" s="1"/>
  <c r="N1569" i="1"/>
  <c r="J1569" i="1"/>
  <c r="I1569" i="1"/>
  <c r="H1569" i="1"/>
  <c r="O1568" i="1"/>
  <c r="P1568" i="1" s="1"/>
  <c r="N1568" i="1"/>
  <c r="H1568" i="1"/>
  <c r="I1568" i="1" s="1"/>
  <c r="Q1567" i="1"/>
  <c r="P1567" i="1"/>
  <c r="O1567" i="1"/>
  <c r="N1567" i="1"/>
  <c r="J1567" i="1"/>
  <c r="I1567" i="1"/>
  <c r="H1567" i="1"/>
  <c r="P1566" i="1"/>
  <c r="Q1566" i="1" s="1"/>
  <c r="O1566" i="1"/>
  <c r="N1566" i="1"/>
  <c r="J1566" i="1"/>
  <c r="H1566" i="1"/>
  <c r="I1566" i="1" s="1"/>
  <c r="P1565" i="1"/>
  <c r="O1565" i="1"/>
  <c r="N1565" i="1"/>
  <c r="J1565" i="1"/>
  <c r="H1565" i="1"/>
  <c r="I1565" i="1" s="1"/>
  <c r="O1564" i="1"/>
  <c r="P1564" i="1" s="1"/>
  <c r="Q1564" i="1" s="1"/>
  <c r="N1564" i="1"/>
  <c r="H1564" i="1"/>
  <c r="I1564" i="1" s="1"/>
  <c r="Q1563" i="1"/>
  <c r="P1563" i="1"/>
  <c r="O1563" i="1"/>
  <c r="J1563" i="1" s="1"/>
  <c r="N1563" i="1"/>
  <c r="I1563" i="1"/>
  <c r="H1563" i="1"/>
  <c r="O1562" i="1"/>
  <c r="P1562" i="1" s="1"/>
  <c r="Q1562" i="1" s="1"/>
  <c r="N1562" i="1"/>
  <c r="J1562" i="1"/>
  <c r="H1562" i="1"/>
  <c r="I1562" i="1" s="1"/>
  <c r="P1561" i="1"/>
  <c r="Q1561" i="1" s="1"/>
  <c r="O1561" i="1"/>
  <c r="J1561" i="1" s="1"/>
  <c r="N1561" i="1"/>
  <c r="H1561" i="1"/>
  <c r="I1561" i="1" s="1"/>
  <c r="O1560" i="1"/>
  <c r="N1560" i="1"/>
  <c r="H1560" i="1"/>
  <c r="I1560" i="1" s="1"/>
  <c r="O1559" i="1"/>
  <c r="P1559" i="1" s="1"/>
  <c r="Q1559" i="1" s="1"/>
  <c r="N1559" i="1"/>
  <c r="I1559" i="1"/>
  <c r="H1559" i="1"/>
  <c r="O1558" i="1"/>
  <c r="P1558" i="1" s="1"/>
  <c r="N1558" i="1"/>
  <c r="H1558" i="1"/>
  <c r="I1558" i="1" s="1"/>
  <c r="P1557" i="1"/>
  <c r="Q1557" i="1" s="1"/>
  <c r="O1557" i="1"/>
  <c r="N1557" i="1"/>
  <c r="J1557" i="1"/>
  <c r="I1557" i="1"/>
  <c r="H1557" i="1"/>
  <c r="O1556" i="1"/>
  <c r="N1556" i="1"/>
  <c r="H1556" i="1"/>
  <c r="I1556" i="1" s="1"/>
  <c r="P1555" i="1"/>
  <c r="O1555" i="1"/>
  <c r="N1555" i="1"/>
  <c r="J1555" i="1"/>
  <c r="I1555" i="1"/>
  <c r="H1555" i="1"/>
  <c r="Q1554" i="1"/>
  <c r="O1554" i="1"/>
  <c r="P1554" i="1" s="1"/>
  <c r="N1554" i="1"/>
  <c r="H1554" i="1"/>
  <c r="I1554" i="1" s="1"/>
  <c r="O1553" i="1"/>
  <c r="J1553" i="1" s="1"/>
  <c r="N1553" i="1"/>
  <c r="I1553" i="1"/>
  <c r="H1553" i="1"/>
  <c r="O1552" i="1"/>
  <c r="P1552" i="1" s="1"/>
  <c r="Q1552" i="1" s="1"/>
  <c r="N1552" i="1"/>
  <c r="J1552" i="1"/>
  <c r="I1552" i="1"/>
  <c r="H1552" i="1"/>
  <c r="P1551" i="1"/>
  <c r="O1551" i="1"/>
  <c r="J1551" i="1" s="1"/>
  <c r="N1551" i="1"/>
  <c r="H1551" i="1"/>
  <c r="I1551" i="1" s="1"/>
  <c r="P1550" i="1"/>
  <c r="Q1550" i="1" s="1"/>
  <c r="O1550" i="1"/>
  <c r="J1550" i="1" s="1"/>
  <c r="N1550" i="1"/>
  <c r="H1550" i="1"/>
  <c r="I1550" i="1" s="1"/>
  <c r="O1549" i="1"/>
  <c r="P1549" i="1" s="1"/>
  <c r="Q1549" i="1" s="1"/>
  <c r="N1549" i="1"/>
  <c r="J1549" i="1"/>
  <c r="I1549" i="1"/>
  <c r="H1549" i="1"/>
  <c r="O1548" i="1"/>
  <c r="P1548" i="1" s="1"/>
  <c r="Q1548" i="1" s="1"/>
  <c r="N1548" i="1"/>
  <c r="I1548" i="1"/>
  <c r="H1548" i="1"/>
  <c r="Q1547" i="1"/>
  <c r="P1547" i="1"/>
  <c r="O1547" i="1"/>
  <c r="N1547" i="1"/>
  <c r="J1547" i="1"/>
  <c r="I1547" i="1"/>
  <c r="H1547" i="1"/>
  <c r="P1546" i="1"/>
  <c r="Q1546" i="1" s="1"/>
  <c r="O1546" i="1"/>
  <c r="J1546" i="1" s="1"/>
  <c r="N1546" i="1"/>
  <c r="H1546" i="1"/>
  <c r="I1546" i="1" s="1"/>
  <c r="P1545" i="1"/>
  <c r="O1545" i="1"/>
  <c r="N1545" i="1"/>
  <c r="J1545" i="1"/>
  <c r="H1545" i="1"/>
  <c r="I1545" i="1" s="1"/>
  <c r="Q1544" i="1"/>
  <c r="O1544" i="1"/>
  <c r="P1544" i="1" s="1"/>
  <c r="N1544" i="1"/>
  <c r="H1544" i="1"/>
  <c r="I1544" i="1" s="1"/>
  <c r="P1543" i="1"/>
  <c r="Q1543" i="1" s="1"/>
  <c r="O1543" i="1"/>
  <c r="J1543" i="1" s="1"/>
  <c r="N1543" i="1"/>
  <c r="I1543" i="1"/>
  <c r="H1543" i="1"/>
  <c r="O1542" i="1"/>
  <c r="P1542" i="1" s="1"/>
  <c r="Q1542" i="1" s="1"/>
  <c r="N1542" i="1"/>
  <c r="J1542" i="1"/>
  <c r="I1542" i="1"/>
  <c r="H1542" i="1"/>
  <c r="P1541" i="1"/>
  <c r="O1541" i="1"/>
  <c r="J1541" i="1" s="1"/>
  <c r="N1541" i="1"/>
  <c r="H1541" i="1"/>
  <c r="I1541" i="1" s="1"/>
  <c r="Q1540" i="1"/>
  <c r="P1540" i="1"/>
  <c r="O1540" i="1"/>
  <c r="J1540" i="1" s="1"/>
  <c r="N1540" i="1"/>
  <c r="H1540" i="1"/>
  <c r="I1540" i="1" s="1"/>
  <c r="O1539" i="1"/>
  <c r="P1539" i="1" s="1"/>
  <c r="Q1539" i="1" s="1"/>
  <c r="N1539" i="1"/>
  <c r="I1539" i="1"/>
  <c r="H1539" i="1"/>
  <c r="O1538" i="1"/>
  <c r="P1538" i="1" s="1"/>
  <c r="Q1538" i="1" s="1"/>
  <c r="N1538" i="1"/>
  <c r="H1538" i="1"/>
  <c r="I1538" i="1" s="1"/>
  <c r="Q1537" i="1"/>
  <c r="P1537" i="1"/>
  <c r="O1537" i="1"/>
  <c r="N1537" i="1"/>
  <c r="J1537" i="1"/>
  <c r="I1537" i="1"/>
  <c r="H1537" i="1"/>
  <c r="P1536" i="1"/>
  <c r="Q1536" i="1" s="1"/>
  <c r="O1536" i="1"/>
  <c r="N1536" i="1"/>
  <c r="J1536" i="1"/>
  <c r="H1536" i="1"/>
  <c r="I1536" i="1" s="1"/>
  <c r="P1535" i="1"/>
  <c r="O1535" i="1"/>
  <c r="N1535" i="1"/>
  <c r="J1535" i="1"/>
  <c r="H1535" i="1"/>
  <c r="I1535" i="1" s="1"/>
  <c r="O1534" i="1"/>
  <c r="P1534" i="1" s="1"/>
  <c r="Q1534" i="1" s="1"/>
  <c r="N1534" i="1"/>
  <c r="H1534" i="1"/>
  <c r="I1534" i="1" s="1"/>
  <c r="O1533" i="1"/>
  <c r="N1533" i="1"/>
  <c r="I1533" i="1"/>
  <c r="H1533" i="1"/>
  <c r="O1532" i="1"/>
  <c r="P1532" i="1" s="1"/>
  <c r="N1532" i="1"/>
  <c r="J1532" i="1"/>
  <c r="H1532" i="1"/>
  <c r="I1532" i="1" s="1"/>
  <c r="P1531" i="1"/>
  <c r="O1531" i="1"/>
  <c r="J1531" i="1" s="1"/>
  <c r="N1531" i="1"/>
  <c r="H1531" i="1"/>
  <c r="I1531" i="1" s="1"/>
  <c r="O1530" i="1"/>
  <c r="J1530" i="1" s="1"/>
  <c r="N1530" i="1"/>
  <c r="H1530" i="1"/>
  <c r="I1530" i="1" s="1"/>
  <c r="O1529" i="1"/>
  <c r="P1529" i="1" s="1"/>
  <c r="Q1529" i="1" s="1"/>
  <c r="N1529" i="1"/>
  <c r="J1529" i="1"/>
  <c r="I1529" i="1"/>
  <c r="H1529" i="1"/>
  <c r="O1528" i="1"/>
  <c r="P1528" i="1" s="1"/>
  <c r="Q1528" i="1" s="1"/>
  <c r="N1528" i="1"/>
  <c r="I1528" i="1"/>
  <c r="H1528" i="1"/>
  <c r="P1527" i="1"/>
  <c r="Q1527" i="1" s="1"/>
  <c r="O1527" i="1"/>
  <c r="N1527" i="1"/>
  <c r="J1527" i="1"/>
  <c r="I1527" i="1"/>
  <c r="H1527" i="1"/>
  <c r="O1526" i="1"/>
  <c r="P1526" i="1" s="1"/>
  <c r="Q1526" i="1" s="1"/>
  <c r="N1526" i="1"/>
  <c r="H1526" i="1"/>
  <c r="I1526" i="1" s="1"/>
  <c r="P1525" i="1"/>
  <c r="O1525" i="1"/>
  <c r="N1525" i="1"/>
  <c r="J1525" i="1"/>
  <c r="I1525" i="1"/>
  <c r="H1525" i="1"/>
  <c r="Q1524" i="1"/>
  <c r="O1524" i="1"/>
  <c r="P1524" i="1" s="1"/>
  <c r="N1524" i="1"/>
  <c r="H1524" i="1"/>
  <c r="I1524" i="1" s="1"/>
  <c r="P1523" i="1"/>
  <c r="Q1523" i="1" s="1"/>
  <c r="O1523" i="1"/>
  <c r="J1523" i="1" s="1"/>
  <c r="N1523" i="1"/>
  <c r="I1523" i="1"/>
  <c r="H1523" i="1"/>
  <c r="O1522" i="1"/>
  <c r="P1522" i="1" s="1"/>
  <c r="Q1522" i="1" s="1"/>
  <c r="N1522" i="1"/>
  <c r="J1522" i="1"/>
  <c r="I1522" i="1"/>
  <c r="H1522" i="1"/>
  <c r="P1521" i="1"/>
  <c r="O1521" i="1"/>
  <c r="J1521" i="1" s="1"/>
  <c r="N1521" i="1"/>
  <c r="H1521" i="1"/>
  <c r="I1521" i="1" s="1"/>
  <c r="P1520" i="1"/>
  <c r="Q1520" i="1" s="1"/>
  <c r="O1520" i="1"/>
  <c r="J1520" i="1" s="1"/>
  <c r="N1520" i="1"/>
  <c r="H1520" i="1"/>
  <c r="I1520" i="1" s="1"/>
  <c r="O1519" i="1"/>
  <c r="P1519" i="1" s="1"/>
  <c r="Q1519" i="1" s="1"/>
  <c r="N1519" i="1"/>
  <c r="J1519" i="1"/>
  <c r="I1519" i="1"/>
  <c r="H1519" i="1"/>
  <c r="O1518" i="1"/>
  <c r="P1518" i="1" s="1"/>
  <c r="N1518" i="1"/>
  <c r="I1518" i="1"/>
  <c r="H1518" i="1"/>
  <c r="Q1517" i="1"/>
  <c r="P1517" i="1"/>
  <c r="O1517" i="1"/>
  <c r="N1517" i="1"/>
  <c r="J1517" i="1"/>
  <c r="I1517" i="1"/>
  <c r="H1517" i="1"/>
  <c r="P1516" i="1"/>
  <c r="Q1516" i="1" s="1"/>
  <c r="O1516" i="1"/>
  <c r="N1516" i="1"/>
  <c r="J1516" i="1"/>
  <c r="H1516" i="1"/>
  <c r="I1516" i="1" s="1"/>
  <c r="P1515" i="1"/>
  <c r="Q1515" i="1" s="1"/>
  <c r="O1515" i="1"/>
  <c r="N1515" i="1"/>
  <c r="J1515" i="1"/>
  <c r="H1515" i="1"/>
  <c r="I1515" i="1" s="1"/>
  <c r="Q1514" i="1"/>
  <c r="O1514" i="1"/>
  <c r="P1514" i="1" s="1"/>
  <c r="N1514" i="1"/>
  <c r="H1514" i="1"/>
  <c r="I1514" i="1" s="1"/>
  <c r="O1513" i="1"/>
  <c r="N1513" i="1"/>
  <c r="I1513" i="1"/>
  <c r="H1513" i="1"/>
  <c r="O1512" i="1"/>
  <c r="P1512" i="1" s="1"/>
  <c r="N1512" i="1"/>
  <c r="J1512" i="1"/>
  <c r="H1512" i="1"/>
  <c r="I1512" i="1" s="1"/>
  <c r="P1511" i="1"/>
  <c r="Q1511" i="1" s="1"/>
  <c r="O1511" i="1"/>
  <c r="J1511" i="1" s="1"/>
  <c r="N1511" i="1"/>
  <c r="H1511" i="1"/>
  <c r="I1511" i="1" s="1"/>
  <c r="Q1510" i="1"/>
  <c r="P1510" i="1"/>
  <c r="O1510" i="1"/>
  <c r="J1510" i="1" s="1"/>
  <c r="N1510" i="1"/>
  <c r="H1510" i="1"/>
  <c r="I1510" i="1" s="1"/>
  <c r="O1509" i="1"/>
  <c r="P1509" i="1" s="1"/>
  <c r="Q1509" i="1" s="1"/>
  <c r="N1509" i="1"/>
  <c r="I1509" i="1"/>
  <c r="H1509" i="1"/>
  <c r="O1508" i="1"/>
  <c r="P1508" i="1" s="1"/>
  <c r="N1508" i="1"/>
  <c r="H1508" i="1"/>
  <c r="I1508" i="1" s="1"/>
  <c r="P1507" i="1"/>
  <c r="Q1507" i="1" s="1"/>
  <c r="O1507" i="1"/>
  <c r="N1507" i="1"/>
  <c r="J1507" i="1"/>
  <c r="I1507" i="1"/>
  <c r="H1507" i="1"/>
  <c r="P1506" i="1"/>
  <c r="Q1506" i="1" s="1"/>
  <c r="O1506" i="1"/>
  <c r="J1506" i="1" s="1"/>
  <c r="N1506" i="1"/>
  <c r="H1506" i="1"/>
  <c r="I1506" i="1" s="1"/>
  <c r="P1505" i="1"/>
  <c r="Q1505" i="1" s="1"/>
  <c r="O1505" i="1"/>
  <c r="N1505" i="1"/>
  <c r="J1505" i="1"/>
  <c r="I1505" i="1"/>
  <c r="H1505" i="1"/>
  <c r="O1504" i="1"/>
  <c r="P1504" i="1" s="1"/>
  <c r="Q1504" i="1" s="1"/>
  <c r="N1504" i="1"/>
  <c r="H1504" i="1"/>
  <c r="I1504" i="1" s="1"/>
  <c r="P1503" i="1"/>
  <c r="Q1503" i="1" s="1"/>
  <c r="N1503" i="1"/>
  <c r="J1503" i="1"/>
  <c r="H1503" i="1"/>
  <c r="I1503" i="1" s="1"/>
  <c r="P1502" i="1"/>
  <c r="O1502" i="1"/>
  <c r="N1502" i="1"/>
  <c r="J1502" i="1"/>
  <c r="I1502" i="1"/>
  <c r="H1502" i="1"/>
  <c r="Q1501" i="1"/>
  <c r="O1501" i="1"/>
  <c r="P1501" i="1" s="1"/>
  <c r="N1501" i="1"/>
  <c r="H1501" i="1"/>
  <c r="I1501" i="1" s="1"/>
  <c r="O1500" i="1"/>
  <c r="J1500" i="1" s="1"/>
  <c r="N1500" i="1"/>
  <c r="I1500" i="1"/>
  <c r="H1500" i="1"/>
  <c r="O1499" i="1"/>
  <c r="P1499" i="1" s="1"/>
  <c r="Q1499" i="1" s="1"/>
  <c r="N1499" i="1"/>
  <c r="J1499" i="1"/>
  <c r="I1499" i="1"/>
  <c r="H1499" i="1"/>
  <c r="P1498" i="1"/>
  <c r="O1498" i="1"/>
  <c r="J1498" i="1" s="1"/>
  <c r="N1498" i="1"/>
  <c r="H1498" i="1"/>
  <c r="I1498" i="1" s="1"/>
  <c r="P1497" i="1"/>
  <c r="Q1497" i="1" s="1"/>
  <c r="O1497" i="1"/>
  <c r="J1497" i="1" s="1"/>
  <c r="N1497" i="1"/>
  <c r="H1497" i="1"/>
  <c r="I1497" i="1" s="1"/>
  <c r="O1496" i="1"/>
  <c r="P1496" i="1" s="1"/>
  <c r="Q1496" i="1" s="1"/>
  <c r="N1496" i="1"/>
  <c r="J1496" i="1"/>
  <c r="I1496" i="1"/>
  <c r="H1496" i="1"/>
  <c r="O1495" i="1"/>
  <c r="P1495" i="1" s="1"/>
  <c r="Q1495" i="1" s="1"/>
  <c r="N1495" i="1"/>
  <c r="J1495" i="1"/>
  <c r="H1495" i="1"/>
  <c r="I1495" i="1" s="1"/>
  <c r="Q1494" i="1"/>
  <c r="P1494" i="1"/>
  <c r="O1494" i="1"/>
  <c r="N1494" i="1"/>
  <c r="J1494" i="1"/>
  <c r="I1494" i="1"/>
  <c r="H1494" i="1"/>
  <c r="P1493" i="1"/>
  <c r="Q1493" i="1" s="1"/>
  <c r="O1493" i="1"/>
  <c r="N1493" i="1"/>
  <c r="J1493" i="1"/>
  <c r="H1493" i="1"/>
  <c r="I1493" i="1" s="1"/>
  <c r="P1492" i="1"/>
  <c r="O1492" i="1"/>
  <c r="N1492" i="1"/>
  <c r="J1492" i="1"/>
  <c r="I1492" i="1"/>
  <c r="H1492" i="1"/>
  <c r="O1491" i="1"/>
  <c r="P1491" i="1" s="1"/>
  <c r="Q1491" i="1" s="1"/>
  <c r="N1491" i="1"/>
  <c r="H1491" i="1"/>
  <c r="I1491" i="1" s="1"/>
  <c r="O1490" i="1"/>
  <c r="N1490" i="1"/>
  <c r="I1490" i="1"/>
  <c r="H1490" i="1"/>
  <c r="O1489" i="1"/>
  <c r="P1489" i="1" s="1"/>
  <c r="N1489" i="1"/>
  <c r="J1489" i="1"/>
  <c r="H1489" i="1"/>
  <c r="I1489" i="1" s="1"/>
  <c r="P1488" i="1"/>
  <c r="O1488" i="1"/>
  <c r="J1488" i="1" s="1"/>
  <c r="N1488" i="1"/>
  <c r="H1488" i="1"/>
  <c r="I1488" i="1" s="1"/>
  <c r="O1487" i="1"/>
  <c r="J1487" i="1" s="1"/>
  <c r="N1487" i="1"/>
  <c r="H1487" i="1"/>
  <c r="I1487" i="1" s="1"/>
  <c r="O1486" i="1"/>
  <c r="P1486" i="1" s="1"/>
  <c r="Q1486" i="1" s="1"/>
  <c r="N1486" i="1"/>
  <c r="J1486" i="1"/>
  <c r="I1486" i="1"/>
  <c r="H1486" i="1"/>
  <c r="O1485" i="1"/>
  <c r="P1485" i="1" s="1"/>
  <c r="Q1485" i="1" s="1"/>
  <c r="N1485" i="1"/>
  <c r="J1485" i="1"/>
  <c r="I1485" i="1"/>
  <c r="H1485" i="1"/>
  <c r="Q1484" i="1"/>
  <c r="P1484" i="1"/>
  <c r="O1484" i="1"/>
  <c r="N1484" i="1"/>
  <c r="J1484" i="1"/>
  <c r="I1484" i="1"/>
  <c r="H1484" i="1"/>
  <c r="P1483" i="1"/>
  <c r="Q1483" i="1" s="1"/>
  <c r="O1483" i="1"/>
  <c r="N1483" i="1"/>
  <c r="J1483" i="1"/>
  <c r="H1483" i="1"/>
  <c r="I1483" i="1" s="1"/>
  <c r="P1482" i="1"/>
  <c r="Q1482" i="1" s="1"/>
  <c r="O1482" i="1"/>
  <c r="N1482" i="1"/>
  <c r="J1482" i="1"/>
  <c r="H1482" i="1"/>
  <c r="I1482" i="1" s="1"/>
  <c r="Q1481" i="1"/>
  <c r="O1481" i="1"/>
  <c r="P1481" i="1" s="1"/>
  <c r="N1481" i="1"/>
  <c r="H1481" i="1"/>
  <c r="I1481" i="1" s="1"/>
  <c r="O1480" i="1"/>
  <c r="N1480" i="1"/>
  <c r="I1480" i="1"/>
  <c r="H1480" i="1"/>
  <c r="O1479" i="1"/>
  <c r="P1479" i="1" s="1"/>
  <c r="N1479" i="1"/>
  <c r="J1479" i="1"/>
  <c r="H1479" i="1"/>
  <c r="I1479" i="1" s="1"/>
  <c r="P1478" i="1"/>
  <c r="Q1478" i="1" s="1"/>
  <c r="O1478" i="1"/>
  <c r="J1478" i="1" s="1"/>
  <c r="N1478" i="1"/>
  <c r="H1478" i="1"/>
  <c r="I1478" i="1" s="1"/>
  <c r="Q1477" i="1"/>
  <c r="P1477" i="1"/>
  <c r="O1477" i="1"/>
  <c r="J1477" i="1" s="1"/>
  <c r="N1477" i="1"/>
  <c r="H1477" i="1"/>
  <c r="I1477" i="1" s="1"/>
  <c r="O1476" i="1"/>
  <c r="P1476" i="1" s="1"/>
  <c r="Q1476" i="1" s="1"/>
  <c r="N1476" i="1"/>
  <c r="I1476" i="1"/>
  <c r="H1476" i="1"/>
  <c r="O1475" i="1"/>
  <c r="P1475" i="1" s="1"/>
  <c r="Q1475" i="1" s="1"/>
  <c r="N1475" i="1"/>
  <c r="J1475" i="1"/>
  <c r="I1475" i="1"/>
  <c r="H1475" i="1"/>
  <c r="Q1474" i="1"/>
  <c r="P1474" i="1"/>
  <c r="O1474" i="1"/>
  <c r="N1474" i="1"/>
  <c r="J1474" i="1"/>
  <c r="I1474" i="1"/>
  <c r="H1474" i="1"/>
  <c r="O1473" i="1"/>
  <c r="P1473" i="1" s="1"/>
  <c r="Q1473" i="1" s="1"/>
  <c r="N1473" i="1"/>
  <c r="J1473" i="1"/>
  <c r="H1473" i="1"/>
  <c r="I1473" i="1" s="1"/>
  <c r="P1472" i="1"/>
  <c r="Q1472" i="1" s="1"/>
  <c r="O1472" i="1"/>
  <c r="N1472" i="1"/>
  <c r="J1472" i="1"/>
  <c r="I1472" i="1"/>
  <c r="H1472" i="1"/>
  <c r="Q1471" i="1"/>
  <c r="O1471" i="1"/>
  <c r="P1471" i="1" s="1"/>
  <c r="N1471" i="1"/>
  <c r="H1471" i="1"/>
  <c r="I1471" i="1" s="1"/>
  <c r="Q1470" i="1"/>
  <c r="P1470" i="1"/>
  <c r="O1470" i="1"/>
  <c r="J1470" i="1" s="1"/>
  <c r="N1470" i="1"/>
  <c r="I1470" i="1"/>
  <c r="H1470" i="1"/>
  <c r="O1469" i="1"/>
  <c r="P1469" i="1" s="1"/>
  <c r="N1469" i="1"/>
  <c r="J1469" i="1"/>
  <c r="H1469" i="1"/>
  <c r="I1469" i="1" s="1"/>
  <c r="P1468" i="1"/>
  <c r="Q1468" i="1" s="1"/>
  <c r="O1468" i="1"/>
  <c r="J1468" i="1" s="1"/>
  <c r="N1468" i="1"/>
  <c r="H1468" i="1"/>
  <c r="I1468" i="1" s="1"/>
  <c r="P1467" i="1"/>
  <c r="Q1467" i="1" s="1"/>
  <c r="O1467" i="1"/>
  <c r="J1467" i="1" s="1"/>
  <c r="N1467" i="1"/>
  <c r="H1467" i="1"/>
  <c r="I1467" i="1" s="1"/>
  <c r="O1466" i="1"/>
  <c r="N1466" i="1"/>
  <c r="I1466" i="1"/>
  <c r="H1466" i="1"/>
  <c r="O1465" i="1"/>
  <c r="P1465" i="1" s="1"/>
  <c r="N1465" i="1"/>
  <c r="J1465" i="1"/>
  <c r="I1465" i="1"/>
  <c r="H1465" i="1"/>
  <c r="Q1464" i="1"/>
  <c r="P1464" i="1"/>
  <c r="O1464" i="1"/>
  <c r="N1464" i="1"/>
  <c r="J1464" i="1"/>
  <c r="I1464" i="1"/>
  <c r="H1464" i="1"/>
  <c r="O1463" i="1"/>
  <c r="P1463" i="1" s="1"/>
  <c r="Q1463" i="1" s="1"/>
  <c r="N1463" i="1"/>
  <c r="J1463" i="1"/>
  <c r="H1463" i="1"/>
  <c r="I1463" i="1" s="1"/>
  <c r="P1462" i="1"/>
  <c r="O1462" i="1"/>
  <c r="N1462" i="1"/>
  <c r="J1462" i="1"/>
  <c r="I1462" i="1"/>
  <c r="H1462" i="1"/>
  <c r="Q1461" i="1"/>
  <c r="O1461" i="1"/>
  <c r="P1461" i="1" s="1"/>
  <c r="N1461" i="1"/>
  <c r="H1461" i="1"/>
  <c r="I1461" i="1" s="1"/>
  <c r="P1460" i="1"/>
  <c r="Q1460" i="1" s="1"/>
  <c r="O1460" i="1"/>
  <c r="J1460" i="1" s="1"/>
  <c r="N1460" i="1"/>
  <c r="I1460" i="1"/>
  <c r="H1460" i="1"/>
  <c r="O1459" i="1"/>
  <c r="P1459" i="1" s="1"/>
  <c r="Q1459" i="1" s="1"/>
  <c r="N1459" i="1"/>
  <c r="J1459" i="1"/>
  <c r="I1459" i="1"/>
  <c r="H1459" i="1"/>
  <c r="P1458" i="1"/>
  <c r="O1458" i="1"/>
  <c r="J1458" i="1" s="1"/>
  <c r="N1458" i="1"/>
  <c r="H1458" i="1"/>
  <c r="I1458" i="1" s="1"/>
  <c r="P1457" i="1"/>
  <c r="Q1457" i="1" s="1"/>
  <c r="O1457" i="1"/>
  <c r="J1457" i="1" s="1"/>
  <c r="N1457" i="1"/>
  <c r="H1457" i="1"/>
  <c r="I1457" i="1" s="1"/>
  <c r="O1456" i="1"/>
  <c r="P1456" i="1" s="1"/>
  <c r="Q1456" i="1" s="1"/>
  <c r="N1456" i="1"/>
  <c r="J1456" i="1"/>
  <c r="I1456" i="1"/>
  <c r="H1456" i="1"/>
  <c r="O1455" i="1"/>
  <c r="P1455" i="1" s="1"/>
  <c r="N1455" i="1"/>
  <c r="J1455" i="1"/>
  <c r="H1455" i="1"/>
  <c r="I1455" i="1" s="1"/>
  <c r="P1454" i="1"/>
  <c r="Q1454" i="1" s="1"/>
  <c r="O1454" i="1"/>
  <c r="N1454" i="1"/>
  <c r="J1454" i="1"/>
  <c r="I1454" i="1"/>
  <c r="H1454" i="1"/>
  <c r="O1453" i="1"/>
  <c r="N1453" i="1"/>
  <c r="H1453" i="1"/>
  <c r="I1453" i="1" s="1"/>
  <c r="P1452" i="1"/>
  <c r="O1452" i="1"/>
  <c r="N1452" i="1"/>
  <c r="J1452" i="1"/>
  <c r="I1452" i="1"/>
  <c r="H1452" i="1"/>
  <c r="O1451" i="1"/>
  <c r="P1451" i="1" s="1"/>
  <c r="Q1451" i="1" s="1"/>
  <c r="N1451" i="1"/>
  <c r="H1451" i="1"/>
  <c r="I1451" i="1" s="1"/>
  <c r="O1450" i="1"/>
  <c r="J1450" i="1" s="1"/>
  <c r="N1450" i="1"/>
  <c r="I1450" i="1"/>
  <c r="H1450" i="1"/>
  <c r="O1449" i="1"/>
  <c r="P1449" i="1" s="1"/>
  <c r="Q1449" i="1" s="1"/>
  <c r="N1449" i="1"/>
  <c r="J1449" i="1"/>
  <c r="I1449" i="1"/>
  <c r="H1449" i="1"/>
  <c r="P1448" i="1"/>
  <c r="O1448" i="1"/>
  <c r="J1448" i="1" s="1"/>
  <c r="N1448" i="1"/>
  <c r="H1448" i="1"/>
  <c r="I1448" i="1" s="1"/>
  <c r="O1447" i="1"/>
  <c r="J1447" i="1" s="1"/>
  <c r="N1447" i="1"/>
  <c r="H1447" i="1"/>
  <c r="I1447" i="1" s="1"/>
  <c r="O1446" i="1"/>
  <c r="P1446" i="1" s="1"/>
  <c r="Q1446" i="1" s="1"/>
  <c r="N1446" i="1"/>
  <c r="J1446" i="1"/>
  <c r="I1446" i="1"/>
  <c r="H1446" i="1"/>
  <c r="O1445" i="1"/>
  <c r="P1445" i="1" s="1"/>
  <c r="Q1445" i="1" s="1"/>
  <c r="N1445" i="1"/>
  <c r="J1445" i="1"/>
  <c r="H1445" i="1"/>
  <c r="I1445" i="1" s="1"/>
  <c r="Q1444" i="1"/>
  <c r="P1444" i="1"/>
  <c r="O1444" i="1"/>
  <c r="N1444" i="1"/>
  <c r="J1444" i="1"/>
  <c r="I1444" i="1"/>
  <c r="H1444" i="1"/>
  <c r="P1443" i="1"/>
  <c r="Q1443" i="1" s="1"/>
  <c r="O1443" i="1"/>
  <c r="N1443" i="1"/>
  <c r="J1443" i="1"/>
  <c r="H1443" i="1"/>
  <c r="I1443" i="1" s="1"/>
  <c r="P1442" i="1"/>
  <c r="O1442" i="1"/>
  <c r="N1442" i="1"/>
  <c r="J1442" i="1"/>
  <c r="H1442" i="1"/>
  <c r="I1442" i="1" s="1"/>
  <c r="O1441" i="1"/>
  <c r="P1441" i="1" s="1"/>
  <c r="Q1441" i="1" s="1"/>
  <c r="N1441" i="1"/>
  <c r="H1441" i="1"/>
  <c r="I1441" i="1" s="1"/>
  <c r="O1440" i="1"/>
  <c r="N1440" i="1"/>
  <c r="I1440" i="1"/>
  <c r="H1440" i="1"/>
  <c r="O1439" i="1"/>
  <c r="P1439" i="1" s="1"/>
  <c r="N1439" i="1"/>
  <c r="J1439" i="1"/>
  <c r="H1439" i="1"/>
  <c r="I1439" i="1" s="1"/>
  <c r="P1438" i="1"/>
  <c r="O1438" i="1"/>
  <c r="J1438" i="1" s="1"/>
  <c r="N1438" i="1"/>
  <c r="H1438" i="1"/>
  <c r="I1438" i="1" s="1"/>
  <c r="O1437" i="1"/>
  <c r="J1437" i="1" s="1"/>
  <c r="N1437" i="1"/>
  <c r="H1437" i="1"/>
  <c r="I1437" i="1" s="1"/>
  <c r="O1436" i="1"/>
  <c r="P1436" i="1" s="1"/>
  <c r="Q1436" i="1" s="1"/>
  <c r="N1436" i="1"/>
  <c r="J1436" i="1"/>
  <c r="I1436" i="1"/>
  <c r="H1436" i="1"/>
  <c r="O1435" i="1"/>
  <c r="P1435" i="1" s="1"/>
  <c r="Q1435" i="1" s="1"/>
  <c r="N1435" i="1"/>
  <c r="J1435" i="1"/>
  <c r="I1435" i="1"/>
  <c r="H1435" i="1"/>
  <c r="Q1434" i="1"/>
  <c r="P1434" i="1"/>
  <c r="O1434" i="1"/>
  <c r="N1434" i="1"/>
  <c r="J1434" i="1"/>
  <c r="I1434" i="1"/>
  <c r="H1434" i="1"/>
  <c r="P1433" i="1"/>
  <c r="Q1433" i="1" s="1"/>
  <c r="O1433" i="1"/>
  <c r="N1433" i="1"/>
  <c r="J1433" i="1"/>
  <c r="H1433" i="1"/>
  <c r="I1433" i="1" s="1"/>
  <c r="P1432" i="1"/>
  <c r="Q1432" i="1" s="1"/>
  <c r="O1432" i="1"/>
  <c r="N1432" i="1"/>
  <c r="J1432" i="1"/>
  <c r="H1432" i="1"/>
  <c r="I1432" i="1" s="1"/>
  <c r="O1431" i="1"/>
  <c r="N1431" i="1"/>
  <c r="H1431" i="1"/>
  <c r="I1431" i="1" s="1"/>
  <c r="O1430" i="1"/>
  <c r="N1430" i="1"/>
  <c r="I1430" i="1"/>
  <c r="H1430" i="1"/>
  <c r="O1429" i="1"/>
  <c r="P1429" i="1" s="1"/>
  <c r="N1429" i="1"/>
  <c r="J1429" i="1"/>
  <c r="H1429" i="1"/>
  <c r="I1429" i="1" s="1"/>
  <c r="P1428" i="1"/>
  <c r="Q1428" i="1" s="1"/>
  <c r="O1428" i="1"/>
  <c r="J1428" i="1" s="1"/>
  <c r="N1428" i="1"/>
  <c r="H1428" i="1"/>
  <c r="I1428" i="1" s="1"/>
  <c r="Q1427" i="1"/>
  <c r="P1427" i="1"/>
  <c r="O1427" i="1"/>
  <c r="J1427" i="1" s="1"/>
  <c r="N1427" i="1"/>
  <c r="H1427" i="1"/>
  <c r="I1427" i="1" s="1"/>
  <c r="O1426" i="1"/>
  <c r="P1426" i="1" s="1"/>
  <c r="Q1426" i="1" s="1"/>
  <c r="N1426" i="1"/>
  <c r="J1426" i="1"/>
  <c r="I1426" i="1"/>
  <c r="H1426" i="1"/>
  <c r="O1425" i="1"/>
  <c r="P1425" i="1" s="1"/>
  <c r="N1425" i="1"/>
  <c r="J1425" i="1"/>
  <c r="I1425" i="1"/>
  <c r="H1425" i="1"/>
  <c r="Q1425" i="1" s="1"/>
  <c r="Q1424" i="1"/>
  <c r="P1424" i="1"/>
  <c r="O1424" i="1"/>
  <c r="N1424" i="1"/>
  <c r="J1424" i="1"/>
  <c r="I1424" i="1"/>
  <c r="H1424" i="1"/>
  <c r="O1423" i="1"/>
  <c r="P1423" i="1" s="1"/>
  <c r="Q1423" i="1" s="1"/>
  <c r="N1423" i="1"/>
  <c r="H1423" i="1"/>
  <c r="I1423" i="1" s="1"/>
  <c r="P1422" i="1"/>
  <c r="Q1422" i="1" s="1"/>
  <c r="O1422" i="1"/>
  <c r="N1422" i="1"/>
  <c r="J1422" i="1"/>
  <c r="I1422" i="1"/>
  <c r="H1422" i="1"/>
  <c r="O1421" i="1"/>
  <c r="N1421" i="1"/>
  <c r="H1421" i="1"/>
  <c r="I1421" i="1" s="1"/>
  <c r="P1420" i="1"/>
  <c r="Q1420" i="1" s="1"/>
  <c r="O1420" i="1"/>
  <c r="J1420" i="1" s="1"/>
  <c r="N1420" i="1"/>
  <c r="I1420" i="1"/>
  <c r="H1420" i="1"/>
  <c r="O1419" i="1"/>
  <c r="P1419" i="1" s="1"/>
  <c r="Q1419" i="1" s="1"/>
  <c r="N1419" i="1"/>
  <c r="J1419" i="1"/>
  <c r="I1419" i="1"/>
  <c r="H1419" i="1"/>
  <c r="P1418" i="1"/>
  <c r="O1418" i="1"/>
  <c r="J1418" i="1" s="1"/>
  <c r="N1418" i="1"/>
  <c r="H1418" i="1"/>
  <c r="I1418" i="1" s="1"/>
  <c r="O1417" i="1"/>
  <c r="P1417" i="1" s="1"/>
  <c r="Q1417" i="1" s="1"/>
  <c r="N1417" i="1"/>
  <c r="J1417" i="1"/>
  <c r="H1417" i="1"/>
  <c r="I1417" i="1" s="1"/>
  <c r="O1416" i="1"/>
  <c r="P1416" i="1" s="1"/>
  <c r="Q1416" i="1" s="1"/>
  <c r="N1416" i="1"/>
  <c r="I1416" i="1"/>
  <c r="H1416" i="1"/>
  <c r="Q1415" i="1"/>
  <c r="O1415" i="1"/>
  <c r="P1415" i="1" s="1"/>
  <c r="N1415" i="1"/>
  <c r="J1415" i="1"/>
  <c r="H1415" i="1"/>
  <c r="I1415" i="1" s="1"/>
  <c r="Q1414" i="1"/>
  <c r="P1414" i="1"/>
  <c r="O1414" i="1"/>
  <c r="N1414" i="1"/>
  <c r="J1414" i="1"/>
  <c r="I1414" i="1"/>
  <c r="H1414" i="1"/>
  <c r="P1413" i="1"/>
  <c r="Q1413" i="1" s="1"/>
  <c r="O1413" i="1"/>
  <c r="N1413" i="1"/>
  <c r="J1413" i="1"/>
  <c r="H1413" i="1"/>
  <c r="I1413" i="1" s="1"/>
  <c r="P1412" i="1"/>
  <c r="O1412" i="1"/>
  <c r="N1412" i="1"/>
  <c r="J1412" i="1"/>
  <c r="H1412" i="1"/>
  <c r="I1412" i="1" s="1"/>
  <c r="O1411" i="1"/>
  <c r="N1411" i="1"/>
  <c r="H1411" i="1"/>
  <c r="I1411" i="1" s="1"/>
  <c r="O1410" i="1"/>
  <c r="N1410" i="1"/>
  <c r="I1410" i="1"/>
  <c r="H1410" i="1"/>
  <c r="O1409" i="1"/>
  <c r="P1409" i="1" s="1"/>
  <c r="N1409" i="1"/>
  <c r="J1409" i="1"/>
  <c r="H1409" i="1"/>
  <c r="I1409" i="1" s="1"/>
  <c r="P1408" i="1"/>
  <c r="O1408" i="1"/>
  <c r="J1408" i="1" s="1"/>
  <c r="N1408" i="1"/>
  <c r="H1408" i="1"/>
  <c r="I1408" i="1" s="1"/>
  <c r="P1407" i="1"/>
  <c r="Q1407" i="1" s="1"/>
  <c r="O1407" i="1"/>
  <c r="N1407" i="1"/>
  <c r="J1407" i="1"/>
  <c r="H1407" i="1"/>
  <c r="I1407" i="1" s="1"/>
  <c r="O1406" i="1"/>
  <c r="J1406" i="1" s="1"/>
  <c r="N1406" i="1"/>
  <c r="I1406" i="1"/>
  <c r="H1406" i="1"/>
  <c r="O1405" i="1"/>
  <c r="P1405" i="1" s="1"/>
  <c r="N1405" i="1"/>
  <c r="H1405" i="1"/>
  <c r="Q1405" i="1" s="1"/>
  <c r="P1404" i="1"/>
  <c r="Q1404" i="1" s="1"/>
  <c r="O1404" i="1"/>
  <c r="N1404" i="1"/>
  <c r="J1404" i="1"/>
  <c r="I1404" i="1"/>
  <c r="H1404" i="1"/>
  <c r="O1403" i="1"/>
  <c r="P1403" i="1" s="1"/>
  <c r="Q1403" i="1" s="1"/>
  <c r="N1403" i="1"/>
  <c r="J1403" i="1"/>
  <c r="H1403" i="1"/>
  <c r="I1403" i="1" s="1"/>
  <c r="P1402" i="1"/>
  <c r="O1402" i="1"/>
  <c r="N1402" i="1"/>
  <c r="J1402" i="1"/>
  <c r="H1402" i="1"/>
  <c r="I1402" i="1" s="1"/>
  <c r="O1401" i="1"/>
  <c r="N1401" i="1"/>
  <c r="H1401" i="1"/>
  <c r="I1401" i="1" s="1"/>
  <c r="O1400" i="1"/>
  <c r="J1400" i="1" s="1"/>
  <c r="N1400" i="1"/>
  <c r="I1400" i="1"/>
  <c r="H1400" i="1"/>
  <c r="O1399" i="1"/>
  <c r="N1399" i="1"/>
  <c r="I1399" i="1"/>
  <c r="H1399" i="1"/>
  <c r="P1398" i="1"/>
  <c r="O1398" i="1"/>
  <c r="J1398" i="1" s="1"/>
  <c r="N1398" i="1"/>
  <c r="H1398" i="1"/>
  <c r="I1398" i="1" s="1"/>
  <c r="Q1397" i="1"/>
  <c r="O1397" i="1"/>
  <c r="P1397" i="1" s="1"/>
  <c r="N1397" i="1"/>
  <c r="H1397" i="1"/>
  <c r="I1397" i="1" s="1"/>
  <c r="O1396" i="1"/>
  <c r="P1396" i="1" s="1"/>
  <c r="Q1396" i="1" s="1"/>
  <c r="N1396" i="1"/>
  <c r="I1396" i="1"/>
  <c r="H1396" i="1"/>
  <c r="O1395" i="1"/>
  <c r="P1395" i="1" s="1"/>
  <c r="N1395" i="1"/>
  <c r="J1395" i="1"/>
  <c r="H1395" i="1"/>
  <c r="P1394" i="1"/>
  <c r="Q1394" i="1" s="1"/>
  <c r="O1394" i="1"/>
  <c r="N1394" i="1"/>
  <c r="J1394" i="1"/>
  <c r="I1394" i="1"/>
  <c r="H1394" i="1"/>
  <c r="O1393" i="1"/>
  <c r="P1393" i="1" s="1"/>
  <c r="N1393" i="1"/>
  <c r="H1393" i="1"/>
  <c r="I1393" i="1" s="1"/>
  <c r="P1392" i="1"/>
  <c r="Q1392" i="1" s="1"/>
  <c r="O1392" i="1"/>
  <c r="N1392" i="1"/>
  <c r="J1392" i="1"/>
  <c r="I1392" i="1"/>
  <c r="H1392" i="1"/>
  <c r="Q1391" i="1"/>
  <c r="O1391" i="1"/>
  <c r="P1391" i="1" s="1"/>
  <c r="N1391" i="1"/>
  <c r="J1391" i="1"/>
  <c r="H1391" i="1"/>
  <c r="I1391" i="1" s="1"/>
  <c r="Q1390" i="1"/>
  <c r="P1390" i="1"/>
  <c r="O1390" i="1"/>
  <c r="J1390" i="1" s="1"/>
  <c r="N1390" i="1"/>
  <c r="I1390" i="1"/>
  <c r="H1390" i="1"/>
  <c r="O1389" i="1"/>
  <c r="N1389" i="1"/>
  <c r="I1389" i="1"/>
  <c r="H1389" i="1"/>
  <c r="O1388" i="1"/>
  <c r="J1388" i="1" s="1"/>
  <c r="N1388" i="1"/>
  <c r="H1388" i="1"/>
  <c r="I1388" i="1" s="1"/>
  <c r="Q1387" i="1"/>
  <c r="P1387" i="1"/>
  <c r="O1387" i="1"/>
  <c r="N1387" i="1"/>
  <c r="J1387" i="1"/>
  <c r="H1387" i="1"/>
  <c r="I1387" i="1" s="1"/>
  <c r="O1386" i="1"/>
  <c r="P1386" i="1" s="1"/>
  <c r="Q1386" i="1" s="1"/>
  <c r="N1386" i="1"/>
  <c r="I1386" i="1"/>
  <c r="H1386" i="1"/>
  <c r="P1385" i="1"/>
  <c r="O1385" i="1"/>
  <c r="J1385" i="1" s="1"/>
  <c r="N1385" i="1"/>
  <c r="I1385" i="1"/>
  <c r="H1385" i="1"/>
  <c r="Q1385" i="1" s="1"/>
  <c r="Q1384" i="1"/>
  <c r="P1384" i="1"/>
  <c r="O1384" i="1"/>
  <c r="N1384" i="1"/>
  <c r="J1384" i="1"/>
  <c r="I1384" i="1"/>
  <c r="H1384" i="1"/>
  <c r="O1383" i="1"/>
  <c r="P1383" i="1" s="1"/>
  <c r="Q1383" i="1" s="1"/>
  <c r="N1383" i="1"/>
  <c r="H1383" i="1"/>
  <c r="I1383" i="1" s="1"/>
  <c r="P1382" i="1"/>
  <c r="O1382" i="1"/>
  <c r="N1382" i="1"/>
  <c r="J1382" i="1"/>
  <c r="H1382" i="1"/>
  <c r="Q1382" i="1" s="1"/>
  <c r="Q1381" i="1"/>
  <c r="O1381" i="1"/>
  <c r="P1381" i="1" s="1"/>
  <c r="N1381" i="1"/>
  <c r="H1381" i="1"/>
  <c r="I1381" i="1" s="1"/>
  <c r="O1380" i="1"/>
  <c r="N1380" i="1"/>
  <c r="H1380" i="1"/>
  <c r="I1380" i="1" s="1"/>
  <c r="O1379" i="1"/>
  <c r="P1379" i="1" s="1"/>
  <c r="N1379" i="1"/>
  <c r="H1379" i="1"/>
  <c r="Q1379" i="1" s="1"/>
  <c r="Q1378" i="1"/>
  <c r="P1378" i="1"/>
  <c r="O1378" i="1"/>
  <c r="J1378" i="1" s="1"/>
  <c r="N1378" i="1"/>
  <c r="I1378" i="1"/>
  <c r="H1378" i="1"/>
  <c r="O1377" i="1"/>
  <c r="P1377" i="1" s="1"/>
  <c r="Q1377" i="1" s="1"/>
  <c r="N1377" i="1"/>
  <c r="J1377" i="1"/>
  <c r="I1377" i="1"/>
  <c r="H1377" i="1"/>
  <c r="P1376" i="1"/>
  <c r="O1376" i="1"/>
  <c r="N1376" i="1"/>
  <c r="J1376" i="1"/>
  <c r="H1376" i="1"/>
  <c r="I1376" i="1" s="1"/>
  <c r="P1375" i="1"/>
  <c r="Q1375" i="1" s="1"/>
  <c r="O1375" i="1"/>
  <c r="J1375" i="1" s="1"/>
  <c r="N1375" i="1"/>
  <c r="H1375" i="1"/>
  <c r="I1375" i="1" s="1"/>
  <c r="O1374" i="1"/>
  <c r="P1374" i="1" s="1"/>
  <c r="Q1374" i="1" s="1"/>
  <c r="N1374" i="1"/>
  <c r="J1374" i="1"/>
  <c r="I1374" i="1"/>
  <c r="H1374" i="1"/>
  <c r="O1373" i="1"/>
  <c r="P1373" i="1" s="1"/>
  <c r="N1373" i="1"/>
  <c r="H1373" i="1"/>
  <c r="I1373" i="1" s="1"/>
  <c r="Q1372" i="1"/>
  <c r="P1372" i="1"/>
  <c r="O1372" i="1"/>
  <c r="J1372" i="1" s="1"/>
  <c r="N1372" i="1"/>
  <c r="H1372" i="1"/>
  <c r="I1372" i="1" s="1"/>
  <c r="O1371" i="1"/>
  <c r="P1371" i="1" s="1"/>
  <c r="Q1371" i="1" s="1"/>
  <c r="N1371" i="1"/>
  <c r="J1371" i="1"/>
  <c r="H1371" i="1"/>
  <c r="I1371" i="1" s="1"/>
  <c r="O1370" i="1"/>
  <c r="P1370" i="1" s="1"/>
  <c r="Q1370" i="1" s="1"/>
  <c r="N1370" i="1"/>
  <c r="J1370" i="1"/>
  <c r="I1370" i="1"/>
  <c r="H1370" i="1"/>
  <c r="O1369" i="1"/>
  <c r="P1369" i="1" s="1"/>
  <c r="Q1369" i="1" s="1"/>
  <c r="N1369" i="1"/>
  <c r="I1369" i="1"/>
  <c r="H1369" i="1"/>
  <c r="O1368" i="1"/>
  <c r="N1368" i="1"/>
  <c r="I1368" i="1"/>
  <c r="H1368" i="1"/>
  <c r="P1367" i="1"/>
  <c r="Q1367" i="1" s="1"/>
  <c r="O1367" i="1"/>
  <c r="N1367" i="1"/>
  <c r="J1367" i="1"/>
  <c r="I1367" i="1"/>
  <c r="H1367" i="1"/>
  <c r="P1366" i="1"/>
  <c r="Q1366" i="1" s="1"/>
  <c r="O1366" i="1"/>
  <c r="N1366" i="1"/>
  <c r="J1366" i="1"/>
  <c r="H1366" i="1"/>
  <c r="I1366" i="1" s="1"/>
  <c r="O1365" i="1"/>
  <c r="J1365" i="1" s="1"/>
  <c r="N1365" i="1"/>
  <c r="H1365" i="1"/>
  <c r="I1365" i="1" s="1"/>
  <c r="O1364" i="1"/>
  <c r="N1364" i="1"/>
  <c r="I1364" i="1"/>
  <c r="H1364" i="1"/>
  <c r="O1363" i="1"/>
  <c r="P1363" i="1" s="1"/>
  <c r="Q1363" i="1" s="1"/>
  <c r="N1363" i="1"/>
  <c r="I1363" i="1"/>
  <c r="H1363" i="1"/>
  <c r="P1362" i="1"/>
  <c r="Q1362" i="1" s="1"/>
  <c r="O1362" i="1"/>
  <c r="J1362" i="1" s="1"/>
  <c r="N1362" i="1"/>
  <c r="H1362" i="1"/>
  <c r="I1362" i="1" s="1"/>
  <c r="O1361" i="1"/>
  <c r="P1361" i="1" s="1"/>
  <c r="Q1361" i="1" s="1"/>
  <c r="N1361" i="1"/>
  <c r="H1361" i="1"/>
  <c r="I1361" i="1" s="1"/>
  <c r="O1360" i="1"/>
  <c r="P1360" i="1" s="1"/>
  <c r="N1360" i="1"/>
  <c r="J1360" i="1"/>
  <c r="I1360" i="1"/>
  <c r="H1360" i="1"/>
  <c r="O1359" i="1"/>
  <c r="P1359" i="1" s="1"/>
  <c r="Q1359" i="1" s="1"/>
  <c r="N1359" i="1"/>
  <c r="I1359" i="1"/>
  <c r="H1359" i="1"/>
  <c r="P1358" i="1"/>
  <c r="Q1358" i="1" s="1"/>
  <c r="O1358" i="1"/>
  <c r="J1358" i="1" s="1"/>
  <c r="N1358" i="1"/>
  <c r="I1358" i="1"/>
  <c r="H1358" i="1"/>
  <c r="P1357" i="1"/>
  <c r="O1357" i="1"/>
  <c r="N1357" i="1"/>
  <c r="J1357" i="1"/>
  <c r="H1357" i="1"/>
  <c r="I1357" i="1" s="1"/>
  <c r="P1356" i="1"/>
  <c r="O1356" i="1"/>
  <c r="N1356" i="1"/>
  <c r="J1356" i="1"/>
  <c r="H1356" i="1"/>
  <c r="I1356" i="1" s="1"/>
  <c r="P1355" i="1"/>
  <c r="Q1355" i="1" s="1"/>
  <c r="O1355" i="1"/>
  <c r="J1355" i="1" s="1"/>
  <c r="N1355" i="1"/>
  <c r="H1355" i="1"/>
  <c r="I1355" i="1" s="1"/>
  <c r="O1354" i="1"/>
  <c r="P1354" i="1" s="1"/>
  <c r="Q1354" i="1" s="1"/>
  <c r="N1354" i="1"/>
  <c r="I1354" i="1"/>
  <c r="H1354" i="1"/>
  <c r="O1353" i="1"/>
  <c r="P1353" i="1" s="1"/>
  <c r="Q1353" i="1" s="1"/>
  <c r="N1353" i="1"/>
  <c r="I1353" i="1"/>
  <c r="H1353" i="1"/>
  <c r="Q1352" i="1"/>
  <c r="P1352" i="1"/>
  <c r="O1352" i="1"/>
  <c r="J1352" i="1" s="1"/>
  <c r="N1352" i="1"/>
  <c r="H1352" i="1"/>
  <c r="I1352" i="1" s="1"/>
  <c r="P1351" i="1"/>
  <c r="Q1351" i="1" s="1"/>
  <c r="O1351" i="1"/>
  <c r="N1351" i="1"/>
  <c r="J1351" i="1"/>
  <c r="H1351" i="1"/>
  <c r="I1351" i="1" s="1"/>
  <c r="O1350" i="1"/>
  <c r="P1350" i="1" s="1"/>
  <c r="Q1350" i="1" s="1"/>
  <c r="N1350" i="1"/>
  <c r="J1350" i="1"/>
  <c r="H1350" i="1"/>
  <c r="I1350" i="1" s="1"/>
  <c r="Q1349" i="1"/>
  <c r="O1349" i="1"/>
  <c r="P1349" i="1" s="1"/>
  <c r="N1349" i="1"/>
  <c r="I1349" i="1"/>
  <c r="H1349" i="1"/>
  <c r="Q1348" i="1"/>
  <c r="P1348" i="1"/>
  <c r="O1348" i="1"/>
  <c r="J1348" i="1" s="1"/>
  <c r="N1348" i="1"/>
  <c r="I1348" i="1"/>
  <c r="H1348" i="1"/>
  <c r="P1347" i="1"/>
  <c r="Q1347" i="1" s="1"/>
  <c r="O1347" i="1"/>
  <c r="N1347" i="1"/>
  <c r="J1347" i="1"/>
  <c r="I1347" i="1"/>
  <c r="H1347" i="1"/>
  <c r="P1346" i="1"/>
  <c r="O1346" i="1"/>
  <c r="N1346" i="1"/>
  <c r="J1346" i="1"/>
  <c r="H1346" i="1"/>
  <c r="I1346" i="1" s="1"/>
  <c r="Q1345" i="1"/>
  <c r="P1345" i="1"/>
  <c r="O1345" i="1"/>
  <c r="J1345" i="1" s="1"/>
  <c r="N1345" i="1"/>
  <c r="H1345" i="1"/>
  <c r="I1345" i="1" s="1"/>
  <c r="O1344" i="1"/>
  <c r="P1344" i="1" s="1"/>
  <c r="Q1344" i="1" s="1"/>
  <c r="N1344" i="1"/>
  <c r="J1344" i="1"/>
  <c r="I1344" i="1"/>
  <c r="H1344" i="1"/>
  <c r="O1343" i="1"/>
  <c r="P1343" i="1" s="1"/>
  <c r="N1343" i="1"/>
  <c r="H1343" i="1"/>
  <c r="I1343" i="1" s="1"/>
  <c r="Q1342" i="1"/>
  <c r="P1342" i="1"/>
  <c r="O1342" i="1"/>
  <c r="J1342" i="1" s="1"/>
  <c r="N1342" i="1"/>
  <c r="H1342" i="1"/>
  <c r="I1342" i="1" s="1"/>
  <c r="O1341" i="1"/>
  <c r="J1341" i="1" s="1"/>
  <c r="N1341" i="1"/>
  <c r="H1341" i="1"/>
  <c r="I1341" i="1" s="1"/>
  <c r="O1340" i="1"/>
  <c r="P1340" i="1" s="1"/>
  <c r="N1340" i="1"/>
  <c r="J1340" i="1"/>
  <c r="H1340" i="1"/>
  <c r="I1340" i="1" s="1"/>
  <c r="O1339" i="1"/>
  <c r="P1339" i="1" s="1"/>
  <c r="Q1339" i="1" s="1"/>
  <c r="N1339" i="1"/>
  <c r="I1339" i="1"/>
  <c r="H1339" i="1"/>
  <c r="Q1338" i="1"/>
  <c r="P1338" i="1"/>
  <c r="O1338" i="1"/>
  <c r="J1338" i="1" s="1"/>
  <c r="N1338" i="1"/>
  <c r="I1338" i="1"/>
  <c r="H1338" i="1"/>
  <c r="P1337" i="1"/>
  <c r="Q1337" i="1" s="1"/>
  <c r="O1337" i="1"/>
  <c r="N1337" i="1"/>
  <c r="J1337" i="1"/>
  <c r="I1337" i="1"/>
  <c r="H1337" i="1"/>
  <c r="P1336" i="1"/>
  <c r="O1336" i="1"/>
  <c r="N1336" i="1"/>
  <c r="J1336" i="1"/>
  <c r="H1336" i="1"/>
  <c r="I1336" i="1" s="1"/>
  <c r="O1335" i="1"/>
  <c r="N1335" i="1"/>
  <c r="H1335" i="1"/>
  <c r="I1335" i="1" s="1"/>
  <c r="O1334" i="1"/>
  <c r="P1334" i="1" s="1"/>
  <c r="Q1334" i="1" s="1"/>
  <c r="N1334" i="1"/>
  <c r="J1334" i="1"/>
  <c r="I1334" i="1"/>
  <c r="H1334" i="1"/>
  <c r="O1333" i="1"/>
  <c r="P1333" i="1" s="1"/>
  <c r="Q1333" i="1" s="1"/>
  <c r="N1333" i="1"/>
  <c r="I1333" i="1"/>
  <c r="H1333" i="1"/>
  <c r="Q1332" i="1"/>
  <c r="P1332" i="1"/>
  <c r="O1332" i="1"/>
  <c r="J1332" i="1" s="1"/>
  <c r="N1332" i="1"/>
  <c r="H1332" i="1"/>
  <c r="I1332" i="1" s="1"/>
  <c r="P1331" i="1"/>
  <c r="Q1331" i="1" s="1"/>
  <c r="O1331" i="1"/>
  <c r="N1331" i="1"/>
  <c r="J1331" i="1"/>
  <c r="H1331" i="1"/>
  <c r="I1331" i="1" s="1"/>
  <c r="O1330" i="1"/>
  <c r="P1330" i="1" s="1"/>
  <c r="N1330" i="1"/>
  <c r="J1330" i="1"/>
  <c r="I1330" i="1"/>
  <c r="H1330" i="1"/>
  <c r="Q1329" i="1"/>
  <c r="O1329" i="1"/>
  <c r="P1329" i="1" s="1"/>
  <c r="N1329" i="1"/>
  <c r="I1329" i="1"/>
  <c r="H1329" i="1"/>
  <c r="O1328" i="1"/>
  <c r="J1328" i="1" s="1"/>
  <c r="N1328" i="1"/>
  <c r="I1328" i="1"/>
  <c r="H1328" i="1"/>
  <c r="P1327" i="1"/>
  <c r="Q1327" i="1" s="1"/>
  <c r="O1327" i="1"/>
  <c r="N1327" i="1"/>
  <c r="J1327" i="1"/>
  <c r="I1327" i="1"/>
  <c r="H1327" i="1"/>
  <c r="P1326" i="1"/>
  <c r="O1326" i="1"/>
  <c r="N1326" i="1"/>
  <c r="J1326" i="1"/>
  <c r="H1326" i="1"/>
  <c r="I1326" i="1" s="1"/>
  <c r="P1325" i="1"/>
  <c r="Q1325" i="1" s="1"/>
  <c r="O1325" i="1"/>
  <c r="J1325" i="1" s="1"/>
  <c r="N1325" i="1"/>
  <c r="H1325" i="1"/>
  <c r="I1325" i="1" s="1"/>
  <c r="O1324" i="1"/>
  <c r="P1324" i="1" s="1"/>
  <c r="Q1324" i="1" s="1"/>
  <c r="N1324" i="1"/>
  <c r="J1324" i="1"/>
  <c r="I1324" i="1"/>
  <c r="H1324" i="1"/>
  <c r="O1323" i="1"/>
  <c r="P1323" i="1" s="1"/>
  <c r="N1323" i="1"/>
  <c r="I1323" i="1"/>
  <c r="H1323" i="1"/>
  <c r="P1322" i="1"/>
  <c r="Q1322" i="1" s="1"/>
  <c r="O1322" i="1"/>
  <c r="J1322" i="1" s="1"/>
  <c r="N1322" i="1"/>
  <c r="H1322" i="1"/>
  <c r="I1322" i="1" s="1"/>
  <c r="P1321" i="1"/>
  <c r="Q1321" i="1" s="1"/>
  <c r="O1321" i="1"/>
  <c r="N1321" i="1"/>
  <c r="J1321" i="1"/>
  <c r="H1321" i="1"/>
  <c r="I1321" i="1" s="1"/>
  <c r="O1320" i="1"/>
  <c r="P1320" i="1" s="1"/>
  <c r="N1320" i="1"/>
  <c r="J1320" i="1"/>
  <c r="H1320" i="1"/>
  <c r="I1320" i="1" s="1"/>
  <c r="Q1319" i="1"/>
  <c r="O1319" i="1"/>
  <c r="P1319" i="1" s="1"/>
  <c r="N1319" i="1"/>
  <c r="I1319" i="1"/>
  <c r="H1319" i="1"/>
  <c r="O1318" i="1"/>
  <c r="J1318" i="1" s="1"/>
  <c r="N1318" i="1"/>
  <c r="I1318" i="1"/>
  <c r="H1318" i="1"/>
  <c r="P1317" i="1"/>
  <c r="O1317" i="1"/>
  <c r="N1317" i="1"/>
  <c r="J1317" i="1"/>
  <c r="H1317" i="1"/>
  <c r="I1317" i="1" s="1"/>
  <c r="P1316" i="1"/>
  <c r="Q1316" i="1" s="1"/>
  <c r="O1316" i="1"/>
  <c r="N1316" i="1"/>
  <c r="J1316" i="1"/>
  <c r="H1316" i="1"/>
  <c r="I1316" i="1" s="1"/>
  <c r="Q1315" i="1"/>
  <c r="P1315" i="1"/>
  <c r="O1315" i="1"/>
  <c r="J1315" i="1" s="1"/>
  <c r="N1315" i="1"/>
  <c r="H1315" i="1"/>
  <c r="I1315" i="1" s="1"/>
  <c r="O1314" i="1"/>
  <c r="P1314" i="1" s="1"/>
  <c r="Q1314" i="1" s="1"/>
  <c r="N1314" i="1"/>
  <c r="I1314" i="1"/>
  <c r="H1314" i="1"/>
  <c r="O1313" i="1"/>
  <c r="P1313" i="1" s="1"/>
  <c r="Q1313" i="1" s="1"/>
  <c r="N1313" i="1"/>
  <c r="I1313" i="1"/>
  <c r="H1313" i="1"/>
  <c r="P1312" i="1"/>
  <c r="Q1312" i="1" s="1"/>
  <c r="O1312" i="1"/>
  <c r="J1312" i="1" s="1"/>
  <c r="N1312" i="1"/>
  <c r="H1312" i="1"/>
  <c r="I1312" i="1" s="1"/>
  <c r="O1311" i="1"/>
  <c r="I1311" i="1"/>
  <c r="H1311" i="1"/>
  <c r="P1310" i="1"/>
  <c r="Q1310" i="1" s="1"/>
  <c r="O1310" i="1"/>
  <c r="N1310" i="1"/>
  <c r="M1310" i="1"/>
  <c r="J1310" i="1"/>
  <c r="I1310" i="1"/>
  <c r="H1310" i="1"/>
  <c r="O1309" i="1"/>
  <c r="J1309" i="1"/>
  <c r="M1309" i="1" s="1"/>
  <c r="P1309" i="1" s="1"/>
  <c r="H1309" i="1"/>
  <c r="P1308" i="1"/>
  <c r="Q1308" i="1" s="1"/>
  <c r="O1308" i="1"/>
  <c r="J1308" i="1" s="1"/>
  <c r="M1308" i="1" s="1"/>
  <c r="H1308" i="1"/>
  <c r="O1307" i="1"/>
  <c r="J1307" i="1" s="1"/>
  <c r="M1307" i="1" s="1"/>
  <c r="H1307" i="1"/>
  <c r="O1306" i="1"/>
  <c r="J1306" i="1" s="1"/>
  <c r="M1306" i="1" s="1"/>
  <c r="N1306" i="1" s="1"/>
  <c r="I1306" i="1"/>
  <c r="H1306" i="1"/>
  <c r="O1305" i="1"/>
  <c r="J1305" i="1" s="1"/>
  <c r="M1305" i="1" s="1"/>
  <c r="H1305" i="1"/>
  <c r="I1305" i="1" s="1"/>
  <c r="O1304" i="1"/>
  <c r="J1304" i="1" s="1"/>
  <c r="M1304" i="1" s="1"/>
  <c r="I1304" i="1"/>
  <c r="H1304" i="1"/>
  <c r="O1303" i="1"/>
  <c r="J1303" i="1"/>
  <c r="M1303" i="1" s="1"/>
  <c r="H1303" i="1"/>
  <c r="I1303" i="1" s="1"/>
  <c r="O1302" i="1"/>
  <c r="H1302" i="1"/>
  <c r="I1302" i="1" s="1"/>
  <c r="O1301" i="1"/>
  <c r="J1301" i="1"/>
  <c r="M1301" i="1" s="1"/>
  <c r="H1301" i="1"/>
  <c r="I1301" i="1" s="1"/>
  <c r="O1300" i="1"/>
  <c r="J1300" i="1" s="1"/>
  <c r="M1300" i="1"/>
  <c r="H1300" i="1"/>
  <c r="I1300" i="1" s="1"/>
  <c r="O1299" i="1"/>
  <c r="J1299" i="1" s="1"/>
  <c r="M1299" i="1" s="1"/>
  <c r="N1299" i="1" s="1"/>
  <c r="I1299" i="1"/>
  <c r="H1299" i="1"/>
  <c r="O1298" i="1"/>
  <c r="J1298" i="1" s="1"/>
  <c r="M1298" i="1" s="1"/>
  <c r="N1298" i="1" s="1"/>
  <c r="H1298" i="1"/>
  <c r="I1298" i="1" s="1"/>
  <c r="O1297" i="1"/>
  <c r="H1297" i="1"/>
  <c r="I1297" i="1" s="1"/>
  <c r="O1296" i="1"/>
  <c r="J1296" i="1" s="1"/>
  <c r="M1296" i="1" s="1"/>
  <c r="N1296" i="1" s="1"/>
  <c r="H1296" i="1"/>
  <c r="I1296" i="1" s="1"/>
  <c r="O1295" i="1"/>
  <c r="J1295" i="1" s="1"/>
  <c r="M1295" i="1" s="1"/>
  <c r="H1295" i="1"/>
  <c r="I1295" i="1" s="1"/>
  <c r="P1294" i="1"/>
  <c r="Q1294" i="1" s="1"/>
  <c r="O1294" i="1"/>
  <c r="J1294" i="1" s="1"/>
  <c r="M1294" i="1" s="1"/>
  <c r="N1294" i="1"/>
  <c r="I1294" i="1"/>
  <c r="H1294" i="1"/>
  <c r="Q1293" i="1"/>
  <c r="P1293" i="1"/>
  <c r="O1293" i="1"/>
  <c r="N1293" i="1"/>
  <c r="J1293" i="1"/>
  <c r="M1293" i="1" s="1"/>
  <c r="H1293" i="1"/>
  <c r="I1293" i="1" s="1"/>
  <c r="O1292" i="1"/>
  <c r="J1292" i="1"/>
  <c r="M1292" i="1" s="1"/>
  <c r="N1292" i="1" s="1"/>
  <c r="H1292" i="1"/>
  <c r="I1292" i="1" s="1"/>
  <c r="O1291" i="1"/>
  <c r="M1291" i="1"/>
  <c r="N1291" i="1" s="1"/>
  <c r="J1291" i="1"/>
  <c r="I1291" i="1"/>
  <c r="H1291" i="1"/>
  <c r="O1290" i="1"/>
  <c r="J1290" i="1" s="1"/>
  <c r="M1290" i="1" s="1"/>
  <c r="I1290" i="1"/>
  <c r="H1290" i="1"/>
  <c r="P1289" i="1"/>
  <c r="Q1289" i="1" s="1"/>
  <c r="O1289" i="1"/>
  <c r="N1289" i="1"/>
  <c r="J1289" i="1"/>
  <c r="M1289" i="1" s="1"/>
  <c r="I1289" i="1"/>
  <c r="H1289" i="1"/>
  <c r="O1288" i="1"/>
  <c r="J1288" i="1"/>
  <c r="M1288" i="1" s="1"/>
  <c r="H1288" i="1"/>
  <c r="I1288" i="1" s="1"/>
  <c r="O1287" i="1"/>
  <c r="M1287" i="1"/>
  <c r="N1287" i="1" s="1"/>
  <c r="J1287" i="1"/>
  <c r="H1287" i="1"/>
  <c r="I1287" i="1" s="1"/>
  <c r="O1286" i="1"/>
  <c r="J1286" i="1"/>
  <c r="M1286" i="1" s="1"/>
  <c r="N1286" i="1" s="1"/>
  <c r="H1286" i="1"/>
  <c r="I1286" i="1" s="1"/>
  <c r="O1285" i="1"/>
  <c r="M1285" i="1"/>
  <c r="J1285" i="1"/>
  <c r="I1285" i="1"/>
  <c r="H1285" i="1"/>
  <c r="P1284" i="1"/>
  <c r="Q1284" i="1" s="1"/>
  <c r="O1284" i="1"/>
  <c r="N1284" i="1"/>
  <c r="J1284" i="1"/>
  <c r="M1284" i="1" s="1"/>
  <c r="I1284" i="1"/>
  <c r="H1284" i="1"/>
  <c r="O1283" i="1"/>
  <c r="J1283" i="1"/>
  <c r="M1283" i="1" s="1"/>
  <c r="H1283" i="1"/>
  <c r="I1283" i="1" s="1"/>
  <c r="O1282" i="1"/>
  <c r="M1282" i="1"/>
  <c r="N1282" i="1" s="1"/>
  <c r="J1282" i="1"/>
  <c r="H1282" i="1"/>
  <c r="I1282" i="1" s="1"/>
  <c r="O1281" i="1"/>
  <c r="J1281" i="1"/>
  <c r="M1281" i="1" s="1"/>
  <c r="N1281" i="1" s="1"/>
  <c r="H1281" i="1"/>
  <c r="I1281" i="1" s="1"/>
  <c r="O1280" i="1"/>
  <c r="M1280" i="1"/>
  <c r="N1280" i="1" s="1"/>
  <c r="J1280" i="1"/>
  <c r="I1280" i="1"/>
  <c r="H1280" i="1"/>
  <c r="P1279" i="1"/>
  <c r="Q1279" i="1" s="1"/>
  <c r="O1279" i="1"/>
  <c r="N1279" i="1"/>
  <c r="J1279" i="1"/>
  <c r="M1279" i="1" s="1"/>
  <c r="I1279" i="1"/>
  <c r="H1279" i="1"/>
  <c r="O1278" i="1"/>
  <c r="J1278" i="1"/>
  <c r="M1278" i="1" s="1"/>
  <c r="H1278" i="1"/>
  <c r="I1278" i="1" s="1"/>
  <c r="O1277" i="1"/>
  <c r="M1277" i="1"/>
  <c r="N1277" i="1" s="1"/>
  <c r="J1277" i="1"/>
  <c r="H1277" i="1"/>
  <c r="I1277" i="1" s="1"/>
  <c r="O1276" i="1"/>
  <c r="J1276" i="1"/>
  <c r="M1276" i="1" s="1"/>
  <c r="N1276" i="1" s="1"/>
  <c r="H1276" i="1"/>
  <c r="I1276" i="1" s="1"/>
  <c r="O1275" i="1"/>
  <c r="M1275" i="1"/>
  <c r="N1275" i="1" s="1"/>
  <c r="J1275" i="1"/>
  <c r="I1275" i="1"/>
  <c r="H1275" i="1"/>
  <c r="P1274" i="1"/>
  <c r="Q1274" i="1" s="1"/>
  <c r="O1274" i="1"/>
  <c r="N1274" i="1"/>
  <c r="J1274" i="1"/>
  <c r="M1274" i="1" s="1"/>
  <c r="I1274" i="1"/>
  <c r="H1274" i="1"/>
  <c r="O1273" i="1"/>
  <c r="J1273" i="1"/>
  <c r="M1273" i="1" s="1"/>
  <c r="H1273" i="1"/>
  <c r="I1273" i="1" s="1"/>
  <c r="O1272" i="1"/>
  <c r="M1272" i="1"/>
  <c r="N1272" i="1" s="1"/>
  <c r="J1272" i="1"/>
  <c r="H1272" i="1"/>
  <c r="I1272" i="1" s="1"/>
  <c r="O1271" i="1"/>
  <c r="J1271" i="1"/>
  <c r="M1271" i="1" s="1"/>
  <c r="N1271" i="1" s="1"/>
  <c r="H1271" i="1"/>
  <c r="I1271" i="1" s="1"/>
  <c r="O1270" i="1"/>
  <c r="M1270" i="1"/>
  <c r="N1270" i="1" s="1"/>
  <c r="J1270" i="1"/>
  <c r="I1270" i="1"/>
  <c r="H1270" i="1"/>
  <c r="P1269" i="1"/>
  <c r="Q1269" i="1" s="1"/>
  <c r="O1269" i="1"/>
  <c r="N1269" i="1"/>
  <c r="J1269" i="1"/>
  <c r="M1269" i="1" s="1"/>
  <c r="I1269" i="1"/>
  <c r="H1269" i="1"/>
  <c r="O1268" i="1"/>
  <c r="J1268" i="1"/>
  <c r="M1268" i="1" s="1"/>
  <c r="H1268" i="1"/>
  <c r="I1268" i="1" s="1"/>
  <c r="O1267" i="1"/>
  <c r="M1267" i="1"/>
  <c r="J1267" i="1"/>
  <c r="H1267" i="1"/>
  <c r="I1267" i="1" s="1"/>
  <c r="O1266" i="1"/>
  <c r="J1266" i="1"/>
  <c r="M1266" i="1" s="1"/>
  <c r="H1266" i="1"/>
  <c r="I1266" i="1" s="1"/>
  <c r="O1265" i="1"/>
  <c r="M1265" i="1"/>
  <c r="N1265" i="1" s="1"/>
  <c r="J1265" i="1"/>
  <c r="I1265" i="1"/>
  <c r="H1265" i="1"/>
  <c r="P1264" i="1"/>
  <c r="Q1264" i="1" s="1"/>
  <c r="O1264" i="1"/>
  <c r="N1264" i="1"/>
  <c r="J1264" i="1"/>
  <c r="M1264" i="1" s="1"/>
  <c r="I1264" i="1"/>
  <c r="H1264" i="1"/>
  <c r="P1263" i="1"/>
  <c r="Q1263" i="1" s="1"/>
  <c r="O1263" i="1"/>
  <c r="J1263" i="1"/>
  <c r="M1263" i="1" s="1"/>
  <c r="N1263" i="1" s="1"/>
  <c r="H1263" i="1"/>
  <c r="I1263" i="1" s="1"/>
  <c r="O1262" i="1"/>
  <c r="M1262" i="1"/>
  <c r="N1262" i="1" s="1"/>
  <c r="J1262" i="1"/>
  <c r="H1262" i="1"/>
  <c r="I1262" i="1" s="1"/>
  <c r="O1261" i="1"/>
  <c r="M1261" i="1"/>
  <c r="J1261" i="1"/>
  <c r="I1261" i="1"/>
  <c r="H1261" i="1"/>
  <c r="O1260" i="1"/>
  <c r="M1260" i="1"/>
  <c r="J1260" i="1"/>
  <c r="H1260" i="1"/>
  <c r="I1260" i="1" s="1"/>
  <c r="O1259" i="1"/>
  <c r="J1259" i="1"/>
  <c r="M1259" i="1" s="1"/>
  <c r="P1259" i="1" s="1"/>
  <c r="Q1259" i="1" s="1"/>
  <c r="I1259" i="1"/>
  <c r="H1259" i="1"/>
  <c r="H1258" i="1"/>
  <c r="I1258" i="1" s="1"/>
  <c r="Q1257" i="1"/>
  <c r="P1257" i="1"/>
  <c r="O1257" i="1"/>
  <c r="N1257" i="1"/>
  <c r="J1257" i="1"/>
  <c r="M1257" i="1" s="1"/>
  <c r="I1257" i="1"/>
  <c r="H1257" i="1"/>
  <c r="P1256" i="1"/>
  <c r="Q1256" i="1" s="1"/>
  <c r="O1256" i="1"/>
  <c r="N1256" i="1"/>
  <c r="J1256" i="1"/>
  <c r="M1256" i="1" s="1"/>
  <c r="H1256" i="1"/>
  <c r="I1256" i="1" s="1"/>
  <c r="O1255" i="1"/>
  <c r="J1255" i="1"/>
  <c r="M1255" i="1" s="1"/>
  <c r="N1255" i="1" s="1"/>
  <c r="H1255" i="1"/>
  <c r="I1255" i="1" s="1"/>
  <c r="O1254" i="1"/>
  <c r="I1254" i="1"/>
  <c r="H1254" i="1"/>
  <c r="O1253" i="1"/>
  <c r="M1253" i="1"/>
  <c r="J1253" i="1"/>
  <c r="I1253" i="1"/>
  <c r="H1253" i="1"/>
  <c r="P1252" i="1"/>
  <c r="Q1252" i="1" s="1"/>
  <c r="O1252" i="1"/>
  <c r="N1252" i="1"/>
  <c r="J1252" i="1"/>
  <c r="M1252" i="1" s="1"/>
  <c r="I1252" i="1"/>
  <c r="H1252" i="1"/>
  <c r="O1251" i="1"/>
  <c r="J1251" i="1"/>
  <c r="M1251" i="1" s="1"/>
  <c r="N1251" i="1" s="1"/>
  <c r="H1251" i="1"/>
  <c r="I1251" i="1" s="1"/>
  <c r="O1250" i="1"/>
  <c r="P1250" i="1" s="1"/>
  <c r="Q1250" i="1" s="1"/>
  <c r="J1250" i="1"/>
  <c r="M1250" i="1" s="1"/>
  <c r="H1250" i="1"/>
  <c r="I1250" i="1" s="1"/>
  <c r="O1249" i="1"/>
  <c r="H1249" i="1"/>
  <c r="I1249" i="1" s="1"/>
  <c r="O1248" i="1"/>
  <c r="J1248" i="1"/>
  <c r="M1248" i="1" s="1"/>
  <c r="H1248" i="1"/>
  <c r="I1248" i="1" s="1"/>
  <c r="O1247" i="1"/>
  <c r="J1247" i="1"/>
  <c r="M1247" i="1" s="1"/>
  <c r="I1247" i="1"/>
  <c r="H1247" i="1"/>
  <c r="O1246" i="1"/>
  <c r="H1246" i="1"/>
  <c r="I1246" i="1" s="1"/>
  <c r="P1245" i="1"/>
  <c r="Q1245" i="1" s="1"/>
  <c r="O1245" i="1"/>
  <c r="J1245" i="1" s="1"/>
  <c r="M1245" i="1"/>
  <c r="N1245" i="1" s="1"/>
  <c r="H1245" i="1"/>
  <c r="I1245" i="1" s="1"/>
  <c r="O1244" i="1"/>
  <c r="N1244" i="1"/>
  <c r="J1244" i="1"/>
  <c r="M1244" i="1" s="1"/>
  <c r="I1244" i="1"/>
  <c r="H1244" i="1"/>
  <c r="P1243" i="1"/>
  <c r="Q1243" i="1" s="1"/>
  <c r="O1243" i="1"/>
  <c r="J1243" i="1"/>
  <c r="M1243" i="1" s="1"/>
  <c r="I1243" i="1"/>
  <c r="H1243" i="1"/>
  <c r="Q1242" i="1"/>
  <c r="P1242" i="1"/>
  <c r="O1242" i="1"/>
  <c r="N1242" i="1"/>
  <c r="J1242" i="1"/>
  <c r="M1242" i="1" s="1"/>
  <c r="I1242" i="1"/>
  <c r="H1242" i="1"/>
  <c r="P1241" i="1"/>
  <c r="Q1241" i="1" s="1"/>
  <c r="O1241" i="1"/>
  <c r="N1241" i="1"/>
  <c r="J1241" i="1"/>
  <c r="M1241" i="1" s="1"/>
  <c r="H1241" i="1"/>
  <c r="I1241" i="1" s="1"/>
  <c r="O1240" i="1"/>
  <c r="J1240" i="1"/>
  <c r="M1240" i="1" s="1"/>
  <c r="H1240" i="1"/>
  <c r="I1240" i="1" s="1"/>
  <c r="P1239" i="1"/>
  <c r="Q1239" i="1" s="1"/>
  <c r="O1239" i="1"/>
  <c r="J1239" i="1" s="1"/>
  <c r="M1239" i="1"/>
  <c r="N1239" i="1" s="1"/>
  <c r="I1239" i="1"/>
  <c r="H1239" i="1"/>
  <c r="O1238" i="1"/>
  <c r="M1238" i="1"/>
  <c r="J1238" i="1"/>
  <c r="H1238" i="1"/>
  <c r="I1238" i="1" s="1"/>
  <c r="O1237" i="1"/>
  <c r="J1237" i="1"/>
  <c r="M1237" i="1" s="1"/>
  <c r="H1237" i="1"/>
  <c r="I1237" i="1" s="1"/>
  <c r="O1236" i="1"/>
  <c r="H1236" i="1"/>
  <c r="I1236" i="1" s="1"/>
  <c r="O1235" i="1"/>
  <c r="J1235" i="1" s="1"/>
  <c r="M1235" i="1"/>
  <c r="H1235" i="1"/>
  <c r="I1235" i="1" s="1"/>
  <c r="O1234" i="1"/>
  <c r="P1234" i="1" s="1"/>
  <c r="Q1234" i="1" s="1"/>
  <c r="J1234" i="1"/>
  <c r="M1234" i="1" s="1"/>
  <c r="H1234" i="1"/>
  <c r="O1233" i="1"/>
  <c r="J1233" i="1"/>
  <c r="M1233" i="1" s="1"/>
  <c r="N1233" i="1" s="1"/>
  <c r="H1233" i="1"/>
  <c r="I1233" i="1" s="1"/>
  <c r="O1232" i="1"/>
  <c r="H1232" i="1"/>
  <c r="I1232" i="1" s="1"/>
  <c r="P1231" i="1"/>
  <c r="Q1231" i="1" s="1"/>
  <c r="O1231" i="1"/>
  <c r="J1231" i="1" s="1"/>
  <c r="N1231" i="1"/>
  <c r="M1231" i="1"/>
  <c r="I1231" i="1"/>
  <c r="H1231" i="1"/>
  <c r="O1230" i="1"/>
  <c r="J1230" i="1" s="1"/>
  <c r="M1230" i="1"/>
  <c r="I1230" i="1"/>
  <c r="H1230" i="1"/>
  <c r="O1229" i="1"/>
  <c r="J1229" i="1"/>
  <c r="M1229" i="1" s="1"/>
  <c r="H1229" i="1"/>
  <c r="I1229" i="1" s="1"/>
  <c r="O1228" i="1"/>
  <c r="J1228" i="1" s="1"/>
  <c r="M1228" i="1" s="1"/>
  <c r="I1228" i="1"/>
  <c r="H1228" i="1"/>
  <c r="P1227" i="1"/>
  <c r="Q1227" i="1" s="1"/>
  <c r="O1227" i="1"/>
  <c r="J1227" i="1" s="1"/>
  <c r="M1227" i="1"/>
  <c r="N1227" i="1" s="1"/>
  <c r="H1227" i="1"/>
  <c r="O1226" i="1"/>
  <c r="P1226" i="1" s="1"/>
  <c r="J1226" i="1"/>
  <c r="M1226" i="1" s="1"/>
  <c r="H1226" i="1"/>
  <c r="I1226" i="1" s="1"/>
  <c r="O1225" i="1"/>
  <c r="H1225" i="1"/>
  <c r="I1225" i="1" s="1"/>
  <c r="O1224" i="1"/>
  <c r="N1224" i="1"/>
  <c r="J1224" i="1"/>
  <c r="M1224" i="1" s="1"/>
  <c r="P1224" i="1" s="1"/>
  <c r="Q1224" i="1" s="1"/>
  <c r="H1224" i="1"/>
  <c r="I1224" i="1" s="1"/>
  <c r="O1223" i="1"/>
  <c r="J1223" i="1"/>
  <c r="M1223" i="1" s="1"/>
  <c r="H1223" i="1"/>
  <c r="P1222" i="1"/>
  <c r="Q1222" i="1" s="1"/>
  <c r="O1222" i="1"/>
  <c r="J1222" i="1" s="1"/>
  <c r="N1222" i="1"/>
  <c r="M1222" i="1"/>
  <c r="H1222" i="1"/>
  <c r="O1221" i="1"/>
  <c r="J1221" i="1" s="1"/>
  <c r="N1221" i="1"/>
  <c r="M1221" i="1"/>
  <c r="P1221" i="1" s="1"/>
  <c r="Q1221" i="1" s="1"/>
  <c r="I1221" i="1"/>
  <c r="H1221" i="1"/>
  <c r="O1220" i="1"/>
  <c r="M1220" i="1"/>
  <c r="J1220" i="1"/>
  <c r="H1220" i="1"/>
  <c r="I1220" i="1" s="1"/>
  <c r="P1219" i="1"/>
  <c r="O1219" i="1"/>
  <c r="N1219" i="1"/>
  <c r="J1219" i="1"/>
  <c r="M1219" i="1" s="1"/>
  <c r="H1219" i="1"/>
  <c r="I1219" i="1" s="1"/>
  <c r="O1218" i="1"/>
  <c r="H1218" i="1"/>
  <c r="I1218" i="1" s="1"/>
  <c r="O1217" i="1"/>
  <c r="J1217" i="1"/>
  <c r="M1217" i="1" s="1"/>
  <c r="N1217" i="1" s="1"/>
  <c r="H1217" i="1"/>
  <c r="I1217" i="1" s="1"/>
  <c r="O1216" i="1"/>
  <c r="H1216" i="1"/>
  <c r="I1216" i="1" s="1"/>
  <c r="O1215" i="1"/>
  <c r="N1215" i="1"/>
  <c r="J1215" i="1"/>
  <c r="M1215" i="1" s="1"/>
  <c r="H1215" i="1"/>
  <c r="O1214" i="1"/>
  <c r="J1214" i="1" s="1"/>
  <c r="M1214" i="1"/>
  <c r="N1214" i="1" s="1"/>
  <c r="H1214" i="1"/>
  <c r="I1214" i="1" s="1"/>
  <c r="O1213" i="1"/>
  <c r="I1213" i="1"/>
  <c r="H1213" i="1"/>
  <c r="O1212" i="1"/>
  <c r="I1212" i="1"/>
  <c r="H1212" i="1"/>
  <c r="O1211" i="1"/>
  <c r="J1211" i="1"/>
  <c r="M1211" i="1" s="1"/>
  <c r="N1211" i="1" s="1"/>
  <c r="I1211" i="1"/>
  <c r="H1211" i="1"/>
  <c r="O1210" i="1"/>
  <c r="J1210" i="1" s="1"/>
  <c r="M1210" i="1" s="1"/>
  <c r="H1210" i="1"/>
  <c r="I1210" i="1" s="1"/>
  <c r="O1209" i="1"/>
  <c r="J1209" i="1" s="1"/>
  <c r="M1209" i="1" s="1"/>
  <c r="I1209" i="1"/>
  <c r="H1209" i="1"/>
  <c r="O1208" i="1"/>
  <c r="J1208" i="1" s="1"/>
  <c r="N1208" i="1"/>
  <c r="M1208" i="1"/>
  <c r="I1208" i="1"/>
  <c r="H1208" i="1"/>
  <c r="P1207" i="1"/>
  <c r="Q1207" i="1" s="1"/>
  <c r="O1207" i="1"/>
  <c r="J1207" i="1" s="1"/>
  <c r="M1207" i="1" s="1"/>
  <c r="I1207" i="1"/>
  <c r="H1207" i="1"/>
  <c r="O1206" i="1"/>
  <c r="I1206" i="1"/>
  <c r="H1206" i="1"/>
  <c r="O1205" i="1"/>
  <c r="J1205" i="1"/>
  <c r="M1205" i="1" s="1"/>
  <c r="N1205" i="1" s="1"/>
  <c r="I1205" i="1"/>
  <c r="H1205" i="1"/>
  <c r="O1204" i="1"/>
  <c r="J1204" i="1" s="1"/>
  <c r="M1204" i="1" s="1"/>
  <c r="H1204" i="1"/>
  <c r="I1204" i="1" s="1"/>
  <c r="O1203" i="1"/>
  <c r="I1203" i="1"/>
  <c r="H1203" i="1"/>
  <c r="O1202" i="1"/>
  <c r="M1202" i="1"/>
  <c r="N1202" i="1" s="1"/>
  <c r="J1202" i="1"/>
  <c r="I1202" i="1"/>
  <c r="H1202" i="1"/>
  <c r="O1201" i="1"/>
  <c r="J1201" i="1"/>
  <c r="M1201" i="1" s="1"/>
  <c r="N1201" i="1" s="1"/>
  <c r="H1201" i="1"/>
  <c r="I1201" i="1" s="1"/>
  <c r="O1200" i="1"/>
  <c r="M1200" i="1"/>
  <c r="J1200" i="1"/>
  <c r="I1200" i="1"/>
  <c r="H1200" i="1"/>
  <c r="P1199" i="1"/>
  <c r="Q1199" i="1" s="1"/>
  <c r="O1199" i="1"/>
  <c r="J1199" i="1" s="1"/>
  <c r="M1199" i="1"/>
  <c r="N1199" i="1" s="1"/>
  <c r="I1199" i="1"/>
  <c r="H1199" i="1"/>
  <c r="O1198" i="1"/>
  <c r="J1198" i="1" s="1"/>
  <c r="M1198" i="1" s="1"/>
  <c r="N1198" i="1" s="1"/>
  <c r="I1198" i="1"/>
  <c r="H1198" i="1"/>
  <c r="O1197" i="1"/>
  <c r="N1197" i="1"/>
  <c r="J1197" i="1"/>
  <c r="M1197" i="1" s="1"/>
  <c r="I1197" i="1"/>
  <c r="H1197" i="1"/>
  <c r="O1196" i="1"/>
  <c r="I1196" i="1"/>
  <c r="H1196" i="1"/>
  <c r="O1195" i="1"/>
  <c r="J1195" i="1"/>
  <c r="M1195" i="1" s="1"/>
  <c r="N1195" i="1" s="1"/>
  <c r="H1195" i="1"/>
  <c r="I1195" i="1" s="1"/>
  <c r="O1194" i="1"/>
  <c r="I1194" i="1"/>
  <c r="H1194" i="1"/>
  <c r="O1193" i="1"/>
  <c r="J1193" i="1" s="1"/>
  <c r="M1193" i="1"/>
  <c r="I1193" i="1"/>
  <c r="H1193" i="1"/>
  <c r="O1192" i="1"/>
  <c r="M1192" i="1"/>
  <c r="J1192" i="1"/>
  <c r="I1192" i="1"/>
  <c r="H1192" i="1"/>
  <c r="O1191" i="1"/>
  <c r="H1191" i="1"/>
  <c r="I1191" i="1" s="1"/>
  <c r="O1190" i="1"/>
  <c r="J1190" i="1" s="1"/>
  <c r="M1190" i="1" s="1"/>
  <c r="N1190" i="1" s="1"/>
  <c r="H1190" i="1"/>
  <c r="I1190" i="1" s="1"/>
  <c r="O1189" i="1"/>
  <c r="H1189" i="1"/>
  <c r="O1188" i="1"/>
  <c r="J1188" i="1" s="1"/>
  <c r="M1188" i="1" s="1"/>
  <c r="I1188" i="1"/>
  <c r="H1188" i="1"/>
  <c r="P1187" i="1"/>
  <c r="Q1187" i="1" s="1"/>
  <c r="O1187" i="1"/>
  <c r="J1187" i="1" s="1"/>
  <c r="M1187" i="1"/>
  <c r="I1187" i="1"/>
  <c r="H1187" i="1"/>
  <c r="P1186" i="1"/>
  <c r="Q1186" i="1" s="1"/>
  <c r="O1186" i="1"/>
  <c r="N1186" i="1"/>
  <c r="M1186" i="1"/>
  <c r="J1186" i="1"/>
  <c r="I1186" i="1"/>
  <c r="H1186" i="1"/>
  <c r="O1185" i="1"/>
  <c r="N1185" i="1"/>
  <c r="J1185" i="1"/>
  <c r="M1185" i="1" s="1"/>
  <c r="I1185" i="1"/>
  <c r="H1185" i="1"/>
  <c r="P1184" i="1"/>
  <c r="O1184" i="1"/>
  <c r="J1184" i="1" s="1"/>
  <c r="M1184" i="1" s="1"/>
  <c r="H1184" i="1"/>
  <c r="I1184" i="1" s="1"/>
  <c r="P1183" i="1"/>
  <c r="Q1183" i="1" s="1"/>
  <c r="O1183" i="1"/>
  <c r="J1183" i="1" s="1"/>
  <c r="M1183" i="1"/>
  <c r="I1183" i="1"/>
  <c r="H1183" i="1"/>
  <c r="O1182" i="1"/>
  <c r="J1182" i="1"/>
  <c r="M1182" i="1" s="1"/>
  <c r="H1182" i="1"/>
  <c r="I1182" i="1" s="1"/>
  <c r="O1181" i="1"/>
  <c r="M1181" i="1"/>
  <c r="J1181" i="1"/>
  <c r="I1181" i="1"/>
  <c r="H1181" i="1"/>
  <c r="O1180" i="1"/>
  <c r="J1180" i="1" s="1"/>
  <c r="M1180" i="1" s="1"/>
  <c r="N1180" i="1" s="1"/>
  <c r="H1180" i="1"/>
  <c r="I1180" i="1" s="1"/>
  <c r="O1179" i="1"/>
  <c r="J1179" i="1" s="1"/>
  <c r="M1179" i="1"/>
  <c r="N1179" i="1" s="1"/>
  <c r="H1179" i="1"/>
  <c r="I1179" i="1" s="1"/>
  <c r="O1178" i="1"/>
  <c r="J1178" i="1" s="1"/>
  <c r="M1178" i="1" s="1"/>
  <c r="N1178" i="1" s="1"/>
  <c r="H1178" i="1"/>
  <c r="I1178" i="1" s="1"/>
  <c r="O1177" i="1"/>
  <c r="J1177" i="1"/>
  <c r="M1177" i="1" s="1"/>
  <c r="I1177" i="1"/>
  <c r="H1177" i="1"/>
  <c r="P1176" i="1"/>
  <c r="Q1176" i="1" s="1"/>
  <c r="O1176" i="1"/>
  <c r="J1176" i="1" s="1"/>
  <c r="M1176" i="1" s="1"/>
  <c r="H1176" i="1"/>
  <c r="O1175" i="1"/>
  <c r="H1175" i="1"/>
  <c r="I1175" i="1" s="1"/>
  <c r="O1174" i="1"/>
  <c r="I1174" i="1"/>
  <c r="H1174" i="1"/>
  <c r="O1173" i="1"/>
  <c r="P1173" i="1" s="1"/>
  <c r="Q1173" i="1" s="1"/>
  <c r="J1173" i="1"/>
  <c r="M1173" i="1" s="1"/>
  <c r="I1173" i="1"/>
  <c r="H1173" i="1"/>
  <c r="O1172" i="1"/>
  <c r="H1172" i="1"/>
  <c r="Q1171" i="1"/>
  <c r="O1171" i="1"/>
  <c r="J1171" i="1"/>
  <c r="M1171" i="1" s="1"/>
  <c r="P1171" i="1" s="1"/>
  <c r="H1171" i="1"/>
  <c r="I1171" i="1" s="1"/>
  <c r="O1170" i="1"/>
  <c r="J1170" i="1" s="1"/>
  <c r="M1170" i="1" s="1"/>
  <c r="N1170" i="1" s="1"/>
  <c r="I1170" i="1"/>
  <c r="H1170" i="1"/>
  <c r="O1169" i="1"/>
  <c r="J1169" i="1"/>
  <c r="M1169" i="1" s="1"/>
  <c r="N1169" i="1" s="1"/>
  <c r="H1169" i="1"/>
  <c r="I1169" i="1" s="1"/>
  <c r="O1168" i="1"/>
  <c r="J1168" i="1"/>
  <c r="M1168" i="1" s="1"/>
  <c r="P1168" i="1" s="1"/>
  <c r="Q1168" i="1" s="1"/>
  <c r="I1168" i="1"/>
  <c r="H1168" i="1"/>
  <c r="P1167" i="1"/>
  <c r="Q1167" i="1" s="1"/>
  <c r="O1167" i="1"/>
  <c r="J1167" i="1" s="1"/>
  <c r="M1167" i="1" s="1"/>
  <c r="I1167" i="1"/>
  <c r="H1167" i="1"/>
  <c r="O1166" i="1"/>
  <c r="J1166" i="1"/>
  <c r="M1166" i="1" s="1"/>
  <c r="I1166" i="1"/>
  <c r="H1166" i="1"/>
  <c r="Q1165" i="1"/>
  <c r="P1165" i="1"/>
  <c r="N1165" i="1"/>
  <c r="M1165" i="1"/>
  <c r="J1165" i="1"/>
  <c r="H1165" i="1"/>
  <c r="O1164" i="1"/>
  <c r="I1164" i="1"/>
  <c r="H1164" i="1"/>
  <c r="O1163" i="1"/>
  <c r="J1163" i="1" s="1"/>
  <c r="M1163" i="1" s="1"/>
  <c r="N1163" i="1" s="1"/>
  <c r="H1163" i="1"/>
  <c r="I1163" i="1" s="1"/>
  <c r="O1162" i="1"/>
  <c r="M1162" i="1"/>
  <c r="J1162" i="1"/>
  <c r="H1162" i="1"/>
  <c r="I1162" i="1" s="1"/>
  <c r="P1161" i="1"/>
  <c r="Q1161" i="1" s="1"/>
  <c r="O1161" i="1"/>
  <c r="J1161" i="1" s="1"/>
  <c r="M1161" i="1" s="1"/>
  <c r="N1161" i="1" s="1"/>
  <c r="H1161" i="1"/>
  <c r="I1161" i="1" s="1"/>
  <c r="O1160" i="1"/>
  <c r="J1160" i="1" s="1"/>
  <c r="M1160" i="1" s="1"/>
  <c r="H1160" i="1"/>
  <c r="I1160" i="1" s="1"/>
  <c r="O1159" i="1"/>
  <c r="H1159" i="1"/>
  <c r="I1159" i="1" s="1"/>
  <c r="O1158" i="1"/>
  <c r="J1158" i="1"/>
  <c r="M1158" i="1" s="1"/>
  <c r="H1158" i="1"/>
  <c r="I1158" i="1" s="1"/>
  <c r="O1157" i="1"/>
  <c r="M1157" i="1"/>
  <c r="J1157" i="1"/>
  <c r="H1157" i="1"/>
  <c r="I1157" i="1" s="1"/>
  <c r="P1156" i="1"/>
  <c r="Q1156" i="1" s="1"/>
  <c r="O1156" i="1"/>
  <c r="J1156" i="1" s="1"/>
  <c r="M1156" i="1" s="1"/>
  <c r="H1156" i="1"/>
  <c r="I1156" i="1" s="1"/>
  <c r="O1155" i="1"/>
  <c r="M1155" i="1"/>
  <c r="J1155" i="1"/>
  <c r="H1155" i="1"/>
  <c r="I1155" i="1" s="1"/>
  <c r="O1154" i="1"/>
  <c r="J1154" i="1"/>
  <c r="M1154" i="1" s="1"/>
  <c r="N1154" i="1" s="1"/>
  <c r="H1154" i="1"/>
  <c r="I1154" i="1" s="1"/>
  <c r="O1153" i="1"/>
  <c r="J1153" i="1"/>
  <c r="M1153" i="1" s="1"/>
  <c r="I1153" i="1"/>
  <c r="H1153" i="1"/>
  <c r="O1152" i="1"/>
  <c r="N1152" i="1"/>
  <c r="J1152" i="1"/>
  <c r="M1152" i="1" s="1"/>
  <c r="H1152" i="1"/>
  <c r="I1152" i="1" s="1"/>
  <c r="O1151" i="1"/>
  <c r="J1151" i="1" s="1"/>
  <c r="M1151" i="1" s="1"/>
  <c r="N1151" i="1" s="1"/>
  <c r="I1151" i="1"/>
  <c r="H1151" i="1"/>
  <c r="O1150" i="1"/>
  <c r="P1150" i="1" s="1"/>
  <c r="Q1150" i="1" s="1"/>
  <c r="J1150" i="1"/>
  <c r="M1150" i="1" s="1"/>
  <c r="N1150" i="1" s="1"/>
  <c r="H1150" i="1"/>
  <c r="I1150" i="1" s="1"/>
  <c r="O1149" i="1"/>
  <c r="J1149" i="1"/>
  <c r="M1149" i="1" s="1"/>
  <c r="P1149" i="1" s="1"/>
  <c r="Q1149" i="1" s="1"/>
  <c r="H1149" i="1"/>
  <c r="I1149" i="1" s="1"/>
  <c r="O1148" i="1"/>
  <c r="J1148" i="1" s="1"/>
  <c r="M1148" i="1" s="1"/>
  <c r="I1148" i="1"/>
  <c r="H1148" i="1"/>
  <c r="O1147" i="1"/>
  <c r="J1147" i="1"/>
  <c r="M1147" i="1" s="1"/>
  <c r="P1147" i="1" s="1"/>
  <c r="Q1147" i="1" s="1"/>
  <c r="I1147" i="1"/>
  <c r="H1147" i="1"/>
  <c r="O1146" i="1"/>
  <c r="I1146" i="1"/>
  <c r="H1146" i="1"/>
  <c r="O1145" i="1"/>
  <c r="N1145" i="1"/>
  <c r="J1145" i="1"/>
  <c r="M1145" i="1" s="1"/>
  <c r="P1145" i="1" s="1"/>
  <c r="Q1145" i="1" s="1"/>
  <c r="H1145" i="1"/>
  <c r="I1145" i="1" s="1"/>
  <c r="O1144" i="1"/>
  <c r="J1144" i="1" s="1"/>
  <c r="N1144" i="1"/>
  <c r="M1144" i="1"/>
  <c r="P1144" i="1" s="1"/>
  <c r="Q1144" i="1" s="1"/>
  <c r="I1144" i="1"/>
  <c r="H1144" i="1"/>
  <c r="O1143" i="1"/>
  <c r="M1143" i="1"/>
  <c r="J1143" i="1"/>
  <c r="H1143" i="1"/>
  <c r="I1143" i="1" s="1"/>
  <c r="P1142" i="1"/>
  <c r="O1142" i="1"/>
  <c r="N1142" i="1"/>
  <c r="M1142" i="1"/>
  <c r="J1142" i="1"/>
  <c r="H1142" i="1"/>
  <c r="I1142" i="1" s="1"/>
  <c r="O1141" i="1"/>
  <c r="J1141" i="1" s="1"/>
  <c r="M1141" i="1" s="1"/>
  <c r="I1141" i="1"/>
  <c r="H1141" i="1"/>
  <c r="O1140" i="1"/>
  <c r="J1140" i="1" s="1"/>
  <c r="M1140" i="1"/>
  <c r="N1140" i="1" s="1"/>
  <c r="H1140" i="1"/>
  <c r="I1140" i="1" s="1"/>
  <c r="O1139" i="1"/>
  <c r="M1139" i="1"/>
  <c r="J1139" i="1"/>
  <c r="H1139" i="1"/>
  <c r="I1139" i="1" s="1"/>
  <c r="O1138" i="1"/>
  <c r="H1138" i="1"/>
  <c r="I1138" i="1" s="1"/>
  <c r="P1137" i="1"/>
  <c r="Q1137" i="1" s="1"/>
  <c r="O1137" i="1"/>
  <c r="M1137" i="1"/>
  <c r="N1137" i="1" s="1"/>
  <c r="J1137" i="1"/>
  <c r="I1137" i="1"/>
  <c r="H1137" i="1"/>
  <c r="P1136" i="1"/>
  <c r="Q1136" i="1" s="1"/>
  <c r="O1136" i="1"/>
  <c r="N1136" i="1"/>
  <c r="J1136" i="1"/>
  <c r="M1136" i="1" s="1"/>
  <c r="H1136" i="1"/>
  <c r="I1136" i="1" s="1"/>
  <c r="O1135" i="1"/>
  <c r="J1135" i="1"/>
  <c r="M1135" i="1" s="1"/>
  <c r="H1135" i="1"/>
  <c r="I1135" i="1" s="1"/>
  <c r="O1134" i="1"/>
  <c r="H1134" i="1"/>
  <c r="I1134" i="1" s="1"/>
  <c r="P1133" i="1"/>
  <c r="Q1133" i="1" s="1"/>
  <c r="O1133" i="1"/>
  <c r="N1133" i="1"/>
  <c r="J1133" i="1"/>
  <c r="M1133" i="1" s="1"/>
  <c r="H1133" i="1"/>
  <c r="I1133" i="1" s="1"/>
  <c r="O1132" i="1"/>
  <c r="M1132" i="1"/>
  <c r="J1132" i="1"/>
  <c r="H1132" i="1"/>
  <c r="I1132" i="1" s="1"/>
  <c r="O1131" i="1"/>
  <c r="J1131" i="1"/>
  <c r="M1131" i="1" s="1"/>
  <c r="I1131" i="1"/>
  <c r="H1131" i="1"/>
  <c r="O1130" i="1"/>
  <c r="H1130" i="1"/>
  <c r="I1130" i="1" s="1"/>
  <c r="Q1129" i="1"/>
  <c r="P1129" i="1"/>
  <c r="O1129" i="1"/>
  <c r="J1129" i="1" s="1"/>
  <c r="M1129" i="1" s="1"/>
  <c r="N1129" i="1" s="1"/>
  <c r="H1129" i="1"/>
  <c r="I1129" i="1" s="1"/>
  <c r="O1128" i="1"/>
  <c r="M1128" i="1"/>
  <c r="J1128" i="1"/>
  <c r="I1128" i="1"/>
  <c r="H1128" i="1"/>
  <c r="O1127" i="1"/>
  <c r="J1127" i="1"/>
  <c r="M1127" i="1" s="1"/>
  <c r="H1127" i="1"/>
  <c r="I1127" i="1" s="1"/>
  <c r="O1126" i="1"/>
  <c r="I1126" i="1"/>
  <c r="H1126" i="1"/>
  <c r="Q1125" i="1"/>
  <c r="O1125" i="1"/>
  <c r="P1125" i="1" s="1"/>
  <c r="J1125" i="1"/>
  <c r="M1125" i="1" s="1"/>
  <c r="H1125" i="1"/>
  <c r="I1125" i="1" s="1"/>
  <c r="O1124" i="1"/>
  <c r="N1124" i="1"/>
  <c r="J1124" i="1"/>
  <c r="M1124" i="1" s="1"/>
  <c r="I1124" i="1"/>
  <c r="H1124" i="1"/>
  <c r="O1123" i="1"/>
  <c r="J1123" i="1"/>
  <c r="M1123" i="1" s="1"/>
  <c r="N1123" i="1" s="1"/>
  <c r="I1123" i="1"/>
  <c r="H1123" i="1"/>
  <c r="O1122" i="1"/>
  <c r="H1122" i="1"/>
  <c r="I1122" i="1" s="1"/>
  <c r="O1121" i="1"/>
  <c r="J1121" i="1" s="1"/>
  <c r="M1121" i="1" s="1"/>
  <c r="I1121" i="1"/>
  <c r="H1121" i="1"/>
  <c r="O1120" i="1"/>
  <c r="I1120" i="1"/>
  <c r="H1120" i="1"/>
  <c r="O1119" i="1"/>
  <c r="J1119" i="1"/>
  <c r="M1119" i="1" s="1"/>
  <c r="I1119" i="1"/>
  <c r="H1119" i="1"/>
  <c r="O1118" i="1"/>
  <c r="P1118" i="1" s="1"/>
  <c r="Q1118" i="1" s="1"/>
  <c r="J1118" i="1"/>
  <c r="M1118" i="1" s="1"/>
  <c r="H1118" i="1"/>
  <c r="I1118" i="1" s="1"/>
  <c r="O1117" i="1"/>
  <c r="H1117" i="1"/>
  <c r="I1117" i="1" s="1"/>
  <c r="O1116" i="1"/>
  <c r="J1116" i="1" s="1"/>
  <c r="M1116" i="1"/>
  <c r="I1116" i="1"/>
  <c r="H1116" i="1"/>
  <c r="O1115" i="1"/>
  <c r="J1115" i="1" s="1"/>
  <c r="M1115" i="1"/>
  <c r="P1115" i="1" s="1"/>
  <c r="Q1115" i="1" s="1"/>
  <c r="I1115" i="1"/>
  <c r="H1115" i="1"/>
  <c r="O1114" i="1"/>
  <c r="M1114" i="1"/>
  <c r="P1114" i="1" s="1"/>
  <c r="Q1114" i="1" s="1"/>
  <c r="J1114" i="1"/>
  <c r="I1114" i="1"/>
  <c r="H1114" i="1"/>
  <c r="O1113" i="1"/>
  <c r="P1113" i="1" s="1"/>
  <c r="Q1113" i="1" s="1"/>
  <c r="J1113" i="1"/>
  <c r="M1113" i="1" s="1"/>
  <c r="I1113" i="1"/>
  <c r="H1113" i="1"/>
  <c r="P1112" i="1"/>
  <c r="Q1112" i="1" s="1"/>
  <c r="O1112" i="1"/>
  <c r="J1112" i="1" s="1"/>
  <c r="M1112" i="1" s="1"/>
  <c r="H1112" i="1"/>
  <c r="I1112" i="1" s="1"/>
  <c r="O1111" i="1"/>
  <c r="J1111" i="1" s="1"/>
  <c r="M1111" i="1"/>
  <c r="I1111" i="1"/>
  <c r="H1111" i="1"/>
  <c r="P1110" i="1"/>
  <c r="Q1110" i="1" s="1"/>
  <c r="O1110" i="1"/>
  <c r="J1110" i="1"/>
  <c r="M1110" i="1" s="1"/>
  <c r="I1110" i="1"/>
  <c r="H1110" i="1"/>
  <c r="O1109" i="1"/>
  <c r="M1109" i="1"/>
  <c r="J1109" i="1"/>
  <c r="H1109" i="1"/>
  <c r="I1109" i="1" s="1"/>
  <c r="O1108" i="1"/>
  <c r="J1108" i="1"/>
  <c r="M1108" i="1" s="1"/>
  <c r="N1108" i="1" s="1"/>
  <c r="H1108" i="1"/>
  <c r="I1108" i="1" s="1"/>
  <c r="O1107" i="1"/>
  <c r="J1107" i="1" s="1"/>
  <c r="M1107" i="1" s="1"/>
  <c r="H1107" i="1"/>
  <c r="I1107" i="1" s="1"/>
  <c r="O1106" i="1"/>
  <c r="J1106" i="1" s="1"/>
  <c r="M1106" i="1" s="1"/>
  <c r="I1106" i="1"/>
  <c r="H1106" i="1"/>
  <c r="P1105" i="1"/>
  <c r="Q1105" i="1" s="1"/>
  <c r="O1105" i="1"/>
  <c r="J1105" i="1" s="1"/>
  <c r="M1105" i="1" s="1"/>
  <c r="I1105" i="1"/>
  <c r="H1105" i="1"/>
  <c r="O1104" i="1"/>
  <c r="J1104" i="1"/>
  <c r="M1104" i="1" s="1"/>
  <c r="P1104" i="1" s="1"/>
  <c r="Q1104" i="1" s="1"/>
  <c r="I1104" i="1"/>
  <c r="H1104" i="1"/>
  <c r="O1103" i="1"/>
  <c r="J1103" i="1"/>
  <c r="M1103" i="1" s="1"/>
  <c r="N1103" i="1" s="1"/>
  <c r="I1103" i="1"/>
  <c r="H1103" i="1"/>
  <c r="O1102" i="1"/>
  <c r="H1102" i="1"/>
  <c r="I1102" i="1" s="1"/>
  <c r="O1101" i="1"/>
  <c r="J1101" i="1" s="1"/>
  <c r="M1101" i="1"/>
  <c r="P1101" i="1" s="1"/>
  <c r="Q1101" i="1" s="1"/>
  <c r="I1101" i="1"/>
  <c r="H1101" i="1"/>
  <c r="O1100" i="1"/>
  <c r="I1100" i="1"/>
  <c r="H1100" i="1"/>
  <c r="O1099" i="1"/>
  <c r="M1099" i="1"/>
  <c r="J1099" i="1"/>
  <c r="I1099" i="1"/>
  <c r="H1099" i="1"/>
  <c r="O1098" i="1"/>
  <c r="P1098" i="1" s="1"/>
  <c r="Q1098" i="1" s="1"/>
  <c r="J1098" i="1"/>
  <c r="M1098" i="1" s="1"/>
  <c r="N1098" i="1" s="1"/>
  <c r="H1098" i="1"/>
  <c r="I1098" i="1" s="1"/>
  <c r="P1097" i="1"/>
  <c r="Q1097" i="1" s="1"/>
  <c r="O1097" i="1"/>
  <c r="J1097" i="1" s="1"/>
  <c r="M1097" i="1" s="1"/>
  <c r="N1097" i="1" s="1"/>
  <c r="H1097" i="1"/>
  <c r="I1097" i="1" s="1"/>
  <c r="O1096" i="1"/>
  <c r="J1096" i="1" s="1"/>
  <c r="M1096" i="1" s="1"/>
  <c r="N1096" i="1" s="1"/>
  <c r="I1096" i="1"/>
  <c r="H1096" i="1"/>
  <c r="P1095" i="1"/>
  <c r="Q1095" i="1" s="1"/>
  <c r="O1095" i="1"/>
  <c r="M1095" i="1"/>
  <c r="N1095" i="1" s="1"/>
  <c r="J1095" i="1"/>
  <c r="I1095" i="1"/>
  <c r="H1095" i="1"/>
  <c r="O1094" i="1"/>
  <c r="J1094" i="1"/>
  <c r="M1094" i="1" s="1"/>
  <c r="H1094" i="1"/>
  <c r="I1094" i="1" s="1"/>
  <c r="O1093" i="1"/>
  <c r="J1093" i="1"/>
  <c r="M1093" i="1" s="1"/>
  <c r="H1093" i="1"/>
  <c r="I1093" i="1" s="1"/>
  <c r="O1092" i="1"/>
  <c r="H1092" i="1"/>
  <c r="I1092" i="1" s="1"/>
  <c r="O1091" i="1"/>
  <c r="J1091" i="1" s="1"/>
  <c r="M1091" i="1" s="1"/>
  <c r="H1091" i="1"/>
  <c r="I1091" i="1" s="1"/>
  <c r="O1090" i="1"/>
  <c r="N1090" i="1"/>
  <c r="J1090" i="1"/>
  <c r="M1090" i="1" s="1"/>
  <c r="P1090" i="1" s="1"/>
  <c r="Q1090" i="1" s="1"/>
  <c r="I1090" i="1"/>
  <c r="H1090" i="1"/>
  <c r="O1089" i="1"/>
  <c r="J1089" i="1"/>
  <c r="M1089" i="1" s="1"/>
  <c r="H1089" i="1"/>
  <c r="I1089" i="1" s="1"/>
  <c r="O1088" i="1"/>
  <c r="J1088" i="1"/>
  <c r="M1088" i="1" s="1"/>
  <c r="H1088" i="1"/>
  <c r="I1088" i="1" s="1"/>
  <c r="O1087" i="1"/>
  <c r="J1087" i="1" s="1"/>
  <c r="M1087" i="1" s="1"/>
  <c r="H1087" i="1"/>
  <c r="I1087" i="1" s="1"/>
  <c r="O1086" i="1"/>
  <c r="H1086" i="1"/>
  <c r="I1086" i="1" s="1"/>
  <c r="O1085" i="1"/>
  <c r="J1085" i="1"/>
  <c r="M1085" i="1" s="1"/>
  <c r="N1085" i="1" s="1"/>
  <c r="I1085" i="1"/>
  <c r="H1085" i="1"/>
  <c r="O1084" i="1"/>
  <c r="M1084" i="1"/>
  <c r="J1084" i="1"/>
  <c r="H1084" i="1"/>
  <c r="I1084" i="1" s="1"/>
  <c r="O1083" i="1"/>
  <c r="J1083" i="1"/>
  <c r="M1083" i="1" s="1"/>
  <c r="H1083" i="1"/>
  <c r="I1083" i="1" s="1"/>
  <c r="P1082" i="1"/>
  <c r="Q1082" i="1" s="1"/>
  <c r="O1082" i="1"/>
  <c r="J1082" i="1" s="1"/>
  <c r="M1082" i="1" s="1"/>
  <c r="N1082" i="1" s="1"/>
  <c r="H1082" i="1"/>
  <c r="I1082" i="1" s="1"/>
  <c r="O1081" i="1"/>
  <c r="H1081" i="1"/>
  <c r="I1081" i="1" s="1"/>
  <c r="O1080" i="1"/>
  <c r="J1080" i="1"/>
  <c r="M1080" i="1" s="1"/>
  <c r="N1080" i="1" s="1"/>
  <c r="I1080" i="1"/>
  <c r="H1080" i="1"/>
  <c r="O1079" i="1"/>
  <c r="N1079" i="1"/>
  <c r="M1079" i="1"/>
  <c r="P1079" i="1" s="1"/>
  <c r="Q1079" i="1" s="1"/>
  <c r="J1079" i="1"/>
  <c r="I1079" i="1"/>
  <c r="H1079" i="1"/>
  <c r="O1078" i="1"/>
  <c r="J1078" i="1"/>
  <c r="M1078" i="1" s="1"/>
  <c r="I1078" i="1"/>
  <c r="H1078" i="1"/>
  <c r="Q1077" i="1"/>
  <c r="P1077" i="1"/>
  <c r="O1077" i="1"/>
  <c r="J1077" i="1" s="1"/>
  <c r="M1077" i="1" s="1"/>
  <c r="N1077" i="1" s="1"/>
  <c r="H1077" i="1"/>
  <c r="I1077" i="1" s="1"/>
  <c r="O1076" i="1"/>
  <c r="J1076" i="1" s="1"/>
  <c r="M1076" i="1"/>
  <c r="N1076" i="1" s="1"/>
  <c r="H1076" i="1"/>
  <c r="I1076" i="1" s="1"/>
  <c r="O1075" i="1"/>
  <c r="J1075" i="1" s="1"/>
  <c r="M1075" i="1" s="1"/>
  <c r="I1075" i="1"/>
  <c r="H1075" i="1"/>
  <c r="O1074" i="1"/>
  <c r="N1074" i="1"/>
  <c r="J1074" i="1"/>
  <c r="M1074" i="1" s="1"/>
  <c r="P1074" i="1" s="1"/>
  <c r="Q1074" i="1" s="1"/>
  <c r="I1074" i="1"/>
  <c r="H1074" i="1"/>
  <c r="O1073" i="1"/>
  <c r="J1073" i="1"/>
  <c r="M1073" i="1" s="1"/>
  <c r="I1073" i="1"/>
  <c r="H1073" i="1"/>
  <c r="O1072" i="1"/>
  <c r="H1072" i="1"/>
  <c r="I1072" i="1" s="1"/>
  <c r="P1071" i="1"/>
  <c r="Q1071" i="1" s="1"/>
  <c r="O1071" i="1"/>
  <c r="J1071" i="1" s="1"/>
  <c r="M1071" i="1"/>
  <c r="N1071" i="1" s="1"/>
  <c r="H1071" i="1"/>
  <c r="I1071" i="1" s="1"/>
  <c r="O1070" i="1"/>
  <c r="N1070" i="1"/>
  <c r="M1070" i="1"/>
  <c r="J1070" i="1"/>
  <c r="I1070" i="1"/>
  <c r="H1070" i="1"/>
  <c r="O1069" i="1"/>
  <c r="J1069" i="1"/>
  <c r="M1069" i="1" s="1"/>
  <c r="H1069" i="1"/>
  <c r="I1069" i="1" s="1"/>
  <c r="O1068" i="1"/>
  <c r="J1068" i="1"/>
  <c r="M1068" i="1" s="1"/>
  <c r="H1068" i="1"/>
  <c r="I1068" i="1" s="1"/>
  <c r="O1067" i="1"/>
  <c r="H1067" i="1"/>
  <c r="I1067" i="1" s="1"/>
  <c r="P1066" i="1"/>
  <c r="Q1066" i="1" s="1"/>
  <c r="O1066" i="1"/>
  <c r="J1066" i="1" s="1"/>
  <c r="M1066" i="1" s="1"/>
  <c r="N1066" i="1" s="1"/>
  <c r="H1066" i="1"/>
  <c r="I1066" i="1" s="1"/>
  <c r="O1065" i="1"/>
  <c r="J1065" i="1"/>
  <c r="M1065" i="1" s="1"/>
  <c r="I1065" i="1"/>
  <c r="H1065" i="1"/>
  <c r="O1064" i="1"/>
  <c r="J1064" i="1"/>
  <c r="M1064" i="1" s="1"/>
  <c r="H1064" i="1"/>
  <c r="I1064" i="1" s="1"/>
  <c r="O1063" i="1"/>
  <c r="J1063" i="1"/>
  <c r="M1063" i="1" s="1"/>
  <c r="H1063" i="1"/>
  <c r="I1063" i="1" s="1"/>
  <c r="O1062" i="1"/>
  <c r="J1062" i="1" s="1"/>
  <c r="M1062" i="1" s="1"/>
  <c r="N1062" i="1" s="1"/>
  <c r="H1062" i="1"/>
  <c r="I1062" i="1" s="1"/>
  <c r="O1061" i="1"/>
  <c r="H1061" i="1"/>
  <c r="I1061" i="1" s="1"/>
  <c r="O1060" i="1"/>
  <c r="P1060" i="1" s="1"/>
  <c r="Q1060" i="1" s="1"/>
  <c r="J1060" i="1"/>
  <c r="M1060" i="1" s="1"/>
  <c r="N1060" i="1" s="1"/>
  <c r="I1060" i="1"/>
  <c r="H1060" i="1"/>
  <c r="O1059" i="1"/>
  <c r="M1059" i="1"/>
  <c r="J1059" i="1"/>
  <c r="H1059" i="1"/>
  <c r="I1059" i="1" s="1"/>
  <c r="O1058" i="1"/>
  <c r="J1058" i="1"/>
  <c r="M1058" i="1" s="1"/>
  <c r="H1058" i="1"/>
  <c r="O1057" i="1"/>
  <c r="I1057" i="1"/>
  <c r="H1057" i="1"/>
  <c r="P1056" i="1"/>
  <c r="Q1056" i="1" s="1"/>
  <c r="O1056" i="1"/>
  <c r="J1056" i="1" s="1"/>
  <c r="M1056" i="1" s="1"/>
  <c r="N1056" i="1" s="1"/>
  <c r="I1056" i="1"/>
  <c r="H1056" i="1"/>
  <c r="O1055" i="1"/>
  <c r="N1055" i="1"/>
  <c r="J1055" i="1"/>
  <c r="M1055" i="1" s="1"/>
  <c r="H1055" i="1"/>
  <c r="I1055" i="1" s="1"/>
  <c r="O1054" i="1"/>
  <c r="P1054" i="1" s="1"/>
  <c r="Q1054" i="1" s="1"/>
  <c r="J1054" i="1"/>
  <c r="M1054" i="1" s="1"/>
  <c r="N1054" i="1" s="1"/>
  <c r="H1054" i="1"/>
  <c r="I1054" i="1" s="1"/>
  <c r="O1053" i="1"/>
  <c r="J1053" i="1" s="1"/>
  <c r="M1053" i="1" s="1"/>
  <c r="H1053" i="1"/>
  <c r="I1053" i="1" s="1"/>
  <c r="O1052" i="1"/>
  <c r="I1052" i="1"/>
  <c r="H1052" i="1"/>
  <c r="O1051" i="1"/>
  <c r="J1051" i="1" s="1"/>
  <c r="M1051" i="1" s="1"/>
  <c r="N1051" i="1" s="1"/>
  <c r="I1051" i="1"/>
  <c r="H1051" i="1"/>
  <c r="O1050" i="1"/>
  <c r="N1050" i="1"/>
  <c r="J1050" i="1"/>
  <c r="M1050" i="1" s="1"/>
  <c r="H1050" i="1"/>
  <c r="I1050" i="1" s="1"/>
  <c r="O1049" i="1"/>
  <c r="P1049" i="1" s="1"/>
  <c r="Q1049" i="1" s="1"/>
  <c r="J1049" i="1"/>
  <c r="M1049" i="1" s="1"/>
  <c r="N1049" i="1" s="1"/>
  <c r="H1049" i="1"/>
  <c r="I1049" i="1" s="1"/>
  <c r="O1048" i="1"/>
  <c r="J1048" i="1" s="1"/>
  <c r="M1048" i="1" s="1"/>
  <c r="H1048" i="1"/>
  <c r="I1048" i="1" s="1"/>
  <c r="O1047" i="1"/>
  <c r="I1047" i="1"/>
  <c r="H1047" i="1"/>
  <c r="P1046" i="1"/>
  <c r="Q1046" i="1" s="1"/>
  <c r="O1046" i="1"/>
  <c r="J1046" i="1" s="1"/>
  <c r="M1046" i="1" s="1"/>
  <c r="N1046" i="1" s="1"/>
  <c r="I1046" i="1"/>
  <c r="H1046" i="1"/>
  <c r="O1045" i="1"/>
  <c r="N1045" i="1"/>
  <c r="J1045" i="1"/>
  <c r="M1045" i="1" s="1"/>
  <c r="H1045" i="1"/>
  <c r="I1045" i="1" s="1"/>
  <c r="O1044" i="1"/>
  <c r="P1044" i="1" s="1"/>
  <c r="Q1044" i="1" s="1"/>
  <c r="J1044" i="1"/>
  <c r="M1044" i="1" s="1"/>
  <c r="N1044" i="1" s="1"/>
  <c r="H1044" i="1"/>
  <c r="I1044" i="1" s="1"/>
  <c r="O1043" i="1"/>
  <c r="J1043" i="1" s="1"/>
  <c r="M1043" i="1" s="1"/>
  <c r="H1043" i="1"/>
  <c r="I1043" i="1" s="1"/>
  <c r="O1042" i="1"/>
  <c r="I1042" i="1"/>
  <c r="H1042" i="1"/>
  <c r="P1041" i="1"/>
  <c r="Q1041" i="1" s="1"/>
  <c r="O1041" i="1"/>
  <c r="J1041" i="1" s="1"/>
  <c r="M1041" i="1" s="1"/>
  <c r="N1041" i="1" s="1"/>
  <c r="I1041" i="1"/>
  <c r="H1041" i="1"/>
  <c r="O1040" i="1"/>
  <c r="N1040" i="1"/>
  <c r="J1040" i="1"/>
  <c r="M1040" i="1" s="1"/>
  <c r="H1040" i="1"/>
  <c r="I1040" i="1" s="1"/>
  <c r="O1039" i="1"/>
  <c r="P1039" i="1" s="1"/>
  <c r="Q1039" i="1" s="1"/>
  <c r="J1039" i="1"/>
  <c r="M1039" i="1" s="1"/>
  <c r="N1039" i="1" s="1"/>
  <c r="H1039" i="1"/>
  <c r="I1039" i="1" s="1"/>
  <c r="O1038" i="1"/>
  <c r="J1038" i="1" s="1"/>
  <c r="M1038" i="1" s="1"/>
  <c r="H1038" i="1"/>
  <c r="I1038" i="1" s="1"/>
  <c r="O1037" i="1"/>
  <c r="I1037" i="1"/>
  <c r="H1037" i="1"/>
  <c r="P1036" i="1"/>
  <c r="Q1036" i="1" s="1"/>
  <c r="O1036" i="1"/>
  <c r="J1036" i="1" s="1"/>
  <c r="M1036" i="1" s="1"/>
  <c r="N1036" i="1" s="1"/>
  <c r="I1036" i="1"/>
  <c r="H1036" i="1"/>
  <c r="O1035" i="1"/>
  <c r="N1035" i="1"/>
  <c r="J1035" i="1"/>
  <c r="M1035" i="1" s="1"/>
  <c r="H1035" i="1"/>
  <c r="I1035" i="1" s="1"/>
  <c r="O1034" i="1"/>
  <c r="P1034" i="1" s="1"/>
  <c r="Q1034" i="1" s="1"/>
  <c r="J1034" i="1"/>
  <c r="M1034" i="1" s="1"/>
  <c r="N1034" i="1" s="1"/>
  <c r="H1034" i="1"/>
  <c r="I1034" i="1" s="1"/>
  <c r="O1033" i="1"/>
  <c r="J1033" i="1" s="1"/>
  <c r="M1033" i="1" s="1"/>
  <c r="H1033" i="1"/>
  <c r="I1033" i="1" s="1"/>
  <c r="O1032" i="1"/>
  <c r="I1032" i="1"/>
  <c r="H1032" i="1"/>
  <c r="P1031" i="1"/>
  <c r="Q1031" i="1" s="1"/>
  <c r="O1031" i="1"/>
  <c r="J1031" i="1" s="1"/>
  <c r="M1031" i="1" s="1"/>
  <c r="N1031" i="1"/>
  <c r="I1031" i="1"/>
  <c r="H1031" i="1"/>
  <c r="O1030" i="1"/>
  <c r="N1030" i="1"/>
  <c r="J1030" i="1"/>
  <c r="M1030" i="1" s="1"/>
  <c r="H1030" i="1"/>
  <c r="I1030" i="1" s="1"/>
  <c r="O1029" i="1"/>
  <c r="P1029" i="1" s="1"/>
  <c r="J1029" i="1"/>
  <c r="M1029" i="1" s="1"/>
  <c r="H1029" i="1"/>
  <c r="I1029" i="1" s="1"/>
  <c r="O1028" i="1"/>
  <c r="J1028" i="1" s="1"/>
  <c r="M1028" i="1" s="1"/>
  <c r="H1028" i="1"/>
  <c r="I1028" i="1" s="1"/>
  <c r="O1027" i="1"/>
  <c r="I1027" i="1"/>
  <c r="H1027" i="1"/>
  <c r="O1026" i="1"/>
  <c r="J1026" i="1" s="1"/>
  <c r="M1026" i="1" s="1"/>
  <c r="I1026" i="1"/>
  <c r="H1026" i="1"/>
  <c r="O1025" i="1"/>
  <c r="N1025" i="1"/>
  <c r="J1025" i="1"/>
  <c r="M1025" i="1" s="1"/>
  <c r="H1025" i="1"/>
  <c r="I1025" i="1" s="1"/>
  <c r="O1024" i="1"/>
  <c r="J1024" i="1"/>
  <c r="M1024" i="1" s="1"/>
  <c r="H1024" i="1"/>
  <c r="Q1023" i="1"/>
  <c r="P1023" i="1"/>
  <c r="O1023" i="1"/>
  <c r="J1023" i="1" s="1"/>
  <c r="M1023" i="1" s="1"/>
  <c r="H1023" i="1"/>
  <c r="I1023" i="1" s="1"/>
  <c r="O1022" i="1"/>
  <c r="J1022" i="1" s="1"/>
  <c r="M1022" i="1"/>
  <c r="H1022" i="1"/>
  <c r="I1022" i="1" s="1"/>
  <c r="O1021" i="1"/>
  <c r="I1021" i="1"/>
  <c r="H1021" i="1"/>
  <c r="O1020" i="1"/>
  <c r="N1020" i="1"/>
  <c r="J1020" i="1"/>
  <c r="M1020" i="1" s="1"/>
  <c r="P1020" i="1" s="1"/>
  <c r="Q1020" i="1" s="1"/>
  <c r="I1020" i="1"/>
  <c r="H1020" i="1"/>
  <c r="O1019" i="1"/>
  <c r="J1019" i="1"/>
  <c r="M1019" i="1" s="1"/>
  <c r="I1019" i="1"/>
  <c r="H1019" i="1"/>
  <c r="O1018" i="1"/>
  <c r="H1018" i="1"/>
  <c r="I1018" i="1" s="1"/>
  <c r="O1017" i="1"/>
  <c r="J1017" i="1" s="1"/>
  <c r="M1017" i="1"/>
  <c r="H1017" i="1"/>
  <c r="I1017" i="1" s="1"/>
  <c r="O1016" i="1"/>
  <c r="M1016" i="1"/>
  <c r="J1016" i="1"/>
  <c r="I1016" i="1"/>
  <c r="H1016" i="1"/>
  <c r="O1015" i="1"/>
  <c r="N1015" i="1"/>
  <c r="J1015" i="1"/>
  <c r="M1015" i="1" s="1"/>
  <c r="P1015" i="1" s="1"/>
  <c r="Q1015" i="1" s="1"/>
  <c r="H1015" i="1"/>
  <c r="I1015" i="1" s="1"/>
  <c r="O1014" i="1"/>
  <c r="J1014" i="1"/>
  <c r="M1014" i="1" s="1"/>
  <c r="H1014" i="1"/>
  <c r="I1014" i="1" s="1"/>
  <c r="O1013" i="1"/>
  <c r="H1013" i="1"/>
  <c r="I1013" i="1" s="1"/>
  <c r="Q1012" i="1"/>
  <c r="P1012" i="1"/>
  <c r="O1012" i="1"/>
  <c r="J1012" i="1" s="1"/>
  <c r="M1012" i="1" s="1"/>
  <c r="N1012" i="1"/>
  <c r="H1012" i="1"/>
  <c r="I1012" i="1" s="1"/>
  <c r="O1011" i="1"/>
  <c r="J1011" i="1"/>
  <c r="M1011" i="1" s="1"/>
  <c r="I1011" i="1"/>
  <c r="H1011" i="1"/>
  <c r="O1010" i="1"/>
  <c r="J1010" i="1"/>
  <c r="M1010" i="1" s="1"/>
  <c r="H1010" i="1"/>
  <c r="I1010" i="1" s="1"/>
  <c r="O1009" i="1"/>
  <c r="J1009" i="1"/>
  <c r="M1009" i="1" s="1"/>
  <c r="H1009" i="1"/>
  <c r="I1009" i="1" s="1"/>
  <c r="P1008" i="1"/>
  <c r="Q1008" i="1" s="1"/>
  <c r="O1008" i="1"/>
  <c r="J1008" i="1" s="1"/>
  <c r="M1008" i="1" s="1"/>
  <c r="N1008" i="1" s="1"/>
  <c r="H1008" i="1"/>
  <c r="I1008" i="1" s="1"/>
  <c r="O1007" i="1"/>
  <c r="H1007" i="1"/>
  <c r="I1007" i="1" s="1"/>
  <c r="O1006" i="1"/>
  <c r="J1006" i="1"/>
  <c r="M1006" i="1" s="1"/>
  <c r="N1006" i="1" s="1"/>
  <c r="I1006" i="1"/>
  <c r="H1006" i="1"/>
  <c r="O1005" i="1"/>
  <c r="N1005" i="1"/>
  <c r="M1005" i="1"/>
  <c r="J1005" i="1"/>
  <c r="H1005" i="1"/>
  <c r="I1005" i="1" s="1"/>
  <c r="O1004" i="1"/>
  <c r="J1004" i="1"/>
  <c r="M1004" i="1" s="1"/>
  <c r="I1004" i="1"/>
  <c r="H1004" i="1"/>
  <c r="Q1003" i="1"/>
  <c r="P1003" i="1"/>
  <c r="O1003" i="1"/>
  <c r="J1003" i="1" s="1"/>
  <c r="M1003" i="1" s="1"/>
  <c r="N1003" i="1" s="1"/>
  <c r="H1003" i="1"/>
  <c r="I1003" i="1" s="1"/>
  <c r="O1002" i="1"/>
  <c r="H1002" i="1"/>
  <c r="I1002" i="1" s="1"/>
  <c r="O1001" i="1"/>
  <c r="J1001" i="1" s="1"/>
  <c r="M1001" i="1"/>
  <c r="I1001" i="1"/>
  <c r="H1001" i="1"/>
  <c r="O1000" i="1"/>
  <c r="J1000" i="1"/>
  <c r="M1000" i="1" s="1"/>
  <c r="I1000" i="1"/>
  <c r="H1000" i="1"/>
  <c r="O999" i="1"/>
  <c r="J999" i="1"/>
  <c r="M999" i="1" s="1"/>
  <c r="I999" i="1"/>
  <c r="H999" i="1"/>
  <c r="O998" i="1"/>
  <c r="J998" i="1" s="1"/>
  <c r="M998" i="1" s="1"/>
  <c r="H998" i="1"/>
  <c r="I998" i="1" s="1"/>
  <c r="P997" i="1"/>
  <c r="Q997" i="1" s="1"/>
  <c r="O997" i="1"/>
  <c r="J997" i="1" s="1"/>
  <c r="M997" i="1" s="1"/>
  <c r="N997" i="1" s="1"/>
  <c r="H997" i="1"/>
  <c r="I997" i="1" s="1"/>
  <c r="P996" i="1"/>
  <c r="Q996" i="1" s="1"/>
  <c r="O996" i="1"/>
  <c r="J996" i="1" s="1"/>
  <c r="M996" i="1"/>
  <c r="H996" i="1"/>
  <c r="O995" i="1"/>
  <c r="J995" i="1"/>
  <c r="M995" i="1" s="1"/>
  <c r="N995" i="1" s="1"/>
  <c r="H995" i="1"/>
  <c r="I995" i="1" s="1"/>
  <c r="O994" i="1"/>
  <c r="J994" i="1" s="1"/>
  <c r="M994" i="1" s="1"/>
  <c r="N994" i="1" s="1"/>
  <c r="H994" i="1"/>
  <c r="I994" i="1" s="1"/>
  <c r="O993" i="1"/>
  <c r="I993" i="1"/>
  <c r="H993" i="1"/>
  <c r="P992" i="1"/>
  <c r="Q992" i="1" s="1"/>
  <c r="O992" i="1"/>
  <c r="M992" i="1"/>
  <c r="N992" i="1" s="1"/>
  <c r="J992" i="1"/>
  <c r="I992" i="1"/>
  <c r="H992" i="1"/>
  <c r="O991" i="1"/>
  <c r="J991" i="1"/>
  <c r="M991" i="1" s="1"/>
  <c r="H991" i="1"/>
  <c r="I991" i="1" s="1"/>
  <c r="O990" i="1"/>
  <c r="J990" i="1"/>
  <c r="M990" i="1" s="1"/>
  <c r="N990" i="1" s="1"/>
  <c r="H990" i="1"/>
  <c r="I990" i="1" s="1"/>
  <c r="O989" i="1"/>
  <c r="J989" i="1" s="1"/>
  <c r="M989" i="1" s="1"/>
  <c r="N989" i="1" s="1"/>
  <c r="H989" i="1"/>
  <c r="I989" i="1" s="1"/>
  <c r="O988" i="1"/>
  <c r="I988" i="1"/>
  <c r="H988" i="1"/>
  <c r="O987" i="1"/>
  <c r="M987" i="1"/>
  <c r="P987" i="1" s="1"/>
  <c r="Q987" i="1" s="1"/>
  <c r="J987" i="1"/>
  <c r="I987" i="1"/>
  <c r="H987" i="1"/>
  <c r="O986" i="1"/>
  <c r="M986" i="1"/>
  <c r="N986" i="1" s="1"/>
  <c r="J986" i="1"/>
  <c r="H986" i="1"/>
  <c r="I986" i="1" s="1"/>
  <c r="O985" i="1"/>
  <c r="J985" i="1"/>
  <c r="M985" i="1" s="1"/>
  <c r="H985" i="1"/>
  <c r="I985" i="1" s="1"/>
  <c r="Q984" i="1"/>
  <c r="P984" i="1"/>
  <c r="O984" i="1"/>
  <c r="J984" i="1" s="1"/>
  <c r="M984" i="1" s="1"/>
  <c r="N984" i="1" s="1"/>
  <c r="H984" i="1"/>
  <c r="I984" i="1" s="1"/>
  <c r="O983" i="1"/>
  <c r="I983" i="1"/>
  <c r="H983" i="1"/>
  <c r="P982" i="1"/>
  <c r="Q982" i="1" s="1"/>
  <c r="O982" i="1"/>
  <c r="N982" i="1"/>
  <c r="M982" i="1"/>
  <c r="J982" i="1"/>
  <c r="I982" i="1"/>
  <c r="H982" i="1"/>
  <c r="O981" i="1"/>
  <c r="J981" i="1"/>
  <c r="M981" i="1" s="1"/>
  <c r="N981" i="1" s="1"/>
  <c r="H981" i="1"/>
  <c r="I981" i="1" s="1"/>
  <c r="O980" i="1"/>
  <c r="P980" i="1" s="1"/>
  <c r="Q980" i="1" s="1"/>
  <c r="J980" i="1"/>
  <c r="M980" i="1" s="1"/>
  <c r="N980" i="1" s="1"/>
  <c r="H980" i="1"/>
  <c r="I980" i="1" s="1"/>
  <c r="Q979" i="1"/>
  <c r="P979" i="1"/>
  <c r="O979" i="1"/>
  <c r="J979" i="1" s="1"/>
  <c r="M979" i="1" s="1"/>
  <c r="H979" i="1"/>
  <c r="I979" i="1" s="1"/>
  <c r="O978" i="1"/>
  <c r="I978" i="1"/>
  <c r="H978" i="1"/>
  <c r="M977" i="1"/>
  <c r="N977" i="1" s="1"/>
  <c r="J977" i="1"/>
  <c r="H977" i="1"/>
  <c r="O976" i="1"/>
  <c r="J976" i="1"/>
  <c r="M976" i="1" s="1"/>
  <c r="H976" i="1"/>
  <c r="I976" i="1" s="1"/>
  <c r="O975" i="1"/>
  <c r="J975" i="1" s="1"/>
  <c r="M975" i="1" s="1"/>
  <c r="I975" i="1"/>
  <c r="H975" i="1"/>
  <c r="O974" i="1"/>
  <c r="I974" i="1"/>
  <c r="H974" i="1"/>
  <c r="P973" i="1"/>
  <c r="Q973" i="1" s="1"/>
  <c r="O973" i="1"/>
  <c r="J973" i="1" s="1"/>
  <c r="M973" i="1" s="1"/>
  <c r="I973" i="1"/>
  <c r="H973" i="1"/>
  <c r="O972" i="1"/>
  <c r="J972" i="1" s="1"/>
  <c r="M972" i="1" s="1"/>
  <c r="N972" i="1" s="1"/>
  <c r="I972" i="1"/>
  <c r="H972" i="1"/>
  <c r="O971" i="1"/>
  <c r="P971" i="1" s="1"/>
  <c r="Q971" i="1" s="1"/>
  <c r="J971" i="1"/>
  <c r="M971" i="1" s="1"/>
  <c r="N971" i="1" s="1"/>
  <c r="H971" i="1"/>
  <c r="I971" i="1" s="1"/>
  <c r="O970" i="1"/>
  <c r="J970" i="1" s="1"/>
  <c r="M970" i="1" s="1"/>
  <c r="H970" i="1"/>
  <c r="I970" i="1" s="1"/>
  <c r="O969" i="1"/>
  <c r="I969" i="1"/>
  <c r="H969" i="1"/>
  <c r="O968" i="1"/>
  <c r="J968" i="1" s="1"/>
  <c r="M968" i="1" s="1"/>
  <c r="I968" i="1"/>
  <c r="H968" i="1"/>
  <c r="O967" i="1"/>
  <c r="H967" i="1"/>
  <c r="I967" i="1" s="1"/>
  <c r="O966" i="1"/>
  <c r="P966" i="1" s="1"/>
  <c r="Q966" i="1" s="1"/>
  <c r="J966" i="1"/>
  <c r="M966" i="1" s="1"/>
  <c r="N966" i="1" s="1"/>
  <c r="H966" i="1"/>
  <c r="I966" i="1" s="1"/>
  <c r="O965" i="1"/>
  <c r="J965" i="1" s="1"/>
  <c r="M965" i="1" s="1"/>
  <c r="I965" i="1"/>
  <c r="H965" i="1"/>
  <c r="O964" i="1"/>
  <c r="H964" i="1"/>
  <c r="I964" i="1" s="1"/>
  <c r="O963" i="1"/>
  <c r="M963" i="1"/>
  <c r="J963" i="1"/>
  <c r="H963" i="1"/>
  <c r="I963" i="1" s="1"/>
  <c r="O962" i="1"/>
  <c r="M962" i="1"/>
  <c r="J962" i="1"/>
  <c r="H962" i="1"/>
  <c r="I962" i="1" s="1"/>
  <c r="O961" i="1"/>
  <c r="J961" i="1"/>
  <c r="M961" i="1" s="1"/>
  <c r="H961" i="1"/>
  <c r="I961" i="1" s="1"/>
  <c r="Q960" i="1"/>
  <c r="P960" i="1"/>
  <c r="O960" i="1"/>
  <c r="J960" i="1"/>
  <c r="M960" i="1" s="1"/>
  <c r="H960" i="1"/>
  <c r="I960" i="1" s="1"/>
  <c r="P959" i="1"/>
  <c r="Q959" i="1" s="1"/>
  <c r="O959" i="1"/>
  <c r="J959" i="1" s="1"/>
  <c r="M959" i="1" s="1"/>
  <c r="N959" i="1"/>
  <c r="H959" i="1"/>
  <c r="I959" i="1" s="1"/>
  <c r="O958" i="1"/>
  <c r="J958" i="1"/>
  <c r="M958" i="1" s="1"/>
  <c r="H958" i="1"/>
  <c r="I958" i="1" s="1"/>
  <c r="O957" i="1"/>
  <c r="M957" i="1"/>
  <c r="N957" i="1" s="1"/>
  <c r="J957" i="1"/>
  <c r="I957" i="1"/>
  <c r="H957" i="1"/>
  <c r="O956" i="1"/>
  <c r="J956" i="1"/>
  <c r="M956" i="1" s="1"/>
  <c r="I956" i="1"/>
  <c r="H956" i="1"/>
  <c r="P955" i="1"/>
  <c r="Q955" i="1" s="1"/>
  <c r="O955" i="1"/>
  <c r="J955" i="1"/>
  <c r="M955" i="1" s="1"/>
  <c r="N955" i="1" s="1"/>
  <c r="H955" i="1"/>
  <c r="I955" i="1" s="1"/>
  <c r="O954" i="1"/>
  <c r="J954" i="1" s="1"/>
  <c r="M954" i="1" s="1"/>
  <c r="H954" i="1"/>
  <c r="I954" i="1" s="1"/>
  <c r="P953" i="1"/>
  <c r="Q953" i="1" s="1"/>
  <c r="O953" i="1"/>
  <c r="J953" i="1" s="1"/>
  <c r="M953" i="1" s="1"/>
  <c r="H953" i="1"/>
  <c r="I953" i="1" s="1"/>
  <c r="O952" i="1"/>
  <c r="J952" i="1"/>
  <c r="M952" i="1" s="1"/>
  <c r="I952" i="1"/>
  <c r="H952" i="1"/>
  <c r="O951" i="1"/>
  <c r="M951" i="1"/>
  <c r="P951" i="1" s="1"/>
  <c r="Q951" i="1" s="1"/>
  <c r="J951" i="1"/>
  <c r="H951" i="1"/>
  <c r="I951" i="1" s="1"/>
  <c r="P950" i="1"/>
  <c r="Q950" i="1" s="1"/>
  <c r="O950" i="1"/>
  <c r="J950" i="1"/>
  <c r="M950" i="1" s="1"/>
  <c r="N950" i="1" s="1"/>
  <c r="I950" i="1"/>
  <c r="H950" i="1"/>
  <c r="P949" i="1"/>
  <c r="Q949" i="1" s="1"/>
  <c r="O949" i="1"/>
  <c r="J949" i="1" s="1"/>
  <c r="M949" i="1" s="1"/>
  <c r="N949" i="1"/>
  <c r="H949" i="1"/>
  <c r="I949" i="1" s="1"/>
  <c r="P948" i="1"/>
  <c r="Q948" i="1" s="1"/>
  <c r="O948" i="1"/>
  <c r="J948" i="1"/>
  <c r="M948" i="1" s="1"/>
  <c r="H948" i="1"/>
  <c r="I948" i="1" s="1"/>
  <c r="O947" i="1"/>
  <c r="J947" i="1"/>
  <c r="M947" i="1" s="1"/>
  <c r="H947" i="1"/>
  <c r="I947" i="1" s="1"/>
  <c r="O946" i="1"/>
  <c r="N946" i="1"/>
  <c r="M946" i="1"/>
  <c r="J946" i="1"/>
  <c r="I946" i="1"/>
  <c r="H946" i="1"/>
  <c r="O945" i="1"/>
  <c r="J945" i="1"/>
  <c r="M945" i="1" s="1"/>
  <c r="H945" i="1"/>
  <c r="I945" i="1" s="1"/>
  <c r="O944" i="1"/>
  <c r="H944" i="1"/>
  <c r="I944" i="1" s="1"/>
  <c r="O943" i="1"/>
  <c r="M943" i="1"/>
  <c r="N943" i="1" s="1"/>
  <c r="J943" i="1"/>
  <c r="H943" i="1"/>
  <c r="I943" i="1" s="1"/>
  <c r="O942" i="1"/>
  <c r="J942" i="1"/>
  <c r="M942" i="1" s="1"/>
  <c r="H942" i="1"/>
  <c r="I942" i="1" s="1"/>
  <c r="O941" i="1"/>
  <c r="N941" i="1"/>
  <c r="J941" i="1"/>
  <c r="M941" i="1" s="1"/>
  <c r="H941" i="1"/>
  <c r="I941" i="1" s="1"/>
  <c r="O940" i="1"/>
  <c r="J940" i="1"/>
  <c r="M940" i="1" s="1"/>
  <c r="H940" i="1"/>
  <c r="I940" i="1" s="1"/>
  <c r="O939" i="1"/>
  <c r="H939" i="1"/>
  <c r="I939" i="1" s="1"/>
  <c r="O938" i="1"/>
  <c r="P938" i="1" s="1"/>
  <c r="Q938" i="1" s="1"/>
  <c r="J938" i="1"/>
  <c r="M938" i="1" s="1"/>
  <c r="H938" i="1"/>
  <c r="I938" i="1" s="1"/>
  <c r="P937" i="1"/>
  <c r="Q937" i="1" s="1"/>
  <c r="O937" i="1"/>
  <c r="M937" i="1"/>
  <c r="N937" i="1" s="1"/>
  <c r="J937" i="1"/>
  <c r="H937" i="1"/>
  <c r="I937" i="1" s="1"/>
  <c r="O936" i="1"/>
  <c r="M936" i="1"/>
  <c r="P936" i="1" s="1"/>
  <c r="Q936" i="1" s="1"/>
  <c r="J936" i="1"/>
  <c r="H936" i="1"/>
  <c r="I936" i="1" s="1"/>
  <c r="O935" i="1"/>
  <c r="J935" i="1"/>
  <c r="M935" i="1" s="1"/>
  <c r="H935" i="1"/>
  <c r="I935" i="1" s="1"/>
  <c r="P934" i="1"/>
  <c r="Q934" i="1" s="1"/>
  <c r="O934" i="1"/>
  <c r="J934" i="1"/>
  <c r="M934" i="1" s="1"/>
  <c r="N934" i="1" s="1"/>
  <c r="H934" i="1"/>
  <c r="I934" i="1" s="1"/>
  <c r="O933" i="1"/>
  <c r="P933" i="1" s="1"/>
  <c r="Q933" i="1" s="1"/>
  <c r="M933" i="1"/>
  <c r="N933" i="1" s="1"/>
  <c r="J933" i="1"/>
  <c r="H933" i="1"/>
  <c r="I933" i="1" s="1"/>
  <c r="O932" i="1"/>
  <c r="P932" i="1" s="1"/>
  <c r="Q932" i="1" s="1"/>
  <c r="N932" i="1"/>
  <c r="J932" i="1"/>
  <c r="M932" i="1" s="1"/>
  <c r="H932" i="1"/>
  <c r="I932" i="1" s="1"/>
  <c r="O931" i="1"/>
  <c r="N931" i="1"/>
  <c r="M931" i="1"/>
  <c r="J931" i="1"/>
  <c r="I931" i="1"/>
  <c r="H931" i="1"/>
  <c r="O930" i="1"/>
  <c r="J930" i="1"/>
  <c r="M930" i="1" s="1"/>
  <c r="I930" i="1"/>
  <c r="H930" i="1"/>
  <c r="P929" i="1"/>
  <c r="Q929" i="1" s="1"/>
  <c r="O929" i="1"/>
  <c r="N929" i="1"/>
  <c r="J929" i="1"/>
  <c r="M929" i="1" s="1"/>
  <c r="H929" i="1"/>
  <c r="I929" i="1" s="1"/>
  <c r="O928" i="1"/>
  <c r="J928" i="1" s="1"/>
  <c r="M928" i="1" s="1"/>
  <c r="N928" i="1"/>
  <c r="H928" i="1"/>
  <c r="I928" i="1" s="1"/>
  <c r="O927" i="1"/>
  <c r="J927" i="1"/>
  <c r="M927" i="1" s="1"/>
  <c r="H927" i="1"/>
  <c r="I927" i="1" s="1"/>
  <c r="O926" i="1"/>
  <c r="M926" i="1"/>
  <c r="J926" i="1"/>
  <c r="H926" i="1"/>
  <c r="I926" i="1" s="1"/>
  <c r="P925" i="1"/>
  <c r="Q925" i="1" s="1"/>
  <c r="O925" i="1"/>
  <c r="N925" i="1"/>
  <c r="J925" i="1"/>
  <c r="M925" i="1" s="1"/>
  <c r="H925" i="1"/>
  <c r="I925" i="1" s="1"/>
  <c r="Q924" i="1"/>
  <c r="O924" i="1"/>
  <c r="J924" i="1"/>
  <c r="M924" i="1" s="1"/>
  <c r="P924" i="1" s="1"/>
  <c r="H924" i="1"/>
  <c r="I924" i="1" s="1"/>
  <c r="P923" i="1"/>
  <c r="Q923" i="1" s="1"/>
  <c r="O923" i="1"/>
  <c r="M923" i="1"/>
  <c r="N923" i="1" s="1"/>
  <c r="J923" i="1"/>
  <c r="H923" i="1"/>
  <c r="I923" i="1" s="1"/>
  <c r="O922" i="1"/>
  <c r="J922" i="1"/>
  <c r="M922" i="1" s="1"/>
  <c r="N922" i="1" s="1"/>
  <c r="H922" i="1"/>
  <c r="I922" i="1" s="1"/>
  <c r="O921" i="1"/>
  <c r="J921" i="1"/>
  <c r="M921" i="1" s="1"/>
  <c r="H921" i="1"/>
  <c r="I921" i="1" s="1"/>
  <c r="Q920" i="1"/>
  <c r="O920" i="1"/>
  <c r="J920" i="1"/>
  <c r="M920" i="1" s="1"/>
  <c r="P920" i="1" s="1"/>
  <c r="I920" i="1"/>
  <c r="H920" i="1"/>
  <c r="O919" i="1"/>
  <c r="J919" i="1" s="1"/>
  <c r="M919" i="1" s="1"/>
  <c r="N919" i="1"/>
  <c r="H919" i="1"/>
  <c r="I919" i="1" s="1"/>
  <c r="O918" i="1"/>
  <c r="J918" i="1" s="1"/>
  <c r="M918" i="1" s="1"/>
  <c r="N918" i="1"/>
  <c r="H918" i="1"/>
  <c r="I918" i="1" s="1"/>
  <c r="O917" i="1"/>
  <c r="N917" i="1"/>
  <c r="M917" i="1"/>
  <c r="P917" i="1" s="1"/>
  <c r="J917" i="1"/>
  <c r="H917" i="1"/>
  <c r="I917" i="1" s="1"/>
  <c r="O916" i="1"/>
  <c r="N916" i="1"/>
  <c r="M916" i="1"/>
  <c r="P916" i="1" s="1"/>
  <c r="Q916" i="1" s="1"/>
  <c r="J916" i="1"/>
  <c r="H916" i="1"/>
  <c r="I916" i="1" s="1"/>
  <c r="P915" i="1"/>
  <c r="Q915" i="1" s="1"/>
  <c r="O915" i="1"/>
  <c r="N915" i="1"/>
  <c r="J915" i="1"/>
  <c r="M915" i="1" s="1"/>
  <c r="H915" i="1"/>
  <c r="I915" i="1" s="1"/>
  <c r="P914" i="1"/>
  <c r="Q914" i="1" s="1"/>
  <c r="O914" i="1"/>
  <c r="J914" i="1" s="1"/>
  <c r="M914" i="1" s="1"/>
  <c r="N914" i="1"/>
  <c r="H914" i="1"/>
  <c r="I914" i="1" s="1"/>
  <c r="O913" i="1"/>
  <c r="J913" i="1"/>
  <c r="M913" i="1" s="1"/>
  <c r="H913" i="1"/>
  <c r="I913" i="1" s="1"/>
  <c r="O912" i="1"/>
  <c r="J912" i="1"/>
  <c r="M912" i="1" s="1"/>
  <c r="N912" i="1" s="1"/>
  <c r="I912" i="1"/>
  <c r="H912" i="1"/>
  <c r="O911" i="1"/>
  <c r="M911" i="1"/>
  <c r="J911" i="1"/>
  <c r="I911" i="1"/>
  <c r="H911" i="1"/>
  <c r="P910" i="1"/>
  <c r="Q910" i="1" s="1"/>
  <c r="O910" i="1"/>
  <c r="J910" i="1"/>
  <c r="M910" i="1" s="1"/>
  <c r="N910" i="1" s="1"/>
  <c r="H910" i="1"/>
  <c r="I910" i="1" s="1"/>
  <c r="O909" i="1"/>
  <c r="J909" i="1" s="1"/>
  <c r="M909" i="1" s="1"/>
  <c r="N909" i="1" s="1"/>
  <c r="H909" i="1"/>
  <c r="I909" i="1" s="1"/>
  <c r="O908" i="1"/>
  <c r="J908" i="1"/>
  <c r="M908" i="1" s="1"/>
  <c r="H908" i="1"/>
  <c r="I908" i="1" s="1"/>
  <c r="P907" i="1"/>
  <c r="Q907" i="1" s="1"/>
  <c r="O907" i="1"/>
  <c r="J907" i="1"/>
  <c r="M907" i="1" s="1"/>
  <c r="H907" i="1"/>
  <c r="I907" i="1" s="1"/>
  <c r="O906" i="1"/>
  <c r="J906" i="1"/>
  <c r="M906" i="1" s="1"/>
  <c r="I906" i="1"/>
  <c r="H906" i="1"/>
  <c r="O905" i="1"/>
  <c r="J905" i="1"/>
  <c r="M905" i="1" s="1"/>
  <c r="H905" i="1"/>
  <c r="I905" i="1" s="1"/>
  <c r="O904" i="1"/>
  <c r="N904" i="1"/>
  <c r="J904" i="1"/>
  <c r="M904" i="1" s="1"/>
  <c r="P904" i="1" s="1"/>
  <c r="Q904" i="1" s="1"/>
  <c r="H904" i="1"/>
  <c r="I904" i="1" s="1"/>
  <c r="P903" i="1"/>
  <c r="Q903" i="1" s="1"/>
  <c r="O903" i="1"/>
  <c r="J903" i="1" s="1"/>
  <c r="M903" i="1" s="1"/>
  <c r="N903" i="1" s="1"/>
  <c r="H903" i="1"/>
  <c r="I903" i="1" s="1"/>
  <c r="O902" i="1"/>
  <c r="J902" i="1"/>
  <c r="M902" i="1" s="1"/>
  <c r="N902" i="1" s="1"/>
  <c r="H902" i="1"/>
  <c r="I902" i="1" s="1"/>
  <c r="P901" i="1"/>
  <c r="Q901" i="1" s="1"/>
  <c r="O901" i="1"/>
  <c r="M901" i="1"/>
  <c r="N901" i="1" s="1"/>
  <c r="J901" i="1"/>
  <c r="H901" i="1"/>
  <c r="I901" i="1" s="1"/>
  <c r="P900" i="1"/>
  <c r="O900" i="1"/>
  <c r="N900" i="1"/>
  <c r="J900" i="1"/>
  <c r="M900" i="1" s="1"/>
  <c r="H900" i="1"/>
  <c r="O899" i="1"/>
  <c r="H899" i="1"/>
  <c r="I899" i="1" s="1"/>
  <c r="O898" i="1"/>
  <c r="J898" i="1"/>
  <c r="M898" i="1" s="1"/>
  <c r="H898" i="1"/>
  <c r="I898" i="1" s="1"/>
  <c r="P897" i="1"/>
  <c r="Q897" i="1" s="1"/>
  <c r="O897" i="1"/>
  <c r="J897" i="1" s="1"/>
  <c r="M897" i="1" s="1"/>
  <c r="N897" i="1" s="1"/>
  <c r="H897" i="1"/>
  <c r="I897" i="1" s="1"/>
  <c r="O896" i="1"/>
  <c r="J896" i="1"/>
  <c r="M896" i="1" s="1"/>
  <c r="H896" i="1"/>
  <c r="I896" i="1" s="1"/>
  <c r="O895" i="1"/>
  <c r="J895" i="1"/>
  <c r="M895" i="1" s="1"/>
  <c r="P895" i="1" s="1"/>
  <c r="Q895" i="1" s="1"/>
  <c r="H895" i="1"/>
  <c r="I895" i="1" s="1"/>
  <c r="O894" i="1"/>
  <c r="J894" i="1" s="1"/>
  <c r="M894" i="1" s="1"/>
  <c r="H894" i="1"/>
  <c r="I894" i="1" s="1"/>
  <c r="O893" i="1"/>
  <c r="J893" i="1" s="1"/>
  <c r="M893" i="1" s="1"/>
  <c r="N893" i="1"/>
  <c r="H893" i="1"/>
  <c r="I893" i="1" s="1"/>
  <c r="O892" i="1"/>
  <c r="P892" i="1" s="1"/>
  <c r="Q892" i="1" s="1"/>
  <c r="N892" i="1"/>
  <c r="J892" i="1"/>
  <c r="M892" i="1" s="1"/>
  <c r="H892" i="1"/>
  <c r="I892" i="1" s="1"/>
  <c r="P891" i="1"/>
  <c r="Q891" i="1" s="1"/>
  <c r="O891" i="1"/>
  <c r="J891" i="1"/>
  <c r="M891" i="1" s="1"/>
  <c r="N891" i="1" s="1"/>
  <c r="I891" i="1"/>
  <c r="H891" i="1"/>
  <c r="O890" i="1"/>
  <c r="J890" i="1"/>
  <c r="M890" i="1" s="1"/>
  <c r="P890" i="1" s="1"/>
  <c r="Q890" i="1" s="1"/>
  <c r="I890" i="1"/>
  <c r="H890" i="1"/>
  <c r="P889" i="1"/>
  <c r="O889" i="1"/>
  <c r="J889" i="1"/>
  <c r="M889" i="1" s="1"/>
  <c r="N889" i="1" s="1"/>
  <c r="H889" i="1"/>
  <c r="I889" i="1" s="1"/>
  <c r="O888" i="1"/>
  <c r="P888" i="1" s="1"/>
  <c r="Q888" i="1" s="1"/>
  <c r="J888" i="1"/>
  <c r="M888" i="1" s="1"/>
  <c r="N888" i="1" s="1"/>
  <c r="H888" i="1"/>
  <c r="I888" i="1" s="1"/>
  <c r="O887" i="1"/>
  <c r="I887" i="1"/>
  <c r="H887" i="1"/>
  <c r="O886" i="1"/>
  <c r="J886" i="1"/>
  <c r="M886" i="1" s="1"/>
  <c r="H886" i="1"/>
  <c r="I886" i="1" s="1"/>
  <c r="Q885" i="1"/>
  <c r="P885" i="1"/>
  <c r="O885" i="1"/>
  <c r="J885" i="1"/>
  <c r="M885" i="1" s="1"/>
  <c r="N885" i="1" s="1"/>
  <c r="H885" i="1"/>
  <c r="I885" i="1" s="1"/>
  <c r="O884" i="1"/>
  <c r="P884" i="1" s="1"/>
  <c r="Q884" i="1" s="1"/>
  <c r="J884" i="1"/>
  <c r="M884" i="1" s="1"/>
  <c r="N884" i="1" s="1"/>
  <c r="H884" i="1"/>
  <c r="I884" i="1" s="1"/>
  <c r="O883" i="1"/>
  <c r="J883" i="1"/>
  <c r="M883" i="1" s="1"/>
  <c r="H883" i="1"/>
  <c r="I883" i="1" s="1"/>
  <c r="O882" i="1"/>
  <c r="P882" i="1" s="1"/>
  <c r="Q882" i="1" s="1"/>
  <c r="J882" i="1"/>
  <c r="M882" i="1" s="1"/>
  <c r="N882" i="1" s="1"/>
  <c r="H882" i="1"/>
  <c r="I882" i="1" s="1"/>
  <c r="P881" i="1"/>
  <c r="Q881" i="1" s="1"/>
  <c r="O881" i="1"/>
  <c r="J881" i="1"/>
  <c r="M881" i="1" s="1"/>
  <c r="N881" i="1" s="1"/>
  <c r="H881" i="1"/>
  <c r="I881" i="1" s="1"/>
  <c r="O880" i="1"/>
  <c r="J880" i="1"/>
  <c r="M880" i="1" s="1"/>
  <c r="I880" i="1"/>
  <c r="H880" i="1"/>
  <c r="Q879" i="1"/>
  <c r="O879" i="1"/>
  <c r="P879" i="1" s="1"/>
  <c r="N879" i="1"/>
  <c r="J879" i="1"/>
  <c r="M879" i="1" s="1"/>
  <c r="H879" i="1"/>
  <c r="I879" i="1" s="1"/>
  <c r="O878" i="1"/>
  <c r="J878" i="1" s="1"/>
  <c r="M878" i="1" s="1"/>
  <c r="N878" i="1"/>
  <c r="H878" i="1"/>
  <c r="I878" i="1" s="1"/>
  <c r="O877" i="1"/>
  <c r="J877" i="1"/>
  <c r="M877" i="1" s="1"/>
  <c r="H877" i="1"/>
  <c r="I877" i="1" s="1"/>
  <c r="P876" i="1"/>
  <c r="Q876" i="1" s="1"/>
  <c r="O876" i="1"/>
  <c r="M876" i="1"/>
  <c r="N876" i="1" s="1"/>
  <c r="J876" i="1"/>
  <c r="I876" i="1"/>
  <c r="H876" i="1"/>
  <c r="P875" i="1"/>
  <c r="Q875" i="1" s="1"/>
  <c r="O875" i="1"/>
  <c r="N875" i="1"/>
  <c r="J875" i="1"/>
  <c r="M875" i="1" s="1"/>
  <c r="H875" i="1"/>
  <c r="I875" i="1" s="1"/>
  <c r="P874" i="1"/>
  <c r="Q874" i="1" s="1"/>
  <c r="O874" i="1"/>
  <c r="N874" i="1"/>
  <c r="J874" i="1"/>
  <c r="M874" i="1" s="1"/>
  <c r="H874" i="1"/>
  <c r="O873" i="1"/>
  <c r="N873" i="1"/>
  <c r="J873" i="1"/>
  <c r="M873" i="1" s="1"/>
  <c r="I873" i="1"/>
  <c r="H873" i="1"/>
  <c r="O872" i="1"/>
  <c r="I872" i="1"/>
  <c r="H872" i="1"/>
  <c r="O871" i="1"/>
  <c r="I871" i="1"/>
  <c r="H871" i="1"/>
  <c r="O870" i="1"/>
  <c r="I870" i="1"/>
  <c r="H870" i="1"/>
  <c r="O869" i="1"/>
  <c r="I869" i="1"/>
  <c r="H869" i="1"/>
  <c r="O868" i="1"/>
  <c r="I868" i="1"/>
  <c r="H868" i="1"/>
  <c r="O867" i="1"/>
  <c r="H867" i="1"/>
  <c r="I867" i="1" s="1"/>
  <c r="O866" i="1"/>
  <c r="I866" i="1"/>
  <c r="H866" i="1"/>
  <c r="P865" i="1"/>
  <c r="Q865" i="1" s="1"/>
  <c r="J865" i="1"/>
  <c r="M865" i="1" s="1"/>
  <c r="N865" i="1" s="1"/>
  <c r="H865" i="1"/>
  <c r="O864" i="1"/>
  <c r="J864" i="1"/>
  <c r="M864" i="1" s="1"/>
  <c r="N864" i="1" s="1"/>
  <c r="I864" i="1"/>
  <c r="H864" i="1"/>
  <c r="O863" i="1"/>
  <c r="I863" i="1"/>
  <c r="H863" i="1"/>
  <c r="O862" i="1"/>
  <c r="J862" i="1"/>
  <c r="M862" i="1" s="1"/>
  <c r="I862" i="1"/>
  <c r="H862" i="1"/>
  <c r="O861" i="1"/>
  <c r="I861" i="1"/>
  <c r="H861" i="1"/>
  <c r="O860" i="1"/>
  <c r="J860" i="1" s="1"/>
  <c r="M860" i="1" s="1"/>
  <c r="N860" i="1"/>
  <c r="I860" i="1"/>
  <c r="H860" i="1"/>
  <c r="O859" i="1"/>
  <c r="I859" i="1"/>
  <c r="H859" i="1"/>
  <c r="P858" i="1"/>
  <c r="Q858" i="1" s="1"/>
  <c r="O858" i="1"/>
  <c r="J858" i="1"/>
  <c r="M858" i="1" s="1"/>
  <c r="I858" i="1"/>
  <c r="H858" i="1"/>
  <c r="O857" i="1"/>
  <c r="J857" i="1"/>
  <c r="M857" i="1" s="1"/>
  <c r="H857" i="1"/>
  <c r="I857" i="1" s="1"/>
  <c r="O856" i="1"/>
  <c r="J856" i="1" s="1"/>
  <c r="M856" i="1" s="1"/>
  <c r="H856" i="1"/>
  <c r="I856" i="1" s="1"/>
  <c r="O855" i="1"/>
  <c r="J855" i="1" s="1"/>
  <c r="M855" i="1" s="1"/>
  <c r="N855" i="1" s="1"/>
  <c r="H855" i="1"/>
  <c r="I855" i="1" s="1"/>
  <c r="O854" i="1"/>
  <c r="J854" i="1" s="1"/>
  <c r="M854" i="1" s="1"/>
  <c r="N854" i="1" s="1"/>
  <c r="I854" i="1"/>
  <c r="H854" i="1"/>
  <c r="P853" i="1"/>
  <c r="Q853" i="1" s="1"/>
  <c r="O853" i="1"/>
  <c r="M853" i="1"/>
  <c r="N853" i="1" s="1"/>
  <c r="J853" i="1"/>
  <c r="H853" i="1"/>
  <c r="I853" i="1" s="1"/>
  <c r="O852" i="1"/>
  <c r="J852" i="1" s="1"/>
  <c r="M852" i="1" s="1"/>
  <c r="H852" i="1"/>
  <c r="O851" i="1"/>
  <c r="J851" i="1" s="1"/>
  <c r="M851" i="1" s="1"/>
  <c r="I851" i="1"/>
  <c r="H851" i="1"/>
  <c r="O850" i="1"/>
  <c r="J850" i="1" s="1"/>
  <c r="M850" i="1" s="1"/>
  <c r="N850" i="1" s="1"/>
  <c r="H850" i="1"/>
  <c r="I850" i="1" s="1"/>
  <c r="O849" i="1"/>
  <c r="J849" i="1"/>
  <c r="M849" i="1" s="1"/>
  <c r="H849" i="1"/>
  <c r="I849" i="1" s="1"/>
  <c r="O848" i="1"/>
  <c r="P848" i="1" s="1"/>
  <c r="J848" i="1"/>
  <c r="M848" i="1" s="1"/>
  <c r="N848" i="1" s="1"/>
  <c r="H848" i="1"/>
  <c r="I848" i="1" s="1"/>
  <c r="P847" i="1"/>
  <c r="Q847" i="1" s="1"/>
  <c r="O847" i="1"/>
  <c r="J847" i="1" s="1"/>
  <c r="N847" i="1"/>
  <c r="M847" i="1"/>
  <c r="H847" i="1"/>
  <c r="I847" i="1" s="1"/>
  <c r="O846" i="1"/>
  <c r="I846" i="1"/>
  <c r="H846" i="1"/>
  <c r="O845" i="1"/>
  <c r="J845" i="1"/>
  <c r="M845" i="1" s="1"/>
  <c r="I845" i="1"/>
  <c r="H845" i="1"/>
  <c r="J844" i="1"/>
  <c r="M844" i="1" s="1"/>
  <c r="H844" i="1"/>
  <c r="O843" i="1"/>
  <c r="J843" i="1" s="1"/>
  <c r="N843" i="1"/>
  <c r="M843" i="1"/>
  <c r="H843" i="1"/>
  <c r="I843" i="1" s="1"/>
  <c r="O842" i="1"/>
  <c r="I842" i="1"/>
  <c r="H842" i="1"/>
  <c r="P841" i="1"/>
  <c r="Q841" i="1" s="1"/>
  <c r="M841" i="1"/>
  <c r="N841" i="1" s="1"/>
  <c r="J841" i="1"/>
  <c r="I841" i="1"/>
  <c r="H841" i="1"/>
  <c r="O840" i="1"/>
  <c r="J840" i="1"/>
  <c r="M840" i="1" s="1"/>
  <c r="H840" i="1"/>
  <c r="I840" i="1" s="1"/>
  <c r="P839" i="1"/>
  <c r="Q839" i="1" s="1"/>
  <c r="O839" i="1"/>
  <c r="J839" i="1" s="1"/>
  <c r="M839" i="1" s="1"/>
  <c r="N839" i="1" s="1"/>
  <c r="H839" i="1"/>
  <c r="I839" i="1" s="1"/>
  <c r="P838" i="1"/>
  <c r="Q838" i="1" s="1"/>
  <c r="O838" i="1"/>
  <c r="J838" i="1"/>
  <c r="M838" i="1" s="1"/>
  <c r="I838" i="1"/>
  <c r="H838" i="1"/>
  <c r="O837" i="1"/>
  <c r="H837" i="1"/>
  <c r="I837" i="1" s="1"/>
  <c r="O836" i="1"/>
  <c r="J836" i="1" s="1"/>
  <c r="M836" i="1" s="1"/>
  <c r="N836" i="1" s="1"/>
  <c r="H836" i="1"/>
  <c r="I836" i="1" s="1"/>
  <c r="P835" i="1"/>
  <c r="Q835" i="1" s="1"/>
  <c r="O835" i="1"/>
  <c r="M835" i="1"/>
  <c r="N835" i="1" s="1"/>
  <c r="J835" i="1"/>
  <c r="H835" i="1"/>
  <c r="I835" i="1" s="1"/>
  <c r="P834" i="1"/>
  <c r="Q834" i="1" s="1"/>
  <c r="O834" i="1"/>
  <c r="J834" i="1" s="1"/>
  <c r="M834" i="1" s="1"/>
  <c r="I834" i="1"/>
  <c r="H834" i="1"/>
  <c r="O833" i="1"/>
  <c r="J833" i="1"/>
  <c r="M833" i="1" s="1"/>
  <c r="H833" i="1"/>
  <c r="I833" i="1" s="1"/>
  <c r="O832" i="1"/>
  <c r="J832" i="1" s="1"/>
  <c r="M832" i="1" s="1"/>
  <c r="H832" i="1"/>
  <c r="I832" i="1" s="1"/>
  <c r="P831" i="1"/>
  <c r="Q831" i="1" s="1"/>
  <c r="O831" i="1"/>
  <c r="J831" i="1" s="1"/>
  <c r="M831" i="1" s="1"/>
  <c r="I831" i="1"/>
  <c r="H831" i="1"/>
  <c r="O830" i="1"/>
  <c r="N830" i="1"/>
  <c r="M830" i="1"/>
  <c r="J830" i="1"/>
  <c r="I830" i="1"/>
  <c r="H830" i="1"/>
  <c r="O829" i="1"/>
  <c r="J829" i="1"/>
  <c r="M829" i="1" s="1"/>
  <c r="I829" i="1"/>
  <c r="H829" i="1"/>
  <c r="O828" i="1"/>
  <c r="H828" i="1"/>
  <c r="I828" i="1" s="1"/>
  <c r="O827" i="1"/>
  <c r="J827" i="1" s="1"/>
  <c r="M827" i="1" s="1"/>
  <c r="N827" i="1" s="1"/>
  <c r="H827" i="1"/>
  <c r="I827" i="1" s="1"/>
  <c r="P826" i="1"/>
  <c r="Q826" i="1" s="1"/>
  <c r="O826" i="1"/>
  <c r="J826" i="1" s="1"/>
  <c r="M826" i="1" s="1"/>
  <c r="I826" i="1"/>
  <c r="H826" i="1"/>
  <c r="O825" i="1"/>
  <c r="M825" i="1"/>
  <c r="N825" i="1" s="1"/>
  <c r="J825" i="1"/>
  <c r="I825" i="1"/>
  <c r="H825" i="1"/>
  <c r="O824" i="1"/>
  <c r="J824" i="1"/>
  <c r="M824" i="1" s="1"/>
  <c r="I824" i="1"/>
  <c r="H824" i="1"/>
  <c r="O823" i="1"/>
  <c r="H823" i="1"/>
  <c r="I823" i="1" s="1"/>
  <c r="O822" i="1"/>
  <c r="J822" i="1" s="1"/>
  <c r="M822" i="1" s="1"/>
  <c r="H822" i="1"/>
  <c r="I822" i="1" s="1"/>
  <c r="O821" i="1"/>
  <c r="I821" i="1"/>
  <c r="H821" i="1"/>
  <c r="O820" i="1"/>
  <c r="M820" i="1"/>
  <c r="P820" i="1" s="1"/>
  <c r="Q820" i="1" s="1"/>
  <c r="J820" i="1"/>
  <c r="I820" i="1"/>
  <c r="H820" i="1"/>
  <c r="O819" i="1"/>
  <c r="J819" i="1"/>
  <c r="M819" i="1" s="1"/>
  <c r="I819" i="1"/>
  <c r="H819" i="1"/>
  <c r="O818" i="1"/>
  <c r="H818" i="1"/>
  <c r="I818" i="1" s="1"/>
  <c r="O817" i="1"/>
  <c r="J817" i="1" s="1"/>
  <c r="M817" i="1" s="1"/>
  <c r="H817" i="1"/>
  <c r="I817" i="1" s="1"/>
  <c r="O816" i="1"/>
  <c r="J816" i="1" s="1"/>
  <c r="M816" i="1" s="1"/>
  <c r="I816" i="1"/>
  <c r="H816" i="1"/>
  <c r="O815" i="1"/>
  <c r="M815" i="1"/>
  <c r="P815" i="1" s="1"/>
  <c r="Q815" i="1" s="1"/>
  <c r="J815" i="1"/>
  <c r="I815" i="1"/>
  <c r="H815" i="1"/>
  <c r="O814" i="1"/>
  <c r="J814" i="1"/>
  <c r="M814" i="1" s="1"/>
  <c r="I814" i="1"/>
  <c r="H814" i="1"/>
  <c r="O813" i="1"/>
  <c r="H813" i="1"/>
  <c r="I813" i="1" s="1"/>
  <c r="O812" i="1"/>
  <c r="J812" i="1" s="1"/>
  <c r="M812" i="1" s="1"/>
  <c r="N812" i="1" s="1"/>
  <c r="H812" i="1"/>
  <c r="I812" i="1" s="1"/>
  <c r="P811" i="1"/>
  <c r="Q811" i="1" s="1"/>
  <c r="O811" i="1"/>
  <c r="J811" i="1" s="1"/>
  <c r="M811" i="1" s="1"/>
  <c r="N811" i="1" s="1"/>
  <c r="H811" i="1"/>
  <c r="I811" i="1" s="1"/>
  <c r="M810" i="1"/>
  <c r="J810" i="1"/>
  <c r="H810" i="1"/>
  <c r="O809" i="1"/>
  <c r="H809" i="1"/>
  <c r="I809" i="1" s="1"/>
  <c r="O808" i="1"/>
  <c r="J808" i="1" s="1"/>
  <c r="M808" i="1" s="1"/>
  <c r="N808" i="1" s="1"/>
  <c r="H808" i="1"/>
  <c r="I808" i="1" s="1"/>
  <c r="O807" i="1"/>
  <c r="J807" i="1" s="1"/>
  <c r="M807" i="1" s="1"/>
  <c r="N807" i="1" s="1"/>
  <c r="H807" i="1"/>
  <c r="I807" i="1" s="1"/>
  <c r="O806" i="1"/>
  <c r="M806" i="1"/>
  <c r="P806" i="1" s="1"/>
  <c r="Q806" i="1" s="1"/>
  <c r="J806" i="1"/>
  <c r="I806" i="1"/>
  <c r="H806" i="1"/>
  <c r="O805" i="1"/>
  <c r="J805" i="1"/>
  <c r="M805" i="1" s="1"/>
  <c r="I805" i="1"/>
  <c r="H805" i="1"/>
  <c r="O804" i="1"/>
  <c r="H804" i="1"/>
  <c r="I804" i="1" s="1"/>
  <c r="O803" i="1"/>
  <c r="J803" i="1" s="1"/>
  <c r="M803" i="1" s="1"/>
  <c r="N803" i="1" s="1"/>
  <c r="H803" i="1"/>
  <c r="I803" i="1" s="1"/>
  <c r="P802" i="1"/>
  <c r="Q802" i="1" s="1"/>
  <c r="O802" i="1"/>
  <c r="J802" i="1" s="1"/>
  <c r="M802" i="1" s="1"/>
  <c r="N802" i="1" s="1"/>
  <c r="H802" i="1"/>
  <c r="I802" i="1" s="1"/>
  <c r="O801" i="1"/>
  <c r="N801" i="1"/>
  <c r="M801" i="1"/>
  <c r="P801" i="1" s="1"/>
  <c r="Q801" i="1" s="1"/>
  <c r="J801" i="1"/>
  <c r="I801" i="1"/>
  <c r="H801" i="1"/>
  <c r="O800" i="1"/>
  <c r="J800" i="1"/>
  <c r="M800" i="1" s="1"/>
  <c r="I800" i="1"/>
  <c r="H800" i="1"/>
  <c r="O799" i="1"/>
  <c r="H799" i="1"/>
  <c r="I799" i="1" s="1"/>
  <c r="O798" i="1"/>
  <c r="J798" i="1" s="1"/>
  <c r="M798" i="1" s="1"/>
  <c r="H798" i="1"/>
  <c r="I798" i="1" s="1"/>
  <c r="P797" i="1"/>
  <c r="Q797" i="1" s="1"/>
  <c r="O797" i="1"/>
  <c r="J797" i="1" s="1"/>
  <c r="M797" i="1" s="1"/>
  <c r="N797" i="1" s="1"/>
  <c r="H797" i="1"/>
  <c r="I797" i="1" s="1"/>
  <c r="O796" i="1"/>
  <c r="M796" i="1"/>
  <c r="J796" i="1"/>
  <c r="I796" i="1"/>
  <c r="H796" i="1"/>
  <c r="O795" i="1"/>
  <c r="J795" i="1"/>
  <c r="M795" i="1" s="1"/>
  <c r="I795" i="1"/>
  <c r="H795" i="1"/>
  <c r="O794" i="1"/>
  <c r="P794" i="1" s="1"/>
  <c r="J794" i="1"/>
  <c r="M794" i="1" s="1"/>
  <c r="H794" i="1"/>
  <c r="I794" i="1" s="1"/>
  <c r="O793" i="1"/>
  <c r="J793" i="1" s="1"/>
  <c r="M793" i="1" s="1"/>
  <c r="N793" i="1" s="1"/>
  <c r="H793" i="1"/>
  <c r="I793" i="1" s="1"/>
  <c r="O792" i="1"/>
  <c r="J792" i="1" s="1"/>
  <c r="M792" i="1" s="1"/>
  <c r="N792" i="1" s="1"/>
  <c r="H792" i="1"/>
  <c r="I792" i="1" s="1"/>
  <c r="O791" i="1"/>
  <c r="N791" i="1"/>
  <c r="M791" i="1"/>
  <c r="J791" i="1"/>
  <c r="I791" i="1"/>
  <c r="H791" i="1"/>
  <c r="O790" i="1"/>
  <c r="J790" i="1"/>
  <c r="M790" i="1" s="1"/>
  <c r="I790" i="1"/>
  <c r="H790" i="1"/>
  <c r="O789" i="1"/>
  <c r="J789" i="1"/>
  <c r="M789" i="1" s="1"/>
  <c r="H789" i="1"/>
  <c r="I789" i="1" s="1"/>
  <c r="O788" i="1"/>
  <c r="J788" i="1" s="1"/>
  <c r="M788" i="1" s="1"/>
  <c r="N788" i="1" s="1"/>
  <c r="H788" i="1"/>
  <c r="I788" i="1" s="1"/>
  <c r="P787" i="1"/>
  <c r="Q787" i="1" s="1"/>
  <c r="O787" i="1"/>
  <c r="J787" i="1" s="1"/>
  <c r="M787" i="1" s="1"/>
  <c r="H787" i="1"/>
  <c r="I787" i="1" s="1"/>
  <c r="O786" i="1"/>
  <c r="N786" i="1"/>
  <c r="M786" i="1"/>
  <c r="P786" i="1" s="1"/>
  <c r="Q786" i="1" s="1"/>
  <c r="J786" i="1"/>
  <c r="I786" i="1"/>
  <c r="H786" i="1"/>
  <c r="O785" i="1"/>
  <c r="J785" i="1"/>
  <c r="M785" i="1" s="1"/>
  <c r="I785" i="1"/>
  <c r="H785" i="1"/>
  <c r="O784" i="1"/>
  <c r="J784" i="1"/>
  <c r="M784" i="1" s="1"/>
  <c r="H784" i="1"/>
  <c r="I784" i="1" s="1"/>
  <c r="O783" i="1"/>
  <c r="J783" i="1" s="1"/>
  <c r="M783" i="1" s="1"/>
  <c r="H783" i="1"/>
  <c r="O782" i="1"/>
  <c r="I782" i="1"/>
  <c r="H782" i="1"/>
  <c r="O781" i="1"/>
  <c r="M781" i="1"/>
  <c r="J781" i="1"/>
  <c r="H781" i="1"/>
  <c r="I781" i="1" s="1"/>
  <c r="O780" i="1"/>
  <c r="I780" i="1"/>
  <c r="H780" i="1"/>
  <c r="P779" i="1"/>
  <c r="Q779" i="1" s="1"/>
  <c r="O779" i="1"/>
  <c r="J779" i="1" s="1"/>
  <c r="M779" i="1" s="1"/>
  <c r="I779" i="1"/>
  <c r="H779" i="1"/>
  <c r="Q778" i="1"/>
  <c r="P778" i="1"/>
  <c r="O778" i="1"/>
  <c r="J778" i="1" s="1"/>
  <c r="M778" i="1" s="1"/>
  <c r="N778" i="1"/>
  <c r="I778" i="1"/>
  <c r="H778" i="1"/>
  <c r="O777" i="1"/>
  <c r="J777" i="1"/>
  <c r="M777" i="1" s="1"/>
  <c r="N777" i="1" s="1"/>
  <c r="H777" i="1"/>
  <c r="I777" i="1" s="1"/>
  <c r="O776" i="1"/>
  <c r="P776" i="1" s="1"/>
  <c r="M776" i="1"/>
  <c r="N776" i="1" s="1"/>
  <c r="J776" i="1"/>
  <c r="H776" i="1"/>
  <c r="I776" i="1" s="1"/>
  <c r="O775" i="1"/>
  <c r="I775" i="1"/>
  <c r="H775" i="1"/>
  <c r="O774" i="1"/>
  <c r="J774" i="1" s="1"/>
  <c r="M774" i="1" s="1"/>
  <c r="N774" i="1" s="1"/>
  <c r="I774" i="1"/>
  <c r="H774" i="1"/>
  <c r="O773" i="1"/>
  <c r="J773" i="1" s="1"/>
  <c r="M773" i="1" s="1"/>
  <c r="P773" i="1" s="1"/>
  <c r="Q773" i="1" s="1"/>
  <c r="N773" i="1"/>
  <c r="I773" i="1"/>
  <c r="H773" i="1"/>
  <c r="O772" i="1"/>
  <c r="N772" i="1"/>
  <c r="J772" i="1"/>
  <c r="M772" i="1" s="1"/>
  <c r="H772" i="1"/>
  <c r="I772" i="1" s="1"/>
  <c r="O771" i="1"/>
  <c r="J771" i="1"/>
  <c r="M771" i="1" s="1"/>
  <c r="H771" i="1"/>
  <c r="I771" i="1" s="1"/>
  <c r="O770" i="1"/>
  <c r="I770" i="1"/>
  <c r="H770" i="1"/>
  <c r="P769" i="1"/>
  <c r="Q769" i="1" s="1"/>
  <c r="O769" i="1"/>
  <c r="J769" i="1" s="1"/>
  <c r="M769" i="1" s="1"/>
  <c r="N769" i="1" s="1"/>
  <c r="I769" i="1"/>
  <c r="H769" i="1"/>
  <c r="O768" i="1"/>
  <c r="J768" i="1" s="1"/>
  <c r="M768" i="1" s="1"/>
  <c r="I768" i="1"/>
  <c r="H768" i="1"/>
  <c r="O767" i="1"/>
  <c r="J767" i="1"/>
  <c r="M767" i="1" s="1"/>
  <c r="H767" i="1"/>
  <c r="I767" i="1" s="1"/>
  <c r="O766" i="1"/>
  <c r="J766" i="1"/>
  <c r="M766" i="1" s="1"/>
  <c r="N766" i="1" s="1"/>
  <c r="H766" i="1"/>
  <c r="I766" i="1" s="1"/>
  <c r="O765" i="1"/>
  <c r="H765" i="1"/>
  <c r="I765" i="1" s="1"/>
  <c r="O764" i="1"/>
  <c r="J764" i="1" s="1"/>
  <c r="M764" i="1" s="1"/>
  <c r="N764" i="1" s="1"/>
  <c r="I764" i="1"/>
  <c r="H764" i="1"/>
  <c r="P763" i="1"/>
  <c r="Q763" i="1" s="1"/>
  <c r="O763" i="1"/>
  <c r="J763" i="1" s="1"/>
  <c r="M763" i="1" s="1"/>
  <c r="I763" i="1"/>
  <c r="H763" i="1"/>
  <c r="O762" i="1"/>
  <c r="N762" i="1"/>
  <c r="J762" i="1"/>
  <c r="M762" i="1" s="1"/>
  <c r="H762" i="1"/>
  <c r="I762" i="1" s="1"/>
  <c r="O761" i="1"/>
  <c r="M761" i="1"/>
  <c r="N761" i="1" s="1"/>
  <c r="J761" i="1"/>
  <c r="H761" i="1"/>
  <c r="I761" i="1" s="1"/>
  <c r="O760" i="1"/>
  <c r="I760" i="1"/>
  <c r="H760" i="1"/>
  <c r="P759" i="1"/>
  <c r="Q759" i="1" s="1"/>
  <c r="O759" i="1"/>
  <c r="J759" i="1" s="1"/>
  <c r="M759" i="1" s="1"/>
  <c r="I759" i="1"/>
  <c r="H759" i="1"/>
  <c r="Q758" i="1"/>
  <c r="P758" i="1"/>
  <c r="O758" i="1"/>
  <c r="J758" i="1" s="1"/>
  <c r="M758" i="1" s="1"/>
  <c r="N758" i="1" s="1"/>
  <c r="I758" i="1"/>
  <c r="H758" i="1"/>
  <c r="O757" i="1"/>
  <c r="J757" i="1" s="1"/>
  <c r="M757" i="1" s="1"/>
  <c r="H757" i="1"/>
  <c r="I757" i="1" s="1"/>
  <c r="O756" i="1"/>
  <c r="P756" i="1" s="1"/>
  <c r="Q756" i="1" s="1"/>
  <c r="M756" i="1"/>
  <c r="J756" i="1"/>
  <c r="H756" i="1"/>
  <c r="I756" i="1" s="1"/>
  <c r="O755" i="1"/>
  <c r="J755" i="1" s="1"/>
  <c r="M755" i="1" s="1"/>
  <c r="H755" i="1"/>
  <c r="I755" i="1" s="1"/>
  <c r="P754" i="1"/>
  <c r="Q754" i="1" s="1"/>
  <c r="O754" i="1"/>
  <c r="J754" i="1" s="1"/>
  <c r="M754" i="1" s="1"/>
  <c r="N754" i="1" s="1"/>
  <c r="I754" i="1"/>
  <c r="H754" i="1"/>
  <c r="Q753" i="1"/>
  <c r="P753" i="1"/>
  <c r="O753" i="1"/>
  <c r="N753" i="1"/>
  <c r="J753" i="1"/>
  <c r="M753" i="1" s="1"/>
  <c r="I753" i="1"/>
  <c r="H753" i="1"/>
  <c r="O752" i="1"/>
  <c r="J752" i="1"/>
  <c r="M752" i="1" s="1"/>
  <c r="N752" i="1" s="1"/>
  <c r="H752" i="1"/>
  <c r="I752" i="1" s="1"/>
  <c r="O751" i="1"/>
  <c r="J751" i="1"/>
  <c r="M751" i="1" s="1"/>
  <c r="H751" i="1"/>
  <c r="I751" i="1" s="1"/>
  <c r="P750" i="1"/>
  <c r="O750" i="1"/>
  <c r="J750" i="1" s="1"/>
  <c r="M750" i="1" s="1"/>
  <c r="H750" i="1"/>
  <c r="I750" i="1" s="1"/>
  <c r="P749" i="1"/>
  <c r="Q749" i="1" s="1"/>
  <c r="O749" i="1"/>
  <c r="J749" i="1" s="1"/>
  <c r="M749" i="1" s="1"/>
  <c r="N749" i="1" s="1"/>
  <c r="I749" i="1"/>
  <c r="H749" i="1"/>
  <c r="O748" i="1"/>
  <c r="J748" i="1"/>
  <c r="M748" i="1" s="1"/>
  <c r="I748" i="1"/>
  <c r="H748" i="1"/>
  <c r="O747" i="1"/>
  <c r="H747" i="1"/>
  <c r="I747" i="1" s="1"/>
  <c r="O746" i="1"/>
  <c r="P746" i="1" s="1"/>
  <c r="M746" i="1"/>
  <c r="N746" i="1" s="1"/>
  <c r="J746" i="1"/>
  <c r="H746" i="1"/>
  <c r="I746" i="1" s="1"/>
  <c r="P745" i="1"/>
  <c r="Q745" i="1" s="1"/>
  <c r="O745" i="1"/>
  <c r="J745" i="1" s="1"/>
  <c r="M745" i="1" s="1"/>
  <c r="N745" i="1" s="1"/>
  <c r="H745" i="1"/>
  <c r="I745" i="1" s="1"/>
  <c r="O744" i="1"/>
  <c r="J744" i="1" s="1"/>
  <c r="M744" i="1" s="1"/>
  <c r="H744" i="1"/>
  <c r="I744" i="1" s="1"/>
  <c r="P743" i="1"/>
  <c r="Q743" i="1" s="1"/>
  <c r="O743" i="1"/>
  <c r="N743" i="1"/>
  <c r="J743" i="1"/>
  <c r="M743" i="1" s="1"/>
  <c r="I743" i="1"/>
  <c r="H743" i="1"/>
  <c r="O742" i="1"/>
  <c r="J742" i="1" s="1"/>
  <c r="M742" i="1" s="1"/>
  <c r="N742" i="1" s="1"/>
  <c r="H742" i="1"/>
  <c r="I742" i="1" s="1"/>
  <c r="O741" i="1"/>
  <c r="M741" i="1"/>
  <c r="J741" i="1"/>
  <c r="H741" i="1"/>
  <c r="I741" i="1" s="1"/>
  <c r="P740" i="1"/>
  <c r="O740" i="1"/>
  <c r="J740" i="1" s="1"/>
  <c r="M740" i="1" s="1"/>
  <c r="N740" i="1" s="1"/>
  <c r="H740" i="1"/>
  <c r="I740" i="1" s="1"/>
  <c r="P739" i="1"/>
  <c r="Q739" i="1" s="1"/>
  <c r="O739" i="1"/>
  <c r="J739" i="1" s="1"/>
  <c r="M739" i="1" s="1"/>
  <c r="N739" i="1"/>
  <c r="H739" i="1"/>
  <c r="I739" i="1" s="1"/>
  <c r="P738" i="1"/>
  <c r="Q738" i="1" s="1"/>
  <c r="O738" i="1"/>
  <c r="J738" i="1"/>
  <c r="M738" i="1" s="1"/>
  <c r="I738" i="1"/>
  <c r="H738" i="1"/>
  <c r="O737" i="1"/>
  <c r="J737" i="1"/>
  <c r="M737" i="1" s="1"/>
  <c r="N737" i="1" s="1"/>
  <c r="H737" i="1"/>
  <c r="I737" i="1" s="1"/>
  <c r="O736" i="1"/>
  <c r="P736" i="1" s="1"/>
  <c r="Q736" i="1" s="1"/>
  <c r="M736" i="1"/>
  <c r="J736" i="1"/>
  <c r="H736" i="1"/>
  <c r="I736" i="1" s="1"/>
  <c r="P735" i="1"/>
  <c r="O735" i="1"/>
  <c r="J735" i="1" s="1"/>
  <c r="M735" i="1" s="1"/>
  <c r="N735" i="1" s="1"/>
  <c r="H735" i="1"/>
  <c r="I735" i="1" s="1"/>
  <c r="P734" i="1"/>
  <c r="Q734" i="1" s="1"/>
  <c r="O734" i="1"/>
  <c r="J734" i="1" s="1"/>
  <c r="M734" i="1" s="1"/>
  <c r="N734" i="1"/>
  <c r="H734" i="1"/>
  <c r="I734" i="1" s="1"/>
  <c r="P733" i="1"/>
  <c r="Q733" i="1" s="1"/>
  <c r="O733" i="1"/>
  <c r="J733" i="1"/>
  <c r="M733" i="1" s="1"/>
  <c r="I733" i="1"/>
  <c r="H733" i="1"/>
  <c r="O732" i="1"/>
  <c r="H732" i="1"/>
  <c r="I732" i="1" s="1"/>
  <c r="O731" i="1"/>
  <c r="P731" i="1" s="1"/>
  <c r="Q731" i="1" s="1"/>
  <c r="M731" i="1"/>
  <c r="J731" i="1"/>
  <c r="H731" i="1"/>
  <c r="I731" i="1" s="1"/>
  <c r="O730" i="1"/>
  <c r="J730" i="1" s="1"/>
  <c r="M730" i="1" s="1"/>
  <c r="H730" i="1"/>
  <c r="I730" i="1" s="1"/>
  <c r="P729" i="1"/>
  <c r="Q729" i="1" s="1"/>
  <c r="O729" i="1"/>
  <c r="N729" i="1"/>
  <c r="M729" i="1"/>
  <c r="J729" i="1"/>
  <c r="H729" i="1"/>
  <c r="I729" i="1" s="1"/>
  <c r="P728" i="1"/>
  <c r="Q728" i="1" s="1"/>
  <c r="O728" i="1"/>
  <c r="N728" i="1"/>
  <c r="J728" i="1"/>
  <c r="M728" i="1" s="1"/>
  <c r="I728" i="1"/>
  <c r="H728" i="1"/>
  <c r="O727" i="1"/>
  <c r="J727" i="1"/>
  <c r="M727" i="1" s="1"/>
  <c r="P727" i="1" s="1"/>
  <c r="H727" i="1"/>
  <c r="I727" i="1" s="1"/>
  <c r="O726" i="1"/>
  <c r="P726" i="1" s="1"/>
  <c r="Q726" i="1" s="1"/>
  <c r="N726" i="1"/>
  <c r="M726" i="1"/>
  <c r="J726" i="1"/>
  <c r="H726" i="1"/>
  <c r="I726" i="1" s="1"/>
  <c r="O725" i="1"/>
  <c r="J725" i="1"/>
  <c r="M725" i="1" s="1"/>
  <c r="I725" i="1"/>
  <c r="H725" i="1"/>
  <c r="Q724" i="1"/>
  <c r="P724" i="1"/>
  <c r="O724" i="1"/>
  <c r="N724" i="1"/>
  <c r="M724" i="1"/>
  <c r="J724" i="1"/>
  <c r="H724" i="1"/>
  <c r="I724" i="1" s="1"/>
  <c r="O723" i="1"/>
  <c r="J723" i="1" s="1"/>
  <c r="M723" i="1" s="1"/>
  <c r="I723" i="1"/>
  <c r="H723" i="1"/>
  <c r="O722" i="1"/>
  <c r="J722" i="1"/>
  <c r="M722" i="1" s="1"/>
  <c r="H722" i="1"/>
  <c r="I722" i="1" s="1"/>
  <c r="O721" i="1"/>
  <c r="J721" i="1"/>
  <c r="M721" i="1" s="1"/>
  <c r="I721" i="1"/>
  <c r="H721" i="1"/>
  <c r="O720" i="1"/>
  <c r="J720" i="1"/>
  <c r="M720" i="1" s="1"/>
  <c r="H720" i="1"/>
  <c r="I720" i="1" s="1"/>
  <c r="P719" i="1"/>
  <c r="O719" i="1"/>
  <c r="N719" i="1"/>
  <c r="M719" i="1"/>
  <c r="J719" i="1"/>
  <c r="H719" i="1"/>
  <c r="I719" i="1" s="1"/>
  <c r="O718" i="1"/>
  <c r="J718" i="1" s="1"/>
  <c r="M718" i="1" s="1"/>
  <c r="I718" i="1"/>
  <c r="H718" i="1"/>
  <c r="O717" i="1"/>
  <c r="M717" i="1"/>
  <c r="J717" i="1"/>
  <c r="H717" i="1"/>
  <c r="I717" i="1" s="1"/>
  <c r="O716" i="1"/>
  <c r="J716" i="1"/>
  <c r="M716" i="1" s="1"/>
  <c r="H716" i="1"/>
  <c r="I716" i="1" s="1"/>
  <c r="O715" i="1"/>
  <c r="J715" i="1"/>
  <c r="M715" i="1" s="1"/>
  <c r="N715" i="1" s="1"/>
  <c r="I715" i="1"/>
  <c r="H715" i="1"/>
  <c r="P714" i="1"/>
  <c r="Q714" i="1" s="1"/>
  <c r="O714" i="1"/>
  <c r="N714" i="1"/>
  <c r="M714" i="1"/>
  <c r="J714" i="1"/>
  <c r="H714" i="1"/>
  <c r="I714" i="1" s="1"/>
  <c r="P713" i="1"/>
  <c r="Q713" i="1" s="1"/>
  <c r="O713" i="1"/>
  <c r="J713" i="1"/>
  <c r="M713" i="1" s="1"/>
  <c r="N713" i="1" s="1"/>
  <c r="H713" i="1"/>
  <c r="I713" i="1" s="1"/>
  <c r="O712" i="1"/>
  <c r="P712" i="1" s="1"/>
  <c r="Q712" i="1" s="1"/>
  <c r="M712" i="1"/>
  <c r="N712" i="1" s="1"/>
  <c r="J712" i="1"/>
  <c r="H712" i="1"/>
  <c r="I712" i="1" s="1"/>
  <c r="O711" i="1"/>
  <c r="J711" i="1"/>
  <c r="M711" i="1" s="1"/>
  <c r="H711" i="1"/>
  <c r="I711" i="1" s="1"/>
  <c r="O710" i="1"/>
  <c r="J710" i="1"/>
  <c r="M710" i="1" s="1"/>
  <c r="I710" i="1"/>
  <c r="H710" i="1"/>
  <c r="O709" i="1"/>
  <c r="J709" i="1"/>
  <c r="M709" i="1" s="1"/>
  <c r="H709" i="1"/>
  <c r="I709" i="1" s="1"/>
  <c r="O708" i="1"/>
  <c r="J708" i="1" s="1"/>
  <c r="M708" i="1" s="1"/>
  <c r="N708" i="1" s="1"/>
  <c r="H708" i="1"/>
  <c r="I708" i="1" s="1"/>
  <c r="O707" i="1"/>
  <c r="J707" i="1"/>
  <c r="M707" i="1" s="1"/>
  <c r="H707" i="1"/>
  <c r="I707" i="1" s="1"/>
  <c r="O706" i="1"/>
  <c r="J706" i="1"/>
  <c r="M706" i="1" s="1"/>
  <c r="H706" i="1"/>
  <c r="I706" i="1" s="1"/>
  <c r="O705" i="1"/>
  <c r="J705" i="1"/>
  <c r="M705" i="1" s="1"/>
  <c r="I705" i="1"/>
  <c r="H705" i="1"/>
  <c r="O704" i="1"/>
  <c r="J704" i="1"/>
  <c r="M704" i="1" s="1"/>
  <c r="H704" i="1"/>
  <c r="I704" i="1" s="1"/>
  <c r="O703" i="1"/>
  <c r="J703" i="1" s="1"/>
  <c r="M703" i="1" s="1"/>
  <c r="H703" i="1"/>
  <c r="I703" i="1" s="1"/>
  <c r="O702" i="1"/>
  <c r="P702" i="1" s="1"/>
  <c r="Q702" i="1" s="1"/>
  <c r="M702" i="1"/>
  <c r="N702" i="1" s="1"/>
  <c r="J702" i="1"/>
  <c r="H702" i="1"/>
  <c r="I702" i="1" s="1"/>
  <c r="O701" i="1"/>
  <c r="M701" i="1"/>
  <c r="P701" i="1" s="1"/>
  <c r="Q701" i="1" s="1"/>
  <c r="J701" i="1"/>
  <c r="H701" i="1"/>
  <c r="I701" i="1" s="1"/>
  <c r="P700" i="1"/>
  <c r="Q700" i="1" s="1"/>
  <c r="O700" i="1"/>
  <c r="N700" i="1"/>
  <c r="J700" i="1"/>
  <c r="M700" i="1" s="1"/>
  <c r="H700" i="1"/>
  <c r="I700" i="1" s="1"/>
  <c r="O699" i="1"/>
  <c r="J699" i="1"/>
  <c r="M699" i="1" s="1"/>
  <c r="H699" i="1"/>
  <c r="I699" i="1" s="1"/>
  <c r="O698" i="1"/>
  <c r="J698" i="1"/>
  <c r="M698" i="1" s="1"/>
  <c r="P698" i="1" s="1"/>
  <c r="Q698" i="1" s="1"/>
  <c r="H698" i="1"/>
  <c r="I698" i="1" s="1"/>
  <c r="O697" i="1"/>
  <c r="P697" i="1" s="1"/>
  <c r="Q697" i="1" s="1"/>
  <c r="J697" i="1"/>
  <c r="M697" i="1" s="1"/>
  <c r="N697" i="1" s="1"/>
  <c r="H697" i="1"/>
  <c r="I697" i="1" s="1"/>
  <c r="J696" i="1"/>
  <c r="M696" i="1" s="1"/>
  <c r="H696" i="1"/>
  <c r="I696" i="1" s="1"/>
  <c r="O695" i="1"/>
  <c r="I695" i="1"/>
  <c r="H695" i="1"/>
  <c r="O694" i="1"/>
  <c r="J694" i="1" s="1"/>
  <c r="M694" i="1" s="1"/>
  <c r="I694" i="1"/>
  <c r="H694" i="1"/>
  <c r="O693" i="1"/>
  <c r="J693" i="1" s="1"/>
  <c r="M693" i="1" s="1"/>
  <c r="N693" i="1" s="1"/>
  <c r="I693" i="1"/>
  <c r="H693" i="1"/>
  <c r="O692" i="1"/>
  <c r="M692" i="1"/>
  <c r="N692" i="1" s="1"/>
  <c r="J692" i="1"/>
  <c r="I692" i="1"/>
  <c r="H692" i="1"/>
  <c r="O691" i="1"/>
  <c r="J691" i="1"/>
  <c r="M691" i="1" s="1"/>
  <c r="N691" i="1" s="1"/>
  <c r="H691" i="1"/>
  <c r="I691" i="1" s="1"/>
  <c r="O690" i="1"/>
  <c r="H690" i="1"/>
  <c r="I690" i="1" s="1"/>
  <c r="O689" i="1"/>
  <c r="M689" i="1"/>
  <c r="N689" i="1" s="1"/>
  <c r="J689" i="1"/>
  <c r="I689" i="1"/>
  <c r="H689" i="1"/>
  <c r="J688" i="1"/>
  <c r="M688" i="1" s="1"/>
  <c r="H688" i="1"/>
  <c r="O687" i="1"/>
  <c r="J687" i="1" s="1"/>
  <c r="M687" i="1" s="1"/>
  <c r="H687" i="1"/>
  <c r="I687" i="1" s="1"/>
  <c r="O686" i="1"/>
  <c r="H686" i="1"/>
  <c r="I686" i="1" s="1"/>
  <c r="O685" i="1"/>
  <c r="I685" i="1"/>
  <c r="H685" i="1"/>
  <c r="O684" i="1"/>
  <c r="J684" i="1" s="1"/>
  <c r="M684" i="1" s="1"/>
  <c r="N684" i="1" s="1"/>
  <c r="H684" i="1"/>
  <c r="O683" i="1"/>
  <c r="M683" i="1"/>
  <c r="N683" i="1" s="1"/>
  <c r="J683" i="1"/>
  <c r="I683" i="1"/>
  <c r="H683" i="1"/>
  <c r="O682" i="1"/>
  <c r="P682" i="1" s="1"/>
  <c r="Q682" i="1" s="1"/>
  <c r="J682" i="1"/>
  <c r="M682" i="1" s="1"/>
  <c r="N682" i="1" s="1"/>
  <c r="H682" i="1"/>
  <c r="I682" i="1" s="1"/>
  <c r="O681" i="1"/>
  <c r="J681" i="1"/>
  <c r="M681" i="1" s="1"/>
  <c r="H681" i="1"/>
  <c r="I681" i="1" s="1"/>
  <c r="O680" i="1"/>
  <c r="J680" i="1" s="1"/>
  <c r="M680" i="1" s="1"/>
  <c r="H680" i="1"/>
  <c r="I680" i="1" s="1"/>
  <c r="O679" i="1"/>
  <c r="P679" i="1" s="1"/>
  <c r="Q679" i="1" s="1"/>
  <c r="M679" i="1"/>
  <c r="J679" i="1"/>
  <c r="H679" i="1"/>
  <c r="I679" i="1" s="1"/>
  <c r="O678" i="1"/>
  <c r="J678" i="1"/>
  <c r="M678" i="1" s="1"/>
  <c r="N678" i="1" s="1"/>
  <c r="H678" i="1"/>
  <c r="I678" i="1" s="1"/>
  <c r="O677" i="1"/>
  <c r="J677" i="1" s="1"/>
  <c r="M677" i="1" s="1"/>
  <c r="N677" i="1" s="1"/>
  <c r="I677" i="1"/>
  <c r="H677" i="1"/>
  <c r="O676" i="1"/>
  <c r="M676" i="1"/>
  <c r="P676" i="1" s="1"/>
  <c r="Q676" i="1" s="1"/>
  <c r="J676" i="1"/>
  <c r="H676" i="1"/>
  <c r="I676" i="1" s="1"/>
  <c r="O675" i="1"/>
  <c r="J675" i="1"/>
  <c r="M675" i="1" s="1"/>
  <c r="N675" i="1" s="1"/>
  <c r="H675" i="1"/>
  <c r="I675" i="1" s="1"/>
  <c r="O674" i="1"/>
  <c r="J674" i="1"/>
  <c r="M674" i="1" s="1"/>
  <c r="N674" i="1" s="1"/>
  <c r="H674" i="1"/>
  <c r="I674" i="1" s="1"/>
  <c r="O673" i="1"/>
  <c r="J673" i="1" s="1"/>
  <c r="M673" i="1" s="1"/>
  <c r="I673" i="1"/>
  <c r="H673" i="1"/>
  <c r="O672" i="1"/>
  <c r="J672" i="1"/>
  <c r="M672" i="1" s="1"/>
  <c r="N672" i="1" s="1"/>
  <c r="I672" i="1"/>
  <c r="H672" i="1"/>
  <c r="O671" i="1"/>
  <c r="J671" i="1"/>
  <c r="M671" i="1" s="1"/>
  <c r="H671" i="1"/>
  <c r="I671" i="1" s="1"/>
  <c r="O670" i="1"/>
  <c r="H670" i="1"/>
  <c r="I670" i="1" s="1"/>
  <c r="O669" i="1"/>
  <c r="J669" i="1" s="1"/>
  <c r="M669" i="1" s="1"/>
  <c r="N669" i="1" s="1"/>
  <c r="H669" i="1"/>
  <c r="I669" i="1" s="1"/>
  <c r="O668" i="1"/>
  <c r="P668" i="1" s="1"/>
  <c r="Q668" i="1" s="1"/>
  <c r="N668" i="1"/>
  <c r="J668" i="1"/>
  <c r="M668" i="1" s="1"/>
  <c r="I668" i="1"/>
  <c r="H668" i="1"/>
  <c r="O667" i="1"/>
  <c r="J667" i="1"/>
  <c r="M667" i="1" s="1"/>
  <c r="N667" i="1" s="1"/>
  <c r="I667" i="1"/>
  <c r="H667" i="1"/>
  <c r="O666" i="1"/>
  <c r="M666" i="1"/>
  <c r="J666" i="1"/>
  <c r="H666" i="1"/>
  <c r="I666" i="1" s="1"/>
  <c r="O665" i="1"/>
  <c r="J665" i="1" s="1"/>
  <c r="M665" i="1" s="1"/>
  <c r="N665" i="1" s="1"/>
  <c r="H665" i="1"/>
  <c r="I665" i="1" s="1"/>
  <c r="O664" i="1"/>
  <c r="P664" i="1" s="1"/>
  <c r="Q664" i="1" s="1"/>
  <c r="J664" i="1"/>
  <c r="M664" i="1" s="1"/>
  <c r="H664" i="1"/>
  <c r="I664" i="1" s="1"/>
  <c r="O663" i="1"/>
  <c r="J663" i="1"/>
  <c r="M663" i="1" s="1"/>
  <c r="I663" i="1"/>
  <c r="H663" i="1"/>
  <c r="O662" i="1"/>
  <c r="J662" i="1"/>
  <c r="M662" i="1" s="1"/>
  <c r="H662" i="1"/>
  <c r="I662" i="1" s="1"/>
  <c r="P661" i="1"/>
  <c r="Q661" i="1" s="1"/>
  <c r="O661" i="1"/>
  <c r="N661" i="1"/>
  <c r="M661" i="1"/>
  <c r="J661" i="1"/>
  <c r="H661" i="1"/>
  <c r="I661" i="1" s="1"/>
  <c r="O660" i="1"/>
  <c r="P660" i="1" s="1"/>
  <c r="Q660" i="1" s="1"/>
  <c r="N660" i="1"/>
  <c r="J660" i="1"/>
  <c r="M660" i="1" s="1"/>
  <c r="I660" i="1"/>
  <c r="H660" i="1"/>
  <c r="O659" i="1"/>
  <c r="J659" i="1"/>
  <c r="M659" i="1" s="1"/>
  <c r="N659" i="1" s="1"/>
  <c r="H659" i="1"/>
  <c r="I659" i="1" s="1"/>
  <c r="O658" i="1"/>
  <c r="J658" i="1"/>
  <c r="M658" i="1" s="1"/>
  <c r="H658" i="1"/>
  <c r="I658" i="1" s="1"/>
  <c r="O657" i="1"/>
  <c r="H657" i="1"/>
  <c r="O656" i="1"/>
  <c r="J656" i="1"/>
  <c r="M656" i="1" s="1"/>
  <c r="I656" i="1"/>
  <c r="H656" i="1"/>
  <c r="O655" i="1"/>
  <c r="J655" i="1" s="1"/>
  <c r="M655" i="1"/>
  <c r="P655" i="1" s="1"/>
  <c r="Q655" i="1" s="1"/>
  <c r="H655" i="1"/>
  <c r="I655" i="1" s="1"/>
  <c r="P654" i="1"/>
  <c r="Q654" i="1" s="1"/>
  <c r="O654" i="1"/>
  <c r="J654" i="1" s="1"/>
  <c r="M654" i="1" s="1"/>
  <c r="N654" i="1" s="1"/>
  <c r="I654" i="1"/>
  <c r="H654" i="1"/>
  <c r="O653" i="1"/>
  <c r="P653" i="1" s="1"/>
  <c r="Q653" i="1" s="1"/>
  <c r="N653" i="1"/>
  <c r="M653" i="1"/>
  <c r="J653" i="1"/>
  <c r="I653" i="1"/>
  <c r="H653" i="1"/>
  <c r="O652" i="1"/>
  <c r="J652" i="1"/>
  <c r="M652" i="1" s="1"/>
  <c r="N652" i="1" s="1"/>
  <c r="I652" i="1"/>
  <c r="H652" i="1"/>
  <c r="O651" i="1"/>
  <c r="J651" i="1"/>
  <c r="M651" i="1" s="1"/>
  <c r="H651" i="1"/>
  <c r="I651" i="1" s="1"/>
  <c r="O650" i="1"/>
  <c r="J650" i="1" s="1"/>
  <c r="M650" i="1" s="1"/>
  <c r="H650" i="1"/>
  <c r="I650" i="1" s="1"/>
  <c r="O649" i="1"/>
  <c r="P649" i="1" s="1"/>
  <c r="Q649" i="1" s="1"/>
  <c r="M649" i="1"/>
  <c r="N649" i="1" s="1"/>
  <c r="J649" i="1"/>
  <c r="I649" i="1"/>
  <c r="H649" i="1"/>
  <c r="O648" i="1"/>
  <c r="J648" i="1"/>
  <c r="M648" i="1" s="1"/>
  <c r="N648" i="1" s="1"/>
  <c r="I648" i="1"/>
  <c r="H648" i="1"/>
  <c r="O647" i="1"/>
  <c r="J647" i="1"/>
  <c r="M647" i="1" s="1"/>
  <c r="N647" i="1" s="1"/>
  <c r="H647" i="1"/>
  <c r="I647" i="1" s="1"/>
  <c r="O646" i="1"/>
  <c r="J646" i="1" s="1"/>
  <c r="M646" i="1" s="1"/>
  <c r="N646" i="1" s="1"/>
  <c r="H646" i="1"/>
  <c r="I646" i="1" s="1"/>
  <c r="O645" i="1"/>
  <c r="J645" i="1" s="1"/>
  <c r="M645" i="1"/>
  <c r="N645" i="1" s="1"/>
  <c r="I645" i="1"/>
  <c r="H645" i="1"/>
  <c r="O644" i="1"/>
  <c r="J644" i="1"/>
  <c r="M644" i="1" s="1"/>
  <c r="N644" i="1" s="1"/>
  <c r="I644" i="1"/>
  <c r="H644" i="1"/>
  <c r="O643" i="1"/>
  <c r="J643" i="1"/>
  <c r="M643" i="1" s="1"/>
  <c r="H643" i="1"/>
  <c r="I643" i="1" s="1"/>
  <c r="O642" i="1"/>
  <c r="J642" i="1" s="1"/>
  <c r="M642" i="1" s="1"/>
  <c r="H642" i="1"/>
  <c r="I642" i="1" s="1"/>
  <c r="O641" i="1"/>
  <c r="P641" i="1" s="1"/>
  <c r="Q641" i="1" s="1"/>
  <c r="N641" i="1"/>
  <c r="M641" i="1"/>
  <c r="J641" i="1"/>
  <c r="I641" i="1"/>
  <c r="H641" i="1"/>
  <c r="O640" i="1"/>
  <c r="J640" i="1"/>
  <c r="M640" i="1" s="1"/>
  <c r="I640" i="1"/>
  <c r="H640" i="1"/>
  <c r="O639" i="1"/>
  <c r="J639" i="1"/>
  <c r="M639" i="1" s="1"/>
  <c r="H639" i="1"/>
  <c r="O638" i="1"/>
  <c r="J638" i="1" s="1"/>
  <c r="M638" i="1" s="1"/>
  <c r="I638" i="1"/>
  <c r="H638" i="1"/>
  <c r="O637" i="1"/>
  <c r="H637" i="1"/>
  <c r="O636" i="1"/>
  <c r="J636" i="1"/>
  <c r="M636" i="1" s="1"/>
  <c r="I636" i="1"/>
  <c r="H636" i="1"/>
  <c r="O635" i="1"/>
  <c r="J635" i="1"/>
  <c r="M635" i="1" s="1"/>
  <c r="N635" i="1" s="1"/>
  <c r="H635" i="1"/>
  <c r="I635" i="1" s="1"/>
  <c r="O634" i="1"/>
  <c r="J634" i="1"/>
  <c r="M634" i="1" s="1"/>
  <c r="H634" i="1"/>
  <c r="I634" i="1" s="1"/>
  <c r="P633" i="1"/>
  <c r="Q633" i="1" s="1"/>
  <c r="O633" i="1"/>
  <c r="J633" i="1" s="1"/>
  <c r="M633" i="1" s="1"/>
  <c r="N633" i="1" s="1"/>
  <c r="H633" i="1"/>
  <c r="I633" i="1" s="1"/>
  <c r="O632" i="1"/>
  <c r="P632" i="1" s="1"/>
  <c r="Q632" i="1" s="1"/>
  <c r="N632" i="1"/>
  <c r="M632" i="1"/>
  <c r="J632" i="1"/>
  <c r="H632" i="1"/>
  <c r="I632" i="1" s="1"/>
  <c r="O631" i="1"/>
  <c r="J631" i="1"/>
  <c r="M631" i="1" s="1"/>
  <c r="I631" i="1"/>
  <c r="H631" i="1"/>
  <c r="O630" i="1"/>
  <c r="J630" i="1"/>
  <c r="M630" i="1" s="1"/>
  <c r="H630" i="1"/>
  <c r="I630" i="1" s="1"/>
  <c r="O629" i="1"/>
  <c r="J629" i="1"/>
  <c r="M629" i="1" s="1"/>
  <c r="H629" i="1"/>
  <c r="I629" i="1" s="1"/>
  <c r="O628" i="1"/>
  <c r="J628" i="1" s="1"/>
  <c r="M628" i="1" s="1"/>
  <c r="H628" i="1"/>
  <c r="I628" i="1" s="1"/>
  <c r="O627" i="1"/>
  <c r="P627" i="1" s="1"/>
  <c r="Q627" i="1" s="1"/>
  <c r="N627" i="1"/>
  <c r="M627" i="1"/>
  <c r="J627" i="1"/>
  <c r="H627" i="1"/>
  <c r="I627" i="1" s="1"/>
  <c r="O626" i="1"/>
  <c r="J626" i="1"/>
  <c r="M626" i="1" s="1"/>
  <c r="I626" i="1"/>
  <c r="H626" i="1"/>
  <c r="M625" i="1"/>
  <c r="P625" i="1" s="1"/>
  <c r="Q625" i="1" s="1"/>
  <c r="J625" i="1"/>
  <c r="H625" i="1"/>
  <c r="I625" i="1" s="1"/>
  <c r="O624" i="1"/>
  <c r="J624" i="1" s="1"/>
  <c r="M624" i="1" s="1"/>
  <c r="I624" i="1"/>
  <c r="H624" i="1"/>
  <c r="O623" i="1"/>
  <c r="I623" i="1"/>
  <c r="H623" i="1"/>
  <c r="O622" i="1"/>
  <c r="P622" i="1" s="1"/>
  <c r="Q622" i="1" s="1"/>
  <c r="M622" i="1"/>
  <c r="N622" i="1" s="1"/>
  <c r="J622" i="1"/>
  <c r="I622" i="1"/>
  <c r="H622" i="1"/>
  <c r="J621" i="1"/>
  <c r="M621" i="1" s="1"/>
  <c r="H621" i="1"/>
  <c r="I621" i="1" s="1"/>
  <c r="O620" i="1"/>
  <c r="J620" i="1"/>
  <c r="M620" i="1" s="1"/>
  <c r="H620" i="1"/>
  <c r="I620" i="1" s="1"/>
  <c r="P619" i="1"/>
  <c r="Q619" i="1" s="1"/>
  <c r="N619" i="1"/>
  <c r="M619" i="1"/>
  <c r="J619" i="1"/>
  <c r="H619" i="1"/>
  <c r="I619" i="1" s="1"/>
  <c r="O618" i="1"/>
  <c r="M618" i="1"/>
  <c r="N618" i="1" s="1"/>
  <c r="J618" i="1"/>
  <c r="I618" i="1"/>
  <c r="H618" i="1"/>
  <c r="O617" i="1"/>
  <c r="P617" i="1" s="1"/>
  <c r="Q617" i="1" s="1"/>
  <c r="J617" i="1"/>
  <c r="M617" i="1" s="1"/>
  <c r="I617" i="1"/>
  <c r="H617" i="1"/>
  <c r="O616" i="1"/>
  <c r="J616" i="1" s="1"/>
  <c r="M616" i="1" s="1"/>
  <c r="H616" i="1"/>
  <c r="I616" i="1" s="1"/>
  <c r="O615" i="1"/>
  <c r="J615" i="1" s="1"/>
  <c r="M615" i="1" s="1"/>
  <c r="I615" i="1"/>
  <c r="H615" i="1"/>
  <c r="O614" i="1"/>
  <c r="H614" i="1"/>
  <c r="I614" i="1" s="1"/>
  <c r="O613" i="1"/>
  <c r="P613" i="1" s="1"/>
  <c r="Q613" i="1" s="1"/>
  <c r="M613" i="1"/>
  <c r="N613" i="1" s="1"/>
  <c r="J613" i="1"/>
  <c r="I613" i="1"/>
  <c r="H613" i="1"/>
  <c r="O612" i="1"/>
  <c r="J612" i="1"/>
  <c r="M612" i="1" s="1"/>
  <c r="N612" i="1" s="1"/>
  <c r="H612" i="1"/>
  <c r="O611" i="1"/>
  <c r="J611" i="1"/>
  <c r="M611" i="1" s="1"/>
  <c r="H611" i="1"/>
  <c r="I611" i="1" s="1"/>
  <c r="O610" i="1"/>
  <c r="J610" i="1" s="1"/>
  <c r="M610" i="1" s="1"/>
  <c r="H610" i="1"/>
  <c r="I610" i="1" s="1"/>
  <c r="O609" i="1"/>
  <c r="I609" i="1"/>
  <c r="H609" i="1"/>
  <c r="O608" i="1"/>
  <c r="J608" i="1"/>
  <c r="M608" i="1" s="1"/>
  <c r="I608" i="1"/>
  <c r="H608" i="1"/>
  <c r="O607" i="1"/>
  <c r="P607" i="1" s="1"/>
  <c r="J607" i="1"/>
  <c r="M607" i="1" s="1"/>
  <c r="H607" i="1"/>
  <c r="I607" i="1" s="1"/>
  <c r="O606" i="1"/>
  <c r="J606" i="1"/>
  <c r="M606" i="1" s="1"/>
  <c r="H606" i="1"/>
  <c r="I606" i="1" s="1"/>
  <c r="P605" i="1"/>
  <c r="Q605" i="1" s="1"/>
  <c r="O605" i="1"/>
  <c r="J605" i="1" s="1"/>
  <c r="M605" i="1" s="1"/>
  <c r="H605" i="1"/>
  <c r="I605" i="1" s="1"/>
  <c r="O604" i="1"/>
  <c r="P604" i="1" s="1"/>
  <c r="Q604" i="1" s="1"/>
  <c r="N604" i="1"/>
  <c r="M604" i="1"/>
  <c r="J604" i="1"/>
  <c r="H604" i="1"/>
  <c r="I604" i="1" s="1"/>
  <c r="O603" i="1"/>
  <c r="J603" i="1"/>
  <c r="M603" i="1" s="1"/>
  <c r="I603" i="1"/>
  <c r="H603" i="1"/>
  <c r="O602" i="1"/>
  <c r="J602" i="1"/>
  <c r="M602" i="1" s="1"/>
  <c r="H602" i="1"/>
  <c r="I602" i="1" s="1"/>
  <c r="O601" i="1"/>
  <c r="J601" i="1"/>
  <c r="M601" i="1" s="1"/>
  <c r="H601" i="1"/>
  <c r="I601" i="1" s="1"/>
  <c r="O600" i="1"/>
  <c r="J600" i="1" s="1"/>
  <c r="M600" i="1" s="1"/>
  <c r="H600" i="1"/>
  <c r="I600" i="1" s="1"/>
  <c r="O599" i="1"/>
  <c r="P599" i="1" s="1"/>
  <c r="Q599" i="1" s="1"/>
  <c r="N599" i="1"/>
  <c r="M599" i="1"/>
  <c r="J599" i="1"/>
  <c r="H599" i="1"/>
  <c r="I599" i="1" s="1"/>
  <c r="O598" i="1"/>
  <c r="J598" i="1"/>
  <c r="M598" i="1" s="1"/>
  <c r="I598" i="1"/>
  <c r="H598" i="1"/>
  <c r="O597" i="1"/>
  <c r="J597" i="1"/>
  <c r="M597" i="1" s="1"/>
  <c r="H597" i="1"/>
  <c r="I597" i="1" s="1"/>
  <c r="O596" i="1"/>
  <c r="J596" i="1"/>
  <c r="M596" i="1" s="1"/>
  <c r="H596" i="1"/>
  <c r="I596" i="1" s="1"/>
  <c r="P595" i="1"/>
  <c r="Q595" i="1" s="1"/>
  <c r="O595" i="1"/>
  <c r="J595" i="1" s="1"/>
  <c r="M595" i="1" s="1"/>
  <c r="H595" i="1"/>
  <c r="I595" i="1" s="1"/>
  <c r="O594" i="1"/>
  <c r="P594" i="1" s="1"/>
  <c r="Q594" i="1" s="1"/>
  <c r="N594" i="1"/>
  <c r="M594" i="1"/>
  <c r="J594" i="1"/>
  <c r="H594" i="1"/>
  <c r="I594" i="1" s="1"/>
  <c r="O593" i="1"/>
  <c r="J593" i="1"/>
  <c r="M593" i="1" s="1"/>
  <c r="I593" i="1"/>
  <c r="H593" i="1"/>
  <c r="O592" i="1"/>
  <c r="J592" i="1"/>
  <c r="M592" i="1" s="1"/>
  <c r="H592" i="1"/>
  <c r="I592" i="1" s="1"/>
  <c r="O591" i="1"/>
  <c r="J591" i="1"/>
  <c r="M591" i="1" s="1"/>
  <c r="H591" i="1"/>
  <c r="I591" i="1" s="1"/>
  <c r="P590" i="1"/>
  <c r="Q590" i="1" s="1"/>
  <c r="O590" i="1"/>
  <c r="J590" i="1" s="1"/>
  <c r="M590" i="1" s="1"/>
  <c r="N590" i="1" s="1"/>
  <c r="H590" i="1"/>
  <c r="I590" i="1" s="1"/>
  <c r="O589" i="1"/>
  <c r="P589" i="1" s="1"/>
  <c r="Q589" i="1" s="1"/>
  <c r="N589" i="1"/>
  <c r="M589" i="1"/>
  <c r="J589" i="1"/>
  <c r="H589" i="1"/>
  <c r="I589" i="1" s="1"/>
  <c r="O588" i="1"/>
  <c r="J588" i="1"/>
  <c r="M588" i="1" s="1"/>
  <c r="I588" i="1"/>
  <c r="H588" i="1"/>
  <c r="O587" i="1"/>
  <c r="J587" i="1"/>
  <c r="M587" i="1" s="1"/>
  <c r="H587" i="1"/>
  <c r="I587" i="1" s="1"/>
  <c r="O586" i="1"/>
  <c r="J586" i="1"/>
  <c r="M586" i="1" s="1"/>
  <c r="H586" i="1"/>
  <c r="I586" i="1" s="1"/>
  <c r="P585" i="1"/>
  <c r="Q585" i="1" s="1"/>
  <c r="O585" i="1"/>
  <c r="J585" i="1" s="1"/>
  <c r="M585" i="1" s="1"/>
  <c r="N585" i="1" s="1"/>
  <c r="H585" i="1"/>
  <c r="I585" i="1" s="1"/>
  <c r="O584" i="1"/>
  <c r="P584" i="1" s="1"/>
  <c r="Q584" i="1" s="1"/>
  <c r="N584" i="1"/>
  <c r="M584" i="1"/>
  <c r="J584" i="1"/>
  <c r="H584" i="1"/>
  <c r="I584" i="1" s="1"/>
  <c r="O583" i="1"/>
  <c r="J583" i="1"/>
  <c r="M583" i="1" s="1"/>
  <c r="H583" i="1"/>
  <c r="I583" i="1" s="1"/>
  <c r="O582" i="1"/>
  <c r="J582" i="1"/>
  <c r="M582" i="1" s="1"/>
  <c r="H582" i="1"/>
  <c r="I582" i="1" s="1"/>
  <c r="P581" i="1"/>
  <c r="Q581" i="1" s="1"/>
  <c r="O581" i="1"/>
  <c r="J581" i="1"/>
  <c r="M581" i="1" s="1"/>
  <c r="H581" i="1"/>
  <c r="I581" i="1" s="1"/>
  <c r="P580" i="1"/>
  <c r="Q580" i="1" s="1"/>
  <c r="O580" i="1"/>
  <c r="J580" i="1" s="1"/>
  <c r="M580" i="1" s="1"/>
  <c r="N580" i="1"/>
  <c r="H580" i="1"/>
  <c r="I580" i="1" s="1"/>
  <c r="O579" i="1"/>
  <c r="J579" i="1"/>
  <c r="M579" i="1" s="1"/>
  <c r="N579" i="1" s="1"/>
  <c r="H579" i="1"/>
  <c r="I579" i="1" s="1"/>
  <c r="O578" i="1"/>
  <c r="J578" i="1"/>
  <c r="M578" i="1" s="1"/>
  <c r="H578" i="1"/>
  <c r="I578" i="1" s="1"/>
  <c r="O577" i="1"/>
  <c r="J577" i="1"/>
  <c r="M577" i="1" s="1"/>
  <c r="H577" i="1"/>
  <c r="I577" i="1" s="1"/>
  <c r="O576" i="1"/>
  <c r="J576" i="1"/>
  <c r="M576" i="1" s="1"/>
  <c r="N576" i="1" s="1"/>
  <c r="H576" i="1"/>
  <c r="I576" i="1" s="1"/>
  <c r="M575" i="1"/>
  <c r="N575" i="1" s="1"/>
  <c r="J575" i="1"/>
  <c r="I575" i="1"/>
  <c r="H575" i="1"/>
  <c r="O574" i="1"/>
  <c r="M574" i="1"/>
  <c r="N574" i="1" s="1"/>
  <c r="J574" i="1"/>
  <c r="I574" i="1"/>
  <c r="H574" i="1"/>
  <c r="J573" i="1"/>
  <c r="M573" i="1" s="1"/>
  <c r="H573" i="1"/>
  <c r="I573" i="1" s="1"/>
  <c r="P572" i="1"/>
  <c r="Q572" i="1" s="1"/>
  <c r="O572" i="1"/>
  <c r="J572" i="1"/>
  <c r="M572" i="1" s="1"/>
  <c r="H572" i="1"/>
  <c r="I572" i="1" s="1"/>
  <c r="P571" i="1"/>
  <c r="Q571" i="1" s="1"/>
  <c r="O571" i="1"/>
  <c r="J571" i="1" s="1"/>
  <c r="M571" i="1" s="1"/>
  <c r="N571" i="1"/>
  <c r="H571" i="1"/>
  <c r="I571" i="1" s="1"/>
  <c r="O570" i="1"/>
  <c r="J570" i="1"/>
  <c r="M570" i="1" s="1"/>
  <c r="H570" i="1"/>
  <c r="I570" i="1" s="1"/>
  <c r="O569" i="1"/>
  <c r="J569" i="1"/>
  <c r="M569" i="1" s="1"/>
  <c r="H569" i="1"/>
  <c r="I569" i="1" s="1"/>
  <c r="O568" i="1"/>
  <c r="J568" i="1"/>
  <c r="M568" i="1" s="1"/>
  <c r="H568" i="1"/>
  <c r="I568" i="1" s="1"/>
  <c r="O567" i="1"/>
  <c r="J567" i="1"/>
  <c r="M567" i="1" s="1"/>
  <c r="H567" i="1"/>
  <c r="I567" i="1" s="1"/>
  <c r="P566" i="1"/>
  <c r="Q566" i="1" s="1"/>
  <c r="O566" i="1"/>
  <c r="J566" i="1" s="1"/>
  <c r="M566" i="1" s="1"/>
  <c r="N566" i="1"/>
  <c r="H566" i="1"/>
  <c r="I566" i="1" s="1"/>
  <c r="O565" i="1"/>
  <c r="P565" i="1" s="1"/>
  <c r="Q565" i="1" s="1"/>
  <c r="J565" i="1"/>
  <c r="M565" i="1" s="1"/>
  <c r="H565" i="1"/>
  <c r="I565" i="1" s="1"/>
  <c r="O564" i="1"/>
  <c r="J564" i="1"/>
  <c r="M564" i="1" s="1"/>
  <c r="H564" i="1"/>
  <c r="I564" i="1" s="1"/>
  <c r="O563" i="1"/>
  <c r="J563" i="1"/>
  <c r="M563" i="1" s="1"/>
  <c r="H563" i="1"/>
  <c r="I563" i="1" s="1"/>
  <c r="P562" i="1"/>
  <c r="Q562" i="1" s="1"/>
  <c r="M562" i="1"/>
  <c r="N562" i="1" s="1"/>
  <c r="J562" i="1"/>
  <c r="I562" i="1"/>
  <c r="H562" i="1"/>
  <c r="J561" i="1"/>
  <c r="M561" i="1" s="1"/>
  <c r="P561" i="1" s="1"/>
  <c r="Q561" i="1" s="1"/>
  <c r="H561" i="1"/>
  <c r="I561" i="1" s="1"/>
  <c r="O560" i="1"/>
  <c r="J560" i="1"/>
  <c r="M560" i="1" s="1"/>
  <c r="H560" i="1"/>
  <c r="I560" i="1" s="1"/>
  <c r="O559" i="1"/>
  <c r="J559" i="1"/>
  <c r="M559" i="1" s="1"/>
  <c r="H559" i="1"/>
  <c r="I559" i="1" s="1"/>
  <c r="P558" i="1"/>
  <c r="Q558" i="1" s="1"/>
  <c r="O558" i="1"/>
  <c r="J558" i="1"/>
  <c r="M558" i="1" s="1"/>
  <c r="N558" i="1" s="1"/>
  <c r="H558" i="1"/>
  <c r="I558" i="1" s="1"/>
  <c r="P557" i="1"/>
  <c r="Q557" i="1" s="1"/>
  <c r="O557" i="1"/>
  <c r="J557" i="1" s="1"/>
  <c r="M557" i="1" s="1"/>
  <c r="N557" i="1"/>
  <c r="H557" i="1"/>
  <c r="I557" i="1" s="1"/>
  <c r="O556" i="1"/>
  <c r="J556" i="1"/>
  <c r="M556" i="1" s="1"/>
  <c r="N556" i="1" s="1"/>
  <c r="H556" i="1"/>
  <c r="I556" i="1" s="1"/>
  <c r="O555" i="1"/>
  <c r="J555" i="1"/>
  <c r="M555" i="1" s="1"/>
  <c r="H555" i="1"/>
  <c r="I555" i="1" s="1"/>
  <c r="O554" i="1"/>
  <c r="J554" i="1"/>
  <c r="M554" i="1" s="1"/>
  <c r="H554" i="1"/>
  <c r="I554" i="1" s="1"/>
  <c r="O553" i="1"/>
  <c r="J553" i="1"/>
  <c r="M553" i="1" s="1"/>
  <c r="H553" i="1"/>
  <c r="I553" i="1" s="1"/>
  <c r="P552" i="1"/>
  <c r="Q552" i="1" s="1"/>
  <c r="O552" i="1"/>
  <c r="J552" i="1" s="1"/>
  <c r="M552" i="1" s="1"/>
  <c r="N552" i="1"/>
  <c r="H552" i="1"/>
  <c r="I552" i="1" s="1"/>
  <c r="O551" i="1"/>
  <c r="P551" i="1" s="1"/>
  <c r="Q551" i="1" s="1"/>
  <c r="N551" i="1"/>
  <c r="J551" i="1"/>
  <c r="M551" i="1" s="1"/>
  <c r="H551" i="1"/>
  <c r="I551" i="1" s="1"/>
  <c r="O550" i="1"/>
  <c r="J550" i="1"/>
  <c r="M550" i="1" s="1"/>
  <c r="H550" i="1"/>
  <c r="I550" i="1" s="1"/>
  <c r="O549" i="1"/>
  <c r="J549" i="1"/>
  <c r="M549" i="1" s="1"/>
  <c r="H549" i="1"/>
  <c r="I549" i="1" s="1"/>
  <c r="P548" i="1"/>
  <c r="Q548" i="1" s="1"/>
  <c r="O548" i="1"/>
  <c r="J548" i="1"/>
  <c r="M548" i="1" s="1"/>
  <c r="N548" i="1" s="1"/>
  <c r="H548" i="1"/>
  <c r="I548" i="1" s="1"/>
  <c r="P547" i="1"/>
  <c r="Q547" i="1" s="1"/>
  <c r="O547" i="1"/>
  <c r="J547" i="1" s="1"/>
  <c r="M547" i="1" s="1"/>
  <c r="N547" i="1"/>
  <c r="H547" i="1"/>
  <c r="I547" i="1" s="1"/>
  <c r="O546" i="1"/>
  <c r="P546" i="1" s="1"/>
  <c r="Q546" i="1" s="1"/>
  <c r="M546" i="1"/>
  <c r="J546" i="1"/>
  <c r="H546" i="1"/>
  <c r="I546" i="1" s="1"/>
  <c r="O545" i="1"/>
  <c r="J545" i="1"/>
  <c r="M545" i="1" s="1"/>
  <c r="H545" i="1"/>
  <c r="I545" i="1" s="1"/>
  <c r="O544" i="1"/>
  <c r="J544" i="1"/>
  <c r="M544" i="1" s="1"/>
  <c r="H544" i="1"/>
  <c r="I544" i="1" s="1"/>
  <c r="O543" i="1"/>
  <c r="J543" i="1"/>
  <c r="M543" i="1" s="1"/>
  <c r="N543" i="1" s="1"/>
  <c r="H543" i="1"/>
  <c r="I543" i="1" s="1"/>
  <c r="O542" i="1"/>
  <c r="J542" i="1" s="1"/>
  <c r="M542" i="1" s="1"/>
  <c r="H542" i="1"/>
  <c r="I542" i="1" s="1"/>
  <c r="O541" i="1"/>
  <c r="P541" i="1" s="1"/>
  <c r="Q541" i="1" s="1"/>
  <c r="N541" i="1"/>
  <c r="M541" i="1"/>
  <c r="J541" i="1"/>
  <c r="H541" i="1"/>
  <c r="I541" i="1" s="1"/>
  <c r="O540" i="1"/>
  <c r="J540" i="1"/>
  <c r="M540" i="1" s="1"/>
  <c r="I540" i="1"/>
  <c r="H540" i="1"/>
  <c r="O539" i="1"/>
  <c r="J539" i="1"/>
  <c r="M539" i="1" s="1"/>
  <c r="H539" i="1"/>
  <c r="I539" i="1" s="1"/>
  <c r="O538" i="1"/>
  <c r="J538" i="1"/>
  <c r="M538" i="1" s="1"/>
  <c r="H538" i="1"/>
  <c r="I538" i="1" s="1"/>
  <c r="P537" i="1"/>
  <c r="Q537" i="1" s="1"/>
  <c r="O537" i="1"/>
  <c r="J537" i="1" s="1"/>
  <c r="M537" i="1" s="1"/>
  <c r="N537" i="1"/>
  <c r="H537" i="1"/>
  <c r="I537" i="1" s="1"/>
  <c r="O536" i="1"/>
  <c r="J536" i="1"/>
  <c r="M536" i="1" s="1"/>
  <c r="N536" i="1" s="1"/>
  <c r="H536" i="1"/>
  <c r="I536" i="1" s="1"/>
  <c r="O535" i="1"/>
  <c r="J535" i="1"/>
  <c r="M535" i="1" s="1"/>
  <c r="H535" i="1"/>
  <c r="I535" i="1" s="1"/>
  <c r="O534" i="1"/>
  <c r="J534" i="1"/>
  <c r="M534" i="1" s="1"/>
  <c r="H534" i="1"/>
  <c r="I534" i="1" s="1"/>
  <c r="P533" i="1"/>
  <c r="Q533" i="1" s="1"/>
  <c r="O533" i="1"/>
  <c r="J533" i="1"/>
  <c r="M533" i="1" s="1"/>
  <c r="H533" i="1"/>
  <c r="I533" i="1" s="1"/>
  <c r="O532" i="1"/>
  <c r="J532" i="1" s="1"/>
  <c r="M532" i="1" s="1"/>
  <c r="H532" i="1"/>
  <c r="I532" i="1" s="1"/>
  <c r="O531" i="1"/>
  <c r="J531" i="1"/>
  <c r="M531" i="1" s="1"/>
  <c r="N531" i="1" s="1"/>
  <c r="H531" i="1"/>
  <c r="I531" i="1" s="1"/>
  <c r="O530" i="1"/>
  <c r="J530" i="1"/>
  <c r="M530" i="1" s="1"/>
  <c r="H530" i="1"/>
  <c r="I530" i="1" s="1"/>
  <c r="O529" i="1"/>
  <c r="J529" i="1"/>
  <c r="M529" i="1" s="1"/>
  <c r="H529" i="1"/>
  <c r="I529" i="1" s="1"/>
  <c r="P528" i="1"/>
  <c r="Q528" i="1" s="1"/>
  <c r="O528" i="1"/>
  <c r="J528" i="1"/>
  <c r="M528" i="1" s="1"/>
  <c r="H528" i="1"/>
  <c r="I528" i="1" s="1"/>
  <c r="O527" i="1"/>
  <c r="J527" i="1" s="1"/>
  <c r="M527" i="1" s="1"/>
  <c r="H527" i="1"/>
  <c r="I527" i="1" s="1"/>
  <c r="O526" i="1"/>
  <c r="M526" i="1"/>
  <c r="J526" i="1"/>
  <c r="H526" i="1"/>
  <c r="I526" i="1" s="1"/>
  <c r="O525" i="1"/>
  <c r="J525" i="1"/>
  <c r="M525" i="1" s="1"/>
  <c r="H525" i="1"/>
  <c r="I525" i="1" s="1"/>
  <c r="O524" i="1"/>
  <c r="J524" i="1"/>
  <c r="M524" i="1" s="1"/>
  <c r="H524" i="1"/>
  <c r="I524" i="1" s="1"/>
  <c r="Q523" i="1"/>
  <c r="O523" i="1"/>
  <c r="J523" i="1"/>
  <c r="M523" i="1" s="1"/>
  <c r="P523" i="1" s="1"/>
  <c r="H523" i="1"/>
  <c r="I523" i="1" s="1"/>
  <c r="O522" i="1"/>
  <c r="J522" i="1" s="1"/>
  <c r="M522" i="1" s="1"/>
  <c r="N522" i="1" s="1"/>
  <c r="H522" i="1"/>
  <c r="I522" i="1" s="1"/>
  <c r="O521" i="1"/>
  <c r="J521" i="1"/>
  <c r="M521" i="1" s="1"/>
  <c r="N521" i="1" s="1"/>
  <c r="H521" i="1"/>
  <c r="I521" i="1" s="1"/>
  <c r="O520" i="1"/>
  <c r="J520" i="1"/>
  <c r="M520" i="1" s="1"/>
  <c r="I520" i="1"/>
  <c r="H520" i="1"/>
  <c r="O519" i="1"/>
  <c r="J519" i="1"/>
  <c r="M519" i="1" s="1"/>
  <c r="H519" i="1"/>
  <c r="I519" i="1" s="1"/>
  <c r="P518" i="1"/>
  <c r="Q518" i="1" s="1"/>
  <c r="O518" i="1"/>
  <c r="J518" i="1"/>
  <c r="M518" i="1" s="1"/>
  <c r="N518" i="1" s="1"/>
  <c r="H518" i="1"/>
  <c r="I518" i="1" s="1"/>
  <c r="P517" i="1"/>
  <c r="Q517" i="1" s="1"/>
  <c r="O517" i="1"/>
  <c r="J517" i="1" s="1"/>
  <c r="M517" i="1" s="1"/>
  <c r="N517" i="1" s="1"/>
  <c r="H517" i="1"/>
  <c r="O516" i="1"/>
  <c r="J516" i="1"/>
  <c r="M516" i="1" s="1"/>
  <c r="N516" i="1" s="1"/>
  <c r="I516" i="1"/>
  <c r="H516" i="1"/>
  <c r="O515" i="1"/>
  <c r="J515" i="1"/>
  <c r="M515" i="1" s="1"/>
  <c r="N515" i="1" s="1"/>
  <c r="H515" i="1"/>
  <c r="P514" i="1"/>
  <c r="Q514" i="1" s="1"/>
  <c r="O514" i="1"/>
  <c r="J514" i="1"/>
  <c r="M514" i="1" s="1"/>
  <c r="N514" i="1" s="1"/>
  <c r="H514" i="1"/>
  <c r="I514" i="1" s="1"/>
  <c r="O513" i="1"/>
  <c r="J513" i="1" s="1"/>
  <c r="M513" i="1" s="1"/>
  <c r="N513" i="1"/>
  <c r="H513" i="1"/>
  <c r="I513" i="1" s="1"/>
  <c r="O512" i="1"/>
  <c r="J512" i="1"/>
  <c r="M512" i="1" s="1"/>
  <c r="N512" i="1" s="1"/>
  <c r="H512" i="1"/>
  <c r="I512" i="1" s="1"/>
  <c r="O511" i="1"/>
  <c r="J511" i="1"/>
  <c r="M511" i="1" s="1"/>
  <c r="H511" i="1"/>
  <c r="I511" i="1" s="1"/>
  <c r="O510" i="1"/>
  <c r="J510" i="1"/>
  <c r="M510" i="1" s="1"/>
  <c r="H510" i="1"/>
  <c r="I510" i="1" s="1"/>
  <c r="P509" i="1"/>
  <c r="Q509" i="1" s="1"/>
  <c r="O509" i="1"/>
  <c r="J509" i="1"/>
  <c r="M509" i="1" s="1"/>
  <c r="N509" i="1" s="1"/>
  <c r="H509" i="1"/>
  <c r="I509" i="1" s="1"/>
  <c r="O508" i="1"/>
  <c r="J508" i="1" s="1"/>
  <c r="M508" i="1" s="1"/>
  <c r="N508" i="1" s="1"/>
  <c r="H508" i="1"/>
  <c r="I508" i="1" s="1"/>
  <c r="O507" i="1"/>
  <c r="M507" i="1"/>
  <c r="N507" i="1" s="1"/>
  <c r="J507" i="1"/>
  <c r="H507" i="1"/>
  <c r="I507" i="1" s="1"/>
  <c r="O506" i="1"/>
  <c r="J506" i="1"/>
  <c r="M506" i="1" s="1"/>
  <c r="H506" i="1"/>
  <c r="I506" i="1" s="1"/>
  <c r="O505" i="1"/>
  <c r="J505" i="1"/>
  <c r="M505" i="1" s="1"/>
  <c r="H505" i="1"/>
  <c r="I505" i="1" s="1"/>
  <c r="O504" i="1"/>
  <c r="J504" i="1"/>
  <c r="M504" i="1" s="1"/>
  <c r="N504" i="1" s="1"/>
  <c r="H504" i="1"/>
  <c r="I504" i="1" s="1"/>
  <c r="O503" i="1"/>
  <c r="J503" i="1" s="1"/>
  <c r="M503" i="1" s="1"/>
  <c r="N503" i="1" s="1"/>
  <c r="H503" i="1"/>
  <c r="I503" i="1" s="1"/>
  <c r="O502" i="1"/>
  <c r="J502" i="1"/>
  <c r="M502" i="1" s="1"/>
  <c r="N502" i="1" s="1"/>
  <c r="H502" i="1"/>
  <c r="I502" i="1" s="1"/>
  <c r="O501" i="1"/>
  <c r="J501" i="1"/>
  <c r="M501" i="1" s="1"/>
  <c r="H501" i="1"/>
  <c r="O500" i="1"/>
  <c r="H500" i="1"/>
  <c r="I500" i="1" s="1"/>
  <c r="O499" i="1"/>
  <c r="J499" i="1" s="1"/>
  <c r="M499" i="1" s="1"/>
  <c r="N499" i="1" s="1"/>
  <c r="I499" i="1"/>
  <c r="H499" i="1"/>
  <c r="O498" i="1"/>
  <c r="I498" i="1"/>
  <c r="H498" i="1"/>
  <c r="O497" i="1"/>
  <c r="P497" i="1" s="1"/>
  <c r="Q497" i="1" s="1"/>
  <c r="J497" i="1"/>
  <c r="M497" i="1" s="1"/>
  <c r="N497" i="1" s="1"/>
  <c r="I497" i="1"/>
  <c r="H497" i="1"/>
  <c r="O496" i="1"/>
  <c r="J496" i="1"/>
  <c r="M496" i="1" s="1"/>
  <c r="N496" i="1" s="1"/>
  <c r="I496" i="1"/>
  <c r="H496" i="1"/>
  <c r="O495" i="1"/>
  <c r="H495" i="1"/>
  <c r="I495" i="1" s="1"/>
  <c r="O494" i="1"/>
  <c r="J494" i="1" s="1"/>
  <c r="M494" i="1" s="1"/>
  <c r="N494" i="1" s="1"/>
  <c r="I494" i="1"/>
  <c r="H494" i="1"/>
  <c r="O493" i="1"/>
  <c r="J493" i="1" s="1"/>
  <c r="M493" i="1"/>
  <c r="I493" i="1"/>
  <c r="H493" i="1"/>
  <c r="O492" i="1"/>
  <c r="J492" i="1"/>
  <c r="M492" i="1" s="1"/>
  <c r="N492" i="1" s="1"/>
  <c r="I492" i="1"/>
  <c r="H492" i="1"/>
  <c r="O491" i="1"/>
  <c r="J491" i="1"/>
  <c r="M491" i="1" s="1"/>
  <c r="N491" i="1" s="1"/>
  <c r="H491" i="1"/>
  <c r="I491" i="1" s="1"/>
  <c r="O490" i="1"/>
  <c r="H490" i="1"/>
  <c r="I490" i="1" s="1"/>
  <c r="Q489" i="1"/>
  <c r="P489" i="1"/>
  <c r="O489" i="1"/>
  <c r="J489" i="1" s="1"/>
  <c r="M489" i="1" s="1"/>
  <c r="N489" i="1" s="1"/>
  <c r="I489" i="1"/>
  <c r="H489" i="1"/>
  <c r="O488" i="1"/>
  <c r="J488" i="1" s="1"/>
  <c r="M488" i="1" s="1"/>
  <c r="N488" i="1" s="1"/>
  <c r="I488" i="1"/>
  <c r="H488" i="1"/>
  <c r="O487" i="1"/>
  <c r="J487" i="1"/>
  <c r="M487" i="1" s="1"/>
  <c r="N487" i="1" s="1"/>
  <c r="I487" i="1"/>
  <c r="H487" i="1"/>
  <c r="O486" i="1"/>
  <c r="J486" i="1"/>
  <c r="M486" i="1" s="1"/>
  <c r="N486" i="1" s="1"/>
  <c r="H486" i="1"/>
  <c r="O485" i="1"/>
  <c r="J485" i="1"/>
  <c r="M485" i="1" s="1"/>
  <c r="N485" i="1" s="1"/>
  <c r="H485" i="1"/>
  <c r="I485" i="1" s="1"/>
  <c r="P484" i="1"/>
  <c r="Q484" i="1" s="1"/>
  <c r="O484" i="1"/>
  <c r="J484" i="1" s="1"/>
  <c r="M484" i="1" s="1"/>
  <c r="N484" i="1"/>
  <c r="H484" i="1"/>
  <c r="I484" i="1" s="1"/>
  <c r="O483" i="1"/>
  <c r="J483" i="1"/>
  <c r="M483" i="1" s="1"/>
  <c r="N483" i="1" s="1"/>
  <c r="H483" i="1"/>
  <c r="I483" i="1" s="1"/>
  <c r="O482" i="1"/>
  <c r="M482" i="1"/>
  <c r="J482" i="1"/>
  <c r="H482" i="1"/>
  <c r="I482" i="1" s="1"/>
  <c r="O481" i="1"/>
  <c r="J481" i="1"/>
  <c r="M481" i="1" s="1"/>
  <c r="H481" i="1"/>
  <c r="I481" i="1" s="1"/>
  <c r="O480" i="1"/>
  <c r="J480" i="1"/>
  <c r="M480" i="1" s="1"/>
  <c r="N480" i="1" s="1"/>
  <c r="H480" i="1"/>
  <c r="I480" i="1" s="1"/>
  <c r="Q479" i="1"/>
  <c r="P479" i="1"/>
  <c r="O479" i="1"/>
  <c r="J479" i="1" s="1"/>
  <c r="M479" i="1" s="1"/>
  <c r="N479" i="1" s="1"/>
  <c r="H479" i="1"/>
  <c r="I479" i="1" s="1"/>
  <c r="O478" i="1"/>
  <c r="H478" i="1"/>
  <c r="I478" i="1" s="1"/>
  <c r="O477" i="1"/>
  <c r="M477" i="1"/>
  <c r="J477" i="1"/>
  <c r="H477" i="1"/>
  <c r="I477" i="1" s="1"/>
  <c r="O476" i="1"/>
  <c r="J476" i="1"/>
  <c r="M476" i="1" s="1"/>
  <c r="I476" i="1"/>
  <c r="H476" i="1"/>
  <c r="P475" i="1"/>
  <c r="Q475" i="1" s="1"/>
  <c r="O475" i="1"/>
  <c r="J475" i="1"/>
  <c r="M475" i="1" s="1"/>
  <c r="H475" i="1"/>
  <c r="I475" i="1" s="1"/>
  <c r="Q474" i="1"/>
  <c r="P474" i="1"/>
  <c r="O474" i="1"/>
  <c r="J474" i="1" s="1"/>
  <c r="M474" i="1" s="1"/>
  <c r="N474" i="1"/>
  <c r="H474" i="1"/>
  <c r="I474" i="1" s="1"/>
  <c r="O473" i="1"/>
  <c r="J473" i="1" s="1"/>
  <c r="M473" i="1" s="1"/>
  <c r="H473" i="1"/>
  <c r="I473" i="1" s="1"/>
  <c r="O472" i="1"/>
  <c r="M472" i="1"/>
  <c r="J472" i="1"/>
  <c r="I472" i="1"/>
  <c r="H472" i="1"/>
  <c r="O471" i="1"/>
  <c r="J471" i="1"/>
  <c r="M471" i="1" s="1"/>
  <c r="H471" i="1"/>
  <c r="O470" i="1"/>
  <c r="H470" i="1"/>
  <c r="O469" i="1"/>
  <c r="J469" i="1"/>
  <c r="M469" i="1" s="1"/>
  <c r="N469" i="1" s="1"/>
  <c r="H469" i="1"/>
  <c r="O468" i="1"/>
  <c r="P468" i="1" s="1"/>
  <c r="J468" i="1"/>
  <c r="M468" i="1" s="1"/>
  <c r="N468" i="1" s="1"/>
  <c r="H468" i="1"/>
  <c r="I468" i="1" s="1"/>
  <c r="O467" i="1"/>
  <c r="H467" i="1"/>
  <c r="I467" i="1" s="1"/>
  <c r="O466" i="1"/>
  <c r="J466" i="1" s="1"/>
  <c r="M466" i="1" s="1"/>
  <c r="N466" i="1" s="1"/>
  <c r="I466" i="1"/>
  <c r="H466" i="1"/>
  <c r="O465" i="1"/>
  <c r="I465" i="1"/>
  <c r="H465" i="1"/>
  <c r="O464" i="1"/>
  <c r="N464" i="1"/>
  <c r="M464" i="1"/>
  <c r="J464" i="1"/>
  <c r="I464" i="1"/>
  <c r="H464" i="1"/>
  <c r="O463" i="1"/>
  <c r="P463" i="1" s="1"/>
  <c r="Q463" i="1" s="1"/>
  <c r="J463" i="1"/>
  <c r="M463" i="1" s="1"/>
  <c r="N463" i="1" s="1"/>
  <c r="I463" i="1"/>
  <c r="H463" i="1"/>
  <c r="O462" i="1"/>
  <c r="H462" i="1"/>
  <c r="I462" i="1" s="1"/>
  <c r="O461" i="1"/>
  <c r="I461" i="1"/>
  <c r="H461" i="1"/>
  <c r="P460" i="1"/>
  <c r="Q460" i="1" s="1"/>
  <c r="O460" i="1"/>
  <c r="J460" i="1" s="1"/>
  <c r="M460" i="1"/>
  <c r="N460" i="1" s="1"/>
  <c r="I460" i="1"/>
  <c r="H460" i="1"/>
  <c r="O459" i="1"/>
  <c r="M459" i="1"/>
  <c r="J459" i="1"/>
  <c r="I459" i="1"/>
  <c r="H459" i="1"/>
  <c r="O458" i="1"/>
  <c r="J458" i="1"/>
  <c r="M458" i="1" s="1"/>
  <c r="I458" i="1"/>
  <c r="H458" i="1"/>
  <c r="O457" i="1"/>
  <c r="H457" i="1"/>
  <c r="I457" i="1" s="1"/>
  <c r="P456" i="1"/>
  <c r="Q456" i="1" s="1"/>
  <c r="N456" i="1"/>
  <c r="J456" i="1"/>
  <c r="M456" i="1" s="1"/>
  <c r="H456" i="1"/>
  <c r="I456" i="1" s="1"/>
  <c r="O455" i="1"/>
  <c r="J455" i="1"/>
  <c r="M455" i="1" s="1"/>
  <c r="N455" i="1" s="1"/>
  <c r="H455" i="1"/>
  <c r="I455" i="1" s="1"/>
  <c r="O454" i="1"/>
  <c r="M454" i="1"/>
  <c r="J454" i="1"/>
  <c r="H454" i="1"/>
  <c r="I454" i="1" s="1"/>
  <c r="O453" i="1"/>
  <c r="J453" i="1"/>
  <c r="M453" i="1" s="1"/>
  <c r="H453" i="1"/>
  <c r="I453" i="1" s="1"/>
  <c r="O452" i="1"/>
  <c r="J452" i="1"/>
  <c r="M452" i="1" s="1"/>
  <c r="N452" i="1" s="1"/>
  <c r="H452" i="1"/>
  <c r="I452" i="1" s="1"/>
  <c r="O451" i="1"/>
  <c r="J451" i="1"/>
  <c r="M451" i="1" s="1"/>
  <c r="H451" i="1"/>
  <c r="I451" i="1" s="1"/>
  <c r="U450" i="1"/>
  <c r="P450" i="1"/>
  <c r="Q450" i="1" s="1"/>
  <c r="O450" i="1"/>
  <c r="J450" i="1"/>
  <c r="M450" i="1" s="1"/>
  <c r="H450" i="1"/>
  <c r="I450" i="1" s="1"/>
  <c r="Q449" i="1"/>
  <c r="P449" i="1"/>
  <c r="O449" i="1"/>
  <c r="J449" i="1" s="1"/>
  <c r="M449" i="1" s="1"/>
  <c r="N449" i="1"/>
  <c r="H449" i="1"/>
  <c r="I449" i="1" s="1"/>
  <c r="O448" i="1"/>
  <c r="H448" i="1"/>
  <c r="I448" i="1" s="1"/>
  <c r="O447" i="1"/>
  <c r="M447" i="1"/>
  <c r="J447" i="1"/>
  <c r="H447" i="1"/>
  <c r="I447" i="1" s="1"/>
  <c r="O446" i="1"/>
  <c r="J446" i="1"/>
  <c r="M446" i="1" s="1"/>
  <c r="H446" i="1"/>
  <c r="I446" i="1" s="1"/>
  <c r="Q445" i="1"/>
  <c r="O445" i="1"/>
  <c r="J445" i="1"/>
  <c r="M445" i="1" s="1"/>
  <c r="P445" i="1" s="1"/>
  <c r="H445" i="1"/>
  <c r="I445" i="1" s="1"/>
  <c r="Q444" i="1"/>
  <c r="P444" i="1"/>
  <c r="O444" i="1"/>
  <c r="J444" i="1" s="1"/>
  <c r="M444" i="1" s="1"/>
  <c r="N444" i="1" s="1"/>
  <c r="H444" i="1"/>
  <c r="I444" i="1" s="1"/>
  <c r="P443" i="1"/>
  <c r="Q443" i="1" s="1"/>
  <c r="O443" i="1"/>
  <c r="J443" i="1"/>
  <c r="M443" i="1" s="1"/>
  <c r="H443" i="1"/>
  <c r="I443" i="1" s="1"/>
  <c r="O442" i="1"/>
  <c r="J442" i="1"/>
  <c r="M442" i="1" s="1"/>
  <c r="I442" i="1"/>
  <c r="H442" i="1"/>
  <c r="O441" i="1"/>
  <c r="J441" i="1"/>
  <c r="M441" i="1" s="1"/>
  <c r="H441" i="1"/>
  <c r="I441" i="1" s="1"/>
  <c r="O440" i="1"/>
  <c r="J440" i="1"/>
  <c r="M440" i="1" s="1"/>
  <c r="H440" i="1"/>
  <c r="I440" i="1" s="1"/>
  <c r="P439" i="1"/>
  <c r="Q439" i="1" s="1"/>
  <c r="O439" i="1"/>
  <c r="J439" i="1" s="1"/>
  <c r="M439" i="1" s="1"/>
  <c r="N439" i="1"/>
  <c r="H439" i="1"/>
  <c r="I439" i="1" s="1"/>
  <c r="O438" i="1"/>
  <c r="J438" i="1"/>
  <c r="M438" i="1" s="1"/>
  <c r="H438" i="1"/>
  <c r="I438" i="1" s="1"/>
  <c r="O437" i="1"/>
  <c r="J437" i="1"/>
  <c r="M437" i="1" s="1"/>
  <c r="I437" i="1"/>
  <c r="H437" i="1"/>
  <c r="O436" i="1"/>
  <c r="J436" i="1"/>
  <c r="M436" i="1" s="1"/>
  <c r="I436" i="1"/>
  <c r="H436" i="1"/>
  <c r="O435" i="1"/>
  <c r="J435" i="1"/>
  <c r="M435" i="1" s="1"/>
  <c r="H435" i="1"/>
  <c r="I435" i="1" s="1"/>
  <c r="O434" i="1"/>
  <c r="H434" i="1"/>
  <c r="I434" i="1" s="1"/>
  <c r="P433" i="1"/>
  <c r="Q433" i="1" s="1"/>
  <c r="O433" i="1"/>
  <c r="M433" i="1"/>
  <c r="N433" i="1" s="1"/>
  <c r="J433" i="1"/>
  <c r="H433" i="1"/>
  <c r="I433" i="1" s="1"/>
  <c r="O432" i="1"/>
  <c r="M432" i="1"/>
  <c r="J432" i="1"/>
  <c r="I432" i="1"/>
  <c r="H432" i="1"/>
  <c r="O431" i="1"/>
  <c r="J431" i="1"/>
  <c r="M431" i="1" s="1"/>
  <c r="I431" i="1"/>
  <c r="H431" i="1"/>
  <c r="P430" i="1"/>
  <c r="Q430" i="1" s="1"/>
  <c r="O430" i="1"/>
  <c r="J430" i="1"/>
  <c r="M430" i="1" s="1"/>
  <c r="N430" i="1" s="1"/>
  <c r="H430" i="1"/>
  <c r="I430" i="1" s="1"/>
  <c r="O429" i="1"/>
  <c r="J429" i="1" s="1"/>
  <c r="M429" i="1" s="1"/>
  <c r="N429" i="1" s="1"/>
  <c r="H429" i="1"/>
  <c r="I429" i="1" s="1"/>
  <c r="O428" i="1"/>
  <c r="J428" i="1" s="1"/>
  <c r="M428" i="1" s="1"/>
  <c r="H428" i="1"/>
  <c r="I428" i="1" s="1"/>
  <c r="O427" i="1"/>
  <c r="N427" i="1"/>
  <c r="M427" i="1"/>
  <c r="P427" i="1" s="1"/>
  <c r="J427" i="1"/>
  <c r="H427" i="1"/>
  <c r="I427" i="1" s="1"/>
  <c r="O426" i="1"/>
  <c r="J426" i="1"/>
  <c r="M426" i="1" s="1"/>
  <c r="I426" i="1"/>
  <c r="H426" i="1"/>
  <c r="P425" i="1"/>
  <c r="Q425" i="1" s="1"/>
  <c r="O425" i="1"/>
  <c r="J425" i="1"/>
  <c r="M425" i="1" s="1"/>
  <c r="H425" i="1"/>
  <c r="I425" i="1" s="1"/>
  <c r="P424" i="1"/>
  <c r="Q424" i="1" s="1"/>
  <c r="O424" i="1"/>
  <c r="J424" i="1" s="1"/>
  <c r="M424" i="1" s="1"/>
  <c r="N424" i="1"/>
  <c r="H424" i="1"/>
  <c r="I424" i="1" s="1"/>
  <c r="O423" i="1"/>
  <c r="H423" i="1"/>
  <c r="I423" i="1" s="1"/>
  <c r="P422" i="1"/>
  <c r="Q422" i="1" s="1"/>
  <c r="O422" i="1"/>
  <c r="N422" i="1"/>
  <c r="M422" i="1"/>
  <c r="J422" i="1"/>
  <c r="I422" i="1"/>
  <c r="H422" i="1"/>
  <c r="O421" i="1"/>
  <c r="J421" i="1"/>
  <c r="M421" i="1" s="1"/>
  <c r="I421" i="1"/>
  <c r="H421" i="1"/>
  <c r="O420" i="1"/>
  <c r="J420" i="1"/>
  <c r="M420" i="1" s="1"/>
  <c r="N420" i="1" s="1"/>
  <c r="H420" i="1"/>
  <c r="I420" i="1" s="1"/>
  <c r="O419" i="1"/>
  <c r="H419" i="1"/>
  <c r="I419" i="1" s="1"/>
  <c r="O418" i="1"/>
  <c r="J418" i="1"/>
  <c r="M418" i="1" s="1"/>
  <c r="N418" i="1" s="1"/>
  <c r="H418" i="1"/>
  <c r="I418" i="1" s="1"/>
  <c r="O417" i="1"/>
  <c r="J417" i="1"/>
  <c r="M417" i="1" s="1"/>
  <c r="I417" i="1"/>
  <c r="H417" i="1"/>
  <c r="P416" i="1"/>
  <c r="O416" i="1"/>
  <c r="N416" i="1"/>
  <c r="J416" i="1"/>
  <c r="M416" i="1" s="1"/>
  <c r="H416" i="1"/>
  <c r="O415" i="1"/>
  <c r="I415" i="1"/>
  <c r="H415" i="1"/>
  <c r="O414" i="1"/>
  <c r="J414" i="1" s="1"/>
  <c r="N414" i="1"/>
  <c r="M414" i="1"/>
  <c r="P414" i="1" s="1"/>
  <c r="Q414" i="1" s="1"/>
  <c r="I414" i="1"/>
  <c r="H414" i="1"/>
  <c r="O413" i="1"/>
  <c r="M413" i="1"/>
  <c r="N413" i="1" s="1"/>
  <c r="J413" i="1"/>
  <c r="I413" i="1"/>
  <c r="H413" i="1"/>
  <c r="O412" i="1"/>
  <c r="M412" i="1"/>
  <c r="N412" i="1" s="1"/>
  <c r="J412" i="1"/>
  <c r="H412" i="1"/>
  <c r="I412" i="1" s="1"/>
  <c r="O411" i="1"/>
  <c r="I411" i="1"/>
  <c r="H411" i="1"/>
  <c r="P410" i="1"/>
  <c r="Q410" i="1" s="1"/>
  <c r="O410" i="1"/>
  <c r="J410" i="1" s="1"/>
  <c r="M410" i="1" s="1"/>
  <c r="N410" i="1" s="1"/>
  <c r="I410" i="1"/>
  <c r="H410" i="1"/>
  <c r="O409" i="1"/>
  <c r="H409" i="1"/>
  <c r="O408" i="1"/>
  <c r="N408" i="1"/>
  <c r="M408" i="1"/>
  <c r="P408" i="1" s="1"/>
  <c r="J408" i="1"/>
  <c r="H408" i="1"/>
  <c r="I408" i="1" s="1"/>
  <c r="P407" i="1"/>
  <c r="Q407" i="1" s="1"/>
  <c r="O407" i="1"/>
  <c r="N407" i="1"/>
  <c r="J407" i="1"/>
  <c r="M407" i="1" s="1"/>
  <c r="H407" i="1"/>
  <c r="I407" i="1" s="1"/>
  <c r="O406" i="1"/>
  <c r="N406" i="1"/>
  <c r="J406" i="1"/>
  <c r="M406" i="1" s="1"/>
  <c r="P406" i="1" s="1"/>
  <c r="Q406" i="1" s="1"/>
  <c r="H406" i="1"/>
  <c r="I406" i="1" s="1"/>
  <c r="Q405" i="1"/>
  <c r="O405" i="1"/>
  <c r="N405" i="1"/>
  <c r="J405" i="1"/>
  <c r="M405" i="1" s="1"/>
  <c r="P405" i="1" s="1"/>
  <c r="H405" i="1"/>
  <c r="I405" i="1" s="1"/>
  <c r="O404" i="1"/>
  <c r="J404" i="1" s="1"/>
  <c r="M404" i="1" s="1"/>
  <c r="N404" i="1" s="1"/>
  <c r="H404" i="1"/>
  <c r="I404" i="1" s="1"/>
  <c r="O403" i="1"/>
  <c r="N403" i="1"/>
  <c r="M403" i="1"/>
  <c r="J403" i="1"/>
  <c r="H403" i="1"/>
  <c r="I403" i="1" s="1"/>
  <c r="O402" i="1"/>
  <c r="N402" i="1"/>
  <c r="J402" i="1"/>
  <c r="M402" i="1" s="1"/>
  <c r="I402" i="1"/>
  <c r="H402" i="1"/>
  <c r="O401" i="1"/>
  <c r="N401" i="1"/>
  <c r="J401" i="1"/>
  <c r="M401" i="1" s="1"/>
  <c r="P401" i="1" s="1"/>
  <c r="Q401" i="1" s="1"/>
  <c r="H401" i="1"/>
  <c r="I401" i="1" s="1"/>
  <c r="O400" i="1"/>
  <c r="H400" i="1"/>
  <c r="I400" i="1" s="1"/>
  <c r="O399" i="1"/>
  <c r="J399" i="1" s="1"/>
  <c r="M399" i="1" s="1"/>
  <c r="N399" i="1" s="1"/>
  <c r="H399" i="1"/>
  <c r="I399" i="1" s="1"/>
  <c r="O398" i="1"/>
  <c r="J398" i="1"/>
  <c r="M398" i="1" s="1"/>
  <c r="I398" i="1"/>
  <c r="H398" i="1"/>
  <c r="P397" i="1"/>
  <c r="Q397" i="1" s="1"/>
  <c r="O397" i="1"/>
  <c r="J397" i="1"/>
  <c r="M397" i="1" s="1"/>
  <c r="I397" i="1"/>
  <c r="H397" i="1"/>
  <c r="O396" i="1"/>
  <c r="J396" i="1"/>
  <c r="M396" i="1" s="1"/>
  <c r="H396" i="1"/>
  <c r="I396" i="1" s="1"/>
  <c r="O395" i="1"/>
  <c r="J395" i="1" s="1"/>
  <c r="M395" i="1" s="1"/>
  <c r="H395" i="1"/>
  <c r="I395" i="1" s="1"/>
  <c r="P394" i="1"/>
  <c r="Q394" i="1" s="1"/>
  <c r="O394" i="1"/>
  <c r="N394" i="1"/>
  <c r="M394" i="1"/>
  <c r="J394" i="1"/>
  <c r="H394" i="1"/>
  <c r="I394" i="1" s="1"/>
  <c r="O393" i="1"/>
  <c r="M393" i="1"/>
  <c r="J393" i="1"/>
  <c r="H393" i="1"/>
  <c r="I393" i="1" s="1"/>
  <c r="O392" i="1"/>
  <c r="N392" i="1"/>
  <c r="J392" i="1"/>
  <c r="M392" i="1" s="1"/>
  <c r="P392" i="1" s="1"/>
  <c r="Q392" i="1" s="1"/>
  <c r="I392" i="1"/>
  <c r="H392" i="1"/>
  <c r="P391" i="1"/>
  <c r="Q391" i="1" s="1"/>
  <c r="O391" i="1"/>
  <c r="N391" i="1"/>
  <c r="J391" i="1"/>
  <c r="M391" i="1" s="1"/>
  <c r="H391" i="1"/>
  <c r="I391" i="1" s="1"/>
  <c r="O390" i="1"/>
  <c r="J390" i="1"/>
  <c r="M390" i="1" s="1"/>
  <c r="H390" i="1"/>
  <c r="I390" i="1" s="1"/>
  <c r="O389" i="1"/>
  <c r="H389" i="1"/>
  <c r="I389" i="1" s="1"/>
  <c r="O388" i="1"/>
  <c r="N388" i="1"/>
  <c r="M388" i="1"/>
  <c r="J388" i="1"/>
  <c r="I388" i="1"/>
  <c r="H388" i="1"/>
  <c r="O387" i="1"/>
  <c r="N387" i="1"/>
  <c r="J387" i="1"/>
  <c r="M387" i="1" s="1"/>
  <c r="P387" i="1" s="1"/>
  <c r="H387" i="1"/>
  <c r="I387" i="1" s="1"/>
  <c r="Q386" i="1"/>
  <c r="O386" i="1"/>
  <c r="N386" i="1"/>
  <c r="J386" i="1"/>
  <c r="M386" i="1" s="1"/>
  <c r="P386" i="1" s="1"/>
  <c r="H386" i="1"/>
  <c r="O385" i="1"/>
  <c r="J385" i="1" s="1"/>
  <c r="N385" i="1"/>
  <c r="M385" i="1"/>
  <c r="P385" i="1" s="1"/>
  <c r="Q385" i="1" s="1"/>
  <c r="I385" i="1"/>
  <c r="H385" i="1"/>
  <c r="O384" i="1"/>
  <c r="N384" i="1"/>
  <c r="M384" i="1"/>
  <c r="J384" i="1"/>
  <c r="I384" i="1"/>
  <c r="H384" i="1"/>
  <c r="O383" i="1"/>
  <c r="M383" i="1"/>
  <c r="N383" i="1" s="1"/>
  <c r="J383" i="1"/>
  <c r="H383" i="1"/>
  <c r="I383" i="1" s="1"/>
  <c r="O382" i="1"/>
  <c r="H382" i="1"/>
  <c r="I382" i="1" s="1"/>
  <c r="P381" i="1"/>
  <c r="Q381" i="1" s="1"/>
  <c r="O381" i="1"/>
  <c r="J381" i="1" s="1"/>
  <c r="M381" i="1" s="1"/>
  <c r="N381" i="1" s="1"/>
  <c r="I381" i="1"/>
  <c r="H381" i="1"/>
  <c r="O380" i="1"/>
  <c r="I380" i="1"/>
  <c r="H380" i="1"/>
  <c r="O379" i="1"/>
  <c r="J379" i="1" s="1"/>
  <c r="M379" i="1" s="1"/>
  <c r="N379" i="1" s="1"/>
  <c r="I379" i="1"/>
  <c r="H379" i="1"/>
  <c r="O378" i="1"/>
  <c r="I378" i="1"/>
  <c r="H378" i="1"/>
  <c r="O377" i="1"/>
  <c r="I377" i="1"/>
  <c r="H377" i="1"/>
  <c r="O376" i="1"/>
  <c r="J376" i="1" s="1"/>
  <c r="M376" i="1"/>
  <c r="N376" i="1" s="1"/>
  <c r="I376" i="1"/>
  <c r="H376" i="1"/>
  <c r="O375" i="1"/>
  <c r="J375" i="1" s="1"/>
  <c r="M375" i="1"/>
  <c r="N375" i="1" s="1"/>
  <c r="I375" i="1"/>
  <c r="H375" i="1"/>
  <c r="O374" i="1"/>
  <c r="J374" i="1"/>
  <c r="M374" i="1" s="1"/>
  <c r="N374" i="1" s="1"/>
  <c r="I374" i="1"/>
  <c r="H374" i="1"/>
  <c r="O373" i="1"/>
  <c r="J373" i="1"/>
  <c r="M373" i="1" s="1"/>
  <c r="N373" i="1" s="1"/>
  <c r="I373" i="1"/>
  <c r="H373" i="1"/>
  <c r="O372" i="1"/>
  <c r="H372" i="1"/>
  <c r="I372" i="1" s="1"/>
  <c r="O371" i="1"/>
  <c r="J371" i="1" s="1"/>
  <c r="M371" i="1" s="1"/>
  <c r="N371" i="1" s="1"/>
  <c r="I371" i="1"/>
  <c r="H371" i="1"/>
  <c r="P370" i="1"/>
  <c r="Q370" i="1" s="1"/>
  <c r="O370" i="1"/>
  <c r="J370" i="1" s="1"/>
  <c r="N370" i="1"/>
  <c r="M370" i="1"/>
  <c r="I370" i="1"/>
  <c r="H370" i="1"/>
  <c r="O369" i="1"/>
  <c r="J369" i="1"/>
  <c r="M369" i="1" s="1"/>
  <c r="N369" i="1" s="1"/>
  <c r="I369" i="1"/>
  <c r="H369" i="1"/>
  <c r="O368" i="1"/>
  <c r="M368" i="1"/>
  <c r="N368" i="1" s="1"/>
  <c r="J368" i="1"/>
  <c r="I368" i="1"/>
  <c r="H368" i="1"/>
  <c r="O367" i="1"/>
  <c r="I367" i="1"/>
  <c r="H367" i="1"/>
  <c r="O366" i="1"/>
  <c r="J366" i="1" s="1"/>
  <c r="M366" i="1" s="1"/>
  <c r="I366" i="1"/>
  <c r="H366" i="1"/>
  <c r="O365" i="1"/>
  <c r="I365" i="1"/>
  <c r="H365" i="1"/>
  <c r="O364" i="1"/>
  <c r="N364" i="1"/>
  <c r="M364" i="1"/>
  <c r="J364" i="1"/>
  <c r="I364" i="1"/>
  <c r="H364" i="1"/>
  <c r="O363" i="1"/>
  <c r="J363" i="1" s="1"/>
  <c r="M363" i="1" s="1"/>
  <c r="N363" i="1" s="1"/>
  <c r="H363" i="1"/>
  <c r="I363" i="1" s="1"/>
  <c r="O362" i="1"/>
  <c r="I362" i="1"/>
  <c r="H362" i="1"/>
  <c r="O361" i="1"/>
  <c r="J361" i="1" s="1"/>
  <c r="M361" i="1" s="1"/>
  <c r="I361" i="1"/>
  <c r="H361" i="1"/>
  <c r="P360" i="1"/>
  <c r="Q360" i="1" s="1"/>
  <c r="O360" i="1"/>
  <c r="J360" i="1" s="1"/>
  <c r="M360" i="1"/>
  <c r="N360" i="1" s="1"/>
  <c r="H360" i="1"/>
  <c r="O359" i="1"/>
  <c r="N359" i="1"/>
  <c r="M359" i="1"/>
  <c r="P359" i="1" s="1"/>
  <c r="Q359" i="1" s="1"/>
  <c r="J359" i="1"/>
  <c r="I359" i="1"/>
  <c r="H359" i="1"/>
  <c r="O358" i="1"/>
  <c r="N358" i="1"/>
  <c r="J358" i="1"/>
  <c r="M358" i="1" s="1"/>
  <c r="P358" i="1" s="1"/>
  <c r="Q358" i="1" s="1"/>
  <c r="H358" i="1"/>
  <c r="I358" i="1" s="1"/>
  <c r="O357" i="1"/>
  <c r="N357" i="1"/>
  <c r="J357" i="1"/>
  <c r="M357" i="1" s="1"/>
  <c r="P357" i="1" s="1"/>
  <c r="Q357" i="1" s="1"/>
  <c r="H357" i="1"/>
  <c r="I357" i="1" s="1"/>
  <c r="O356" i="1"/>
  <c r="N356" i="1"/>
  <c r="J356" i="1"/>
  <c r="M356" i="1" s="1"/>
  <c r="P356" i="1" s="1"/>
  <c r="Q356" i="1" s="1"/>
  <c r="H356" i="1"/>
  <c r="I356" i="1" s="1"/>
  <c r="P355" i="1"/>
  <c r="Q355" i="1" s="1"/>
  <c r="O355" i="1"/>
  <c r="M355" i="1"/>
  <c r="N355" i="1" s="1"/>
  <c r="J355" i="1"/>
  <c r="H355" i="1"/>
  <c r="I355" i="1" s="1"/>
  <c r="O354" i="1"/>
  <c r="N354" i="1"/>
  <c r="J354" i="1"/>
  <c r="M354" i="1" s="1"/>
  <c r="I354" i="1"/>
  <c r="H354" i="1"/>
  <c r="P353" i="1"/>
  <c r="O353" i="1"/>
  <c r="N353" i="1"/>
  <c r="J353" i="1"/>
  <c r="M353" i="1" s="1"/>
  <c r="H353" i="1"/>
  <c r="I353" i="1" s="1"/>
  <c r="P352" i="1"/>
  <c r="Q352" i="1" s="1"/>
  <c r="O352" i="1"/>
  <c r="J352" i="1"/>
  <c r="M352" i="1" s="1"/>
  <c r="N352" i="1" s="1"/>
  <c r="H352" i="1"/>
  <c r="I352" i="1" s="1"/>
  <c r="O351" i="1"/>
  <c r="H351" i="1"/>
  <c r="I351" i="1" s="1"/>
  <c r="O350" i="1"/>
  <c r="M350" i="1"/>
  <c r="P350" i="1" s="1"/>
  <c r="Q350" i="1" s="1"/>
  <c r="J350" i="1"/>
  <c r="H350" i="1"/>
  <c r="I350" i="1" s="1"/>
  <c r="O349" i="1"/>
  <c r="M349" i="1"/>
  <c r="N349" i="1" s="1"/>
  <c r="J349" i="1"/>
  <c r="H349" i="1"/>
  <c r="I349" i="1" s="1"/>
  <c r="O348" i="1"/>
  <c r="J348" i="1"/>
  <c r="M348" i="1" s="1"/>
  <c r="I348" i="1"/>
  <c r="H348" i="1"/>
  <c r="O347" i="1"/>
  <c r="N347" i="1"/>
  <c r="J347" i="1"/>
  <c r="M347" i="1" s="1"/>
  <c r="P347" i="1" s="1"/>
  <c r="Q347" i="1" s="1"/>
  <c r="H347" i="1"/>
  <c r="I347" i="1" s="1"/>
  <c r="O346" i="1"/>
  <c r="H346" i="1"/>
  <c r="I346" i="1" s="1"/>
  <c r="O345" i="1"/>
  <c r="H345" i="1"/>
  <c r="I345" i="1" s="1"/>
  <c r="P344" i="1"/>
  <c r="Q344" i="1" s="1"/>
  <c r="O344" i="1"/>
  <c r="N344" i="1"/>
  <c r="M344" i="1"/>
  <c r="J344" i="1"/>
  <c r="H344" i="1"/>
  <c r="I344" i="1" s="1"/>
  <c r="O343" i="1"/>
  <c r="J343" i="1"/>
  <c r="M343" i="1" s="1"/>
  <c r="H343" i="1"/>
  <c r="I343" i="1" s="1"/>
  <c r="O342" i="1"/>
  <c r="N342" i="1"/>
  <c r="J342" i="1"/>
  <c r="M342" i="1" s="1"/>
  <c r="P342" i="1" s="1"/>
  <c r="Q342" i="1" s="1"/>
  <c r="H342" i="1"/>
  <c r="I342" i="1" s="1"/>
  <c r="P341" i="1"/>
  <c r="Q341" i="1" s="1"/>
  <c r="O341" i="1"/>
  <c r="N341" i="1"/>
  <c r="J341" i="1"/>
  <c r="M341" i="1" s="1"/>
  <c r="H341" i="1"/>
  <c r="I341" i="1" s="1"/>
  <c r="O340" i="1"/>
  <c r="P340" i="1" s="1"/>
  <c r="J340" i="1"/>
  <c r="M340" i="1" s="1"/>
  <c r="N340" i="1" s="1"/>
  <c r="H340" i="1"/>
  <c r="I340" i="1" s="1"/>
  <c r="O339" i="1"/>
  <c r="J339" i="1"/>
  <c r="M339" i="1" s="1"/>
  <c r="I339" i="1"/>
  <c r="H339" i="1"/>
  <c r="O338" i="1"/>
  <c r="N338" i="1"/>
  <c r="J338" i="1"/>
  <c r="M338" i="1" s="1"/>
  <c r="P338" i="1" s="1"/>
  <c r="Q338" i="1" s="1"/>
  <c r="I338" i="1"/>
  <c r="H338" i="1"/>
  <c r="P337" i="1"/>
  <c r="Q337" i="1" s="1"/>
  <c r="O337" i="1"/>
  <c r="N337" i="1"/>
  <c r="J337" i="1"/>
  <c r="M337" i="1" s="1"/>
  <c r="H337" i="1"/>
  <c r="I337" i="1" s="1"/>
  <c r="O336" i="1"/>
  <c r="H336" i="1"/>
  <c r="O335" i="1"/>
  <c r="J335" i="1"/>
  <c r="M335" i="1" s="1"/>
  <c r="I335" i="1"/>
  <c r="H335" i="1"/>
  <c r="O334" i="1"/>
  <c r="J334" i="1"/>
  <c r="M334" i="1" s="1"/>
  <c r="N334" i="1" s="1"/>
  <c r="I334" i="1"/>
  <c r="H334" i="1"/>
  <c r="O333" i="1"/>
  <c r="I333" i="1"/>
  <c r="H333" i="1"/>
  <c r="O332" i="1"/>
  <c r="J332" i="1" s="1"/>
  <c r="M332" i="1" s="1"/>
  <c r="N332" i="1" s="1"/>
  <c r="I332" i="1"/>
  <c r="H332" i="1"/>
  <c r="O331" i="1"/>
  <c r="I331" i="1"/>
  <c r="H331" i="1"/>
  <c r="O330" i="1"/>
  <c r="J330" i="1" s="1"/>
  <c r="M330" i="1"/>
  <c r="N330" i="1" s="1"/>
  <c r="I330" i="1"/>
  <c r="H330" i="1"/>
  <c r="O329" i="1"/>
  <c r="J329" i="1" s="1"/>
  <c r="M329" i="1" s="1"/>
  <c r="H329" i="1"/>
  <c r="I329" i="1" s="1"/>
  <c r="O328" i="1"/>
  <c r="I328" i="1"/>
  <c r="H328" i="1"/>
  <c r="O327" i="1"/>
  <c r="J327" i="1" s="1"/>
  <c r="M327" i="1" s="1"/>
  <c r="I327" i="1"/>
  <c r="H327" i="1"/>
  <c r="P326" i="1"/>
  <c r="Q326" i="1" s="1"/>
  <c r="O326" i="1"/>
  <c r="J326" i="1" s="1"/>
  <c r="M326" i="1"/>
  <c r="I326" i="1"/>
  <c r="H326" i="1"/>
  <c r="O325" i="1"/>
  <c r="J325" i="1"/>
  <c r="M325" i="1" s="1"/>
  <c r="N325" i="1" s="1"/>
  <c r="I325" i="1"/>
  <c r="H325" i="1"/>
  <c r="O324" i="1"/>
  <c r="J324" i="1" s="1"/>
  <c r="M324" i="1" s="1"/>
  <c r="N324" i="1" s="1"/>
  <c r="I324" i="1"/>
  <c r="H324" i="1"/>
  <c r="O323" i="1"/>
  <c r="H323" i="1"/>
  <c r="I323" i="1" s="1"/>
  <c r="O322" i="1"/>
  <c r="J322" i="1" s="1"/>
  <c r="M322" i="1"/>
  <c r="I322" i="1"/>
  <c r="H322" i="1"/>
  <c r="O321" i="1"/>
  <c r="J321" i="1" s="1"/>
  <c r="N321" i="1"/>
  <c r="M321" i="1"/>
  <c r="P321" i="1" s="1"/>
  <c r="Q321" i="1" s="1"/>
  <c r="I321" i="1"/>
  <c r="H321" i="1"/>
  <c r="O320" i="1"/>
  <c r="I320" i="1"/>
  <c r="H320" i="1"/>
  <c r="O319" i="1"/>
  <c r="J319" i="1"/>
  <c r="M319" i="1" s="1"/>
  <c r="N319" i="1" s="1"/>
  <c r="I319" i="1"/>
  <c r="H319" i="1"/>
  <c r="O318" i="1"/>
  <c r="H318" i="1"/>
  <c r="I318" i="1" s="1"/>
  <c r="O317" i="1"/>
  <c r="I317" i="1"/>
  <c r="H317" i="1"/>
  <c r="O316" i="1"/>
  <c r="J316" i="1" s="1"/>
  <c r="M316" i="1" s="1"/>
  <c r="N316" i="1" s="1"/>
  <c r="I316" i="1"/>
  <c r="H316" i="1"/>
  <c r="O315" i="1"/>
  <c r="N315" i="1"/>
  <c r="M315" i="1"/>
  <c r="J315" i="1"/>
  <c r="I315" i="1"/>
  <c r="H315" i="1"/>
  <c r="O314" i="1"/>
  <c r="J314" i="1"/>
  <c r="M314" i="1" s="1"/>
  <c r="N314" i="1" s="1"/>
  <c r="H314" i="1"/>
  <c r="I314" i="1" s="1"/>
  <c r="O313" i="1"/>
  <c r="I313" i="1"/>
  <c r="H313" i="1"/>
  <c r="P312" i="1"/>
  <c r="Q312" i="1" s="1"/>
  <c r="O312" i="1"/>
  <c r="J312" i="1" s="1"/>
  <c r="M312" i="1" s="1"/>
  <c r="I312" i="1"/>
  <c r="H312" i="1"/>
  <c r="O311" i="1"/>
  <c r="J311" i="1" s="1"/>
  <c r="M311" i="1" s="1"/>
  <c r="I311" i="1"/>
  <c r="H311" i="1"/>
  <c r="O310" i="1"/>
  <c r="I310" i="1"/>
  <c r="H310" i="1"/>
  <c r="O309" i="1"/>
  <c r="I309" i="1"/>
  <c r="H309" i="1"/>
  <c r="O308" i="1"/>
  <c r="I308" i="1"/>
  <c r="H308" i="1"/>
  <c r="O307" i="1"/>
  <c r="J307" i="1" s="1"/>
  <c r="M307" i="1"/>
  <c r="N307" i="1" s="1"/>
  <c r="I307" i="1"/>
  <c r="H307" i="1"/>
  <c r="O306" i="1"/>
  <c r="J306" i="1" s="1"/>
  <c r="M306" i="1"/>
  <c r="I306" i="1"/>
  <c r="H306" i="1"/>
  <c r="O305" i="1"/>
  <c r="J305" i="1"/>
  <c r="M305" i="1" s="1"/>
  <c r="N305" i="1" s="1"/>
  <c r="I305" i="1"/>
  <c r="H305" i="1"/>
  <c r="O304" i="1"/>
  <c r="J304" i="1" s="1"/>
  <c r="M304" i="1" s="1"/>
  <c r="N304" i="1" s="1"/>
  <c r="I304" i="1"/>
  <c r="H304" i="1"/>
  <c r="O303" i="1"/>
  <c r="H303" i="1"/>
  <c r="I303" i="1" s="1"/>
  <c r="O302" i="1"/>
  <c r="H302" i="1"/>
  <c r="I302" i="1" s="1"/>
  <c r="O301" i="1"/>
  <c r="I301" i="1"/>
  <c r="H301" i="1"/>
  <c r="O300" i="1"/>
  <c r="J300" i="1" s="1"/>
  <c r="M300" i="1" s="1"/>
  <c r="N300" i="1" s="1"/>
  <c r="I300" i="1"/>
  <c r="H300" i="1"/>
  <c r="O299" i="1"/>
  <c r="N299" i="1"/>
  <c r="M299" i="1"/>
  <c r="J299" i="1"/>
  <c r="I299" i="1"/>
  <c r="H299" i="1"/>
  <c r="O298" i="1"/>
  <c r="J298" i="1"/>
  <c r="M298" i="1" s="1"/>
  <c r="N298" i="1" s="1"/>
  <c r="H298" i="1"/>
  <c r="I298" i="1" s="1"/>
  <c r="O297" i="1"/>
  <c r="I297" i="1"/>
  <c r="H297" i="1"/>
  <c r="O296" i="1"/>
  <c r="J296" i="1" s="1"/>
  <c r="M296" i="1" s="1"/>
  <c r="I296" i="1"/>
  <c r="H296" i="1"/>
  <c r="O295" i="1"/>
  <c r="J295" i="1" s="1"/>
  <c r="M295" i="1" s="1"/>
  <c r="I295" i="1"/>
  <c r="H295" i="1"/>
  <c r="O294" i="1"/>
  <c r="I294" i="1"/>
  <c r="H294" i="1"/>
  <c r="O293" i="1"/>
  <c r="I293" i="1"/>
  <c r="H293" i="1"/>
  <c r="O292" i="1"/>
  <c r="I292" i="1"/>
  <c r="H292" i="1"/>
  <c r="P291" i="1"/>
  <c r="Q291" i="1" s="1"/>
  <c r="O291" i="1"/>
  <c r="J291" i="1" s="1"/>
  <c r="M291" i="1"/>
  <c r="N291" i="1" s="1"/>
  <c r="I291" i="1"/>
  <c r="H291" i="1"/>
  <c r="O290" i="1"/>
  <c r="J290" i="1" s="1"/>
  <c r="M290" i="1"/>
  <c r="I290" i="1"/>
  <c r="H290" i="1"/>
  <c r="O289" i="1"/>
  <c r="J289" i="1"/>
  <c r="M289" i="1" s="1"/>
  <c r="N289" i="1" s="1"/>
  <c r="I289" i="1"/>
  <c r="H289" i="1"/>
  <c r="O288" i="1"/>
  <c r="J288" i="1" s="1"/>
  <c r="M288" i="1" s="1"/>
  <c r="N288" i="1" s="1"/>
  <c r="I288" i="1"/>
  <c r="H288" i="1"/>
  <c r="O287" i="1"/>
  <c r="H287" i="1"/>
  <c r="I287" i="1" s="1"/>
  <c r="O286" i="1"/>
  <c r="I286" i="1"/>
  <c r="H286" i="1"/>
  <c r="O285" i="1"/>
  <c r="J285" i="1" s="1"/>
  <c r="M285" i="1"/>
  <c r="P285" i="1" s="1"/>
  <c r="Q285" i="1" s="1"/>
  <c r="I285" i="1"/>
  <c r="H285" i="1"/>
  <c r="O284" i="1"/>
  <c r="M284" i="1"/>
  <c r="J284" i="1"/>
  <c r="I284" i="1"/>
  <c r="H284" i="1"/>
  <c r="O283" i="1"/>
  <c r="M283" i="1"/>
  <c r="N283" i="1" s="1"/>
  <c r="J283" i="1"/>
  <c r="H283" i="1"/>
  <c r="I283" i="1" s="1"/>
  <c r="O282" i="1"/>
  <c r="I282" i="1"/>
  <c r="H282" i="1"/>
  <c r="O281" i="1"/>
  <c r="J281" i="1" s="1"/>
  <c r="M281" i="1" s="1"/>
  <c r="N281" i="1" s="1"/>
  <c r="I281" i="1"/>
  <c r="H281" i="1"/>
  <c r="O280" i="1"/>
  <c r="I280" i="1"/>
  <c r="H280" i="1"/>
  <c r="O279" i="1"/>
  <c r="J279" i="1" s="1"/>
  <c r="M279" i="1" s="1"/>
  <c r="N279" i="1" s="1"/>
  <c r="I279" i="1"/>
  <c r="H279" i="1"/>
  <c r="O278" i="1"/>
  <c r="H278" i="1"/>
  <c r="I278" i="1" s="1"/>
  <c r="O277" i="1"/>
  <c r="H277" i="1"/>
  <c r="P276" i="1"/>
  <c r="O276" i="1"/>
  <c r="J276" i="1"/>
  <c r="M276" i="1" s="1"/>
  <c r="N276" i="1" s="1"/>
  <c r="H276" i="1"/>
  <c r="I276" i="1" s="1"/>
  <c r="O275" i="1"/>
  <c r="J275" i="1" s="1"/>
  <c r="N275" i="1"/>
  <c r="M275" i="1"/>
  <c r="P275" i="1" s="1"/>
  <c r="Q275" i="1" s="1"/>
  <c r="H275" i="1"/>
  <c r="I275" i="1" s="1"/>
  <c r="O274" i="1"/>
  <c r="M274" i="1"/>
  <c r="J274" i="1"/>
  <c r="H274" i="1"/>
  <c r="I274" i="1" s="1"/>
  <c r="P273" i="1"/>
  <c r="Q273" i="1" s="1"/>
  <c r="O273" i="1"/>
  <c r="N273" i="1"/>
  <c r="J273" i="1"/>
  <c r="M273" i="1" s="1"/>
  <c r="H273" i="1"/>
  <c r="I273" i="1" s="1"/>
  <c r="Q272" i="1"/>
  <c r="O272" i="1"/>
  <c r="N272" i="1"/>
  <c r="J272" i="1"/>
  <c r="M272" i="1" s="1"/>
  <c r="P272" i="1" s="1"/>
  <c r="H272" i="1"/>
  <c r="I272" i="1" s="1"/>
  <c r="O271" i="1"/>
  <c r="J271" i="1"/>
  <c r="M271" i="1" s="1"/>
  <c r="P271" i="1" s="1"/>
  <c r="Q271" i="1" s="1"/>
  <c r="H271" i="1"/>
  <c r="O270" i="1"/>
  <c r="N270" i="1"/>
  <c r="J270" i="1"/>
  <c r="M270" i="1" s="1"/>
  <c r="I270" i="1"/>
  <c r="H270" i="1"/>
  <c r="O269" i="1"/>
  <c r="H269" i="1"/>
  <c r="I269" i="1" s="1"/>
  <c r="O268" i="1"/>
  <c r="H268" i="1"/>
  <c r="I268" i="1" s="1"/>
  <c r="O267" i="1"/>
  <c r="J267" i="1" s="1"/>
  <c r="M267" i="1"/>
  <c r="I267" i="1"/>
  <c r="H267" i="1"/>
  <c r="O266" i="1"/>
  <c r="J266" i="1" s="1"/>
  <c r="N266" i="1"/>
  <c r="M266" i="1"/>
  <c r="P266" i="1" s="1"/>
  <c r="Q266" i="1" s="1"/>
  <c r="I266" i="1"/>
  <c r="H266" i="1"/>
  <c r="O265" i="1"/>
  <c r="I265" i="1"/>
  <c r="H265" i="1"/>
  <c r="O264" i="1"/>
  <c r="J264" i="1"/>
  <c r="M264" i="1" s="1"/>
  <c r="I264" i="1"/>
  <c r="H264" i="1"/>
  <c r="O263" i="1"/>
  <c r="I263" i="1"/>
  <c r="H263" i="1"/>
  <c r="O262" i="1"/>
  <c r="I262" i="1"/>
  <c r="H262" i="1"/>
  <c r="O261" i="1"/>
  <c r="I261" i="1"/>
  <c r="H261" i="1"/>
  <c r="O260" i="1"/>
  <c r="N260" i="1"/>
  <c r="M260" i="1"/>
  <c r="J260" i="1"/>
  <c r="I260" i="1"/>
  <c r="H260" i="1"/>
  <c r="O259" i="1"/>
  <c r="I259" i="1"/>
  <c r="H259" i="1"/>
  <c r="O258" i="1"/>
  <c r="H258" i="1"/>
  <c r="I258" i="1" s="1"/>
  <c r="O257" i="1"/>
  <c r="I257" i="1"/>
  <c r="H257" i="1"/>
  <c r="O256" i="1"/>
  <c r="I256" i="1"/>
  <c r="H256" i="1"/>
  <c r="O255" i="1"/>
  <c r="I255" i="1"/>
  <c r="H255" i="1"/>
  <c r="P254" i="1"/>
  <c r="Q254" i="1" s="1"/>
  <c r="O254" i="1"/>
  <c r="J254" i="1"/>
  <c r="M254" i="1" s="1"/>
  <c r="I254" i="1"/>
  <c r="H254" i="1"/>
  <c r="O253" i="1"/>
  <c r="J253" i="1" s="1"/>
  <c r="M253" i="1"/>
  <c r="I253" i="1"/>
  <c r="H253" i="1"/>
  <c r="O252" i="1"/>
  <c r="J252" i="1"/>
  <c r="M252" i="1" s="1"/>
  <c r="I252" i="1"/>
  <c r="H252" i="1"/>
  <c r="O251" i="1"/>
  <c r="H251" i="1"/>
  <c r="I251" i="1" s="1"/>
  <c r="O250" i="1"/>
  <c r="I250" i="1"/>
  <c r="H250" i="1"/>
  <c r="O249" i="1"/>
  <c r="J249" i="1"/>
  <c r="M249" i="1" s="1"/>
  <c r="N249" i="1" s="1"/>
  <c r="I249" i="1"/>
  <c r="H249" i="1"/>
  <c r="P248" i="1"/>
  <c r="Q248" i="1" s="1"/>
  <c r="O248" i="1"/>
  <c r="J248" i="1" s="1"/>
  <c r="M248" i="1"/>
  <c r="I248" i="1"/>
  <c r="H248" i="1"/>
  <c r="O247" i="1"/>
  <c r="N247" i="1"/>
  <c r="M247" i="1"/>
  <c r="P247" i="1" s="1"/>
  <c r="Q247" i="1" s="1"/>
  <c r="J247" i="1"/>
  <c r="I247" i="1"/>
  <c r="H247" i="1"/>
  <c r="O246" i="1"/>
  <c r="J246" i="1" s="1"/>
  <c r="M246" i="1" s="1"/>
  <c r="I246" i="1"/>
  <c r="H246" i="1"/>
  <c r="O245" i="1"/>
  <c r="J245" i="1" s="1"/>
  <c r="M245" i="1" s="1"/>
  <c r="I245" i="1"/>
  <c r="H245" i="1"/>
  <c r="P244" i="1"/>
  <c r="Q244" i="1" s="1"/>
  <c r="O244" i="1"/>
  <c r="J244" i="1"/>
  <c r="M244" i="1" s="1"/>
  <c r="N244" i="1" s="1"/>
  <c r="I244" i="1"/>
  <c r="H244" i="1"/>
  <c r="O243" i="1"/>
  <c r="J243" i="1" s="1"/>
  <c r="N243" i="1"/>
  <c r="M243" i="1"/>
  <c r="I243" i="1"/>
  <c r="H243" i="1"/>
  <c r="Q242" i="1"/>
  <c r="P242" i="1"/>
  <c r="O242" i="1"/>
  <c r="N242" i="1"/>
  <c r="M242" i="1"/>
  <c r="J242" i="1"/>
  <c r="I242" i="1"/>
  <c r="H242" i="1"/>
  <c r="O241" i="1"/>
  <c r="N241" i="1"/>
  <c r="J241" i="1"/>
  <c r="M241" i="1" s="1"/>
  <c r="I241" i="1"/>
  <c r="H241" i="1"/>
  <c r="O240" i="1"/>
  <c r="J240" i="1"/>
  <c r="M240" i="1" s="1"/>
  <c r="N240" i="1" s="1"/>
  <c r="I240" i="1"/>
  <c r="H240" i="1"/>
  <c r="O239" i="1"/>
  <c r="M239" i="1"/>
  <c r="J239" i="1"/>
  <c r="I239" i="1"/>
  <c r="H239" i="1"/>
  <c r="P238" i="1"/>
  <c r="Q238" i="1" s="1"/>
  <c r="O238" i="1"/>
  <c r="J238" i="1" s="1"/>
  <c r="N238" i="1"/>
  <c r="M238" i="1"/>
  <c r="H238" i="1"/>
  <c r="I238" i="1" s="1"/>
  <c r="O237" i="1"/>
  <c r="M237" i="1"/>
  <c r="P237" i="1" s="1"/>
  <c r="Q237" i="1" s="1"/>
  <c r="J237" i="1"/>
  <c r="I237" i="1"/>
  <c r="H237" i="1"/>
  <c r="O236" i="1"/>
  <c r="J236" i="1"/>
  <c r="M236" i="1" s="1"/>
  <c r="N236" i="1" s="1"/>
  <c r="I236" i="1"/>
  <c r="H236" i="1"/>
  <c r="O235" i="1"/>
  <c r="J235" i="1"/>
  <c r="M235" i="1" s="1"/>
  <c r="I235" i="1"/>
  <c r="H235" i="1"/>
  <c r="P234" i="1"/>
  <c r="Q234" i="1" s="1"/>
  <c r="O234" i="1"/>
  <c r="M234" i="1"/>
  <c r="N234" i="1" s="1"/>
  <c r="J234" i="1"/>
  <c r="H234" i="1"/>
  <c r="I234" i="1" s="1"/>
  <c r="Q233" i="1"/>
  <c r="O233" i="1"/>
  <c r="J233" i="1" s="1"/>
  <c r="N233" i="1"/>
  <c r="M233" i="1"/>
  <c r="P233" i="1" s="1"/>
  <c r="H233" i="1"/>
  <c r="I233" i="1" s="1"/>
  <c r="O232" i="1"/>
  <c r="I232" i="1"/>
  <c r="H232" i="1"/>
  <c r="O231" i="1"/>
  <c r="J231" i="1"/>
  <c r="M231" i="1" s="1"/>
  <c r="I231" i="1"/>
  <c r="H231" i="1"/>
  <c r="O230" i="1"/>
  <c r="H230" i="1"/>
  <c r="I230" i="1" s="1"/>
  <c r="O229" i="1"/>
  <c r="J229" i="1"/>
  <c r="M229" i="1" s="1"/>
  <c r="H229" i="1"/>
  <c r="I229" i="1" s="1"/>
  <c r="O228" i="1"/>
  <c r="H228" i="1"/>
  <c r="I228" i="1" s="1"/>
  <c r="O227" i="1"/>
  <c r="J227" i="1"/>
  <c r="M227" i="1" s="1"/>
  <c r="N227" i="1" s="1"/>
  <c r="I227" i="1"/>
  <c r="H227" i="1"/>
  <c r="O226" i="1"/>
  <c r="J226" i="1" s="1"/>
  <c r="M226" i="1" s="1"/>
  <c r="H226" i="1"/>
  <c r="I226" i="1" s="1"/>
  <c r="O225" i="1"/>
  <c r="J225" i="1"/>
  <c r="M225" i="1" s="1"/>
  <c r="N225" i="1" s="1"/>
  <c r="H225" i="1"/>
  <c r="I225" i="1" s="1"/>
  <c r="O224" i="1"/>
  <c r="H224" i="1"/>
  <c r="I224" i="1" s="1"/>
  <c r="O223" i="1"/>
  <c r="J223" i="1"/>
  <c r="M223" i="1" s="1"/>
  <c r="I223" i="1"/>
  <c r="H223" i="1"/>
  <c r="U222" i="1"/>
  <c r="T222" i="1"/>
  <c r="P222" i="1"/>
  <c r="Q222" i="1" s="1"/>
  <c r="O222" i="1"/>
  <c r="J222" i="1"/>
  <c r="M222" i="1" s="1"/>
  <c r="I222" i="1"/>
  <c r="H222" i="1"/>
  <c r="O221" i="1"/>
  <c r="H221" i="1"/>
  <c r="I221" i="1" s="1"/>
  <c r="O220" i="1"/>
  <c r="M220" i="1"/>
  <c r="J220" i="1"/>
  <c r="H220" i="1"/>
  <c r="I220" i="1" s="1"/>
  <c r="U220" i="1" s="1"/>
  <c r="O219" i="1"/>
  <c r="J219" i="1"/>
  <c r="M219" i="1" s="1"/>
  <c r="H219" i="1"/>
  <c r="I219" i="1" s="1"/>
  <c r="O218" i="1"/>
  <c r="I218" i="1"/>
  <c r="H218" i="1"/>
  <c r="T217" i="1"/>
  <c r="O217" i="1"/>
  <c r="M217" i="1"/>
  <c r="J217" i="1"/>
  <c r="H217" i="1"/>
  <c r="I217" i="1" s="1"/>
  <c r="U217" i="1" s="1"/>
  <c r="O216" i="1"/>
  <c r="J216" i="1"/>
  <c r="M216" i="1" s="1"/>
  <c r="I216" i="1"/>
  <c r="H216" i="1"/>
  <c r="U215" i="1"/>
  <c r="P215" i="1"/>
  <c r="Q215" i="1" s="1"/>
  <c r="O215" i="1"/>
  <c r="J215" i="1" s="1"/>
  <c r="M215" i="1" s="1"/>
  <c r="I215" i="1"/>
  <c r="H215" i="1"/>
  <c r="O214" i="1"/>
  <c r="H214" i="1"/>
  <c r="I214" i="1" s="1"/>
  <c r="O213" i="1"/>
  <c r="J213" i="1"/>
  <c r="M213" i="1" s="1"/>
  <c r="I213" i="1"/>
  <c r="H213" i="1"/>
  <c r="O212" i="1"/>
  <c r="J212" i="1"/>
  <c r="M212" i="1" s="1"/>
  <c r="N212" i="1" s="1"/>
  <c r="I212" i="1"/>
  <c r="U212" i="1" s="1"/>
  <c r="H212" i="1"/>
  <c r="O211" i="1"/>
  <c r="H211" i="1"/>
  <c r="I211" i="1" s="1"/>
  <c r="O210" i="1"/>
  <c r="M210" i="1"/>
  <c r="P210" i="1" s="1"/>
  <c r="Q210" i="1" s="1"/>
  <c r="J210" i="1"/>
  <c r="H210" i="1"/>
  <c r="I210" i="1" s="1"/>
  <c r="U210" i="1" s="1"/>
  <c r="O209" i="1"/>
  <c r="P209" i="1" s="1"/>
  <c r="Q209" i="1" s="1"/>
  <c r="J209" i="1"/>
  <c r="M209" i="1" s="1"/>
  <c r="H209" i="1"/>
  <c r="I209" i="1" s="1"/>
  <c r="U209" i="1" s="1"/>
  <c r="O208" i="1"/>
  <c r="I208" i="1"/>
  <c r="H208" i="1"/>
  <c r="O207" i="1"/>
  <c r="J207" i="1"/>
  <c r="M207" i="1" s="1"/>
  <c r="H207" i="1"/>
  <c r="I207" i="1" s="1"/>
  <c r="O206" i="1"/>
  <c r="J206" i="1"/>
  <c r="M206" i="1" s="1"/>
  <c r="I206" i="1"/>
  <c r="U206" i="1" s="1"/>
  <c r="H206" i="1"/>
  <c r="T205" i="1"/>
  <c r="P205" i="1"/>
  <c r="Q205" i="1" s="1"/>
  <c r="O205" i="1"/>
  <c r="J205" i="1" s="1"/>
  <c r="M205" i="1" s="1"/>
  <c r="N205" i="1" s="1"/>
  <c r="H205" i="1"/>
  <c r="I205" i="1" s="1"/>
  <c r="U205" i="1" s="1"/>
  <c r="O204" i="1"/>
  <c r="J204" i="1" s="1"/>
  <c r="M204" i="1" s="1"/>
  <c r="H204" i="1"/>
  <c r="I204" i="1" s="1"/>
  <c r="O203" i="1"/>
  <c r="P203" i="1" s="1"/>
  <c r="Q203" i="1" s="1"/>
  <c r="M203" i="1"/>
  <c r="J203" i="1"/>
  <c r="I203" i="1"/>
  <c r="H203" i="1"/>
  <c r="O202" i="1"/>
  <c r="J202" i="1"/>
  <c r="M202" i="1" s="1"/>
  <c r="I202" i="1"/>
  <c r="U202" i="1" s="1"/>
  <c r="H202" i="1"/>
  <c r="O201" i="1"/>
  <c r="J201" i="1"/>
  <c r="M201" i="1" s="1"/>
  <c r="I201" i="1"/>
  <c r="H201" i="1"/>
  <c r="O200" i="1"/>
  <c r="M200" i="1"/>
  <c r="J200" i="1"/>
  <c r="H200" i="1"/>
  <c r="I200" i="1" s="1"/>
  <c r="U200" i="1" s="1"/>
  <c r="O199" i="1"/>
  <c r="H199" i="1"/>
  <c r="I199" i="1" s="1"/>
  <c r="O198" i="1"/>
  <c r="H198" i="1"/>
  <c r="I198" i="1" s="1"/>
  <c r="U197" i="1"/>
  <c r="O197" i="1"/>
  <c r="M197" i="1"/>
  <c r="N197" i="1" s="1"/>
  <c r="J197" i="1"/>
  <c r="H197" i="1"/>
  <c r="I197" i="1" s="1"/>
  <c r="O196" i="1"/>
  <c r="J196" i="1" s="1"/>
  <c r="M196" i="1" s="1"/>
  <c r="I196" i="1"/>
  <c r="H196" i="1"/>
  <c r="O195" i="1"/>
  <c r="J195" i="1" s="1"/>
  <c r="M195" i="1" s="1"/>
  <c r="I195" i="1"/>
  <c r="U195" i="1" s="1"/>
  <c r="H195" i="1"/>
  <c r="O194" i="1"/>
  <c r="J194" i="1"/>
  <c r="M194" i="1" s="1"/>
  <c r="H194" i="1"/>
  <c r="I194" i="1" s="1"/>
  <c r="O193" i="1"/>
  <c r="M193" i="1"/>
  <c r="U193" i="1" s="1"/>
  <c r="J193" i="1"/>
  <c r="I193" i="1"/>
  <c r="H193" i="1"/>
  <c r="O192" i="1"/>
  <c r="J192" i="1" s="1"/>
  <c r="M192" i="1" s="1"/>
  <c r="I192" i="1"/>
  <c r="H192" i="1"/>
  <c r="O191" i="1"/>
  <c r="J191" i="1"/>
  <c r="M191" i="1" s="1"/>
  <c r="I191" i="1"/>
  <c r="H191" i="1"/>
  <c r="O190" i="1"/>
  <c r="M190" i="1"/>
  <c r="J190" i="1"/>
  <c r="I190" i="1"/>
  <c r="U190" i="1" s="1"/>
  <c r="H190" i="1"/>
  <c r="O189" i="1"/>
  <c r="P189" i="1" s="1"/>
  <c r="Q189" i="1" s="1"/>
  <c r="J189" i="1"/>
  <c r="M189" i="1" s="1"/>
  <c r="N189" i="1" s="1"/>
  <c r="I189" i="1"/>
  <c r="U189" i="1" s="1"/>
  <c r="H189" i="1"/>
  <c r="O188" i="1"/>
  <c r="J188" i="1" s="1"/>
  <c r="M188" i="1" s="1"/>
  <c r="H188" i="1"/>
  <c r="I188" i="1" s="1"/>
  <c r="U188" i="1" s="1"/>
  <c r="U187" i="1"/>
  <c r="Q187" i="1"/>
  <c r="P187" i="1"/>
  <c r="O187" i="1"/>
  <c r="M187" i="1"/>
  <c r="N187" i="1" s="1"/>
  <c r="J187" i="1"/>
  <c r="H187" i="1"/>
  <c r="I187" i="1" s="1"/>
  <c r="O186" i="1"/>
  <c r="J186" i="1" s="1"/>
  <c r="M186" i="1" s="1"/>
  <c r="H186" i="1"/>
  <c r="I186" i="1" s="1"/>
  <c r="U186" i="1" s="1"/>
  <c r="O185" i="1"/>
  <c r="J185" i="1" s="1"/>
  <c r="M185" i="1" s="1"/>
  <c r="H185" i="1"/>
  <c r="I185" i="1" s="1"/>
  <c r="O184" i="1"/>
  <c r="P184" i="1" s="1"/>
  <c r="Q184" i="1" s="1"/>
  <c r="N184" i="1"/>
  <c r="M184" i="1"/>
  <c r="J184" i="1"/>
  <c r="I184" i="1"/>
  <c r="H184" i="1"/>
  <c r="O183" i="1"/>
  <c r="M183" i="1"/>
  <c r="T183" i="1" s="1"/>
  <c r="J183" i="1"/>
  <c r="H183" i="1"/>
  <c r="I183" i="1" s="1"/>
  <c r="U183" i="1" s="1"/>
  <c r="O182" i="1"/>
  <c r="J182" i="1"/>
  <c r="M182" i="1" s="1"/>
  <c r="I182" i="1"/>
  <c r="H182" i="1"/>
  <c r="O181" i="1"/>
  <c r="I181" i="1"/>
  <c r="H181" i="1"/>
  <c r="T180" i="1"/>
  <c r="Q180" i="1"/>
  <c r="P180" i="1"/>
  <c r="O180" i="1"/>
  <c r="N180" i="1"/>
  <c r="M180" i="1"/>
  <c r="J180" i="1"/>
  <c r="H180" i="1"/>
  <c r="I180" i="1" s="1"/>
  <c r="U180" i="1" s="1"/>
  <c r="O179" i="1"/>
  <c r="J179" i="1" s="1"/>
  <c r="M179" i="1" s="1"/>
  <c r="H179" i="1"/>
  <c r="I179" i="1" s="1"/>
  <c r="O178" i="1"/>
  <c r="J178" i="1" s="1"/>
  <c r="M178" i="1" s="1"/>
  <c r="I178" i="1"/>
  <c r="H178" i="1"/>
  <c r="O177" i="1"/>
  <c r="J177" i="1" s="1"/>
  <c r="M177" i="1" s="1"/>
  <c r="H177" i="1"/>
  <c r="O176" i="1"/>
  <c r="J176" i="1"/>
  <c r="M176" i="1" s="1"/>
  <c r="I176" i="1"/>
  <c r="U176" i="1" s="1"/>
  <c r="H176" i="1"/>
  <c r="O175" i="1"/>
  <c r="P175" i="1" s="1"/>
  <c r="Q175" i="1" s="1"/>
  <c r="N175" i="1"/>
  <c r="M175" i="1"/>
  <c r="T175" i="1" s="1"/>
  <c r="J175" i="1"/>
  <c r="I175" i="1"/>
  <c r="U175" i="1" s="1"/>
  <c r="H175" i="1"/>
  <c r="O174" i="1"/>
  <c r="M174" i="1"/>
  <c r="J174" i="1"/>
  <c r="H174" i="1"/>
  <c r="I174" i="1" s="1"/>
  <c r="U174" i="1" s="1"/>
  <c r="O173" i="1"/>
  <c r="J173" i="1"/>
  <c r="M173" i="1" s="1"/>
  <c r="I173" i="1"/>
  <c r="H173" i="1"/>
  <c r="O172" i="1"/>
  <c r="I172" i="1"/>
  <c r="H172" i="1"/>
  <c r="Q171" i="1"/>
  <c r="P171" i="1"/>
  <c r="O171" i="1"/>
  <c r="N171" i="1"/>
  <c r="M171" i="1"/>
  <c r="J171" i="1"/>
  <c r="H171" i="1"/>
  <c r="I171" i="1" s="1"/>
  <c r="U171" i="1" s="1"/>
  <c r="O170" i="1"/>
  <c r="J170" i="1" s="1"/>
  <c r="M170" i="1" s="1"/>
  <c r="H170" i="1"/>
  <c r="I170" i="1" s="1"/>
  <c r="U170" i="1" s="1"/>
  <c r="O169" i="1"/>
  <c r="J169" i="1" s="1"/>
  <c r="M169" i="1" s="1"/>
  <c r="H169" i="1"/>
  <c r="I169" i="1" s="1"/>
  <c r="U169" i="1" s="1"/>
  <c r="O168" i="1"/>
  <c r="J168" i="1" s="1"/>
  <c r="M168" i="1" s="1"/>
  <c r="I168" i="1"/>
  <c r="U168" i="1" s="1"/>
  <c r="H168" i="1"/>
  <c r="O167" i="1"/>
  <c r="J167" i="1" s="1"/>
  <c r="M167" i="1" s="1"/>
  <c r="H167" i="1"/>
  <c r="I167" i="1" s="1"/>
  <c r="O166" i="1"/>
  <c r="P166" i="1" s="1"/>
  <c r="Q166" i="1" s="1"/>
  <c r="J166" i="1"/>
  <c r="M166" i="1" s="1"/>
  <c r="I166" i="1"/>
  <c r="U166" i="1" s="1"/>
  <c r="H166" i="1"/>
  <c r="O165" i="1"/>
  <c r="P165" i="1" s="1"/>
  <c r="Q165" i="1" s="1"/>
  <c r="N165" i="1"/>
  <c r="M165" i="1"/>
  <c r="J165" i="1"/>
  <c r="I165" i="1"/>
  <c r="U165" i="1" s="1"/>
  <c r="H165" i="1"/>
  <c r="O164" i="1"/>
  <c r="M164" i="1"/>
  <c r="N164" i="1" s="1"/>
  <c r="J164" i="1"/>
  <c r="H164" i="1"/>
  <c r="I164" i="1" s="1"/>
  <c r="U164" i="1" s="1"/>
  <c r="O163" i="1"/>
  <c r="J163" i="1"/>
  <c r="M163" i="1" s="1"/>
  <c r="I163" i="1"/>
  <c r="U163" i="1" s="1"/>
  <c r="H163" i="1"/>
  <c r="O162" i="1"/>
  <c r="I162" i="1"/>
  <c r="H162" i="1"/>
  <c r="U161" i="1"/>
  <c r="Q161" i="1"/>
  <c r="P161" i="1"/>
  <c r="O161" i="1"/>
  <c r="N161" i="1"/>
  <c r="M161" i="1"/>
  <c r="T161" i="1" s="1"/>
  <c r="J161" i="1"/>
  <c r="H161" i="1"/>
  <c r="O160" i="1"/>
  <c r="J160" i="1" s="1"/>
  <c r="M160" i="1" s="1"/>
  <c r="H160" i="1"/>
  <c r="I160" i="1" s="1"/>
  <c r="O159" i="1"/>
  <c r="J159" i="1" s="1"/>
  <c r="M159" i="1" s="1"/>
  <c r="I159" i="1"/>
  <c r="U159" i="1" s="1"/>
  <c r="H159" i="1"/>
  <c r="O158" i="1"/>
  <c r="J158" i="1" s="1"/>
  <c r="M158" i="1" s="1"/>
  <c r="H158" i="1"/>
  <c r="I158" i="1" s="1"/>
  <c r="U158" i="1" s="1"/>
  <c r="O157" i="1"/>
  <c r="P157" i="1" s="1"/>
  <c r="Q157" i="1" s="1"/>
  <c r="J157" i="1"/>
  <c r="M157" i="1" s="1"/>
  <c r="I157" i="1"/>
  <c r="U157" i="1" s="1"/>
  <c r="H157" i="1"/>
  <c r="O156" i="1"/>
  <c r="P156" i="1" s="1"/>
  <c r="Q156" i="1" s="1"/>
  <c r="J156" i="1"/>
  <c r="M156" i="1" s="1"/>
  <c r="I156" i="1"/>
  <c r="U156" i="1" s="1"/>
  <c r="H156" i="1"/>
  <c r="O155" i="1"/>
  <c r="J155" i="1"/>
  <c r="M155" i="1" s="1"/>
  <c r="I155" i="1"/>
  <c r="U155" i="1" s="1"/>
  <c r="H155" i="1"/>
  <c r="O154" i="1"/>
  <c r="M154" i="1"/>
  <c r="N154" i="1" s="1"/>
  <c r="J154" i="1"/>
  <c r="H154" i="1"/>
  <c r="I154" i="1" s="1"/>
  <c r="O153" i="1"/>
  <c r="M153" i="1"/>
  <c r="U153" i="1" s="1"/>
  <c r="J153" i="1"/>
  <c r="H153" i="1"/>
  <c r="O152" i="1"/>
  <c r="J152" i="1"/>
  <c r="M152" i="1" s="1"/>
  <c r="I152" i="1"/>
  <c r="H152" i="1"/>
  <c r="O151" i="1"/>
  <c r="J151" i="1"/>
  <c r="M151" i="1" s="1"/>
  <c r="I151" i="1"/>
  <c r="H151" i="1"/>
  <c r="O150" i="1"/>
  <c r="J150" i="1"/>
  <c r="M150" i="1" s="1"/>
  <c r="I150" i="1"/>
  <c r="H150" i="1"/>
  <c r="O149" i="1"/>
  <c r="J149" i="1"/>
  <c r="M149" i="1" s="1"/>
  <c r="I149" i="1"/>
  <c r="H149" i="1"/>
  <c r="O148" i="1"/>
  <c r="J148" i="1"/>
  <c r="M148" i="1" s="1"/>
  <c r="I148" i="1"/>
  <c r="H148" i="1"/>
  <c r="O147" i="1"/>
  <c r="J147" i="1"/>
  <c r="M147" i="1" s="1"/>
  <c r="I147" i="1"/>
  <c r="H147" i="1"/>
  <c r="O146" i="1"/>
  <c r="J146" i="1"/>
  <c r="M146" i="1" s="1"/>
  <c r="I146" i="1"/>
  <c r="H146" i="1"/>
  <c r="O145" i="1"/>
  <c r="J145" i="1"/>
  <c r="M145" i="1" s="1"/>
  <c r="I145" i="1"/>
  <c r="H145" i="1"/>
  <c r="O144" i="1"/>
  <c r="J144" i="1"/>
  <c r="M144" i="1" s="1"/>
  <c r="I144" i="1"/>
  <c r="H144" i="1"/>
  <c r="O143" i="1"/>
  <c r="J143" i="1"/>
  <c r="M143" i="1" s="1"/>
  <c r="I143" i="1"/>
  <c r="H143" i="1"/>
  <c r="O142" i="1"/>
  <c r="J142" i="1"/>
  <c r="M142" i="1" s="1"/>
  <c r="I142" i="1"/>
  <c r="H142" i="1"/>
  <c r="O141" i="1"/>
  <c r="J141" i="1"/>
  <c r="M141" i="1" s="1"/>
  <c r="I141" i="1"/>
  <c r="H141" i="1"/>
  <c r="O140" i="1"/>
  <c r="J140" i="1"/>
  <c r="M140" i="1" s="1"/>
  <c r="I140" i="1"/>
  <c r="H140" i="1"/>
  <c r="Q139" i="1"/>
  <c r="P139" i="1"/>
  <c r="O139" i="1"/>
  <c r="N139" i="1"/>
  <c r="M139" i="1"/>
  <c r="J139" i="1"/>
  <c r="H139" i="1"/>
  <c r="I139" i="1" s="1"/>
  <c r="T138" i="1"/>
  <c r="Q138" i="1"/>
  <c r="P138" i="1"/>
  <c r="O138" i="1"/>
  <c r="N138" i="1"/>
  <c r="M138" i="1"/>
  <c r="J138" i="1"/>
  <c r="H138" i="1"/>
  <c r="I138" i="1" s="1"/>
  <c r="U138" i="1" s="1"/>
  <c r="T137" i="1"/>
  <c r="Q137" i="1"/>
  <c r="P137" i="1"/>
  <c r="O137" i="1"/>
  <c r="N137" i="1"/>
  <c r="M137" i="1"/>
  <c r="J137" i="1"/>
  <c r="H137" i="1"/>
  <c r="I137" i="1" s="1"/>
  <c r="U137" i="1" s="1"/>
  <c r="T136" i="1"/>
  <c r="Q136" i="1"/>
  <c r="P136" i="1"/>
  <c r="O136" i="1"/>
  <c r="N136" i="1"/>
  <c r="M136" i="1"/>
  <c r="J136" i="1"/>
  <c r="H136" i="1"/>
  <c r="I136" i="1" s="1"/>
  <c r="U136" i="1" s="1"/>
  <c r="T135" i="1"/>
  <c r="Q135" i="1"/>
  <c r="P135" i="1"/>
  <c r="O135" i="1"/>
  <c r="N135" i="1"/>
  <c r="M135" i="1"/>
  <c r="J135" i="1"/>
  <c r="H135" i="1"/>
  <c r="I135" i="1" s="1"/>
  <c r="U135" i="1" s="1"/>
  <c r="T134" i="1"/>
  <c r="Q134" i="1"/>
  <c r="P134" i="1"/>
  <c r="O134" i="1"/>
  <c r="N134" i="1"/>
  <c r="M134" i="1"/>
  <c r="J134" i="1"/>
  <c r="H134" i="1"/>
  <c r="I134" i="1" s="1"/>
  <c r="U134" i="1" s="1"/>
  <c r="T133" i="1"/>
  <c r="Q133" i="1"/>
  <c r="P133" i="1"/>
  <c r="O133" i="1"/>
  <c r="N133" i="1"/>
  <c r="M133" i="1"/>
  <c r="J133" i="1"/>
  <c r="H133" i="1"/>
  <c r="I133" i="1" s="1"/>
  <c r="U133" i="1" s="1"/>
  <c r="T132" i="1"/>
  <c r="Q132" i="1"/>
  <c r="P132" i="1"/>
  <c r="O132" i="1"/>
  <c r="N132" i="1"/>
  <c r="M132" i="1"/>
  <c r="J132" i="1"/>
  <c r="H132" i="1"/>
  <c r="I132" i="1" s="1"/>
  <c r="U132" i="1" s="1"/>
  <c r="T131" i="1"/>
  <c r="Q131" i="1"/>
  <c r="P131" i="1"/>
  <c r="O131" i="1"/>
  <c r="N131" i="1"/>
  <c r="M131" i="1"/>
  <c r="J131" i="1"/>
  <c r="H131" i="1"/>
  <c r="I131" i="1" s="1"/>
  <c r="U131" i="1" s="1"/>
  <c r="T130" i="1"/>
  <c r="Q130" i="1"/>
  <c r="P130" i="1"/>
  <c r="O130" i="1"/>
  <c r="N130" i="1"/>
  <c r="M130" i="1"/>
  <c r="J130" i="1"/>
  <c r="H130" i="1"/>
  <c r="I130" i="1" s="1"/>
  <c r="U130" i="1" s="1"/>
  <c r="T129" i="1"/>
  <c r="Q129" i="1"/>
  <c r="P129" i="1"/>
  <c r="O129" i="1"/>
  <c r="N129" i="1"/>
  <c r="M129" i="1"/>
  <c r="J129" i="1"/>
  <c r="H129" i="1"/>
  <c r="I129" i="1" s="1"/>
  <c r="U129" i="1" s="1"/>
  <c r="O128" i="1"/>
  <c r="J128" i="1" s="1"/>
  <c r="M128" i="1" s="1"/>
  <c r="N128" i="1" s="1"/>
  <c r="H128" i="1"/>
  <c r="I128" i="1" s="1"/>
  <c r="O127" i="1"/>
  <c r="J127" i="1" s="1"/>
  <c r="M127" i="1" s="1"/>
  <c r="H127" i="1"/>
  <c r="I127" i="1" s="1"/>
  <c r="U127" i="1" s="1"/>
  <c r="O126" i="1"/>
  <c r="J126" i="1" s="1"/>
  <c r="M126" i="1" s="1"/>
  <c r="H126" i="1"/>
  <c r="I126" i="1" s="1"/>
  <c r="U126" i="1" s="1"/>
  <c r="O125" i="1"/>
  <c r="J125" i="1" s="1"/>
  <c r="M125" i="1" s="1"/>
  <c r="H125" i="1"/>
  <c r="I125" i="1" s="1"/>
  <c r="U125" i="1" s="1"/>
  <c r="O124" i="1"/>
  <c r="J124" i="1" s="1"/>
  <c r="M124" i="1" s="1"/>
  <c r="H124" i="1"/>
  <c r="I124" i="1" s="1"/>
  <c r="U124" i="1" s="1"/>
  <c r="O123" i="1"/>
  <c r="J123" i="1" s="1"/>
  <c r="M123" i="1" s="1"/>
  <c r="H123" i="1"/>
  <c r="I123" i="1" s="1"/>
  <c r="U123" i="1" s="1"/>
  <c r="O122" i="1"/>
  <c r="J122" i="1" s="1"/>
  <c r="M122" i="1" s="1"/>
  <c r="H122" i="1"/>
  <c r="I122" i="1" s="1"/>
  <c r="U122" i="1" s="1"/>
  <c r="O121" i="1"/>
  <c r="J121" i="1" s="1"/>
  <c r="M121" i="1" s="1"/>
  <c r="H121" i="1"/>
  <c r="I121" i="1" s="1"/>
  <c r="O120" i="1"/>
  <c r="J120" i="1" s="1"/>
  <c r="M120" i="1" s="1"/>
  <c r="H120" i="1"/>
  <c r="I120" i="1" s="1"/>
  <c r="U120" i="1" s="1"/>
  <c r="O119" i="1"/>
  <c r="N119" i="1"/>
  <c r="M119" i="1"/>
  <c r="J119" i="1"/>
  <c r="I119" i="1"/>
  <c r="H119" i="1"/>
  <c r="O118" i="1"/>
  <c r="N118" i="1"/>
  <c r="M118" i="1"/>
  <c r="T118" i="1" s="1"/>
  <c r="J118" i="1"/>
  <c r="I118" i="1"/>
  <c r="U118" i="1" s="1"/>
  <c r="H118" i="1"/>
  <c r="O117" i="1"/>
  <c r="N117" i="1"/>
  <c r="M117" i="1"/>
  <c r="T117" i="1" s="1"/>
  <c r="J117" i="1"/>
  <c r="I117" i="1"/>
  <c r="U117" i="1" s="1"/>
  <c r="H117" i="1"/>
  <c r="O116" i="1"/>
  <c r="N116" i="1"/>
  <c r="M116" i="1"/>
  <c r="T116" i="1" s="1"/>
  <c r="J116" i="1"/>
  <c r="I116" i="1"/>
  <c r="U116" i="1" s="1"/>
  <c r="H116" i="1"/>
  <c r="O115" i="1"/>
  <c r="N115" i="1"/>
  <c r="M115" i="1"/>
  <c r="T115" i="1" s="1"/>
  <c r="J115" i="1"/>
  <c r="I115" i="1"/>
  <c r="U115" i="1" s="1"/>
  <c r="H115" i="1"/>
  <c r="O114" i="1"/>
  <c r="N114" i="1"/>
  <c r="M114" i="1"/>
  <c r="T114" i="1" s="1"/>
  <c r="J114" i="1"/>
  <c r="I114" i="1"/>
  <c r="U114" i="1" s="1"/>
  <c r="H114" i="1"/>
  <c r="O113" i="1"/>
  <c r="N113" i="1"/>
  <c r="M113" i="1"/>
  <c r="T113" i="1" s="1"/>
  <c r="J113" i="1"/>
  <c r="I113" i="1"/>
  <c r="U113" i="1" s="1"/>
  <c r="H113" i="1"/>
  <c r="O112" i="1"/>
  <c r="J112" i="1"/>
  <c r="M112" i="1" s="1"/>
  <c r="I112" i="1"/>
  <c r="H112" i="1"/>
  <c r="O111" i="1"/>
  <c r="J111" i="1"/>
  <c r="M111" i="1" s="1"/>
  <c r="I111" i="1"/>
  <c r="H111" i="1"/>
  <c r="O110" i="1"/>
  <c r="J110" i="1"/>
  <c r="M110" i="1" s="1"/>
  <c r="H110" i="1"/>
  <c r="I110" i="1" s="1"/>
  <c r="U110" i="1" s="1"/>
  <c r="O109" i="1"/>
  <c r="J109" i="1"/>
  <c r="M109" i="1" s="1"/>
  <c r="H109" i="1"/>
  <c r="I109" i="1" s="1"/>
  <c r="U109" i="1" s="1"/>
  <c r="O108" i="1"/>
  <c r="J108" i="1"/>
  <c r="M108" i="1" s="1"/>
  <c r="H108" i="1"/>
  <c r="I108" i="1" s="1"/>
  <c r="O107" i="1"/>
  <c r="J107" i="1"/>
  <c r="M107" i="1" s="1"/>
  <c r="H107" i="1"/>
  <c r="I107" i="1" s="1"/>
  <c r="U107" i="1" s="1"/>
  <c r="O106" i="1"/>
  <c r="J106" i="1"/>
  <c r="M106" i="1" s="1"/>
  <c r="H106" i="1"/>
  <c r="I106" i="1" s="1"/>
  <c r="O105" i="1"/>
  <c r="J105" i="1"/>
  <c r="M105" i="1" s="1"/>
  <c r="H105" i="1"/>
  <c r="I105" i="1" s="1"/>
  <c r="O104" i="1"/>
  <c r="J104" i="1"/>
  <c r="M104" i="1" s="1"/>
  <c r="H104" i="1"/>
  <c r="I104" i="1" s="1"/>
  <c r="U104" i="1" s="1"/>
  <c r="O103" i="1"/>
  <c r="J103" i="1"/>
  <c r="M103" i="1" s="1"/>
  <c r="H103" i="1"/>
  <c r="I103" i="1" s="1"/>
  <c r="U103" i="1" s="1"/>
  <c r="O102" i="1"/>
  <c r="J102" i="1"/>
  <c r="M102" i="1" s="1"/>
  <c r="H102" i="1"/>
  <c r="I102" i="1" s="1"/>
  <c r="U102" i="1" s="1"/>
  <c r="O101" i="1"/>
  <c r="J101" i="1"/>
  <c r="M101" i="1" s="1"/>
  <c r="H101" i="1"/>
  <c r="I101" i="1" s="1"/>
  <c r="U101" i="1" s="1"/>
  <c r="O100" i="1"/>
  <c r="J100" i="1"/>
  <c r="M100" i="1" s="1"/>
  <c r="H100" i="1"/>
  <c r="I100" i="1" s="1"/>
  <c r="U100" i="1" s="1"/>
  <c r="O99" i="1"/>
  <c r="J99" i="1"/>
  <c r="M99" i="1" s="1"/>
  <c r="H99" i="1"/>
  <c r="I99" i="1" s="1"/>
  <c r="U99" i="1" s="1"/>
  <c r="O98" i="1"/>
  <c r="J98" i="1"/>
  <c r="M98" i="1" s="1"/>
  <c r="H98" i="1"/>
  <c r="O97" i="1"/>
  <c r="H97" i="1"/>
  <c r="I97" i="1" s="1"/>
  <c r="O96" i="1"/>
  <c r="H96" i="1"/>
  <c r="I96" i="1" s="1"/>
  <c r="O95" i="1"/>
  <c r="H95" i="1"/>
  <c r="I95" i="1" s="1"/>
  <c r="O94" i="1"/>
  <c r="H94" i="1"/>
  <c r="I94" i="1" s="1"/>
  <c r="O93" i="1"/>
  <c r="H93" i="1"/>
  <c r="I93" i="1" s="1"/>
  <c r="O92" i="1"/>
  <c r="H92" i="1"/>
  <c r="I92" i="1" s="1"/>
  <c r="O91" i="1"/>
  <c r="H91" i="1"/>
  <c r="I91" i="1" s="1"/>
  <c r="O90" i="1"/>
  <c r="H90" i="1"/>
  <c r="I90" i="1" s="1"/>
  <c r="O89" i="1"/>
  <c r="H89" i="1"/>
  <c r="I89" i="1" s="1"/>
  <c r="O88" i="1"/>
  <c r="H88" i="1"/>
  <c r="I88" i="1" s="1"/>
  <c r="O87" i="1"/>
  <c r="H87" i="1"/>
  <c r="I87" i="1" s="1"/>
  <c r="O86" i="1"/>
  <c r="H86" i="1"/>
  <c r="I86" i="1" s="1"/>
  <c r="O85" i="1"/>
  <c r="H85" i="1"/>
  <c r="I85" i="1" s="1"/>
  <c r="O84" i="1"/>
  <c r="H84" i="1"/>
  <c r="I84" i="1" s="1"/>
  <c r="O83" i="1"/>
  <c r="H83" i="1"/>
  <c r="I83" i="1" s="1"/>
  <c r="O82" i="1"/>
  <c r="H82" i="1"/>
  <c r="I82" i="1" s="1"/>
  <c r="O81" i="1"/>
  <c r="J81" i="1" s="1"/>
  <c r="M81" i="1" s="1"/>
  <c r="H81" i="1"/>
  <c r="O80" i="1"/>
  <c r="J80" i="1" s="1"/>
  <c r="M80" i="1" s="1"/>
  <c r="H80" i="1"/>
  <c r="I80" i="1" s="1"/>
  <c r="O79" i="1"/>
  <c r="J79" i="1" s="1"/>
  <c r="M79" i="1" s="1"/>
  <c r="H79" i="1"/>
  <c r="I79" i="1" s="1"/>
  <c r="O78" i="1"/>
  <c r="J78" i="1"/>
  <c r="M78" i="1" s="1"/>
  <c r="I78" i="1"/>
  <c r="H78" i="1"/>
  <c r="O77" i="1"/>
  <c r="J77" i="1"/>
  <c r="M77" i="1" s="1"/>
  <c r="I77" i="1"/>
  <c r="U77" i="1" s="1"/>
  <c r="H77" i="1"/>
  <c r="O76" i="1"/>
  <c r="J76" i="1"/>
  <c r="M76" i="1" s="1"/>
  <c r="I76" i="1"/>
  <c r="H76" i="1"/>
  <c r="S75" i="1"/>
  <c r="O75" i="1"/>
  <c r="J75" i="1"/>
  <c r="M75" i="1" s="1"/>
  <c r="I75" i="1"/>
  <c r="U75" i="1" s="1"/>
  <c r="H75" i="1"/>
  <c r="S74" i="1"/>
  <c r="O74" i="1"/>
  <c r="J74" i="1" s="1"/>
  <c r="M74" i="1" s="1"/>
  <c r="H74" i="1"/>
  <c r="I74" i="1" s="1"/>
  <c r="S73" i="1"/>
  <c r="O73" i="1"/>
  <c r="J73" i="1" s="1"/>
  <c r="M73" i="1" s="1"/>
  <c r="I73" i="1"/>
  <c r="U73" i="1" s="1"/>
  <c r="H73" i="1"/>
  <c r="S72" i="1"/>
  <c r="O72" i="1"/>
  <c r="J72" i="1" s="1"/>
  <c r="M72" i="1" s="1"/>
  <c r="H72" i="1"/>
  <c r="I72" i="1" s="1"/>
  <c r="U72" i="1" s="1"/>
  <c r="S71" i="1"/>
  <c r="O71" i="1"/>
  <c r="J71" i="1" s="1"/>
  <c r="M71" i="1" s="1"/>
  <c r="I71" i="1"/>
  <c r="H71" i="1"/>
  <c r="S70" i="1"/>
  <c r="O70" i="1"/>
  <c r="J70" i="1"/>
  <c r="M70" i="1" s="1"/>
  <c r="H70" i="1"/>
  <c r="I70" i="1" s="1"/>
  <c r="U70" i="1" s="1"/>
  <c r="O69" i="1"/>
  <c r="J69" i="1"/>
  <c r="M69" i="1" s="1"/>
  <c r="H69" i="1"/>
  <c r="I69" i="1" s="1"/>
  <c r="O68" i="1"/>
  <c r="J68" i="1"/>
  <c r="M68" i="1" s="1"/>
  <c r="H68" i="1"/>
  <c r="I68" i="1" s="1"/>
  <c r="O67" i="1"/>
  <c r="J67" i="1"/>
  <c r="M67" i="1" s="1"/>
  <c r="H67" i="1"/>
  <c r="I67" i="1" s="1"/>
  <c r="U67" i="1" s="1"/>
  <c r="O66" i="1"/>
  <c r="J66" i="1"/>
  <c r="M66" i="1" s="1"/>
  <c r="H66" i="1"/>
  <c r="I66" i="1" s="1"/>
  <c r="U66" i="1" s="1"/>
  <c r="O65" i="1"/>
  <c r="J65" i="1"/>
  <c r="M65" i="1" s="1"/>
  <c r="H65" i="1"/>
  <c r="I65" i="1" s="1"/>
  <c r="O64" i="1"/>
  <c r="J64" i="1"/>
  <c r="M64" i="1" s="1"/>
  <c r="H64" i="1"/>
  <c r="I64" i="1" s="1"/>
  <c r="U64" i="1" s="1"/>
  <c r="O63" i="1"/>
  <c r="J63" i="1"/>
  <c r="M63" i="1" s="1"/>
  <c r="H63" i="1"/>
  <c r="I63" i="1" s="1"/>
  <c r="U63" i="1" s="1"/>
  <c r="O62" i="1"/>
  <c r="J62" i="1"/>
  <c r="M62" i="1" s="1"/>
  <c r="H62" i="1"/>
  <c r="I62" i="1" s="1"/>
  <c r="U62" i="1" s="1"/>
  <c r="O61" i="1"/>
  <c r="J61" i="1"/>
  <c r="M61" i="1" s="1"/>
  <c r="H61" i="1"/>
  <c r="I61" i="1" s="1"/>
  <c r="O60" i="1"/>
  <c r="J60" i="1"/>
  <c r="M60" i="1" s="1"/>
  <c r="H60" i="1"/>
  <c r="I60" i="1" s="1"/>
  <c r="U60" i="1" s="1"/>
  <c r="O59" i="1"/>
  <c r="J59" i="1"/>
  <c r="M59" i="1" s="1"/>
  <c r="H59" i="1"/>
  <c r="I59" i="1" s="1"/>
  <c r="O58" i="1"/>
  <c r="J58" i="1"/>
  <c r="M58" i="1" s="1"/>
  <c r="H58" i="1"/>
  <c r="I58" i="1" s="1"/>
  <c r="O57" i="1"/>
  <c r="J57" i="1"/>
  <c r="M57" i="1" s="1"/>
  <c r="H57" i="1"/>
  <c r="I57" i="1" s="1"/>
  <c r="U57" i="1" s="1"/>
  <c r="O56" i="1"/>
  <c r="J56" i="1"/>
  <c r="M56" i="1" s="1"/>
  <c r="H56" i="1"/>
  <c r="O55" i="1"/>
  <c r="J55" i="1" s="1"/>
  <c r="M55" i="1" s="1"/>
  <c r="I55" i="1"/>
  <c r="H55" i="1"/>
  <c r="O54" i="1"/>
  <c r="J54" i="1" s="1"/>
  <c r="M54" i="1" s="1"/>
  <c r="I54" i="1"/>
  <c r="H54" i="1"/>
  <c r="O53" i="1"/>
  <c r="J53" i="1" s="1"/>
  <c r="M53" i="1" s="1"/>
  <c r="I53" i="1"/>
  <c r="H53" i="1"/>
  <c r="O52" i="1"/>
  <c r="J52" i="1" s="1"/>
  <c r="M52" i="1" s="1"/>
  <c r="I52" i="1"/>
  <c r="H52" i="1"/>
  <c r="O51" i="1"/>
  <c r="J51" i="1" s="1"/>
  <c r="M51" i="1" s="1"/>
  <c r="I51" i="1"/>
  <c r="H51" i="1"/>
  <c r="O50" i="1"/>
  <c r="J50" i="1" s="1"/>
  <c r="M50" i="1" s="1"/>
  <c r="I50" i="1"/>
  <c r="H50" i="1"/>
  <c r="O49" i="1"/>
  <c r="J49" i="1" s="1"/>
  <c r="M49" i="1" s="1"/>
  <c r="I49" i="1"/>
  <c r="H49" i="1"/>
  <c r="O48" i="1"/>
  <c r="J48" i="1" s="1"/>
  <c r="M48" i="1" s="1"/>
  <c r="H48" i="1"/>
  <c r="I48" i="1" s="1"/>
  <c r="U48" i="1" s="1"/>
  <c r="O47" i="1"/>
  <c r="J47" i="1" s="1"/>
  <c r="M47" i="1" s="1"/>
  <c r="H47" i="1"/>
  <c r="O46" i="1"/>
  <c r="J46" i="1" s="1"/>
  <c r="M46" i="1" s="1"/>
  <c r="H46" i="1"/>
  <c r="O45" i="1"/>
  <c r="J45" i="1" s="1"/>
  <c r="M45" i="1" s="1"/>
  <c r="I45" i="1"/>
  <c r="H45" i="1"/>
  <c r="O44" i="1"/>
  <c r="J44" i="1" s="1"/>
  <c r="M44" i="1" s="1"/>
  <c r="H44" i="1"/>
  <c r="I44" i="1" s="1"/>
  <c r="U44" i="1" s="1"/>
  <c r="O43" i="1"/>
  <c r="J43" i="1" s="1"/>
  <c r="M43" i="1" s="1"/>
  <c r="H43" i="1"/>
  <c r="I43" i="1" s="1"/>
  <c r="O42" i="1"/>
  <c r="J42" i="1" s="1"/>
  <c r="M42" i="1" s="1"/>
  <c r="H42" i="1"/>
  <c r="I42" i="1" s="1"/>
  <c r="U42" i="1" s="1"/>
  <c r="O41" i="1"/>
  <c r="J41" i="1" s="1"/>
  <c r="M41" i="1" s="1"/>
  <c r="H41" i="1"/>
  <c r="I41" i="1" s="1"/>
  <c r="U41" i="1" s="1"/>
  <c r="O40" i="1"/>
  <c r="J40" i="1" s="1"/>
  <c r="M40" i="1" s="1"/>
  <c r="H40" i="1"/>
  <c r="I40" i="1" s="1"/>
  <c r="U40" i="1" s="1"/>
  <c r="O39" i="1"/>
  <c r="J39" i="1" s="1"/>
  <c r="M39" i="1" s="1"/>
  <c r="H39" i="1"/>
  <c r="O38" i="1"/>
  <c r="J38" i="1" s="1"/>
  <c r="M38" i="1" s="1"/>
  <c r="H38" i="1"/>
  <c r="I38" i="1" s="1"/>
  <c r="O37" i="1"/>
  <c r="J37" i="1" s="1"/>
  <c r="M37" i="1" s="1"/>
  <c r="H37" i="1"/>
  <c r="I37" i="1" s="1"/>
  <c r="U37" i="1" s="1"/>
  <c r="O36" i="1"/>
  <c r="J36" i="1" s="1"/>
  <c r="M36" i="1" s="1"/>
  <c r="H36" i="1"/>
  <c r="I36" i="1" s="1"/>
  <c r="U36" i="1" s="1"/>
  <c r="O35" i="1"/>
  <c r="J35" i="1" s="1"/>
  <c r="M35" i="1" s="1"/>
  <c r="H35" i="1"/>
  <c r="I35" i="1" s="1"/>
  <c r="U35" i="1" s="1"/>
  <c r="O34" i="1"/>
  <c r="J34" i="1" s="1"/>
  <c r="M34" i="1" s="1"/>
  <c r="H34" i="1"/>
  <c r="I34" i="1" s="1"/>
  <c r="U34" i="1" s="1"/>
  <c r="O33" i="1"/>
  <c r="J33" i="1" s="1"/>
  <c r="M33" i="1" s="1"/>
  <c r="H33" i="1"/>
  <c r="I33" i="1" s="1"/>
  <c r="O32" i="1"/>
  <c r="J32" i="1" s="1"/>
  <c r="M32" i="1" s="1"/>
  <c r="H32" i="1"/>
  <c r="I32" i="1" s="1"/>
  <c r="U32" i="1" s="1"/>
  <c r="O31" i="1"/>
  <c r="J31" i="1" s="1"/>
  <c r="M31" i="1" s="1"/>
  <c r="H31" i="1"/>
  <c r="I31" i="1" s="1"/>
  <c r="U31" i="1" s="1"/>
  <c r="O30" i="1"/>
  <c r="J30" i="1" s="1"/>
  <c r="M30" i="1" s="1"/>
  <c r="H30" i="1"/>
  <c r="I30" i="1" s="1"/>
  <c r="U30" i="1" s="1"/>
  <c r="O29" i="1"/>
  <c r="J29" i="1" s="1"/>
  <c r="M29" i="1" s="1"/>
  <c r="H29" i="1"/>
  <c r="I29" i="1" s="1"/>
  <c r="U29" i="1" s="1"/>
  <c r="O28" i="1"/>
  <c r="J28" i="1" s="1"/>
  <c r="M28" i="1" s="1"/>
  <c r="H28" i="1"/>
  <c r="I28" i="1" s="1"/>
  <c r="O27" i="1"/>
  <c r="J27" i="1" s="1"/>
  <c r="M27" i="1" s="1"/>
  <c r="H27" i="1"/>
  <c r="I27" i="1" s="1"/>
  <c r="U27" i="1" s="1"/>
  <c r="O26" i="1"/>
  <c r="J26" i="1" s="1"/>
  <c r="M26" i="1" s="1"/>
  <c r="H26" i="1"/>
  <c r="I26" i="1" s="1"/>
  <c r="U26" i="1" s="1"/>
  <c r="O25" i="1"/>
  <c r="J25" i="1" s="1"/>
  <c r="M25" i="1" s="1"/>
  <c r="H25" i="1"/>
  <c r="I25" i="1" s="1"/>
  <c r="U25" i="1" s="1"/>
  <c r="O24" i="1"/>
  <c r="J24" i="1" s="1"/>
  <c r="M24" i="1" s="1"/>
  <c r="H24" i="1"/>
  <c r="I24" i="1" s="1"/>
  <c r="U24" i="1" s="1"/>
  <c r="O23" i="1"/>
  <c r="J23" i="1" s="1"/>
  <c r="M23" i="1" s="1"/>
  <c r="H23" i="1"/>
  <c r="I23" i="1" s="1"/>
  <c r="O22" i="1"/>
  <c r="J22" i="1" s="1"/>
  <c r="M22" i="1" s="1"/>
  <c r="H22" i="1"/>
  <c r="I22" i="1" s="1"/>
  <c r="U22" i="1" s="1"/>
  <c r="O21" i="1"/>
  <c r="J21" i="1" s="1"/>
  <c r="M21" i="1" s="1"/>
  <c r="H21" i="1"/>
  <c r="I21" i="1" s="1"/>
  <c r="U21" i="1" s="1"/>
  <c r="O20" i="1"/>
  <c r="J20" i="1" s="1"/>
  <c r="M20" i="1" s="1"/>
  <c r="H20" i="1"/>
  <c r="I20" i="1" s="1"/>
  <c r="U20" i="1" s="1"/>
  <c r="O19" i="1"/>
  <c r="J19" i="1" s="1"/>
  <c r="M19" i="1" s="1"/>
  <c r="H19" i="1"/>
  <c r="I19" i="1" s="1"/>
  <c r="U19" i="1" s="1"/>
  <c r="O18" i="1"/>
  <c r="J18" i="1" s="1"/>
  <c r="M18" i="1" s="1"/>
  <c r="H18" i="1"/>
  <c r="I18" i="1" s="1"/>
  <c r="O17" i="1"/>
  <c r="J17" i="1" s="1"/>
  <c r="M17" i="1" s="1"/>
  <c r="H17" i="1"/>
  <c r="I17" i="1" s="1"/>
  <c r="U17" i="1" s="1"/>
  <c r="O16" i="1"/>
  <c r="J16" i="1" s="1"/>
  <c r="M16" i="1" s="1"/>
  <c r="H16" i="1"/>
  <c r="I16" i="1" s="1"/>
  <c r="U16" i="1" s="1"/>
  <c r="O15" i="1"/>
  <c r="J15" i="1" s="1"/>
  <c r="M15" i="1" s="1"/>
  <c r="H15" i="1"/>
  <c r="I15" i="1" s="1"/>
  <c r="U15" i="1" s="1"/>
  <c r="O14" i="1"/>
  <c r="J14" i="1" s="1"/>
  <c r="M14" i="1" s="1"/>
  <c r="H14" i="1"/>
  <c r="I14" i="1" s="1"/>
  <c r="U14" i="1" s="1"/>
  <c r="O13" i="1"/>
  <c r="J13" i="1" s="1"/>
  <c r="M13" i="1" s="1"/>
  <c r="H13" i="1"/>
  <c r="I13" i="1" s="1"/>
  <c r="O12" i="1"/>
  <c r="J12" i="1" s="1"/>
  <c r="M12" i="1" s="1"/>
  <c r="H12" i="1"/>
  <c r="I12" i="1" s="1"/>
  <c r="U12" i="1" s="1"/>
  <c r="O11" i="1"/>
  <c r="J11" i="1" s="1"/>
  <c r="M11" i="1" s="1"/>
  <c r="H11" i="1"/>
  <c r="I11" i="1" s="1"/>
  <c r="U11" i="1" s="1"/>
  <c r="O10" i="1"/>
  <c r="J10" i="1" s="1"/>
  <c r="M10" i="1" s="1"/>
  <c r="H10" i="1"/>
  <c r="I10" i="1" s="1"/>
  <c r="U10" i="1" s="1"/>
  <c r="O9" i="1"/>
  <c r="J9" i="1" s="1"/>
  <c r="M9" i="1" s="1"/>
  <c r="H9" i="1"/>
  <c r="I9" i="1" s="1"/>
  <c r="U9" i="1" s="1"/>
  <c r="O8" i="1"/>
  <c r="J8" i="1" s="1"/>
  <c r="M8" i="1" s="1"/>
  <c r="H8" i="1"/>
  <c r="I8" i="1" s="1"/>
  <c r="O7" i="1"/>
  <c r="J7" i="1" s="1"/>
  <c r="M7" i="1" s="1"/>
  <c r="H7" i="1"/>
  <c r="I7" i="1" s="1"/>
  <c r="U7" i="1" s="1"/>
  <c r="O6" i="1"/>
  <c r="J6" i="1" s="1"/>
  <c r="M6" i="1" s="1"/>
  <c r="H6" i="1"/>
  <c r="I6" i="1" s="1"/>
  <c r="U6" i="1" s="1"/>
  <c r="O5" i="1"/>
  <c r="J5" i="1" s="1"/>
  <c r="M5" i="1" s="1"/>
  <c r="H5" i="1"/>
  <c r="I5" i="1" s="1"/>
  <c r="U5" i="1" s="1"/>
  <c r="O4" i="1"/>
  <c r="J4" i="1" s="1"/>
  <c r="M4" i="1" s="1"/>
  <c r="H4" i="1"/>
  <c r="I4" i="1" s="1"/>
  <c r="U4" i="1" s="1"/>
  <c r="O3" i="1"/>
  <c r="J3" i="1" s="1"/>
  <c r="M3" i="1" s="1"/>
  <c r="H3" i="1"/>
  <c r="I3" i="1" s="1"/>
  <c r="O2" i="1"/>
  <c r="J2" i="1" s="1"/>
  <c r="M2" i="1" s="1"/>
  <c r="H2" i="1"/>
  <c r="I2" i="1" s="1"/>
  <c r="U2" i="1" s="1"/>
  <c r="L1992" i="2" l="1"/>
  <c r="L1982" i="2"/>
  <c r="L1972" i="2"/>
  <c r="L1962" i="2"/>
  <c r="L1952" i="2"/>
  <c r="L1942" i="2"/>
  <c r="L1932" i="2"/>
  <c r="L1922" i="2"/>
  <c r="L1912" i="2"/>
  <c r="L1902" i="2"/>
  <c r="L1892" i="2"/>
  <c r="L1882" i="2"/>
  <c r="L1872" i="2"/>
  <c r="L1862" i="2"/>
  <c r="L1852" i="2"/>
  <c r="L1842" i="2"/>
  <c r="L1832" i="2"/>
  <c r="L1822" i="2"/>
  <c r="L1812" i="2"/>
  <c r="L1802" i="2"/>
  <c r="L1792" i="2"/>
  <c r="L1782" i="2"/>
  <c r="L1772" i="2"/>
  <c r="L1762" i="2"/>
  <c r="L1752" i="2"/>
  <c r="L1742" i="2"/>
  <c r="L1732" i="2"/>
  <c r="L1722" i="2"/>
  <c r="L1712" i="2"/>
  <c r="L1702" i="2"/>
  <c r="L1692" i="2"/>
  <c r="L1682" i="2"/>
  <c r="L1672" i="2"/>
  <c r="L1662" i="2"/>
  <c r="L1652" i="2"/>
  <c r="L1642" i="2"/>
  <c r="L1632" i="2"/>
  <c r="L1622" i="2"/>
  <c r="L1612" i="2"/>
  <c r="L1602" i="2"/>
  <c r="L1592" i="2"/>
  <c r="L1582" i="2"/>
  <c r="L1572" i="2"/>
  <c r="L1562" i="2"/>
  <c r="L1552" i="2"/>
  <c r="L1542" i="2"/>
  <c r="L1532" i="2"/>
  <c r="L1522" i="2"/>
  <c r="L1512" i="2"/>
  <c r="L1502" i="2"/>
  <c r="L1492" i="2"/>
  <c r="L1482" i="2"/>
  <c r="L1472" i="2"/>
  <c r="L1462" i="2"/>
  <c r="L1452" i="2"/>
  <c r="L1442" i="2"/>
  <c r="L1432" i="2"/>
  <c r="L1422" i="2"/>
  <c r="L1412" i="2"/>
  <c r="L1402" i="2"/>
  <c r="L1392" i="2"/>
  <c r="L1382" i="2"/>
  <c r="L1372" i="2"/>
  <c r="L1362" i="2"/>
  <c r="L1352" i="2"/>
  <c r="L1342" i="2"/>
  <c r="L1332" i="2"/>
  <c r="L1322" i="2"/>
  <c r="L1312" i="2"/>
  <c r="L1302" i="2"/>
  <c r="L1292" i="2"/>
  <c r="L1282" i="2"/>
  <c r="L1272" i="2"/>
  <c r="L1262" i="2"/>
  <c r="L1252" i="2"/>
  <c r="L1242" i="2"/>
  <c r="L1232" i="2"/>
  <c r="L1222" i="2"/>
  <c r="L1212" i="2"/>
  <c r="L1202" i="2"/>
  <c r="L1192" i="2"/>
  <c r="L1182" i="2"/>
  <c r="L1172" i="2"/>
  <c r="L1142" i="2"/>
  <c r="L1112" i="2"/>
  <c r="L1052" i="2"/>
  <c r="L1012" i="2"/>
  <c r="L972" i="2"/>
  <c r="L932" i="2"/>
  <c r="L892" i="2"/>
  <c r="L842" i="2"/>
  <c r="L792" i="2"/>
  <c r="L752" i="2"/>
  <c r="L722" i="2"/>
  <c r="L672" i="2"/>
  <c r="L632" i="2"/>
  <c r="L582" i="2"/>
  <c r="L552" i="2"/>
  <c r="L472" i="2"/>
  <c r="L422" i="2"/>
  <c r="L372" i="2"/>
  <c r="L332" i="2"/>
  <c r="L292" i="2"/>
  <c r="L232" i="2"/>
  <c r="L182" i="2"/>
  <c r="L231" i="2"/>
  <c r="L221" i="2"/>
  <c r="L211" i="2"/>
  <c r="L201" i="2"/>
  <c r="L191" i="2"/>
  <c r="L181" i="2"/>
  <c r="L171" i="2"/>
  <c r="L161" i="2"/>
  <c r="L1132" i="2"/>
  <c r="L1092" i="2"/>
  <c r="L1042" i="2"/>
  <c r="L1002" i="2"/>
  <c r="L962" i="2"/>
  <c r="L922" i="2"/>
  <c r="L862" i="2"/>
  <c r="L822" i="2"/>
  <c r="L782" i="2"/>
  <c r="L732" i="2"/>
  <c r="L692" i="2"/>
  <c r="L642" i="2"/>
  <c r="L602" i="2"/>
  <c r="L562" i="2"/>
  <c r="L512" i="2"/>
  <c r="L492" i="2"/>
  <c r="L452" i="2"/>
  <c r="L402" i="2"/>
  <c r="L352" i="2"/>
  <c r="L302" i="2"/>
  <c r="L252" i="2"/>
  <c r="L222" i="2"/>
  <c r="L162" i="2"/>
  <c r="L1152" i="2"/>
  <c r="L1102" i="2"/>
  <c r="L1062" i="2"/>
  <c r="L1022" i="2"/>
  <c r="L982" i="2"/>
  <c r="L912" i="2"/>
  <c r="L872" i="2"/>
  <c r="L802" i="2"/>
  <c r="L762" i="2"/>
  <c r="L702" i="2"/>
  <c r="L652" i="2"/>
  <c r="L612" i="2"/>
  <c r="L542" i="2"/>
  <c r="L482" i="2"/>
  <c r="L432" i="2"/>
  <c r="L382" i="2"/>
  <c r="L322" i="2"/>
  <c r="L262" i="2"/>
  <c r="L202" i="2"/>
  <c r="L172" i="2"/>
  <c r="L1162" i="2"/>
  <c r="L1122" i="2"/>
  <c r="L1072" i="2"/>
  <c r="L1032" i="2"/>
  <c r="L992" i="2"/>
  <c r="L952" i="2"/>
  <c r="L902" i="2"/>
  <c r="L852" i="2"/>
  <c r="L812" i="2"/>
  <c r="L772" i="2"/>
  <c r="L712" i="2"/>
  <c r="L662" i="2"/>
  <c r="L622" i="2"/>
  <c r="L572" i="2"/>
  <c r="L532" i="2"/>
  <c r="L502" i="2"/>
  <c r="L442" i="2"/>
  <c r="L392" i="2"/>
  <c r="L362" i="2"/>
  <c r="L312" i="2"/>
  <c r="L272" i="2"/>
  <c r="L242" i="2"/>
  <c r="L192" i="2"/>
  <c r="L1082" i="2"/>
  <c r="L942" i="2"/>
  <c r="L882" i="2"/>
  <c r="L832" i="2"/>
  <c r="L742" i="2"/>
  <c r="L682" i="2"/>
  <c r="L592" i="2"/>
  <c r="L522" i="2"/>
  <c r="L462" i="2"/>
  <c r="L412" i="2"/>
  <c r="L342" i="2"/>
  <c r="L282" i="2"/>
  <c r="L212" i="2"/>
  <c r="P69" i="1"/>
  <c r="Q69" i="1" s="1"/>
  <c r="N69" i="1"/>
  <c r="T69" i="1"/>
  <c r="T106" i="1"/>
  <c r="P106" i="1"/>
  <c r="Q106" i="1" s="1"/>
  <c r="N106" i="1"/>
  <c r="T30" i="1"/>
  <c r="N30" i="1"/>
  <c r="P66" i="1"/>
  <c r="Q66" i="1" s="1"/>
  <c r="N66" i="1"/>
  <c r="T66" i="1"/>
  <c r="N81" i="1"/>
  <c r="P81" i="1"/>
  <c r="Q81" i="1" s="1"/>
  <c r="P158" i="1"/>
  <c r="Q158" i="1" s="1"/>
  <c r="T158" i="1"/>
  <c r="N158" i="1"/>
  <c r="T176" i="1"/>
  <c r="N176" i="1"/>
  <c r="T16" i="1"/>
  <c r="N16" i="1"/>
  <c r="T26" i="1"/>
  <c r="N26" i="1"/>
  <c r="N41" i="1"/>
  <c r="T41" i="1"/>
  <c r="N53" i="1"/>
  <c r="U53" i="1"/>
  <c r="P53" i="1"/>
  <c r="Q53" i="1" s="1"/>
  <c r="T53" i="1"/>
  <c r="P60" i="1"/>
  <c r="Q60" i="1" s="1"/>
  <c r="N60" i="1"/>
  <c r="T60" i="1"/>
  <c r="P70" i="1"/>
  <c r="Q70" i="1" s="1"/>
  <c r="N70" i="1"/>
  <c r="T70" i="1"/>
  <c r="P75" i="1"/>
  <c r="Q75" i="1" s="1"/>
  <c r="T107" i="1"/>
  <c r="P107" i="1"/>
  <c r="Q107" i="1" s="1"/>
  <c r="N107" i="1"/>
  <c r="N124" i="1"/>
  <c r="T124" i="1"/>
  <c r="T143" i="1"/>
  <c r="P143" i="1"/>
  <c r="Q143" i="1" s="1"/>
  <c r="N143" i="1"/>
  <c r="U143" i="1"/>
  <c r="T148" i="1"/>
  <c r="P148" i="1"/>
  <c r="Q148" i="1" s="1"/>
  <c r="N148" i="1"/>
  <c r="U148" i="1"/>
  <c r="T169" i="1"/>
  <c r="N169" i="1"/>
  <c r="P176" i="1"/>
  <c r="Q176" i="1" s="1"/>
  <c r="N226" i="1"/>
  <c r="P226" i="1"/>
  <c r="Q226" i="1" s="1"/>
  <c r="P59" i="1"/>
  <c r="Q59" i="1" s="1"/>
  <c r="N59" i="1"/>
  <c r="T59" i="1"/>
  <c r="N179" i="1"/>
  <c r="T179" i="1"/>
  <c r="P179" i="1"/>
  <c r="Q179" i="1" s="1"/>
  <c r="N191" i="1"/>
  <c r="T191" i="1"/>
  <c r="T5" i="1"/>
  <c r="N5" i="1"/>
  <c r="T163" i="1"/>
  <c r="P163" i="1"/>
  <c r="Q163" i="1" s="1"/>
  <c r="N163" i="1"/>
  <c r="T75" i="1"/>
  <c r="N75" i="1"/>
  <c r="T6" i="1"/>
  <c r="N6" i="1"/>
  <c r="T36" i="1"/>
  <c r="N36" i="1"/>
  <c r="N46" i="1"/>
  <c r="T46" i="1"/>
  <c r="U46" i="1"/>
  <c r="T182" i="1"/>
  <c r="P182" i="1"/>
  <c r="Q182" i="1" s="1"/>
  <c r="N182" i="1"/>
  <c r="N192" i="1"/>
  <c r="U192" i="1"/>
  <c r="T192" i="1"/>
  <c r="N201" i="1"/>
  <c r="T201" i="1"/>
  <c r="N235" i="1"/>
  <c r="N245" i="1"/>
  <c r="T15" i="1"/>
  <c r="N15" i="1"/>
  <c r="N49" i="1"/>
  <c r="U49" i="1"/>
  <c r="T49" i="1"/>
  <c r="P49" i="1"/>
  <c r="Q49" i="1" s="1"/>
  <c r="N72" i="1"/>
  <c r="T72" i="1"/>
  <c r="T11" i="1"/>
  <c r="N11" i="1"/>
  <c r="T21" i="1"/>
  <c r="N21" i="1"/>
  <c r="T31" i="1"/>
  <c r="N31" i="1"/>
  <c r="N50" i="1"/>
  <c r="U50" i="1"/>
  <c r="T50" i="1"/>
  <c r="P50" i="1"/>
  <c r="Q50" i="1" s="1"/>
  <c r="P57" i="1"/>
  <c r="Q57" i="1" s="1"/>
  <c r="N57" i="1"/>
  <c r="T57" i="1"/>
  <c r="P67" i="1"/>
  <c r="Q67" i="1" s="1"/>
  <c r="N67" i="1"/>
  <c r="T67" i="1"/>
  <c r="P82" i="1"/>
  <c r="Q82" i="1" s="1"/>
  <c r="T104" i="1"/>
  <c r="P104" i="1"/>
  <c r="Q104" i="1" s="1"/>
  <c r="N104" i="1"/>
  <c r="T2" i="1"/>
  <c r="N2" i="1"/>
  <c r="T7" i="1"/>
  <c r="N7" i="1"/>
  <c r="T12" i="1"/>
  <c r="N12" i="1"/>
  <c r="T17" i="1"/>
  <c r="N17" i="1"/>
  <c r="T22" i="1"/>
  <c r="N22" i="1"/>
  <c r="T27" i="1"/>
  <c r="N27" i="1"/>
  <c r="T32" i="1"/>
  <c r="N32" i="1"/>
  <c r="T37" i="1"/>
  <c r="N37" i="1"/>
  <c r="N42" i="1"/>
  <c r="T42" i="1"/>
  <c r="U61" i="1"/>
  <c r="P64" i="1"/>
  <c r="Q64" i="1" s="1"/>
  <c r="N64" i="1"/>
  <c r="T64" i="1"/>
  <c r="N73" i="1"/>
  <c r="T73" i="1"/>
  <c r="P78" i="1"/>
  <c r="Q78" i="1" s="1"/>
  <c r="N78" i="1"/>
  <c r="U83" i="1"/>
  <c r="T101" i="1"/>
  <c r="P101" i="1"/>
  <c r="Q101" i="1" s="1"/>
  <c r="N101" i="1"/>
  <c r="U108" i="1"/>
  <c r="T120" i="1"/>
  <c r="P120" i="1"/>
  <c r="Q120" i="1" s="1"/>
  <c r="N120" i="1"/>
  <c r="N125" i="1"/>
  <c r="T125" i="1"/>
  <c r="T141" i="1"/>
  <c r="P141" i="1"/>
  <c r="Q141" i="1" s="1"/>
  <c r="N141" i="1"/>
  <c r="U141" i="1"/>
  <c r="T146" i="1"/>
  <c r="P146" i="1"/>
  <c r="Q146" i="1" s="1"/>
  <c r="N146" i="1"/>
  <c r="U146" i="1"/>
  <c r="T151" i="1"/>
  <c r="P151" i="1"/>
  <c r="Q151" i="1" s="1"/>
  <c r="N151" i="1"/>
  <c r="U151" i="1"/>
  <c r="T156" i="1"/>
  <c r="N156" i="1"/>
  <c r="N159" i="1"/>
  <c r="T159" i="1"/>
  <c r="P159" i="1"/>
  <c r="Q159" i="1" s="1"/>
  <c r="T166" i="1"/>
  <c r="N166" i="1"/>
  <c r="T170" i="1"/>
  <c r="N170" i="1"/>
  <c r="P170" i="1"/>
  <c r="Q170" i="1" s="1"/>
  <c r="U177" i="1"/>
  <c r="N177" i="1"/>
  <c r="T177" i="1"/>
  <c r="P177" i="1"/>
  <c r="Q177" i="1" s="1"/>
  <c r="N195" i="1"/>
  <c r="P195" i="1"/>
  <c r="Q195" i="1" s="1"/>
  <c r="T195" i="1"/>
  <c r="U207" i="1"/>
  <c r="N223" i="1"/>
  <c r="P223" i="1"/>
  <c r="Q223" i="1" s="1"/>
  <c r="T223" i="1"/>
  <c r="U223" i="1"/>
  <c r="N335" i="1"/>
  <c r="T25" i="1"/>
  <c r="N25" i="1"/>
  <c r="T168" i="1"/>
  <c r="N168" i="1"/>
  <c r="P168" i="1"/>
  <c r="Q168" i="1" s="1"/>
  <c r="P181" i="1"/>
  <c r="Q181" i="1" s="1"/>
  <c r="N194" i="1"/>
  <c r="T194" i="1"/>
  <c r="P194" i="1"/>
  <c r="Q194" i="1" s="1"/>
  <c r="T110" i="1"/>
  <c r="P110" i="1"/>
  <c r="Q110" i="1" s="1"/>
  <c r="N110" i="1"/>
  <c r="U3" i="1"/>
  <c r="U8" i="1"/>
  <c r="U13" i="1"/>
  <c r="U18" i="1"/>
  <c r="U23" i="1"/>
  <c r="U28" i="1"/>
  <c r="U33" i="1"/>
  <c r="U38" i="1"/>
  <c r="U43" i="1"/>
  <c r="N47" i="1"/>
  <c r="T47" i="1"/>
  <c r="P47" i="1"/>
  <c r="Q47" i="1" s="1"/>
  <c r="U47" i="1"/>
  <c r="N54" i="1"/>
  <c r="U54" i="1"/>
  <c r="T54" i="1"/>
  <c r="P54" i="1"/>
  <c r="Q54" i="1" s="1"/>
  <c r="U58" i="1"/>
  <c r="P61" i="1"/>
  <c r="Q61" i="1" s="1"/>
  <c r="N61" i="1"/>
  <c r="T61" i="1"/>
  <c r="U68" i="1"/>
  <c r="U76" i="1"/>
  <c r="P83" i="1"/>
  <c r="Q83" i="1" s="1"/>
  <c r="T98" i="1"/>
  <c r="P98" i="1"/>
  <c r="Q98" i="1" s="1"/>
  <c r="U98" i="1"/>
  <c r="N98" i="1"/>
  <c r="U105" i="1"/>
  <c r="T108" i="1"/>
  <c r="P108" i="1"/>
  <c r="Q108" i="1" s="1"/>
  <c r="N108" i="1"/>
  <c r="T111" i="1"/>
  <c r="P111" i="1"/>
  <c r="Q111" i="1" s="1"/>
  <c r="U111" i="1"/>
  <c r="N111" i="1"/>
  <c r="U160" i="1"/>
  <c r="U185" i="1"/>
  <c r="N204" i="1"/>
  <c r="T204" i="1"/>
  <c r="N207" i="1"/>
  <c r="P207" i="1"/>
  <c r="Q207" i="1" s="1"/>
  <c r="T207" i="1"/>
  <c r="N213" i="1"/>
  <c r="P213" i="1"/>
  <c r="Q213" i="1" s="1"/>
  <c r="T213" i="1"/>
  <c r="U213" i="1"/>
  <c r="N428" i="1"/>
  <c r="P112" i="1"/>
  <c r="Q112" i="1" s="1"/>
  <c r="N112" i="1"/>
  <c r="T10" i="1"/>
  <c r="N10" i="1"/>
  <c r="T35" i="1"/>
  <c r="N35" i="1"/>
  <c r="T103" i="1"/>
  <c r="P103" i="1"/>
  <c r="Q103" i="1" s="1"/>
  <c r="N103" i="1"/>
  <c r="T145" i="1"/>
  <c r="P145" i="1"/>
  <c r="Q145" i="1" s="1"/>
  <c r="N145" i="1"/>
  <c r="U145" i="1"/>
  <c r="T150" i="1"/>
  <c r="P150" i="1"/>
  <c r="Q150" i="1" s="1"/>
  <c r="N150" i="1"/>
  <c r="U150" i="1"/>
  <c r="T155" i="1"/>
  <c r="N155" i="1"/>
  <c r="T100" i="1"/>
  <c r="P100" i="1"/>
  <c r="Q100" i="1" s="1"/>
  <c r="N100" i="1"/>
  <c r="P155" i="1"/>
  <c r="Q155" i="1" s="1"/>
  <c r="T13" i="1"/>
  <c r="N13" i="1"/>
  <c r="T23" i="1"/>
  <c r="N23" i="1"/>
  <c r="T33" i="1"/>
  <c r="N33" i="1"/>
  <c r="T38" i="1"/>
  <c r="N38" i="1"/>
  <c r="T43" i="1"/>
  <c r="N43" i="1"/>
  <c r="N51" i="1"/>
  <c r="U51" i="1"/>
  <c r="T51" i="1"/>
  <c r="P51" i="1"/>
  <c r="Q51" i="1" s="1"/>
  <c r="P58" i="1"/>
  <c r="Q58" i="1" s="1"/>
  <c r="N58" i="1"/>
  <c r="T58" i="1"/>
  <c r="U65" i="1"/>
  <c r="P68" i="1"/>
  <c r="Q68" i="1" s="1"/>
  <c r="N68" i="1"/>
  <c r="T68" i="1"/>
  <c r="U71" i="1"/>
  <c r="U74" i="1"/>
  <c r="N76" i="1"/>
  <c r="T76" i="1"/>
  <c r="P76" i="1"/>
  <c r="Q76" i="1" s="1"/>
  <c r="U94" i="1"/>
  <c r="T105" i="1"/>
  <c r="P105" i="1"/>
  <c r="Q105" i="1" s="1"/>
  <c r="N105" i="1"/>
  <c r="P121" i="1"/>
  <c r="Q121" i="1" s="1"/>
  <c r="N121" i="1"/>
  <c r="N126" i="1"/>
  <c r="T126" i="1"/>
  <c r="T144" i="1"/>
  <c r="P144" i="1"/>
  <c r="Q144" i="1" s="1"/>
  <c r="N144" i="1"/>
  <c r="U144" i="1"/>
  <c r="T149" i="1"/>
  <c r="P149" i="1"/>
  <c r="Q149" i="1" s="1"/>
  <c r="N149" i="1"/>
  <c r="U149" i="1"/>
  <c r="N160" i="1"/>
  <c r="T160" i="1"/>
  <c r="U167" i="1"/>
  <c r="U173" i="1"/>
  <c r="N185" i="1"/>
  <c r="T185" i="1"/>
  <c r="P185" i="1"/>
  <c r="Q185" i="1" s="1"/>
  <c r="N231" i="1"/>
  <c r="P231" i="1"/>
  <c r="Q231" i="1" s="1"/>
  <c r="N246" i="1"/>
  <c r="N52" i="1"/>
  <c r="U52" i="1"/>
  <c r="T52" i="1"/>
  <c r="P52" i="1"/>
  <c r="Q52" i="1" s="1"/>
  <c r="N252" i="1"/>
  <c r="P252" i="1"/>
  <c r="Q252" i="1" s="1"/>
  <c r="N40" i="1"/>
  <c r="T40" i="1"/>
  <c r="N123" i="1"/>
  <c r="T123" i="1"/>
  <c r="P438" i="1"/>
  <c r="Q438" i="1" s="1"/>
  <c r="N438" i="1"/>
  <c r="P63" i="1"/>
  <c r="Q63" i="1" s="1"/>
  <c r="N63" i="1"/>
  <c r="T63" i="1"/>
  <c r="T3" i="1"/>
  <c r="N3" i="1"/>
  <c r="T18" i="1"/>
  <c r="N18" i="1"/>
  <c r="N48" i="1"/>
  <c r="T48" i="1"/>
  <c r="P48" i="1"/>
  <c r="Q48" i="1" s="1"/>
  <c r="P65" i="1"/>
  <c r="Q65" i="1" s="1"/>
  <c r="N65" i="1"/>
  <c r="T65" i="1"/>
  <c r="N71" i="1"/>
  <c r="P71" i="1"/>
  <c r="Q71" i="1" s="1"/>
  <c r="T71" i="1"/>
  <c r="T74" i="1"/>
  <c r="N74" i="1"/>
  <c r="N79" i="1"/>
  <c r="T102" i="1"/>
  <c r="P102" i="1"/>
  <c r="Q102" i="1" s="1"/>
  <c r="N102" i="1"/>
  <c r="P162" i="1"/>
  <c r="Q162" i="1" s="1"/>
  <c r="T167" i="1"/>
  <c r="P167" i="1"/>
  <c r="Q167" i="1" s="1"/>
  <c r="N167" i="1"/>
  <c r="T173" i="1"/>
  <c r="P173" i="1"/>
  <c r="Q173" i="1" s="1"/>
  <c r="N173" i="1"/>
  <c r="N178" i="1"/>
  <c r="T178" i="1"/>
  <c r="N188" i="1"/>
  <c r="T188" i="1"/>
  <c r="P188" i="1"/>
  <c r="Q188" i="1" s="1"/>
  <c r="N196" i="1"/>
  <c r="T196" i="1"/>
  <c r="U196" i="1"/>
  <c r="N202" i="1"/>
  <c r="T202" i="1"/>
  <c r="P202" i="1"/>
  <c r="Q202" i="1" s="1"/>
  <c r="N80" i="1"/>
  <c r="T80" i="1"/>
  <c r="P90" i="1"/>
  <c r="Q90" i="1" s="1"/>
  <c r="T20" i="1"/>
  <c r="N20" i="1"/>
  <c r="P56" i="1"/>
  <c r="Q56" i="1" s="1"/>
  <c r="N56" i="1"/>
  <c r="U56" i="1"/>
  <c r="T56" i="1"/>
  <c r="T77" i="1"/>
  <c r="P77" i="1"/>
  <c r="Q77" i="1" s="1"/>
  <c r="N77" i="1"/>
  <c r="T140" i="1"/>
  <c r="P140" i="1"/>
  <c r="Q140" i="1" s="1"/>
  <c r="N140" i="1"/>
  <c r="U140" i="1"/>
  <c r="N229" i="1"/>
  <c r="P229" i="1"/>
  <c r="Q229" i="1" s="1"/>
  <c r="U45" i="1"/>
  <c r="T45" i="1"/>
  <c r="N45" i="1"/>
  <c r="T8" i="1"/>
  <c r="N8" i="1"/>
  <c r="T28" i="1"/>
  <c r="N28" i="1"/>
  <c r="T4" i="1"/>
  <c r="N4" i="1"/>
  <c r="T9" i="1"/>
  <c r="N9" i="1"/>
  <c r="T14" i="1"/>
  <c r="N14" i="1"/>
  <c r="T19" i="1"/>
  <c r="N19" i="1"/>
  <c r="T24" i="1"/>
  <c r="N24" i="1"/>
  <c r="T29" i="1"/>
  <c r="N29" i="1"/>
  <c r="T34" i="1"/>
  <c r="N34" i="1"/>
  <c r="N39" i="1"/>
  <c r="U39" i="1"/>
  <c r="T39" i="1"/>
  <c r="N44" i="1"/>
  <c r="T44" i="1"/>
  <c r="N55" i="1"/>
  <c r="U55" i="1"/>
  <c r="T55" i="1"/>
  <c r="P55" i="1"/>
  <c r="Q55" i="1" s="1"/>
  <c r="U59" i="1"/>
  <c r="P62" i="1"/>
  <c r="Q62" i="1" s="1"/>
  <c r="N62" i="1"/>
  <c r="T62" i="1"/>
  <c r="U69" i="1"/>
  <c r="U80" i="1"/>
  <c r="T99" i="1"/>
  <c r="P99" i="1"/>
  <c r="Q99" i="1" s="1"/>
  <c r="N99" i="1"/>
  <c r="U106" i="1"/>
  <c r="T109" i="1"/>
  <c r="P109" i="1"/>
  <c r="Q109" i="1" s="1"/>
  <c r="N109" i="1"/>
  <c r="N122" i="1"/>
  <c r="T122" i="1"/>
  <c r="N127" i="1"/>
  <c r="T127" i="1"/>
  <c r="T142" i="1"/>
  <c r="P142" i="1"/>
  <c r="Q142" i="1" s="1"/>
  <c r="N142" i="1"/>
  <c r="U142" i="1"/>
  <c r="T147" i="1"/>
  <c r="P147" i="1"/>
  <c r="Q147" i="1" s="1"/>
  <c r="N147" i="1"/>
  <c r="U147" i="1"/>
  <c r="T152" i="1"/>
  <c r="P152" i="1"/>
  <c r="Q152" i="1" s="1"/>
  <c r="N152" i="1"/>
  <c r="U152" i="1"/>
  <c r="T157" i="1"/>
  <c r="N157" i="1"/>
  <c r="U179" i="1"/>
  <c r="N186" i="1"/>
  <c r="T186" i="1"/>
  <c r="U191" i="1"/>
  <c r="N200" i="1"/>
  <c r="T200" i="1"/>
  <c r="N219" i="1"/>
  <c r="T219" i="1"/>
  <c r="P259" i="1"/>
  <c r="Q259" i="1" s="1"/>
  <c r="J259" i="1"/>
  <c r="M259" i="1" s="1"/>
  <c r="N259" i="1" s="1"/>
  <c r="J280" i="1"/>
  <c r="M280" i="1" s="1"/>
  <c r="N280" i="1" s="1"/>
  <c r="J317" i="1"/>
  <c r="M317" i="1" s="1"/>
  <c r="N317" i="1" s="1"/>
  <c r="P317" i="1"/>
  <c r="Q317" i="1" s="1"/>
  <c r="N327" i="1"/>
  <c r="P327" i="1"/>
  <c r="Q327" i="1" s="1"/>
  <c r="P400" i="1"/>
  <c r="Q400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60" i="1"/>
  <c r="Q160" i="1" s="1"/>
  <c r="P169" i="1"/>
  <c r="Q169" i="1" s="1"/>
  <c r="P178" i="1"/>
  <c r="Q178" i="1" s="1"/>
  <c r="P186" i="1"/>
  <c r="Q186" i="1" s="1"/>
  <c r="T187" i="1"/>
  <c r="P192" i="1"/>
  <c r="Q192" i="1" s="1"/>
  <c r="P196" i="1"/>
  <c r="Q196" i="1" s="1"/>
  <c r="T197" i="1"/>
  <c r="P204" i="1"/>
  <c r="Q204" i="1" s="1"/>
  <c r="J224" i="1"/>
  <c r="M224" i="1" s="1"/>
  <c r="N224" i="1" s="1"/>
  <c r="J261" i="1"/>
  <c r="M261" i="1" s="1"/>
  <c r="N261" i="1" s="1"/>
  <c r="P270" i="1"/>
  <c r="Q270" i="1" s="1"/>
  <c r="N285" i="1"/>
  <c r="P290" i="1"/>
  <c r="Q290" i="1" s="1"/>
  <c r="N290" i="1"/>
  <c r="N295" i="1"/>
  <c r="P307" i="1"/>
  <c r="Q307" i="1" s="1"/>
  <c r="J320" i="1"/>
  <c r="M320" i="1" s="1"/>
  <c r="N320" i="1" s="1"/>
  <c r="N322" i="1"/>
  <c r="P322" i="1"/>
  <c r="Q322" i="1" s="1"/>
  <c r="J365" i="1"/>
  <c r="M365" i="1" s="1"/>
  <c r="P365" i="1"/>
  <c r="Q365" i="1" s="1"/>
  <c r="P388" i="1"/>
  <c r="Q388" i="1" s="1"/>
  <c r="P395" i="1"/>
  <c r="Q395" i="1" s="1"/>
  <c r="N395" i="1"/>
  <c r="J409" i="1"/>
  <c r="M409" i="1" s="1"/>
  <c r="N409" i="1" s="1"/>
  <c r="P409" i="1"/>
  <c r="Q409" i="1" s="1"/>
  <c r="P418" i="1"/>
  <c r="Q418" i="1" s="1"/>
  <c r="P421" i="1"/>
  <c r="Q421" i="1" s="1"/>
  <c r="N421" i="1"/>
  <c r="N570" i="1"/>
  <c r="T165" i="1"/>
  <c r="U182" i="1"/>
  <c r="N190" i="1"/>
  <c r="P191" i="1"/>
  <c r="Q191" i="1" s="1"/>
  <c r="U194" i="1"/>
  <c r="J199" i="1"/>
  <c r="M199" i="1" s="1"/>
  <c r="P199" i="1" s="1"/>
  <c r="Q199" i="1" s="1"/>
  <c r="P200" i="1"/>
  <c r="Q200" i="1" s="1"/>
  <c r="P212" i="1"/>
  <c r="Q212" i="1" s="1"/>
  <c r="U216" i="1"/>
  <c r="P219" i="1"/>
  <c r="Q219" i="1" s="1"/>
  <c r="J221" i="1"/>
  <c r="M221" i="1" s="1"/>
  <c r="P221" i="1" s="1"/>
  <c r="Q221" i="1" s="1"/>
  <c r="P240" i="1"/>
  <c r="Q240" i="1" s="1"/>
  <c r="J257" i="1"/>
  <c r="M257" i="1" s="1"/>
  <c r="P257" i="1"/>
  <c r="Q257" i="1" s="1"/>
  <c r="N264" i="1"/>
  <c r="P268" i="1"/>
  <c r="Q268" i="1" s="1"/>
  <c r="J268" i="1"/>
  <c r="M268" i="1" s="1"/>
  <c r="N268" i="1" s="1"/>
  <c r="P288" i="1"/>
  <c r="Q288" i="1" s="1"/>
  <c r="P310" i="1"/>
  <c r="Q310" i="1" s="1"/>
  <c r="J310" i="1"/>
  <c r="M310" i="1" s="1"/>
  <c r="N310" i="1" s="1"/>
  <c r="P325" i="1"/>
  <c r="Q325" i="1" s="1"/>
  <c r="J333" i="1"/>
  <c r="M333" i="1" s="1"/>
  <c r="Q340" i="1"/>
  <c r="P349" i="1"/>
  <c r="Q349" i="1" s="1"/>
  <c r="P354" i="1"/>
  <c r="Q354" i="1" s="1"/>
  <c r="J372" i="1"/>
  <c r="M372" i="1" s="1"/>
  <c r="N372" i="1" s="1"/>
  <c r="P393" i="1"/>
  <c r="Q393" i="1" s="1"/>
  <c r="N393" i="1"/>
  <c r="N567" i="1"/>
  <c r="P567" i="1"/>
  <c r="Q567" i="1" s="1"/>
  <c r="N680" i="1"/>
  <c r="P680" i="1"/>
  <c r="Q680" i="1" s="1"/>
  <c r="N942" i="1"/>
  <c r="N991" i="1"/>
  <c r="P72" i="1"/>
  <c r="Q72" i="1" s="1"/>
  <c r="P74" i="1"/>
  <c r="Q74" i="1" s="1"/>
  <c r="P79" i="1"/>
  <c r="Q79" i="1" s="1"/>
  <c r="T174" i="1"/>
  <c r="N203" i="1"/>
  <c r="T203" i="1"/>
  <c r="N206" i="1"/>
  <c r="N209" i="1"/>
  <c r="T209" i="1"/>
  <c r="N396" i="1"/>
  <c r="P398" i="1"/>
  <c r="Q398" i="1" s="1"/>
  <c r="N398" i="1"/>
  <c r="P428" i="1"/>
  <c r="Q428" i="1" s="1"/>
  <c r="P436" i="1"/>
  <c r="Q436" i="1" s="1"/>
  <c r="N436" i="1"/>
  <c r="J82" i="1"/>
  <c r="M82" i="1" s="1"/>
  <c r="J83" i="1"/>
  <c r="M83" i="1" s="1"/>
  <c r="J84" i="1"/>
  <c r="M84" i="1" s="1"/>
  <c r="J85" i="1"/>
  <c r="M85" i="1" s="1"/>
  <c r="J86" i="1"/>
  <c r="M86" i="1" s="1"/>
  <c r="P86" i="1" s="1"/>
  <c r="Q86" i="1" s="1"/>
  <c r="J87" i="1"/>
  <c r="M87" i="1" s="1"/>
  <c r="U87" i="1" s="1"/>
  <c r="J88" i="1"/>
  <c r="M88" i="1" s="1"/>
  <c r="J89" i="1"/>
  <c r="M89" i="1" s="1"/>
  <c r="P89" i="1" s="1"/>
  <c r="Q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P97" i="1" s="1"/>
  <c r="Q97" i="1" s="1"/>
  <c r="N153" i="1"/>
  <c r="J162" i="1"/>
  <c r="M162" i="1" s="1"/>
  <c r="J172" i="1"/>
  <c r="M172" i="1" s="1"/>
  <c r="N174" i="1"/>
  <c r="J181" i="1"/>
  <c r="M181" i="1" s="1"/>
  <c r="N183" i="1"/>
  <c r="P190" i="1"/>
  <c r="Q190" i="1" s="1"/>
  <c r="J214" i="1"/>
  <c r="M214" i="1" s="1"/>
  <c r="P214" i="1" s="1"/>
  <c r="Q214" i="1" s="1"/>
  <c r="P227" i="1"/>
  <c r="Q227" i="1" s="1"/>
  <c r="N237" i="1"/>
  <c r="P251" i="1"/>
  <c r="Q251" i="1" s="1"/>
  <c r="J251" i="1"/>
  <c r="M251" i="1" s="1"/>
  <c r="N253" i="1"/>
  <c r="N271" i="1"/>
  <c r="P281" i="1"/>
  <c r="Q281" i="1" s="1"/>
  <c r="N296" i="1"/>
  <c r="J323" i="1"/>
  <c r="M323" i="1" s="1"/>
  <c r="N323" i="1" s="1"/>
  <c r="J336" i="1"/>
  <c r="M336" i="1" s="1"/>
  <c r="N336" i="1" s="1"/>
  <c r="P336" i="1"/>
  <c r="Q336" i="1" s="1"/>
  <c r="P343" i="1"/>
  <c r="Q343" i="1" s="1"/>
  <c r="J419" i="1"/>
  <c r="M419" i="1" s="1"/>
  <c r="N419" i="1" s="1"/>
  <c r="J465" i="1"/>
  <c r="M465" i="1" s="1"/>
  <c r="N465" i="1" s="1"/>
  <c r="P465" i="1"/>
  <c r="Q465" i="1" s="1"/>
  <c r="P516" i="1"/>
  <c r="Q516" i="1" s="1"/>
  <c r="N538" i="1"/>
  <c r="P538" i="1"/>
  <c r="Q538" i="1" s="1"/>
  <c r="J614" i="1"/>
  <c r="M614" i="1" s="1"/>
  <c r="N614" i="1" s="1"/>
  <c r="P614" i="1"/>
  <c r="Q614" i="1" s="1"/>
  <c r="P768" i="1"/>
  <c r="Q768" i="1" s="1"/>
  <c r="N768" i="1"/>
  <c r="P46" i="1"/>
  <c r="Q46" i="1" s="1"/>
  <c r="P80" i="1"/>
  <c r="Q80" i="1" s="1"/>
  <c r="T212" i="1"/>
  <c r="N216" i="1"/>
  <c r="T216" i="1"/>
  <c r="U219" i="1"/>
  <c r="P245" i="1"/>
  <c r="Q245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206" i="1"/>
  <c r="Q206" i="1" s="1"/>
  <c r="J211" i="1"/>
  <c r="M211" i="1" s="1"/>
  <c r="U211" i="1" s="1"/>
  <c r="P216" i="1"/>
  <c r="Q216" i="1" s="1"/>
  <c r="P255" i="1"/>
  <c r="Q255" i="1" s="1"/>
  <c r="J255" i="1"/>
  <c r="M255" i="1" s="1"/>
  <c r="N255" i="1" s="1"/>
  <c r="J262" i="1"/>
  <c r="M262" i="1" s="1"/>
  <c r="P262" i="1"/>
  <c r="Q262" i="1" s="1"/>
  <c r="J269" i="1"/>
  <c r="M269" i="1" s="1"/>
  <c r="N269" i="1" s="1"/>
  <c r="J286" i="1"/>
  <c r="M286" i="1" s="1"/>
  <c r="N286" i="1" s="1"/>
  <c r="P286" i="1"/>
  <c r="Q286" i="1" s="1"/>
  <c r="J293" i="1"/>
  <c r="M293" i="1" s="1"/>
  <c r="N293" i="1" s="1"/>
  <c r="P296" i="1"/>
  <c r="Q296" i="1" s="1"/>
  <c r="P306" i="1"/>
  <c r="Q306" i="1" s="1"/>
  <c r="N306" i="1"/>
  <c r="N311" i="1"/>
  <c r="J331" i="1"/>
  <c r="M331" i="1" s="1"/>
  <c r="N331" i="1" s="1"/>
  <c r="P331" i="1"/>
  <c r="Q331" i="1" s="1"/>
  <c r="N343" i="1"/>
  <c r="N361" i="1"/>
  <c r="P361" i="1"/>
  <c r="Q361" i="1" s="1"/>
  <c r="N366" i="1"/>
  <c r="P366" i="1"/>
  <c r="Q366" i="1" s="1"/>
  <c r="J380" i="1"/>
  <c r="M380" i="1" s="1"/>
  <c r="N380" i="1" s="1"/>
  <c r="P380" i="1"/>
  <c r="Q380" i="1" s="1"/>
  <c r="Q387" i="1"/>
  <c r="J389" i="1"/>
  <c r="M389" i="1" s="1"/>
  <c r="P389" i="1"/>
  <c r="Q389" i="1" s="1"/>
  <c r="P396" i="1"/>
  <c r="Q396" i="1" s="1"/>
  <c r="P417" i="1"/>
  <c r="Q417" i="1" s="1"/>
  <c r="P442" i="1"/>
  <c r="Q442" i="1" s="1"/>
  <c r="N442" i="1"/>
  <c r="P472" i="1"/>
  <c r="Q472" i="1" s="1"/>
  <c r="N472" i="1"/>
  <c r="P40" i="1"/>
  <c r="Q40" i="1" s="1"/>
  <c r="P42" i="1"/>
  <c r="Q42" i="1" s="1"/>
  <c r="P44" i="1"/>
  <c r="Q44" i="1" s="1"/>
  <c r="P5" i="1"/>
  <c r="Q5" i="1" s="1"/>
  <c r="P7" i="1"/>
  <c r="Q7" i="1" s="1"/>
  <c r="P10" i="1"/>
  <c r="Q10" i="1" s="1"/>
  <c r="P13" i="1"/>
  <c r="Q13" i="1" s="1"/>
  <c r="P16" i="1"/>
  <c r="Q16" i="1" s="1"/>
  <c r="P19" i="1"/>
  <c r="Q19" i="1" s="1"/>
  <c r="P22" i="1"/>
  <c r="Q22" i="1" s="1"/>
  <c r="P23" i="1"/>
  <c r="Q23" i="1" s="1"/>
  <c r="P26" i="1"/>
  <c r="Q26" i="1" s="1"/>
  <c r="P29" i="1"/>
  <c r="Q29" i="1" s="1"/>
  <c r="P31" i="1"/>
  <c r="Q31" i="1" s="1"/>
  <c r="P32" i="1"/>
  <c r="Q32" i="1" s="1"/>
  <c r="P35" i="1"/>
  <c r="Q35" i="1" s="1"/>
  <c r="P38" i="1"/>
  <c r="Q38" i="1" s="1"/>
  <c r="T164" i="1"/>
  <c r="U181" i="1"/>
  <c r="J278" i="1"/>
  <c r="M278" i="1" s="1"/>
  <c r="N278" i="1" s="1"/>
  <c r="P153" i="1"/>
  <c r="Q153" i="1" s="1"/>
  <c r="P154" i="1"/>
  <c r="Q154" i="1" s="1"/>
  <c r="P164" i="1"/>
  <c r="Q164" i="1" s="1"/>
  <c r="T171" i="1"/>
  <c r="P174" i="1"/>
  <c r="Q174" i="1" s="1"/>
  <c r="U178" i="1"/>
  <c r="P183" i="1"/>
  <c r="Q183" i="1" s="1"/>
  <c r="T190" i="1"/>
  <c r="J198" i="1"/>
  <c r="M198" i="1" s="1"/>
  <c r="U201" i="1"/>
  <c r="J218" i="1"/>
  <c r="M218" i="1" s="1"/>
  <c r="N220" i="1"/>
  <c r="T220" i="1"/>
  <c r="P230" i="1"/>
  <c r="Q230" i="1" s="1"/>
  <c r="J230" i="1"/>
  <c r="M230" i="1" s="1"/>
  <c r="N239" i="1"/>
  <c r="P239" i="1"/>
  <c r="Q239" i="1" s="1"/>
  <c r="P249" i="1"/>
  <c r="Q249" i="1" s="1"/>
  <c r="P253" i="1"/>
  <c r="Q253" i="1" s="1"/>
  <c r="J258" i="1"/>
  <c r="M258" i="1" s="1"/>
  <c r="J301" i="1"/>
  <c r="M301" i="1" s="1"/>
  <c r="N301" i="1" s="1"/>
  <c r="P304" i="1"/>
  <c r="Q304" i="1" s="1"/>
  <c r="J346" i="1"/>
  <c r="M346" i="1" s="1"/>
  <c r="N346" i="1" s="1"/>
  <c r="P348" i="1"/>
  <c r="Q348" i="1" s="1"/>
  <c r="N348" i="1"/>
  <c r="P375" i="1"/>
  <c r="Q375" i="1" s="1"/>
  <c r="Q408" i="1"/>
  <c r="J415" i="1"/>
  <c r="M415" i="1" s="1"/>
  <c r="P415" i="1"/>
  <c r="Q415" i="1" s="1"/>
  <c r="N417" i="1"/>
  <c r="N553" i="1"/>
  <c r="P553" i="1"/>
  <c r="Q553" i="1" s="1"/>
  <c r="P39" i="1"/>
  <c r="Q39" i="1" s="1"/>
  <c r="P41" i="1"/>
  <c r="Q41" i="1" s="1"/>
  <c r="P43" i="1"/>
  <c r="Q43" i="1" s="1"/>
  <c r="P45" i="1"/>
  <c r="Q45" i="1" s="1"/>
  <c r="P73" i="1"/>
  <c r="Q73" i="1" s="1"/>
  <c r="P2" i="1"/>
  <c r="Q2" i="1" s="1"/>
  <c r="P6" i="1"/>
  <c r="Q6" i="1" s="1"/>
  <c r="P9" i="1"/>
  <c r="Q9" i="1" s="1"/>
  <c r="P12" i="1"/>
  <c r="Q12" i="1" s="1"/>
  <c r="P15" i="1"/>
  <c r="Q15" i="1" s="1"/>
  <c r="P17" i="1"/>
  <c r="Q17" i="1" s="1"/>
  <c r="P21" i="1"/>
  <c r="Q21" i="1" s="1"/>
  <c r="P24" i="1"/>
  <c r="Q24" i="1" s="1"/>
  <c r="P27" i="1"/>
  <c r="Q27" i="1" s="1"/>
  <c r="P28" i="1"/>
  <c r="Q28" i="1" s="1"/>
  <c r="P30" i="1"/>
  <c r="Q30" i="1" s="1"/>
  <c r="P33" i="1"/>
  <c r="Q33" i="1" s="1"/>
  <c r="P36" i="1"/>
  <c r="Q36" i="1" s="1"/>
  <c r="T189" i="1"/>
  <c r="N193" i="1"/>
  <c r="T193" i="1"/>
  <c r="U203" i="1"/>
  <c r="T206" i="1"/>
  <c r="N222" i="1"/>
  <c r="J232" i="1"/>
  <c r="M232" i="1" s="1"/>
  <c r="N232" i="1" s="1"/>
  <c r="P246" i="1"/>
  <c r="Q246" i="1" s="1"/>
  <c r="N329" i="1"/>
  <c r="P390" i="1"/>
  <c r="Q390" i="1" s="1"/>
  <c r="N390" i="1"/>
  <c r="P432" i="1"/>
  <c r="Q432" i="1" s="1"/>
  <c r="J434" i="1"/>
  <c r="M434" i="1" s="1"/>
  <c r="N434" i="1" s="1"/>
  <c r="P434" i="1"/>
  <c r="Q434" i="1" s="1"/>
  <c r="P437" i="1"/>
  <c r="Q437" i="1" s="1"/>
  <c r="N437" i="1"/>
  <c r="J478" i="1"/>
  <c r="M478" i="1" s="1"/>
  <c r="N478" i="1" s="1"/>
  <c r="N526" i="1"/>
  <c r="P545" i="1"/>
  <c r="Q545" i="1" s="1"/>
  <c r="N545" i="1"/>
  <c r="N586" i="1"/>
  <c r="P586" i="1"/>
  <c r="Q586" i="1" s="1"/>
  <c r="N663" i="1"/>
  <c r="P707" i="1"/>
  <c r="Q707" i="1" s="1"/>
  <c r="N707" i="1"/>
  <c r="P3" i="1"/>
  <c r="Q3" i="1" s="1"/>
  <c r="P8" i="1"/>
  <c r="Q8" i="1" s="1"/>
  <c r="P11" i="1"/>
  <c r="Q11" i="1" s="1"/>
  <c r="P18" i="1"/>
  <c r="Q18" i="1" s="1"/>
  <c r="P20" i="1"/>
  <c r="Q20" i="1" s="1"/>
  <c r="P25" i="1"/>
  <c r="Q25" i="1" s="1"/>
  <c r="P34" i="1"/>
  <c r="Q34" i="1" s="1"/>
  <c r="P37" i="1"/>
  <c r="Q37" i="1" s="1"/>
  <c r="T153" i="1"/>
  <c r="U204" i="1"/>
  <c r="N215" i="1"/>
  <c r="T215" i="1"/>
  <c r="P220" i="1"/>
  <c r="Q220" i="1" s="1"/>
  <c r="J228" i="1"/>
  <c r="M228" i="1" s="1"/>
  <c r="N228" i="1" s="1"/>
  <c r="P241" i="1"/>
  <c r="Q241" i="1" s="1"/>
  <c r="N248" i="1"/>
  <c r="J265" i="1"/>
  <c r="M265" i="1" s="1"/>
  <c r="N265" i="1" s="1"/>
  <c r="N267" i="1"/>
  <c r="P267" i="1"/>
  <c r="Q267" i="1" s="1"/>
  <c r="Q276" i="1"/>
  <c r="J294" i="1"/>
  <c r="M294" i="1" s="1"/>
  <c r="N294" i="1" s="1"/>
  <c r="N312" i="1"/>
  <c r="N339" i="1"/>
  <c r="P339" i="1"/>
  <c r="Q339" i="1" s="1"/>
  <c r="J367" i="1"/>
  <c r="M367" i="1" s="1"/>
  <c r="N367" i="1" s="1"/>
  <c r="P378" i="1"/>
  <c r="Q378" i="1" s="1"/>
  <c r="J378" i="1"/>
  <c r="M378" i="1" s="1"/>
  <c r="N378" i="1" s="1"/>
  <c r="P399" i="1"/>
  <c r="Q399" i="1" s="1"/>
  <c r="N432" i="1"/>
  <c r="N440" i="1"/>
  <c r="P440" i="1"/>
  <c r="Q440" i="1" s="1"/>
  <c r="N443" i="1"/>
  <c r="J461" i="1"/>
  <c r="M461" i="1" s="1"/>
  <c r="N461" i="1" s="1"/>
  <c r="P461" i="1"/>
  <c r="Q461" i="1" s="1"/>
  <c r="J470" i="1"/>
  <c r="M470" i="1" s="1"/>
  <c r="N470" i="1" s="1"/>
  <c r="N473" i="1"/>
  <c r="N650" i="1"/>
  <c r="P650" i="1"/>
  <c r="Q650" i="1" s="1"/>
  <c r="P4" i="1"/>
  <c r="Q4" i="1" s="1"/>
  <c r="P14" i="1"/>
  <c r="Q14" i="1" s="1"/>
  <c r="P193" i="1"/>
  <c r="Q193" i="1" s="1"/>
  <c r="P197" i="1"/>
  <c r="Q197" i="1" s="1"/>
  <c r="P201" i="1"/>
  <c r="Q201" i="1" s="1"/>
  <c r="J208" i="1"/>
  <c r="M208" i="1" s="1"/>
  <c r="P208" i="1" s="1"/>
  <c r="Q208" i="1" s="1"/>
  <c r="N210" i="1"/>
  <c r="T210" i="1"/>
  <c r="N217" i="1"/>
  <c r="P217" i="1"/>
  <c r="Q217" i="1" s="1"/>
  <c r="P236" i="1"/>
  <c r="Q236" i="1" s="1"/>
  <c r="P243" i="1"/>
  <c r="Q243" i="1" s="1"/>
  <c r="J250" i="1"/>
  <c r="M250" i="1" s="1"/>
  <c r="N250" i="1" s="1"/>
  <c r="N254" i="1"/>
  <c r="J256" i="1"/>
  <c r="M256" i="1" s="1"/>
  <c r="N256" i="1" s="1"/>
  <c r="P274" i="1"/>
  <c r="Q274" i="1" s="1"/>
  <c r="N274" i="1"/>
  <c r="P309" i="1"/>
  <c r="Q309" i="1" s="1"/>
  <c r="J309" i="1"/>
  <c r="M309" i="1" s="1"/>
  <c r="N309" i="1" s="1"/>
  <c r="P351" i="1"/>
  <c r="Q351" i="1" s="1"/>
  <c r="J351" i="1"/>
  <c r="M351" i="1" s="1"/>
  <c r="N351" i="1" s="1"/>
  <c r="P404" i="1"/>
  <c r="Q404" i="1" s="1"/>
  <c r="N451" i="1"/>
  <c r="U451" i="1"/>
  <c r="T451" i="1"/>
  <c r="P451" i="1"/>
  <c r="Q451" i="1" s="1"/>
  <c r="N459" i="1"/>
  <c r="P493" i="1"/>
  <c r="Q493" i="1" s="1"/>
  <c r="N493" i="1"/>
  <c r="P447" i="1"/>
  <c r="Q447" i="1" s="1"/>
  <c r="P454" i="1"/>
  <c r="Q454" i="1" s="1"/>
  <c r="N454" i="1"/>
  <c r="P482" i="1"/>
  <c r="Q482" i="1" s="1"/>
  <c r="N482" i="1"/>
  <c r="N528" i="1"/>
  <c r="P535" i="1"/>
  <c r="Q535" i="1" s="1"/>
  <c r="N535" i="1"/>
  <c r="N572" i="1"/>
  <c r="P577" i="1"/>
  <c r="Q577" i="1" s="1"/>
  <c r="N577" i="1"/>
  <c r="N591" i="1"/>
  <c r="P591" i="1"/>
  <c r="Q591" i="1" s="1"/>
  <c r="N639" i="1"/>
  <c r="P671" i="1"/>
  <c r="Q671" i="1" s="1"/>
  <c r="N671" i="1"/>
  <c r="N694" i="1"/>
  <c r="N703" i="1"/>
  <c r="P703" i="1"/>
  <c r="Q703" i="1" s="1"/>
  <c r="N717" i="1"/>
  <c r="P722" i="1"/>
  <c r="Q722" i="1" s="1"/>
  <c r="N722" i="1"/>
  <c r="J821" i="1"/>
  <c r="M821" i="1" s="1"/>
  <c r="N821" i="1" s="1"/>
  <c r="P821" i="1"/>
  <c r="Q821" i="1" s="1"/>
  <c r="P260" i="1"/>
  <c r="Q260" i="1" s="1"/>
  <c r="P283" i="1"/>
  <c r="Q283" i="1" s="1"/>
  <c r="P299" i="1"/>
  <c r="Q299" i="1" s="1"/>
  <c r="P315" i="1"/>
  <c r="Q315" i="1" s="1"/>
  <c r="J328" i="1"/>
  <c r="M328" i="1" s="1"/>
  <c r="N328" i="1" s="1"/>
  <c r="P362" i="1"/>
  <c r="Q362" i="1" s="1"/>
  <c r="J362" i="1"/>
  <c r="M362" i="1" s="1"/>
  <c r="N362" i="1" s="1"/>
  <c r="P383" i="1"/>
  <c r="Q383" i="1" s="1"/>
  <c r="P402" i="1"/>
  <c r="Q402" i="1" s="1"/>
  <c r="P412" i="1"/>
  <c r="Q412" i="1" s="1"/>
  <c r="P426" i="1"/>
  <c r="Q426" i="1" s="1"/>
  <c r="N426" i="1"/>
  <c r="N447" i="1"/>
  <c r="P452" i="1"/>
  <c r="Q452" i="1" s="1"/>
  <c r="P469" i="1"/>
  <c r="Q469" i="1" s="1"/>
  <c r="P476" i="1"/>
  <c r="Q476" i="1" s="1"/>
  <c r="N476" i="1"/>
  <c r="P480" i="1"/>
  <c r="Q480" i="1" s="1"/>
  <c r="P488" i="1"/>
  <c r="Q488" i="1" s="1"/>
  <c r="P499" i="1"/>
  <c r="Q499" i="1" s="1"/>
  <c r="P504" i="1"/>
  <c r="Q504" i="1" s="1"/>
  <c r="N533" i="1"/>
  <c r="P540" i="1"/>
  <c r="Q540" i="1" s="1"/>
  <c r="N540" i="1"/>
  <c r="P542" i="1"/>
  <c r="Q542" i="1" s="1"/>
  <c r="P550" i="1"/>
  <c r="Q550" i="1" s="1"/>
  <c r="N550" i="1"/>
  <c r="N561" i="1"/>
  <c r="P564" i="1"/>
  <c r="Q564" i="1" s="1"/>
  <c r="N564" i="1"/>
  <c r="P583" i="1"/>
  <c r="Q583" i="1" s="1"/>
  <c r="N583" i="1"/>
  <c r="P597" i="1"/>
  <c r="Q597" i="1" s="1"/>
  <c r="N597" i="1"/>
  <c r="N605" i="1"/>
  <c r="P608" i="1"/>
  <c r="Q608" i="1" s="1"/>
  <c r="N608" i="1"/>
  <c r="N611" i="1"/>
  <c r="P611" i="1"/>
  <c r="Q611" i="1" s="1"/>
  <c r="N617" i="1"/>
  <c r="P636" i="1"/>
  <c r="Q636" i="1" s="1"/>
  <c r="N636" i="1"/>
  <c r="P639" i="1"/>
  <c r="Q639" i="1" s="1"/>
  <c r="P644" i="1"/>
  <c r="Q644" i="1" s="1"/>
  <c r="N658" i="1"/>
  <c r="P658" i="1"/>
  <c r="Q658" i="1" s="1"/>
  <c r="P717" i="1"/>
  <c r="Q717" i="1" s="1"/>
  <c r="N751" i="1"/>
  <c r="N771" i="1"/>
  <c r="P819" i="1"/>
  <c r="Q819" i="1" s="1"/>
  <c r="N819" i="1"/>
  <c r="P491" i="1"/>
  <c r="Q491" i="1" s="1"/>
  <c r="P502" i="1"/>
  <c r="Q502" i="1" s="1"/>
  <c r="P519" i="1"/>
  <c r="Q519" i="1" s="1"/>
  <c r="N519" i="1"/>
  <c r="P521" i="1"/>
  <c r="Q521" i="1" s="1"/>
  <c r="P578" i="1"/>
  <c r="Q578" i="1" s="1"/>
  <c r="N578" i="1"/>
  <c r="P592" i="1"/>
  <c r="Q592" i="1" s="1"/>
  <c r="N592" i="1"/>
  <c r="N600" i="1"/>
  <c r="P603" i="1"/>
  <c r="Q603" i="1" s="1"/>
  <c r="N603" i="1"/>
  <c r="N628" i="1"/>
  <c r="P631" i="1"/>
  <c r="Q631" i="1" s="1"/>
  <c r="N631" i="1"/>
  <c r="N642" i="1"/>
  <c r="P663" i="1"/>
  <c r="Q663" i="1" s="1"/>
  <c r="P674" i="1"/>
  <c r="Q674" i="1" s="1"/>
  <c r="P689" i="1"/>
  <c r="Q689" i="1" s="1"/>
  <c r="P695" i="1"/>
  <c r="Q695" i="1" s="1"/>
  <c r="J695" i="1"/>
  <c r="M695" i="1" s="1"/>
  <c r="N695" i="1" s="1"/>
  <c r="N720" i="1"/>
  <c r="P720" i="1"/>
  <c r="Q720" i="1" s="1"/>
  <c r="Q727" i="1"/>
  <c r="N840" i="1"/>
  <c r="P840" i="1"/>
  <c r="Q840" i="1" s="1"/>
  <c r="P906" i="1"/>
  <c r="Q906" i="1" s="1"/>
  <c r="N906" i="1"/>
  <c r="P277" i="1"/>
  <c r="Q277" i="1" s="1"/>
  <c r="J277" i="1"/>
  <c r="M277" i="1" s="1"/>
  <c r="N277" i="1" s="1"/>
  <c r="P298" i="1"/>
  <c r="Q298" i="1" s="1"/>
  <c r="P314" i="1"/>
  <c r="Q314" i="1" s="1"/>
  <c r="P330" i="1"/>
  <c r="Q330" i="1" s="1"/>
  <c r="J345" i="1"/>
  <c r="M345" i="1" s="1"/>
  <c r="P364" i="1"/>
  <c r="Q364" i="1" s="1"/>
  <c r="J377" i="1"/>
  <c r="M377" i="1" s="1"/>
  <c r="N377" i="1" s="1"/>
  <c r="J423" i="1"/>
  <c r="M423" i="1" s="1"/>
  <c r="N423" i="1" s="1"/>
  <c r="J448" i="1"/>
  <c r="M448" i="1" s="1"/>
  <c r="P459" i="1"/>
  <c r="Q459" i="1" s="1"/>
  <c r="P500" i="1"/>
  <c r="Q500" i="1" s="1"/>
  <c r="P505" i="1"/>
  <c r="Q505" i="1" s="1"/>
  <c r="N505" i="1"/>
  <c r="P507" i="1"/>
  <c r="Q507" i="1" s="1"/>
  <c r="P524" i="1"/>
  <c r="Q524" i="1" s="1"/>
  <c r="N524" i="1"/>
  <c r="P526" i="1"/>
  <c r="Q526" i="1" s="1"/>
  <c r="P556" i="1"/>
  <c r="Q556" i="1" s="1"/>
  <c r="P559" i="1"/>
  <c r="Q559" i="1" s="1"/>
  <c r="N559" i="1"/>
  <c r="P570" i="1"/>
  <c r="Q570" i="1" s="1"/>
  <c r="P573" i="1"/>
  <c r="Q573" i="1" s="1"/>
  <c r="N573" i="1"/>
  <c r="P575" i="1"/>
  <c r="Q575" i="1" s="1"/>
  <c r="N581" i="1"/>
  <c r="P600" i="1"/>
  <c r="Q600" i="1" s="1"/>
  <c r="N606" i="1"/>
  <c r="P606" i="1"/>
  <c r="Q606" i="1" s="1"/>
  <c r="N620" i="1"/>
  <c r="P620" i="1"/>
  <c r="Q620" i="1" s="1"/>
  <c r="P628" i="1"/>
  <c r="Q628" i="1" s="1"/>
  <c r="N634" i="1"/>
  <c r="P634" i="1"/>
  <c r="Q634" i="1" s="1"/>
  <c r="J637" i="1"/>
  <c r="M637" i="1" s="1"/>
  <c r="N637" i="1" s="1"/>
  <c r="P640" i="1"/>
  <c r="Q640" i="1" s="1"/>
  <c r="N640" i="1"/>
  <c r="P642" i="1"/>
  <c r="Q642" i="1" s="1"/>
  <c r="P683" i="1"/>
  <c r="Q683" i="1" s="1"/>
  <c r="P699" i="1"/>
  <c r="Q699" i="1" s="1"/>
  <c r="N699" i="1"/>
  <c r="N718" i="1"/>
  <c r="N723" i="1"/>
  <c r="N757" i="1"/>
  <c r="P225" i="1"/>
  <c r="Q225" i="1" s="1"/>
  <c r="P264" i="1"/>
  <c r="Q264" i="1" s="1"/>
  <c r="P282" i="1"/>
  <c r="Q282" i="1" s="1"/>
  <c r="J282" i="1"/>
  <c r="M282" i="1" s="1"/>
  <c r="N282" i="1" s="1"/>
  <c r="P319" i="1"/>
  <c r="Q319" i="1" s="1"/>
  <c r="P335" i="1"/>
  <c r="Q335" i="1" s="1"/>
  <c r="P369" i="1"/>
  <c r="Q369" i="1" s="1"/>
  <c r="J382" i="1"/>
  <c r="M382" i="1" s="1"/>
  <c r="N382" i="1" s="1"/>
  <c r="J400" i="1"/>
  <c r="M400" i="1" s="1"/>
  <c r="N400" i="1" s="1"/>
  <c r="J411" i="1"/>
  <c r="M411" i="1" s="1"/>
  <c r="N411" i="1" s="1"/>
  <c r="N425" i="1"/>
  <c r="P446" i="1"/>
  <c r="Q446" i="1" s="1"/>
  <c r="N446" i="1"/>
  <c r="N450" i="1"/>
  <c r="P453" i="1"/>
  <c r="Q453" i="1" s="1"/>
  <c r="N453" i="1"/>
  <c r="N475" i="1"/>
  <c r="P481" i="1"/>
  <c r="Q481" i="1" s="1"/>
  <c r="N481" i="1"/>
  <c r="P485" i="1"/>
  <c r="Q485" i="1" s="1"/>
  <c r="P487" i="1"/>
  <c r="Q487" i="1" s="1"/>
  <c r="P510" i="1"/>
  <c r="Q510" i="1" s="1"/>
  <c r="N510" i="1"/>
  <c r="P512" i="1"/>
  <c r="Q512" i="1" s="1"/>
  <c r="P529" i="1"/>
  <c r="Q529" i="1" s="1"/>
  <c r="N529" i="1"/>
  <c r="P531" i="1"/>
  <c r="Q531" i="1" s="1"/>
  <c r="P543" i="1"/>
  <c r="Q543" i="1" s="1"/>
  <c r="N565" i="1"/>
  <c r="P587" i="1"/>
  <c r="Q587" i="1" s="1"/>
  <c r="N587" i="1"/>
  <c r="N595" i="1"/>
  <c r="P598" i="1"/>
  <c r="Q598" i="1" s="1"/>
  <c r="N598" i="1"/>
  <c r="P612" i="1"/>
  <c r="Q612" i="1" s="1"/>
  <c r="N615" i="1"/>
  <c r="P615" i="1"/>
  <c r="Q615" i="1" s="1"/>
  <c r="J623" i="1"/>
  <c r="M623" i="1" s="1"/>
  <c r="N623" i="1" s="1"/>
  <c r="P623" i="1"/>
  <c r="Q623" i="1" s="1"/>
  <c r="P626" i="1"/>
  <c r="Q626" i="1" s="1"/>
  <c r="N626" i="1"/>
  <c r="P648" i="1"/>
  <c r="Q648" i="1" s="1"/>
  <c r="N651" i="1"/>
  <c r="P651" i="1"/>
  <c r="Q651" i="1" s="1"/>
  <c r="P659" i="1"/>
  <c r="Q659" i="1" s="1"/>
  <c r="N681" i="1"/>
  <c r="P681" i="1"/>
  <c r="Q681" i="1" s="1"/>
  <c r="N687" i="1"/>
  <c r="N696" i="1"/>
  <c r="P696" i="1"/>
  <c r="Q696" i="1" s="1"/>
  <c r="P711" i="1"/>
  <c r="Q711" i="1" s="1"/>
  <c r="N711" i="1"/>
  <c r="P723" i="1"/>
  <c r="Q723" i="1" s="1"/>
  <c r="P810" i="1"/>
  <c r="Q810" i="1" s="1"/>
  <c r="N810" i="1"/>
  <c r="P287" i="1"/>
  <c r="Q287" i="1" s="1"/>
  <c r="J287" i="1"/>
  <c r="M287" i="1" s="1"/>
  <c r="N287" i="1" s="1"/>
  <c r="J303" i="1"/>
  <c r="M303" i="1" s="1"/>
  <c r="N303" i="1" s="1"/>
  <c r="P324" i="1"/>
  <c r="Q324" i="1" s="1"/>
  <c r="P374" i="1"/>
  <c r="Q374" i="1" s="1"/>
  <c r="Q427" i="1"/>
  <c r="P455" i="1"/>
  <c r="Q455" i="1" s="1"/>
  <c r="Q468" i="1"/>
  <c r="P477" i="1"/>
  <c r="Q477" i="1" s="1"/>
  <c r="N477" i="1"/>
  <c r="P483" i="1"/>
  <c r="Q483" i="1" s="1"/>
  <c r="N527" i="1"/>
  <c r="P534" i="1"/>
  <c r="Q534" i="1" s="1"/>
  <c r="N534" i="1"/>
  <c r="P536" i="1"/>
  <c r="Q536" i="1" s="1"/>
  <c r="P554" i="1"/>
  <c r="Q554" i="1" s="1"/>
  <c r="N554" i="1"/>
  <c r="P568" i="1"/>
  <c r="Q568" i="1" s="1"/>
  <c r="N568" i="1"/>
  <c r="N601" i="1"/>
  <c r="P601" i="1"/>
  <c r="Q601" i="1" s="1"/>
  <c r="N629" i="1"/>
  <c r="P629" i="1"/>
  <c r="Q629" i="1" s="1"/>
  <c r="N643" i="1"/>
  <c r="P643" i="1"/>
  <c r="Q643" i="1" s="1"/>
  <c r="N656" i="1"/>
  <c r="P656" i="1"/>
  <c r="Q656" i="1" s="1"/>
  <c r="N664" i="1"/>
  <c r="P672" i="1"/>
  <c r="Q672" i="1" s="1"/>
  <c r="P675" i="1"/>
  <c r="Q675" i="1" s="1"/>
  <c r="P678" i="1"/>
  <c r="Q678" i="1" s="1"/>
  <c r="P716" i="1"/>
  <c r="Q716" i="1" s="1"/>
  <c r="N716" i="1"/>
  <c r="N862" i="1"/>
  <c r="P279" i="1"/>
  <c r="Q279" i="1" s="1"/>
  <c r="N284" i="1"/>
  <c r="P292" i="1"/>
  <c r="Q292" i="1" s="1"/>
  <c r="J292" i="1"/>
  <c r="M292" i="1" s="1"/>
  <c r="N292" i="1" s="1"/>
  <c r="P295" i="1"/>
  <c r="Q295" i="1" s="1"/>
  <c r="J308" i="1"/>
  <c r="M308" i="1" s="1"/>
  <c r="N308" i="1" s="1"/>
  <c r="P311" i="1"/>
  <c r="Q311" i="1" s="1"/>
  <c r="P329" i="1"/>
  <c r="Q329" i="1" s="1"/>
  <c r="P332" i="1"/>
  <c r="Q332" i="1" s="1"/>
  <c r="N350" i="1"/>
  <c r="Q353" i="1"/>
  <c r="P363" i="1"/>
  <c r="Q363" i="1" s="1"/>
  <c r="P379" i="1"/>
  <c r="Q379" i="1" s="1"/>
  <c r="Q416" i="1"/>
  <c r="P431" i="1"/>
  <c r="Q431" i="1" s="1"/>
  <c r="N431" i="1"/>
  <c r="N435" i="1"/>
  <c r="N458" i="1"/>
  <c r="P471" i="1"/>
  <c r="Q471" i="1" s="1"/>
  <c r="N471" i="1"/>
  <c r="P496" i="1"/>
  <c r="Q496" i="1" s="1"/>
  <c r="J498" i="1"/>
  <c r="M498" i="1" s="1"/>
  <c r="N498" i="1" s="1"/>
  <c r="P501" i="1"/>
  <c r="Q501" i="1" s="1"/>
  <c r="N501" i="1"/>
  <c r="P503" i="1"/>
  <c r="Q503" i="1" s="1"/>
  <c r="P515" i="1"/>
  <c r="Q515" i="1" s="1"/>
  <c r="P520" i="1"/>
  <c r="Q520" i="1" s="1"/>
  <c r="N520" i="1"/>
  <c r="P522" i="1"/>
  <c r="Q522" i="1" s="1"/>
  <c r="N532" i="1"/>
  <c r="P539" i="1"/>
  <c r="Q539" i="1" s="1"/>
  <c r="N539" i="1"/>
  <c r="N546" i="1"/>
  <c r="P560" i="1"/>
  <c r="Q560" i="1" s="1"/>
  <c r="N560" i="1"/>
  <c r="P593" i="1"/>
  <c r="Q593" i="1" s="1"/>
  <c r="N593" i="1"/>
  <c r="N607" i="1"/>
  <c r="P618" i="1"/>
  <c r="Q618" i="1" s="1"/>
  <c r="P621" i="1"/>
  <c r="Q621" i="1" s="1"/>
  <c r="N621" i="1"/>
  <c r="N638" i="1"/>
  <c r="P638" i="1"/>
  <c r="Q638" i="1" s="1"/>
  <c r="P721" i="1"/>
  <c r="Q721" i="1" s="1"/>
  <c r="N721" i="1"/>
  <c r="N857" i="1"/>
  <c r="P284" i="1"/>
  <c r="Q284" i="1" s="1"/>
  <c r="P297" i="1"/>
  <c r="Q297" i="1" s="1"/>
  <c r="J297" i="1"/>
  <c r="M297" i="1" s="1"/>
  <c r="N297" i="1" s="1"/>
  <c r="P300" i="1"/>
  <c r="Q300" i="1" s="1"/>
  <c r="J313" i="1"/>
  <c r="M313" i="1" s="1"/>
  <c r="N313" i="1" s="1"/>
  <c r="P316" i="1"/>
  <c r="Q316" i="1" s="1"/>
  <c r="N326" i="1"/>
  <c r="P334" i="1"/>
  <c r="Q334" i="1" s="1"/>
  <c r="P368" i="1"/>
  <c r="Q368" i="1" s="1"/>
  <c r="P371" i="1"/>
  <c r="Q371" i="1" s="1"/>
  <c r="P384" i="1"/>
  <c r="Q384" i="1" s="1"/>
  <c r="N397" i="1"/>
  <c r="P403" i="1"/>
  <c r="Q403" i="1" s="1"/>
  <c r="P413" i="1"/>
  <c r="Q413" i="1" s="1"/>
  <c r="P429" i="1"/>
  <c r="Q429" i="1" s="1"/>
  <c r="P458" i="1"/>
  <c r="Q458" i="1" s="1"/>
  <c r="P464" i="1"/>
  <c r="Q464" i="1" s="1"/>
  <c r="P466" i="1"/>
  <c r="Q466" i="1" s="1"/>
  <c r="P473" i="1"/>
  <c r="Q473" i="1" s="1"/>
  <c r="P506" i="1"/>
  <c r="Q506" i="1" s="1"/>
  <c r="N506" i="1"/>
  <c r="P508" i="1"/>
  <c r="Q508" i="1" s="1"/>
  <c r="P525" i="1"/>
  <c r="Q525" i="1" s="1"/>
  <c r="N525" i="1"/>
  <c r="P527" i="1"/>
  <c r="Q527" i="1" s="1"/>
  <c r="P544" i="1"/>
  <c r="Q544" i="1" s="1"/>
  <c r="N544" i="1"/>
  <c r="P549" i="1"/>
  <c r="Q549" i="1" s="1"/>
  <c r="N549" i="1"/>
  <c r="P563" i="1"/>
  <c r="Q563" i="1" s="1"/>
  <c r="N563" i="1"/>
  <c r="P576" i="1"/>
  <c r="Q576" i="1" s="1"/>
  <c r="P579" i="1"/>
  <c r="Q579" i="1" s="1"/>
  <c r="P582" i="1"/>
  <c r="Q582" i="1" s="1"/>
  <c r="N582" i="1"/>
  <c r="N596" i="1"/>
  <c r="P596" i="1"/>
  <c r="Q596" i="1" s="1"/>
  <c r="Q607" i="1"/>
  <c r="N610" i="1"/>
  <c r="P616" i="1"/>
  <c r="Q616" i="1" s="1"/>
  <c r="N616" i="1"/>
  <c r="N624" i="1"/>
  <c r="P624" i="1"/>
  <c r="Q624" i="1" s="1"/>
  <c r="P635" i="1"/>
  <c r="Q635" i="1" s="1"/>
  <c r="P646" i="1"/>
  <c r="Q646" i="1" s="1"/>
  <c r="N662" i="1"/>
  <c r="P662" i="1"/>
  <c r="Q662" i="1" s="1"/>
  <c r="P667" i="1"/>
  <c r="Q667" i="1" s="1"/>
  <c r="P688" i="1"/>
  <c r="Q688" i="1" s="1"/>
  <c r="N688" i="1"/>
  <c r="P691" i="1"/>
  <c r="Q691" i="1" s="1"/>
  <c r="N730" i="1"/>
  <c r="P730" i="1"/>
  <c r="Q730" i="1" s="1"/>
  <c r="N741" i="1"/>
  <c r="P235" i="1"/>
  <c r="Q235" i="1" s="1"/>
  <c r="P263" i="1"/>
  <c r="Q263" i="1" s="1"/>
  <c r="J263" i="1"/>
  <c r="M263" i="1" s="1"/>
  <c r="N263" i="1" s="1"/>
  <c r="P289" i="1"/>
  <c r="Q289" i="1" s="1"/>
  <c r="J302" i="1"/>
  <c r="M302" i="1" s="1"/>
  <c r="P305" i="1"/>
  <c r="Q305" i="1" s="1"/>
  <c r="J318" i="1"/>
  <c r="M318" i="1" s="1"/>
  <c r="P373" i="1"/>
  <c r="Q373" i="1" s="1"/>
  <c r="P376" i="1"/>
  <c r="Q376" i="1" s="1"/>
  <c r="P420" i="1"/>
  <c r="Q420" i="1" s="1"/>
  <c r="P435" i="1"/>
  <c r="Q435" i="1" s="1"/>
  <c r="P441" i="1"/>
  <c r="Q441" i="1" s="1"/>
  <c r="N441" i="1"/>
  <c r="N445" i="1"/>
  <c r="T450" i="1"/>
  <c r="P486" i="1"/>
  <c r="Q486" i="1" s="1"/>
  <c r="P492" i="1"/>
  <c r="Q492" i="1" s="1"/>
  <c r="P494" i="1"/>
  <c r="Q494" i="1" s="1"/>
  <c r="P511" i="1"/>
  <c r="Q511" i="1" s="1"/>
  <c r="N511" i="1"/>
  <c r="P513" i="1"/>
  <c r="Q513" i="1" s="1"/>
  <c r="N523" i="1"/>
  <c r="P530" i="1"/>
  <c r="Q530" i="1" s="1"/>
  <c r="N530" i="1"/>
  <c r="P532" i="1"/>
  <c r="Q532" i="1" s="1"/>
  <c r="N542" i="1"/>
  <c r="P555" i="1"/>
  <c r="Q555" i="1" s="1"/>
  <c r="N555" i="1"/>
  <c r="P569" i="1"/>
  <c r="Q569" i="1" s="1"/>
  <c r="N569" i="1"/>
  <c r="P574" i="1"/>
  <c r="Q574" i="1" s="1"/>
  <c r="P588" i="1"/>
  <c r="Q588" i="1" s="1"/>
  <c r="N588" i="1"/>
  <c r="P602" i="1"/>
  <c r="Q602" i="1" s="1"/>
  <c r="N602" i="1"/>
  <c r="P610" i="1"/>
  <c r="Q610" i="1" s="1"/>
  <c r="P630" i="1"/>
  <c r="Q630" i="1" s="1"/>
  <c r="N630" i="1"/>
  <c r="J657" i="1"/>
  <c r="M657" i="1" s="1"/>
  <c r="N657" i="1" s="1"/>
  <c r="P657" i="1"/>
  <c r="Q657" i="1" s="1"/>
  <c r="N673" i="1"/>
  <c r="N679" i="1"/>
  <c r="N706" i="1"/>
  <c r="P706" i="1"/>
  <c r="Q706" i="1" s="1"/>
  <c r="J609" i="1"/>
  <c r="M609" i="1" s="1"/>
  <c r="N609" i="1" s="1"/>
  <c r="J690" i="1"/>
  <c r="M690" i="1" s="1"/>
  <c r="N690" i="1" s="1"/>
  <c r="P747" i="1"/>
  <c r="Q747" i="1" s="1"/>
  <c r="P751" i="1"/>
  <c r="Q751" i="1" s="1"/>
  <c r="N763" i="1"/>
  <c r="P777" i="1"/>
  <c r="Q777" i="1" s="1"/>
  <c r="P785" i="1"/>
  <c r="Q785" i="1" s="1"/>
  <c r="N785" i="1"/>
  <c r="N798" i="1"/>
  <c r="N806" i="1"/>
  <c r="P813" i="1"/>
  <c r="Q813" i="1" s="1"/>
  <c r="P829" i="1"/>
  <c r="Q829" i="1" s="1"/>
  <c r="N829" i="1"/>
  <c r="N831" i="1"/>
  <c r="N856" i="1"/>
  <c r="P856" i="1"/>
  <c r="Q856" i="1" s="1"/>
  <c r="P665" i="1"/>
  <c r="Q665" i="1" s="1"/>
  <c r="P669" i="1"/>
  <c r="Q669" i="1" s="1"/>
  <c r="P673" i="1"/>
  <c r="Q673" i="1" s="1"/>
  <c r="N676" i="1"/>
  <c r="P677" i="1"/>
  <c r="Q677" i="1" s="1"/>
  <c r="P684" i="1"/>
  <c r="Q684" i="1" s="1"/>
  <c r="P687" i="1"/>
  <c r="Q687" i="1" s="1"/>
  <c r="P693" i="1"/>
  <c r="Q693" i="1" s="1"/>
  <c r="N705" i="1"/>
  <c r="P708" i="1"/>
  <c r="Q708" i="1" s="1"/>
  <c r="N710" i="1"/>
  <c r="P718" i="1"/>
  <c r="Q718" i="1" s="1"/>
  <c r="N756" i="1"/>
  <c r="J782" i="1"/>
  <c r="M782" i="1" s="1"/>
  <c r="N782" i="1" s="1"/>
  <c r="P804" i="1"/>
  <c r="Q804" i="1" s="1"/>
  <c r="P824" i="1"/>
  <c r="Q824" i="1" s="1"/>
  <c r="N824" i="1"/>
  <c r="N826" i="1"/>
  <c r="P837" i="1"/>
  <c r="Q837" i="1" s="1"/>
  <c r="J837" i="1"/>
  <c r="M837" i="1" s="1"/>
  <c r="N837" i="1" s="1"/>
  <c r="P845" i="1"/>
  <c r="Q845" i="1" s="1"/>
  <c r="N845" i="1"/>
  <c r="N883" i="1"/>
  <c r="P883" i="1"/>
  <c r="Q883" i="1" s="1"/>
  <c r="P921" i="1"/>
  <c r="Q921" i="1" s="1"/>
  <c r="N921" i="1"/>
  <c r="N945" i="1"/>
  <c r="P945" i="1"/>
  <c r="Q945" i="1" s="1"/>
  <c r="P705" i="1"/>
  <c r="Q705" i="1" s="1"/>
  <c r="P710" i="1"/>
  <c r="Q710" i="1" s="1"/>
  <c r="P715" i="1"/>
  <c r="Q715" i="1" s="1"/>
  <c r="N725" i="1"/>
  <c r="P741" i="1"/>
  <c r="Q741" i="1" s="1"/>
  <c r="P761" i="1"/>
  <c r="Q761" i="1" s="1"/>
  <c r="N783" i="1"/>
  <c r="P783" i="1"/>
  <c r="Q783" i="1" s="1"/>
  <c r="P796" i="1"/>
  <c r="Q796" i="1" s="1"/>
  <c r="P814" i="1"/>
  <c r="Q814" i="1" s="1"/>
  <c r="N814" i="1"/>
  <c r="N816" i="1"/>
  <c r="N832" i="1"/>
  <c r="P832" i="1"/>
  <c r="Q832" i="1" s="1"/>
  <c r="J871" i="1"/>
  <c r="M871" i="1" s="1"/>
  <c r="J939" i="1"/>
  <c r="M939" i="1" s="1"/>
  <c r="P939" i="1" s="1"/>
  <c r="Q939" i="1" s="1"/>
  <c r="J686" i="1"/>
  <c r="M686" i="1" s="1"/>
  <c r="P692" i="1"/>
  <c r="Q692" i="1" s="1"/>
  <c r="N704" i="1"/>
  <c r="N727" i="1"/>
  <c r="P737" i="1"/>
  <c r="Q737" i="1" s="1"/>
  <c r="N748" i="1"/>
  <c r="P752" i="1"/>
  <c r="Q752" i="1" s="1"/>
  <c r="P766" i="1"/>
  <c r="Q766" i="1" s="1"/>
  <c r="P791" i="1"/>
  <c r="Q791" i="1" s="1"/>
  <c r="N794" i="1"/>
  <c r="N796" i="1"/>
  <c r="P805" i="1"/>
  <c r="Q805" i="1" s="1"/>
  <c r="N805" i="1"/>
  <c r="P807" i="1"/>
  <c r="Q807" i="1" s="1"/>
  <c r="P816" i="1"/>
  <c r="Q816" i="1" s="1"/>
  <c r="N838" i="1"/>
  <c r="P851" i="1"/>
  <c r="Q851" i="1" s="1"/>
  <c r="N851" i="1"/>
  <c r="J457" i="1"/>
  <c r="M457" i="1" s="1"/>
  <c r="N457" i="1" s="1"/>
  <c r="J462" i="1"/>
  <c r="M462" i="1" s="1"/>
  <c r="N462" i="1" s="1"/>
  <c r="J467" i="1"/>
  <c r="M467" i="1" s="1"/>
  <c r="N467" i="1" s="1"/>
  <c r="J490" i="1"/>
  <c r="M490" i="1" s="1"/>
  <c r="N490" i="1" s="1"/>
  <c r="J495" i="1"/>
  <c r="M495" i="1" s="1"/>
  <c r="N495" i="1" s="1"/>
  <c r="J500" i="1"/>
  <c r="M500" i="1" s="1"/>
  <c r="N500" i="1" s="1"/>
  <c r="P645" i="1"/>
  <c r="Q645" i="1" s="1"/>
  <c r="J670" i="1"/>
  <c r="M670" i="1" s="1"/>
  <c r="N670" i="1" s="1"/>
  <c r="J685" i="1"/>
  <c r="M685" i="1" s="1"/>
  <c r="N685" i="1" s="1"/>
  <c r="N709" i="1"/>
  <c r="P725" i="1"/>
  <c r="Q725" i="1" s="1"/>
  <c r="N733" i="1"/>
  <c r="N750" i="1"/>
  <c r="N759" i="1"/>
  <c r="P771" i="1"/>
  <c r="Q771" i="1" s="1"/>
  <c r="P789" i="1"/>
  <c r="Q789" i="1" s="1"/>
  <c r="N789" i="1"/>
  <c r="Q794" i="1"/>
  <c r="N822" i="1"/>
  <c r="P833" i="1"/>
  <c r="Q833" i="1" s="1"/>
  <c r="N833" i="1"/>
  <c r="Q848" i="1"/>
  <c r="P912" i="1"/>
  <c r="Q912" i="1" s="1"/>
  <c r="P1026" i="1"/>
  <c r="Q1026" i="1" s="1"/>
  <c r="N1026" i="1"/>
  <c r="P652" i="1"/>
  <c r="Q652" i="1" s="1"/>
  <c r="P704" i="1"/>
  <c r="Q704" i="1" s="1"/>
  <c r="N731" i="1"/>
  <c r="Q735" i="1"/>
  <c r="N744" i="1"/>
  <c r="Q746" i="1"/>
  <c r="P748" i="1"/>
  <c r="Q748" i="1" s="1"/>
  <c r="Q750" i="1"/>
  <c r="P757" i="1"/>
  <c r="Q757" i="1" s="1"/>
  <c r="Q776" i="1"/>
  <c r="N781" i="1"/>
  <c r="P784" i="1"/>
  <c r="Q784" i="1" s="1"/>
  <c r="N784" i="1"/>
  <c r="P800" i="1"/>
  <c r="Q800" i="1" s="1"/>
  <c r="N800" i="1"/>
  <c r="N817" i="1"/>
  <c r="P846" i="1"/>
  <c r="Q846" i="1" s="1"/>
  <c r="J846" i="1"/>
  <c r="M846" i="1" s="1"/>
  <c r="N846" i="1" s="1"/>
  <c r="N852" i="1"/>
  <c r="J869" i="1"/>
  <c r="M869" i="1" s="1"/>
  <c r="N869" i="1" s="1"/>
  <c r="P869" i="1"/>
  <c r="Q869" i="1" s="1"/>
  <c r="P887" i="1"/>
  <c r="Q887" i="1" s="1"/>
  <c r="J887" i="1"/>
  <c r="M887" i="1" s="1"/>
  <c r="N887" i="1" s="1"/>
  <c r="P896" i="1"/>
  <c r="Q896" i="1" s="1"/>
  <c r="N896" i="1"/>
  <c r="I900" i="1"/>
  <c r="Q900" i="1"/>
  <c r="N625" i="1"/>
  <c r="N655" i="1"/>
  <c r="N666" i="1"/>
  <c r="P694" i="1"/>
  <c r="Q694" i="1" s="1"/>
  <c r="N698" i="1"/>
  <c r="N701" i="1"/>
  <c r="P709" i="1"/>
  <c r="Q709" i="1" s="1"/>
  <c r="P742" i="1"/>
  <c r="Q742" i="1" s="1"/>
  <c r="P762" i="1"/>
  <c r="Q762" i="1" s="1"/>
  <c r="P764" i="1"/>
  <c r="Q764" i="1" s="1"/>
  <c r="N767" i="1"/>
  <c r="P781" i="1"/>
  <c r="Q781" i="1" s="1"/>
  <c r="P828" i="1"/>
  <c r="Q828" i="1" s="1"/>
  <c r="P830" i="1"/>
  <c r="Q830" i="1" s="1"/>
  <c r="P852" i="1"/>
  <c r="Q852" i="1" s="1"/>
  <c r="N858" i="1"/>
  <c r="N1001" i="1"/>
  <c r="N738" i="1"/>
  <c r="P744" i="1"/>
  <c r="Q744" i="1" s="1"/>
  <c r="J747" i="1"/>
  <c r="M747" i="1" s="1"/>
  <c r="P755" i="1"/>
  <c r="Q755" i="1" s="1"/>
  <c r="N755" i="1"/>
  <c r="P767" i="1"/>
  <c r="Q767" i="1" s="1"/>
  <c r="P795" i="1"/>
  <c r="Q795" i="1" s="1"/>
  <c r="N795" i="1"/>
  <c r="N820" i="1"/>
  <c r="P825" i="1"/>
  <c r="Q825" i="1" s="1"/>
  <c r="N844" i="1"/>
  <c r="P844" i="1"/>
  <c r="Q844" i="1" s="1"/>
  <c r="N849" i="1"/>
  <c r="P855" i="1"/>
  <c r="Q855" i="1" s="1"/>
  <c r="P647" i="1"/>
  <c r="Q647" i="1" s="1"/>
  <c r="P666" i="1"/>
  <c r="Q666" i="1" s="1"/>
  <c r="Q719" i="1"/>
  <c r="J732" i="1"/>
  <c r="M732" i="1" s="1"/>
  <c r="N732" i="1" s="1"/>
  <c r="N736" i="1"/>
  <c r="Q740" i="1"/>
  <c r="P772" i="1"/>
  <c r="Q772" i="1" s="1"/>
  <c r="P774" i="1"/>
  <c r="Q774" i="1" s="1"/>
  <c r="N779" i="1"/>
  <c r="N787" i="1"/>
  <c r="P790" i="1"/>
  <c r="Q790" i="1" s="1"/>
  <c r="N790" i="1"/>
  <c r="P792" i="1"/>
  <c r="Q792" i="1" s="1"/>
  <c r="N815" i="1"/>
  <c r="P818" i="1"/>
  <c r="Q818" i="1" s="1"/>
  <c r="N834" i="1"/>
  <c r="P849" i="1"/>
  <c r="Q849" i="1" s="1"/>
  <c r="J867" i="1"/>
  <c r="M867" i="1" s="1"/>
  <c r="N867" i="1" s="1"/>
  <c r="P877" i="1"/>
  <c r="Q877" i="1" s="1"/>
  <c r="N877" i="1"/>
  <c r="P908" i="1"/>
  <c r="Q908" i="1" s="1"/>
  <c r="N908" i="1"/>
  <c r="J861" i="1"/>
  <c r="M861" i="1" s="1"/>
  <c r="N861" i="1" s="1"/>
  <c r="P861" i="1"/>
  <c r="Q861" i="1" s="1"/>
  <c r="J863" i="1"/>
  <c r="M863" i="1" s="1"/>
  <c r="N863" i="1" s="1"/>
  <c r="P905" i="1"/>
  <c r="Q905" i="1" s="1"/>
  <c r="N905" i="1"/>
  <c r="N907" i="1"/>
  <c r="P927" i="1"/>
  <c r="Q927" i="1" s="1"/>
  <c r="N927" i="1"/>
  <c r="P967" i="1"/>
  <c r="Q967" i="1" s="1"/>
  <c r="P788" i="1"/>
  <c r="Q788" i="1" s="1"/>
  <c r="P793" i="1"/>
  <c r="Q793" i="1" s="1"/>
  <c r="P798" i="1"/>
  <c r="Q798" i="1" s="1"/>
  <c r="P803" i="1"/>
  <c r="Q803" i="1" s="1"/>
  <c r="P808" i="1"/>
  <c r="Q808" i="1" s="1"/>
  <c r="P812" i="1"/>
  <c r="Q812" i="1" s="1"/>
  <c r="P817" i="1"/>
  <c r="Q817" i="1" s="1"/>
  <c r="P822" i="1"/>
  <c r="Q822" i="1" s="1"/>
  <c r="P827" i="1"/>
  <c r="Q827" i="1" s="1"/>
  <c r="P850" i="1"/>
  <c r="Q850" i="1" s="1"/>
  <c r="Q889" i="1"/>
  <c r="N936" i="1"/>
  <c r="N947" i="1"/>
  <c r="P995" i="1"/>
  <c r="Q995" i="1" s="1"/>
  <c r="Q1029" i="1"/>
  <c r="P1135" i="1"/>
  <c r="Q1135" i="1" s="1"/>
  <c r="N1135" i="1"/>
  <c r="P880" i="1"/>
  <c r="Q880" i="1" s="1"/>
  <c r="P893" i="1"/>
  <c r="Q893" i="1" s="1"/>
  <c r="P930" i="1"/>
  <c r="Q930" i="1" s="1"/>
  <c r="N930" i="1"/>
  <c r="P942" i="1"/>
  <c r="Q942" i="1" s="1"/>
  <c r="P952" i="1"/>
  <c r="Q952" i="1" s="1"/>
  <c r="N952" i="1"/>
  <c r="N965" i="1"/>
  <c r="P965" i="1"/>
  <c r="Q965" i="1" s="1"/>
  <c r="N968" i="1"/>
  <c r="P1010" i="1"/>
  <c r="Q1010" i="1" s="1"/>
  <c r="N1010" i="1"/>
  <c r="J760" i="1"/>
  <c r="M760" i="1" s="1"/>
  <c r="N760" i="1" s="1"/>
  <c r="J765" i="1"/>
  <c r="M765" i="1" s="1"/>
  <c r="N765" i="1" s="1"/>
  <c r="J770" i="1"/>
  <c r="M770" i="1" s="1"/>
  <c r="J775" i="1"/>
  <c r="M775" i="1" s="1"/>
  <c r="P775" i="1" s="1"/>
  <c r="Q775" i="1" s="1"/>
  <c r="J780" i="1"/>
  <c r="M780" i="1" s="1"/>
  <c r="N780" i="1" s="1"/>
  <c r="P873" i="1"/>
  <c r="Q873" i="1" s="1"/>
  <c r="P878" i="1"/>
  <c r="Q878" i="1" s="1"/>
  <c r="N880" i="1"/>
  <c r="P1001" i="1"/>
  <c r="Q1001" i="1" s="1"/>
  <c r="J1021" i="1"/>
  <c r="M1021" i="1" s="1"/>
  <c r="P1021" i="1" s="1"/>
  <c r="Q1021" i="1" s="1"/>
  <c r="P1051" i="1"/>
  <c r="Q1051" i="1" s="1"/>
  <c r="P1094" i="1"/>
  <c r="Q1094" i="1" s="1"/>
  <c r="N1094" i="1"/>
  <c r="P1148" i="1"/>
  <c r="Q1148" i="1" s="1"/>
  <c r="N1148" i="1"/>
  <c r="P1166" i="1"/>
  <c r="Q1166" i="1" s="1"/>
  <c r="N1166" i="1"/>
  <c r="P1175" i="1"/>
  <c r="Q1175" i="1" s="1"/>
  <c r="J799" i="1"/>
  <c r="M799" i="1" s="1"/>
  <c r="N799" i="1" s="1"/>
  <c r="J804" i="1"/>
  <c r="M804" i="1" s="1"/>
  <c r="J809" i="1"/>
  <c r="M809" i="1" s="1"/>
  <c r="N809" i="1" s="1"/>
  <c r="J813" i="1"/>
  <c r="M813" i="1" s="1"/>
  <c r="J818" i="1"/>
  <c r="M818" i="1" s="1"/>
  <c r="N818" i="1" s="1"/>
  <c r="J823" i="1"/>
  <c r="M823" i="1" s="1"/>
  <c r="J828" i="1"/>
  <c r="M828" i="1" s="1"/>
  <c r="N828" i="1" s="1"/>
  <c r="J842" i="1"/>
  <c r="M842" i="1" s="1"/>
  <c r="N842" i="1" s="1"/>
  <c r="P843" i="1"/>
  <c r="Q843" i="1" s="1"/>
  <c r="J859" i="1"/>
  <c r="M859" i="1" s="1"/>
  <c r="P859" i="1" s="1"/>
  <c r="Q859" i="1" s="1"/>
  <c r="P860" i="1"/>
  <c r="Q860" i="1" s="1"/>
  <c r="P862" i="1"/>
  <c r="Q862" i="1" s="1"/>
  <c r="J868" i="1"/>
  <c r="M868" i="1" s="1"/>
  <c r="P868" i="1" s="1"/>
  <c r="Q868" i="1" s="1"/>
  <c r="P886" i="1"/>
  <c r="Q886" i="1" s="1"/>
  <c r="N886" i="1"/>
  <c r="N890" i="1"/>
  <c r="N894" i="1"/>
  <c r="N898" i="1"/>
  <c r="P928" i="1"/>
  <c r="Q928" i="1" s="1"/>
  <c r="N948" i="1"/>
  <c r="J988" i="1"/>
  <c r="M988" i="1" s="1"/>
  <c r="J1013" i="1"/>
  <c r="M1013" i="1" s="1"/>
  <c r="N1013" i="1" s="1"/>
  <c r="P1013" i="1"/>
  <c r="Q1013" i="1" s="1"/>
  <c r="P1119" i="1"/>
  <c r="Q1119" i="1" s="1"/>
  <c r="N1119" i="1"/>
  <c r="P1235" i="1"/>
  <c r="Q1235" i="1" s="1"/>
  <c r="N1235" i="1"/>
  <c r="P866" i="1"/>
  <c r="Q866" i="1" s="1"/>
  <c r="J866" i="1"/>
  <c r="M866" i="1" s="1"/>
  <c r="N866" i="1" s="1"/>
  <c r="P894" i="1"/>
  <c r="Q894" i="1" s="1"/>
  <c r="P898" i="1"/>
  <c r="Q898" i="1" s="1"/>
  <c r="Q917" i="1"/>
  <c r="N926" i="1"/>
  <c r="P926" i="1"/>
  <c r="Q926" i="1" s="1"/>
  <c r="N953" i="1"/>
  <c r="J978" i="1"/>
  <c r="M978" i="1" s="1"/>
  <c r="N978" i="1" s="1"/>
  <c r="P978" i="1"/>
  <c r="Q978" i="1" s="1"/>
  <c r="N1116" i="1"/>
  <c r="P1116" i="1"/>
  <c r="Q1116" i="1" s="1"/>
  <c r="P836" i="1"/>
  <c r="Q836" i="1" s="1"/>
  <c r="P854" i="1"/>
  <c r="Q854" i="1" s="1"/>
  <c r="P864" i="1"/>
  <c r="Q864" i="1" s="1"/>
  <c r="P902" i="1"/>
  <c r="Q902" i="1" s="1"/>
  <c r="P958" i="1"/>
  <c r="Q958" i="1" s="1"/>
  <c r="N958" i="1"/>
  <c r="N963" i="1"/>
  <c r="J969" i="1"/>
  <c r="M969" i="1" s="1"/>
  <c r="N969" i="1" s="1"/>
  <c r="P969" i="1"/>
  <c r="Q969" i="1" s="1"/>
  <c r="P1011" i="1"/>
  <c r="Q1011" i="1" s="1"/>
  <c r="N1011" i="1"/>
  <c r="P1065" i="1"/>
  <c r="Q1065" i="1" s="1"/>
  <c r="N1065" i="1"/>
  <c r="N1091" i="1"/>
  <c r="P1091" i="1"/>
  <c r="Q1091" i="1" s="1"/>
  <c r="J870" i="1"/>
  <c r="M870" i="1" s="1"/>
  <c r="N870" i="1" s="1"/>
  <c r="P870" i="1"/>
  <c r="Q870" i="1" s="1"/>
  <c r="J872" i="1"/>
  <c r="M872" i="1" s="1"/>
  <c r="P872" i="1" s="1"/>
  <c r="Q872" i="1" s="1"/>
  <c r="P911" i="1"/>
  <c r="Q911" i="1" s="1"/>
  <c r="N911" i="1"/>
  <c r="P922" i="1"/>
  <c r="Q922" i="1" s="1"/>
  <c r="P931" i="1"/>
  <c r="Q931" i="1" s="1"/>
  <c r="P941" i="1"/>
  <c r="Q941" i="1" s="1"/>
  <c r="P956" i="1"/>
  <c r="Q956" i="1" s="1"/>
  <c r="N956" i="1"/>
  <c r="J967" i="1"/>
  <c r="M967" i="1" s="1"/>
  <c r="N973" i="1"/>
  <c r="P1000" i="1"/>
  <c r="Q1000" i="1" s="1"/>
  <c r="N1000" i="1"/>
  <c r="J899" i="1"/>
  <c r="M899" i="1" s="1"/>
  <c r="P909" i="1"/>
  <c r="Q909" i="1" s="1"/>
  <c r="N938" i="1"/>
  <c r="P961" i="1"/>
  <c r="Q961" i="1" s="1"/>
  <c r="N961" i="1"/>
  <c r="P1017" i="1"/>
  <c r="Q1017" i="1" s="1"/>
  <c r="N1017" i="1"/>
  <c r="P1059" i="1"/>
  <c r="Q1059" i="1" s="1"/>
  <c r="N1059" i="1"/>
  <c r="N1106" i="1"/>
  <c r="P857" i="1"/>
  <c r="Q857" i="1" s="1"/>
  <c r="P918" i="1"/>
  <c r="Q918" i="1" s="1"/>
  <c r="N920" i="1"/>
  <c r="P946" i="1"/>
  <c r="Q946" i="1" s="1"/>
  <c r="P962" i="1"/>
  <c r="Q962" i="1" s="1"/>
  <c r="N975" i="1"/>
  <c r="P975" i="1"/>
  <c r="Q975" i="1" s="1"/>
  <c r="P986" i="1"/>
  <c r="Q986" i="1" s="1"/>
  <c r="P1019" i="1"/>
  <c r="Q1019" i="1" s="1"/>
  <c r="N1019" i="1"/>
  <c r="J1100" i="1"/>
  <c r="M1100" i="1" s="1"/>
  <c r="N1100" i="1" s="1"/>
  <c r="J1134" i="1"/>
  <c r="M1134" i="1" s="1"/>
  <c r="N1134" i="1" s="1"/>
  <c r="P1159" i="1"/>
  <c r="Q1159" i="1" s="1"/>
  <c r="J1203" i="1"/>
  <c r="M1203" i="1" s="1"/>
  <c r="N1203" i="1" s="1"/>
  <c r="P1203" i="1"/>
  <c r="Q1203" i="1" s="1"/>
  <c r="P1215" i="1"/>
  <c r="Q1215" i="1" s="1"/>
  <c r="N1240" i="1"/>
  <c r="J1061" i="1"/>
  <c r="M1061" i="1" s="1"/>
  <c r="N1061" i="1" s="1"/>
  <c r="J1067" i="1"/>
  <c r="M1067" i="1" s="1"/>
  <c r="J1072" i="1"/>
  <c r="M1072" i="1" s="1"/>
  <c r="N1072" i="1" s="1"/>
  <c r="P1072" i="1"/>
  <c r="Q1072" i="1" s="1"/>
  <c r="N1111" i="1"/>
  <c r="N1121" i="1"/>
  <c r="P1126" i="1"/>
  <c r="Q1126" i="1" s="1"/>
  <c r="J1126" i="1"/>
  <c r="M1126" i="1" s="1"/>
  <c r="N1126" i="1" s="1"/>
  <c r="P1139" i="1"/>
  <c r="Q1139" i="1" s="1"/>
  <c r="N1139" i="1"/>
  <c r="J1174" i="1"/>
  <c r="M1174" i="1" s="1"/>
  <c r="P1174" i="1" s="1"/>
  <c r="Q1174" i="1" s="1"/>
  <c r="J1191" i="1"/>
  <c r="M1191" i="1" s="1"/>
  <c r="J1212" i="1"/>
  <c r="M1212" i="1" s="1"/>
  <c r="N1212" i="1" s="1"/>
  <c r="N1229" i="1"/>
  <c r="N1307" i="1"/>
  <c r="P1024" i="1"/>
  <c r="Q1024" i="1" s="1"/>
  <c r="N1024" i="1"/>
  <c r="N1029" i="1"/>
  <c r="P1088" i="1"/>
  <c r="Q1088" i="1" s="1"/>
  <c r="N1088" i="1"/>
  <c r="P1109" i="1"/>
  <c r="Q1109" i="1" s="1"/>
  <c r="N1109" i="1"/>
  <c r="P1124" i="1"/>
  <c r="Q1124" i="1" s="1"/>
  <c r="P1132" i="1"/>
  <c r="Q1132" i="1" s="1"/>
  <c r="N1132" i="1"/>
  <c r="P1152" i="1"/>
  <c r="Q1152" i="1" s="1"/>
  <c r="N1160" i="1"/>
  <c r="P1181" i="1"/>
  <c r="Q1181" i="1" s="1"/>
  <c r="N1181" i="1"/>
  <c r="P1307" i="1"/>
  <c r="Q1307" i="1" s="1"/>
  <c r="N976" i="1"/>
  <c r="N985" i="1"/>
  <c r="P991" i="1"/>
  <c r="Q991" i="1" s="1"/>
  <c r="N998" i="1"/>
  <c r="N1022" i="1"/>
  <c r="N1075" i="1"/>
  <c r="P1085" i="1"/>
  <c r="Q1085" i="1" s="1"/>
  <c r="J1164" i="1"/>
  <c r="M1164" i="1" s="1"/>
  <c r="N1164" i="1" s="1"/>
  <c r="P1164" i="1"/>
  <c r="Q1164" i="1" s="1"/>
  <c r="J1172" i="1"/>
  <c r="M1172" i="1" s="1"/>
  <c r="N1172" i="1" s="1"/>
  <c r="Q1184" i="1"/>
  <c r="N1188" i="1"/>
  <c r="P1188" i="1"/>
  <c r="Q1188" i="1" s="1"/>
  <c r="N913" i="1"/>
  <c r="P919" i="1"/>
  <c r="Q919" i="1" s="1"/>
  <c r="N924" i="1"/>
  <c r="N935" i="1"/>
  <c r="N940" i="1"/>
  <c r="P943" i="1"/>
  <c r="Q943" i="1" s="1"/>
  <c r="N954" i="1"/>
  <c r="P963" i="1"/>
  <c r="Q963" i="1" s="1"/>
  <c r="P976" i="1"/>
  <c r="Q976" i="1" s="1"/>
  <c r="P985" i="1"/>
  <c r="Q985" i="1" s="1"/>
  <c r="N987" i="1"/>
  <c r="P989" i="1"/>
  <c r="Q989" i="1" s="1"/>
  <c r="J993" i="1"/>
  <c r="M993" i="1" s="1"/>
  <c r="N993" i="1" s="1"/>
  <c r="P993" i="1"/>
  <c r="Q993" i="1" s="1"/>
  <c r="P998" i="1"/>
  <c r="Q998" i="1" s="1"/>
  <c r="P1009" i="1"/>
  <c r="Q1009" i="1" s="1"/>
  <c r="N1009" i="1"/>
  <c r="P1070" i="1"/>
  <c r="Q1070" i="1" s="1"/>
  <c r="P1075" i="1"/>
  <c r="Q1075" i="1" s="1"/>
  <c r="P1089" i="1"/>
  <c r="Q1089" i="1" s="1"/>
  <c r="N1089" i="1"/>
  <c r="P1099" i="1"/>
  <c r="Q1099" i="1" s="1"/>
  <c r="N1099" i="1"/>
  <c r="N1104" i="1"/>
  <c r="N1107" i="1"/>
  <c r="N1114" i="1"/>
  <c r="J1130" i="1"/>
  <c r="M1130" i="1" s="1"/>
  <c r="N1130" i="1" s="1"/>
  <c r="P1169" i="1"/>
  <c r="Q1169" i="1" s="1"/>
  <c r="N1182" i="1"/>
  <c r="P1197" i="1"/>
  <c r="Q1197" i="1" s="1"/>
  <c r="N1230" i="1"/>
  <c r="P1230" i="1"/>
  <c r="Q1230" i="1" s="1"/>
  <c r="P954" i="1"/>
  <c r="Q954" i="1" s="1"/>
  <c r="J974" i="1"/>
  <c r="M974" i="1" s="1"/>
  <c r="P974" i="1"/>
  <c r="Q974" i="1" s="1"/>
  <c r="N979" i="1"/>
  <c r="P981" i="1"/>
  <c r="Q981" i="1" s="1"/>
  <c r="N996" i="1"/>
  <c r="J1002" i="1"/>
  <c r="M1002" i="1" s="1"/>
  <c r="N1002" i="1" s="1"/>
  <c r="P1002" i="1"/>
  <c r="Q1002" i="1" s="1"/>
  <c r="P1006" i="1"/>
  <c r="Q1006" i="1" s="1"/>
  <c r="P1014" i="1"/>
  <c r="Q1014" i="1" s="1"/>
  <c r="N1014" i="1"/>
  <c r="J1018" i="1"/>
  <c r="M1018" i="1" s="1"/>
  <c r="N1018" i="1" s="1"/>
  <c r="P1018" i="1"/>
  <c r="Q1018" i="1" s="1"/>
  <c r="P1022" i="1"/>
  <c r="Q1022" i="1" s="1"/>
  <c r="J1027" i="1"/>
  <c r="M1027" i="1" s="1"/>
  <c r="N1027" i="1" s="1"/>
  <c r="J1032" i="1"/>
  <c r="M1032" i="1" s="1"/>
  <c r="N1032" i="1" s="1"/>
  <c r="P1032" i="1"/>
  <c r="Q1032" i="1" s="1"/>
  <c r="J1037" i="1"/>
  <c r="M1037" i="1" s="1"/>
  <c r="N1037" i="1" s="1"/>
  <c r="P1037" i="1"/>
  <c r="Q1037" i="1" s="1"/>
  <c r="J1042" i="1"/>
  <c r="M1042" i="1" s="1"/>
  <c r="N1042" i="1" s="1"/>
  <c r="P1042" i="1"/>
  <c r="Q1042" i="1" s="1"/>
  <c r="J1047" i="1"/>
  <c r="M1047" i="1" s="1"/>
  <c r="P1047" i="1" s="1"/>
  <c r="Q1047" i="1" s="1"/>
  <c r="J1052" i="1"/>
  <c r="M1052" i="1" s="1"/>
  <c r="N1052" i="1" s="1"/>
  <c r="J1057" i="1"/>
  <c r="M1057" i="1" s="1"/>
  <c r="N1057" i="1" s="1"/>
  <c r="P1057" i="1"/>
  <c r="Q1057" i="1" s="1"/>
  <c r="P1063" i="1"/>
  <c r="Q1063" i="1" s="1"/>
  <c r="N1063" i="1"/>
  <c r="P1080" i="1"/>
  <c r="Q1080" i="1" s="1"/>
  <c r="J1102" i="1"/>
  <c r="M1102" i="1" s="1"/>
  <c r="N1102" i="1" s="1"/>
  <c r="P1102" i="1"/>
  <c r="Q1102" i="1" s="1"/>
  <c r="P1107" i="1"/>
  <c r="Q1107" i="1" s="1"/>
  <c r="N1110" i="1"/>
  <c r="P1179" i="1"/>
  <c r="Q1179" i="1" s="1"/>
  <c r="N1268" i="1"/>
  <c r="P1268" i="1"/>
  <c r="Q1268" i="1" s="1"/>
  <c r="N895" i="1"/>
  <c r="P913" i="1"/>
  <c r="Q913" i="1" s="1"/>
  <c r="P935" i="1"/>
  <c r="Q935" i="1" s="1"/>
  <c r="P940" i="1"/>
  <c r="Q940" i="1" s="1"/>
  <c r="P947" i="1"/>
  <c r="Q947" i="1" s="1"/>
  <c r="N970" i="1"/>
  <c r="P970" i="1"/>
  <c r="Q970" i="1" s="1"/>
  <c r="P972" i="1"/>
  <c r="Q972" i="1" s="1"/>
  <c r="J983" i="1"/>
  <c r="M983" i="1" s="1"/>
  <c r="N983" i="1" s="1"/>
  <c r="N1016" i="1"/>
  <c r="P1025" i="1"/>
  <c r="Q1025" i="1" s="1"/>
  <c r="P1030" i="1"/>
  <c r="Q1030" i="1" s="1"/>
  <c r="P1035" i="1"/>
  <c r="Q1035" i="1" s="1"/>
  <c r="P1040" i="1"/>
  <c r="Q1040" i="1" s="1"/>
  <c r="P1045" i="1"/>
  <c r="Q1045" i="1" s="1"/>
  <c r="P1050" i="1"/>
  <c r="Q1050" i="1" s="1"/>
  <c r="P1069" i="1"/>
  <c r="Q1069" i="1" s="1"/>
  <c r="N1069" i="1"/>
  <c r="J1086" i="1"/>
  <c r="M1086" i="1" s="1"/>
  <c r="P1086" i="1" s="1"/>
  <c r="Q1086" i="1" s="1"/>
  <c r="J1092" i="1"/>
  <c r="M1092" i="1" s="1"/>
  <c r="N1092" i="1" s="1"/>
  <c r="P1092" i="1"/>
  <c r="Q1092" i="1" s="1"/>
  <c r="N1167" i="1"/>
  <c r="J1120" i="1"/>
  <c r="M1120" i="1" s="1"/>
  <c r="N1120" i="1" s="1"/>
  <c r="P1128" i="1"/>
  <c r="Q1128" i="1" s="1"/>
  <c r="N1128" i="1"/>
  <c r="P1141" i="1"/>
  <c r="Q1141" i="1" s="1"/>
  <c r="N1141" i="1"/>
  <c r="P1220" i="1"/>
  <c r="Q1220" i="1" s="1"/>
  <c r="N1220" i="1"/>
  <c r="J1249" i="1"/>
  <c r="M1249" i="1" s="1"/>
  <c r="N1249" i="1" s="1"/>
  <c r="J944" i="1"/>
  <c r="M944" i="1" s="1"/>
  <c r="N944" i="1" s="1"/>
  <c r="P944" i="1"/>
  <c r="Q944" i="1" s="1"/>
  <c r="N951" i="1"/>
  <c r="N962" i="1"/>
  <c r="J964" i="1"/>
  <c r="M964" i="1" s="1"/>
  <c r="P964" i="1"/>
  <c r="Q964" i="1" s="1"/>
  <c r="P968" i="1"/>
  <c r="Q968" i="1" s="1"/>
  <c r="P977" i="1"/>
  <c r="Q977" i="1" s="1"/>
  <c r="P990" i="1"/>
  <c r="Q990" i="1" s="1"/>
  <c r="P994" i="1"/>
  <c r="Q994" i="1" s="1"/>
  <c r="P1005" i="1"/>
  <c r="Q1005" i="1" s="1"/>
  <c r="J1007" i="1"/>
  <c r="M1007" i="1" s="1"/>
  <c r="N1007" i="1" s="1"/>
  <c r="P1016" i="1"/>
  <c r="Q1016" i="1" s="1"/>
  <c r="N1028" i="1"/>
  <c r="P1028" i="1"/>
  <c r="Q1028" i="1" s="1"/>
  <c r="N1033" i="1"/>
  <c r="P1033" i="1"/>
  <c r="Q1033" i="1" s="1"/>
  <c r="N1038" i="1"/>
  <c r="P1038" i="1"/>
  <c r="Q1038" i="1" s="1"/>
  <c r="N1043" i="1"/>
  <c r="P1043" i="1"/>
  <c r="Q1043" i="1" s="1"/>
  <c r="N1048" i="1"/>
  <c r="P1048" i="1"/>
  <c r="Q1048" i="1" s="1"/>
  <c r="N1053" i="1"/>
  <c r="P1053" i="1"/>
  <c r="Q1053" i="1" s="1"/>
  <c r="P1064" i="1"/>
  <c r="Q1064" i="1" s="1"/>
  <c r="N1064" i="1"/>
  <c r="J1081" i="1"/>
  <c r="M1081" i="1" s="1"/>
  <c r="N1081" i="1" s="1"/>
  <c r="P1081" i="1"/>
  <c r="Q1081" i="1" s="1"/>
  <c r="N1105" i="1"/>
  <c r="N1118" i="1"/>
  <c r="N1156" i="1"/>
  <c r="J1159" i="1"/>
  <c r="M1159" i="1" s="1"/>
  <c r="T1177" i="1"/>
  <c r="P1177" i="1"/>
  <c r="Q1177" i="1" s="1"/>
  <c r="N1177" i="1"/>
  <c r="P1190" i="1"/>
  <c r="Q1190" i="1" s="1"/>
  <c r="P1193" i="1"/>
  <c r="Q1193" i="1" s="1"/>
  <c r="N1193" i="1"/>
  <c r="J1218" i="1"/>
  <c r="M1218" i="1" s="1"/>
  <c r="N1218" i="1" s="1"/>
  <c r="P1246" i="1"/>
  <c r="Q1246" i="1" s="1"/>
  <c r="N960" i="1"/>
  <c r="P1058" i="1"/>
  <c r="Q1058" i="1" s="1"/>
  <c r="N1058" i="1"/>
  <c r="P1083" i="1"/>
  <c r="Q1083" i="1" s="1"/>
  <c r="N1083" i="1"/>
  <c r="J1122" i="1"/>
  <c r="M1122" i="1" s="1"/>
  <c r="P1122" i="1" s="1"/>
  <c r="Q1122" i="1" s="1"/>
  <c r="Q1142" i="1"/>
  <c r="P1154" i="1"/>
  <c r="Q1154" i="1" s="1"/>
  <c r="U1177" i="1"/>
  <c r="N1184" i="1"/>
  <c r="P1225" i="1"/>
  <c r="Q1225" i="1" s="1"/>
  <c r="J1225" i="1"/>
  <c r="M1225" i="1" s="1"/>
  <c r="J1232" i="1"/>
  <c r="M1232" i="1" s="1"/>
  <c r="P1232" i="1"/>
  <c r="Q1232" i="1" s="1"/>
  <c r="P1240" i="1"/>
  <c r="Q1240" i="1" s="1"/>
  <c r="J1254" i="1"/>
  <c r="M1254" i="1" s="1"/>
  <c r="N1254" i="1" s="1"/>
  <c r="P1254" i="1"/>
  <c r="Q1254" i="1" s="1"/>
  <c r="N1261" i="1"/>
  <c r="P1261" i="1"/>
  <c r="Q1261" i="1" s="1"/>
  <c r="N1301" i="1"/>
  <c r="J1206" i="1"/>
  <c r="M1206" i="1" s="1"/>
  <c r="N1206" i="1" s="1"/>
  <c r="P1238" i="1"/>
  <c r="Q1238" i="1" s="1"/>
  <c r="N1238" i="1"/>
  <c r="N1250" i="1"/>
  <c r="N1273" i="1"/>
  <c r="P1273" i="1"/>
  <c r="Q1273" i="1" s="1"/>
  <c r="N1023" i="1"/>
  <c r="P1078" i="1"/>
  <c r="Q1078" i="1" s="1"/>
  <c r="N1078" i="1"/>
  <c r="N1113" i="1"/>
  <c r="P1162" i="1"/>
  <c r="Q1162" i="1" s="1"/>
  <c r="N1162" i="1"/>
  <c r="N1204" i="1"/>
  <c r="J1213" i="1"/>
  <c r="M1213" i="1" s="1"/>
  <c r="P1213" i="1" s="1"/>
  <c r="Q1213" i="1" s="1"/>
  <c r="P1216" i="1"/>
  <c r="Q1216" i="1" s="1"/>
  <c r="J1216" i="1"/>
  <c r="M1216" i="1" s="1"/>
  <c r="N1216" i="1" s="1"/>
  <c r="N1228" i="1"/>
  <c r="N1266" i="1"/>
  <c r="N1278" i="1"/>
  <c r="P1278" i="1"/>
  <c r="Q1278" i="1" s="1"/>
  <c r="P1298" i="1"/>
  <c r="Q1298" i="1" s="1"/>
  <c r="N1305" i="1"/>
  <c r="N1087" i="1"/>
  <c r="N1168" i="1"/>
  <c r="J1175" i="1"/>
  <c r="M1175" i="1" s="1"/>
  <c r="N1175" i="1" s="1"/>
  <c r="P1182" i="1"/>
  <c r="Q1182" i="1" s="1"/>
  <c r="P1223" i="1"/>
  <c r="Q1223" i="1" s="1"/>
  <c r="N1223" i="1"/>
  <c r="N1226" i="1"/>
  <c r="P1233" i="1"/>
  <c r="Q1233" i="1" s="1"/>
  <c r="P1244" i="1"/>
  <c r="Q1244" i="1" s="1"/>
  <c r="P1247" i="1"/>
  <c r="Q1247" i="1" s="1"/>
  <c r="N1247" i="1"/>
  <c r="N1283" i="1"/>
  <c r="P1283" i="1"/>
  <c r="Q1283" i="1" s="1"/>
  <c r="P1305" i="1"/>
  <c r="Q1305" i="1" s="1"/>
  <c r="P1055" i="1"/>
  <c r="Q1055" i="1" s="1"/>
  <c r="P1062" i="1"/>
  <c r="Q1062" i="1" s="1"/>
  <c r="P1073" i="1"/>
  <c r="Q1073" i="1" s="1"/>
  <c r="N1073" i="1"/>
  <c r="P1076" i="1"/>
  <c r="Q1076" i="1" s="1"/>
  <c r="P1087" i="1"/>
  <c r="Q1087" i="1" s="1"/>
  <c r="N1101" i="1"/>
  <c r="P1108" i="1"/>
  <c r="Q1108" i="1" s="1"/>
  <c r="P1111" i="1"/>
  <c r="Q1111" i="1" s="1"/>
  <c r="N1115" i="1"/>
  <c r="J1117" i="1"/>
  <c r="M1117" i="1" s="1"/>
  <c r="N1117" i="1" s="1"/>
  <c r="P1143" i="1"/>
  <c r="Q1143" i="1" s="1"/>
  <c r="N1143" i="1"/>
  <c r="N1155" i="1"/>
  <c r="P1170" i="1"/>
  <c r="Q1170" i="1" s="1"/>
  <c r="P1180" i="1"/>
  <c r="Q1180" i="1" s="1"/>
  <c r="N1209" i="1"/>
  <c r="Q1226" i="1"/>
  <c r="P1236" i="1"/>
  <c r="Q1236" i="1" s="1"/>
  <c r="J1236" i="1"/>
  <c r="M1236" i="1" s="1"/>
  <c r="N1236" i="1" s="1"/>
  <c r="N1288" i="1"/>
  <c r="P1288" i="1"/>
  <c r="Q1288" i="1" s="1"/>
  <c r="N1290" i="1"/>
  <c r="P1290" i="1"/>
  <c r="Q1290" i="1" s="1"/>
  <c r="J1335" i="1"/>
  <c r="P1335" i="1"/>
  <c r="Q1335" i="1" s="1"/>
  <c r="P957" i="1"/>
  <c r="Q957" i="1" s="1"/>
  <c r="P1004" i="1"/>
  <c r="Q1004" i="1" s="1"/>
  <c r="N1004" i="1"/>
  <c r="P1103" i="1"/>
  <c r="Q1103" i="1" s="1"/>
  <c r="P1106" i="1"/>
  <c r="Q1106" i="1" s="1"/>
  <c r="P1123" i="1"/>
  <c r="Q1123" i="1" s="1"/>
  <c r="N1125" i="1"/>
  <c r="P1127" i="1"/>
  <c r="Q1127" i="1" s="1"/>
  <c r="N1127" i="1"/>
  <c r="P1131" i="1"/>
  <c r="Q1131" i="1" s="1"/>
  <c r="N1131" i="1"/>
  <c r="N1147" i="1"/>
  <c r="N1149" i="1"/>
  <c r="N1153" i="1"/>
  <c r="P1155" i="1"/>
  <c r="Q1155" i="1" s="1"/>
  <c r="P1160" i="1"/>
  <c r="Q1160" i="1" s="1"/>
  <c r="N1173" i="1"/>
  <c r="J1189" i="1"/>
  <c r="M1189" i="1" s="1"/>
  <c r="N1189" i="1" s="1"/>
  <c r="P1189" i="1"/>
  <c r="Q1189" i="1" s="1"/>
  <c r="P1192" i="1"/>
  <c r="Q1192" i="1" s="1"/>
  <c r="N1192" i="1"/>
  <c r="J1194" i="1"/>
  <c r="M1194" i="1" s="1"/>
  <c r="N1194" i="1" s="1"/>
  <c r="N1200" i="1"/>
  <c r="P1202" i="1"/>
  <c r="Q1202" i="1" s="1"/>
  <c r="N1207" i="1"/>
  <c r="P1209" i="1"/>
  <c r="Q1209" i="1" s="1"/>
  <c r="Q1219" i="1"/>
  <c r="P1260" i="1"/>
  <c r="Q1260" i="1" s="1"/>
  <c r="N1260" i="1"/>
  <c r="N1295" i="1"/>
  <c r="P1295" i="1"/>
  <c r="Q1295" i="1" s="1"/>
  <c r="J1311" i="1"/>
  <c r="M1311" i="1" s="1"/>
  <c r="P1311" i="1"/>
  <c r="Q1311" i="1" s="1"/>
  <c r="J1368" i="1"/>
  <c r="P1368" i="1"/>
  <c r="Q1368" i="1" s="1"/>
  <c r="P1068" i="1"/>
  <c r="Q1068" i="1" s="1"/>
  <c r="N1068" i="1"/>
  <c r="P1084" i="1"/>
  <c r="Q1084" i="1" s="1"/>
  <c r="P1093" i="1"/>
  <c r="Q1093" i="1" s="1"/>
  <c r="N1093" i="1"/>
  <c r="P1151" i="1"/>
  <c r="Q1151" i="1" s="1"/>
  <c r="N1158" i="1"/>
  <c r="N1183" i="1"/>
  <c r="N1187" i="1"/>
  <c r="P1217" i="1"/>
  <c r="Q1217" i="1" s="1"/>
  <c r="P1229" i="1"/>
  <c r="Q1229" i="1" s="1"/>
  <c r="N1234" i="1"/>
  <c r="N1243" i="1"/>
  <c r="P1248" i="1"/>
  <c r="Q1248" i="1" s="1"/>
  <c r="N1248" i="1"/>
  <c r="P1251" i="1"/>
  <c r="Q1251" i="1" s="1"/>
  <c r="P999" i="1"/>
  <c r="Q999" i="1" s="1"/>
  <c r="N999" i="1"/>
  <c r="N1084" i="1"/>
  <c r="P1096" i="1"/>
  <c r="Q1096" i="1" s="1"/>
  <c r="N1112" i="1"/>
  <c r="P1121" i="1"/>
  <c r="Q1121" i="1" s="1"/>
  <c r="P1138" i="1"/>
  <c r="Q1138" i="1" s="1"/>
  <c r="J1138" i="1"/>
  <c r="M1138" i="1" s="1"/>
  <c r="N1138" i="1" s="1"/>
  <c r="P1140" i="1"/>
  <c r="Q1140" i="1" s="1"/>
  <c r="P1153" i="1"/>
  <c r="Q1153" i="1" s="1"/>
  <c r="P1158" i="1"/>
  <c r="Q1158" i="1" s="1"/>
  <c r="P1163" i="1"/>
  <c r="Q1163" i="1" s="1"/>
  <c r="N1171" i="1"/>
  <c r="N1176" i="1"/>
  <c r="P1178" i="1"/>
  <c r="Q1178" i="1" s="1"/>
  <c r="P1205" i="1"/>
  <c r="Q1205" i="1" s="1"/>
  <c r="N1210" i="1"/>
  <c r="P1237" i="1"/>
  <c r="Q1237" i="1" s="1"/>
  <c r="N1237" i="1"/>
  <c r="N1300" i="1"/>
  <c r="P1300" i="1"/>
  <c r="Q1300" i="1" s="1"/>
  <c r="P1364" i="1"/>
  <c r="Q1364" i="1" s="1"/>
  <c r="J1364" i="1"/>
  <c r="P1380" i="1"/>
  <c r="Q1380" i="1" s="1"/>
  <c r="J1380" i="1"/>
  <c r="P1266" i="1"/>
  <c r="Q1266" i="1" s="1"/>
  <c r="P1271" i="1"/>
  <c r="Q1271" i="1" s="1"/>
  <c r="P1276" i="1"/>
  <c r="Q1276" i="1" s="1"/>
  <c r="P1281" i="1"/>
  <c r="Q1281" i="1" s="1"/>
  <c r="P1286" i="1"/>
  <c r="Q1286" i="1" s="1"/>
  <c r="N1304" i="1"/>
  <c r="N1308" i="1"/>
  <c r="J1410" i="1"/>
  <c r="P1410" i="1"/>
  <c r="Q1410" i="1" s="1"/>
  <c r="J1533" i="1"/>
  <c r="P1533" i="1"/>
  <c r="Q1533" i="1" s="1"/>
  <c r="J1314" i="1"/>
  <c r="Q1343" i="1"/>
  <c r="J1361" i="1"/>
  <c r="J1383" i="1"/>
  <c r="J1396" i="1"/>
  <c r="J1423" i="1"/>
  <c r="J1711" i="1"/>
  <c r="P1711" i="1"/>
  <c r="Q1711" i="1" s="1"/>
  <c r="J1864" i="1"/>
  <c r="P1864" i="1"/>
  <c r="Q1864" i="1" s="1"/>
  <c r="P1297" i="1"/>
  <c r="Q1297" i="1" s="1"/>
  <c r="P1304" i="1"/>
  <c r="Q1304" i="1" s="1"/>
  <c r="P1341" i="1"/>
  <c r="Q1341" i="1" s="1"/>
  <c r="P1365" i="1"/>
  <c r="Q1365" i="1" s="1"/>
  <c r="I1379" i="1"/>
  <c r="P1406" i="1"/>
  <c r="Q1406" i="1" s="1"/>
  <c r="P1421" i="1"/>
  <c r="Q1421" i="1" s="1"/>
  <c r="J1421" i="1"/>
  <c r="J1490" i="1"/>
  <c r="P1490" i="1"/>
  <c r="Q1490" i="1" s="1"/>
  <c r="N1285" i="1"/>
  <c r="P1306" i="1"/>
  <c r="Q1306" i="1" s="1"/>
  <c r="Q1357" i="1"/>
  <c r="J1560" i="1"/>
  <c r="P1560" i="1"/>
  <c r="Q1560" i="1" s="1"/>
  <c r="J1146" i="1"/>
  <c r="M1146" i="1" s="1"/>
  <c r="N1146" i="1" s="1"/>
  <c r="P1211" i="1"/>
  <c r="Q1211" i="1" s="1"/>
  <c r="J1246" i="1"/>
  <c r="M1246" i="1" s="1"/>
  <c r="N1246" i="1" s="1"/>
  <c r="N1253" i="1"/>
  <c r="N1259" i="1"/>
  <c r="N1267" i="1"/>
  <c r="P1292" i="1"/>
  <c r="Q1292" i="1" s="1"/>
  <c r="P1299" i="1"/>
  <c r="Q1299" i="1" s="1"/>
  <c r="N1303" i="1"/>
  <c r="Q1309" i="1"/>
  <c r="P1318" i="1"/>
  <c r="Q1318" i="1" s="1"/>
  <c r="Q1326" i="1"/>
  <c r="Q1373" i="1"/>
  <c r="P1401" i="1"/>
  <c r="Q1401" i="1" s="1"/>
  <c r="J1401" i="1"/>
  <c r="I1405" i="1"/>
  <c r="J1440" i="1"/>
  <c r="P1440" i="1"/>
  <c r="Q1440" i="1" s="1"/>
  <c r="J1453" i="1"/>
  <c r="P1453" i="1"/>
  <c r="Q1453" i="1" s="1"/>
  <c r="J1480" i="1"/>
  <c r="P1480" i="1"/>
  <c r="Q1480" i="1" s="1"/>
  <c r="P1185" i="1"/>
  <c r="Q1185" i="1" s="1"/>
  <c r="P1195" i="1"/>
  <c r="Q1195" i="1" s="1"/>
  <c r="P1208" i="1"/>
  <c r="Q1208" i="1" s="1"/>
  <c r="P1214" i="1"/>
  <c r="Q1214" i="1" s="1"/>
  <c r="P1262" i="1"/>
  <c r="Q1262" i="1" s="1"/>
  <c r="P1265" i="1"/>
  <c r="Q1265" i="1" s="1"/>
  <c r="P1267" i="1"/>
  <c r="Q1267" i="1" s="1"/>
  <c r="P1270" i="1"/>
  <c r="Q1270" i="1" s="1"/>
  <c r="P1272" i="1"/>
  <c r="Q1272" i="1" s="1"/>
  <c r="P1275" i="1"/>
  <c r="Q1275" i="1" s="1"/>
  <c r="P1277" i="1"/>
  <c r="Q1277" i="1" s="1"/>
  <c r="P1280" i="1"/>
  <c r="Q1280" i="1" s="1"/>
  <c r="P1282" i="1"/>
  <c r="Q1282" i="1" s="1"/>
  <c r="P1285" i="1"/>
  <c r="Q1285" i="1" s="1"/>
  <c r="P1287" i="1"/>
  <c r="Q1287" i="1" s="1"/>
  <c r="P1301" i="1"/>
  <c r="Q1301" i="1" s="1"/>
  <c r="N1309" i="1"/>
  <c r="Q1320" i="1"/>
  <c r="P1328" i="1"/>
  <c r="Q1328" i="1" s="1"/>
  <c r="Q1336" i="1"/>
  <c r="J1354" i="1"/>
  <c r="I1382" i="1"/>
  <c r="P1389" i="1"/>
  <c r="Q1389" i="1" s="1"/>
  <c r="J1389" i="1"/>
  <c r="J1393" i="1"/>
  <c r="Q1395" i="1"/>
  <c r="I1395" i="1"/>
  <c r="J1476" i="1"/>
  <c r="P1201" i="1"/>
  <c r="Q1201" i="1" s="1"/>
  <c r="P1228" i="1"/>
  <c r="Q1228" i="1" s="1"/>
  <c r="P1253" i="1"/>
  <c r="Q1253" i="1" s="1"/>
  <c r="P1303" i="1"/>
  <c r="Q1303" i="1" s="1"/>
  <c r="Q1330" i="1"/>
  <c r="Q1346" i="1"/>
  <c r="P1399" i="1"/>
  <c r="Q1399" i="1" s="1"/>
  <c r="J1399" i="1"/>
  <c r="Q1521" i="1"/>
  <c r="J1556" i="1"/>
  <c r="P1556" i="1"/>
  <c r="Q1556" i="1" s="1"/>
  <c r="Q1558" i="1"/>
  <c r="N1157" i="1"/>
  <c r="P1198" i="1"/>
  <c r="Q1198" i="1" s="1"/>
  <c r="P1204" i="1"/>
  <c r="Q1204" i="1" s="1"/>
  <c r="P1210" i="1"/>
  <c r="Q1210" i="1" s="1"/>
  <c r="P1255" i="1"/>
  <c r="Q1255" i="1" s="1"/>
  <c r="P1296" i="1"/>
  <c r="Q1296" i="1" s="1"/>
  <c r="J1302" i="1"/>
  <c r="M1302" i="1" s="1"/>
  <c r="Q1340" i="1"/>
  <c r="Q1356" i="1"/>
  <c r="Q1393" i="1"/>
  <c r="J1430" i="1"/>
  <c r="P1430" i="1"/>
  <c r="Q1430" i="1" s="1"/>
  <c r="J1513" i="1"/>
  <c r="P1513" i="1"/>
  <c r="Q1513" i="1" s="1"/>
  <c r="P1447" i="1"/>
  <c r="Q1447" i="1" s="1"/>
  <c r="P1466" i="1"/>
  <c r="Q1466" i="1" s="1"/>
  <c r="J1466" i="1"/>
  <c r="J1509" i="1"/>
  <c r="P1157" i="1"/>
  <c r="Q1157" i="1" s="1"/>
  <c r="J1196" i="1"/>
  <c r="M1196" i="1" s="1"/>
  <c r="N1196" i="1" s="1"/>
  <c r="P1200" i="1"/>
  <c r="Q1200" i="1" s="1"/>
  <c r="P1291" i="1"/>
  <c r="Q1291" i="1" s="1"/>
  <c r="J1297" i="1"/>
  <c r="M1297" i="1" s="1"/>
  <c r="N1297" i="1" s="1"/>
  <c r="Q1317" i="1"/>
  <c r="Q1323" i="1"/>
  <c r="Q1360" i="1"/>
  <c r="J1386" i="1"/>
  <c r="P1644" i="1"/>
  <c r="Q1644" i="1" s="1"/>
  <c r="Q1653" i="1"/>
  <c r="J1884" i="1"/>
  <c r="P1884" i="1"/>
  <c r="Q1884" i="1" s="1"/>
  <c r="Q1689" i="1"/>
  <c r="P1754" i="1"/>
  <c r="Q1754" i="1" s="1"/>
  <c r="J1754" i="1"/>
  <c r="P1844" i="1"/>
  <c r="Q1844" i="1" s="1"/>
  <c r="J1844" i="1"/>
  <c r="Q1859" i="1"/>
  <c r="J1791" i="1"/>
  <c r="P1791" i="1"/>
  <c r="Q1791" i="1" s="1"/>
  <c r="J1824" i="1"/>
  <c r="P1824" i="1"/>
  <c r="Q1824" i="1" s="1"/>
  <c r="J1887" i="1"/>
  <c r="P1887" i="1"/>
  <c r="Q1887" i="1" s="1"/>
  <c r="J1313" i="1"/>
  <c r="J1323" i="1"/>
  <c r="J1333" i="1"/>
  <c r="J1343" i="1"/>
  <c r="J1353" i="1"/>
  <c r="J1363" i="1"/>
  <c r="J1373" i="1"/>
  <c r="J1379" i="1"/>
  <c r="J1405" i="1"/>
  <c r="Q1408" i="1"/>
  <c r="Q1438" i="1"/>
  <c r="Q1455" i="1"/>
  <c r="Q1488" i="1"/>
  <c r="Q1525" i="1"/>
  <c r="Q1531" i="1"/>
  <c r="J1539" i="1"/>
  <c r="Q1568" i="1"/>
  <c r="Q1578" i="1"/>
  <c r="Q1588" i="1"/>
  <c r="Q1598" i="1"/>
  <c r="Q1608" i="1"/>
  <c r="Q1618" i="1"/>
  <c r="Q1628" i="1"/>
  <c r="J1718" i="1"/>
  <c r="P1718" i="1"/>
  <c r="Q1718" i="1" s="1"/>
  <c r="Q1398" i="1"/>
  <c r="Q1412" i="1"/>
  <c r="Q1442" i="1"/>
  <c r="Q1469" i="1"/>
  <c r="Q1492" i="1"/>
  <c r="Q1535" i="1"/>
  <c r="Q1541" i="1"/>
  <c r="Q1643" i="1"/>
  <c r="P1649" i="1"/>
  <c r="Q1649" i="1" s="1"/>
  <c r="J1649" i="1"/>
  <c r="P1687" i="1"/>
  <c r="Q1687" i="1" s="1"/>
  <c r="J1687" i="1"/>
  <c r="J1721" i="1"/>
  <c r="P1721" i="1"/>
  <c r="Q1721" i="1" s="1"/>
  <c r="P1757" i="1"/>
  <c r="Q1757" i="1" s="1"/>
  <c r="J1757" i="1"/>
  <c r="P1857" i="1"/>
  <c r="Q1857" i="1" s="1"/>
  <c r="J1857" i="1"/>
  <c r="J1867" i="1"/>
  <c r="P1867" i="1"/>
  <c r="Q1867" i="1" s="1"/>
  <c r="J1319" i="1"/>
  <c r="J1329" i="1"/>
  <c r="J1339" i="1"/>
  <c r="J1349" i="1"/>
  <c r="J1359" i="1"/>
  <c r="J1369" i="1"/>
  <c r="J1381" i="1"/>
  <c r="P1388" i="1"/>
  <c r="Q1388" i="1" s="1"/>
  <c r="J1397" i="1"/>
  <c r="P1400" i="1"/>
  <c r="Q1400" i="1" s="1"/>
  <c r="J1416" i="1"/>
  <c r="P1431" i="1"/>
  <c r="Q1431" i="1" s="1"/>
  <c r="J1431" i="1"/>
  <c r="Q1448" i="1"/>
  <c r="P1450" i="1"/>
  <c r="Q1450" i="1" s="1"/>
  <c r="Q1465" i="1"/>
  <c r="Q1498" i="1"/>
  <c r="P1500" i="1"/>
  <c r="Q1500" i="1" s="1"/>
  <c r="J1526" i="1"/>
  <c r="Q1545" i="1"/>
  <c r="Q1551" i="1"/>
  <c r="P1553" i="1"/>
  <c r="Q1553" i="1" s="1"/>
  <c r="J1559" i="1"/>
  <c r="P1573" i="1"/>
  <c r="Q1573" i="1" s="1"/>
  <c r="P1583" i="1"/>
  <c r="Q1583" i="1" s="1"/>
  <c r="P1593" i="1"/>
  <c r="Q1593" i="1" s="1"/>
  <c r="P1603" i="1"/>
  <c r="Q1603" i="1" s="1"/>
  <c r="P1613" i="1"/>
  <c r="Q1613" i="1" s="1"/>
  <c r="P1623" i="1"/>
  <c r="Q1623" i="1" s="1"/>
  <c r="P1633" i="1"/>
  <c r="Q1633" i="1" s="1"/>
  <c r="P1658" i="1"/>
  <c r="Q1658" i="1" s="1"/>
  <c r="Q1789" i="1"/>
  <c r="Q1429" i="1"/>
  <c r="Q1452" i="1"/>
  <c r="Q1479" i="1"/>
  <c r="Q1502" i="1"/>
  <c r="Q1512" i="1"/>
  <c r="Q1555" i="1"/>
  <c r="Q1571" i="1"/>
  <c r="Q1581" i="1"/>
  <c r="Q1591" i="1"/>
  <c r="Q1601" i="1"/>
  <c r="Q1611" i="1"/>
  <c r="Q1621" i="1"/>
  <c r="Q1631" i="1"/>
  <c r="P1641" i="1"/>
  <c r="Q1641" i="1" s="1"/>
  <c r="J1641" i="1"/>
  <c r="J1654" i="1"/>
  <c r="P1654" i="1"/>
  <c r="Q1654" i="1" s="1"/>
  <c r="Q1376" i="1"/>
  <c r="Q1402" i="1"/>
  <c r="P1411" i="1"/>
  <c r="Q1411" i="1" s="1"/>
  <c r="J1411" i="1"/>
  <c r="Q1418" i="1"/>
  <c r="Q1458" i="1"/>
  <c r="Q1508" i="1"/>
  <c r="Q1565" i="1"/>
  <c r="Q1575" i="1"/>
  <c r="Q1585" i="1"/>
  <c r="Q1595" i="1"/>
  <c r="Q1605" i="1"/>
  <c r="Q1615" i="1"/>
  <c r="Q1625" i="1"/>
  <c r="J1748" i="1"/>
  <c r="P1748" i="1"/>
  <c r="Q1748" i="1" s="1"/>
  <c r="J1818" i="1"/>
  <c r="P1818" i="1"/>
  <c r="Q1818" i="1" s="1"/>
  <c r="J1838" i="1"/>
  <c r="P1838" i="1"/>
  <c r="Q1838" i="1" s="1"/>
  <c r="Q1409" i="1"/>
  <c r="P1437" i="1"/>
  <c r="Q1437" i="1" s="1"/>
  <c r="Q1439" i="1"/>
  <c r="Q1462" i="1"/>
  <c r="P1487" i="1"/>
  <c r="Q1487" i="1" s="1"/>
  <c r="Q1489" i="1"/>
  <c r="Q1518" i="1"/>
  <c r="P1530" i="1"/>
  <c r="Q1530" i="1" s="1"/>
  <c r="Q1532" i="1"/>
  <c r="J1691" i="1"/>
  <c r="P1691" i="1"/>
  <c r="Q1691" i="1" s="1"/>
  <c r="J1724" i="1"/>
  <c r="P1724" i="1"/>
  <c r="Q1724" i="1" s="1"/>
  <c r="P1787" i="1"/>
  <c r="Q1787" i="1" s="1"/>
  <c r="J1787" i="1"/>
  <c r="J1821" i="1"/>
  <c r="P1821" i="1"/>
  <c r="Q1821" i="1" s="1"/>
  <c r="J1861" i="1"/>
  <c r="P1861" i="1"/>
  <c r="Q1861" i="1" s="1"/>
  <c r="J1907" i="1"/>
  <c r="P1907" i="1"/>
  <c r="Q1907" i="1" s="1"/>
  <c r="J1917" i="1"/>
  <c r="P1917" i="1"/>
  <c r="Q1917" i="1" s="1"/>
  <c r="J1508" i="1"/>
  <c r="J1518" i="1"/>
  <c r="J1528" i="1"/>
  <c r="J1538" i="1"/>
  <c r="J1548" i="1"/>
  <c r="J1558" i="1"/>
  <c r="J1568" i="1"/>
  <c r="J1578" i="1"/>
  <c r="J1588" i="1"/>
  <c r="J1598" i="1"/>
  <c r="J1608" i="1"/>
  <c r="J1618" i="1"/>
  <c r="J1628" i="1"/>
  <c r="J1643" i="1"/>
  <c r="J1684" i="1"/>
  <c r="Q1709" i="1"/>
  <c r="Q1713" i="1"/>
  <c r="J1717" i="1"/>
  <c r="Q1760" i="1"/>
  <c r="J1784" i="1"/>
  <c r="Q1809" i="1"/>
  <c r="Q1813" i="1"/>
  <c r="J1817" i="1"/>
  <c r="J1883" i="1"/>
  <c r="Q1896" i="1"/>
  <c r="J1571" i="1"/>
  <c r="J1581" i="1"/>
  <c r="J1591" i="1"/>
  <c r="J1601" i="1"/>
  <c r="J1611" i="1"/>
  <c r="J1621" i="1"/>
  <c r="J1631" i="1"/>
  <c r="J1661" i="1"/>
  <c r="Q1670" i="1"/>
  <c r="J1694" i="1"/>
  <c r="Q1719" i="1"/>
  <c r="Q1723" i="1"/>
  <c r="J1727" i="1"/>
  <c r="P1731" i="1"/>
  <c r="Q1731" i="1" s="1"/>
  <c r="Q1756" i="1"/>
  <c r="P1758" i="1"/>
  <c r="Q1758" i="1" s="1"/>
  <c r="Q1770" i="1"/>
  <c r="J1794" i="1"/>
  <c r="Q1819" i="1"/>
  <c r="Q1823" i="1"/>
  <c r="J1827" i="1"/>
  <c r="P1831" i="1"/>
  <c r="Q1831" i="1" s="1"/>
  <c r="Q1850" i="1"/>
  <c r="Q1866" i="1"/>
  <c r="J1870" i="1"/>
  <c r="P1874" i="1"/>
  <c r="Q1874" i="1" s="1"/>
  <c r="J1880" i="1"/>
  <c r="Q1885" i="1"/>
  <c r="Q1892" i="1"/>
  <c r="P1894" i="1"/>
  <c r="Q1894" i="1" s="1"/>
  <c r="P1920" i="1"/>
  <c r="Q1920" i="1" s="1"/>
  <c r="J1441" i="1"/>
  <c r="J1451" i="1"/>
  <c r="J1461" i="1"/>
  <c r="J1471" i="1"/>
  <c r="J1481" i="1"/>
  <c r="J1491" i="1"/>
  <c r="J1501" i="1"/>
  <c r="J1504" i="1"/>
  <c r="J1514" i="1"/>
  <c r="J1524" i="1"/>
  <c r="J1534" i="1"/>
  <c r="J1544" i="1"/>
  <c r="J1554" i="1"/>
  <c r="J1564" i="1"/>
  <c r="Q1646" i="1"/>
  <c r="Q1666" i="1"/>
  <c r="Q1680" i="1"/>
  <c r="Q1733" i="1"/>
  <c r="Q1766" i="1"/>
  <c r="Q1780" i="1"/>
  <c r="Q1833" i="1"/>
  <c r="Q1846" i="1"/>
  <c r="Q1876" i="1"/>
  <c r="I1899" i="1"/>
  <c r="P1648" i="1"/>
  <c r="Q1648" i="1" s="1"/>
  <c r="P1659" i="1"/>
  <c r="Q1659" i="1" s="1"/>
  <c r="J1659" i="1"/>
  <c r="Q1676" i="1"/>
  <c r="P1678" i="1"/>
  <c r="Q1678" i="1" s="1"/>
  <c r="Q1690" i="1"/>
  <c r="Q1743" i="1"/>
  <c r="P1751" i="1"/>
  <c r="Q1751" i="1" s="1"/>
  <c r="Q1776" i="1"/>
  <c r="P1778" i="1"/>
  <c r="Q1778" i="1" s="1"/>
  <c r="Q1790" i="1"/>
  <c r="P1841" i="1"/>
  <c r="Q1841" i="1" s="1"/>
  <c r="Q1860" i="1"/>
  <c r="Q1906" i="1"/>
  <c r="Q1909" i="1"/>
  <c r="I1909" i="1"/>
  <c r="Q1650" i="1"/>
  <c r="Q1657" i="1"/>
  <c r="Q1686" i="1"/>
  <c r="P1688" i="1"/>
  <c r="Q1688" i="1" s="1"/>
  <c r="Q1700" i="1"/>
  <c r="Q1749" i="1"/>
  <c r="Q1753" i="1"/>
  <c r="P1761" i="1"/>
  <c r="Q1761" i="1" s="1"/>
  <c r="Q1786" i="1"/>
  <c r="P1788" i="1"/>
  <c r="Q1788" i="1" s="1"/>
  <c r="Q1800" i="1"/>
  <c r="Q1839" i="1"/>
  <c r="Q1843" i="1"/>
  <c r="Q1856" i="1"/>
  <c r="P1858" i="1"/>
  <c r="Q1858" i="1" s="1"/>
  <c r="J1893" i="1"/>
  <c r="Q1916" i="1"/>
  <c r="Q1921" i="1"/>
  <c r="Q1640" i="1"/>
  <c r="Q1663" i="1"/>
  <c r="P1665" i="1"/>
  <c r="Q1665" i="1" s="1"/>
  <c r="J1667" i="1"/>
  <c r="P1671" i="1"/>
  <c r="Q1671" i="1" s="1"/>
  <c r="Q1696" i="1"/>
  <c r="P1698" i="1"/>
  <c r="Q1698" i="1" s="1"/>
  <c r="Q1710" i="1"/>
  <c r="Q1759" i="1"/>
  <c r="Q1763" i="1"/>
  <c r="J1767" i="1"/>
  <c r="P1771" i="1"/>
  <c r="Q1771" i="1" s="1"/>
  <c r="Q1796" i="1"/>
  <c r="P1798" i="1"/>
  <c r="Q1798" i="1" s="1"/>
  <c r="Q1810" i="1"/>
  <c r="J1847" i="1"/>
  <c r="P1851" i="1"/>
  <c r="Q1851" i="1" s="1"/>
  <c r="Q1895" i="1"/>
  <c r="P1904" i="1"/>
  <c r="Q1904" i="1" s="1"/>
  <c r="J1669" i="1"/>
  <c r="J1679" i="1"/>
  <c r="J1689" i="1"/>
  <c r="J1699" i="1"/>
  <c r="J1709" i="1"/>
  <c r="J1719" i="1"/>
  <c r="J1729" i="1"/>
  <c r="J1739" i="1"/>
  <c r="J1749" i="1"/>
  <c r="J1759" i="1"/>
  <c r="J1769" i="1"/>
  <c r="J1779" i="1"/>
  <c r="J1789" i="1"/>
  <c r="J1799" i="1"/>
  <c r="J1809" i="1"/>
  <c r="J1819" i="1"/>
  <c r="J1829" i="1"/>
  <c r="J1839" i="1"/>
  <c r="J1849" i="1"/>
  <c r="J1859" i="1"/>
  <c r="J1862" i="1"/>
  <c r="J1872" i="1"/>
  <c r="J1885" i="1"/>
  <c r="J1895" i="1"/>
  <c r="J1905" i="1"/>
  <c r="J1915" i="1"/>
  <c r="J1921" i="1"/>
  <c r="N318" i="1" l="1"/>
  <c r="N198" i="1"/>
  <c r="T198" i="1"/>
  <c r="N96" i="1"/>
  <c r="T96" i="1"/>
  <c r="U86" i="1"/>
  <c r="P1117" i="1"/>
  <c r="Q1117" i="1" s="1"/>
  <c r="P1206" i="1"/>
  <c r="Q1206" i="1" s="1"/>
  <c r="P1146" i="1"/>
  <c r="Q1146" i="1" s="1"/>
  <c r="N1159" i="1"/>
  <c r="P1249" i="1"/>
  <c r="Q1249" i="1" s="1"/>
  <c r="P1061" i="1"/>
  <c r="Q1061" i="1" s="1"/>
  <c r="N804" i="1"/>
  <c r="N770" i="1"/>
  <c r="P863" i="1"/>
  <c r="Q863" i="1" s="1"/>
  <c r="P318" i="1"/>
  <c r="Q318" i="1" s="1"/>
  <c r="P462" i="1"/>
  <c r="Q462" i="1" s="1"/>
  <c r="P303" i="1"/>
  <c r="Q303" i="1" s="1"/>
  <c r="P470" i="1"/>
  <c r="Q470" i="1" s="1"/>
  <c r="P265" i="1"/>
  <c r="Q265" i="1" s="1"/>
  <c r="P301" i="1"/>
  <c r="Q301" i="1" s="1"/>
  <c r="P198" i="1"/>
  <c r="Q198" i="1" s="1"/>
  <c r="N389" i="1"/>
  <c r="T95" i="1"/>
  <c r="N95" i="1"/>
  <c r="T85" i="1"/>
  <c r="N85" i="1"/>
  <c r="P95" i="1"/>
  <c r="Q95" i="1" s="1"/>
  <c r="U89" i="1"/>
  <c r="U199" i="1"/>
  <c r="U221" i="1"/>
  <c r="P87" i="1"/>
  <c r="Q87" i="1" s="1"/>
  <c r="P96" i="1"/>
  <c r="Q96" i="1" s="1"/>
  <c r="N448" i="1"/>
  <c r="N94" i="1"/>
  <c r="T94" i="1"/>
  <c r="N84" i="1"/>
  <c r="T84" i="1"/>
  <c r="P261" i="1"/>
  <c r="Q261" i="1" s="1"/>
  <c r="P457" i="1"/>
  <c r="Q457" i="1" s="1"/>
  <c r="U84" i="1"/>
  <c r="N302" i="1"/>
  <c r="T302" i="1"/>
  <c r="U302" i="1"/>
  <c r="N258" i="1"/>
  <c r="P269" i="1"/>
  <c r="Q269" i="1" s="1"/>
  <c r="T93" i="1"/>
  <c r="N93" i="1"/>
  <c r="T83" i="1"/>
  <c r="N83" i="1"/>
  <c r="N333" i="1"/>
  <c r="N199" i="1"/>
  <c r="T199" i="1"/>
  <c r="P250" i="1"/>
  <c r="Q250" i="1" s="1"/>
  <c r="U97" i="1"/>
  <c r="N1067" i="1"/>
  <c r="N1302" i="1"/>
  <c r="P1196" i="1"/>
  <c r="Q1196" i="1" s="1"/>
  <c r="N1232" i="1"/>
  <c r="N974" i="1"/>
  <c r="N1191" i="1"/>
  <c r="P1134" i="1"/>
  <c r="Q1134" i="1" s="1"/>
  <c r="N686" i="1"/>
  <c r="P765" i="1"/>
  <c r="Q765" i="1" s="1"/>
  <c r="P302" i="1"/>
  <c r="Q302" i="1" s="1"/>
  <c r="P313" i="1"/>
  <c r="Q313" i="1" s="1"/>
  <c r="P308" i="1"/>
  <c r="Q308" i="1" s="1"/>
  <c r="P685" i="1"/>
  <c r="Q685" i="1" s="1"/>
  <c r="P478" i="1"/>
  <c r="Q478" i="1" s="1"/>
  <c r="P232" i="1"/>
  <c r="Q232" i="1" s="1"/>
  <c r="N415" i="1"/>
  <c r="P258" i="1"/>
  <c r="Q258" i="1" s="1"/>
  <c r="P278" i="1"/>
  <c r="Q278" i="1" s="1"/>
  <c r="N181" i="1"/>
  <c r="T181" i="1"/>
  <c r="N92" i="1"/>
  <c r="T92" i="1"/>
  <c r="N82" i="1"/>
  <c r="T82" i="1"/>
  <c r="P333" i="1"/>
  <c r="Q333" i="1" s="1"/>
  <c r="N257" i="1"/>
  <c r="P320" i="1"/>
  <c r="Q320" i="1" s="1"/>
  <c r="P94" i="1"/>
  <c r="Q94" i="1" s="1"/>
  <c r="U198" i="1"/>
  <c r="U92" i="1"/>
  <c r="N868" i="1"/>
  <c r="N1047" i="1"/>
  <c r="P1212" i="1"/>
  <c r="Q1212" i="1" s="1"/>
  <c r="P1194" i="1"/>
  <c r="Q1194" i="1" s="1"/>
  <c r="N1225" i="1"/>
  <c r="N964" i="1"/>
  <c r="P1130" i="1"/>
  <c r="Q1130" i="1" s="1"/>
  <c r="P1191" i="1"/>
  <c r="Q1191" i="1" s="1"/>
  <c r="P1218" i="1"/>
  <c r="Q1218" i="1" s="1"/>
  <c r="P1100" i="1"/>
  <c r="Q1100" i="1" s="1"/>
  <c r="P686" i="1"/>
  <c r="Q686" i="1" s="1"/>
  <c r="P782" i="1"/>
  <c r="Q782" i="1" s="1"/>
  <c r="P609" i="1"/>
  <c r="Q609" i="1" s="1"/>
  <c r="P411" i="1"/>
  <c r="Q411" i="1" s="1"/>
  <c r="P377" i="1"/>
  <c r="Q377" i="1" s="1"/>
  <c r="P467" i="1"/>
  <c r="Q467" i="1" s="1"/>
  <c r="P448" i="1"/>
  <c r="Q448" i="1" s="1"/>
  <c r="N262" i="1"/>
  <c r="T91" i="1"/>
  <c r="N91" i="1"/>
  <c r="P842" i="1"/>
  <c r="Q842" i="1" s="1"/>
  <c r="P423" i="1"/>
  <c r="Q423" i="1" s="1"/>
  <c r="P224" i="1"/>
  <c r="Q224" i="1" s="1"/>
  <c r="U95" i="1"/>
  <c r="U96" i="1"/>
  <c r="U91" i="1"/>
  <c r="N872" i="1"/>
  <c r="N1311" i="1"/>
  <c r="N859" i="1"/>
  <c r="P732" i="1"/>
  <c r="Q732" i="1" s="1"/>
  <c r="P1007" i="1"/>
  <c r="Q1007" i="1" s="1"/>
  <c r="N1086" i="1"/>
  <c r="P983" i="1"/>
  <c r="Q983" i="1" s="1"/>
  <c r="P809" i="1"/>
  <c r="Q809" i="1" s="1"/>
  <c r="P760" i="1"/>
  <c r="Q760" i="1" s="1"/>
  <c r="P770" i="1"/>
  <c r="Q770" i="1" s="1"/>
  <c r="P670" i="1"/>
  <c r="Q670" i="1" s="1"/>
  <c r="P498" i="1"/>
  <c r="Q498" i="1" s="1"/>
  <c r="P256" i="1"/>
  <c r="Q256" i="1" s="1"/>
  <c r="P294" i="1"/>
  <c r="Q294" i="1" s="1"/>
  <c r="P228" i="1"/>
  <c r="Q228" i="1" s="1"/>
  <c r="P419" i="1"/>
  <c r="Q419" i="1" s="1"/>
  <c r="P323" i="1"/>
  <c r="Q323" i="1" s="1"/>
  <c r="N251" i="1"/>
  <c r="T172" i="1"/>
  <c r="N172" i="1"/>
  <c r="U172" i="1"/>
  <c r="N90" i="1"/>
  <c r="T90" i="1"/>
  <c r="U90" i="1"/>
  <c r="P84" i="1"/>
  <c r="Q84" i="1" s="1"/>
  <c r="P172" i="1"/>
  <c r="Q172" i="1" s="1"/>
  <c r="U82" i="1"/>
  <c r="N1213" i="1"/>
  <c r="N899" i="1"/>
  <c r="N1021" i="1"/>
  <c r="N1122" i="1"/>
  <c r="P1302" i="1"/>
  <c r="Q1302" i="1" s="1"/>
  <c r="N1174" i="1"/>
  <c r="N967" i="1"/>
  <c r="N823" i="1"/>
  <c r="N939" i="1"/>
  <c r="N345" i="1"/>
  <c r="N218" i="1"/>
  <c r="T218" i="1"/>
  <c r="T162" i="1"/>
  <c r="U162" i="1"/>
  <c r="N162" i="1"/>
  <c r="N89" i="1"/>
  <c r="T89" i="1"/>
  <c r="N221" i="1"/>
  <c r="T221" i="1"/>
  <c r="U85" i="1"/>
  <c r="P346" i="1"/>
  <c r="Q346" i="1" s="1"/>
  <c r="U218" i="1"/>
  <c r="N988" i="1"/>
  <c r="N211" i="1"/>
  <c r="T211" i="1"/>
  <c r="N214" i="1"/>
  <c r="T214" i="1"/>
  <c r="P1172" i="1"/>
  <c r="Q1172" i="1" s="1"/>
  <c r="N747" i="1"/>
  <c r="N871" i="1"/>
  <c r="P799" i="1"/>
  <c r="Q799" i="1" s="1"/>
  <c r="P780" i="1"/>
  <c r="Q780" i="1" s="1"/>
  <c r="P490" i="1"/>
  <c r="Q490" i="1" s="1"/>
  <c r="P382" i="1"/>
  <c r="Q382" i="1" s="1"/>
  <c r="P218" i="1"/>
  <c r="Q218" i="1" s="1"/>
  <c r="P495" i="1"/>
  <c r="Q495" i="1" s="1"/>
  <c r="P345" i="1"/>
  <c r="Q345" i="1" s="1"/>
  <c r="T88" i="1"/>
  <c r="N88" i="1"/>
  <c r="P372" i="1"/>
  <c r="Q372" i="1" s="1"/>
  <c r="P93" i="1"/>
  <c r="Q93" i="1" s="1"/>
  <c r="U93" i="1"/>
  <c r="P91" i="1"/>
  <c r="Q91" i="1" s="1"/>
  <c r="N775" i="1"/>
  <c r="N208" i="1"/>
  <c r="T208" i="1"/>
  <c r="N86" i="1"/>
  <c r="T86" i="1"/>
  <c r="U214" i="1"/>
  <c r="P1120" i="1"/>
  <c r="Q1120" i="1" s="1"/>
  <c r="P1052" i="1"/>
  <c r="Q1052" i="1" s="1"/>
  <c r="P1027" i="1"/>
  <c r="Q1027" i="1" s="1"/>
  <c r="P1067" i="1"/>
  <c r="Q1067" i="1" s="1"/>
  <c r="P988" i="1"/>
  <c r="Q988" i="1" s="1"/>
  <c r="N813" i="1"/>
  <c r="P899" i="1"/>
  <c r="Q899" i="1" s="1"/>
  <c r="P867" i="1"/>
  <c r="Q867" i="1" s="1"/>
  <c r="P823" i="1"/>
  <c r="Q823" i="1" s="1"/>
  <c r="P871" i="1"/>
  <c r="Q871" i="1" s="1"/>
  <c r="P690" i="1"/>
  <c r="Q690" i="1" s="1"/>
  <c r="P637" i="1"/>
  <c r="Q637" i="1" s="1"/>
  <c r="P328" i="1"/>
  <c r="Q328" i="1" s="1"/>
  <c r="P367" i="1"/>
  <c r="Q367" i="1" s="1"/>
  <c r="N230" i="1"/>
  <c r="P293" i="1"/>
  <c r="Q293" i="1" s="1"/>
  <c r="P211" i="1"/>
  <c r="Q211" i="1" s="1"/>
  <c r="N97" i="1"/>
  <c r="T97" i="1"/>
  <c r="N87" i="1"/>
  <c r="T87" i="1"/>
  <c r="N365" i="1"/>
  <c r="P280" i="1"/>
  <c r="Q280" i="1" s="1"/>
  <c r="U208" i="1"/>
  <c r="P85" i="1"/>
  <c r="Q85" i="1" s="1"/>
  <c r="P88" i="1"/>
  <c r="Q88" i="1" s="1"/>
  <c r="U88" i="1"/>
  <c r="P92" i="1"/>
  <c r="Q92" i="1" s="1"/>
  <c r="T1258" i="1"/>
  <c r="S1258" i="1"/>
  <c r="J1258" i="1"/>
  <c r="L1258" i="1"/>
  <c r="M1258" i="1"/>
  <c r="N1258" i="1"/>
  <c r="F1258" i="1"/>
  <c r="O1258" i="1"/>
  <c r="P1258" i="1"/>
  <c r="Q1258" i="1"/>
</calcChain>
</file>

<file path=xl/sharedStrings.xml><?xml version="1.0" encoding="utf-8"?>
<sst xmlns="http://schemas.openxmlformats.org/spreadsheetml/2006/main" count="15669" uniqueCount="7318">
  <si>
    <t>Code</t>
  </si>
  <si>
    <t>Category</t>
  </si>
  <si>
    <t>Nombre del artículo</t>
  </si>
  <si>
    <t>Talla</t>
  </si>
  <si>
    <t>Brand</t>
  </si>
  <si>
    <t>Precio</t>
  </si>
  <si>
    <t>Entradas</t>
  </si>
  <si>
    <t>Salidas</t>
  </si>
  <si>
    <t>Stock Actual</t>
  </si>
  <si>
    <t>Comisión 10%</t>
  </si>
  <si>
    <t>Costo Unitario (USD)</t>
  </si>
  <si>
    <t>Costo Envío (USD)</t>
  </si>
  <si>
    <t>Costo total</t>
  </si>
  <si>
    <t>Precio Venta Ideal (x1.5)</t>
  </si>
  <si>
    <t>Precio Final</t>
  </si>
  <si>
    <t>Ganancia Unitaria</t>
  </si>
  <si>
    <t>Ganancia x Cant Ventas</t>
  </si>
  <si>
    <t>Detalles de la Compra</t>
  </si>
  <si>
    <t>Comisión Bazar 25%</t>
  </si>
  <si>
    <t>Gastos totales</t>
  </si>
  <si>
    <t>Valor Stock Actual</t>
  </si>
  <si>
    <t>Precio Promocion</t>
  </si>
  <si>
    <t>UB0026</t>
  </si>
  <si>
    <t>Trajes de baño niñas</t>
  </si>
  <si>
    <t>Traje de baño Mariposa</t>
  </si>
  <si>
    <t>Talla 14_Años</t>
  </si>
  <si>
    <t>SHEIN</t>
  </si>
  <si>
    <t>UB0028</t>
  </si>
  <si>
    <t>Trajes de bano ninas /ofertas</t>
  </si>
  <si>
    <t>Bikini niñitas Sandía</t>
  </si>
  <si>
    <t>Talla 6_Años</t>
  </si>
  <si>
    <t>UB0091</t>
  </si>
  <si>
    <t>Tops /ofertas /tallas-medianas</t>
  </si>
  <si>
    <t>Blusa elegante con diseño geométrico</t>
  </si>
  <si>
    <t>Talla M</t>
  </si>
  <si>
    <t>recibido yenma correos 8mayo</t>
  </si>
  <si>
    <t>UB0109</t>
  </si>
  <si>
    <t>Vestidos /ofertas /tallas-pequenas</t>
  </si>
  <si>
    <t>Vestido healter dama de honor</t>
  </si>
  <si>
    <t xml:space="preserve">Talla XS </t>
  </si>
  <si>
    <t>UB0122</t>
  </si>
  <si>
    <t xml:space="preserve">Vestido corto de puntos </t>
  </si>
  <si>
    <t>Talla S</t>
  </si>
  <si>
    <t>UB0179</t>
  </si>
  <si>
    <t>Vestidos /tallas-pequenas</t>
  </si>
  <si>
    <t>Vestido Azul Rey de tela faja</t>
  </si>
  <si>
    <t>Talla XS</t>
  </si>
  <si>
    <t>UB0184</t>
  </si>
  <si>
    <t>Tops /ofertas /tallas-pequenas</t>
  </si>
  <si>
    <t>Top corto manga farol</t>
  </si>
  <si>
    <t>UB0193</t>
  </si>
  <si>
    <t>Vestidos /tallas-medianas</t>
  </si>
  <si>
    <t>Vestido floral de mangas farol</t>
  </si>
  <si>
    <t>UB0197</t>
  </si>
  <si>
    <t>Accesorios</t>
  </si>
  <si>
    <t xml:space="preserve">Cinturón trenzado </t>
  </si>
  <si>
    <t>Talla Unitalla</t>
  </si>
  <si>
    <t>UB02183</t>
  </si>
  <si>
    <t>Partes-de-abajo /ofertas /tallas-medianas</t>
  </si>
  <si>
    <t>Falda ajustada animal print</t>
  </si>
  <si>
    <t>UB0218</t>
  </si>
  <si>
    <t>Partes-de-abajo /ofertas /tallas-pequenas</t>
  </si>
  <si>
    <t>UB0225</t>
  </si>
  <si>
    <t>Tops /hm /ofertas /tallas-pequenas</t>
  </si>
  <si>
    <t>Body tong H&amp;M</t>
  </si>
  <si>
    <t>H&amp;M</t>
  </si>
  <si>
    <t>UB0227</t>
  </si>
  <si>
    <t>Partes-de-abajo /hm /ofertas /tallas-pequenas</t>
  </si>
  <si>
    <t>Pantalón elegante de tela brillosa H&amp;M</t>
  </si>
  <si>
    <t>Talla XXS</t>
  </si>
  <si>
    <t>UB0228</t>
  </si>
  <si>
    <t>Vestidos /hm /ofertas /tallas-medianas</t>
  </si>
  <si>
    <t>Vestido con cordón de ajuste H&amp;M</t>
  </si>
  <si>
    <t xml:space="preserve">Talla M </t>
  </si>
  <si>
    <t>UB0229</t>
  </si>
  <si>
    <t>Vestidos /hm /ofertas /tallas-pequenas</t>
  </si>
  <si>
    <t>UB234</t>
  </si>
  <si>
    <t>Accesorios /hm</t>
  </si>
  <si>
    <t>Gafas azules con cadena H&amp;M</t>
  </si>
  <si>
    <t>UB0234</t>
  </si>
  <si>
    <t>Vestidos /hm /tallas-pequenas</t>
  </si>
  <si>
    <t>Vestido corto azul real</t>
  </si>
  <si>
    <t>UB0235</t>
  </si>
  <si>
    <t>Vestidos /hm /tallas-medianas</t>
  </si>
  <si>
    <t>UB0240</t>
  </si>
  <si>
    <t>Hombres /hm /tallas-pequenas</t>
  </si>
  <si>
    <t>Jean slim fit</t>
  </si>
  <si>
    <t>Talla S_30X32</t>
  </si>
  <si>
    <t>UB0245</t>
  </si>
  <si>
    <t>Calzado /hm</t>
  </si>
  <si>
    <t>Sandalias anudadas de saco H&amp;M</t>
  </si>
  <si>
    <t>Talla 39/40</t>
  </si>
  <si>
    <t>UB0246</t>
  </si>
  <si>
    <t>Sandalias anudadas</t>
  </si>
  <si>
    <t>Talla 37</t>
  </si>
  <si>
    <t>UB0248</t>
  </si>
  <si>
    <t>Alpargatas a cuadros</t>
  </si>
  <si>
    <t>Talla 36</t>
  </si>
  <si>
    <t>UB0254</t>
  </si>
  <si>
    <t>Tops /hm</t>
  </si>
  <si>
    <t>Top Negro en tela de algodón</t>
  </si>
  <si>
    <t>UB0261</t>
  </si>
  <si>
    <t>Trajes de baño /ofertas /tallas-pequenas</t>
  </si>
  <si>
    <t>Bañador animal print</t>
  </si>
  <si>
    <t>BU0271</t>
  </si>
  <si>
    <t>Blusa estampada amplia</t>
  </si>
  <si>
    <t>BU0278</t>
  </si>
  <si>
    <t>Blusa naranja electra</t>
  </si>
  <si>
    <t>BU0282</t>
  </si>
  <si>
    <t>Top escote corazón</t>
  </si>
  <si>
    <t>BU0283</t>
  </si>
  <si>
    <t>Partes-de-abajo</t>
  </si>
  <si>
    <t>Falda rosa brillante</t>
  </si>
  <si>
    <t>Talla L</t>
  </si>
  <si>
    <t>BU0321</t>
  </si>
  <si>
    <t>Partes-de-abajo /tallas-medianas</t>
  </si>
  <si>
    <t>Falda de trabajo</t>
  </si>
  <si>
    <t>YILHM0472</t>
  </si>
  <si>
    <t>Calzado</t>
  </si>
  <si>
    <t>Calzado rojo elegante de punta fina</t>
  </si>
  <si>
    <t>BU0378</t>
  </si>
  <si>
    <t>vestidos /Curvy /ofertas</t>
  </si>
  <si>
    <t>Vestido en punto Rosa</t>
  </si>
  <si>
    <t>Recibido Freddy 24Mayo</t>
  </si>
  <si>
    <t>BU0404</t>
  </si>
  <si>
    <t>Lencería /tallas-medianas</t>
  </si>
  <si>
    <t>Set de lencería sexy y cómodo</t>
  </si>
  <si>
    <t>BU0405</t>
  </si>
  <si>
    <t>Lencería /tallas-pequenas</t>
  </si>
  <si>
    <t>BU0413</t>
  </si>
  <si>
    <t>bolsos /hm</t>
  </si>
  <si>
    <t>Bolso grande de playa Coca-Cola</t>
  </si>
  <si>
    <t>Talla Grande</t>
  </si>
  <si>
    <t>BU0415</t>
  </si>
  <si>
    <t>Vestido rojo con aberturas H&amp;M</t>
  </si>
  <si>
    <t>BU0420</t>
  </si>
  <si>
    <t>Hombres /hm</t>
  </si>
  <si>
    <t>Camisa MTV</t>
  </si>
  <si>
    <t>BU0442</t>
  </si>
  <si>
    <t>Tops /nuevo /tallas-pequenas</t>
  </si>
  <si>
    <t>Camisa negra con estampado floral </t>
  </si>
  <si>
    <t>Viaje Agosto</t>
  </si>
  <si>
    <t>BU05021</t>
  </si>
  <si>
    <t>Tops /tallas-pequenas</t>
  </si>
  <si>
    <t>Top negro corto asimétrico</t>
  </si>
  <si>
    <t>BU0505</t>
  </si>
  <si>
    <t>Pantaloneta con cinturón</t>
  </si>
  <si>
    <t>F21</t>
  </si>
  <si>
    <t>BU0514</t>
  </si>
  <si>
    <t>Tops /hm /tallas-pequenas</t>
  </si>
  <si>
    <t>Blusa de manga larga cruzada</t>
  </si>
  <si>
    <t>BU0536</t>
  </si>
  <si>
    <t>Chaleco de traje gris talla pequeña H&amp;M</t>
  </si>
  <si>
    <t xml:space="preserve">Talla S </t>
  </si>
  <si>
    <t>BU0547</t>
  </si>
  <si>
    <t>Camisa blanca entallada H&amp;M</t>
  </si>
  <si>
    <t>BUI000</t>
  </si>
  <si>
    <t>Conjuntos /tallas-medianas</t>
  </si>
  <si>
    <t>_Conjunto Skort &amp; top Floreado</t>
  </si>
  <si>
    <t>BU0552</t>
  </si>
  <si>
    <t>Partes-de-abajo /hm /tallas-pequenas</t>
  </si>
  <si>
    <t>Leggings negros acanalados</t>
  </si>
  <si>
    <t>BU0557</t>
  </si>
  <si>
    <t>Camiseta acanalada de bajo asimétrico blanco</t>
  </si>
  <si>
    <t>BU0558</t>
  </si>
  <si>
    <t>Tops /tallas-medianas</t>
  </si>
  <si>
    <t>BU0559</t>
  </si>
  <si>
    <t>Camiseta acanalada de bajo asimétrico naranja</t>
  </si>
  <si>
    <t>BU0572</t>
  </si>
  <si>
    <t>Vestidos /ofertas /tallas-medianas</t>
  </si>
  <si>
    <t>Vestido espalda escotada</t>
  </si>
  <si>
    <t>BU0590</t>
  </si>
  <si>
    <t>Vestido Orquídea de botones y tirantes de pétalos</t>
  </si>
  <si>
    <t>COMPRA F21</t>
  </si>
  <si>
    <t>BU0592</t>
  </si>
  <si>
    <t>Vestidos /oferta /tallas-pequenas</t>
  </si>
  <si>
    <t>BU0593</t>
  </si>
  <si>
    <t>Pantalón alto de bajo elegante</t>
  </si>
  <si>
    <t>BU0595</t>
  </si>
  <si>
    <t>Partes-de-abajo /hm</t>
  </si>
  <si>
    <t>BU0596</t>
  </si>
  <si>
    <t>BU0597</t>
  </si>
  <si>
    <t xml:space="preserve">Pantalón cargo verde </t>
  </si>
  <si>
    <t>BU0600</t>
  </si>
  <si>
    <t>Bermuda negra denim</t>
  </si>
  <si>
    <t>Talla S_M</t>
  </si>
  <si>
    <t>BU0654</t>
  </si>
  <si>
    <t>Blusa corta abombada</t>
  </si>
  <si>
    <t>BU0655</t>
  </si>
  <si>
    <t>Pantalón recto de traje de pata ancha H&amp;M</t>
  </si>
  <si>
    <t>BU0658</t>
  </si>
  <si>
    <t>Leggins bikers</t>
  </si>
  <si>
    <t>BU0659</t>
  </si>
  <si>
    <t>Blazer azul Rey</t>
  </si>
  <si>
    <t>BU0668</t>
  </si>
  <si>
    <t>Sandalias flip de plataforma Rosadas Marca F21</t>
  </si>
  <si>
    <t>Talla 36-37</t>
  </si>
  <si>
    <t>SQ5011552</t>
  </si>
  <si>
    <t>Talla 38-39</t>
  </si>
  <si>
    <t>BU0670</t>
  </si>
  <si>
    <t>Sandalias flip de plataforma Naranja Marca F21</t>
  </si>
  <si>
    <t>BU06701</t>
  </si>
  <si>
    <t>BU06702</t>
  </si>
  <si>
    <t>Talla 39-40</t>
  </si>
  <si>
    <t>BU0699</t>
  </si>
  <si>
    <t>Kimono Floral</t>
  </si>
  <si>
    <t>Compra 9/12/2023</t>
  </si>
  <si>
    <t>BU0729</t>
  </si>
  <si>
    <t xml:space="preserve"> /tallas-medianas</t>
  </si>
  <si>
    <t>Shorts con rotos y detalle de encajes</t>
  </si>
  <si>
    <t>BU0732</t>
  </si>
  <si>
    <t>Vestidos /Curvy /ofertas</t>
  </si>
  <si>
    <t>Vestido Frente Drapeado Negro y Blanco</t>
  </si>
  <si>
    <t>BU0738</t>
  </si>
  <si>
    <t>Vestidos /ofertas /hm /tallas-medianas</t>
  </si>
  <si>
    <t>Vestido Denim</t>
  </si>
  <si>
    <t>BU06431</t>
  </si>
  <si>
    <t>Nuevo /Tops /tallas-pequenas</t>
  </si>
  <si>
    <t>Kimono Dazy Elegante</t>
  </si>
  <si>
    <t>SHEiN</t>
  </si>
  <si>
    <t>Compra Shein22012024</t>
  </si>
  <si>
    <t>BU064412</t>
  </si>
  <si>
    <t>nuevo /Tops /tallas-extras</t>
  </si>
  <si>
    <t>_Kimono Dazy Elegante</t>
  </si>
  <si>
    <t>Talla XL</t>
  </si>
  <si>
    <t>BU06541</t>
  </si>
  <si>
    <t>nuevo /Accesorios</t>
  </si>
  <si>
    <t>Calcetines al tobillo negro</t>
  </si>
  <si>
    <t>BU06551</t>
  </si>
  <si>
    <t>Nuevo /Accesorios</t>
  </si>
  <si>
    <t>Calcetines bajos</t>
  </si>
  <si>
    <t>BU06561</t>
  </si>
  <si>
    <t>Nuevo /Blusas /Curvy</t>
  </si>
  <si>
    <t>BU06711</t>
  </si>
  <si>
    <t>nuevo /accesorios</t>
  </si>
  <si>
    <t>Horquillas en forma de lazo</t>
  </si>
  <si>
    <t>BU06786</t>
  </si>
  <si>
    <t>nuevo /partes de abajo</t>
  </si>
  <si>
    <t xml:space="preserve">Pantalón Palazzo </t>
  </si>
  <si>
    <t>Compra F2119022024</t>
  </si>
  <si>
    <t>BU06789</t>
  </si>
  <si>
    <t>nuevo /partes de abajo /tallas-extras</t>
  </si>
  <si>
    <t>_Curvy Skinny Jeans</t>
  </si>
  <si>
    <t>Talla 12_XL</t>
  </si>
  <si>
    <t>YILHM0342</t>
  </si>
  <si>
    <t xml:space="preserve">Partes-de-abajo/tallas-extras </t>
  </si>
  <si>
    <t>Jeans de pierna recta de talle alto</t>
  </si>
  <si>
    <t>Talla 32_XL</t>
  </si>
  <si>
    <t>BU0503</t>
  </si>
  <si>
    <t>Partes-de-abajo /tallas-pequenas</t>
  </si>
  <si>
    <t>Jean skinny oscuro</t>
  </si>
  <si>
    <t>Talla 27_S</t>
  </si>
  <si>
    <t>BU06795</t>
  </si>
  <si>
    <t>bolsos</t>
  </si>
  <si>
    <t>Mochila de lana sintética teddy</t>
  </si>
  <si>
    <t>Talla Mediano</t>
  </si>
  <si>
    <t>BU043675</t>
  </si>
  <si>
    <t>Monos /ofertas</t>
  </si>
  <si>
    <t>_Mono Salir con botón delantero mostaza</t>
  </si>
  <si>
    <t>BU06801</t>
  </si>
  <si>
    <t>Crossbodybag Denim</t>
  </si>
  <si>
    <t>BU06830</t>
  </si>
  <si>
    <t>Vestidos /ofertas</t>
  </si>
  <si>
    <t>Vestido a Media Pierna Elegante y Versátil</t>
  </si>
  <si>
    <t>BU06722</t>
  </si>
  <si>
    <t>Conjuntos /nuevo /tallas-medianas</t>
  </si>
  <si>
    <t>_Conjunto Playero color verde 2 piezas</t>
  </si>
  <si>
    <t>Temu</t>
  </si>
  <si>
    <t>CompraTemu16042054</t>
  </si>
  <si>
    <t>BU06724</t>
  </si>
  <si>
    <t>trajes-de-bano</t>
  </si>
  <si>
    <t>Set de bikini floral con aro</t>
  </si>
  <si>
    <t>CompraTemu16042056</t>
  </si>
  <si>
    <t>BU06729</t>
  </si>
  <si>
    <t xml:space="preserve">Bolso TOTE arcoíris trending </t>
  </si>
  <si>
    <t>CompraTemu16042061</t>
  </si>
  <si>
    <t>BU067391</t>
  </si>
  <si>
    <t>trajes-de-bano /tallas-pequenas</t>
  </si>
  <si>
    <t>Set de bikini con cobertor de playa</t>
  </si>
  <si>
    <t>CompraTemu16042071</t>
  </si>
  <si>
    <t>BU067412</t>
  </si>
  <si>
    <t>Set de bikini bandeau color sólido</t>
  </si>
  <si>
    <t>CompraTemu16042073</t>
  </si>
  <si>
    <t>BU06752</t>
  </si>
  <si>
    <t>Bolso shopper flores pequeñas coloridas</t>
  </si>
  <si>
    <t>CompraTemu16042084</t>
  </si>
  <si>
    <t>BU06753</t>
  </si>
  <si>
    <t>Bolso shopper flores pequeñas rosadas</t>
  </si>
  <si>
    <t>CompraTemu16042085</t>
  </si>
  <si>
    <t>BU06760</t>
  </si>
  <si>
    <t>Partes-de-abajo /nuevo /tallas-pequenas</t>
  </si>
  <si>
    <t>Pantalones sueltos estampado de plantas</t>
  </si>
  <si>
    <t>CompraTemu16042092</t>
  </si>
  <si>
    <t>BU06762</t>
  </si>
  <si>
    <t>Bikini atado a los lados con estampado de cerezas</t>
  </si>
  <si>
    <t>CompraTemu16042094</t>
  </si>
  <si>
    <t>BU06764</t>
  </si>
  <si>
    <t>trajes-de-bano /tallas-medianas</t>
  </si>
  <si>
    <t>CompraTemu16042096</t>
  </si>
  <si>
    <t>BU06775</t>
  </si>
  <si>
    <t>Bikini bandeau de estilo floral</t>
  </si>
  <si>
    <t>CompraTemu16042107</t>
  </si>
  <si>
    <t>BU06776</t>
  </si>
  <si>
    <t>CompraTemu16042108</t>
  </si>
  <si>
    <t>BU06778</t>
  </si>
  <si>
    <t>Set de 3 piezas bikini de moda estampado de hoja</t>
  </si>
  <si>
    <t>CompraTemu16042110</t>
  </si>
  <si>
    <t>BU06780</t>
  </si>
  <si>
    <t>CompraTemu16042112</t>
  </si>
  <si>
    <t>LTA00003</t>
  </si>
  <si>
    <t>Accesorios /nuevo</t>
  </si>
  <si>
    <t>Espejuelos rectangulares unisex de color sólido</t>
  </si>
  <si>
    <t>CompraTemu16042115</t>
  </si>
  <si>
    <t>BU04321</t>
  </si>
  <si>
    <t>Pantalón de vestir de viscosa y lino beige claro</t>
  </si>
  <si>
    <t>HM</t>
  </si>
  <si>
    <t>Compras HM Junio2032</t>
  </si>
  <si>
    <t>BU04325</t>
  </si>
  <si>
    <t>_Camisa blanca en mezcla de algodón</t>
  </si>
  <si>
    <t>Compras HM Junio2036</t>
  </si>
  <si>
    <t>BU04331</t>
  </si>
  <si>
    <t>Partes-de-abajo /hm /tallas-medianas</t>
  </si>
  <si>
    <t>Pantalón cigarrette ajustado elegante de mujer H&amp;M</t>
  </si>
  <si>
    <t>Compras HM Junio2042</t>
  </si>
  <si>
    <t>BU04332</t>
  </si>
  <si>
    <t>Pantalón cigarrette ajustado elegante</t>
  </si>
  <si>
    <t>Compras HM Junio2043</t>
  </si>
  <si>
    <t>BU04334</t>
  </si>
  <si>
    <t xml:space="preserve">Partes-de-abajo /hm /tallas-extras </t>
  </si>
  <si>
    <t>Pantalón de vestir de viscosa y lino negro</t>
  </si>
  <si>
    <t>Compras HM Junio2045</t>
  </si>
  <si>
    <t>BU04347</t>
  </si>
  <si>
    <t>calzado</t>
  </si>
  <si>
    <t>Sneakers chunky blancos</t>
  </si>
  <si>
    <t>Talla 40</t>
  </si>
  <si>
    <t>PLT</t>
  </si>
  <si>
    <t>Compra calzado PLT USA</t>
  </si>
  <si>
    <t>BU04352</t>
  </si>
  <si>
    <t>Sandalias de tacón de punta fina con diseño crochet</t>
  </si>
  <si>
    <t>SQ7494591</t>
  </si>
  <si>
    <t>Sandalias strappy de plataforma color beige</t>
  </si>
  <si>
    <t>Talla 36_37</t>
  </si>
  <si>
    <t>BU04358</t>
  </si>
  <si>
    <t>Tacones de punta fina con flor de piedras</t>
  </si>
  <si>
    <t>Talla 38</t>
  </si>
  <si>
    <t>BU04361</t>
  </si>
  <si>
    <t>Sandalias de tacón de punta fina de encaje con correa al tobillo</t>
  </si>
  <si>
    <t>BU04369</t>
  </si>
  <si>
    <t>Blusa blanca de lazos y manga abullonada</t>
  </si>
  <si>
    <t>BU04376</t>
  </si>
  <si>
    <t>Falda Pantalón de mezclilla</t>
  </si>
  <si>
    <t>BU04384</t>
  </si>
  <si>
    <t>Pantalones cortos de mezclilla de moda</t>
  </si>
  <si>
    <t>BU04385</t>
  </si>
  <si>
    <t>BU04392</t>
  </si>
  <si>
    <t>Pullover corto unicolor carmelita</t>
  </si>
  <si>
    <t>BU04394</t>
  </si>
  <si>
    <t>Tops</t>
  </si>
  <si>
    <t>BU043972</t>
  </si>
  <si>
    <t>Pullover corto unicolor beige</t>
  </si>
  <si>
    <t>BU04399</t>
  </si>
  <si>
    <t>Pullover largo unicolor tela traslúcida negro</t>
  </si>
  <si>
    <t>BU0440221</t>
  </si>
  <si>
    <t>Pullover largo unicolor tela traslúcida terracota</t>
  </si>
  <si>
    <t>SQ3308260</t>
  </si>
  <si>
    <t>BU0440241</t>
  </si>
  <si>
    <t>Pullover largo unicolor tela traslúcida beige</t>
  </si>
  <si>
    <t>BU0440243</t>
  </si>
  <si>
    <t>Pullover largo unicolor tela traslúcida blanco</t>
  </si>
  <si>
    <t>BU0440244</t>
  </si>
  <si>
    <t>BU04408</t>
  </si>
  <si>
    <t>Vestidos /nuevo /tallas-medianas</t>
  </si>
  <si>
    <t>Vestido de espagueti con frente recortado y abertura</t>
  </si>
  <si>
    <t>BU04409</t>
  </si>
  <si>
    <t>Vestidos /nuevo /tallas-pequenas</t>
  </si>
  <si>
    <t>BU04410</t>
  </si>
  <si>
    <t>Tops /nuevo</t>
  </si>
  <si>
    <t>Camisetas sin mangas de diseño crochet</t>
  </si>
  <si>
    <t>BU04445</t>
  </si>
  <si>
    <t>vestidos /nuevo /hm /tallas-pequenas</t>
  </si>
  <si>
    <t>Vestido verde cruzado H&amp;M</t>
  </si>
  <si>
    <t>BU04449</t>
  </si>
  <si>
    <t>Jean de talle regular de bajo descosido y pierna ancha H&amp;M</t>
  </si>
  <si>
    <t>Talla S4</t>
  </si>
  <si>
    <t>BU04457</t>
  </si>
  <si>
    <t>Tops /nuevo /hm /tallas-medianas</t>
  </si>
  <si>
    <t>Camisa beige en mezcla de lino</t>
  </si>
  <si>
    <t>SQ3843074</t>
  </si>
  <si>
    <t>Pullover largo de tela traslúcida negro</t>
  </si>
  <si>
    <t>BU04459</t>
  </si>
  <si>
    <t>Partes-de-abajo /nuevo /hm /tallas-pequenas</t>
  </si>
  <si>
    <t>Pantalón de pierna ancha con estampado de moda H&amp;M</t>
  </si>
  <si>
    <t>Talla 4_S</t>
  </si>
  <si>
    <t>BU04469Marlen</t>
  </si>
  <si>
    <t>Pullover Love floreado algodón</t>
  </si>
  <si>
    <t>BU04476</t>
  </si>
  <si>
    <t>Belleza</t>
  </si>
  <si>
    <t>Set de Splash y crema de Victoria Secret Amber Romance</t>
  </si>
  <si>
    <t>Piezas 2</t>
  </si>
  <si>
    <t>BU043461</t>
  </si>
  <si>
    <t>BU043500</t>
  </si>
  <si>
    <t>vestidos /nuevo /tallas-pequenas</t>
  </si>
  <si>
    <t xml:space="preserve">Maxi Vestido de corte holgado de cintura con ajuste con estampado de plantas </t>
  </si>
  <si>
    <t>envío fransuas 6 Septiembre</t>
  </si>
  <si>
    <t>BU043501</t>
  </si>
  <si>
    <t>vestidos /nuevo  /tallas-medianas</t>
  </si>
  <si>
    <t>BU043502</t>
  </si>
  <si>
    <t xml:space="preserve">vestidos /nuevo </t>
  </si>
  <si>
    <t>BU043506</t>
  </si>
  <si>
    <t>Set de bikini estilo europeo blanco en tendencia</t>
  </si>
  <si>
    <t>SQ2791329</t>
  </si>
  <si>
    <t>Sandalias de plataforma de rafia natural</t>
  </si>
  <si>
    <t>BU043517</t>
  </si>
  <si>
    <t>Calzado /nuevo</t>
  </si>
  <si>
    <t>Sandalias espadriles de saco nude atada al tobillo</t>
  </si>
  <si>
    <t>Talla 41</t>
  </si>
  <si>
    <t>BU043522</t>
  </si>
  <si>
    <t>Sandalias doradas de tiras anchas para toda ocasión</t>
  </si>
  <si>
    <t>BU043524</t>
  </si>
  <si>
    <t>SQ0215072</t>
  </si>
  <si>
    <t>Sandalias mule con adorno de nudos</t>
  </si>
  <si>
    <t>BU043540</t>
  </si>
  <si>
    <t>Pantalones cortos con dobladillo</t>
  </si>
  <si>
    <t>BU043541</t>
  </si>
  <si>
    <t>Partes-de-abajo /nuevo /tallas-medianas</t>
  </si>
  <si>
    <t>BU043542</t>
  </si>
  <si>
    <t>Partes-de-abajo /nuevo</t>
  </si>
  <si>
    <t>BU043556</t>
  </si>
  <si>
    <t>Blusa casual delazos delanteros color negro</t>
  </si>
  <si>
    <t>BU043557</t>
  </si>
  <si>
    <t>Blusa casual de lazos delanteros color negro</t>
  </si>
  <si>
    <t>BU043563</t>
  </si>
  <si>
    <t>Blusa casual corta de lazos color blanco</t>
  </si>
  <si>
    <t>BU043564</t>
  </si>
  <si>
    <t>BU043566</t>
  </si>
  <si>
    <t>Blusa de manga abombada de lazo delantero de estampado de leopardo</t>
  </si>
  <si>
    <t>BU043569</t>
  </si>
  <si>
    <t>Vestido elegante de línea larga color negro de hombro atado</t>
  </si>
  <si>
    <t>BU043575</t>
  </si>
  <si>
    <t>Blusa corta de mangas abombadas de lazos delanteros color rojo</t>
  </si>
  <si>
    <t>BU043576</t>
  </si>
  <si>
    <t>BU043578</t>
  </si>
  <si>
    <t>Traje de baño de una sola pieza unicolor</t>
  </si>
  <si>
    <t>BU043582</t>
  </si>
  <si>
    <t>Monos /nuevo /tallas-pequenas</t>
  </si>
  <si>
    <t>_Mono Salir con botón delantero y cinturón naranja quemada</t>
  </si>
  <si>
    <t>BU043583</t>
  </si>
  <si>
    <t>Monos /nuevo /tallas-medianas</t>
  </si>
  <si>
    <t>BU043584</t>
  </si>
  <si>
    <t>Monos /nuevo</t>
  </si>
  <si>
    <t>BU043585</t>
  </si>
  <si>
    <t xml:space="preserve">Monos /nuevo /tallas-extras </t>
  </si>
  <si>
    <t>BU043592</t>
  </si>
  <si>
    <t>Vestido Maija de estilo fresco de verano Negro</t>
  </si>
  <si>
    <t>BU043593</t>
  </si>
  <si>
    <t>BU043594</t>
  </si>
  <si>
    <t>BU043605</t>
  </si>
  <si>
    <t>Chaleco de traje estilo blazer color negro</t>
  </si>
  <si>
    <t>BU043606</t>
  </si>
  <si>
    <t>BU043620</t>
  </si>
  <si>
    <t>partes-de-abajo /nuevo</t>
  </si>
  <si>
    <t>Jeans de talle alto y pierna ancha color azul claro</t>
  </si>
  <si>
    <t>BU043621</t>
  </si>
  <si>
    <t xml:space="preserve">partes-de-abajo /nuevo /tallas-extras </t>
  </si>
  <si>
    <t>BU043631</t>
  </si>
  <si>
    <t>Pantalón elegante de pierna ancha color crema</t>
  </si>
  <si>
    <t>BU043632</t>
  </si>
  <si>
    <t>BU043635</t>
  </si>
  <si>
    <t>Vestido largo blanco sin tirantes atado en la espalda</t>
  </si>
  <si>
    <t>BU043650</t>
  </si>
  <si>
    <t>Bolsa casual con diseño de gato y mariposa de tamaño mediano</t>
  </si>
  <si>
    <t>Tamaño Mediano</t>
  </si>
  <si>
    <t>BU043651</t>
  </si>
  <si>
    <t>Bolso estilo Tote con estampado floral</t>
  </si>
  <si>
    <t>BU043653</t>
  </si>
  <si>
    <t>Vestido largo de algodón elegante con adorno delantero</t>
  </si>
  <si>
    <t>BU043656</t>
  </si>
  <si>
    <t>Gafas de moda estilo rectangular</t>
  </si>
  <si>
    <t>BU043659</t>
  </si>
  <si>
    <t>Traje de baño casual con ajustes laterales</t>
  </si>
  <si>
    <t>BU043664</t>
  </si>
  <si>
    <t>Traje de baño enterizo de espalda corrida estilo hilo</t>
  </si>
  <si>
    <t>BU043681</t>
  </si>
  <si>
    <t>Blusa de manga elegante en vuelos con ribete en contraste Color Rosa</t>
  </si>
  <si>
    <t>BU043687</t>
  </si>
  <si>
    <t>Blusa de manga elegante en vuelos con ribete en contraste Color Negro</t>
  </si>
  <si>
    <t>BU043688</t>
  </si>
  <si>
    <t>Tops /nuevo /tallas-medianas</t>
  </si>
  <si>
    <t>BU043689</t>
  </si>
  <si>
    <t>BU043690</t>
  </si>
  <si>
    <t>Blusa de manga elegante en vuelos con ribete en contraste Color Morado</t>
  </si>
  <si>
    <t>BU043691</t>
  </si>
  <si>
    <t>BU043692</t>
  </si>
  <si>
    <t>YILHM0010</t>
  </si>
  <si>
    <t>Hombres /hm /tallas-medianas</t>
  </si>
  <si>
    <t>Shorts de felpa color negro con bolsillos discretos Marca H&amp;M</t>
  </si>
  <si>
    <t>YILHM00152</t>
  </si>
  <si>
    <t>Pantalón cargo de pierna ancha Marca H&amp;M</t>
  </si>
  <si>
    <t>YILHM0016</t>
  </si>
  <si>
    <t>_Pullover Gris Oscuro jaspeado de algodón Marca H&amp;M</t>
  </si>
  <si>
    <t>YILHM0021</t>
  </si>
  <si>
    <t>Pantalón de traje gris con pliegues de pierna ancha H&amp;M</t>
  </si>
  <si>
    <t>Talla 2XL</t>
  </si>
  <si>
    <t>YILHM0020</t>
  </si>
  <si>
    <t>_Pantalón de vestir de pierna ancha con tejido en contraste negro y blanco H&amp;M</t>
  </si>
  <si>
    <t>YILHM0025</t>
  </si>
  <si>
    <t>Vestidos /hm</t>
  </si>
  <si>
    <t>Vestido negro elegante de línea A sin mangas de tela rígida Marca H&amp;M</t>
  </si>
  <si>
    <t>YILHM0026</t>
  </si>
  <si>
    <t>Vestido ajustado de tela brillante en tendencia Marca H&amp;M</t>
  </si>
  <si>
    <t>YILHM0035</t>
  </si>
  <si>
    <t>Blusa-Camisa negra con estampado en silueta elegante de flores blancas Marca H&amp;M</t>
  </si>
  <si>
    <t>YILHM0041</t>
  </si>
  <si>
    <t>Tops /hm /tallas-medianas</t>
  </si>
  <si>
    <t>Top de manga media de escote cuadrado Marca H&amp;M</t>
  </si>
  <si>
    <t>YILHM0045</t>
  </si>
  <si>
    <t>Pullover oversize de listas cramelitas Marca H&amp;M</t>
  </si>
  <si>
    <t>YILHM0046</t>
  </si>
  <si>
    <t>Pullover oversize de listas negras con bordado en contraste Marca H&amp;M</t>
  </si>
  <si>
    <t>YILHM0047</t>
  </si>
  <si>
    <t>_Pullover slim fit rosa acanalado Marca H&amp;M</t>
  </si>
  <si>
    <t>YILHM0048</t>
  </si>
  <si>
    <t>Pullover slim fit rosa acanalado Marca H&amp;M</t>
  </si>
  <si>
    <t>YILHM0050</t>
  </si>
  <si>
    <t>Top blanco de cuello lineal Marca H&amp;M</t>
  </si>
  <si>
    <t>YILHM0054</t>
  </si>
  <si>
    <t>Top carmelita de mangas largas Marca H&amp;M</t>
  </si>
  <si>
    <t>YILHM0056</t>
  </si>
  <si>
    <t>Top oversize con detalle de costura en espalda Marca H&amp;M</t>
  </si>
  <si>
    <t>YILHM0070</t>
  </si>
  <si>
    <t>Short Blanco de talle alto y bolsillos de tela gruesa Marca H&amp;M</t>
  </si>
  <si>
    <t>YILHM0091</t>
  </si>
  <si>
    <t>Pullover slim fit verde claro algodón Marca H&amp;M</t>
  </si>
  <si>
    <t>YILHM0094</t>
  </si>
  <si>
    <t>Pullover slim fit negro de algodón Marca H&amp;M</t>
  </si>
  <si>
    <t>YILHM0108</t>
  </si>
  <si>
    <t>Enguatada blanco vainilla de cuello tortuga Marca H&amp;M</t>
  </si>
  <si>
    <t>YILHM0140</t>
  </si>
  <si>
    <t>lencería  /nuevo</t>
  </si>
  <si>
    <t>Calcetines bajos de algodón color beich de algodón H&amp;M</t>
  </si>
  <si>
    <t>YILHM0141</t>
  </si>
  <si>
    <t>Calcetines bajos de algodón color blanco de algodón H&amp;M</t>
  </si>
  <si>
    <t>YILHM0142</t>
  </si>
  <si>
    <t>lencería  /nuevo /tallas-pequenas</t>
  </si>
  <si>
    <t>Tanga brasileña color blanco de algodón Marca H&amp;M</t>
  </si>
  <si>
    <t>YILHM0144</t>
  </si>
  <si>
    <t>Tanga brasileña color negro de algodón Marca H&amp;M</t>
  </si>
  <si>
    <t>YILHM0145</t>
  </si>
  <si>
    <t>lencería /nuevo /hombres</t>
  </si>
  <si>
    <t>Calcetines altos de moda blancos con listas verdes H&amp;M</t>
  </si>
  <si>
    <t>YILHM0146</t>
  </si>
  <si>
    <t>Calcetines altos de moda negro PULFICTION H&amp;M</t>
  </si>
  <si>
    <t>YILHM0147</t>
  </si>
  <si>
    <t>Calcetines altos de moda negro COCA COLA H&amp;M</t>
  </si>
  <si>
    <t>YILHM0149</t>
  </si>
  <si>
    <t>Pulóver estampado de ajuste grande negro H&amp;M</t>
  </si>
  <si>
    <t xml:space="preserve">H&amp;M Yilian </t>
  </si>
  <si>
    <t>YILHM0156</t>
  </si>
  <si>
    <t xml:space="preserve">Jeans Bajos y anchos Baggy Azul vaquero </t>
  </si>
  <si>
    <t>Talla XL_12</t>
  </si>
  <si>
    <t>YILHM0157</t>
  </si>
  <si>
    <t>Camiseta negra deportiva sin mangas de hombre H&amp;M</t>
  </si>
  <si>
    <t>YILHM0165</t>
  </si>
  <si>
    <t xml:space="preserve">Jeans regulares de hombre negro </t>
  </si>
  <si>
    <t>Talla S_30x32</t>
  </si>
  <si>
    <t>YILHM0169</t>
  </si>
  <si>
    <t xml:space="preserve">Camiseta de algodón de mujer negro </t>
  </si>
  <si>
    <t>YILHM0177</t>
  </si>
  <si>
    <t xml:space="preserve">Camiseta ajustada rosa palo de mujer </t>
  </si>
  <si>
    <t>YILHM0181</t>
  </si>
  <si>
    <t>Camiseta de ajuste perfecto de hombre Borgoña</t>
  </si>
  <si>
    <t>YILHM0190</t>
  </si>
  <si>
    <t xml:space="preserve">Top con cuello redondo Marrón oscuro </t>
  </si>
  <si>
    <t>YILHM0197</t>
  </si>
  <si>
    <t>Pantalones cargo de lona verde caqui oscuro de mujer H&amp;M</t>
  </si>
  <si>
    <t>Talla M_8</t>
  </si>
  <si>
    <t>YILHM0204</t>
  </si>
  <si>
    <t xml:space="preserve">Pantalones deportivos cargo verde caqui </t>
  </si>
  <si>
    <t>YILHM0207</t>
  </si>
  <si>
    <t xml:space="preserve">Polo de algodón de punto azul oscuro </t>
  </si>
  <si>
    <t>YILHM0210</t>
  </si>
  <si>
    <t xml:space="preserve">Tops /hm /tallas-extras </t>
  </si>
  <si>
    <t xml:space="preserve">Conjunto de dos tops Blanco y Marrón oscuro </t>
  </si>
  <si>
    <t xml:space="preserve">Talla XL </t>
  </si>
  <si>
    <t>YILHM0211</t>
  </si>
  <si>
    <t xml:space="preserve">Pantalones jogger cómodos negro </t>
  </si>
  <si>
    <t>YILHM0216</t>
  </si>
  <si>
    <t>Camiseta de ajuste regular gris H&amp;M</t>
  </si>
  <si>
    <t>YILHM0220</t>
  </si>
  <si>
    <t xml:space="preserve">Camiseta deportiva corta de tirantes </t>
  </si>
  <si>
    <t>YILHM0232</t>
  </si>
  <si>
    <t xml:space="preserve">Top de jersey de algodón acanalado blanco </t>
  </si>
  <si>
    <t>YILHM0235</t>
  </si>
  <si>
    <t>Pulóver holgado de hombre con estampado blanco vincent</t>
  </si>
  <si>
    <t>YILHM0241</t>
  </si>
  <si>
    <t>Pulóver de algodón negro de hombre H&amp;M</t>
  </si>
  <si>
    <t>YILHM0242</t>
  </si>
  <si>
    <t>Pulóver holgado negro de hombre H&amp;M</t>
  </si>
  <si>
    <t>YILHM0246</t>
  </si>
  <si>
    <t>Pulóver lavado de ajuste caja negro de hombre H&amp;M</t>
  </si>
  <si>
    <t>YILHM0247</t>
  </si>
  <si>
    <t>Pulóver de ajuste holgado con aspecto vintage y estampado korn negro de hombre H&amp;M</t>
  </si>
  <si>
    <t>YILHM0255</t>
  </si>
  <si>
    <t>Jeans slim negro H&amp;M</t>
  </si>
  <si>
    <t>Talla M_34/32</t>
  </si>
  <si>
    <t>YILHM0257</t>
  </si>
  <si>
    <t>YILHM0259</t>
  </si>
  <si>
    <t xml:space="preserve">Hombres /hm /tallas-extras </t>
  </si>
  <si>
    <t>Pulóver holgado de hombre gris oscuro H&amp;M</t>
  </si>
  <si>
    <t>Talla XXL</t>
  </si>
  <si>
    <t>YILHM0268</t>
  </si>
  <si>
    <t>Pulóver slim fit negro de hombre H&amp;M</t>
  </si>
  <si>
    <t>YILHM0270</t>
  </si>
  <si>
    <t>Enguatada de mezcla modal acanalado negro de mujer H&amp;M</t>
  </si>
  <si>
    <t>YILHM0271</t>
  </si>
  <si>
    <t>Pulóver holgado de efecto lavado negro de hombre H&amp;M</t>
  </si>
  <si>
    <t>YILHM0273</t>
  </si>
  <si>
    <t>Pantalón cargo de ajuste ajustado beige claro de hombre H&amp;M</t>
  </si>
  <si>
    <t>YILHM0278</t>
  </si>
  <si>
    <t>Pantalón cargo de ajuste relajado con cordones en los bajos verde caqui</t>
  </si>
  <si>
    <t>YILHM0280</t>
  </si>
  <si>
    <t>Pantalón cargo de lona negro de mujer H&amp;M</t>
  </si>
  <si>
    <t>Talla M_6</t>
  </si>
  <si>
    <t>YILHM0281</t>
  </si>
  <si>
    <t>Pantalones cargos relajados con bolsillo y cordones en los bajos de hombre H&amp;M</t>
  </si>
  <si>
    <t>YILHM0283</t>
  </si>
  <si>
    <t xml:space="preserve">Pantalón cargo de ajuste relajado con cordones en los bajos beige claro de hombre H&amp;M </t>
  </si>
  <si>
    <t>YILHM0285</t>
  </si>
  <si>
    <t xml:space="preserve">Partes-de-abajo /hm </t>
  </si>
  <si>
    <t>Talla L10</t>
  </si>
  <si>
    <t>YILHM0287</t>
  </si>
  <si>
    <t>YILHM0289</t>
  </si>
  <si>
    <t>Pantalones de sarga de ajuste regular de hombre azul marino  H&amp;M</t>
  </si>
  <si>
    <t>YILHM0291</t>
  </si>
  <si>
    <t>Camiseta sin mangas color crema de hombre H&amp;M</t>
  </si>
  <si>
    <t>YILHM0294</t>
  </si>
  <si>
    <t>Shorts cargo negro de hombre H&amp;M</t>
  </si>
  <si>
    <t>YILHM0295</t>
  </si>
  <si>
    <t>Pantalón cargo ripstop de ajuste regular verde caqui H&amp;M</t>
  </si>
  <si>
    <t>YILHM0298</t>
  </si>
  <si>
    <t>Pulóver verde oliva de mujer H&amp;M</t>
  </si>
  <si>
    <t xml:space="preserve">Talla L </t>
  </si>
  <si>
    <t>YILHM0302</t>
  </si>
  <si>
    <t>Pulover de ajuste regular negro melange de hombre H&amp;M</t>
  </si>
  <si>
    <t>YILHM0303</t>
  </si>
  <si>
    <t>Pulóver de ajuste regular negro melange de hombre H&amp;M</t>
  </si>
  <si>
    <t>YILHM0305</t>
  </si>
  <si>
    <t>Pulóver de ajuste holgado beige claro de gran calidad H&amp;M</t>
  </si>
  <si>
    <t>YILHM0306</t>
  </si>
  <si>
    <t>YILHM0308</t>
  </si>
  <si>
    <t>Pulóver de algodón de ajuste slim negro de hombre H&amp;M</t>
  </si>
  <si>
    <t>YILHM0516</t>
  </si>
  <si>
    <t xml:space="preserve">Suéter de cuello alto de punto fino y ajuste slim negro de hombre H&amp;M </t>
  </si>
  <si>
    <t>YILHM0518</t>
  </si>
  <si>
    <t>Suéter de cuello alto negro de mujer H&amp;M</t>
  </si>
  <si>
    <t>YILHM0521</t>
  </si>
  <si>
    <t>Camisa de mezcla modal negro de hombre H&amp;M</t>
  </si>
  <si>
    <t>YILHM0522</t>
  </si>
  <si>
    <t>Camisa negra ajustada de hombre H&amp;M</t>
  </si>
  <si>
    <t>YILHM0527</t>
  </si>
  <si>
    <t>tops /hm /tallas-medianas</t>
  </si>
  <si>
    <t xml:space="preserve">Enguatada MOVE negro de mujer H&amp;M </t>
  </si>
  <si>
    <t>YILHM0533</t>
  </si>
  <si>
    <t>Camisa slim fit blanca de hombre H&amp;M</t>
  </si>
  <si>
    <t>YILHM0538</t>
  </si>
  <si>
    <t>Joggers anchos con cubierta de vinilo negro de mujer H&amp;M</t>
  </si>
  <si>
    <t>BLTHM0859</t>
  </si>
  <si>
    <t>Joggers anchos con cubierta de vinilo gris de mujer H&amp;M</t>
  </si>
  <si>
    <t>YILHM0539</t>
  </si>
  <si>
    <t>Pantalones de corte ancho de mujer con estampado de animal print H&amp;M</t>
  </si>
  <si>
    <t>YILHM0542</t>
  </si>
  <si>
    <t>Pantalones cortos de cordón delantero azul marino de hombre H&amp;M sin foto</t>
  </si>
  <si>
    <t>YILHM0543</t>
  </si>
  <si>
    <t>Pantalones de vestir beige de mujer H&amp;M</t>
  </si>
  <si>
    <t>Talla M8</t>
  </si>
  <si>
    <t>YILHM0544</t>
  </si>
  <si>
    <t xml:space="preserve">Pantalones a medida slim fit negro de hombre H&amp;M </t>
  </si>
  <si>
    <t>Talla XS_29</t>
  </si>
  <si>
    <t>YILHM0545</t>
  </si>
  <si>
    <t>Pantalones de traje gris pardo de hombre H&amp;M</t>
  </si>
  <si>
    <t>Talla M_32</t>
  </si>
  <si>
    <t>YILHM0547</t>
  </si>
  <si>
    <t>Pantalones de vestir gris de hombre H&amp;M</t>
  </si>
  <si>
    <t>YILHM0550</t>
  </si>
  <si>
    <t>Pantalones deportivos de nylon beige de hombre H&amp;M</t>
  </si>
  <si>
    <t>YILHM0551</t>
  </si>
  <si>
    <t>Jeans regulares rectos H&amp;M</t>
  </si>
  <si>
    <t>Talla M_32/32</t>
  </si>
  <si>
    <t>YILHM0552</t>
  </si>
  <si>
    <t>Jean relajados negro de hombre H&amp;M</t>
  </si>
  <si>
    <t>Talla S_30/32</t>
  </si>
  <si>
    <t>YILHM0553</t>
  </si>
  <si>
    <t>Pulóver de hombre de ajuste holgado negro con estampado de frase H&amp;M</t>
  </si>
  <si>
    <t>YILHM0557</t>
  </si>
  <si>
    <t>Pulóver de ajuste regular azul marino de hombre H&amp;M</t>
  </si>
  <si>
    <t>YILHM0558</t>
  </si>
  <si>
    <t xml:space="preserve">Polo de ajuste encantado azul marino de hombre H&amp;M </t>
  </si>
  <si>
    <t>YILHM0559</t>
  </si>
  <si>
    <t>Camiseta de algodón de mujer negro H&amp;M</t>
  </si>
  <si>
    <t>YILHM0560</t>
  </si>
  <si>
    <t>YILHM0561</t>
  </si>
  <si>
    <t xml:space="preserve">Camisa de punto texturizado de ajuste regular negro de hombre H&amp;M </t>
  </si>
  <si>
    <t>YILHM0562</t>
  </si>
  <si>
    <t>Pulóver slim fit blanco de hombre H&amp;M</t>
  </si>
  <si>
    <t>YILHM0563</t>
  </si>
  <si>
    <t>Vestido blanco con cubierta de lino de mujer H&amp;M (Sin foto)</t>
  </si>
  <si>
    <t>YILHM0564</t>
  </si>
  <si>
    <t>Camiseta de algodón blanco de mujer H&amp;M</t>
  </si>
  <si>
    <t>YILHM0565</t>
  </si>
  <si>
    <t>Pulóver ajustado negro de mujer H&amp;M</t>
  </si>
  <si>
    <t>YILHM0569</t>
  </si>
  <si>
    <t>Pulóver d emicrofibra gris de mujer (sin foto)</t>
  </si>
  <si>
    <t>YILHM0570</t>
  </si>
  <si>
    <t xml:space="preserve">Polo de ajuste perfecto negro </t>
  </si>
  <si>
    <t>YILHM0571</t>
  </si>
  <si>
    <t xml:space="preserve">Pulóver ajustado corto negro de mujer H&amp;M </t>
  </si>
  <si>
    <t>YILHM0572</t>
  </si>
  <si>
    <t>Pulóver de ajuste encantado negro de hombre H&amp;M</t>
  </si>
  <si>
    <t>YILHM0575</t>
  </si>
  <si>
    <t xml:space="preserve">Partes-de-abajo /tallas-extras </t>
  </si>
  <si>
    <t>YILHM0576</t>
  </si>
  <si>
    <t>_Pantalones de jersey negro de mujer H&amp;M</t>
  </si>
  <si>
    <t>YILHM0578</t>
  </si>
  <si>
    <t>Blusa transparente con estampado de flores H&amp;M</t>
  </si>
  <si>
    <t>YILHM0579</t>
  </si>
  <si>
    <t>YILHM0580</t>
  </si>
  <si>
    <t>YILHM0582</t>
  </si>
  <si>
    <t>Camisa de lino verde caqui de hombre H&amp;M (sin foto)</t>
  </si>
  <si>
    <t>YILHM0583</t>
  </si>
  <si>
    <t xml:space="preserve">Jeans cargo holgados negro de hombre H&amp;M </t>
  </si>
  <si>
    <t>YILHM0584</t>
  </si>
  <si>
    <t>Jeans mom de tiro alto y pierna delgada gris oscuro de mujer H&amp;M</t>
  </si>
  <si>
    <t>YILHM0585</t>
  </si>
  <si>
    <t xml:space="preserve">Pantalones cortos de cordón delantero azul marino de hombre H&amp;M </t>
  </si>
  <si>
    <t>YILHM0587</t>
  </si>
  <si>
    <t xml:space="preserve">Polo de ajuste encantado blanco crema de hombre H&amp;M </t>
  </si>
  <si>
    <t>YILHM0593</t>
  </si>
  <si>
    <t>Blusa de gasa con volantes con estampado de flores de mujer H&amp;M</t>
  </si>
  <si>
    <t>YILHM0595</t>
  </si>
  <si>
    <t>Jersey de punto fino mezcla beige oscuro de mujer H&amp;M</t>
  </si>
  <si>
    <t>YILHM0596</t>
  </si>
  <si>
    <t>Polo brillante ajustado negro de hombre H&amp;M</t>
  </si>
  <si>
    <t>YILHM0597</t>
  </si>
  <si>
    <t>Suéter de cuello alto simulado crema de mujer H&amp;M</t>
  </si>
  <si>
    <t>YILHM0600</t>
  </si>
  <si>
    <t>Camisa de mangas largas borgoña de hombre H&amp;M(Sin foto)</t>
  </si>
  <si>
    <t>YILHM0601</t>
  </si>
  <si>
    <t>Camisa oxford de ajuste regular negro de hombre H&amp;M</t>
  </si>
  <si>
    <t>YILHM0604</t>
  </si>
  <si>
    <t>Pulóver acanalado blanco de mujer H&amp;M</t>
  </si>
  <si>
    <t>YILHM0605</t>
  </si>
  <si>
    <t>Camisa de ajuste regular Oxford blanca H&amp;M</t>
  </si>
  <si>
    <t>YILHM0606</t>
  </si>
  <si>
    <t>YILHM0607</t>
  </si>
  <si>
    <t xml:space="preserve">Pulóver blanco de algodón de mujer H&amp;M </t>
  </si>
  <si>
    <t>YILHM0610</t>
  </si>
  <si>
    <t>Enguatada de algodón negro de mujer H&amp;M</t>
  </si>
  <si>
    <t>YILHM0612</t>
  </si>
  <si>
    <t>Pulóver ajustado de mujer azul grisáceo H&amp;M</t>
  </si>
  <si>
    <t>YILHM0613</t>
  </si>
  <si>
    <t>YILHM0614</t>
  </si>
  <si>
    <t>Pulóver de punto fino adornado negro de mujer H&amp;M</t>
  </si>
  <si>
    <t>YILHM0615</t>
  </si>
  <si>
    <t>Camisa oxford de ajuste regular azul claro de hombre H&amp;M</t>
  </si>
  <si>
    <t>YILHM0616</t>
  </si>
  <si>
    <t>Pulóver negro de hombre H&amp;M</t>
  </si>
  <si>
    <t>YILHM0617</t>
  </si>
  <si>
    <t>Shorts negro con adornos de mujer H&amp;M</t>
  </si>
  <si>
    <t>Talla S_34</t>
  </si>
  <si>
    <t>YILHM0618</t>
  </si>
  <si>
    <t>Camisa ajustada negro de hombre H&amp;M</t>
  </si>
  <si>
    <t>YILHM0619</t>
  </si>
  <si>
    <t>YILHM0620</t>
  </si>
  <si>
    <t>Camisa ajustada negro y botones negro de hombre H&amp;M</t>
  </si>
  <si>
    <t>YILHM0621</t>
  </si>
  <si>
    <t>YILHM0622</t>
  </si>
  <si>
    <t>Enguatada blanca traslúcida de cuello redondo de mujer H&amp;M</t>
  </si>
  <si>
    <t>YILHM0623</t>
  </si>
  <si>
    <t>Enguatada de jersey negro de mujer H&amp;M</t>
  </si>
  <si>
    <t>YILHM0625</t>
  </si>
  <si>
    <t>Pulóver oversize blanco de hombre H&amp;M</t>
  </si>
  <si>
    <t>YILHM0626</t>
  </si>
  <si>
    <t>YILHM0627</t>
  </si>
  <si>
    <t>YILHM0628</t>
  </si>
  <si>
    <t>_Camisa satinada con estampado geométrico de mujer H&amp;M</t>
  </si>
  <si>
    <t>YILHM0629</t>
  </si>
  <si>
    <t>YILHM0630</t>
  </si>
  <si>
    <t>Blusa negra de manga larga con brillo de mujer H&amp;M</t>
  </si>
  <si>
    <t>YILHM0631</t>
  </si>
  <si>
    <t>Enguatada deportiva MOVE gris pardo oscuro de mujer H&amp;M</t>
  </si>
  <si>
    <t>YILHM0632</t>
  </si>
  <si>
    <t xml:space="preserve">Camiseta de jersey ajuste regular negro </t>
  </si>
  <si>
    <t>YILHM0633</t>
  </si>
  <si>
    <t>YILHM0634</t>
  </si>
  <si>
    <t>YILHM0635</t>
  </si>
  <si>
    <t>YILHM0636</t>
  </si>
  <si>
    <t>Enguatada de jersey blanca de mujer H&amp;M</t>
  </si>
  <si>
    <t>YILHM0637</t>
  </si>
  <si>
    <t>Camisa de corte ajustado y elástico blanco de hombre H&amp;M</t>
  </si>
  <si>
    <t>YILHM0638</t>
  </si>
  <si>
    <t>tops /hm /tallas-pequenas</t>
  </si>
  <si>
    <t>Blusa de jersey con estampado de animal print leopardo de mujer H&amp;M</t>
  </si>
  <si>
    <t>YILHM0639</t>
  </si>
  <si>
    <t>Blusa de hombreras y lentejuelas negro de mujer H&amp;M</t>
  </si>
  <si>
    <t>YILHM0640</t>
  </si>
  <si>
    <t>Vestido de jersey drapeado negro de mujer H&amp;M</t>
  </si>
  <si>
    <t>YILHM0642</t>
  </si>
  <si>
    <t>Partes-de-abajo /hm /tallas-grandes</t>
  </si>
  <si>
    <t>Pantalones de vestir de pierna ancha negro de mujer H&amp;M</t>
  </si>
  <si>
    <t>Talla M/L_38</t>
  </si>
  <si>
    <t>YILHM0644</t>
  </si>
  <si>
    <t>tops /hm</t>
  </si>
  <si>
    <t>Pulóver de punto de cable beige claro de mujer H&amp;M</t>
  </si>
  <si>
    <t>YILHM0645</t>
  </si>
  <si>
    <t>Pulóver de ajuste oversize negro Fender de hombre H&amp;M</t>
  </si>
  <si>
    <t>YILHM0646</t>
  </si>
  <si>
    <t>Pulóver texturizado slim fit negro de hombre H&amp;M</t>
  </si>
  <si>
    <t>YILHM0647</t>
  </si>
  <si>
    <t>Suéter de cuello alto de punto fino y ajuste slim azul marino de hombre H&amp;M sacado de inv</t>
  </si>
  <si>
    <t>YILHM0648</t>
  </si>
  <si>
    <t>YILHM0649</t>
  </si>
  <si>
    <t>YILHM0650</t>
  </si>
  <si>
    <t>Body de mangas largas y lentejuelas negro de mujer H&amp;M</t>
  </si>
  <si>
    <t>YILHM0651</t>
  </si>
  <si>
    <t>Leggings de cintura alta gris oscuro de mujer H&amp;M</t>
  </si>
  <si>
    <t>YILHM0652</t>
  </si>
  <si>
    <t>Blusa negra con hombro fruncido de mujer H&amp;M</t>
  </si>
  <si>
    <t>YILHM0653</t>
  </si>
  <si>
    <t>Pantaloneta de corte recto de jersey negro con pedrería de mujer H&amp;M</t>
  </si>
  <si>
    <t>YILHM0656</t>
  </si>
  <si>
    <t>Cardigán de punto fino negro de mujer H&amp;M</t>
  </si>
  <si>
    <t>YILHM0657</t>
  </si>
  <si>
    <t>Camisa utilitaria de ajuste regular negro de hombre H&amp;M</t>
  </si>
  <si>
    <t>YILHM0659</t>
  </si>
  <si>
    <t>YILHM0660</t>
  </si>
  <si>
    <t>_Pantalones hasta el tobillo negro de mujer H&amp;M</t>
  </si>
  <si>
    <t>YILHM0661</t>
  </si>
  <si>
    <t>Pantalones de corte ancho negro de rayas finas de mujer H&amp;M</t>
  </si>
  <si>
    <t>YILHM0662</t>
  </si>
  <si>
    <t xml:space="preserve">Tops /tallas-extras </t>
  </si>
  <si>
    <t>Enguatada de microfibra de manga larga crema de mujer H&amp;M</t>
  </si>
  <si>
    <t>YILHM0664</t>
  </si>
  <si>
    <t>Enguatada deportiva MOVE negra de mujer H&amp;M</t>
  </si>
  <si>
    <t>YILHM0668</t>
  </si>
  <si>
    <t>Pulóver de algodón negro de mujer H&amp;M</t>
  </si>
  <si>
    <t>YILHM0669</t>
  </si>
  <si>
    <t>YILHM0670</t>
  </si>
  <si>
    <t>Polo de ajuste perfecto negro H&amp;M</t>
  </si>
  <si>
    <t>YILHM0671</t>
  </si>
  <si>
    <t xml:space="preserve">Camiseta de microfibra marrón de mujer H&amp;M </t>
  </si>
  <si>
    <t>YILHM0673</t>
  </si>
  <si>
    <t>Blusa con volantes turquesa polvoriento de mujer H&amp;M</t>
  </si>
  <si>
    <t>YILHM0674</t>
  </si>
  <si>
    <t>Jersey beige claro transparente de mujer H&amp;M</t>
  </si>
  <si>
    <t>YILHM0675</t>
  </si>
  <si>
    <t>YILHM0677</t>
  </si>
  <si>
    <t>YILHM0681</t>
  </si>
  <si>
    <t>Enguatada de microfibra negro de mujer H&amp;M</t>
  </si>
  <si>
    <t>YILHM0682</t>
  </si>
  <si>
    <t>Enguatada acanalado con encaje rojo oscuro de mujer H&amp;M</t>
  </si>
  <si>
    <t>YILHM0683</t>
  </si>
  <si>
    <t>Enguatada acanalada con encaje rojo oscuro de mujer H&amp;M Revisar producto en fisico</t>
  </si>
  <si>
    <t>YILHM0684</t>
  </si>
  <si>
    <t>Enguatada de microfibra gris oscuro de mujer H&amp;M</t>
  </si>
  <si>
    <t>YILHM0685</t>
  </si>
  <si>
    <t>Enguatada de cuello redondo blanca de mujer H&amp;M</t>
  </si>
  <si>
    <t>YILHM0686</t>
  </si>
  <si>
    <t xml:space="preserve">_Camisa satinada con estampado geométrico de mujer H&amp;M </t>
  </si>
  <si>
    <t>YILHM0689</t>
  </si>
  <si>
    <t>YILHM0690</t>
  </si>
  <si>
    <t>Camisa de fieltro de ajuste regular gris de hombre H&amp;M</t>
  </si>
  <si>
    <t>YILHM0691</t>
  </si>
  <si>
    <t>Pulóver Blanco unisex H&amp;M</t>
  </si>
  <si>
    <t>YILHM0692</t>
  </si>
  <si>
    <t>Pantalones hasta el tobillo negro de mujer H&amp;M</t>
  </si>
  <si>
    <t>Talla XS_2</t>
  </si>
  <si>
    <t>YILHM0695</t>
  </si>
  <si>
    <t>YILHM0696</t>
  </si>
  <si>
    <t xml:space="preserve">Mini falda negra con adornos en plateado de mujer H&amp;M </t>
  </si>
  <si>
    <t>YILHM0697</t>
  </si>
  <si>
    <t>Pulóver ajustado blanco de mujer H&amp;M</t>
  </si>
  <si>
    <t>YILHM0698</t>
  </si>
  <si>
    <t>Pulóver canalé azul grisáceo claro de mujer H&amp;M</t>
  </si>
  <si>
    <t>YILHM0699</t>
  </si>
  <si>
    <t xml:space="preserve">Jersey de mangas largas acanalado blanco de mujer H&amp;M </t>
  </si>
  <si>
    <t>YILHM0700</t>
  </si>
  <si>
    <t>YILHM0701</t>
  </si>
  <si>
    <t>Pantalones de corte recto ajustado negro de mujer H&amp;M</t>
  </si>
  <si>
    <t>Talla S_4</t>
  </si>
  <si>
    <t>YILHM0702</t>
  </si>
  <si>
    <t>Enguatada acanalado con ribete de picot negro de mujer H&amp;M</t>
  </si>
  <si>
    <t>YILHM0703</t>
  </si>
  <si>
    <t>Camiseta ajustada negro H&amp;M</t>
  </si>
  <si>
    <t>YILHM0704</t>
  </si>
  <si>
    <t>YILHM0705</t>
  </si>
  <si>
    <t>Camisa negra de mujer H&amp;M</t>
  </si>
  <si>
    <t>YILHM0708</t>
  </si>
  <si>
    <t>Top de cuello alto negro H&amp;M</t>
  </si>
  <si>
    <t>YILHM0709</t>
  </si>
  <si>
    <t>YILHM0710</t>
  </si>
  <si>
    <t>Pulóver deportivo MOVE negro de hombre H&amp;M</t>
  </si>
  <si>
    <t>YILHM0712</t>
  </si>
  <si>
    <t>YILHM0713</t>
  </si>
  <si>
    <t xml:space="preserve">Vestido de hombros descubiertos marrón de mujer </t>
  </si>
  <si>
    <t>YILHM0714</t>
  </si>
  <si>
    <t>YILHM0715</t>
  </si>
  <si>
    <t>Pulóver blanco coolmax de hombre H&amp;M</t>
  </si>
  <si>
    <t>YILHM0716</t>
  </si>
  <si>
    <t>Suéter oversize beige claro de mujer H&amp;M Sacado de inventario</t>
  </si>
  <si>
    <t>YILHM0718</t>
  </si>
  <si>
    <t>Polo de algodón de ajuste regular con cremallera beige de hombre H&amp;M</t>
  </si>
  <si>
    <t>YILHM0420</t>
  </si>
  <si>
    <t>Sandalias en tendencia y de gran calidad Oliva</t>
  </si>
  <si>
    <t>Talla 3_36</t>
  </si>
  <si>
    <t>YILHM0421</t>
  </si>
  <si>
    <t>Talla 4_37</t>
  </si>
  <si>
    <t>YILHM0424</t>
  </si>
  <si>
    <t>Talla 5_38</t>
  </si>
  <si>
    <t>YILHM0439</t>
  </si>
  <si>
    <t xml:space="preserve">Vestidos /tallas-extras </t>
  </si>
  <si>
    <t>Vestido pullover acanalado crema VS</t>
  </si>
  <si>
    <t>YILHM0440</t>
  </si>
  <si>
    <t>Vestidos</t>
  </si>
  <si>
    <t>YILHM0444</t>
  </si>
  <si>
    <t>Vestido pullover acanalado Rosa VS</t>
  </si>
  <si>
    <t>YILHM0443</t>
  </si>
  <si>
    <t>YILHM0450</t>
  </si>
  <si>
    <t>Vestido polo azul VS</t>
  </si>
  <si>
    <t>YILHM0449</t>
  </si>
  <si>
    <t>YILHM0448</t>
  </si>
  <si>
    <t>YILHM0447</t>
  </si>
  <si>
    <t>YILHM0446</t>
  </si>
  <si>
    <t>YILHM0454</t>
  </si>
  <si>
    <t xml:space="preserve">Lencería /tallas-extras </t>
  </si>
  <si>
    <t>Pijama de pantalón largo de algodón VS</t>
  </si>
  <si>
    <t>YILHM0453</t>
  </si>
  <si>
    <t>Lencería</t>
  </si>
  <si>
    <t>YILHM0460</t>
  </si>
  <si>
    <t>Pijama de pantalón corto negro de algodón VS</t>
  </si>
  <si>
    <t>YILHM0459</t>
  </si>
  <si>
    <t>YILHM0458</t>
  </si>
  <si>
    <t>YILHM0456</t>
  </si>
  <si>
    <t>Pijama de pantalón largo negro de algodón VS</t>
  </si>
  <si>
    <t>YILHM0457</t>
  </si>
  <si>
    <t>YILHM0735</t>
  </si>
  <si>
    <t>Enguatada acanalada de viscosa gris de mujer H&amp;M</t>
  </si>
  <si>
    <t>YILHM0736</t>
  </si>
  <si>
    <t>Enguatada de cuello alto acanalada negro de viscosa de mujer H&amp;M</t>
  </si>
  <si>
    <t>YILHM0737</t>
  </si>
  <si>
    <t>Enguatada de gofrados y ajuste slim marrón de hombre H&amp;M sacado de inv</t>
  </si>
  <si>
    <t>YILHM0733</t>
  </si>
  <si>
    <t>Enguatada acanalada de viscosa blanca de mujer</t>
  </si>
  <si>
    <t>YILHM0727</t>
  </si>
  <si>
    <t>Blusa con cuello alto simulado de leopardo de mujer H&amp;M</t>
  </si>
  <si>
    <t>YILHM0726</t>
  </si>
  <si>
    <t>Enguatada de cuello barco acanalado gris oscuro de mujer H&amp;M</t>
  </si>
  <si>
    <t>YILHM0725</t>
  </si>
  <si>
    <t>Enguatada de cuello barco acanalado rosa malva de mujer H&amp;M</t>
  </si>
  <si>
    <t>YILHM0734</t>
  </si>
  <si>
    <t>SQ1812397</t>
  </si>
  <si>
    <t>Sudadera oversize con detalles de botones negro de mujer H&amp;M</t>
  </si>
  <si>
    <t>SQ2539514</t>
  </si>
  <si>
    <t>Sudadera oversize con detalles de botones azul marino de mujer H&amp;M Sacado de inventario</t>
  </si>
  <si>
    <t>SQ1165946</t>
  </si>
  <si>
    <t>Suéter crema oversize de franjas beige Marca H&amp;M</t>
  </si>
  <si>
    <t>YILHM0731</t>
  </si>
  <si>
    <t>Enguatada de algodóny elastano beige de mujer H&amp;M</t>
  </si>
  <si>
    <t>YILHM0743</t>
  </si>
  <si>
    <t>Vestido ajustado de mangas largas canalé negro H&amp;M</t>
  </si>
  <si>
    <t>YILHM0471</t>
  </si>
  <si>
    <t>Vestido negro largo con escote profundo y diseño calado con adorno metálico</t>
  </si>
  <si>
    <t>BU043571</t>
  </si>
  <si>
    <t>YILHM0469</t>
  </si>
  <si>
    <t>UB0110</t>
  </si>
  <si>
    <t>YILHM0724</t>
  </si>
  <si>
    <t>Blusa de manga abombada de rayas de mujer H&amp;M</t>
  </si>
  <si>
    <t>YILHM0728</t>
  </si>
  <si>
    <t>YILHM0722</t>
  </si>
  <si>
    <t>Blusa de manga abombada blanca de mujer H&amp;M</t>
  </si>
  <si>
    <t>YILHM0730</t>
  </si>
  <si>
    <t>Enguatada Jersey blanca de mujer H&amp;M</t>
  </si>
  <si>
    <t>YILHM0093</t>
  </si>
  <si>
    <t>Pullover slim fit blanco algodón Marca H&amp;M</t>
  </si>
  <si>
    <t>UB0111</t>
  </si>
  <si>
    <t>UB0041</t>
  </si>
  <si>
    <t>Top de manga farol con abertura en espalda</t>
  </si>
  <si>
    <t>YILHM0345</t>
  </si>
  <si>
    <t>Vestido rojo largo con escote profundo y diseño calado con adorno metálico</t>
  </si>
  <si>
    <t>YILHM0344</t>
  </si>
  <si>
    <t>YILHM0534</t>
  </si>
  <si>
    <t>Camisa de mezcla de algodón blanco de mujer H&amp;M</t>
  </si>
  <si>
    <t>SQ2314131</t>
  </si>
  <si>
    <t>Camisa blanca H&amp;M</t>
  </si>
  <si>
    <t>YILHM0433</t>
  </si>
  <si>
    <t>Pullover blanco Hot Stuff</t>
  </si>
  <si>
    <t>YILHM0435</t>
  </si>
  <si>
    <t>YILHM0436</t>
  </si>
  <si>
    <t>YILHM0321</t>
  </si>
  <si>
    <t>Pantalones De Traje De Pierna Ancha Negro</t>
  </si>
  <si>
    <t>YILHM0320</t>
  </si>
  <si>
    <t>YILHM0324</t>
  </si>
  <si>
    <t>Pantalones De Traje De Pierna Ancha Beige</t>
  </si>
  <si>
    <t>YILHM0325</t>
  </si>
  <si>
    <t>YILHM0327</t>
  </si>
  <si>
    <t>YILHM0329</t>
  </si>
  <si>
    <t>Cardigan corto de manga larga y botones delanteros Albaricoque</t>
  </si>
  <si>
    <t>YILHM0330</t>
  </si>
  <si>
    <t>YILHM0331</t>
  </si>
  <si>
    <t>Tops /curvy /nuevo</t>
  </si>
  <si>
    <t>YILHM0333</t>
  </si>
  <si>
    <t>Cardigan corto de manga larga y botones delanteros negro</t>
  </si>
  <si>
    <t>YILHM0336</t>
  </si>
  <si>
    <t>Camiseta De Manga Corta A Rayas Con Cuello Redondo</t>
  </si>
  <si>
    <t>YILHM0337</t>
  </si>
  <si>
    <t>YILHM0338</t>
  </si>
  <si>
    <t xml:space="preserve">Tops /curvy /nuevo /tallas-extras </t>
  </si>
  <si>
    <t>BU043671</t>
  </si>
  <si>
    <t>partes-de-abajo /nuevo /tallas-pequenas</t>
  </si>
  <si>
    <t>Pantalón alto de pierna ancha color caramelo</t>
  </si>
  <si>
    <t>BU0487</t>
  </si>
  <si>
    <t>Pantaloneta negra con abertura</t>
  </si>
  <si>
    <t>SQ4781089</t>
  </si>
  <si>
    <t>YILHM0590</t>
  </si>
  <si>
    <t>Jeans holgados Houston azul denim pálido de hombre H&amp;M</t>
  </si>
  <si>
    <t>Talla 29/32</t>
  </si>
  <si>
    <t>YILHM0179</t>
  </si>
  <si>
    <t>Pantalones de sarga de algodón ajustado de hombre negro</t>
  </si>
  <si>
    <t>Talla 29-32</t>
  </si>
  <si>
    <t>YILHM0254</t>
  </si>
  <si>
    <t>Jeans skinny negro H&amp;M</t>
  </si>
  <si>
    <t>Talla 34/32</t>
  </si>
  <si>
    <t>YILHM0643</t>
  </si>
  <si>
    <t>Pantalones holgados de fairfax negro de hombre H&amp;M</t>
  </si>
  <si>
    <t>Talla 30/32</t>
  </si>
  <si>
    <t>SQ6964490</t>
  </si>
  <si>
    <t>Pulóver de hombre loose fit de gran calidad de cuello redondo vainilla</t>
  </si>
  <si>
    <t>SQ0293150</t>
  </si>
  <si>
    <t>SQ2143557</t>
  </si>
  <si>
    <t>Pulóver de hombre loose fit de gran calidad de cuello redondo vainilla H&amp;M</t>
  </si>
  <si>
    <t>YILHM0038</t>
  </si>
  <si>
    <t>Tops /hm /hombres /tallas-pequenas</t>
  </si>
  <si>
    <t>Pullover negro de algodón Marca H&amp;M</t>
  </si>
  <si>
    <t>YILHM3567</t>
  </si>
  <si>
    <t>YILHM0723</t>
  </si>
  <si>
    <t>YILHM0836</t>
  </si>
  <si>
    <t>_Blusa rosa transparente de mujer H&amp;M</t>
  </si>
  <si>
    <t>YILHM0820</t>
  </si>
  <si>
    <t>Blusa con volantes y cordón negra de mujer H&amp;M</t>
  </si>
  <si>
    <t>YILHM0830</t>
  </si>
  <si>
    <t>Jogger de pierna ancha amarillo claro de mujer H&amp;M</t>
  </si>
  <si>
    <t>BLTHM0829</t>
  </si>
  <si>
    <t>Jogger de pata ancha gris melange de mujer H&amp;M</t>
  </si>
  <si>
    <t>BLTHM0827</t>
  </si>
  <si>
    <t>Jogger deportivo negro de hombre H&amp;M</t>
  </si>
  <si>
    <t>Enguatada con estampado de gofrados y ajuste slim marrón de hombre H&amp;M</t>
  </si>
  <si>
    <t>YILHM0741</t>
  </si>
  <si>
    <t>Suéter de punto fino y corte ajustado gris pardo de hombre H&amp;M sacado de inv</t>
  </si>
  <si>
    <t>YILHM0740</t>
  </si>
  <si>
    <t>YILHM0720</t>
  </si>
  <si>
    <t>Polo piqué azul marino de hombre H&amp;M sacado de inv</t>
  </si>
  <si>
    <t>BLYHM0835</t>
  </si>
  <si>
    <t>Jogger deportivo de ajuste regular negro de mujer H&amp;M</t>
  </si>
  <si>
    <t>BLTHM0833</t>
  </si>
  <si>
    <t>Jogger deportivo de ajuste regular gris melange de hombre H&amp;M</t>
  </si>
  <si>
    <t>YILHM0493</t>
  </si>
  <si>
    <t>Pantalones deportivos de mujer beige claro H&amp;M</t>
  </si>
  <si>
    <t>YILHM0711</t>
  </si>
  <si>
    <t>M0800</t>
  </si>
  <si>
    <t>Enguatada de escote cuadrado blanco de mujer H&amp;M</t>
  </si>
  <si>
    <t>YILHM0801</t>
  </si>
  <si>
    <t>Enguatada de escote cuadrado beige de mujer H&amp;M</t>
  </si>
  <si>
    <t>YILHM0802</t>
  </si>
  <si>
    <t>Enguatada de mezcla modal acanalado crema de mujer H&amp;M</t>
  </si>
  <si>
    <t>YILHM0803</t>
  </si>
  <si>
    <t>Enguatada de mezcla modal acanalado azul marino de mujer H&amp;M</t>
  </si>
  <si>
    <t>YILHM0804</t>
  </si>
  <si>
    <t>Enguatada de algodón acanalada blanca de mujer H&amp;M</t>
  </si>
  <si>
    <t>YILHM0806</t>
  </si>
  <si>
    <t>YILHM0807</t>
  </si>
  <si>
    <t>Enguatada de cuello redondo amarillo claro de mujer H&amp;M</t>
  </si>
  <si>
    <t>YILHM0808</t>
  </si>
  <si>
    <t>Suéter de jersey de cuello y ribete negro de mujer H&amp;M</t>
  </si>
  <si>
    <t>BLTHM0809</t>
  </si>
  <si>
    <t>Enguatada negro de mujer H&amp;M</t>
  </si>
  <si>
    <t>BLTHM0810</t>
  </si>
  <si>
    <t>Jersey de ajuste regular negro de hombre H&amp;M</t>
  </si>
  <si>
    <t>BLTHM0811</t>
  </si>
  <si>
    <t>Jersey de ajuste regular negro de hombre H&amp;M sacado de inv</t>
  </si>
  <si>
    <t>BLTHM0812</t>
  </si>
  <si>
    <t>BLTHM0813</t>
  </si>
  <si>
    <t>Enguatada canalé blanca de mujer H&amp;M</t>
  </si>
  <si>
    <t>YILHM0814</t>
  </si>
  <si>
    <t>Súeter acanalado con puño lechuga</t>
  </si>
  <si>
    <t>YILHM0815</t>
  </si>
  <si>
    <t>Enguatada blanca de microfibra y tela doble de mujer H&amp;M</t>
  </si>
  <si>
    <t>YILHM0816</t>
  </si>
  <si>
    <t>BLTHM0817</t>
  </si>
  <si>
    <t>Enguatada gris oscuro de microfibra y tela doble de mujer H&amp;M</t>
  </si>
  <si>
    <t>YILHM0818</t>
  </si>
  <si>
    <t>Enguatada blanca de mujer H&amp;M</t>
  </si>
  <si>
    <t>BLTHM0819</t>
  </si>
  <si>
    <t>Cardigán de punto y mangas cortas gris oscuro melange de mujer H&amp;M</t>
  </si>
  <si>
    <t>BLTHM0820</t>
  </si>
  <si>
    <t>BLTHM0821</t>
  </si>
  <si>
    <t>Cardigán de punto fino Crema H&amp;M</t>
  </si>
  <si>
    <t>BLTHM0822</t>
  </si>
  <si>
    <t>BLTHM0823</t>
  </si>
  <si>
    <t>_Cardigán negro ajustado de tela jersey H&amp;M</t>
  </si>
  <si>
    <t>YILHM0824</t>
  </si>
  <si>
    <t>YILHM0825</t>
  </si>
  <si>
    <t>Enguatada de cuello alto y punto fino crema de mujer H&amp;M</t>
  </si>
  <si>
    <t>YILHM0826</t>
  </si>
  <si>
    <t>Suéter oversize de mujer H&amp;M</t>
  </si>
  <si>
    <t>BLTHM0828</t>
  </si>
  <si>
    <t>Jogger regular fit de Hombre H&amp;M</t>
  </si>
  <si>
    <t>YILHM0831</t>
  </si>
  <si>
    <t>Jogger de pierna ancha gris oscuro de mujer H&amp;M</t>
  </si>
  <si>
    <t>YILHM0832</t>
  </si>
  <si>
    <t>YILHM0833</t>
  </si>
  <si>
    <t>BLTHM0834</t>
  </si>
  <si>
    <t>BLTHM0835</t>
  </si>
  <si>
    <t>Blusa rosa transparente de mujer H&amp;M</t>
  </si>
  <si>
    <t>YILHM0837</t>
  </si>
  <si>
    <t>Camisa de rayas de viscosa de mujer H&amp;M</t>
  </si>
  <si>
    <t>YILHM0838</t>
  </si>
  <si>
    <t>Camisa resort de canalé de ajuste holgado oliva de hombre H&amp;M</t>
  </si>
  <si>
    <t>YILHM0839</t>
  </si>
  <si>
    <t>_Cardigan de manga corta amarillo de mujer H&amp;M</t>
  </si>
  <si>
    <t>YILHM0840</t>
  </si>
  <si>
    <t>Blusa de hombros descubiertos marron de mujer H&amp;M(sin foto)</t>
  </si>
  <si>
    <t>BLTHM0841</t>
  </si>
  <si>
    <t>Sudadera azul marino manhattan de mujer H&amp;M</t>
  </si>
  <si>
    <t>BLTHM0842</t>
  </si>
  <si>
    <t>Suéter de brillos negro de mujer H&amp;M</t>
  </si>
  <si>
    <t>BLTHM0843</t>
  </si>
  <si>
    <t>BLTHM0844</t>
  </si>
  <si>
    <t>Camisa de demin azul oscuro de mujer H&amp;M</t>
  </si>
  <si>
    <t>BLTHM0845</t>
  </si>
  <si>
    <t>YILHM0846</t>
  </si>
  <si>
    <t>YILHM0847</t>
  </si>
  <si>
    <t>YILHM0848</t>
  </si>
  <si>
    <t>Enguatada negra acanalada de mujer H&amp;M</t>
  </si>
  <si>
    <t>YILHM0849</t>
  </si>
  <si>
    <t>Suéter con detalles de letras y botones de mujer H&amp;M</t>
  </si>
  <si>
    <t>YILHM0850</t>
  </si>
  <si>
    <t>Enguatada de ajuste regular negro de hombre H&amp;M</t>
  </si>
  <si>
    <t>YILHM1000</t>
  </si>
  <si>
    <t>Sandalias planas de tiras atadas color crema</t>
  </si>
  <si>
    <t>YILHM1001</t>
  </si>
  <si>
    <t>YILHM1002</t>
  </si>
  <si>
    <t>YILHM1003</t>
  </si>
  <si>
    <t>Talla 39</t>
  </si>
  <si>
    <t>YILHM1004</t>
  </si>
  <si>
    <t>YILHM1005</t>
  </si>
  <si>
    <t>Sandalias mules negras con cuentas</t>
  </si>
  <si>
    <t>YILHM1006</t>
  </si>
  <si>
    <t>YILHM1007</t>
  </si>
  <si>
    <t>YILHM1008</t>
  </si>
  <si>
    <t>YILHM1009</t>
  </si>
  <si>
    <t>YILHM1010</t>
  </si>
  <si>
    <t>YILHM1011</t>
  </si>
  <si>
    <t>Vestidos /tallas-pequenas /tallas-pequenas</t>
  </si>
  <si>
    <t>Maxi vestido negro texturizado de cuello healter PLT</t>
  </si>
  <si>
    <t>Talla S_2</t>
  </si>
  <si>
    <t>YILHM1012</t>
  </si>
  <si>
    <t xml:space="preserve">Vestidos /tallas-pequenas </t>
  </si>
  <si>
    <t>Vestido midi corrugado de escote profundo y abertura color crema PLT</t>
  </si>
  <si>
    <t>YILHM1013</t>
  </si>
  <si>
    <t>Vestido maxi con volantes y corte con aberturas de escote pronunciado PLT</t>
  </si>
  <si>
    <t>YILHM1014</t>
  </si>
  <si>
    <t>Talla XS_0</t>
  </si>
  <si>
    <t>YILHM1015</t>
  </si>
  <si>
    <t>Vestido blanco de punto súper suave con cuello alto y corte maxi PLT</t>
  </si>
  <si>
    <t>YILHM1016</t>
  </si>
  <si>
    <t>Vestido midi rojo con estampado de leopardo y dobladillo con volantes PLT</t>
  </si>
  <si>
    <t>YILHM1017</t>
  </si>
  <si>
    <t>YILHM1018</t>
  </si>
  <si>
    <t>YILHM1019</t>
  </si>
  <si>
    <t>Vestidos /tallas-grandes</t>
  </si>
  <si>
    <t>Vestido maxi blanco de satín estilo bandeau con abertura a los lados PLT</t>
  </si>
  <si>
    <t>Talla L_10</t>
  </si>
  <si>
    <t>YILHM1020</t>
  </si>
  <si>
    <t>Vestido mini blanco con diseño crochet PLT</t>
  </si>
  <si>
    <t>YILHM1023</t>
  </si>
  <si>
    <t>YILHM1024</t>
  </si>
  <si>
    <t>Vestido maxi oliva de satín estilo bandeau con abertura a los lados PLT</t>
  </si>
  <si>
    <t>YILHM1025</t>
  </si>
  <si>
    <t>YILHM1026</t>
  </si>
  <si>
    <t>Vestido maxi con textura tipo lino de diseño bandeau con nudo y aberturas PLT</t>
  </si>
  <si>
    <t>YILHM1027</t>
  </si>
  <si>
    <t>YILHM1028</t>
  </si>
  <si>
    <t>Vestido maxi de punto canalé con nudo y aberturas PLT</t>
  </si>
  <si>
    <t>YILHM1029</t>
  </si>
  <si>
    <t>YILHM1030</t>
  </si>
  <si>
    <t>YILHM1031</t>
  </si>
  <si>
    <t>Talla L_12</t>
  </si>
  <si>
    <t>YILHM1032</t>
  </si>
  <si>
    <t>Vestido maxi negro de cuello cruzado PLT</t>
  </si>
  <si>
    <t>YILHM1033</t>
  </si>
  <si>
    <t>YILHM1034</t>
  </si>
  <si>
    <t>Vestido maxi satinado en color naranja de un solo hombro con detalles de aberturas PLT</t>
  </si>
  <si>
    <t>YILHM1035</t>
  </si>
  <si>
    <t>YILHM1036</t>
  </si>
  <si>
    <t>Vestido maxi negro con textura transparente y diseño cruzado PLT</t>
  </si>
  <si>
    <t>YILHM1037</t>
  </si>
  <si>
    <t>YILHM1038</t>
  </si>
  <si>
    <t>Vestido bodycon en color crema con diseño de lino y cierre de cordones en la espalda PLT</t>
  </si>
  <si>
    <t>YILHM1039</t>
  </si>
  <si>
    <t>YILHM1040</t>
  </si>
  <si>
    <t>Vestido negro de tejido elástico con cuello alto y falda tipo puff ball PLT</t>
  </si>
  <si>
    <t>YILHM1041</t>
  </si>
  <si>
    <t>YILHM1042</t>
  </si>
  <si>
    <t>YILHM1043</t>
  </si>
  <si>
    <t>Vestido rojo de tejido elástico con cuello alto y falda tipo puff ball PLT</t>
  </si>
  <si>
    <t>YILHM1044</t>
  </si>
  <si>
    <t>YILHM10451</t>
  </si>
  <si>
    <t>YILHM1045</t>
  </si>
  <si>
    <t>YILHM1046</t>
  </si>
  <si>
    <t>Vestido de lino verde aloe con tiras cruzadas y volantes PLT</t>
  </si>
  <si>
    <t>YILHM1047</t>
  </si>
  <si>
    <t>YILHM1048</t>
  </si>
  <si>
    <t>YILHM1049</t>
  </si>
  <si>
    <t>Vestido estilo con pliegues y apariencia de lino PLT</t>
  </si>
  <si>
    <t>YILHM1050</t>
  </si>
  <si>
    <t>_Vestido estilo con pliegues y apariencia de lino PLT</t>
  </si>
  <si>
    <t>YILHM1051</t>
  </si>
  <si>
    <t>YILHM1052</t>
  </si>
  <si>
    <t>Vestido midi con color stone de lino tipo bandeau con pliegues y detalles fruncidos PLT</t>
  </si>
  <si>
    <t>YILHM1054</t>
  </si>
  <si>
    <t>Vestido bodycon de lino en color verde aloe con diseño de cordones en la espalda PLT</t>
  </si>
  <si>
    <t>YILHM1055</t>
  </si>
  <si>
    <t>YILHM1056</t>
  </si>
  <si>
    <t>Vestido midi con color crema mantequilla con escote bardot y detalles de volantes PLT</t>
  </si>
  <si>
    <t>YILHM1057</t>
  </si>
  <si>
    <t>YILHM1058</t>
  </si>
  <si>
    <t>YILHM1059</t>
  </si>
  <si>
    <t>Vestido maxi en color rojo tomate con textura traslúcida con aberturas y diseño cruzado PLT</t>
  </si>
  <si>
    <t>YILHM1060</t>
  </si>
  <si>
    <t>Talla L_8</t>
  </si>
  <si>
    <t>YILHM1061</t>
  </si>
  <si>
    <t>Vestido con tirantes de detalles de cortes y estampado múltiple</t>
  </si>
  <si>
    <t>YILHM1062</t>
  </si>
  <si>
    <t>YILHM1063</t>
  </si>
  <si>
    <t>Vestido smock de algodón en color stone con botones al frente PLT</t>
  </si>
  <si>
    <t>YILHM1064</t>
  </si>
  <si>
    <t>YILHM1066</t>
  </si>
  <si>
    <t>Vestido shift en color óxido con tirantes de detalles de cortes PLT</t>
  </si>
  <si>
    <t>YILHM1067</t>
  </si>
  <si>
    <t>Vestido shift de lino en color oliva con nudo de cuello healter PLT</t>
  </si>
  <si>
    <t>YILHM1068</t>
  </si>
  <si>
    <t>YILHM1069</t>
  </si>
  <si>
    <t>Vestido maxi de lino en color óxido tipo bandeau con cortes laterales PLT</t>
  </si>
  <si>
    <t>YILHM1070</t>
  </si>
  <si>
    <t>YILHM1071</t>
  </si>
  <si>
    <t>Vestido midi blanco de malla con detalles florales PLT</t>
  </si>
  <si>
    <t>YILHM1072</t>
  </si>
  <si>
    <t>YILHM1073</t>
  </si>
  <si>
    <t>_Shorts boyfriend denim en color azul claro con bajo descosido PLT</t>
  </si>
  <si>
    <t>YILHM1074</t>
  </si>
  <si>
    <t>Partes-de-abajo /tallas-grandes</t>
  </si>
  <si>
    <t>YILHM1075</t>
  </si>
  <si>
    <t>YILHM1076</t>
  </si>
  <si>
    <t>Shorts mom denim lavado azul medio de bajo con dobladillo PLT</t>
  </si>
  <si>
    <t>YILHM1077</t>
  </si>
  <si>
    <t>YILHM1078</t>
  </si>
  <si>
    <t>YILHM1079</t>
  </si>
  <si>
    <t>YILHM1080</t>
  </si>
  <si>
    <t>_Shorts mom denim lavado azul medio de bajo con dobladillo PLT</t>
  </si>
  <si>
    <t>YILHM1081</t>
  </si>
  <si>
    <t>vestidos /tallas-pequenas</t>
  </si>
  <si>
    <t>_Vestido midi ajustado en color stone con detalle de paneles con tejido elástico PLT</t>
  </si>
  <si>
    <t>YILHM1082</t>
  </si>
  <si>
    <t>Sandalias en tendencia y de gran calidad Negras</t>
  </si>
  <si>
    <t>YILHM1083</t>
  </si>
  <si>
    <t>YILHM1086</t>
  </si>
  <si>
    <t>Bolso tote tejido de moda de tamaño mediano color beige</t>
  </si>
  <si>
    <t>YILHM1087</t>
  </si>
  <si>
    <t>Bolso extragrande minimalista para viajes y vacaciones</t>
  </si>
  <si>
    <t>YILHM1088</t>
  </si>
  <si>
    <t>Bolso tote tejido de moda tamaño mediano color crema</t>
  </si>
  <si>
    <t>YILHM0851</t>
  </si>
  <si>
    <t>Jogger de pata ancha verde olivo de mujer H&amp;M</t>
  </si>
  <si>
    <t>YILHM0852</t>
  </si>
  <si>
    <t xml:space="preserve">Accesorios /hm /tallas-extras </t>
  </si>
  <si>
    <t>YILHM0853</t>
  </si>
  <si>
    <t>Cardigan de punto fino negro con botones dorados de mujer H&amp;M</t>
  </si>
  <si>
    <t>YILHM0854</t>
  </si>
  <si>
    <t>Suéter tejido de cuello V con cuentas Sacado del inventario</t>
  </si>
  <si>
    <t>YILHM0855</t>
  </si>
  <si>
    <t>BLTHM0857</t>
  </si>
  <si>
    <t>Pantalones de pierna ancha con cordón beige metálico de mujer H&amp;M</t>
  </si>
  <si>
    <t>BLTHM0858</t>
  </si>
  <si>
    <t>BLTHM0860</t>
  </si>
  <si>
    <t>Pantalones de pierna ancha con cordón negro de mujer H&amp;M</t>
  </si>
  <si>
    <t>BLTHM0861</t>
  </si>
  <si>
    <t>_Pantalones de demin con cordón y pierna ancha de mujer H&amp;M</t>
  </si>
  <si>
    <t>BLTHM0862</t>
  </si>
  <si>
    <t>Pantalones de pierna ancha negro de mujer H&amp;M</t>
  </si>
  <si>
    <t>Talla XL_44</t>
  </si>
  <si>
    <t>YILHM0549</t>
  </si>
  <si>
    <t>YILHM0863</t>
  </si>
  <si>
    <t>Sudadera roja Manhattan de mujer H&amp;M</t>
  </si>
  <si>
    <t>YILHM0589</t>
  </si>
  <si>
    <t>Jeans holgados Houston gris vaquero de hombre H&amp;M</t>
  </si>
  <si>
    <t>Talla 31/32</t>
  </si>
  <si>
    <t>YILHM0865</t>
  </si>
  <si>
    <t>Pantalones de traje de ajuste perfecto negro de hombre H&amp;M</t>
  </si>
  <si>
    <t>YILHM0866</t>
  </si>
  <si>
    <t xml:space="preserve">Talla M_36 </t>
  </si>
  <si>
    <t>YILHM0867</t>
  </si>
  <si>
    <t>_Pantalones ajustados de traje negro de hombre H&amp;M</t>
  </si>
  <si>
    <t>Talla XS_32</t>
  </si>
  <si>
    <t>YILHM0958</t>
  </si>
  <si>
    <t>Pantalones ajustados azul marino de hombre H&amp;M</t>
  </si>
  <si>
    <t>YILHM0868</t>
  </si>
  <si>
    <t>Panatalones ajustados de viscosa gris de hombre H&amp;M</t>
  </si>
  <si>
    <t>YILHM0869</t>
  </si>
  <si>
    <t>Pantalones ajustados de traje negro de hombre H&amp;M</t>
  </si>
  <si>
    <t>YILHM0870</t>
  </si>
  <si>
    <t xml:space="preserve">Talla L/M_10 </t>
  </si>
  <si>
    <t>YILHM0871</t>
  </si>
  <si>
    <t>Pantalones ajustados de traje azul marino de mujer H&amp;M</t>
  </si>
  <si>
    <t>Talla M_36</t>
  </si>
  <si>
    <t>YILHM0872</t>
  </si>
  <si>
    <t>Talla XXL_46</t>
  </si>
  <si>
    <t>YILHM0873</t>
  </si>
  <si>
    <t>Talla XXL_14</t>
  </si>
  <si>
    <t>BLTHM0874</t>
  </si>
  <si>
    <t>BLTHM0877</t>
  </si>
  <si>
    <t>Pulóver de ajuste regular gris oscuro de hombre H&amp;M</t>
  </si>
  <si>
    <t>BLTHM0878</t>
  </si>
  <si>
    <t>BLTHM0879</t>
  </si>
  <si>
    <t>Pulóver de ajuste regular beige claro de gran calidad de hombre H&amp;M</t>
  </si>
  <si>
    <t>YILHM0880</t>
  </si>
  <si>
    <t>Pulóver holgado con estampado de estrellas de hombre H&amp;M</t>
  </si>
  <si>
    <t>YILHM0881</t>
  </si>
  <si>
    <t>YILHM0882</t>
  </si>
  <si>
    <t>YILHM0883</t>
  </si>
  <si>
    <t>Pulóver regular fit blanco de hombre H&amp;M</t>
  </si>
  <si>
    <t>YILHM0884</t>
  </si>
  <si>
    <t>Pulóver loose fit blanco de hombre H&amp;M</t>
  </si>
  <si>
    <t>YILHM0889</t>
  </si>
  <si>
    <t>Pulóver loose fit de gran calidad blanco de hombre H&amp;M</t>
  </si>
  <si>
    <t>YILHM0890</t>
  </si>
  <si>
    <t>Pulóver loose fit de gran calidad blanco crema de hombre H&amp;M</t>
  </si>
  <si>
    <t>YILHM0891</t>
  </si>
  <si>
    <t>YILHM0892</t>
  </si>
  <si>
    <t>YILHM0893</t>
  </si>
  <si>
    <t>YILHM0894</t>
  </si>
  <si>
    <t>BLTHM0895</t>
  </si>
  <si>
    <t>BLTHM0897</t>
  </si>
  <si>
    <t>BLTHM0898</t>
  </si>
  <si>
    <t>Pulóver loose fit negro de hombre H&amp;M</t>
  </si>
  <si>
    <t>BLTHM0899</t>
  </si>
  <si>
    <t xml:space="preserve">Pulóver loose fit de gran calidad negro de hombre </t>
  </si>
  <si>
    <t>BLTHM0900</t>
  </si>
  <si>
    <t>YILHM0901</t>
  </si>
  <si>
    <t>YILHM0902</t>
  </si>
  <si>
    <t>YILHM0903</t>
  </si>
  <si>
    <t>Polo de ajuste perfecto negro de algodón H&amp;M</t>
  </si>
  <si>
    <t>YILHM0904</t>
  </si>
  <si>
    <t>Pulóver holgado rosa de hombre H&amp;M</t>
  </si>
  <si>
    <t>YILHM0905</t>
  </si>
  <si>
    <t>YILHM0906</t>
  </si>
  <si>
    <t>YILHM0907</t>
  </si>
  <si>
    <t xml:space="preserve">Pulóver holgado negro con estampado Massahi  </t>
  </si>
  <si>
    <t>YILHM0908</t>
  </si>
  <si>
    <t>YILHM0909</t>
  </si>
  <si>
    <t>Pulóver de ajuste slim gris melange de hombre H&amp;M</t>
  </si>
  <si>
    <t>YILHM0910</t>
  </si>
  <si>
    <t>YILHM0911</t>
  </si>
  <si>
    <t>Pulóver de ajuste fino de ajuste regular de hombre H&amp;M</t>
  </si>
  <si>
    <t>YILHM0912</t>
  </si>
  <si>
    <t>Pulóver estampado de ajuste holgado negro soho LDN H&amp;M</t>
  </si>
  <si>
    <t>YILHM0913</t>
  </si>
  <si>
    <t>BLTHM0914</t>
  </si>
  <si>
    <t xml:space="preserve">Talla M/L_10 </t>
  </si>
  <si>
    <t>BLTHM0915</t>
  </si>
  <si>
    <t>_Pantalones de vestir beige de mujer H&amp;M</t>
  </si>
  <si>
    <t>BLTHM0916</t>
  </si>
  <si>
    <t>_Pantalones de corte recto ajustado negro de mujer H&amp;M</t>
  </si>
  <si>
    <t>BLTHM0917</t>
  </si>
  <si>
    <t>Pantalones negro de mujer H&amp;M</t>
  </si>
  <si>
    <t>BLTHM0918</t>
  </si>
  <si>
    <t>Pantalones cónicos negro de mujer H&amp;M</t>
  </si>
  <si>
    <t>BLTHM0919</t>
  </si>
  <si>
    <t>Pantalones con plegado regular fit negro de hombre H&amp;M</t>
  </si>
  <si>
    <t>BLTHM0920</t>
  </si>
  <si>
    <t xml:space="preserve">Pantalones de vestir borgoña con detalle de hebilla de mujer H&amp;M </t>
  </si>
  <si>
    <t>BLTHM0921</t>
  </si>
  <si>
    <t>Talla L/XL_12</t>
  </si>
  <si>
    <t>YILHM0922</t>
  </si>
  <si>
    <t>Pantalones de vestir de corte recto rojo de mujer H&amp;M</t>
  </si>
  <si>
    <t>Talla L/XL_13</t>
  </si>
  <si>
    <t>YILHM0923</t>
  </si>
  <si>
    <t>_Pantalones de vestir de corte recto rojo de mujer H&amp;M</t>
  </si>
  <si>
    <t>YILHM0924</t>
  </si>
  <si>
    <t>Pantalones de vestir acampanado negro de rayas de mujer H&amp;M</t>
  </si>
  <si>
    <t>YILHM0925</t>
  </si>
  <si>
    <t>_Pantalones gris melange de mujer H&amp;M</t>
  </si>
  <si>
    <t>YILHM0926</t>
  </si>
  <si>
    <t>YILHM0927</t>
  </si>
  <si>
    <t>_Pantalones de pierna ancha marrón oscuro de mujer H&amp;M</t>
  </si>
  <si>
    <t xml:space="preserve">Talla L_10 </t>
  </si>
  <si>
    <t>YILHM0928</t>
  </si>
  <si>
    <t>YILHM0929</t>
  </si>
  <si>
    <t>Pantalones anchos con cinturón negro de mujer H&amp;M</t>
  </si>
  <si>
    <t>YILHM0930</t>
  </si>
  <si>
    <t>Panatalones de nylon negro de mujer H&amp;M (Sin foto)</t>
  </si>
  <si>
    <t>YILHM0931</t>
  </si>
  <si>
    <t>_Pantalones negro de mujer H&amp;M</t>
  </si>
  <si>
    <t>YILHM0932</t>
  </si>
  <si>
    <t>Pantalones de vestir de jersey y botones dorados de mujer H&amp;M</t>
  </si>
  <si>
    <t>YILHM0933</t>
  </si>
  <si>
    <t>YILHM0586</t>
  </si>
  <si>
    <t>YILHM0934</t>
  </si>
  <si>
    <t>_Pantalones de vestir negro de cintura alta de mujer H&amp;M</t>
  </si>
  <si>
    <t>YILHM0935</t>
  </si>
  <si>
    <t>Pantalones de vestir negro de cintura alta de mujer H&amp;M</t>
  </si>
  <si>
    <t>YILHM0962</t>
  </si>
  <si>
    <t>YILHM0936</t>
  </si>
  <si>
    <t>YILHM0937</t>
  </si>
  <si>
    <t>Pantalones de pierna ancha con trabillas negro de mujer H&amp;M</t>
  </si>
  <si>
    <t>Talla XL_14</t>
  </si>
  <si>
    <t>YILHM0938</t>
  </si>
  <si>
    <t xml:space="preserve">Pantalón cargo ajustado verde caqui de hombre H&amp;M </t>
  </si>
  <si>
    <t>YILHM0939</t>
  </si>
  <si>
    <t>YILHM0940</t>
  </si>
  <si>
    <t>_Pantalon ancho con detalle de cinturón negro de mujer H&amp;M</t>
  </si>
  <si>
    <t>YILHM0941</t>
  </si>
  <si>
    <t xml:space="preserve">Pantalones de pierna ancha con trabillas negro de mujer H&amp;M </t>
  </si>
  <si>
    <t>YILHM0942</t>
  </si>
  <si>
    <t xml:space="preserve">Talla XL_10 </t>
  </si>
  <si>
    <t>YILHM0694</t>
  </si>
  <si>
    <t>YILHM0943</t>
  </si>
  <si>
    <t>Pantalones MOVE cargo de ajuste regular negro de hombre H&amp;M</t>
  </si>
  <si>
    <t>YILHM0944</t>
  </si>
  <si>
    <t>Pantalones negro cargo ripstop de ajuste regular de hombre H&amp;M</t>
  </si>
  <si>
    <t>YILHM0945</t>
  </si>
  <si>
    <t>Malla para correr MOVE negra de mujer H&amp;M</t>
  </si>
  <si>
    <t>YILHM0946</t>
  </si>
  <si>
    <t>Pantalon cargo slim fit con cremallera en piernas gris de hombre H&amp;M (sin foto)</t>
  </si>
  <si>
    <t>YILHM0961</t>
  </si>
  <si>
    <t>Pantalones de pierna ancha negro con estampado de mujer H&amp;M</t>
  </si>
  <si>
    <t>YILHM0947</t>
  </si>
  <si>
    <t>YILHM0948</t>
  </si>
  <si>
    <t>YILHM0950</t>
  </si>
  <si>
    <t>Pantalones de pierna ancha de poliester negro de mujer H&amp;M</t>
  </si>
  <si>
    <t>YILHM0951</t>
  </si>
  <si>
    <t>YILHM0952</t>
  </si>
  <si>
    <t>BLTHM0953</t>
  </si>
  <si>
    <t>Pantalones de vestir acampanado negro de mujer H&amp;M</t>
  </si>
  <si>
    <t>BLTHM0954</t>
  </si>
  <si>
    <t>Pantalones de vestir azul marino de cintura alta de mujer H&amp;M</t>
  </si>
  <si>
    <t>BLTHM0956</t>
  </si>
  <si>
    <t>Pantalones arrugados beige de mujer H&amp;M</t>
  </si>
  <si>
    <t>YILHM0463</t>
  </si>
  <si>
    <t>Angel New York Eau de Parfum</t>
  </si>
  <si>
    <t>Tamaño 50ml</t>
  </si>
  <si>
    <t>YILHM0468</t>
  </si>
  <si>
    <t>Tease Heartbreaker Eau de Parfum</t>
  </si>
  <si>
    <t>YILHM0475</t>
  </si>
  <si>
    <t>Colonia Green Vibran Breeze (Victoria´s Secret)</t>
  </si>
  <si>
    <t>Tamaño 250ml</t>
  </si>
  <si>
    <t>BU04477</t>
  </si>
  <si>
    <t>Crema Strawberries &amp; Champagne (Victoria's Secret)</t>
  </si>
  <si>
    <t>Tamaño 236ml</t>
  </si>
  <si>
    <t>YILHM0482</t>
  </si>
  <si>
    <t>Crema Love Spell  (Victoria´s Secret)</t>
  </si>
  <si>
    <t>inv Baby</t>
  </si>
  <si>
    <t>YILHM0467</t>
  </si>
  <si>
    <t>Mochila de lona ideal para viajes, negocios y escuela con porta laptop VS color azul</t>
  </si>
  <si>
    <t>Tamaño Grande</t>
  </si>
  <si>
    <t>YILHM0464</t>
  </si>
  <si>
    <t>Mochila de lona ideal para viajes, negocios y escuela con porta laptop VS color gris</t>
  </si>
  <si>
    <t>YILHM0412</t>
  </si>
  <si>
    <t>Bolso tote con textura de cocodrilo en color negro con neceser</t>
  </si>
  <si>
    <t>YILHM0346</t>
  </si>
  <si>
    <t>lencería /nuevo /tallas-pequenas</t>
  </si>
  <si>
    <t>Bragas Culotte Negro</t>
  </si>
  <si>
    <t>YILHM0347</t>
  </si>
  <si>
    <t>lencería /nuevo</t>
  </si>
  <si>
    <t>YILHM0348</t>
  </si>
  <si>
    <t>YILHM0349</t>
  </si>
  <si>
    <t xml:space="preserve">lencería /nuevo /tallas-extras </t>
  </si>
  <si>
    <t>YILHM0350</t>
  </si>
  <si>
    <t>YILHM0351</t>
  </si>
  <si>
    <t>Bragas Culotte Terracota</t>
  </si>
  <si>
    <t>YILHM0352</t>
  </si>
  <si>
    <t>YILHM0353</t>
  </si>
  <si>
    <t>YILHM0354</t>
  </si>
  <si>
    <t>YILHM0355</t>
  </si>
  <si>
    <t>YILHM0356</t>
  </si>
  <si>
    <t>Bragas Culotte Café</t>
  </si>
  <si>
    <t>YILHM0357</t>
  </si>
  <si>
    <t>YILHM0358</t>
  </si>
  <si>
    <t>YILHM0359</t>
  </si>
  <si>
    <t>YILHM0360</t>
  </si>
  <si>
    <t>YILHM0361</t>
  </si>
  <si>
    <t>Bragas Culotte Beige</t>
  </si>
  <si>
    <t>YILHM0362</t>
  </si>
  <si>
    <t>YILHM0363</t>
  </si>
  <si>
    <t>YILHM0364</t>
  </si>
  <si>
    <t>YILHM0365</t>
  </si>
  <si>
    <t>YILHM0366</t>
  </si>
  <si>
    <t>Bragas Culotte Mocca</t>
  </si>
  <si>
    <t>YILHM0367</t>
  </si>
  <si>
    <t>YILHM0368</t>
  </si>
  <si>
    <t>YILHM0369</t>
  </si>
  <si>
    <t>YILHM0370</t>
  </si>
  <si>
    <t>YILHM0371</t>
  </si>
  <si>
    <t>Tanga fina de cerezas</t>
  </si>
  <si>
    <t>YILHM0372</t>
  </si>
  <si>
    <t>YILHM0373</t>
  </si>
  <si>
    <t>YILHM0374</t>
  </si>
  <si>
    <t>Tanga fina de corazones</t>
  </si>
  <si>
    <t>YILHM0375</t>
  </si>
  <si>
    <t>YILHM0376</t>
  </si>
  <si>
    <t>YILHM0377</t>
  </si>
  <si>
    <t>Tanga fina negra</t>
  </si>
  <si>
    <t>YILHM0378</t>
  </si>
  <si>
    <t>YILHM0379</t>
  </si>
  <si>
    <t>YILHM0380</t>
  </si>
  <si>
    <t>Tanga fina blanca</t>
  </si>
  <si>
    <t>YILHM0381</t>
  </si>
  <si>
    <t>YILHM0382</t>
  </si>
  <si>
    <t>YILHM0383</t>
  </si>
  <si>
    <t>Tanga fina roja</t>
  </si>
  <si>
    <t>YILHM0384</t>
  </si>
  <si>
    <t>YILHM0385</t>
  </si>
  <si>
    <t>YILHM0386</t>
  </si>
  <si>
    <t>Tanga Brasileña Vino</t>
  </si>
  <si>
    <t>YILHM0387</t>
  </si>
  <si>
    <t>YILHM0388</t>
  </si>
  <si>
    <t>YILHM0389</t>
  </si>
  <si>
    <t>YILHM0390</t>
  </si>
  <si>
    <t>Tanga Brasileña Gris</t>
  </si>
  <si>
    <t>YILHM0391</t>
  </si>
  <si>
    <t>YILHM0392</t>
  </si>
  <si>
    <t>YILHM0393</t>
  </si>
  <si>
    <t>YILHM0394</t>
  </si>
  <si>
    <t>Tanga Brasileña Negra</t>
  </si>
  <si>
    <t>YILHM0395</t>
  </si>
  <si>
    <t>YILHM0396</t>
  </si>
  <si>
    <t>YILHM0397</t>
  </si>
  <si>
    <t>YILHM0398</t>
  </si>
  <si>
    <t>Tanga Brasileña Blanca</t>
  </si>
  <si>
    <t>YILHM0399</t>
  </si>
  <si>
    <t>YILHM0400</t>
  </si>
  <si>
    <t>YILHM0401</t>
  </si>
  <si>
    <t>YILHM0402</t>
  </si>
  <si>
    <t>Tanga Brasileña Coral</t>
  </si>
  <si>
    <t>YILHM0403</t>
  </si>
  <si>
    <t>YILHM0404</t>
  </si>
  <si>
    <t>YILHM0405</t>
  </si>
  <si>
    <t>YILHM2000</t>
  </si>
  <si>
    <t>Blusa-Camisa elegante negra en tejido sedoso H&amp;M</t>
  </si>
  <si>
    <t>YILHM2001</t>
  </si>
  <si>
    <t>YILHM2002</t>
  </si>
  <si>
    <t>Blusa de bolsillos delanteros y cuello chino color azul marino H&amp;M</t>
  </si>
  <si>
    <t>Talla XS_S</t>
  </si>
  <si>
    <t>YILHM2003</t>
  </si>
  <si>
    <t>Blusa-Camisa elegante azul polvoriento en tejido sedoso H&amp;M</t>
  </si>
  <si>
    <t>YILHM2004</t>
  </si>
  <si>
    <t>YILHM2005</t>
  </si>
  <si>
    <t>Blusa-Camisa elegante blanco crema en tejido sedoso H&amp;M</t>
  </si>
  <si>
    <t>YILHM2006</t>
  </si>
  <si>
    <t>Blusa-Camisa elegante blano crema en tejido sedoso H&amp;M</t>
  </si>
  <si>
    <t>YILHM2007</t>
  </si>
  <si>
    <t>Camisa oversize de algodón de muselina con botones con contraste</t>
  </si>
  <si>
    <t>YILHM2010</t>
  </si>
  <si>
    <t>Blusa-Camisa de tela de viscosa y algodón con estampado de hojas H&amp;M</t>
  </si>
  <si>
    <t>YILHM2011</t>
  </si>
  <si>
    <t>Camisa blanca oversize 100% algodón H&amp;M</t>
  </si>
  <si>
    <t>YILHM2012</t>
  </si>
  <si>
    <t>Blusa de chiffon animal print H&amp;M</t>
  </si>
  <si>
    <t>YILHM2013</t>
  </si>
  <si>
    <t>YILHM2014</t>
  </si>
  <si>
    <t>Top sin mangas gris pardo de cuello rectangular H&amp;M</t>
  </si>
  <si>
    <t>YILHM2015</t>
  </si>
  <si>
    <t>YILHM2016</t>
  </si>
  <si>
    <t>Pulóver ajustado de microfibra blanco de mujer H&amp;M</t>
  </si>
  <si>
    <t>YILHM2017</t>
  </si>
  <si>
    <t>YILHM2018</t>
  </si>
  <si>
    <t>YILHM2019</t>
  </si>
  <si>
    <t>Pulóver ajustado de microfibra negro de mujer H&amp;M</t>
  </si>
  <si>
    <t>YILHM2020</t>
  </si>
  <si>
    <t>YILHM2021</t>
  </si>
  <si>
    <t>YILHM2022</t>
  </si>
  <si>
    <t>YILHM2023</t>
  </si>
  <si>
    <t>YILHM2024</t>
  </si>
  <si>
    <t>YILHM2025</t>
  </si>
  <si>
    <t>Pulóver de tela traslúcida color azul grisáceo H&amp;M Sin Foto</t>
  </si>
  <si>
    <t>YILHM2026</t>
  </si>
  <si>
    <t>_Pulóver acanalado de azul grisáceo H&amp;M (Sin Fotos)</t>
  </si>
  <si>
    <t>YILHM2027</t>
  </si>
  <si>
    <t>YILHM2028</t>
  </si>
  <si>
    <t>Jeans de corte ancho de pierna ajustada de hombre H&amp;M</t>
  </si>
  <si>
    <t>Talla 30x32</t>
  </si>
  <si>
    <t>YILHM2029</t>
  </si>
  <si>
    <t>YILHM2030</t>
  </si>
  <si>
    <t>YILHM2031</t>
  </si>
  <si>
    <t>Jogger regular fit de Hombre H&amp;M (no subió)</t>
  </si>
  <si>
    <t>YILHM2032</t>
  </si>
  <si>
    <t>YILHM2033</t>
  </si>
  <si>
    <t>YILHM0654</t>
  </si>
  <si>
    <t>YILHM2034</t>
  </si>
  <si>
    <t>YILHM2035</t>
  </si>
  <si>
    <t>Jogger deportivo de ajuste regular azul oscuro de hombre H&amp;M</t>
  </si>
  <si>
    <t>YILHM2036</t>
  </si>
  <si>
    <t>Jogger deportivo de ajuste regular negro de hombre H&amp;M</t>
  </si>
  <si>
    <t>YILHM2037</t>
  </si>
  <si>
    <t>Jogger Slim Fit de vestir con bolsillos color crema de hombre H&amp;M</t>
  </si>
  <si>
    <t>YILHM2038</t>
  </si>
  <si>
    <t xml:space="preserve">hm /tallas-extras </t>
  </si>
  <si>
    <t>Jogger deportivo  de ajuste regular unisex gris H&amp;M</t>
  </si>
  <si>
    <t>YILHM2039</t>
  </si>
  <si>
    <t>YILHM2040</t>
  </si>
  <si>
    <t>Jogger de pata ancha gris melange oscuro de mujer H&amp;M</t>
  </si>
  <si>
    <t>YILHM2041</t>
  </si>
  <si>
    <t>YILHM2042</t>
  </si>
  <si>
    <t>Jogger deportivo de ajuste regular gris melange Unisex H&amp;M</t>
  </si>
  <si>
    <t>YILHM2043</t>
  </si>
  <si>
    <t>Jogger de pierna ancha gris oscuro sin cordón de ajuste de mujer H&amp;M</t>
  </si>
  <si>
    <t>YILHM2044</t>
  </si>
  <si>
    <t>YILHM2045</t>
  </si>
  <si>
    <t>Jogger deportivo de ajuste regular azul grisáceo de mujer H&amp;M</t>
  </si>
  <si>
    <t>YILHM2046</t>
  </si>
  <si>
    <t>Jogger deportivo de ajuste regular azul polvoriento de mujer H&amp;M</t>
  </si>
  <si>
    <t>YILHM2047</t>
  </si>
  <si>
    <t>Pantalones cortos de corte regular color crema de hombre H&amp;M</t>
  </si>
  <si>
    <t>YILHM2048</t>
  </si>
  <si>
    <t>YILHM2049</t>
  </si>
  <si>
    <t>Pantalones cortos de cordón delantero gris de hombre H&amp;M</t>
  </si>
  <si>
    <t>YILHM2050</t>
  </si>
  <si>
    <t>YILHM2051</t>
  </si>
  <si>
    <t>YILHM2052</t>
  </si>
  <si>
    <t>Pantalones cortos de lona de corte regular beige de hombre H&amp;M</t>
  </si>
  <si>
    <t>YILHM2053</t>
  </si>
  <si>
    <t>Pantalones cortos de cordón delantero negro de hombre H&amp;M</t>
  </si>
  <si>
    <t>YILHM2054</t>
  </si>
  <si>
    <t>YILHM2055</t>
  </si>
  <si>
    <t>YILHM2056</t>
  </si>
  <si>
    <t>Pantalones cortos de gran calidad con bolsillos discretos negro de hombre H&amp;M</t>
  </si>
  <si>
    <t>YILHM2057</t>
  </si>
  <si>
    <t>YILHM2058</t>
  </si>
  <si>
    <t>Pantalones cortos de gran calidad con bolsillos y cordón delantero negro de hombre H&amp;M</t>
  </si>
  <si>
    <t>YILHM2059</t>
  </si>
  <si>
    <t>Pantalones cortos de cordón delantero beige de hombre H&amp;M Sin foto</t>
  </si>
  <si>
    <t>YILHM2060</t>
  </si>
  <si>
    <t>Pantalones cortos de cordón delantero beige de hombre H&amp;M</t>
  </si>
  <si>
    <t>YILHM2061</t>
  </si>
  <si>
    <t>Jeans de mujer ajustados de cintura alta azul oscuro H&amp;M</t>
  </si>
  <si>
    <t>YILHM2062</t>
  </si>
  <si>
    <t>Talla XL_18</t>
  </si>
  <si>
    <t>YILHM2063</t>
  </si>
  <si>
    <t>Jeans de mujer de pierna acampanada de cintura baja negro lavado H&amp;M</t>
  </si>
  <si>
    <t>YILHM20631</t>
  </si>
  <si>
    <t>Jeans harper de tiro alto y pierna ancha azul demin claro de mujer H&amp;M</t>
  </si>
  <si>
    <t>Talla 10_M/L</t>
  </si>
  <si>
    <t>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</t>
  </si>
  <si>
    <t>YILHM20632</t>
  </si>
  <si>
    <t>Jeans harper de tiro alto y pierna ancha negrodemin de mujer H&amp;M</t>
  </si>
  <si>
    <t>YILHM2064</t>
  </si>
  <si>
    <t>Jeans de mujer altos anchos azul claro H&amp;M</t>
  </si>
  <si>
    <t>YILHM2065</t>
  </si>
  <si>
    <t>Jeans de mujer cortos de pierna ancha de talle alto azul claro H&amp;M</t>
  </si>
  <si>
    <t>YILHM2066</t>
  </si>
  <si>
    <t>_Jeans de mujer de pierna ancha de cintura alta gris oscuro H&amp;M</t>
  </si>
  <si>
    <t>YILHM2067</t>
  </si>
  <si>
    <t>Jeans de mujer de pierna ancha de cintura alta gris oscuro H&amp;M</t>
  </si>
  <si>
    <t>YILHM2068</t>
  </si>
  <si>
    <t>Jeans de mujer ajustados de cintura alta azul denim H&amp;M</t>
  </si>
  <si>
    <t>YILHM2069</t>
  </si>
  <si>
    <t>Jeans de mujer de pierna ancha de cintura alta azul oscuro</t>
  </si>
  <si>
    <t>YILHM2070</t>
  </si>
  <si>
    <t>Pulóver ajustado de mujer color marrón H&amp;M</t>
  </si>
  <si>
    <t>YILHM2071</t>
  </si>
  <si>
    <t>Pulóver de punto fino de mujer de rayas negras H&amp;M</t>
  </si>
  <si>
    <t>YILHM2072</t>
  </si>
  <si>
    <t>YILHM2073</t>
  </si>
  <si>
    <t>_Pulóver ajustado de mujer color crema H&amp;M Sin Foto</t>
  </si>
  <si>
    <t>YILHM2074</t>
  </si>
  <si>
    <t>YILHM2075</t>
  </si>
  <si>
    <t>Blusa de mangas largas con brillos de mujer de microfibra H&amp;M Sin Fotos</t>
  </si>
  <si>
    <t>YILHM2076</t>
  </si>
  <si>
    <t>YILHM2077</t>
  </si>
  <si>
    <t>Camiseta de mujer sin mangas acanalada negra H&amp;M</t>
  </si>
  <si>
    <t>YILHM2078</t>
  </si>
  <si>
    <t>Chaleco de traje beige pálido H&amp;M</t>
  </si>
  <si>
    <t>YILHM2079</t>
  </si>
  <si>
    <t>YILHM2080</t>
  </si>
  <si>
    <t>_Cárdigan de punto con detalle de bolsillo azul marino H&amp;M</t>
  </si>
  <si>
    <t>YILHM2082</t>
  </si>
  <si>
    <t>Chaqueta corta blanca con rayas negras de mujer H&amp;M</t>
  </si>
  <si>
    <t>YILHM2083</t>
  </si>
  <si>
    <t>Bañador estampado con copa acolchada H&amp;M</t>
  </si>
  <si>
    <t>YILHM2084</t>
  </si>
  <si>
    <t>Top negro de cuello alto H&amp;M</t>
  </si>
  <si>
    <t>YILHM2085</t>
  </si>
  <si>
    <t xml:space="preserve">Camisa de mezcla de lino sin mangas roja H&amp;M </t>
  </si>
  <si>
    <t>BU040221</t>
  </si>
  <si>
    <t>YILHM2086</t>
  </si>
  <si>
    <t>Pulóver blanco de algodón de mujer H&amp;M</t>
  </si>
  <si>
    <t>YILHM2087</t>
  </si>
  <si>
    <t>_Pulover de mujer blanco de algodón con dibujo H&amp;M Sin Fotos</t>
  </si>
  <si>
    <t>YILHM2088</t>
  </si>
  <si>
    <t>Pulóver de algodón de mujer beige claro H&amp;M</t>
  </si>
  <si>
    <t>YILHM2089</t>
  </si>
  <si>
    <t>Pulóver de mujer verde  milano H&amp;M</t>
  </si>
  <si>
    <t>YILHM2091</t>
  </si>
  <si>
    <t>Pantaloneta con cordón de estampado blanco y negro H&amp;M</t>
  </si>
  <si>
    <t>YILHM2092</t>
  </si>
  <si>
    <t>Pantalón con cordón de mezcla de lino negro H&amp;M</t>
  </si>
  <si>
    <t>YILHM2093</t>
  </si>
  <si>
    <t>Pantaloneta de mezcla de lino color crema H&amp;M</t>
  </si>
  <si>
    <t>YILHM2094</t>
  </si>
  <si>
    <t>Pantalones acampanados color crema H&amp;M</t>
  </si>
  <si>
    <t>YILHM2095</t>
  </si>
  <si>
    <t>Pulóver ajustado verde caqui H&amp;M</t>
  </si>
  <si>
    <t>YILHM2096</t>
  </si>
  <si>
    <t>Pulóver ajustado gris oscuro H&amp;M</t>
  </si>
  <si>
    <t>YILHM2097</t>
  </si>
  <si>
    <t>YILHM2098</t>
  </si>
  <si>
    <t>_Pulóver de canalé negro con rayas blancas H&amp;M Sin foto</t>
  </si>
  <si>
    <t>YILHM2099</t>
  </si>
  <si>
    <t>Pulóver ajustado verde oliva H&amp;M</t>
  </si>
  <si>
    <t>YILHM2100</t>
  </si>
  <si>
    <t>Body tanga con cuello redondo  color crema H&amp;M</t>
  </si>
  <si>
    <t>YILHM2101</t>
  </si>
  <si>
    <t>Pulóver corto ajustado blanco de  mujer H&amp;M</t>
  </si>
  <si>
    <t>YILHM2102</t>
  </si>
  <si>
    <t>YILHM2103</t>
  </si>
  <si>
    <t>Top con cuello de barco negro H&amp;M</t>
  </si>
  <si>
    <t>YILHM2104</t>
  </si>
  <si>
    <t>YILHM2105</t>
  </si>
  <si>
    <t>Top de jersey texturizado negro H&amp;M</t>
  </si>
  <si>
    <t>YILHM2106</t>
  </si>
  <si>
    <t>Blusa transparente color crema H&amp;M</t>
  </si>
  <si>
    <t>YILHM2107</t>
  </si>
  <si>
    <t>Pulóver de mujer color amarillo pálidio H&amp;M</t>
  </si>
  <si>
    <t>YILHM2108</t>
  </si>
  <si>
    <t>Top de un solo hombro con ribete de volantes H&amp;M</t>
  </si>
  <si>
    <t>YILHM2109</t>
  </si>
  <si>
    <t>YILHM2110</t>
  </si>
  <si>
    <t>Top de chiffon con hombros descubiertos H&amp;M</t>
  </si>
  <si>
    <t>YILHM2111</t>
  </si>
  <si>
    <t>Top de jersey texturizado azul brilante H&amp;M</t>
  </si>
  <si>
    <t>YILHM2112</t>
  </si>
  <si>
    <t>Blusa de mezcla de lino estampado de leopardo H&amp;M</t>
  </si>
  <si>
    <t>YILHM2113</t>
  </si>
  <si>
    <t xml:space="preserve">_Camisa de mezcla de lino sin mangas blanca H&amp;M </t>
  </si>
  <si>
    <t>YILHM2114</t>
  </si>
  <si>
    <t xml:space="preserve">Camisa de mezcla de lino sin mangas blanca H&amp;M </t>
  </si>
  <si>
    <t>YILHM2116</t>
  </si>
  <si>
    <t>Top sin mangas drapeado amarillo claro  H&amp;M</t>
  </si>
  <si>
    <t>YILHM2117</t>
  </si>
  <si>
    <t>Top bustier de mezclilla H&amp;M</t>
  </si>
  <si>
    <t>YILHM2118</t>
  </si>
  <si>
    <t xml:space="preserve">Camisa de mezcla de lino sin mangas azul marino H&amp;M </t>
  </si>
  <si>
    <t>YILHM2119</t>
  </si>
  <si>
    <t>Top con cuello de barco de rayas blancas y negras H&amp;M</t>
  </si>
  <si>
    <t>YILHM2120</t>
  </si>
  <si>
    <t>Camisa azul marino con rayas blancas H&amp;M</t>
  </si>
  <si>
    <t>YILHM2121</t>
  </si>
  <si>
    <t>Camisa de popelina blanca con rayas negras H&amp;M</t>
  </si>
  <si>
    <t>YILHM2122</t>
  </si>
  <si>
    <t>Minifalda blanca con rayas negras H&amp;M</t>
  </si>
  <si>
    <t>YILHM2123</t>
  </si>
  <si>
    <t>YILHM2124</t>
  </si>
  <si>
    <t>Pantaloneta de mezcla de lino color blanco H&amp;M</t>
  </si>
  <si>
    <t>YILHM2125</t>
  </si>
  <si>
    <t>Falda midi con estampado de leopardo H&amp;M</t>
  </si>
  <si>
    <t>YILHM2126</t>
  </si>
  <si>
    <t>YILHM2127</t>
  </si>
  <si>
    <t>Top acanalado con detalle de botones marrón oscuro H&amp;M</t>
  </si>
  <si>
    <t>YILHM2128</t>
  </si>
  <si>
    <t>YILHM2129</t>
  </si>
  <si>
    <t>Mochila de lona ideal para viajes, negocios y escuela con porta laptop marca VS color negra</t>
  </si>
  <si>
    <t>YILHM2130</t>
  </si>
  <si>
    <t>Mochila de lona ideal para viajes, negocios y escuela con porta laptop VS color rosa</t>
  </si>
  <si>
    <t>BU06826</t>
  </si>
  <si>
    <t xml:space="preserve"> lenceria /ofertas</t>
  </si>
  <si>
    <t>Sujetador suave de encaje y satén Beige</t>
  </si>
  <si>
    <t>BU06827</t>
  </si>
  <si>
    <t>Sujetador suave de encaje y satén Negro</t>
  </si>
  <si>
    <t>BU06828</t>
  </si>
  <si>
    <t>BU043603</t>
  </si>
  <si>
    <t xml:space="preserve">lenceria /nuevo /tallas-extras </t>
  </si>
  <si>
    <t>Sujetador confortable talla grande Color burdeos</t>
  </si>
  <si>
    <t>YILHM0964</t>
  </si>
  <si>
    <t>_Pantalones de pirna ancha negro con cordón de mujer H&amp;M</t>
  </si>
  <si>
    <t>YILHM0965</t>
  </si>
  <si>
    <t>Pantalones chinos de algodón de fit slim beige de hombre H&amp;M (no subió)</t>
  </si>
  <si>
    <t>Talla S_30</t>
  </si>
  <si>
    <t>YILHM0966</t>
  </si>
  <si>
    <t>YILHM0967</t>
  </si>
  <si>
    <t>Pantalones cortos con cordón delantero negro de hombre H&amp;M (Sin Foto)</t>
  </si>
  <si>
    <t>YILHM0949</t>
  </si>
  <si>
    <t>Pantalones hasta el tobillo de viscosa negro de mujer H&amp;M</t>
  </si>
  <si>
    <t>YILHM0968</t>
  </si>
  <si>
    <t>Jeans mom de tiro alto y pierna delgada azul oscuro de mujer H&amp;M</t>
  </si>
  <si>
    <t>YILHM0969</t>
  </si>
  <si>
    <t>YILHM0960</t>
  </si>
  <si>
    <t>_Pantalones de nylon verde oliva de mujer H&amp;M</t>
  </si>
  <si>
    <t>YILHM0970</t>
  </si>
  <si>
    <t>Jeans mom de tiro alto y pierna delgada azul vaquero de mujer H&amp;M</t>
  </si>
  <si>
    <t>YILHM0971</t>
  </si>
  <si>
    <t>_Mini falda negra de mujer H&amp;M</t>
  </si>
  <si>
    <t>YILHM0972</t>
  </si>
  <si>
    <t>Jeans de tiro bajo con pierna acampanada negro de mujer H&amp;M</t>
  </si>
  <si>
    <t>YILHM0973</t>
  </si>
  <si>
    <t>Pantalones vaqueros holgados de firax negro de hombre H&amp;M</t>
  </si>
  <si>
    <t>YILHM0974</t>
  </si>
  <si>
    <t>YILHM0975</t>
  </si>
  <si>
    <t>YILHM2131</t>
  </si>
  <si>
    <t xml:space="preserve">Polo de ajuste encantado beige oscuro de hombre H&amp;M </t>
  </si>
  <si>
    <t>YILHM2132</t>
  </si>
  <si>
    <t>YILHM2133</t>
  </si>
  <si>
    <t>Camisa de mezcla de lino de manga corta de corte regular H&amp;M</t>
  </si>
  <si>
    <t>YILHM2134</t>
  </si>
  <si>
    <t>Pulóver de hombre oversized amarillo H&amp;M</t>
  </si>
  <si>
    <t>YILHM2135</t>
  </si>
  <si>
    <t>Pulóver de hombre slim fit verde salvia H&amp;M</t>
  </si>
  <si>
    <t>YILHM2136</t>
  </si>
  <si>
    <t>YILHM2137</t>
  </si>
  <si>
    <t>YILHM2138</t>
  </si>
  <si>
    <t>Pulóver de hombre slim fit negro H&amp;M</t>
  </si>
  <si>
    <t>YILHM2139</t>
  </si>
  <si>
    <t>Polo ajustado negro H&amp;M</t>
  </si>
  <si>
    <t>YILHM2140</t>
  </si>
  <si>
    <t>Camisa texturizada de corte regular celeste H&amp;M</t>
  </si>
  <si>
    <t>YILHM2141</t>
  </si>
  <si>
    <t>Camisa gofrada de corte regular beige oscuro H&amp;M</t>
  </si>
  <si>
    <t>YILHM2142</t>
  </si>
  <si>
    <t>Polo de punto de agujero de corte regular celeste H&amp;M</t>
  </si>
  <si>
    <t>YILHM2143</t>
  </si>
  <si>
    <t>Polo de punto de agujero de corte regular blanco H&amp;M</t>
  </si>
  <si>
    <t>YILHM2144</t>
  </si>
  <si>
    <t>Polo de punto texturizado de corte regular regular marrón oscuro H&amp;m</t>
  </si>
  <si>
    <t>YILHM2145</t>
  </si>
  <si>
    <t>Pulóver de corte regular con cuello beige oscuro H&amp;M</t>
  </si>
  <si>
    <t>YILHM2146</t>
  </si>
  <si>
    <t>Pulóver de punto texturizado de corte regular blanco H&amp;M</t>
  </si>
  <si>
    <t>YILHM2147</t>
  </si>
  <si>
    <t>Pulóver ajustado acanalado color crema H&amp;M</t>
  </si>
  <si>
    <t>YILHM2148</t>
  </si>
  <si>
    <t>Pulóver gofrado de corte regular color crema H&amp;M</t>
  </si>
  <si>
    <t>YILHM2149</t>
  </si>
  <si>
    <t>Pulóver de corte regular con cuello blanco H&amp;M</t>
  </si>
  <si>
    <t>YILHM2150</t>
  </si>
  <si>
    <t>Camisa resort de canalé de ajuste holgado negra H&amp;M</t>
  </si>
  <si>
    <t>YILHM2151</t>
  </si>
  <si>
    <t>YILHM2152</t>
  </si>
  <si>
    <t>YILHM2153</t>
  </si>
  <si>
    <t>Pulóver de corte regular con cuello azul marino H&amp;M</t>
  </si>
  <si>
    <t>YILHM2154</t>
  </si>
  <si>
    <t>YILHM2155</t>
  </si>
  <si>
    <t>YILHM2156</t>
  </si>
  <si>
    <t>Top de jersey texturizado blanco H&amp;M</t>
  </si>
  <si>
    <t>YILHM2157</t>
  </si>
  <si>
    <t>Chaleco de traje negro H&amp;M</t>
  </si>
  <si>
    <t>YILHM2158</t>
  </si>
  <si>
    <t>Top de jersey gofre negro H&amp;M</t>
  </si>
  <si>
    <t>YILHM2159</t>
  </si>
  <si>
    <t>Minifalda de vinil negra H&amp;M</t>
  </si>
  <si>
    <t>YILHM2160</t>
  </si>
  <si>
    <t>Top con cremallera y cuello gris H&amp;M</t>
  </si>
  <si>
    <t>YILHM2161</t>
  </si>
  <si>
    <t>Pulóver ajustado de mujer celeste H&amp;m</t>
  </si>
  <si>
    <t>YILHM2162</t>
  </si>
  <si>
    <t>Pulóver ajustado de mujer acanalado blanco H&amp;M</t>
  </si>
  <si>
    <t>YILHM2163</t>
  </si>
  <si>
    <t>Pulóver de mezcla modal acanalada blanco H&amp;M</t>
  </si>
  <si>
    <t>YILHM2164</t>
  </si>
  <si>
    <t>YILHM2165</t>
  </si>
  <si>
    <t>Top de cuello alto de microfibra gris H&amp;M</t>
  </si>
  <si>
    <t>YILHM2166</t>
  </si>
  <si>
    <t>Falda midi negra H&amp;M</t>
  </si>
  <si>
    <t>YILHM2167</t>
  </si>
  <si>
    <t>Pantalones de jersey acampanados gris oscuro H&amp;M</t>
  </si>
  <si>
    <t>YILHM2168</t>
  </si>
  <si>
    <t>Pantalones de hombre de ajuste relajado azul marino H&amp;M</t>
  </si>
  <si>
    <t>YILHM2169</t>
  </si>
  <si>
    <t>YILHM2170</t>
  </si>
  <si>
    <t>Jogger ajustado y elegante beige H&amp;M</t>
  </si>
  <si>
    <t>YILHM2171</t>
  </si>
  <si>
    <t>Jogger de cargo ajustado gris oscuro H&amp;M</t>
  </si>
  <si>
    <t>YILHM2172</t>
  </si>
  <si>
    <t>Pulóver de hombre de gran calidad holgado beige H&amp;M</t>
  </si>
  <si>
    <t>YILHM2173</t>
  </si>
  <si>
    <t>YILHM2174</t>
  </si>
  <si>
    <t>Polo piqué de corte regular negro H&amp;M</t>
  </si>
  <si>
    <t>YILHM2175</t>
  </si>
  <si>
    <t>YILHM2176</t>
  </si>
  <si>
    <t>Camisa de resort con textura de corte regular color crema H&amp;m</t>
  </si>
  <si>
    <t>YILHM2177</t>
  </si>
  <si>
    <t>Polo de punto pointelle de corte regular crema rayado H&amp;M</t>
  </si>
  <si>
    <t>YILHM2178</t>
  </si>
  <si>
    <t>Camisa de resort con textura de corte regular rayado H&amp;m</t>
  </si>
  <si>
    <t>YILHM2179</t>
  </si>
  <si>
    <t>Polo ajustado verde salvia H&amp;M</t>
  </si>
  <si>
    <t>YILHM2180</t>
  </si>
  <si>
    <t>Pulóver estampado de corte holgado beige claro H&amp;M</t>
  </si>
  <si>
    <t>YILHM0293</t>
  </si>
  <si>
    <t>YILHM2183</t>
  </si>
  <si>
    <t>_Pulóver largo de corte regular blanco de hombre H&amp;M</t>
  </si>
  <si>
    <t>YILHM2184</t>
  </si>
  <si>
    <t>YILHM2185</t>
  </si>
  <si>
    <t>YILHM2186</t>
  </si>
  <si>
    <t>_Pulóver ajustado de algodón Pima H&amp;M</t>
  </si>
  <si>
    <t>YILHM2187</t>
  </si>
  <si>
    <t>YILHM2188</t>
  </si>
  <si>
    <t>Pulóver de corte regular negro H&amp;M</t>
  </si>
  <si>
    <t>YILHM2189</t>
  </si>
  <si>
    <t>YILHM2190</t>
  </si>
  <si>
    <t>Pulóver ajustado con cuello en V negro H&amp;M</t>
  </si>
  <si>
    <t>YILHM2191</t>
  </si>
  <si>
    <t>Pulóver estampado con letrero de corte holgado H&amp;M</t>
  </si>
  <si>
    <t>YILHM2192</t>
  </si>
  <si>
    <t>Pulóver estampado de corte holgado negro/new york H&amp;M</t>
  </si>
  <si>
    <t>YILHM2193</t>
  </si>
  <si>
    <t>YILHM2194</t>
  </si>
  <si>
    <t>YILHM2195</t>
  </si>
  <si>
    <t>Pulóver holgado negro/kodak H&amp;M</t>
  </si>
  <si>
    <t>YILHM2196</t>
  </si>
  <si>
    <t>YILHM2197</t>
  </si>
  <si>
    <t>Pulóver ajustado Coolmax negro H&amp;M</t>
  </si>
  <si>
    <t>YILHM2198</t>
  </si>
  <si>
    <t>Pulóver regular fit Coolmax H&amp;M</t>
  </si>
  <si>
    <t>YILHM2199</t>
  </si>
  <si>
    <t>Pulóver ajustado acanalado negro H&amp;M</t>
  </si>
  <si>
    <t>YILHM2200</t>
  </si>
  <si>
    <t>Pulóver oversized de algodón negro H&amp;M</t>
  </si>
  <si>
    <t>YILHM2201</t>
  </si>
  <si>
    <t>YILHM2202</t>
  </si>
  <si>
    <t>Pulóver oversized marrón H&amp;M</t>
  </si>
  <si>
    <t>YILHM2205</t>
  </si>
  <si>
    <t>Pulóver holgado beige claro H&amp;M</t>
  </si>
  <si>
    <t>YILHM2206</t>
  </si>
  <si>
    <t>YILHM2209</t>
  </si>
  <si>
    <t xml:space="preserve">Pantalones de sarga de algodón beige H&amp;M Sin Foto </t>
  </si>
  <si>
    <t>Talla 34x32</t>
  </si>
  <si>
    <t>YILHM2210</t>
  </si>
  <si>
    <t>Jeans suelto Houston azul claro H&amp;M Talla 32x32</t>
  </si>
  <si>
    <t>Talla 32x32</t>
  </si>
  <si>
    <t>YILHM2211</t>
  </si>
  <si>
    <t>Jeans chinos ajustados de algodón negros H&amp;M</t>
  </si>
  <si>
    <t>YILHM2212</t>
  </si>
  <si>
    <t>Jeans ajustados a medida negros H&amp;M</t>
  </si>
  <si>
    <t>Talla 34</t>
  </si>
  <si>
    <t>YILHM2213</t>
  </si>
  <si>
    <t>Pantalones ajustados negros H&amp;M</t>
  </si>
  <si>
    <t>YILHM2214</t>
  </si>
  <si>
    <t>Pantalones ajustados blanco crema H&amp;M</t>
  </si>
  <si>
    <t>YILHM2215</t>
  </si>
  <si>
    <t>Lenceria /hm</t>
  </si>
  <si>
    <t>_Sujetador súper push up blacno H&amp;M</t>
  </si>
  <si>
    <t>Talla 36B</t>
  </si>
  <si>
    <t>YILHM2216</t>
  </si>
  <si>
    <t>_Sujetador súper push up negro H&amp;M</t>
  </si>
  <si>
    <t>YILHM2217</t>
  </si>
  <si>
    <t>_Sujetador Balconette de encaje acolchado beige pálido H&amp;M</t>
  </si>
  <si>
    <t>Talla 36D</t>
  </si>
  <si>
    <t>YILHM2218</t>
  </si>
  <si>
    <t>_Sujetador Push up de microfibra negro H&amp;M</t>
  </si>
  <si>
    <t>Talla 34D</t>
  </si>
  <si>
    <t>YILHM2219</t>
  </si>
  <si>
    <t>YILHM2220</t>
  </si>
  <si>
    <t>_Sujetador Push up de microfibra blanco H&amp;M</t>
  </si>
  <si>
    <t>YILHM2221</t>
  </si>
  <si>
    <t>_Polo de punto de mangas largas negro traslúcido H&amp;M</t>
  </si>
  <si>
    <t>YILHM2222</t>
  </si>
  <si>
    <t>lenceria /hm</t>
  </si>
  <si>
    <t>_Calcetines de mezcla de lana beige oscuro sin foto</t>
  </si>
  <si>
    <t>Talla 36/38</t>
  </si>
  <si>
    <t>YILHM2224</t>
  </si>
  <si>
    <t>Camisa ajustada de hombre negra con botones blancos H&amp;M</t>
  </si>
  <si>
    <t>YILHM2225</t>
  </si>
  <si>
    <t>YILHM2226</t>
  </si>
  <si>
    <t>Camisa blanca de corte ajustado de cuello chino H&amp;M</t>
  </si>
  <si>
    <t>YILHM2227</t>
  </si>
  <si>
    <t>Camisa ajustada de hombre H&amp;M</t>
  </si>
  <si>
    <t>YILHM2228</t>
  </si>
  <si>
    <t>Camisa de ajuste regular mezclilla celeste H&amp;M Sin Foto</t>
  </si>
  <si>
    <t>YILHM2230</t>
  </si>
  <si>
    <t>Camisa de corte regular beige oscuro/rayado H&amp;M</t>
  </si>
  <si>
    <t>YILHM2231</t>
  </si>
  <si>
    <t>Camisa ajustada beige claro rayada H&amp;M</t>
  </si>
  <si>
    <t>YILHM2232</t>
  </si>
  <si>
    <t>Pulóver holgado con estampado blanco/snoopy H&amp;M</t>
  </si>
  <si>
    <t>YILHM2237</t>
  </si>
  <si>
    <t>Short bañador de hombre naranja oscuro/palmeras H&amp;M</t>
  </si>
  <si>
    <t>YILHM2238</t>
  </si>
  <si>
    <t>Short bañador de hombre estampado de hojas H&amp;M</t>
  </si>
  <si>
    <t>YILHM2242</t>
  </si>
  <si>
    <t>YILHM2243</t>
  </si>
  <si>
    <t>YILHM2245</t>
  </si>
  <si>
    <t>YILHM2246</t>
  </si>
  <si>
    <t>Camisa texturizada de corte regular blanco H&amp;M</t>
  </si>
  <si>
    <t>YILHM2247</t>
  </si>
  <si>
    <t>Pantalones de hombre ajustados azul marino H&amp;M</t>
  </si>
  <si>
    <t>Talla 32_M</t>
  </si>
  <si>
    <t>YILHM2248</t>
  </si>
  <si>
    <t>Pantalones de hombre ajustados gris oscuro H&amp;M</t>
  </si>
  <si>
    <t>Talla 29_XS</t>
  </si>
  <si>
    <t>YILHM2249</t>
  </si>
  <si>
    <t>Pantalones de jersey negro de mujer H&amp;M</t>
  </si>
  <si>
    <t>YILHM2251</t>
  </si>
  <si>
    <t>_Top de cuello alto de microfibra blanco H&amp;M</t>
  </si>
  <si>
    <t>YILHM2252</t>
  </si>
  <si>
    <t>Top de cuello alto de microfibra negro H&amp;M</t>
  </si>
  <si>
    <t>YILHM2253</t>
  </si>
  <si>
    <t>Top de medio cuello marrón oscuro H&amp;M Sin Foto</t>
  </si>
  <si>
    <t>YILHM2254</t>
  </si>
  <si>
    <t>Body tanga de cuello cuadrado color crema/rayas negras H&amp;M</t>
  </si>
  <si>
    <t>YILHM2255</t>
  </si>
  <si>
    <t>_Top arrugado de mangas con volantes y lazos delanteros color verde oliva H&amp;M (Sin Fotos)</t>
  </si>
  <si>
    <t>YILHM2257</t>
  </si>
  <si>
    <t xml:space="preserve">Pulóver ajustado de microfibra negro H&amp;M </t>
  </si>
  <si>
    <t>YILHM2258</t>
  </si>
  <si>
    <t>_Top negro de medio cuello acanalado H&amp;M Sin Foto</t>
  </si>
  <si>
    <t>YILHM2261</t>
  </si>
  <si>
    <t>_Enguatada acanalada beige H&amp;M</t>
  </si>
  <si>
    <t>YILHM2262</t>
  </si>
  <si>
    <t>Top de mangas largas con escote de corazón blanco H&amp;M</t>
  </si>
  <si>
    <t>YILHM2263</t>
  </si>
  <si>
    <t>Top de mangas largas de microfibra de escote cuadrado beige claro H&amp;M</t>
  </si>
  <si>
    <t>YILHM2264</t>
  </si>
  <si>
    <t>Top de mangas largas acanalado con ribete de encaje rosa polvoriento H&amp;M</t>
  </si>
  <si>
    <t>YILHM2267</t>
  </si>
  <si>
    <t>Top de mangas largas de algodón negro H&amp;M</t>
  </si>
  <si>
    <t>YILHM2269</t>
  </si>
  <si>
    <t>YILHM2270</t>
  </si>
  <si>
    <t>_Cardigan de punto fino crema/negro con botones dorados de mujer H&amp;M</t>
  </si>
  <si>
    <t>YILHM2271</t>
  </si>
  <si>
    <t>YILHM2273</t>
  </si>
  <si>
    <t>Top de mangas largas de microfibra escote cuadrado blanco H&amp;M</t>
  </si>
  <si>
    <t>YILHM2274</t>
  </si>
  <si>
    <t>Top de cuello cuadrado de microfibra blanco H&amp;M</t>
  </si>
  <si>
    <t>YILHM2276</t>
  </si>
  <si>
    <t>Top ajustado corto de microfibra blanco H&amp;M</t>
  </si>
  <si>
    <t>YILHM2275</t>
  </si>
  <si>
    <t>Top de mangas largas acanalado con ribete de encaje blanco H&amp;M</t>
  </si>
  <si>
    <t>YILHM2277</t>
  </si>
  <si>
    <t>Camisa elástica de mujer blanca H&amp;M</t>
  </si>
  <si>
    <t>YILHM2278</t>
  </si>
  <si>
    <t>YILHM2279</t>
  </si>
  <si>
    <t>Camisa de mujer denim blanca H&amp;M</t>
  </si>
  <si>
    <t>YILHM2280</t>
  </si>
  <si>
    <t>Pantalones de jersey acampanados negro de mujer  H&amp;M</t>
  </si>
  <si>
    <t>YILHM2281</t>
  </si>
  <si>
    <t>_Vestido ajustado largo azul marino H&amp;M Sin Foto</t>
  </si>
  <si>
    <t>YILHM2282</t>
  </si>
  <si>
    <t>Pulóver ajustado corto de microfibra blanco H&amp;M</t>
  </si>
  <si>
    <t>YILHM2283</t>
  </si>
  <si>
    <t>Pulóver de mujer ajustado blanco de microfibra H&amp;M</t>
  </si>
  <si>
    <t>YILHM2284</t>
  </si>
  <si>
    <t>YILHM2287</t>
  </si>
  <si>
    <t>YILHM2288</t>
  </si>
  <si>
    <t>YILHM2289</t>
  </si>
  <si>
    <t>_Top negro de mangas largas acanalado H&amp;M</t>
  </si>
  <si>
    <t>YILHM2290</t>
  </si>
  <si>
    <t>_Pulóver negro ajustado de mujer con letrero Patisserie H&amp;M Sin Foto</t>
  </si>
  <si>
    <t>YILHM2291</t>
  </si>
  <si>
    <t>Top de cuello cuadrado de microfibra negro H&amp;M</t>
  </si>
  <si>
    <t>YILHM2293</t>
  </si>
  <si>
    <t>Pulóver ajustado negro de mujer de microfibra H&amp;M</t>
  </si>
  <si>
    <t>YILHM2294</t>
  </si>
  <si>
    <t>_Pulóver ajustado negro de mujer de microfibra de cuello fino H&amp;M Sin Foto</t>
  </si>
  <si>
    <t>YILHM2295</t>
  </si>
  <si>
    <t>_Top de medio cuello marrón oscuro H&amp;M (Sin Foto)</t>
  </si>
  <si>
    <t>YILHM2297</t>
  </si>
  <si>
    <t>Pulóver de mujer negro oversized H&amp;M</t>
  </si>
  <si>
    <t>YILHM2298</t>
  </si>
  <si>
    <t>YILHM2299</t>
  </si>
  <si>
    <t>Pulóver oversized negro estampado/Mickey Mouse H&amp;M</t>
  </si>
  <si>
    <t>Talla S/M</t>
  </si>
  <si>
    <t>YILHM2300</t>
  </si>
  <si>
    <t xml:space="preserve">Pulóver ajustado corto gris de mujer H&amp;M </t>
  </si>
  <si>
    <t>YILHM2302</t>
  </si>
  <si>
    <t>Pulóver negro de ajuste regular de algón H&amp;M</t>
  </si>
  <si>
    <t>YILHM2303</t>
  </si>
  <si>
    <t>Camiseta sin mangas de corte holgado negra H&amp;M</t>
  </si>
  <si>
    <t>YILHM2304</t>
  </si>
  <si>
    <t>Sandalias con detalle de nudo atadas al tobillo en rosa neon</t>
  </si>
  <si>
    <t>YILHM2305</t>
  </si>
  <si>
    <t>Pulóver blanco de hombre de ajuste regular H&amp;M</t>
  </si>
  <si>
    <t>YILHM2306</t>
  </si>
  <si>
    <t>Polo de ajuste regular azul marino H&amp;M</t>
  </si>
  <si>
    <t>YILHM2307</t>
  </si>
  <si>
    <t>YILHM2308</t>
  </si>
  <si>
    <t>Pulóver estampado de corte holgado blanco/george gas H&amp;M</t>
  </si>
  <si>
    <t>YILHM2309</t>
  </si>
  <si>
    <t>Polo negro de ajuste regular H&amp;M Sin Foto</t>
  </si>
  <si>
    <t>YILHM2310</t>
  </si>
  <si>
    <t>Camisa de  corte regular de cuadros beige claro H&amp;M Sihn Fotos</t>
  </si>
  <si>
    <t>YILHM2311</t>
  </si>
  <si>
    <t>_Camisa de mujer denim gris H&amp;M</t>
  </si>
  <si>
    <t>YILHM2312</t>
  </si>
  <si>
    <t>YILHM2313</t>
  </si>
  <si>
    <t>Camisa de magas largas texturizada de corte regular negra H&amp;M</t>
  </si>
  <si>
    <t>YILHM2314</t>
  </si>
  <si>
    <t>Polo de mujer holgado blanco con rayas azul marino H&amp;M</t>
  </si>
  <si>
    <t>YILHM2315</t>
  </si>
  <si>
    <t xml:space="preserve">Camisa negra de corte ajustado de cuello chino H&amp;M </t>
  </si>
  <si>
    <t>YILHM2316</t>
  </si>
  <si>
    <t>Camisa ajustada azul claro rayado H&amp;M</t>
  </si>
  <si>
    <t>YILHM2317</t>
  </si>
  <si>
    <t>Camisa ajustada azul celeste H&amp;M</t>
  </si>
  <si>
    <t>YILHM2318</t>
  </si>
  <si>
    <t>Camisa ajustada negra H&amp;M</t>
  </si>
  <si>
    <t>YILHM2319</t>
  </si>
  <si>
    <t>YILHM2321</t>
  </si>
  <si>
    <t>Camisa ajustada blanca H&amp;M</t>
  </si>
  <si>
    <t>YILHM2322</t>
  </si>
  <si>
    <t>Camisa ajustada azul celeste/estampada H&amp;M</t>
  </si>
  <si>
    <t>YILHM2323</t>
  </si>
  <si>
    <t>_Top de mangas largas acanalado marrón oscuro H&amp;M</t>
  </si>
  <si>
    <t>YILHM2324</t>
  </si>
  <si>
    <t>_Minifalda negra H&amp;M</t>
  </si>
  <si>
    <t>YILHM2325</t>
  </si>
  <si>
    <t>_Pulóver de mujer de algodón azul grisáceo H&amp;M</t>
  </si>
  <si>
    <t>YILHM2326</t>
  </si>
  <si>
    <t>_Pantalones de pana de pierna ancha beige claro H&amp;M</t>
  </si>
  <si>
    <t>YILHM2327</t>
  </si>
  <si>
    <t>_Top de mangas largas acanalado beige claro melange H&amp;M</t>
  </si>
  <si>
    <t>YILHM2328</t>
  </si>
  <si>
    <t>_Top de mangas largas acanalado color crema H&amp;M</t>
  </si>
  <si>
    <t>YILHM2329</t>
  </si>
  <si>
    <t>_Polo de mujer de mangas largas blanco traslúcido H&amp;M</t>
  </si>
  <si>
    <t>YILHM2330</t>
  </si>
  <si>
    <t>YILHM2331</t>
  </si>
  <si>
    <t>_Top de mangas largas de microfibra escote cuadrado negro H&amp;M</t>
  </si>
  <si>
    <t>YILHM2332</t>
  </si>
  <si>
    <t>_Top de mangas largas de algodón blanco H&amp;M</t>
  </si>
  <si>
    <t>YILHM2333</t>
  </si>
  <si>
    <t>_Top sin mangas de cuello alto simulado brillante gris H&amp;M</t>
  </si>
  <si>
    <t>YILHM2334</t>
  </si>
  <si>
    <t>_Top acanalado escote corazón rosa claro H&amp;M Sin Foto</t>
  </si>
  <si>
    <t>YILHM2335</t>
  </si>
  <si>
    <t>_Top de mangas largas de microfibra color topo oscuro H&amp;M</t>
  </si>
  <si>
    <t>YILHM2336</t>
  </si>
  <si>
    <t>YILHM2337</t>
  </si>
  <si>
    <t>_Pulóver de algodón de mujer beige H&amp;M</t>
  </si>
  <si>
    <t>YILHM2338</t>
  </si>
  <si>
    <t>_Pantalones de pijama azul celeste con rayas H&amp;M</t>
  </si>
  <si>
    <t>YILHM2339</t>
  </si>
  <si>
    <t>_Camiseta sin mangas acanalada de mujer marrón oscuro H&amp;M</t>
  </si>
  <si>
    <t>YILHM2340</t>
  </si>
  <si>
    <t>_Camiseta sin mangas acanalada de mujer verde caqui claro H&amp;M</t>
  </si>
  <si>
    <t>YILHM2341</t>
  </si>
  <si>
    <t>_Camiseta sin mangas acanalada de mujer beige claro H&amp;M</t>
  </si>
  <si>
    <t>YILHM2342</t>
  </si>
  <si>
    <t>_Camiseta sin mangas acanalada de mujer azul celeste H&amp;M</t>
  </si>
  <si>
    <t>YILHM2343</t>
  </si>
  <si>
    <t>_Camiseta sin mangas acanalada de mujer azul grisáceo H&amp;M</t>
  </si>
  <si>
    <t>YILHM2344</t>
  </si>
  <si>
    <t>_Pantalones de vestir hasta el tobillo negro H&amp;M</t>
  </si>
  <si>
    <t>YILHM2345</t>
  </si>
  <si>
    <t>_Falda plisada negra H&amp;M</t>
  </si>
  <si>
    <t>YILHM2346</t>
  </si>
  <si>
    <t>_Pantalones estampados de cebra H&amp;M</t>
  </si>
  <si>
    <t>YILHM2347</t>
  </si>
  <si>
    <t xml:space="preserve">_Pantaloneta de mezcla de lino azul marino H&amp;M </t>
  </si>
  <si>
    <t>YILHM2348</t>
  </si>
  <si>
    <t>_Jeans de pierna acampanada y cintura baja H&amp;M</t>
  </si>
  <si>
    <t>YILHM2349</t>
  </si>
  <si>
    <t>_Jogger negro de pierna ancha H&amp;M</t>
  </si>
  <si>
    <t>YILHM2350</t>
  </si>
  <si>
    <t>_Jeans rectos blancos H&amp;M</t>
  </si>
  <si>
    <t>YILHM2351</t>
  </si>
  <si>
    <t>_Pantalones de vestir cónicos negros H&amp;M</t>
  </si>
  <si>
    <t>YILHM2352</t>
  </si>
  <si>
    <t>_Jeans bajos acampanados azul denim H&amp;M</t>
  </si>
  <si>
    <t>YILHM2353</t>
  </si>
  <si>
    <t>_Joggers de cintura alta gris claro melange H&amp;M</t>
  </si>
  <si>
    <t>YILHM2354</t>
  </si>
  <si>
    <t>_Joggers de cintura alta y patas anchas gris claro melange H&amp;M</t>
  </si>
  <si>
    <t>YILHM2355</t>
  </si>
  <si>
    <t>YILHM2356</t>
  </si>
  <si>
    <t>_Jogger de pata ancha gris melange de mujer H&amp;M</t>
  </si>
  <si>
    <t>YILHM2357</t>
  </si>
  <si>
    <t>_Jogger de hombre de ajuste regular gris melange H&amp;M</t>
  </si>
  <si>
    <t>YILHM2358</t>
  </si>
  <si>
    <t>_Leggings acampanados negros H&amp;M</t>
  </si>
  <si>
    <t>Jeans mom de cintura alta denim gris oscuro de mujer H&amp;M</t>
  </si>
  <si>
    <t>YILHM2359</t>
  </si>
  <si>
    <t>_Pantalones de mujer de vestir color crema H&amp;M</t>
  </si>
  <si>
    <t>YILHM2360</t>
  </si>
  <si>
    <t>_Jogger de mujer de cintura alta negros H&amp;M</t>
  </si>
  <si>
    <t>YILHM2361</t>
  </si>
  <si>
    <t>_Pantalones de vestir bootcut marrón oscuro H&amp;M</t>
  </si>
  <si>
    <t>YILHM2362</t>
  </si>
  <si>
    <t>_Pantalones de vestir bootcut negro H&amp;M</t>
  </si>
  <si>
    <t>YILHM2363</t>
  </si>
  <si>
    <t>_Pantalones de sarga de pierna ancha negros H&amp;M</t>
  </si>
  <si>
    <t>YILHM2364</t>
  </si>
  <si>
    <t>_Pantalones de vestir con botones dorados beige oscuro H&amp;M</t>
  </si>
  <si>
    <t>YILHM2365</t>
  </si>
  <si>
    <t>_Top de mujer de punto fino color crema H&amp;M</t>
  </si>
  <si>
    <t>YILHM2366</t>
  </si>
  <si>
    <t>_Vestido blanco de mangas abombadas de bordado ojal H&amp;M</t>
  </si>
  <si>
    <t>YILHM2368</t>
  </si>
  <si>
    <t>_Vestido arrugado con ribete overlocked beige claro H&amp;M</t>
  </si>
  <si>
    <t>YILHM2369</t>
  </si>
  <si>
    <t>_Vestido de estampado verde con hojas línea A H&amp;M</t>
  </si>
  <si>
    <t>YILHM2370</t>
  </si>
  <si>
    <t>_Vestido largo con detalle de lazo crema/floral H&amp;M</t>
  </si>
  <si>
    <t>YILHM2371</t>
  </si>
  <si>
    <t>_Shorts de mezclilla de  cintura alta azul denim claro H&amp;M</t>
  </si>
  <si>
    <t>YILHM2372</t>
  </si>
  <si>
    <t>_Shorts de mezclilla de  cintura alta  azul denim claro H&amp;M</t>
  </si>
  <si>
    <t>YILHM2373</t>
  </si>
  <si>
    <t>_Shorts de mezclilla de  cintura alta gris oscuro H&amp;M</t>
  </si>
  <si>
    <t>YILHM2374</t>
  </si>
  <si>
    <t>_Shorts de mezclilla de  cintura alta  azul denim H&amp;M</t>
  </si>
  <si>
    <t>Talla  M_6</t>
  </si>
  <si>
    <t>YILHM2375</t>
  </si>
  <si>
    <t>_Saya short de mezcla de lino con botón dorado lateral negra H&amp;M</t>
  </si>
  <si>
    <t>YILHM2376</t>
  </si>
  <si>
    <t>_Saya short de mezcla de lino con botón dorado lateral beige claro H&amp;M</t>
  </si>
  <si>
    <t>YILHM2377</t>
  </si>
  <si>
    <t>_Saya mini short negra con botón dorado H&amp;M</t>
  </si>
  <si>
    <t>YILHM2378</t>
  </si>
  <si>
    <t>_Shorts cortos de mezcla de lino beige claro H&amp;M</t>
  </si>
  <si>
    <t>YILHM2379</t>
  </si>
  <si>
    <t>_Vestido midi con tirantes crema/estampado azul H&amp;M</t>
  </si>
  <si>
    <t>YILHM2380</t>
  </si>
  <si>
    <t>_Top de punto fino verde polvoriento H&amp;M</t>
  </si>
  <si>
    <t>YILHM2381</t>
  </si>
  <si>
    <t>_Vestido rojo línea A H&amp;M</t>
  </si>
  <si>
    <t>YILHM2382</t>
  </si>
  <si>
    <t>YILHM2383</t>
  </si>
  <si>
    <t>_Vestido negro satinado de tirantes finos H&amp;M (Sin Foto)</t>
  </si>
  <si>
    <t>YILHM2384</t>
  </si>
  <si>
    <t>_Blusa de manga globo estampado verde/crema  H&amp;M</t>
  </si>
  <si>
    <t>YILHM2385</t>
  </si>
  <si>
    <t>_Chaleco de traje beige claro con botones nacarados H&amp;M</t>
  </si>
  <si>
    <t>YILHM2386</t>
  </si>
  <si>
    <t>YILHM2387</t>
  </si>
  <si>
    <t>_Chaleco de suéter de mezcla rojo H&amp;M</t>
  </si>
  <si>
    <t>YILHM2388</t>
  </si>
  <si>
    <t>_Chaleco de suéter de color crema H&amp;M</t>
  </si>
  <si>
    <t>YILHM2389</t>
  </si>
  <si>
    <t>_Top corto de mezclilla color crema H&amp;M</t>
  </si>
  <si>
    <t>YILHM2390</t>
  </si>
  <si>
    <t>YILHM2391</t>
  </si>
  <si>
    <t>_Camisa de mujer de lino blanca H&amp;M</t>
  </si>
  <si>
    <t>YILHM2392</t>
  </si>
  <si>
    <t>_Falda midi negra satinada H&amp;M</t>
  </si>
  <si>
    <t>YILHM2393</t>
  </si>
  <si>
    <t>_Falda midi amarilla satinada H&amp;M</t>
  </si>
  <si>
    <t>YILHM2394</t>
  </si>
  <si>
    <t>_Blusa de manga corta blanca cuello V H&amp;M (Sin Foto)</t>
  </si>
  <si>
    <t>YILHM2395</t>
  </si>
  <si>
    <t>_Blusa sin mangas de medio cuello verde caqui H&amp;M (Sin Foto)</t>
  </si>
  <si>
    <t>YILHM2396</t>
  </si>
  <si>
    <t>_Pulóver de mujer de algodón blanco/rayas azul marino H&amp;M</t>
  </si>
  <si>
    <t>YILHM2397</t>
  </si>
  <si>
    <t>_Top con cuello de barco negro H&amp;M</t>
  </si>
  <si>
    <t>YILHM2398</t>
  </si>
  <si>
    <t>YILHM2399</t>
  </si>
  <si>
    <t>_Blusa de mangas globo estampado beige claro/negro H&amp;M</t>
  </si>
  <si>
    <t>YILHM2400</t>
  </si>
  <si>
    <t>_Blusa de popelina beige claro floral H&amp;M</t>
  </si>
  <si>
    <t>YILHM2401</t>
  </si>
  <si>
    <t>_Top de mujer de jersey gofre negro H&amp;M</t>
  </si>
  <si>
    <t>YILHM2402</t>
  </si>
  <si>
    <t>_Camisa de mujer corta con detalle de cordón negra H&amp;M</t>
  </si>
  <si>
    <t>YILHM2403</t>
  </si>
  <si>
    <t>_Blusa de algodón con cuello de volantes blanca H&amp;M</t>
  </si>
  <si>
    <t>YILHM2404</t>
  </si>
  <si>
    <t>_Blusa de algodón blanca con detalle de lazo H&amp;M</t>
  </si>
  <si>
    <t>YILHM2405</t>
  </si>
  <si>
    <t>_Blusa con encaje blanca H&amp;M</t>
  </si>
  <si>
    <t>YILHM2406</t>
  </si>
  <si>
    <t>_Falda larga satinada beige claro H&amp;M</t>
  </si>
  <si>
    <t>YILHM2407</t>
  </si>
  <si>
    <t>_Vestido negro estamapado flores blancas microfibra H&amp;M (Sin Foto)</t>
  </si>
  <si>
    <t>YILHM2408</t>
  </si>
  <si>
    <t>_Top de jersey gofre beige H&amp;M</t>
  </si>
  <si>
    <t>SQ27913291</t>
  </si>
  <si>
    <t>YILHM2409</t>
  </si>
  <si>
    <t>_Saya corta de vuelos blanca H&amp;M (SIN FOTO)</t>
  </si>
  <si>
    <t>YILHM2410</t>
  </si>
  <si>
    <t>_Falda de crepé con cintura smocked color crema H&amp;M</t>
  </si>
  <si>
    <t>YILHM2411</t>
  </si>
  <si>
    <t>_Top acanalado con ribete de encaje blanco H&amp;M</t>
  </si>
  <si>
    <t>YILHM2412</t>
  </si>
  <si>
    <t>_Top bustier de mezclilla H&amp;M</t>
  </si>
  <si>
    <t>YILHM2413</t>
  </si>
  <si>
    <t>_Bañador con copa acolchada estampado azul y blanco H&amp;M</t>
  </si>
  <si>
    <t>YILHM2414</t>
  </si>
  <si>
    <t>_Chaleco de traje negro de mujer H&amp;M</t>
  </si>
  <si>
    <t>YILHM2415</t>
  </si>
  <si>
    <t>_Cardigán ajustado negro acanalado H&amp;M</t>
  </si>
  <si>
    <t>YILHM2416</t>
  </si>
  <si>
    <t>_Top estilo corset negro H&amp;M</t>
  </si>
  <si>
    <t>YILHM2417</t>
  </si>
  <si>
    <t>_Chaleco de jersey negro con botones dorados H&amp;M</t>
  </si>
  <si>
    <t>YILHM2418</t>
  </si>
  <si>
    <t>_Top jersey gofre negro H&amp;M</t>
  </si>
  <si>
    <t>YILHM2419</t>
  </si>
  <si>
    <t xml:space="preserve">_Minifalda blanca con rayas negras H&amp;M </t>
  </si>
  <si>
    <t>YILHM2420</t>
  </si>
  <si>
    <t>_Vestido de algodón negro con estamapado de hojas blancas H&amp;M</t>
  </si>
  <si>
    <t>YILHM2421</t>
  </si>
  <si>
    <t>_Blusa-Camisa de tela viscosa y algodón con estampado de hojas H&amp;M</t>
  </si>
  <si>
    <t>YILHM2423</t>
  </si>
  <si>
    <t>_Top con manga globo azul polvoriento H&amp;M</t>
  </si>
  <si>
    <t>YILHM2424</t>
  </si>
  <si>
    <t>_Top de punto fino celeste H&amp;M</t>
  </si>
  <si>
    <t>YILHM2425</t>
  </si>
  <si>
    <t>_Camisa de popelina blanca con rayas negras H&amp;M</t>
  </si>
  <si>
    <t xml:space="preserve"> Talla L</t>
  </si>
  <si>
    <t>YILHM2426</t>
  </si>
  <si>
    <t>_Chaleco de traje beige pálido H&amp;M</t>
  </si>
  <si>
    <t>YILHM2427</t>
  </si>
  <si>
    <t>_Vestido de sarga drapeado negro H&amp;M</t>
  </si>
  <si>
    <t>YILHM2428</t>
  </si>
  <si>
    <t>_Top sin mangas de cintura cónica blanco H&amp;M</t>
  </si>
  <si>
    <t>YILHM2429</t>
  </si>
  <si>
    <t>_Chaleco de suéter con botones en la parte delantera negro H&amp;M</t>
  </si>
  <si>
    <t>YILHM2430</t>
  </si>
  <si>
    <t>_Cardigán de punto con botones plateados color crema H&amp;M</t>
  </si>
  <si>
    <t>YILHM2431</t>
  </si>
  <si>
    <t>_Camisa de punto de manga corta rosa claro H&amp;M</t>
  </si>
  <si>
    <t>YILHM2432</t>
  </si>
  <si>
    <t>_Vestido negro con detalle de lazo en la espalda H&amp;M</t>
  </si>
  <si>
    <t>YILHM2433</t>
  </si>
  <si>
    <t>_Falda corta línea A azul marino H&amp;M Talla M_6</t>
  </si>
  <si>
    <t>YILHM2434</t>
  </si>
  <si>
    <t>_Falda vaquera de mezclilla color crema H&amp;M Talla XS_0</t>
  </si>
  <si>
    <t>YILHM2435</t>
  </si>
  <si>
    <t>_Camisa de mezcla de lino de manga corta de corte regular azul marino H&amp;M Talla  XL</t>
  </si>
  <si>
    <t>Talla  XL</t>
  </si>
  <si>
    <t>YILHM2436</t>
  </si>
  <si>
    <t>_Camisa de resort acanalada de corte holgado beige verdoso H&amp;M Talla L</t>
  </si>
  <si>
    <t>YILHM2437</t>
  </si>
  <si>
    <t>_Camisa oxford de corte regular negra H&amp;M Talla S</t>
  </si>
  <si>
    <t>YILHM2438</t>
  </si>
  <si>
    <t>_Camisa de mezcla modal negra con botones blancos H&amp;M Talla S</t>
  </si>
  <si>
    <t>YILHM2439</t>
  </si>
  <si>
    <t>_Camisa resort con textura de corte regular azul claro/rayado H&amp;M Talla XL</t>
  </si>
  <si>
    <t>YILHM2440</t>
  </si>
  <si>
    <t>_Camisa de manga corta de corte relajado blanca H&amp;M Talla M</t>
  </si>
  <si>
    <t>YILHM2441</t>
  </si>
  <si>
    <t>_Camisa resort con textura de ajuste regular blanca H&amp;M Talla XL</t>
  </si>
  <si>
    <t>YILHM2442</t>
  </si>
  <si>
    <t>_Polo de hombre blanco de ajuste regular H&amp;M (SIN FOTO)</t>
  </si>
  <si>
    <t>YILHM2443</t>
  </si>
  <si>
    <t>_Pulóver holgado negro Coolmax H&amp;M</t>
  </si>
  <si>
    <t>YILHM2444</t>
  </si>
  <si>
    <t>_Camisa de mezcla de lino de manga corta beige claro H&amp;M Talla S</t>
  </si>
  <si>
    <t>YILHM2445</t>
  </si>
  <si>
    <t>_Camisa negra de ajuste regular de gran calidad H&amp;M (SIN FOTOS)</t>
  </si>
  <si>
    <t>YILHM0343</t>
  </si>
  <si>
    <t>Maxi vestido rojo borgoña de escote profundo y diseño calado con adorno metálico SHEIN</t>
  </si>
  <si>
    <t>YILHM2446</t>
  </si>
  <si>
    <t>_Pulóver oversize blanco de hombre H&amp;M</t>
  </si>
  <si>
    <t>YILHM2447</t>
  </si>
  <si>
    <t>_Top mangas largas blanco traslúcido H&amp;M</t>
  </si>
  <si>
    <t>YILHM2448</t>
  </si>
  <si>
    <t>_Polo de punto de mangas largas negro H&amp;M</t>
  </si>
  <si>
    <t>YILHM2449</t>
  </si>
  <si>
    <t>_Top de mangas largas de algodón negro H&amp;M</t>
  </si>
  <si>
    <t>YILHM2452</t>
  </si>
  <si>
    <t>_Pulóver de mujer de algodón blanco H&amp;M</t>
  </si>
  <si>
    <t>YILHM2453</t>
  </si>
  <si>
    <t>_Top negro de cuello cuadrado H&amp;M</t>
  </si>
  <si>
    <t>YILHM2454</t>
  </si>
  <si>
    <t>_Pulóver de mujer negro oversized H&amp;M</t>
  </si>
  <si>
    <t>YILHM2455</t>
  </si>
  <si>
    <t>_Pulóver de mujer de algodón negro de cuello ajustado H&amp;M</t>
  </si>
  <si>
    <t>YILHM2456</t>
  </si>
  <si>
    <t>_Pulóver ajustado con cuello V negro H&amp;M</t>
  </si>
  <si>
    <t>YILHM2457</t>
  </si>
  <si>
    <t>_Pulóver ajustado Coolmax negro H&amp;M</t>
  </si>
  <si>
    <t>YILHM2458</t>
  </si>
  <si>
    <t>_Pulóver regular fit beige claro H&amp;M</t>
  </si>
  <si>
    <t>YILHM2459</t>
  </si>
  <si>
    <t>_Pulóver loose fit blanco de hombre H&amp;M</t>
  </si>
  <si>
    <t>YILHM2460</t>
  </si>
  <si>
    <t>_Pulóver de hombre oversized de gran calidad blanco H&amp;M</t>
  </si>
  <si>
    <t>YILHM2461</t>
  </si>
  <si>
    <t>_Pulóver holgado con estampado blanco/snoopy H&amp;M</t>
  </si>
  <si>
    <t>YILHM2462</t>
  </si>
  <si>
    <t>_Pulóver estampado de corte holgado beige claro H&amp;M</t>
  </si>
  <si>
    <t>YILHM2463</t>
  </si>
  <si>
    <t>_Pulóver blanco de hombre de ajuste regular cuello V H&amp;M</t>
  </si>
  <si>
    <t>YILHM2464</t>
  </si>
  <si>
    <t>_Pulóver de ajuste slim fit gris melange de hombre H&amp;M</t>
  </si>
  <si>
    <t>YILHM2465</t>
  </si>
  <si>
    <t>YILHM2466</t>
  </si>
  <si>
    <t>YILHM2467</t>
  </si>
  <si>
    <t>_Polo slim fit de hombre negro H&amp;M</t>
  </si>
  <si>
    <t>YILHM2468</t>
  </si>
  <si>
    <t>_Top negro con cuello V y mangas cortas H&amp;M (SIN FOTO)</t>
  </si>
  <si>
    <t>YILHM2469</t>
  </si>
  <si>
    <t>_Pulóver estampado con letrero de corte holgado H&amp;M</t>
  </si>
  <si>
    <t>YILHM2470</t>
  </si>
  <si>
    <t>_Pulóver holgado negro de hombre H&amp;M</t>
  </si>
  <si>
    <t>YILHM2471</t>
  </si>
  <si>
    <t>_Pulóver estampado de corte holgado negro/new york H&amp;M</t>
  </si>
  <si>
    <t>YILHM2472</t>
  </si>
  <si>
    <t>_Pulóver regular fit marrón oscuro H&amp;M</t>
  </si>
  <si>
    <t>YILHM2473</t>
  </si>
  <si>
    <t>_Pulóver lavado con corte boxy color crema H&amp;M</t>
  </si>
  <si>
    <t>YILHM2474</t>
  </si>
  <si>
    <t>_Camiseta de hombre de canalé ajustada negra H&amp;M</t>
  </si>
  <si>
    <t>YILHM2475</t>
  </si>
  <si>
    <t>YILHM2476</t>
  </si>
  <si>
    <t>_Camiseta desmangada marrón H&amp;M</t>
  </si>
  <si>
    <t>YILHM2477</t>
  </si>
  <si>
    <t>YILHM2478</t>
  </si>
  <si>
    <t>_Minifalda de cuero beige claro y detalle de botones dorados H&amp;M</t>
  </si>
  <si>
    <t>YILHM2479</t>
  </si>
  <si>
    <t>_Jeans chinos ajustados de algodón negros H&amp;M</t>
  </si>
  <si>
    <t>Talla 36x32</t>
  </si>
  <si>
    <t>YILHM2480</t>
  </si>
  <si>
    <t>_Pantalones negros de mujer de vestir H&amp;M</t>
  </si>
  <si>
    <t>YILHM2481</t>
  </si>
  <si>
    <t>_Pantalones marrón de mujer de vestir H&amp;M</t>
  </si>
  <si>
    <t>YILHM2482</t>
  </si>
  <si>
    <t>_Pantalones de mujer de pata ancha blanco con rayas azul oscuro H&amp;M</t>
  </si>
  <si>
    <t>YILHM2483</t>
  </si>
  <si>
    <t>_Pantalones devestir de mujer color crema H&amp;M</t>
  </si>
  <si>
    <t>YILHM2484</t>
  </si>
  <si>
    <t>_Pantalones devestir de mujer verde caqui H&amp;M</t>
  </si>
  <si>
    <t>YILHM2485</t>
  </si>
  <si>
    <t>YILHM2486</t>
  </si>
  <si>
    <t>_Jeans de mujer bajos rectos negros engomados H&amp;M</t>
  </si>
  <si>
    <t>YILHM2488</t>
  </si>
  <si>
    <t>_Pulóver de mujer acanalado blanco H&amp;M (SIN FOTOS)</t>
  </si>
  <si>
    <t>YILHM2489</t>
  </si>
  <si>
    <t>_Pulóver negro de mujer de microfibra H&amp;M (SIN FOTOS)</t>
  </si>
  <si>
    <t>YILHM2490</t>
  </si>
  <si>
    <t>_Pulóver de mujer de algodón negro H&amp;M</t>
  </si>
  <si>
    <t>BU043520</t>
  </si>
  <si>
    <t>Sandalias naranjas espadriles de saco atadas con hebilla al tobillo - Talla 38</t>
  </si>
  <si>
    <t>YILHM2492</t>
  </si>
  <si>
    <t>_Vestido camisero de viscosa blanco/azul estampado de hojas H&amp;M</t>
  </si>
  <si>
    <t>YILHM2493</t>
  </si>
  <si>
    <t>_Vestido de viscosa estampado negro y blanco floral H&amp;M</t>
  </si>
  <si>
    <t>YILHM2494</t>
  </si>
  <si>
    <t>_Vestido con cinturón de corbata estampado negro paisley H&amp;M</t>
  </si>
  <si>
    <t>YILHM2495</t>
  </si>
  <si>
    <t>YILHM2496</t>
  </si>
  <si>
    <t>_Blusa con volantes negra H&amp;M</t>
  </si>
  <si>
    <t>YILHM2497</t>
  </si>
  <si>
    <t>YILHM2498</t>
  </si>
  <si>
    <t>_Blusa de medio cuello y mangas cortas estampado de leopardo H&amp;M (SIN FOTO)</t>
  </si>
  <si>
    <t>YILHM2500</t>
  </si>
  <si>
    <t>_Camiseta de mujer sin mangas acanalada blanca H&amp;M</t>
  </si>
  <si>
    <t>YILHM2501</t>
  </si>
  <si>
    <t>_Camiseta de mujer sin mangas acanalada gris melange H&amp;M</t>
  </si>
  <si>
    <t>YILHM2502</t>
  </si>
  <si>
    <t>_Camiseta desmangada de mujer gris melange H&amp;M (SIN FOTO)</t>
  </si>
  <si>
    <t>YILHM2503</t>
  </si>
  <si>
    <t>_Sujetador balconette de encaje acolchado negro H&amp;M</t>
  </si>
  <si>
    <t>YILHM2504</t>
  </si>
  <si>
    <t>_Mini falda negra con estampado beige H&amp;M</t>
  </si>
  <si>
    <t>YILHM2505</t>
  </si>
  <si>
    <t>_Saya short de mezclilla color denim H&amp;M (SIN FOTO)</t>
  </si>
  <si>
    <t>YILHM2506</t>
  </si>
  <si>
    <t>YILHM2507</t>
  </si>
  <si>
    <t>YILHM2508</t>
  </si>
  <si>
    <t>YILHM2509</t>
  </si>
  <si>
    <t>YILHM2510</t>
  </si>
  <si>
    <t>_Mini falda negra de mujer con abertura en la pierna H&amp;M</t>
  </si>
  <si>
    <t>YILHM2511</t>
  </si>
  <si>
    <t>YILHM2512</t>
  </si>
  <si>
    <t>YILHM2513</t>
  </si>
  <si>
    <t>_Mini falda negra con detalle de piedras H&amp;M</t>
  </si>
  <si>
    <t>YILHM2514</t>
  </si>
  <si>
    <t>_Mini falda negra de vinil H&amp;M</t>
  </si>
  <si>
    <t>YILHM2515</t>
  </si>
  <si>
    <t>YILHM2516</t>
  </si>
  <si>
    <t>_Pantalones de hombre ajustados de 5 bolsillos gris oscuro H&amp;M</t>
  </si>
  <si>
    <t>YILHM2517</t>
  </si>
  <si>
    <t>_Jeans relajados de hombre negro H&amp;M</t>
  </si>
  <si>
    <t>YILHM2518</t>
  </si>
  <si>
    <t>Talla 28x32</t>
  </si>
  <si>
    <t>YILHM2519</t>
  </si>
  <si>
    <t>_Jeans de hombre ajustados negros H&amp;M</t>
  </si>
  <si>
    <t>YILHM2520</t>
  </si>
  <si>
    <t>YILHM2521</t>
  </si>
  <si>
    <t>_Jeans de hombre de ajuste regular rectos negros H&amp;M</t>
  </si>
  <si>
    <t>YILHM2522</t>
  </si>
  <si>
    <t>_Pantalones de hombres  de chándal holgados negros H&amp;M</t>
  </si>
  <si>
    <t>YILHM2523</t>
  </si>
  <si>
    <t>_Pantalones de hombres cargo negros H&amp;M</t>
  </si>
  <si>
    <t>YILHM2524</t>
  </si>
  <si>
    <t>_Pantalones de hombre de vestir slim fit negros H&amp;M</t>
  </si>
  <si>
    <t>Talla 30</t>
  </si>
  <si>
    <t>YILHM2525</t>
  </si>
  <si>
    <t>Talla 31</t>
  </si>
  <si>
    <t>YILHM2526</t>
  </si>
  <si>
    <t>_Pantalones de hombre de sarga ajustados azul marino H&amp;M</t>
  </si>
  <si>
    <t>YILHM2527</t>
  </si>
  <si>
    <t>_Jeans de hombre ajustados azul denim oscuro H&amp;M</t>
  </si>
  <si>
    <t>YILHM2528</t>
  </si>
  <si>
    <t>_Pantalón de hombre de vestir gris melange H&amp;M</t>
  </si>
  <si>
    <t xml:space="preserve">Talla 32 </t>
  </si>
  <si>
    <t>YILHM2529</t>
  </si>
  <si>
    <t>_Falda midi marrón H&amp;M (SIN FOTO)</t>
  </si>
  <si>
    <t>YILHM2530</t>
  </si>
  <si>
    <t>_Jeans de hombre holgados gris denim H&amp;M</t>
  </si>
  <si>
    <t>YILHM2531</t>
  </si>
  <si>
    <t>_Jeans de hombre de ajuste regular Lombard azul denim H&amp;M</t>
  </si>
  <si>
    <t>YILHM2532</t>
  </si>
  <si>
    <t>_Jeans de hombre holgados Fairfax azul denim pálido H&amp;M</t>
  </si>
  <si>
    <t>YILHM2534</t>
  </si>
  <si>
    <t>Vestido de ganchillo ajustado de espalda cruzada ajustable</t>
  </si>
  <si>
    <t>YILHM2535</t>
  </si>
  <si>
    <t>YILHM2536</t>
  </si>
  <si>
    <t>YILHM2537</t>
  </si>
  <si>
    <t>YILHM2538</t>
  </si>
  <si>
    <t>Bolso de playa tejido con diseño elegante y accesorio</t>
  </si>
  <si>
    <t>YILHM2539</t>
  </si>
  <si>
    <t xml:space="preserve">Traje de baño elegante negro casual unicolor con adorno en tendencia </t>
  </si>
  <si>
    <t>YILHM2540</t>
  </si>
  <si>
    <t>YILHM2541</t>
  </si>
  <si>
    <t>YILHM2542</t>
  </si>
  <si>
    <t>Traje de baño de una sola pieza unicolor y diseño elegante con abertura</t>
  </si>
  <si>
    <t>YILHM2543</t>
  </si>
  <si>
    <t>YILHM2544</t>
  </si>
  <si>
    <t>YILHM2545</t>
  </si>
  <si>
    <t>bolsos /tallas-medianas</t>
  </si>
  <si>
    <t>Bolso de cubo de lona con paneles de moda y correa de dos colores</t>
  </si>
  <si>
    <t>YILHM2546</t>
  </si>
  <si>
    <t>Bolsa de cubo en tendencia de estilo casual y versátil marrón chocalate</t>
  </si>
  <si>
    <t>YILHM2547</t>
  </si>
  <si>
    <t>Bolsa de cubo con asa superior elegante de gran capacidad azul</t>
  </si>
  <si>
    <t>YILHM2548</t>
  </si>
  <si>
    <t>Bolsa de hombro tipo cubo elegante casual unicolor blanco crema</t>
  </si>
  <si>
    <t>YILHM2549</t>
  </si>
  <si>
    <t xml:space="preserve">Bolso de mano estilo coreano negro con cordón para mujer </t>
  </si>
  <si>
    <t>YILHM2550</t>
  </si>
  <si>
    <t>YILHM2551</t>
  </si>
  <si>
    <t>YILHM2552</t>
  </si>
  <si>
    <t xml:space="preserve">Sandalias de plataformas de saco con detalle de silicona </t>
  </si>
  <si>
    <t>Talla 9_39/40</t>
  </si>
  <si>
    <t>YILHM2553</t>
  </si>
  <si>
    <t>Talla 8_38/39</t>
  </si>
  <si>
    <t>YILHM2554</t>
  </si>
  <si>
    <t>Talla 7_37/38</t>
  </si>
  <si>
    <t>YILHM2555</t>
  </si>
  <si>
    <t>Talla 6_36/37</t>
  </si>
  <si>
    <t>YILHM2558</t>
  </si>
  <si>
    <t>Sandalias prácticas negras  de plataforma con hebillas doradas</t>
  </si>
  <si>
    <t>Talla 9_40</t>
  </si>
  <si>
    <t>YILHM2559</t>
  </si>
  <si>
    <t>Sandalias prácticas beige de plataforma con hebillas doradas</t>
  </si>
  <si>
    <t>Talla 7_38</t>
  </si>
  <si>
    <t>YILHM2560</t>
  </si>
  <si>
    <t>Talla 8_39</t>
  </si>
  <si>
    <t>YILHM2561</t>
  </si>
  <si>
    <t>YILHM2562</t>
  </si>
  <si>
    <t>Sandalias de tacón de punta fina beige con detalle de rosa de saco</t>
  </si>
  <si>
    <t>Talla 6.5_37.5</t>
  </si>
  <si>
    <t>YILHM2563</t>
  </si>
  <si>
    <t>YILHM2564</t>
  </si>
  <si>
    <t>Sandalias negras de tiras anudadas de punta cuadrada</t>
  </si>
  <si>
    <t>YILHM2565</t>
  </si>
  <si>
    <t>YILHM2566</t>
  </si>
  <si>
    <t>Talla 7.5_38.5</t>
  </si>
  <si>
    <t>YILHM2567</t>
  </si>
  <si>
    <t>Sandalias negras con plataforma anudadas con detalle trenzado</t>
  </si>
  <si>
    <t>YILHM2568</t>
  </si>
  <si>
    <t>YILHM2569</t>
  </si>
  <si>
    <t xml:space="preserve">Sandalias de tacón fino negros con detalles de pedreria </t>
  </si>
  <si>
    <t>YILHM2570</t>
  </si>
  <si>
    <t>YILHM2571</t>
  </si>
  <si>
    <t>YILHM2572</t>
  </si>
  <si>
    <t>Sandalias cruzadas con plataforma y detalle de hebilla plateada de gran comodidad</t>
  </si>
  <si>
    <t>Talla 6_35</t>
  </si>
  <si>
    <t>YILHM2573</t>
  </si>
  <si>
    <t>Talla 6.5_36</t>
  </si>
  <si>
    <t>YILHM2574</t>
  </si>
  <si>
    <t>Talla 7_37</t>
  </si>
  <si>
    <t>YILHM2575</t>
  </si>
  <si>
    <t>Talla 7.5_37.5</t>
  </si>
  <si>
    <t>YILHM2576</t>
  </si>
  <si>
    <t>Sandalias de plataforma negras con detalle de hebilla cuadrada dorada</t>
  </si>
  <si>
    <t>Talla 6_37</t>
  </si>
  <si>
    <t>YILHM2577</t>
  </si>
  <si>
    <t xml:space="preserve">Sandalias bajas con adorno textil entrelazado color salmón </t>
  </si>
  <si>
    <t>YILHM2578</t>
  </si>
  <si>
    <t>YILHM2579</t>
  </si>
  <si>
    <t>Sandalias de tacón redondo trenzadas con detalle de hebilla marmoleada</t>
  </si>
  <si>
    <t>YILHM2580</t>
  </si>
  <si>
    <t>YILHM2581</t>
  </si>
  <si>
    <t>YILHM2582</t>
  </si>
  <si>
    <t>Pantaloneta de lino estilo jogger blanca</t>
  </si>
  <si>
    <t>YILHM2583</t>
  </si>
  <si>
    <t>Vestido maxi blanco de vuelos y espalda cruzada</t>
  </si>
  <si>
    <t>YILHM2584</t>
  </si>
  <si>
    <t xml:space="preserve">_Sandalias bajas de crochet rosa oscuro </t>
  </si>
  <si>
    <t>YILHM2585</t>
  </si>
  <si>
    <t xml:space="preserve">_Sandalias prácticas bajas blancas </t>
  </si>
  <si>
    <t>Talla 7_36</t>
  </si>
  <si>
    <t>YILHM2586</t>
  </si>
  <si>
    <t>_Sandalias planas negras ahorcadas en el tobillo con  detalles plateados</t>
  </si>
  <si>
    <t>YILHM2587</t>
  </si>
  <si>
    <t>_Sandalias planas carmelitas con adornos de piedras de colores</t>
  </si>
  <si>
    <t>YILHM2588</t>
  </si>
  <si>
    <t xml:space="preserve">_Sandalias bajas estilo Hermes doradas </t>
  </si>
  <si>
    <t>YILHM2589</t>
  </si>
  <si>
    <t>_Sandalias bajas color rosa oscuro con letrero Miami de cuentas verdes</t>
  </si>
  <si>
    <t>Talla 5.5_35</t>
  </si>
  <si>
    <t>YILHM2590</t>
  </si>
  <si>
    <t>_Sandalias planas blancas tornasol con detalles de piedras blancas</t>
  </si>
  <si>
    <t>YILHM2591</t>
  </si>
  <si>
    <t>_Sandalias bajas doradas de saco</t>
  </si>
  <si>
    <t>YILHM2592</t>
  </si>
  <si>
    <t>_Sandalias bajas con diseño estilo Hermes de crochet rosa claro</t>
  </si>
  <si>
    <t>YILHM2593</t>
  </si>
  <si>
    <t xml:space="preserve">_Sandalias bajas negras y blancas estilo crochet con detalle de rosa </t>
  </si>
  <si>
    <t>YILHM2594</t>
  </si>
  <si>
    <t>_Sandalias de tacón cuadrado de saco con detalles de perlas pequeñas</t>
  </si>
  <si>
    <t>Talla 6_36</t>
  </si>
  <si>
    <t>YILHM2595</t>
  </si>
  <si>
    <t>_Sandalias plateadas de tacón fino con tiras atadas y detalle de pequeñas mariposas</t>
  </si>
  <si>
    <t>Talla 7_36.5</t>
  </si>
  <si>
    <t>YILHM2596</t>
  </si>
  <si>
    <t>_Sandalias plateadas de tacón y punta fina</t>
  </si>
  <si>
    <t>YILHM2597</t>
  </si>
  <si>
    <t>_Sandalias verde limón de plataforma negra cruzadas con hebillas doradas</t>
  </si>
  <si>
    <t>YILHM2598</t>
  </si>
  <si>
    <t>_Sandalias blancas de plataforma negra con tiras cruzadas y detalles de tachuelas plateadas</t>
  </si>
  <si>
    <t>YILHM2599</t>
  </si>
  <si>
    <t>_Sandalias marrón bajas con suela de saco y lazo delantero</t>
  </si>
  <si>
    <t>YILHM2600</t>
  </si>
  <si>
    <t xml:space="preserve">_Pulóver de canalé azul marino con rayas blancas H&amp;M </t>
  </si>
  <si>
    <t>YILHM2601</t>
  </si>
  <si>
    <t>_Pulóver de algodón ajustado azul grisáceo H&amp;M (SIN FOTO)</t>
  </si>
  <si>
    <t>YILHM2602</t>
  </si>
  <si>
    <t>_Pulóver acanalado beige con botones nacarados H&amp;M</t>
  </si>
  <si>
    <t>YILHM2603</t>
  </si>
  <si>
    <t>_Pulóver de mujer beige de algodón H&amp;M</t>
  </si>
  <si>
    <t>YILHM2604</t>
  </si>
  <si>
    <t>_Pulóver de mujer de microfibra rosa claro H&amp;M (Sin Foto)</t>
  </si>
  <si>
    <t>YILHM2605</t>
  </si>
  <si>
    <t>_Pulóver de mujer blanco con bordes azul marino Lucky Stars</t>
  </si>
  <si>
    <t>YILHM2606</t>
  </si>
  <si>
    <t>_Top acanalado blanco con rayas azul con escote corazón H&amp;M (SIN FOTO)</t>
  </si>
  <si>
    <t>YILHM2607</t>
  </si>
  <si>
    <t>_Pulóver de mujer acanalado corto blanco H&amp;M (SIN FOTO)</t>
  </si>
  <si>
    <t>YILHM2608</t>
  </si>
  <si>
    <t>_Pulóver blanco de mujer de microfibra H&amp;M</t>
  </si>
  <si>
    <t>YILHM2609</t>
  </si>
  <si>
    <t>_Pulóver blanco de mujer de algodón H&amp;M</t>
  </si>
  <si>
    <t>YILHM2610</t>
  </si>
  <si>
    <t>_Pulóver de mujer blanco acanalado H&amp;M</t>
  </si>
  <si>
    <t>YILHM2611</t>
  </si>
  <si>
    <t>_Top acanalado con escote cuadrado y mangas cortas blanco H&amp;M (SIN FOTO)</t>
  </si>
  <si>
    <t>YILHM2612</t>
  </si>
  <si>
    <t>_Pulóver de mujer de algodón blanco Dua Lipa H&amp;m</t>
  </si>
  <si>
    <t>YILHM2613</t>
  </si>
  <si>
    <t>_Pulóver blanco de algodón Billie Eilish H&amp;M</t>
  </si>
  <si>
    <t>YILHM2614</t>
  </si>
  <si>
    <t xml:space="preserve">_Pulóver blanco con rayas azules de algodón H&amp;M </t>
  </si>
  <si>
    <t>YILHM2615</t>
  </si>
  <si>
    <t xml:space="preserve">_Sandalias de tacón y punta fina marrón oscuro </t>
  </si>
  <si>
    <t>YILHM0288</t>
  </si>
  <si>
    <t>Pulóver de algodón de mujer negro H&amp;M</t>
  </si>
  <si>
    <t>YILHM2616</t>
  </si>
  <si>
    <t>_Pullover slim fit verde oscuro algodón Marca H&amp;M</t>
  </si>
  <si>
    <t>YILHM2617</t>
  </si>
  <si>
    <t>YILHM2618</t>
  </si>
  <si>
    <t>_Vestido negro de manga corta H&amp;M</t>
  </si>
  <si>
    <t>YILHM2619</t>
  </si>
  <si>
    <t>_Pantalones de mezcla de lino blancos de patas anchas H&amp;M</t>
  </si>
  <si>
    <t>YILHM2620</t>
  </si>
  <si>
    <t>_Pantalones de mezcla de lino negros de patas anchas H&amp;M</t>
  </si>
  <si>
    <t>YILHM2621</t>
  </si>
  <si>
    <t>_Pantalones cortos de mezcla de lino azul marinos H&amp;M</t>
  </si>
  <si>
    <t>YILHM2622</t>
  </si>
  <si>
    <t>_Cardigán de punto de cable gris melange claro H&amp;M</t>
  </si>
  <si>
    <t>YILHM2623</t>
  </si>
  <si>
    <t>_Cardigán de punto fino gris melange H&amp;M</t>
  </si>
  <si>
    <t>YILHM2624</t>
  </si>
  <si>
    <t>_Top arrugado de mangas con volantes y lazos delanteros color crema H&amp;M (Sin Fotos)</t>
  </si>
  <si>
    <t>YILHM2625</t>
  </si>
  <si>
    <t>_Top sin mangas con medio cuello verde olivo H&amp;M (SIN FOTOS)</t>
  </si>
  <si>
    <t>YILHM2626</t>
  </si>
  <si>
    <t>_Top de punto fino negro H&amp;M</t>
  </si>
  <si>
    <t>YILHM2627</t>
  </si>
  <si>
    <t>_Chaleco de traje ajustado negro H&amp;M</t>
  </si>
  <si>
    <t>Talla M_38</t>
  </si>
  <si>
    <t>YILHM2628</t>
  </si>
  <si>
    <t>_Falda midi rojo vino satinada H&amp;M (SIN FOTOS)</t>
  </si>
  <si>
    <t>YILHM2629</t>
  </si>
  <si>
    <t>_Camisa resort de mujer color crema con estampado blanco H&amp;M</t>
  </si>
  <si>
    <t>YILHM2630</t>
  </si>
  <si>
    <t>_Cardigán de punto fino color crema H&amp;M</t>
  </si>
  <si>
    <t>YILHM2631</t>
  </si>
  <si>
    <t>_Blusa con ribete de volantes crema floral H&amp;M</t>
  </si>
  <si>
    <t>YILHM2632</t>
  </si>
  <si>
    <t>_Camisa de sarga negra con diseño floral blanco H&amp;M</t>
  </si>
  <si>
    <t>YILHM2633</t>
  </si>
  <si>
    <t>_Camisa negra de mangas cortas con estampado de hojas blancas y beiges H&amp;M (SIN FOTO)</t>
  </si>
  <si>
    <t>Talla M_L</t>
  </si>
  <si>
    <t>YILHM2634</t>
  </si>
  <si>
    <t>_Blusa de manga globo estampado beige claro y negro H&amp;M</t>
  </si>
  <si>
    <t>YILHM2635</t>
  </si>
  <si>
    <t>_Pulóver de hombre slim fit verde olivo H&amp;M (SIN FOTO)</t>
  </si>
  <si>
    <t>YILHM2636</t>
  </si>
  <si>
    <t>_Vestido blanco de algodón con vuelos y detalle de lazo delantero H&amp;M (SIN FOTO)</t>
  </si>
  <si>
    <t>YILHM2637</t>
  </si>
  <si>
    <t>_Vestido negro de tirantes finos y detalle de lazo delantero y apertura trasera H&amp;M (SIN FOTO)</t>
  </si>
  <si>
    <t>YILHM2638</t>
  </si>
  <si>
    <t>_Top de mangas abolladas blanco H&amp;M (SIN FOTO)</t>
  </si>
  <si>
    <t>YILHM2639</t>
  </si>
  <si>
    <t>_Top de cuello marrón oscuro H&amp;M (SIN FOTO)</t>
  </si>
  <si>
    <t>YILHM2640</t>
  </si>
  <si>
    <t>_Top de mangas abombadas y detalles de lazos traseros color crema con estampado de flores azsules H&amp;M (SIN FOTO)</t>
  </si>
  <si>
    <t>YILHM2641</t>
  </si>
  <si>
    <t>YILHM2642</t>
  </si>
  <si>
    <t>_Blusa con cuello beige claro H&amp;M</t>
  </si>
  <si>
    <t>YILHM2643</t>
  </si>
  <si>
    <t>_Chaleco de traje beige claro H&amp;M</t>
  </si>
  <si>
    <t>YILHM2644</t>
  </si>
  <si>
    <t>Chaqueta de mangas arregadas gris melange oscuro H&amp;M</t>
  </si>
  <si>
    <t>YILHM2645</t>
  </si>
  <si>
    <t>_Blusa con lazo frontal de Jacquard H&amp;M</t>
  </si>
  <si>
    <t>YILHM2646</t>
  </si>
  <si>
    <t>_Camisa vaquera corta blanca H&amp;M</t>
  </si>
  <si>
    <t>YILHM2647</t>
  </si>
  <si>
    <t>YILHM2648</t>
  </si>
  <si>
    <t>_Blusa de manga corta verde olivo cuello V H&amp;M (Sin Foto)</t>
  </si>
  <si>
    <t>YILHM2649</t>
  </si>
  <si>
    <t>YILHM2650</t>
  </si>
  <si>
    <t>_Pulóver de mujer ajustado negro tráslucido H&amp;M</t>
  </si>
  <si>
    <t>YILHM2651</t>
  </si>
  <si>
    <t>_Pulóver de mujer ajustado negro de algodón H&amp;M</t>
  </si>
  <si>
    <t>YILHM2652</t>
  </si>
  <si>
    <t>_Top de cuello alto de microfibra negro H&amp;M</t>
  </si>
  <si>
    <t>YILHM2653</t>
  </si>
  <si>
    <t>_Top sin mangas de cuello alto simulado brillante negro H&amp;M</t>
  </si>
  <si>
    <t>YILHM2654</t>
  </si>
  <si>
    <t>_Traje de baño con copa acolchada estampado leopardo H&amp;M</t>
  </si>
  <si>
    <t>YILHM2655</t>
  </si>
  <si>
    <t>_Traje de baño azul marino H&amp;M (SIN FOTOS)</t>
  </si>
  <si>
    <t>YILHM2656</t>
  </si>
  <si>
    <t>_Traje de baño de copa acolchada con detalle de cordón estampado blanco y negro H&amp;M</t>
  </si>
  <si>
    <t>YILHM2657</t>
  </si>
  <si>
    <t>_Traje de baño de color crema con ribetes de volantes y copa acolchada H&amp;M</t>
  </si>
  <si>
    <t>YILHM2658</t>
  </si>
  <si>
    <t xml:space="preserve">trajes-de-bano </t>
  </si>
  <si>
    <t>_Traje de baño rojo con copa acolchada H&amp;M</t>
  </si>
  <si>
    <t>YILHM2659</t>
  </si>
  <si>
    <t>_Top de cuello alto de microfibra beige claro H&amp;M</t>
  </si>
  <si>
    <t>YILHM2660</t>
  </si>
  <si>
    <t>_Pulóver corto acanalado azul marino H&amp;M (SIN FOTO)</t>
  </si>
  <si>
    <t>YILHM2661</t>
  </si>
  <si>
    <t>_Top de mangas largas acanalado con ribete de encaje rosa polvoriento H&amp;M</t>
  </si>
  <si>
    <t>YILHM2662</t>
  </si>
  <si>
    <t>_Top sin mangas beige claro cuello rectangular H&amp;M</t>
  </si>
  <si>
    <t>YILHM2663</t>
  </si>
  <si>
    <t>_Camiseta de mujer acanalada corta beige H&amp;M</t>
  </si>
  <si>
    <t>YILHM2664</t>
  </si>
  <si>
    <t>_Túnicas de punto color blanco H&amp;M</t>
  </si>
  <si>
    <t>YILHM2665</t>
  </si>
  <si>
    <t>BU04367</t>
  </si>
  <si>
    <t>UB0216</t>
  </si>
  <si>
    <t xml:space="preserve">Blusa corta de manga farol </t>
  </si>
  <si>
    <t>YILHM0963</t>
  </si>
  <si>
    <t>Blusa con detalle de lazo arrugada negro de mujer H&amp;M</t>
  </si>
  <si>
    <t>YILHM0721</t>
  </si>
  <si>
    <t>Blusa jersey drapeado gris de mujer H&amp;M</t>
  </si>
  <si>
    <t>YILHM0591</t>
  </si>
  <si>
    <t>Blusa con lazo delantero en tejido Jacquard negro de mujer H&amp;M</t>
  </si>
  <si>
    <t>YILHM2666</t>
  </si>
  <si>
    <t xml:space="preserve">_Vestido de algodón de mangas cortas estampado verde y crema H&amp;M </t>
  </si>
  <si>
    <t>YILHM2667</t>
  </si>
  <si>
    <t>_Vestido de tirantes finos color crema con rayas negras H&amp;M</t>
  </si>
  <si>
    <t>YILHM2668</t>
  </si>
  <si>
    <t>_Vestido de mangas 3/4 blanco con estampado de flores azul oscuro H&amp;M (SIN FOTO)</t>
  </si>
  <si>
    <t>YILHM2669</t>
  </si>
  <si>
    <t>_Vestido de tiras con falda escalonada estampado amarillo claro H&amp;M</t>
  </si>
  <si>
    <t>YILHM2670</t>
  </si>
  <si>
    <t>_Vestido con mangas bordadas con ojales amarillo pálido H&amp;M</t>
  </si>
  <si>
    <t>YILHM2671</t>
  </si>
  <si>
    <t>_Vestido de tirantes finos blanco con estampado de colores floral H&amp;M</t>
  </si>
  <si>
    <t>YILHM2672</t>
  </si>
  <si>
    <t>_Vestido línea A blanco con estampado azul de hojas H&amp;M</t>
  </si>
  <si>
    <t>YILHM2673</t>
  </si>
  <si>
    <t>_Top de mangas largas acanalado con ribete de encaje y escote cuadrado blanco H&amp;M</t>
  </si>
  <si>
    <t>YILHM2674</t>
  </si>
  <si>
    <t>_Pulóver de mujer oversized negro Last Christmas H&amp;M</t>
  </si>
  <si>
    <t>YILHM2675</t>
  </si>
  <si>
    <t>YILHM2676</t>
  </si>
  <si>
    <t xml:space="preserve">_Top con mangas abullonadas blanco con rayas negras H&amp;M </t>
  </si>
  <si>
    <t>YILHM2677</t>
  </si>
  <si>
    <t>_Pulóver de mujer ajustado marrón oscuro H&amp;M (SIN FOTO)</t>
  </si>
  <si>
    <t>YILHM2678</t>
  </si>
  <si>
    <t>_Pulóver negro de mujer acanalado ajustado H&amp;M (SIN FOTOS)</t>
  </si>
  <si>
    <t>YILHM2679</t>
  </si>
  <si>
    <t>_Top acanalado con ribete de encaje rojo y escote corazón nH&amp;M</t>
  </si>
  <si>
    <t>YILHM2680</t>
  </si>
  <si>
    <t>YILHM2681</t>
  </si>
  <si>
    <t>YILHM2682</t>
  </si>
  <si>
    <t>_Top de camisola estilo corset negro H&amp;M</t>
  </si>
  <si>
    <t>YILHM2683</t>
  </si>
  <si>
    <t>_Pulóver de mujer acanalado ajustado amarillo claro H&amp;m</t>
  </si>
  <si>
    <t>YILHM2684</t>
  </si>
  <si>
    <t>_Pulóver de mujer blanco con letrero de pedrería Atelier Paris H&amp;M</t>
  </si>
  <si>
    <t>YILHM2685</t>
  </si>
  <si>
    <t>_Pulóver de mujer estampado marrón animal print H&amp;M</t>
  </si>
  <si>
    <t>YILHM2686</t>
  </si>
  <si>
    <t>_Top blanco de mangas largas acanalado con escote cruzado y detalle de lazo H&amp;M</t>
  </si>
  <si>
    <t>YILHM2687</t>
  </si>
  <si>
    <t>_Polo corto acanaldo de mujer rosa claro H&amp;M (SIN FOTOS)</t>
  </si>
  <si>
    <t>YILHM2688</t>
  </si>
  <si>
    <t>_Pulóver de mujer acanalado blanco con rayas color rojo vino H&amp;M</t>
  </si>
  <si>
    <t>YILHM2689</t>
  </si>
  <si>
    <t>_Pulóver de mujer de punto fino color crema gran calidad H&amp;M</t>
  </si>
  <si>
    <t>YILHM2690</t>
  </si>
  <si>
    <t>_Pulóver de mujer de cuello fino de microfibra azul celeste H&amp;M (SIN FOTO)</t>
  </si>
  <si>
    <t>YILHM2691</t>
  </si>
  <si>
    <t>_Top de mangas cortas de cuello corazón acanalado rojo H&amp;M</t>
  </si>
  <si>
    <t>YILHM2692</t>
  </si>
  <si>
    <t>_Camisa de lino rosa claro H&amp;M</t>
  </si>
  <si>
    <t>YILHM2693</t>
  </si>
  <si>
    <t>_Top de punto fino color crema H&amp;M</t>
  </si>
  <si>
    <t>YILHM2694</t>
  </si>
  <si>
    <t>_Polo de mujer de punto fino gris claro H&amp;M</t>
  </si>
  <si>
    <t>YILHM2695</t>
  </si>
  <si>
    <t>_Blusa de gasa con detalle de cordones amarillo pálido H&amp;M</t>
  </si>
  <si>
    <t>YILHM2696</t>
  </si>
  <si>
    <t>_Polo de mujer corto de punto fino verde olivo H&amp;M (SIN FOTO)</t>
  </si>
  <si>
    <t>YILHM2697</t>
  </si>
  <si>
    <t>_Camisa de mujer denim gris H&amp;M (SIN FOTO)</t>
  </si>
  <si>
    <t>YILHM2698</t>
  </si>
  <si>
    <t>_Chaleco de traje a medida con detalle de hebilla trasera color crema H&amp;M</t>
  </si>
  <si>
    <t>YILHM2699</t>
  </si>
  <si>
    <t>_Top drapeado sin mangas estampado animal print H&amp;M (SIN FOTO)</t>
  </si>
  <si>
    <t>YILHM2700</t>
  </si>
  <si>
    <t>_Camisa de sarga color crema con estampado de flores negras H&amp;M</t>
  </si>
  <si>
    <t>YILHM2701</t>
  </si>
  <si>
    <t>_Camisa de mujer de lino biege H&amp;M</t>
  </si>
  <si>
    <t>YILHM2702</t>
  </si>
  <si>
    <t>_Blusa con detalle de lazo arrugada negro de mujer H&amp;M</t>
  </si>
  <si>
    <t>YILHM2703</t>
  </si>
  <si>
    <t>_Bañador de pierna alta con copa acolchada estampado azul marino H&amp;M</t>
  </si>
  <si>
    <t>YILHM2704</t>
  </si>
  <si>
    <t>_Bañador de copa acolchada azul marino H&amp;M</t>
  </si>
  <si>
    <t>YILHM2705</t>
  </si>
  <si>
    <t>YILHM2706</t>
  </si>
  <si>
    <t>_Chaleco de traje de lino beige H&amp;M (SIN FOTO)</t>
  </si>
  <si>
    <t>YILHM2707</t>
  </si>
  <si>
    <t>_Blusa-Camisa elegante azul polvoriento en tejido sedoso H&amp;M</t>
  </si>
  <si>
    <t>YILHM2708</t>
  </si>
  <si>
    <t xml:space="preserve">Tops /hm </t>
  </si>
  <si>
    <t>_Camisa de mezcla de lino sin mangas azul marino H&amp;M</t>
  </si>
  <si>
    <t>YILHM2709</t>
  </si>
  <si>
    <t>_Chaleco de traje negro largo H&amp;M</t>
  </si>
  <si>
    <t>YILHM2710</t>
  </si>
  <si>
    <t>_Top bustier de mezclilla claro H&amp;M</t>
  </si>
  <si>
    <t>YILHM2711</t>
  </si>
  <si>
    <t>_Shorts de hombre de mezcla de lino de corte regular negros H&amp;M</t>
  </si>
  <si>
    <t>YILHM2712</t>
  </si>
  <si>
    <t>_Shorts de hombre de lona de corte regular beige claro H&amp;M</t>
  </si>
  <si>
    <t>YILHM2713</t>
  </si>
  <si>
    <t>_Shorts de hombre chinos de corte regular negro H&amp;M</t>
  </si>
  <si>
    <t>Talla L_38</t>
  </si>
  <si>
    <t>YILHM2714</t>
  </si>
  <si>
    <t>_Shorts de hombre de sarga corte regular negro H&amp;M</t>
  </si>
  <si>
    <t>YILHM2715</t>
  </si>
  <si>
    <t>_Pantalón de mezclilla de pata ancha con detalle de cordón delantero color crema H&amp;M</t>
  </si>
  <si>
    <t>YILHM2716</t>
  </si>
  <si>
    <t>_Jeans altos corte barril color crema H&amp;M</t>
  </si>
  <si>
    <t>YILHM2717</t>
  </si>
  <si>
    <t>_Pantalón de mujer de vestir cigarette gris claro H&amp;M</t>
  </si>
  <si>
    <t>Talla  L_12</t>
  </si>
  <si>
    <t>YILHM2718</t>
  </si>
  <si>
    <t>_Pantaloneta de mezcla de lino beige claro H&amp;M (SIN FOTO)</t>
  </si>
  <si>
    <t>YILHM2719</t>
  </si>
  <si>
    <t>_Pantalón de mujer con cordón y pliegues azul marino H&amp;M</t>
  </si>
  <si>
    <t>YILHM2720</t>
  </si>
  <si>
    <t>_Leggings de mezcla de algodón negro H&amp;M</t>
  </si>
  <si>
    <t>YILHM2721</t>
  </si>
  <si>
    <t>_Pantalón cargo de mujer de pata ancha gris claro H&amp;M (SIN FOTO)</t>
  </si>
  <si>
    <t>YILHM2722</t>
  </si>
  <si>
    <t>YILHM2723</t>
  </si>
  <si>
    <t>_Pantalón de mujer amplio con cordón de ajuste gris brillante H&amp;M</t>
  </si>
  <si>
    <t>YILHM2724</t>
  </si>
  <si>
    <t>_Jeans de mujer corte barril negro H&amp;M</t>
  </si>
  <si>
    <t>YILHM2725</t>
  </si>
  <si>
    <t>_Jeans skinny altos de mujer negros H&amp;M</t>
  </si>
  <si>
    <t>YILHM2726</t>
  </si>
  <si>
    <t>YILHM2727</t>
  </si>
  <si>
    <t>_Pantalón de mujer cigarette negro H&amp;M</t>
  </si>
  <si>
    <t>YILHM2728</t>
  </si>
  <si>
    <t>YILHM2729</t>
  </si>
  <si>
    <t>_Pantalones de mujer cargo de lona negro H&amp;M</t>
  </si>
  <si>
    <t>YILHM2730</t>
  </si>
  <si>
    <t>_Pantalón de mujer cigarette tobillero azul marino  H&amp;M</t>
  </si>
  <si>
    <t>YILHM2731</t>
  </si>
  <si>
    <t>YILHM2732</t>
  </si>
  <si>
    <t>_Pantalón de mujer sastre con hebilla dorada decorativa beige H&amp;M</t>
  </si>
  <si>
    <t>YILHM2733</t>
  </si>
  <si>
    <t>_Pantalón de mujer cigarette sastre verde caqui oscuro H&amp;M</t>
  </si>
  <si>
    <t>BLTHM0955</t>
  </si>
  <si>
    <t>_Pantalón de mujer de vestir de tiro alto gris oscuro/raya diplomática H&amp;M</t>
  </si>
  <si>
    <t>YILHM2734</t>
  </si>
  <si>
    <t>_Top strapless de brillos H&amp;M (SIN FOTO)</t>
  </si>
  <si>
    <t>YILHM2735</t>
  </si>
  <si>
    <t>_Jeans de mujer amplios de pata ancha marrón oscuro H&amp;M</t>
  </si>
  <si>
    <t>YILHM2736</t>
  </si>
  <si>
    <t>_Pantalón de mujer amplio con raya gris oscuro H&amp;M</t>
  </si>
  <si>
    <t>YILHM2737</t>
  </si>
  <si>
    <t>_Pantalón de mujer cónico gris oscuro jaspeado H&amp;M</t>
  </si>
  <si>
    <t>YILHM2738</t>
  </si>
  <si>
    <t>YILHM2739</t>
  </si>
  <si>
    <t>_Pantalón de mujer cigarette sastre negro H&amp;M</t>
  </si>
  <si>
    <t>YILHM2740</t>
  </si>
  <si>
    <t>YILHM2741</t>
  </si>
  <si>
    <t>__Pantalones de mujer cargo de lona negro H&amp;M</t>
  </si>
  <si>
    <t>YILHM2742</t>
  </si>
  <si>
    <t>_Pantalón de mujer sastre amplio negro H&amp;M</t>
  </si>
  <si>
    <t>YILHM2743</t>
  </si>
  <si>
    <t>_Pantaloneta amplia pull-on color crema/rayas H&amp;M</t>
  </si>
  <si>
    <t>YILHM2744</t>
  </si>
  <si>
    <t>_Pantaloneta amplia con cordón de ajuste color crema con rayas negras H&amp;M</t>
  </si>
  <si>
    <t>YILHM2745</t>
  </si>
  <si>
    <t>_Camisa resort con textura de ajuste regular beige con rayas blancas H&amp;M</t>
  </si>
  <si>
    <t>YILHM2746</t>
  </si>
  <si>
    <t>_Pulóver de hombre oversize blanco H&amp;M</t>
  </si>
  <si>
    <t>YILHM2747</t>
  </si>
  <si>
    <t>_Short bañador de hombre beige con detalles de bordados H&amp;M (SIN FOTO)</t>
  </si>
  <si>
    <t>YILHM2748</t>
  </si>
  <si>
    <t>_Balerinas estilo Mary Janes con tachuelas H&amp;M</t>
  </si>
  <si>
    <t>YILHM2749</t>
  </si>
  <si>
    <t>_Balerinas negras con punta blanca y detalle de lazo delantero H&amp;M (SIN FOTO)</t>
  </si>
  <si>
    <t>YILHM2750</t>
  </si>
  <si>
    <t>_Balerinas estilo Mary Janes estampado de leopardo H&amp;M</t>
  </si>
  <si>
    <t>YILHM2751</t>
  </si>
  <si>
    <t>_Zapatillas de mujer blancas y beige claro H&amp;M</t>
  </si>
  <si>
    <t>YILHM2752</t>
  </si>
  <si>
    <t>_Balerinas trenzadas beige claro H&amp;M</t>
  </si>
  <si>
    <t>YILHM2753</t>
  </si>
  <si>
    <t>_Sandalias prácticas beige con detalle de hebilla plateada H&amp;M</t>
  </si>
  <si>
    <t>Talla 10_41</t>
  </si>
  <si>
    <t>YILHM2754</t>
  </si>
  <si>
    <t>_Bolso cruzado quilted marrón H&amp;M (SIN FOTO)</t>
  </si>
  <si>
    <t>Talla Pequeño</t>
  </si>
  <si>
    <t>YILHM2755</t>
  </si>
  <si>
    <t>_Bolso bandolera con hebilla decorativa marrón oscuro H&amp;M (SIN FOTO)</t>
  </si>
  <si>
    <t>YILHM2756</t>
  </si>
  <si>
    <t>_Bolso bandolera pequeño marrón oscuro con detalle de cierre dorado H&amp;M (SIN FOTO)</t>
  </si>
  <si>
    <t>YILHM2757</t>
  </si>
  <si>
    <t>_Pantalón de mujer flared negro H&amp;M</t>
  </si>
  <si>
    <t>YILHM2758</t>
  </si>
  <si>
    <t>_Sandalias trenzadas negras efecto piel de cocodrilo H&amp;M</t>
  </si>
  <si>
    <t>YILHM2759</t>
  </si>
  <si>
    <t>_Pantalón de hombre de 5 bolsillos negro H&amp;M</t>
  </si>
  <si>
    <t>YILHM2760</t>
  </si>
  <si>
    <t>_Pantalón de hombre de sarga de algodón slim fit beige H&amp;M</t>
  </si>
  <si>
    <t>Talla 29x32</t>
  </si>
  <si>
    <t>YILHM2761</t>
  </si>
  <si>
    <t>_Pantalón de hombre de algodón slim fit beige H&amp;M</t>
  </si>
  <si>
    <t>YILHM2762</t>
  </si>
  <si>
    <t>_Pantalón de hombre cargo de sarga regular fit beige H&amp;M</t>
  </si>
  <si>
    <t>YILHM2763</t>
  </si>
  <si>
    <t>_Joggers de vestir slim fit beige H&amp;M</t>
  </si>
  <si>
    <t>YILHM2764</t>
  </si>
  <si>
    <t>_Polo de hombre negro de algodón H&amp;M (SIN FOTO)</t>
  </si>
  <si>
    <t>YILHM2765</t>
  </si>
  <si>
    <t>_Shorts de mujer de mezcla de lino blanco H&amp;M (SIN FOTO)</t>
  </si>
  <si>
    <t>YILHM2766</t>
  </si>
  <si>
    <t>Camisa de hombre regular fit azul claro H&amp;M (SIN FOTO)</t>
  </si>
  <si>
    <t>YILHM2767</t>
  </si>
  <si>
    <t>_Camisa de hombre regular fit azul claro H&amp;M (SIN FOTO)</t>
  </si>
  <si>
    <t>YILHM2768</t>
  </si>
  <si>
    <t>_Shorts de mujer denim skinny alto azul claro H&amp;M</t>
  </si>
  <si>
    <t>YILHM2769</t>
  </si>
  <si>
    <t>_Bermudas de mujer denim azul oscuro H&amp;M</t>
  </si>
  <si>
    <t>YILHM2770</t>
  </si>
  <si>
    <t>_Shorts de mujer Skinny alto azul denim H&amp;M</t>
  </si>
  <si>
    <t>YILHM2771</t>
  </si>
  <si>
    <t>_Shorts de mujer denim de tiro alto azul denim claro H&amp;M</t>
  </si>
  <si>
    <t>YILHM2772</t>
  </si>
  <si>
    <t>_Pantalón de 5 bolsillos slim fit beige H&amp;M</t>
  </si>
  <si>
    <t>YNIR01</t>
  </si>
  <si>
    <t>_Sandalias bajas marrón estampado de leopardo H&amp;M</t>
  </si>
  <si>
    <t>YNIR02</t>
  </si>
  <si>
    <t>_Sandalias bajas plateadas H&amp;M</t>
  </si>
  <si>
    <t>YNIR03</t>
  </si>
  <si>
    <t>YNIR04</t>
  </si>
  <si>
    <t>YNIR05</t>
  </si>
  <si>
    <t>_Sandalias trenzadas negras con detalle de tachuelas doradas H&amp;M</t>
  </si>
  <si>
    <t>YNIR06</t>
  </si>
  <si>
    <t>_Sandalias bajas negras trenzadas H&amp;M</t>
  </si>
  <si>
    <t>YNIR07</t>
  </si>
  <si>
    <t>YNIR08</t>
  </si>
  <si>
    <t>_Sandalias hawainas negras H&amp;M</t>
  </si>
  <si>
    <t>Talla 8.5/9_41/42</t>
  </si>
  <si>
    <t>YNIR09</t>
  </si>
  <si>
    <t>_Balerinas beige diseño piel de serpiente H&amp;M</t>
  </si>
  <si>
    <t>YNIR10</t>
  </si>
  <si>
    <t>_Balerinas trenzadas negras H&amp;M</t>
  </si>
  <si>
    <t>YNIR11</t>
  </si>
  <si>
    <t>YNIR12</t>
  </si>
  <si>
    <t>_Balerinas rojo satinaado H&amp;M</t>
  </si>
  <si>
    <t>Talla 5_36</t>
  </si>
  <si>
    <t>YNIR13</t>
  </si>
  <si>
    <t>_Sandalias de punta fina destalonadas de charol negro H&amp;M</t>
  </si>
  <si>
    <t>YNIR14</t>
  </si>
  <si>
    <t>_Mocasines en tejido cepillado marrón oscuro H&amp;M</t>
  </si>
  <si>
    <t>YNIR15</t>
  </si>
  <si>
    <t>_Sandalias de tacón fino y tiras rojo oscuro H&amp;M</t>
  </si>
  <si>
    <t>YNIR16</t>
  </si>
  <si>
    <t>_Balerinas beige oscuro H&amp;M</t>
  </si>
  <si>
    <t>YNIR17</t>
  </si>
  <si>
    <t>bolsos /hm /tallas-medianas</t>
  </si>
  <si>
    <t>_Bolso crossbody bag marrón oscuro H&amp;M</t>
  </si>
  <si>
    <t>YNIR18</t>
  </si>
  <si>
    <t>_Bolso shopper con flecos negro H&amp;M (SIN FOTO)</t>
  </si>
  <si>
    <t>YNIR19</t>
  </si>
  <si>
    <t>_Bolso de hombro pequeño blanco H&amp;M</t>
  </si>
  <si>
    <t>YNIR20</t>
  </si>
  <si>
    <t>_Bolso de hombro con correa girada negro H&amp;M</t>
  </si>
  <si>
    <t>YNIR21</t>
  </si>
  <si>
    <t>7_38</t>
  </si>
  <si>
    <t>YNIR22</t>
  </si>
  <si>
    <t>YNIR23</t>
  </si>
  <si>
    <t>10/10.5_43/44</t>
  </si>
  <si>
    <t>YNIR24</t>
  </si>
  <si>
    <t>11.5/12_45/46</t>
  </si>
  <si>
    <t>YNIR25</t>
  </si>
  <si>
    <t>YNIR26</t>
  </si>
  <si>
    <t>9_40</t>
  </si>
  <si>
    <t>YNIR27</t>
  </si>
  <si>
    <t>5_36</t>
  </si>
  <si>
    <t>YNIR28</t>
  </si>
  <si>
    <t>10_41</t>
  </si>
  <si>
    <t>YNIR29</t>
  </si>
  <si>
    <t>_Balerinas estilo Mary Janes con diseño calado negras H&amp;M</t>
  </si>
  <si>
    <t>YNIR30</t>
  </si>
  <si>
    <t>_Balerinas beige estilo Mary Janes trenzadas de saco H&amp;M</t>
  </si>
  <si>
    <t>8_39</t>
  </si>
  <si>
    <t>YNIR31</t>
  </si>
  <si>
    <t>_Balerinas estilo Mary Jane plateadas H&amp;M</t>
  </si>
  <si>
    <t>YNIR32</t>
  </si>
  <si>
    <t>_Sandalias trenzadas marrón oscuro H&amp;M</t>
  </si>
  <si>
    <t>6_37</t>
  </si>
  <si>
    <t>YNIR33</t>
  </si>
  <si>
    <t>YNIR34</t>
  </si>
  <si>
    <t>_Balerinas de mallas rojo vivo H&amp;M</t>
  </si>
  <si>
    <t>YNIR35</t>
  </si>
  <si>
    <t>_Balerinas negras H&amp;M</t>
  </si>
  <si>
    <t>YNIR36</t>
  </si>
  <si>
    <t>YNIR37</t>
  </si>
  <si>
    <t>_Mocasines en tejido cepillado negros H&amp;M</t>
  </si>
  <si>
    <t>YNIR38</t>
  </si>
  <si>
    <t>_Sandalias tipo alpargatas negras H&amp;M</t>
  </si>
  <si>
    <t>YNIR39</t>
  </si>
  <si>
    <t>_Sandalias con tacón kitten beige efecto piel  de serpiente H&amp;M</t>
  </si>
  <si>
    <t>YNIR40</t>
  </si>
  <si>
    <t>_Zapatillas chunky blancas/verde oscuro H&amp;M</t>
  </si>
  <si>
    <t>YNIR41</t>
  </si>
  <si>
    <t xml:space="preserve">_Bolso cruzado quilted marrón H&amp;M </t>
  </si>
  <si>
    <t>YNIR42</t>
  </si>
  <si>
    <t>_Bolso negro de bolsillos varios H&amp;M (SIN FOTO)</t>
  </si>
  <si>
    <t>YNIR43</t>
  </si>
  <si>
    <t>_Bolso cruzado pequeño marrón oscuro simulando desgastado H&amp;M</t>
  </si>
  <si>
    <t>YNIR44</t>
  </si>
  <si>
    <t>_Bolso cruzado efecto peludo beige claro H&amp;M</t>
  </si>
  <si>
    <t>YNIR45</t>
  </si>
  <si>
    <t>_Bolso estilo straw negro H&amp;M</t>
  </si>
  <si>
    <t>YNIR46</t>
  </si>
  <si>
    <t>_Bolso de hombro beige estampado leopardo H&amp;M</t>
  </si>
  <si>
    <t>YNIR47</t>
  </si>
  <si>
    <t>_Bolso de hombro pequeño beige claro H&amp;M</t>
  </si>
  <si>
    <t>YNIR48</t>
  </si>
  <si>
    <t>_Bolso de hombro marrón con detalle de hebilla dorada en cierre H&amp;M</t>
  </si>
  <si>
    <t>YNIR49</t>
  </si>
  <si>
    <t>_Bolso bucket cruzada marrón H&amp;M</t>
  </si>
  <si>
    <t>YNIR50</t>
  </si>
  <si>
    <t>_Bolso estilo sobre mediano marrón efecto piel de cocodrilo H&amp;M (SIN FOTO)</t>
  </si>
  <si>
    <t>YNIR51</t>
  </si>
  <si>
    <t>_Balerinas estilo Mary Janes con diseño calado color crema H&amp;M</t>
  </si>
  <si>
    <t>YNIR52</t>
  </si>
  <si>
    <t>_Sandalias de punta fina destalonadas con lazo negras H&amp;M</t>
  </si>
  <si>
    <t>YNIR53</t>
  </si>
  <si>
    <t>_Sandalias prácticas negras con tachuelas doradas H&amp;M</t>
  </si>
  <si>
    <t>YNIR54</t>
  </si>
  <si>
    <t>_Sandalias prácticas negras con detalle de hebilla dorada H&amp;M</t>
  </si>
  <si>
    <t>YNIR55</t>
  </si>
  <si>
    <t>_Sandalias de tacón kitten negras con efecto piel de cocodrilo H&amp;M</t>
  </si>
  <si>
    <t>YNIR56</t>
  </si>
  <si>
    <t>YNIR57</t>
  </si>
  <si>
    <t>_Sandalias de tacón pequeño con tiras plateadas H&amp;M</t>
  </si>
  <si>
    <t>YNIR58</t>
  </si>
  <si>
    <t>_Sandalias de punta fina negras de satín H&amp;M</t>
  </si>
  <si>
    <t>YNIR59</t>
  </si>
  <si>
    <t>_Sandalias de punta fina con tacón pequeño trenzadas negras H&amp;M</t>
  </si>
  <si>
    <t>YNIR60</t>
  </si>
  <si>
    <t>_Sandalias hawainas beige H&amp;M</t>
  </si>
  <si>
    <t>YNIR61</t>
  </si>
  <si>
    <t>_Sandalias de tacón y tiras rojo vivo H&amp;M</t>
  </si>
  <si>
    <t>UB0266</t>
  </si>
  <si>
    <t>Trajes de baño /tallas-pequenas</t>
  </si>
  <si>
    <t xml:space="preserve">Bañador estampado en contraste </t>
  </si>
  <si>
    <t>UB0267</t>
  </si>
  <si>
    <t>Trajes de baño /tallas-medianas</t>
  </si>
  <si>
    <t>_Bañador de bikini con vuelos y detalle de herrajes</t>
  </si>
  <si>
    <t>YILHM2773</t>
  </si>
  <si>
    <t>YILHM2774</t>
  </si>
  <si>
    <t>_Pulóver  negro con estampado negro/cobra creek H&amp;M</t>
  </si>
  <si>
    <t>YILHM2775</t>
  </si>
  <si>
    <t>_Pulóver de corte regular negro H&amp;M</t>
  </si>
  <si>
    <t>YILHM2776</t>
  </si>
  <si>
    <t>_Pulóver oversize fit negro H&amp;M</t>
  </si>
  <si>
    <t>YILHM2777</t>
  </si>
  <si>
    <t>_Pulóver loose fit gris oscuro de gran calidad H&amp;M</t>
  </si>
  <si>
    <t>YILHM2778</t>
  </si>
  <si>
    <t>_Camiseta de hombre acanalada slim fit beige H&amp;M</t>
  </si>
  <si>
    <t>YILHM2779</t>
  </si>
  <si>
    <t>YILHM2780</t>
  </si>
  <si>
    <t>_Pulóver de hombre en tejido waffle negro H&amp;M</t>
  </si>
  <si>
    <t>YILHM2781</t>
  </si>
  <si>
    <t>_Pulóver de mujer oversized estampado the rollings stones H&amp;M</t>
  </si>
  <si>
    <t>YILHM2782</t>
  </si>
  <si>
    <t>_Pulóver loose fit negro con motivo de letras H&amp;M</t>
  </si>
  <si>
    <t>YILHM2783</t>
  </si>
  <si>
    <t>_Pulóver coolmax verde olivo de gran calidad H&amp;M (SIN FOTO)</t>
  </si>
  <si>
    <t>YILHM2784</t>
  </si>
  <si>
    <t>_Camiseta de hombre acanalada slim fit blanca H&amp;M</t>
  </si>
  <si>
    <t>YILHM2785</t>
  </si>
  <si>
    <t>_Pulóver loose fit blanco Gentlemen syndrome H&amp;M</t>
  </si>
  <si>
    <t>YILHM2786</t>
  </si>
  <si>
    <t>YILHM2787</t>
  </si>
  <si>
    <t>_Pulóver loose fit blanco/cologne H&amp;M</t>
  </si>
  <si>
    <t>YILHM2788</t>
  </si>
  <si>
    <t>_Pulóver blanco de hombre de ajuste regular H&amp;M</t>
  </si>
  <si>
    <t>YILHM2789</t>
  </si>
  <si>
    <t>_Polo de punto pointelle color crema con rayas negras  H&amp;M</t>
  </si>
  <si>
    <t>YILHM2790</t>
  </si>
  <si>
    <t>_Pulóver loose fit crema/ It might get loud H&amp;M</t>
  </si>
  <si>
    <t>YILHM2791</t>
  </si>
  <si>
    <t>_Pulóver marrón claro de gran calidad H&amp;M (SIN FOTO)</t>
  </si>
  <si>
    <t>YILHM2792</t>
  </si>
  <si>
    <t>_Pulóver holgado con estampado de estrellas beige de hombre H&amp;M</t>
  </si>
  <si>
    <t>YILHM2793</t>
  </si>
  <si>
    <t xml:space="preserve">_Pulóver de ajuste regular gris oscuro de hombre H&amp;M </t>
  </si>
  <si>
    <t>YILHM2794</t>
  </si>
  <si>
    <t>_Polo slim fit verde oscuro H&amp;M (SIN FOTO)</t>
  </si>
  <si>
    <t>YILHM2795</t>
  </si>
  <si>
    <t xml:space="preserve">_Pulóver loose fit verde oscuro de gran calidad H&amp;M </t>
  </si>
  <si>
    <t>YILHM2796</t>
  </si>
  <si>
    <t>_Top entallado acanalado negro H&amp;M</t>
  </si>
  <si>
    <t>YILHM2797</t>
  </si>
  <si>
    <t xml:space="preserve">_Top drapeado sin mangas estampado animal print H&amp;M </t>
  </si>
  <si>
    <t>YILHM2798</t>
  </si>
  <si>
    <t>_Top efecto arrugado color crema H&amp;M</t>
  </si>
  <si>
    <t>YILHM2799</t>
  </si>
  <si>
    <t>_Top asimétrico con frunces color crema H&amp;M</t>
  </si>
  <si>
    <t>YILHM2800</t>
  </si>
  <si>
    <t>_Pulóver de mujer con detalles decorativos de perlas negro H&amp;M</t>
  </si>
  <si>
    <t>YILHM2801</t>
  </si>
  <si>
    <t>YILHM2802</t>
  </si>
  <si>
    <t>_Top de punto de textura color crema H&amp;M</t>
  </si>
  <si>
    <t>YILHM2803</t>
  </si>
  <si>
    <t>_Blusa con mangas mariposa blanco/floral</t>
  </si>
  <si>
    <t>YILHM2804</t>
  </si>
  <si>
    <t>_Top panal con tirantes espagueti negro H&amp;M</t>
  </si>
  <si>
    <t>YILHM2805</t>
  </si>
  <si>
    <t>_Top de mangas con volantes estampado negro con bolas blancas H&amp;M (SIN FOTO)</t>
  </si>
  <si>
    <t>YILHM2806</t>
  </si>
  <si>
    <t>_Camisa de punto jacquard negro H&amp;M</t>
  </si>
  <si>
    <t>YILHM2807</t>
  </si>
  <si>
    <t>_Camisa loose fit marrón H&amp;M (SIN FOTO)</t>
  </si>
  <si>
    <t>YILHM2808</t>
  </si>
  <si>
    <t>_Camisa de punto con textura gris oscuro H&amp;M</t>
  </si>
  <si>
    <t>YILHM2809</t>
  </si>
  <si>
    <t>_Camisa de algodón blanca H&amp;M (SIN FOTO)</t>
  </si>
  <si>
    <t>YILHM2810</t>
  </si>
  <si>
    <t>_Shorts de sarga regular fit negro H&amp;M</t>
  </si>
  <si>
    <t>YILHM2811</t>
  </si>
  <si>
    <t>_Short bañador de sirsaca negro H&amp;M</t>
  </si>
  <si>
    <t>YILHM2812</t>
  </si>
  <si>
    <t>_Shorts en mezcla de lino colo crema H&amp;M</t>
  </si>
  <si>
    <t>YILHM2813</t>
  </si>
  <si>
    <t>YILHM2814</t>
  </si>
  <si>
    <t>_Shorts regular fit gris claro jaspeado H&amp;M</t>
  </si>
  <si>
    <t>YILHM2815</t>
  </si>
  <si>
    <t>_Shorts bañador de nylon azul marino H&amp;M</t>
  </si>
  <si>
    <t>YILHM2816</t>
  </si>
  <si>
    <t>_Shorts deportivo gris oscuro H&amp;M</t>
  </si>
  <si>
    <t>YILHM2817</t>
  </si>
  <si>
    <t>_Shorts bañador negro H&amp;M</t>
  </si>
  <si>
    <t>YILHM2818</t>
  </si>
  <si>
    <t>_Shorts regular fit negro H&amp;M (SIN FOTO)</t>
  </si>
  <si>
    <t>YILHM2819</t>
  </si>
  <si>
    <t xml:space="preserve">_Shorts regular fit beige H&amp;M </t>
  </si>
  <si>
    <t>YILHM2820</t>
  </si>
  <si>
    <t>_Shorts bañador de sirsaca verde bosque H&amp;M</t>
  </si>
  <si>
    <t>YILHM2821</t>
  </si>
  <si>
    <t>_Shorts bañador verde H&amp;M</t>
  </si>
  <si>
    <t>YILHM2822</t>
  </si>
  <si>
    <t>_Shorts bañador azul marino/rayas H&amp;M</t>
  </si>
  <si>
    <t>YILHM2823</t>
  </si>
  <si>
    <t>_Shorts bañador azul claro estampado H&amp;M</t>
  </si>
  <si>
    <t>YILHM2824</t>
  </si>
  <si>
    <t>_Blusa de popelina con mangas globo crema/estampado azul H&amp;M</t>
  </si>
  <si>
    <t>YILHM2825</t>
  </si>
  <si>
    <t>_Body blanco de microfibra desmangado H&amp;M (SIN FOTO)</t>
  </si>
  <si>
    <t>YILHM2826</t>
  </si>
  <si>
    <t>_Pulóver en pointelle con ribete de encaje azul claro H&amp;M</t>
  </si>
  <si>
    <t>YILHM2827</t>
  </si>
  <si>
    <t>_Pulóver de mujer con letrero Bisous H&amp;M</t>
  </si>
  <si>
    <t>YILHM2828</t>
  </si>
  <si>
    <t>YILHM2829</t>
  </si>
  <si>
    <t>_Pulóver de mujer con letrero Le Marais H&amp;M</t>
  </si>
  <si>
    <t>YILHM2830</t>
  </si>
  <si>
    <t>_Pulóver de mujer de algodón negro de gran calidad H&amp;M</t>
  </si>
  <si>
    <t>YILHM2831</t>
  </si>
  <si>
    <t>_Top con cuello bote blanco H&amp;M</t>
  </si>
  <si>
    <t>YILHM2832</t>
  </si>
  <si>
    <t>_Falda de punto trenzado azul marino H&amp;M</t>
  </si>
  <si>
    <t>YILHM2833</t>
  </si>
  <si>
    <t>_Vestido acanalado negro de tirantes de espagueti H&amp;M (SIN FOTO)</t>
  </si>
  <si>
    <t>YILHM2834</t>
  </si>
  <si>
    <t>_Pulóver entallado rojo H&amp;M</t>
  </si>
  <si>
    <t>YILHM2835</t>
  </si>
  <si>
    <t>YILHM2836</t>
  </si>
  <si>
    <t>_Top en punto acanalado negro con hombros afuera H&amp;M</t>
  </si>
  <si>
    <t>YILHM2837</t>
  </si>
  <si>
    <t>_Body colaless negro H&amp;M</t>
  </si>
  <si>
    <t>YILHM2838</t>
  </si>
  <si>
    <t>_Pulóver de mujer Rio de Janeiro color crema H&amp;M (SIN FOTO)</t>
  </si>
  <si>
    <t>YILHM2839</t>
  </si>
  <si>
    <t>_Pulóver de mujer gris oscuro/def leppard H&amp;M</t>
  </si>
  <si>
    <t>YILHM2840</t>
  </si>
  <si>
    <t>_Pulóver cropped color crema/Beau H&amp;M</t>
  </si>
  <si>
    <t>YILHM2841</t>
  </si>
  <si>
    <t>_Vestido bodycon de tirantes finos beige H&amp;M</t>
  </si>
  <si>
    <t>YILHM2842</t>
  </si>
  <si>
    <t>_Vestido bodycon de tirantes finos blanco H&amp;M</t>
  </si>
  <si>
    <t>YILHM2843</t>
  </si>
  <si>
    <t>_Vestido desmangado blanco de microfibra H&amp;M (SIN FOTO)</t>
  </si>
  <si>
    <t>YILHM2844</t>
  </si>
  <si>
    <t>_Vestido drapeado gris oscuro H&amp;M</t>
  </si>
  <si>
    <t>YILHM2845</t>
  </si>
  <si>
    <t>_Vestido tubo acanalado marrón oscuro H&amp;M</t>
  </si>
  <si>
    <t>YILHM2846</t>
  </si>
  <si>
    <t>_Vestido polo blanco con rayas negras H&amp;M (SIN FOTO)</t>
  </si>
  <si>
    <t>YILHM2847</t>
  </si>
  <si>
    <t>_Camisa de mujer de algodón bordada con ojales blanca H&amp;M</t>
  </si>
  <si>
    <t>YILHM2848</t>
  </si>
  <si>
    <t>_Camisa de mujer de sarga oversized azul marino con rayas blancas H&amp;M</t>
  </si>
  <si>
    <t>YILHM2849</t>
  </si>
  <si>
    <t>_Camisa de mujer mezcla de lino oversized azul H&amp;M</t>
  </si>
  <si>
    <t>YILHM2850</t>
  </si>
  <si>
    <t>_Polo de mujer corto de punto fino gris melange H&amp;M</t>
  </si>
  <si>
    <t>YILHM2851</t>
  </si>
  <si>
    <t>_Camisa de hombre de m angas cortas texturizada de gran calidad negra H&amp;M (SIN FOTO)</t>
  </si>
  <si>
    <t>YILHM2852</t>
  </si>
  <si>
    <t xml:space="preserve">_Camisa resort con textura de corte regular negra H&amp;M </t>
  </si>
  <si>
    <t>YILHM2853</t>
  </si>
  <si>
    <t>_Polo texturizado slim fit color crema H&amp;M</t>
  </si>
  <si>
    <t>YILHM2854</t>
  </si>
  <si>
    <t>_Pantalones de mezcla de lino de pierna ancha azul grisáceo H&amp;M</t>
  </si>
  <si>
    <t>YILHM2855</t>
  </si>
  <si>
    <t>_Pantalón de mezcla de lino color crema con rayas azul oscuro H&amp;M</t>
  </si>
  <si>
    <t>YILHM2856</t>
  </si>
  <si>
    <t>_Pantaloneta de mezcla de lino color crema con rayas negras H&amp;M</t>
  </si>
  <si>
    <t>YILHM2857</t>
  </si>
  <si>
    <t>_Jeans de mujer altos y anchos azul denim H&amp;M</t>
  </si>
  <si>
    <t>YILHM2858</t>
  </si>
  <si>
    <t>_Jeans de corte recto azul denim oscuro H&amp;M (SIN FOTO)</t>
  </si>
  <si>
    <t>YILHM2859</t>
  </si>
  <si>
    <t>_Pantaloneta con cordón de mezcla de lino color crema H&amp;M</t>
  </si>
  <si>
    <t>YILHM2860</t>
  </si>
  <si>
    <t>_Pantaloneta recta con cordón color crema H&amp;M</t>
  </si>
  <si>
    <t>YILHM2861</t>
  </si>
  <si>
    <t>_Pantaloneta de corte ancho azul marino H&amp;M</t>
  </si>
  <si>
    <t>YILHM2862</t>
  </si>
  <si>
    <t>YILHM2863</t>
  </si>
  <si>
    <t>_Shorts bermudas de mujer azul denim oscuro H&amp;M</t>
  </si>
  <si>
    <t>YILHM2864</t>
  </si>
  <si>
    <t>_Pantaloneta con cordón amarillo claro/rayado H&amp;M</t>
  </si>
  <si>
    <t>YILHM2865</t>
  </si>
  <si>
    <t>_Pantaloneta de mezcla de lino beige claro con estampado paisley H&amp;M</t>
  </si>
  <si>
    <t>YILHM2866</t>
  </si>
  <si>
    <t>_Pantaloneta sudadera azul claro H&amp;M</t>
  </si>
  <si>
    <t>YILHM2867</t>
  </si>
  <si>
    <t>_Pantaloneta de mezcla pull-on azul denim H&amp;M</t>
  </si>
  <si>
    <t>YILHM2868</t>
  </si>
  <si>
    <t>_Pantaloneta con cordón de pierna recta blanca H&amp;M</t>
  </si>
  <si>
    <t>YILHM2869</t>
  </si>
  <si>
    <t>_Pantalón de mujer de vestir marrón H&amp;M</t>
  </si>
  <si>
    <t>YILHM2870</t>
  </si>
  <si>
    <t>_Pantalón de mujer de vestir negro H&amp;M</t>
  </si>
  <si>
    <t>YILHM2871</t>
  </si>
  <si>
    <t>_Pantalones de traje de hombre de corte regular negro H&amp;M</t>
  </si>
  <si>
    <t>Talla M_34</t>
  </si>
  <si>
    <t>YILHM2872</t>
  </si>
  <si>
    <t>_Pantalones de hombre de mezcla de lino de corte regular color crema H&amp;M</t>
  </si>
  <si>
    <t>YILHM2873</t>
  </si>
  <si>
    <t>_Pantalones de hombre de mezclilla de corte regular blanco H&amp;M (SIN FOTO)</t>
  </si>
  <si>
    <t>Talla L_36</t>
  </si>
  <si>
    <t>YILHM2874</t>
  </si>
  <si>
    <t>_Joggers slim fit de vestir negro H&amp;M</t>
  </si>
  <si>
    <t>YILHM2875</t>
  </si>
  <si>
    <t>_Pantalones de hombre de sastre de lino beige melange H&amp;M (SIN FOTO)</t>
  </si>
  <si>
    <t>YILHM2876</t>
  </si>
  <si>
    <t>_Pantalones de hombre de sarga de corte regular con cinturón gris oscuro H&amp;M</t>
  </si>
  <si>
    <t>Talla S_32</t>
  </si>
  <si>
    <t>YILHM2877</t>
  </si>
  <si>
    <t>_Pulóver de punto de corte regular blanco H&amp;M</t>
  </si>
  <si>
    <t>YILHM2893</t>
  </si>
  <si>
    <t xml:space="preserve">Vestidos /hm </t>
  </si>
  <si>
    <t>_Vestido camisero de viscosa con cinturón de anudar estampado animal print H&amp;M</t>
  </si>
  <si>
    <t>YILHM2894</t>
  </si>
  <si>
    <t>_Vestido escanolado de corte midi negro estampado crema H&amp;M</t>
  </si>
  <si>
    <t>YILHM2895</t>
  </si>
  <si>
    <t>_Top en punto con textura azul claro H&amp;M</t>
  </si>
  <si>
    <t>YILHM2896</t>
  </si>
  <si>
    <t>_Top en punto con textura negro estampado H&amp;M</t>
  </si>
  <si>
    <t>YILHM2897</t>
  </si>
  <si>
    <t>_Top de un hombro negro H&amp;M</t>
  </si>
  <si>
    <t>YILHM2898</t>
  </si>
  <si>
    <t>_Pulóver de mujer con estampado blanco tomates H&amp;M</t>
  </si>
  <si>
    <t>YILHM2899</t>
  </si>
  <si>
    <t>_Top acanalado con ribete picot blanco H&amp;M</t>
  </si>
  <si>
    <t>YILHM2900</t>
  </si>
  <si>
    <t>_Top acanalado con escote de corazón crema/floral azul oscurto H&amp;M</t>
  </si>
  <si>
    <t>YILHM2901</t>
  </si>
  <si>
    <t>_Pulóver entallado de canalé azul claro H&amp;M</t>
  </si>
  <si>
    <t>YILHM2902</t>
  </si>
  <si>
    <t>_Vestido panal de abeja con tirantes de lazo azul claro con rayas H&amp;M</t>
  </si>
  <si>
    <t>YILHM2903</t>
  </si>
  <si>
    <t>_Vestido ajustado corto de tirantes finos simulado de brillo H&amp;M (SIN FOTO)</t>
  </si>
  <si>
    <t>YILHM2904</t>
  </si>
  <si>
    <t xml:space="preserve">_Top drapeado marrón H&amp;M (SIN FOTO) </t>
  </si>
  <si>
    <t>YILHM2905</t>
  </si>
  <si>
    <t>_Top drapeado negro H&amp;M (SIN FOTO)</t>
  </si>
  <si>
    <t>YILHM2906</t>
  </si>
  <si>
    <t>Lenceria /tallas-medianas</t>
  </si>
  <si>
    <t>_Blúmer hipster azul claro H&amp;M</t>
  </si>
  <si>
    <t>YILHM2907</t>
  </si>
  <si>
    <t>_Blúmer hipster azul grisáceo H&amp;M</t>
  </si>
  <si>
    <t>YILHM2908</t>
  </si>
  <si>
    <t>_Blúmer hipster blanco H&amp;M</t>
  </si>
  <si>
    <t>YILHM2909</t>
  </si>
  <si>
    <t>Lenceria</t>
  </si>
  <si>
    <t>_Blúmer colaless de algodón azul claro H&amp;M</t>
  </si>
  <si>
    <t>YILHM2910</t>
  </si>
  <si>
    <t>_Blúmer colaless de algodón beige H&amp;M</t>
  </si>
  <si>
    <t>YILHM2911</t>
  </si>
  <si>
    <t>_Blúmer colaless de algodón azul marino H&amp;M</t>
  </si>
  <si>
    <t>YILHM2912</t>
  </si>
  <si>
    <t>YILHM2913</t>
  </si>
  <si>
    <t>YILHM2914</t>
  </si>
  <si>
    <t>YILHM2915</t>
  </si>
  <si>
    <t>_Blúmer hipster de microfibra beige H&amp;M</t>
  </si>
  <si>
    <t>YILHM2916</t>
  </si>
  <si>
    <t>_Blúmer hipster de microfibra negro H&amp;M</t>
  </si>
  <si>
    <t xml:space="preserve"> Talla XL</t>
  </si>
  <si>
    <t>YILHM2917</t>
  </si>
  <si>
    <t>_Blúmer hipster de microfibra blanco H&amp;M</t>
  </si>
  <si>
    <t>YILHM2918</t>
  </si>
  <si>
    <t>_Blúmer colaless de encaje negro H&amp;M</t>
  </si>
  <si>
    <t>YILHM2919</t>
  </si>
  <si>
    <t>Lenceria /tallas-pequenas</t>
  </si>
  <si>
    <t>_Blúmer estilo brasileño de encaje azul polvoriento H&amp;M</t>
  </si>
  <si>
    <t>YILHM2920</t>
  </si>
  <si>
    <t>_Blúmer estilo brasileño de encaje blancoH&amp;M</t>
  </si>
  <si>
    <t>YILHM2921</t>
  </si>
  <si>
    <t xml:space="preserve">Lenceria </t>
  </si>
  <si>
    <t>_Blúmer faja de microfibra beige oscuro H&amp;M</t>
  </si>
  <si>
    <t>YILHM2922</t>
  </si>
  <si>
    <t>_Blúmer estilo brasileño de encaje gris oscuro (SIN FOTO)</t>
  </si>
  <si>
    <t>YILHM2923</t>
  </si>
  <si>
    <t>_Blúmer hipster de microfibra gris H&amp;M</t>
  </si>
  <si>
    <t>YILHM2924</t>
  </si>
  <si>
    <t>YILHM2925</t>
  </si>
  <si>
    <t>_Blúmer hipster de microfibra verde olivo H&amp;M</t>
  </si>
  <si>
    <t>YILHM2926</t>
  </si>
  <si>
    <t>_Blúmer hipster de algodón verde claro floral H&amp;M</t>
  </si>
  <si>
    <t>YILHM2927</t>
  </si>
  <si>
    <t>_Blúmer hipster de algodón blanco H&amp;M</t>
  </si>
  <si>
    <t>YILHM2928</t>
  </si>
  <si>
    <t>_Blúmer hipster de algodón beige H&amp;M (Sin foto)</t>
  </si>
  <si>
    <t>YILHM2929</t>
  </si>
  <si>
    <t>_Blúmer hipster de algodón verde claro H&amp;M (Sin FOTO)</t>
  </si>
  <si>
    <t>YILHM2930</t>
  </si>
  <si>
    <t>_Blúmer hipster de algodón gris H&amp;M</t>
  </si>
  <si>
    <t>YILHM2931</t>
  </si>
  <si>
    <t>_Blúmer estilo brasileño acanalado con ribete de encaje color crema H&amp;M (SIN FOTO)</t>
  </si>
  <si>
    <t>YILHM2932</t>
  </si>
  <si>
    <t>_Blúmer estilo brasileño acanalado con ribete de encaje blanco H&amp;M (SIN FOTO)</t>
  </si>
  <si>
    <t>YILHM2933</t>
  </si>
  <si>
    <t>_Blúmer estilo brasileño acanalado con ribete de encaje beige H&amp;M (SIN FOTO)</t>
  </si>
  <si>
    <t>YILHM2934</t>
  </si>
  <si>
    <t>_Calzoncillo boxer clásico blanco H&amp;M (SIN FOTO)</t>
  </si>
  <si>
    <t>YILHM2935</t>
  </si>
  <si>
    <t>_Calzoncillo boxer clásico negro estampado de cuadros grandes H&amp;M (SIN FOTO)</t>
  </si>
  <si>
    <t>YILHM2936</t>
  </si>
  <si>
    <t>_Calzoncillo boxer clásico negro H&amp;M (SIN FOTO)</t>
  </si>
  <si>
    <t>YILHM2937</t>
  </si>
  <si>
    <t>_Calzoncillo boxer clásico negro y blanco con cuadros pequeños H&amp;M (SIN FOTO)</t>
  </si>
  <si>
    <t>YILHM2938</t>
  </si>
  <si>
    <t>_Sujetador de microfibra negro sin barillas H&amp;M</t>
  </si>
  <si>
    <t>YILHM2939</t>
  </si>
  <si>
    <t>_Sujetador de microfibra beige sin barillas H&amp;M</t>
  </si>
  <si>
    <t>YILHM2940</t>
  </si>
  <si>
    <t>Talla 36C</t>
  </si>
  <si>
    <t>YILHM2941</t>
  </si>
  <si>
    <t>_Sujetador balconette acolchado de microfibra negro H&amp;M</t>
  </si>
  <si>
    <t>Talla 34C</t>
  </si>
  <si>
    <t>YILHM2942</t>
  </si>
  <si>
    <t>_Sujetador suave con relleno seamless blanco H&amp;M</t>
  </si>
  <si>
    <t>YILHM2943</t>
  </si>
  <si>
    <t>_Camisa de mujer de mezcla de lino roja H&amp;M</t>
  </si>
  <si>
    <t>YILHM2944</t>
  </si>
  <si>
    <t>_Shorts de cintura alta de mezclilla azul denim H&amp;M</t>
  </si>
  <si>
    <t>YILHM2945</t>
  </si>
  <si>
    <t>_Shorts ultra altos de mezclilla azul denim H&amp;M</t>
  </si>
  <si>
    <t>YILHM2946</t>
  </si>
  <si>
    <t>YILHM2947</t>
  </si>
  <si>
    <t>_Shorts skinny de cintura alta azul denim H&amp;M</t>
  </si>
  <si>
    <t>YILHM2948</t>
  </si>
  <si>
    <t>_Shorts skinny de cintura alta azul denim claro H&amp;M</t>
  </si>
  <si>
    <t>YILHM2949</t>
  </si>
  <si>
    <t>YILHM2950</t>
  </si>
  <si>
    <t>_Minifalda revestida color crema H&amp;M</t>
  </si>
  <si>
    <t>YILHM2951</t>
  </si>
  <si>
    <t>_Cardigán de jersey de manga corta rojo H&amp;M</t>
  </si>
  <si>
    <t>YILHM2952</t>
  </si>
  <si>
    <t>_Falda de encaje con vuelos blanca H&amp;M</t>
  </si>
  <si>
    <t>YILHM2953</t>
  </si>
  <si>
    <t>_Chaleco de jersey corto blanco con botones plateados H&amp;M</t>
  </si>
  <si>
    <t>YILHM2954</t>
  </si>
  <si>
    <t>_Chaleco de jersey corto blanco con botones dorados H&amp;M</t>
  </si>
  <si>
    <t>YILHM2955</t>
  </si>
  <si>
    <t xml:space="preserve">_Cardigán de punto texturizado blanco con rayas rojas H&amp;M </t>
  </si>
  <si>
    <t>YILHM2956</t>
  </si>
  <si>
    <t>_Pulóver con motivo de sardinas blanco H&amp;M</t>
  </si>
  <si>
    <t>YILHM2957</t>
  </si>
  <si>
    <t>_Pulóver blanco con bordes azul marino H&amp;M (SIN FOTO)</t>
  </si>
  <si>
    <t>YILHM2958</t>
  </si>
  <si>
    <t>_Pulóver de mujer acanalado rosa polvoriento H&amp;M</t>
  </si>
  <si>
    <t>YILHM2959</t>
  </si>
  <si>
    <t>_Top drapeado azul H&amp;M (SIN FOTO)</t>
  </si>
  <si>
    <t>YILHM2960</t>
  </si>
  <si>
    <t>_Cárdigan de jersey de manga corta rojo H&amp;M</t>
  </si>
  <si>
    <t>YILHM2961</t>
  </si>
  <si>
    <t>_Pulóver de punto fino blanco H&amp;M</t>
  </si>
  <si>
    <t>YILHM2962</t>
  </si>
  <si>
    <t>_Shorts cortos de mezclilla con bordes deshilachados rojo H&amp;M</t>
  </si>
  <si>
    <t>YILHM2963</t>
  </si>
  <si>
    <t>_Pantaloneta estampado de hojas blanco y azul marino H&amp;M</t>
  </si>
  <si>
    <t>YILHM2964</t>
  </si>
  <si>
    <t>_Pantaloneta corrugada color crema H&amp;M</t>
  </si>
  <si>
    <t>YILHM2965</t>
  </si>
  <si>
    <t>_Pantaloneta de mezcla de pierna ancha verde caqui H&amp;M</t>
  </si>
  <si>
    <t>YILHM2966</t>
  </si>
  <si>
    <t>_Joggers de mujer de pierna ancha gris H&amp;M</t>
  </si>
  <si>
    <t>YILHM2967</t>
  </si>
  <si>
    <t>_Pantalones cargo de mujer verde caqui H&amp;M</t>
  </si>
  <si>
    <t>YILHM2968</t>
  </si>
  <si>
    <t>_Pantaloneta de mezcla de lino beige melange H&amp;M</t>
  </si>
  <si>
    <t>YILHM2969</t>
  </si>
  <si>
    <t>_Pantalones de mujer de pierna ancha negro H&amp;M</t>
  </si>
  <si>
    <t>YILHM2878</t>
  </si>
  <si>
    <t>_Camisa de hombre de lino blanca H&amp;M</t>
  </si>
  <si>
    <t>YILHM2879</t>
  </si>
  <si>
    <t>Trajes de baño /tallas-grandes</t>
  </si>
  <si>
    <t>_Traje de baño con copa acolchada marrón oscuro H&amp;M</t>
  </si>
  <si>
    <t>YILHM2880</t>
  </si>
  <si>
    <t>_Traje de baño de pierna alta con copa acolchada negro H&amp;M</t>
  </si>
  <si>
    <t>YILHM2881</t>
  </si>
  <si>
    <t>_Traje de baño de copa acolchada blanco H&amp;M</t>
  </si>
  <si>
    <t>YILHM2882</t>
  </si>
  <si>
    <t>_Traje de baño con detalle de cordón rojo H&amp;M</t>
  </si>
  <si>
    <t>YILHM2883</t>
  </si>
  <si>
    <t>_Traje de baño de pierna alta con copa acolchada verde oscuro H&amp;M</t>
  </si>
  <si>
    <t>YILHM2884</t>
  </si>
  <si>
    <t>_Parte inferior de bikini rojo H&amp;M</t>
  </si>
  <si>
    <t>YILHM2885</t>
  </si>
  <si>
    <t>_Parte inferior de bikini estilo brasileño verde oscuro H&amp;M</t>
  </si>
  <si>
    <t>YILHM2886</t>
  </si>
  <si>
    <t>Trajes de baño</t>
  </si>
  <si>
    <t>_Top de bikini push-up azul marino H&amp;M</t>
  </si>
  <si>
    <t>YILHM2887</t>
  </si>
  <si>
    <t xml:space="preserve">Trajes de baño /tallas-extras </t>
  </si>
  <si>
    <t>_Parte inferior de bikini azul grisáceo con detalle de argolla de carey H&amp;M</t>
  </si>
  <si>
    <t>YILHM2888</t>
  </si>
  <si>
    <t>_Top de bikini azul claro con vuelos H&amp;M</t>
  </si>
  <si>
    <t>YILHM2889</t>
  </si>
  <si>
    <t>_Top de bikini con escote cuadrado azul grisáceo H&amp;M</t>
  </si>
  <si>
    <t>YILHM2890</t>
  </si>
  <si>
    <t>_Top de bikini balcón negro H&amp;M</t>
  </si>
  <si>
    <t>YILHM2891</t>
  </si>
  <si>
    <t>_Top de bikini strapless corrugado naranja claro con detalle de argolla carey H&amp;M</t>
  </si>
  <si>
    <t>YILHM2892</t>
  </si>
  <si>
    <t>_Top de bikini triángulo corrugado con detalle de argolla carey negro H&amp;M</t>
  </si>
  <si>
    <t>YILHM2970</t>
  </si>
  <si>
    <t>_Minifalda de mezclilla negra H&amp;M</t>
  </si>
  <si>
    <t>YILHM2971</t>
  </si>
  <si>
    <t>_Shorts de tiro alto con broderie inglés blanco H&amp;M</t>
  </si>
  <si>
    <t>YILHM2972</t>
  </si>
  <si>
    <t>_Falda pantalón cruzada azul denim claro H&amp;M</t>
  </si>
  <si>
    <t>YILHM2973</t>
  </si>
  <si>
    <t>_Shorts de sarga con cinturón blanco H&amp;M</t>
  </si>
  <si>
    <t>YILHM2974</t>
  </si>
  <si>
    <t>_Shorts de mujer en mezcla de lino beige oscuro H&amp;M</t>
  </si>
  <si>
    <t>YILHM2975</t>
  </si>
  <si>
    <t>_Minifalda línea A color crema H&amp;M</t>
  </si>
  <si>
    <t>YILHM2976</t>
  </si>
  <si>
    <t>_Shorts de mujer de buzo gris claro jaspeado H&amp;M</t>
  </si>
  <si>
    <t>YILHM2977</t>
  </si>
  <si>
    <t>YILHM2978</t>
  </si>
  <si>
    <t>_Shorts chinos de hombre regular fit verde caqui H&amp;M</t>
  </si>
  <si>
    <t>YILHM2979</t>
  </si>
  <si>
    <t>_Shorts de hombre de lona regular fit azul marino H&amp;M</t>
  </si>
  <si>
    <t>YILHM2980</t>
  </si>
  <si>
    <t>_Shorts de hombre de mezcla de lino relaxed fit beige claro H&amp;M</t>
  </si>
  <si>
    <t>YILHM2981</t>
  </si>
  <si>
    <t>_Shorts de hombre de mezcla de lino relaxed fit beige oscuro H&amp;M</t>
  </si>
  <si>
    <t>YILHM2982</t>
  </si>
  <si>
    <t>_Shorts de hombre cargo regular fit verde caqui H&amp;M</t>
  </si>
  <si>
    <t>YILHM2983</t>
  </si>
  <si>
    <t>_Traje de baño strapleconss con aros color rojo H&amp;M (SIN FOTO)</t>
  </si>
  <si>
    <t>YILHM2984</t>
  </si>
  <si>
    <t>_Sostén deportivo verde caqui H&amp;M</t>
  </si>
  <si>
    <t>YILHM2985</t>
  </si>
  <si>
    <t>lenceria</t>
  </si>
  <si>
    <t>_Blúmer negro estilo brasileño con encaje H&amp;M</t>
  </si>
  <si>
    <t>YILHM2986</t>
  </si>
  <si>
    <t>_Sostén deportivo negro de microfibra H&amp;M</t>
  </si>
  <si>
    <t>YILHM2987</t>
  </si>
  <si>
    <t>lenceria /tallas-medianas</t>
  </si>
  <si>
    <t>YILHM2988</t>
  </si>
  <si>
    <t>lenceria/tallas-medianas</t>
  </si>
  <si>
    <t>_Sostén deportivo de tirantes finos de microfibra marrón oscuro H&amp;M</t>
  </si>
  <si>
    <t>YILHM2989</t>
  </si>
  <si>
    <t>_Sostén deportivo de tirantes finos de microfibra beige H&amp;M</t>
  </si>
  <si>
    <t>YILHM2990</t>
  </si>
  <si>
    <t>_Sujetador de microfibra blanco sin barillas H&amp;M (SIN FOTO)</t>
  </si>
  <si>
    <t>YILHM2991</t>
  </si>
  <si>
    <t>_Sujetador balconette acolchado de microfibra beige H&amp;M</t>
  </si>
  <si>
    <t>YILHM2992</t>
  </si>
  <si>
    <t>_Blúmer colaless de microfibra con encaje estilo tanga negro H&amp;M</t>
  </si>
  <si>
    <t>YILHM2993</t>
  </si>
  <si>
    <t xml:space="preserve">lenceria /tallas-extras </t>
  </si>
  <si>
    <t>_Blúmer hipster de algodón varios colores H&amp;M</t>
  </si>
  <si>
    <t>YILHM2994</t>
  </si>
  <si>
    <t>_Blúmer fajas modeladores efecto invisible beige H&amp;M</t>
  </si>
  <si>
    <t>YILHM2995</t>
  </si>
  <si>
    <t>lenceria /tallas-pequenas</t>
  </si>
  <si>
    <t>_Blúmer bikers modeladores efecto invisible beige H&amp;M</t>
  </si>
  <si>
    <t>YILHM2996</t>
  </si>
  <si>
    <t>_Blúmer estilo bikini acanalado de algodón negro H&amp;M</t>
  </si>
  <si>
    <t>YILHM2997</t>
  </si>
  <si>
    <t xml:space="preserve">_Calzoncillos boxer trunk azul marino </t>
  </si>
  <si>
    <t>YILHM2998</t>
  </si>
  <si>
    <t>YILHM2999</t>
  </si>
  <si>
    <t>_Camisa de resort de mezcla de lino color crema H&amp;M</t>
  </si>
  <si>
    <t>YILHM2008</t>
  </si>
  <si>
    <t>_Vestido floral azul crema con cordón de ajuste H&amp;M</t>
  </si>
  <si>
    <t>YILHM3001</t>
  </si>
  <si>
    <t>_Camisa resort en mezcla de lino azul marino H&amp;M</t>
  </si>
  <si>
    <t>YILHM3002</t>
  </si>
  <si>
    <t>_Jeans de mujer de cintura baja y pierna acampanada azul denim oscuro H&amp;M</t>
  </si>
  <si>
    <t>YILHM3003</t>
  </si>
  <si>
    <t>_Shorts paper bag denim crema H&amp;M</t>
  </si>
  <si>
    <t>YILHM3004</t>
  </si>
  <si>
    <t>YILHM3005</t>
  </si>
  <si>
    <t>_Shorts de mujer buzo negro H&amp;M</t>
  </si>
  <si>
    <t>YILHM3006</t>
  </si>
  <si>
    <t>_Shorts de mujer buzo en algodón lavado rosa palo H&amp;M</t>
  </si>
  <si>
    <t>YILHM3007</t>
  </si>
  <si>
    <t>_Shorts de mujer de tiro alto con broderie inglés rosa durazno clari H&amp;M</t>
  </si>
  <si>
    <t>YILHM3008</t>
  </si>
  <si>
    <t>_Shorts denim de tiro alto gris oscuro H&amp;M</t>
  </si>
  <si>
    <t>YILHM3009</t>
  </si>
  <si>
    <t>YILHM3010</t>
  </si>
  <si>
    <t xml:space="preserve">Accesorios /hm /tallas-pequenas </t>
  </si>
  <si>
    <t>_Cinturón de cuero negro H&amp;M</t>
  </si>
  <si>
    <t>YILHM3011</t>
  </si>
  <si>
    <t>YILHM3012</t>
  </si>
  <si>
    <t>YILHM3013</t>
  </si>
  <si>
    <t>_Cinturón de cuero marrón H&amp;M</t>
  </si>
  <si>
    <t>YILHM3014</t>
  </si>
  <si>
    <t>_Cinturón de cincha negro H&amp;M</t>
  </si>
  <si>
    <t>YILHM3015</t>
  </si>
  <si>
    <t>_Cinturón elástico de tela negro H&amp;M</t>
  </si>
  <si>
    <t>YILHM3016</t>
  </si>
  <si>
    <t>Talla L/XL</t>
  </si>
  <si>
    <t>YILHM3017</t>
  </si>
  <si>
    <t>_Cinturón de mujer de inspiración occidental negro H&amp;M</t>
  </si>
  <si>
    <t>YNIR62</t>
  </si>
  <si>
    <t xml:space="preserve">Calzado /hm </t>
  </si>
  <si>
    <t>_Sandalias destalonadas con punta fina estampado animal print H&amp;M</t>
  </si>
  <si>
    <t>YNIR63</t>
  </si>
  <si>
    <t>_Sandalias planas negras H&amp;M</t>
  </si>
  <si>
    <t>YNIR64</t>
  </si>
  <si>
    <t>_Sandalias trenzadas burdeos H&amp;M</t>
  </si>
  <si>
    <t>YNIR65</t>
  </si>
  <si>
    <t xml:space="preserve">_Sandalias planas con tiras cruzadas negras H&amp;M </t>
  </si>
  <si>
    <t>YNIR66</t>
  </si>
  <si>
    <t>_Sandalias de tacón pequeño negras H&amp;M</t>
  </si>
  <si>
    <t>YNIR67</t>
  </si>
  <si>
    <t>_Sandalias de tacón pequeño beige H&amp;M (SIN FOTO)</t>
  </si>
  <si>
    <t>YNIR68</t>
  </si>
  <si>
    <t>YNIR69</t>
  </si>
  <si>
    <t>_Sandalias alpargatas con detalle entrelazado beige claro H&amp;M</t>
  </si>
  <si>
    <t>YNIR70</t>
  </si>
  <si>
    <t xml:space="preserve">Hombres /hm /Calzado /hm </t>
  </si>
  <si>
    <t>_Mocasines de hombre azul marino H&amp;M</t>
  </si>
  <si>
    <t>Talla 7.5_40</t>
  </si>
  <si>
    <t>YILHM3018</t>
  </si>
  <si>
    <t>YILHM3019</t>
  </si>
  <si>
    <t>_Cinturón de mujer tachonado negro H&amp;M</t>
  </si>
  <si>
    <t>YILHM3020</t>
  </si>
  <si>
    <t>_Anteojos para el sol marrones H&amp;M (SIN FOTO)</t>
  </si>
  <si>
    <t>Talla unitalla</t>
  </si>
  <si>
    <t>YILHM3021</t>
  </si>
  <si>
    <t>_Anteojos para el sol gris oscuros H&amp;M</t>
  </si>
  <si>
    <t>YILHM3022</t>
  </si>
  <si>
    <t>_Anteojos para el sol ovalados negros H&amp;M</t>
  </si>
  <si>
    <t>YILHM3023</t>
  </si>
  <si>
    <t>_Medias denier negras H&amp;M</t>
  </si>
  <si>
    <t>YNIR71</t>
  </si>
  <si>
    <t>bolsos /hm /Accesorios /hm</t>
  </si>
  <si>
    <t>_Bolso cruzado con cadena decorativa negro H&amp;M</t>
  </si>
  <si>
    <t>YNIR72</t>
  </si>
  <si>
    <t>_Bolso cruzado pequeño negro H&amp;M</t>
  </si>
  <si>
    <t>YNIR73</t>
  </si>
  <si>
    <t>_Bolso cruzado de vinil negro H&amp;M</t>
  </si>
  <si>
    <t>YNIR74</t>
  </si>
  <si>
    <t>_Bolso cruzado negro con correa ajustable H&amp;M</t>
  </si>
  <si>
    <t>YNIR75</t>
  </si>
  <si>
    <t>_Bolso bandolera gris H&amp;M</t>
  </si>
  <si>
    <t>YNIR76</t>
  </si>
  <si>
    <t>_Bolso bandolera marrón H&amp;M</t>
  </si>
  <si>
    <t>YNIR77</t>
  </si>
  <si>
    <t>_Bolso de hombro con detalle de nudo negro H&amp;M</t>
  </si>
  <si>
    <t>YNIR78</t>
  </si>
  <si>
    <t>_Bolso de hombro marrón oscuro H&amp;M</t>
  </si>
  <si>
    <t>YNIR79</t>
  </si>
  <si>
    <t>_Bolso bandolera azul marino H&amp;M</t>
  </si>
  <si>
    <t>YILHM3024</t>
  </si>
  <si>
    <t>_Sujetador balconette strapless negro H&amp;M</t>
  </si>
  <si>
    <t>Talla 34B</t>
  </si>
  <si>
    <t>YILHM3025</t>
  </si>
  <si>
    <t>_Sujetador balconette strapless blanco H&amp;M (SIN FOTO)</t>
  </si>
  <si>
    <t>YILHM3026</t>
  </si>
  <si>
    <t>_Sujetador acolchado con encaje beige H&amp;M SIN FOTO</t>
  </si>
  <si>
    <t>YILHM3027</t>
  </si>
  <si>
    <t>YILHM3028</t>
  </si>
  <si>
    <t>Talla 38B</t>
  </si>
  <si>
    <t>YILHM3029</t>
  </si>
  <si>
    <t>_Sujetador de algodón negro sin barillas H&amp;M SIN FOTO</t>
  </si>
  <si>
    <t>YILHM3030</t>
  </si>
  <si>
    <t>_Sujetador balconette strapless beige H&amp;M</t>
  </si>
  <si>
    <t>Talla 38C</t>
  </si>
  <si>
    <t>YILHM3031 Entrar Manual</t>
  </si>
  <si>
    <t>_Shorts cortos de lona de corte regular negro H&amp;M</t>
  </si>
  <si>
    <t>YILHM3032</t>
  </si>
  <si>
    <t>_Shorts chinos de hombre regular fit azul marino H&amp;M</t>
  </si>
  <si>
    <t>YILHM3033</t>
  </si>
  <si>
    <t>Hombres /hm /tallas-grandes</t>
  </si>
  <si>
    <t>_Shorts chinos de hombre regular fit negro H&amp;M</t>
  </si>
  <si>
    <t>YILHM3034</t>
  </si>
  <si>
    <t>YILHM3035</t>
  </si>
  <si>
    <t xml:space="preserve">_Camisa de mangas cortas de corte regular verde claro rayado H&amp;M </t>
  </si>
  <si>
    <t>YILHM3036</t>
  </si>
  <si>
    <t>_Camisa de mangas cortas de rayas beige claro y oscuro H&amp;M (SIN FOTO)</t>
  </si>
  <si>
    <t>YILHM3037</t>
  </si>
  <si>
    <t>_Camisa oxford de hombre azul claro H&amp;M</t>
  </si>
  <si>
    <t>YILHM3038</t>
  </si>
  <si>
    <t>_Shorts de chandal de corte regular negro H&amp;M</t>
  </si>
  <si>
    <t>YILHM3039</t>
  </si>
  <si>
    <t xml:space="preserve">_Shorts de chandal de corte regular azul marino H&amp;M (SIN FOTO) </t>
  </si>
  <si>
    <t>YILHM3040</t>
  </si>
  <si>
    <t>_Shorts de sarga de corte regular beige H&amp;M</t>
  </si>
  <si>
    <t>YILHM3041</t>
  </si>
  <si>
    <t>_Joggers de vestir slim fit beige oscuro H&amp;M</t>
  </si>
  <si>
    <t>YILHM3042</t>
  </si>
  <si>
    <t>_Pantalón de hombre de  algodón beige H&amp;M (SIN FOTO)</t>
  </si>
  <si>
    <t>YILHM3043</t>
  </si>
  <si>
    <t>_Pantalones de traje ajustados gris oscuro H&amp;M</t>
  </si>
  <si>
    <t>YILHM3044</t>
  </si>
  <si>
    <t>_Pantalones ajustados a medida negros H&amp;M</t>
  </si>
  <si>
    <t>YILHM3045</t>
  </si>
  <si>
    <t>_Pantalones de traje ajustados azul marino H&amp;M</t>
  </si>
  <si>
    <t>Talla L_40</t>
  </si>
  <si>
    <t>YILHM3046</t>
  </si>
  <si>
    <t>_Pantalones de traje ajustados beige H&amp;M</t>
  </si>
  <si>
    <t>YILHM3047</t>
  </si>
  <si>
    <t>_Pantalones de traje slim fit azul marino H&amp;M</t>
  </si>
  <si>
    <t>YILHM3048</t>
  </si>
  <si>
    <t>_Pulóver loose fit negro/Masashi H&amp;M</t>
  </si>
  <si>
    <t>YILHM3049</t>
  </si>
  <si>
    <t>YILHM3050</t>
  </si>
  <si>
    <t>YILHM3051</t>
  </si>
  <si>
    <t>_Pulóver loose fit blanco con dibujo New YorK H&amp;M</t>
  </si>
  <si>
    <t>YILHM3052</t>
  </si>
  <si>
    <t>_Pulóver loose fit blanco/New York H&amp;M (SIN FOTO)</t>
  </si>
  <si>
    <t>YILHM3053</t>
  </si>
  <si>
    <t>_Jogger de mujer de cintura alta gris oscuro H&amp;M</t>
  </si>
  <si>
    <t>YILHM3054</t>
  </si>
  <si>
    <t>_Jeans bootcut de cintura alta azul denim oscurfo H&amp;M (SIN FOTO)</t>
  </si>
  <si>
    <t>YILHM3055</t>
  </si>
  <si>
    <t>_Jeans skinny altos de mujer azul denim claro H&amp;M</t>
  </si>
  <si>
    <t>YILHM3056</t>
  </si>
  <si>
    <t>_Shorts de mujer de mezclilla blanca con flecos H&amp;M</t>
  </si>
  <si>
    <t>YILHM3057</t>
  </si>
  <si>
    <t>YILHM3058</t>
  </si>
  <si>
    <t>_Shorts de viscosa con frunces negro H&amp;M</t>
  </si>
  <si>
    <t>YILHM3059</t>
  </si>
  <si>
    <t>Vestidos /hm /tallas-grandes</t>
  </si>
  <si>
    <t>_Vestido túnica arrugado patrón blanco y azul H&amp;M</t>
  </si>
  <si>
    <t>YILHM3060</t>
  </si>
  <si>
    <t>_Vestido vaquero de falda acampanada azul denim oscuro H&amp;M</t>
  </si>
  <si>
    <t>YILHM3061</t>
  </si>
  <si>
    <t>_Vestido acanalado con ribete overlocked blanco floral H&amp;M</t>
  </si>
  <si>
    <t>YILHM3062</t>
  </si>
  <si>
    <t>_Vestido túnica con manga de globo color crema rosa floral H&amp;M</t>
  </si>
  <si>
    <t>YILHM3063</t>
  </si>
  <si>
    <t xml:space="preserve">Tops /hm /tallas-grandes </t>
  </si>
  <si>
    <t>_Top corto con tiras azul oscuro estampado H&amp;M</t>
  </si>
  <si>
    <t>YILHM3064</t>
  </si>
  <si>
    <t>_Pulóver de mujer oversized color crema Pacha H&amp;M</t>
  </si>
  <si>
    <t>YILHM3065</t>
  </si>
  <si>
    <t>_Top sin mangas de punto texturizada beige claro H&amp;M</t>
  </si>
  <si>
    <t>YILHM3066</t>
  </si>
  <si>
    <t>_Pulóver de mujer negro acanalado H&amp;M</t>
  </si>
  <si>
    <t>YILHM3067</t>
  </si>
  <si>
    <t>_Chaleco de traje de mezcla de lino color crema raya diplomática H&amp;M</t>
  </si>
  <si>
    <t>YNIR80</t>
  </si>
  <si>
    <t>YNIR81</t>
  </si>
  <si>
    <t xml:space="preserve">_Sandalias planas con tiras cruzadas beige verdoso H&amp;M </t>
  </si>
  <si>
    <t>YNIR82</t>
  </si>
  <si>
    <t>_Tenis de hombre de gamuza beige H&amp;M</t>
  </si>
  <si>
    <t>Talla 10.5_44</t>
  </si>
  <si>
    <t>Fecha</t>
  </si>
  <si>
    <t>Detalle de compra</t>
  </si>
  <si>
    <t>Nombre del Cliente</t>
  </si>
  <si>
    <t>Nombre del Gestor</t>
  </si>
  <si>
    <t>Código del producto Vendido</t>
  </si>
  <si>
    <t>Descripcion</t>
  </si>
  <si>
    <t>Cantidad</t>
  </si>
  <si>
    <t>Precio Venta</t>
  </si>
  <si>
    <t>Total</t>
  </si>
  <si>
    <t>Ganancia</t>
  </si>
  <si>
    <t>Observaciones</t>
  </si>
  <si>
    <t>ID</t>
  </si>
  <si>
    <t>Violeta</t>
  </si>
  <si>
    <t>BU06720</t>
  </si>
  <si>
    <t>Bikini sexy de pierna alta en tendencia</t>
  </si>
  <si>
    <t>00001BU06720</t>
  </si>
  <si>
    <t>BU06716</t>
  </si>
  <si>
    <t>Set de bikini 2 piezas estampado de colores con adorno de aro</t>
  </si>
  <si>
    <t>00001BU06716</t>
  </si>
  <si>
    <t>Vendido por Letty</t>
  </si>
  <si>
    <t>BU0483</t>
  </si>
  <si>
    <t>Maxi vestido de espalda cruzada</t>
  </si>
  <si>
    <t>00002BU0483</t>
  </si>
  <si>
    <t>Letty</t>
  </si>
  <si>
    <t>LTA00006</t>
  </si>
  <si>
    <t>2 piezas bikini push up accesorio</t>
  </si>
  <si>
    <t>00003LTA00006</t>
  </si>
  <si>
    <t>Yudi</t>
  </si>
  <si>
    <t>LTA00005</t>
  </si>
  <si>
    <t>Espejuelos estilo cat eye</t>
  </si>
  <si>
    <t>00004LTA00005</t>
  </si>
  <si>
    <t>BU06774</t>
  </si>
  <si>
    <t>Set de 3 piezas bikini con estampado floral</t>
  </si>
  <si>
    <t>00005BU06774</t>
  </si>
  <si>
    <t>Yilian</t>
  </si>
  <si>
    <t>Bañador estampado en contraste</t>
  </si>
  <si>
    <t>00006UB0266</t>
  </si>
  <si>
    <t>BU06774a</t>
  </si>
  <si>
    <t>00007BU06774a</t>
  </si>
  <si>
    <t>BU06814</t>
  </si>
  <si>
    <t>Bolso mochila estampado</t>
  </si>
  <si>
    <t>00008BU06814</t>
  </si>
  <si>
    <t>BU06814a</t>
  </si>
  <si>
    <t>00009BU06814a</t>
  </si>
  <si>
    <t>00010UB0261</t>
  </si>
  <si>
    <t>BU0394</t>
  </si>
  <si>
    <t>Sandalias crema</t>
  </si>
  <si>
    <t>00011BU0394</t>
  </si>
  <si>
    <t>Brenda</t>
  </si>
  <si>
    <t>BU04427</t>
  </si>
  <si>
    <t>Falda larga de visillo con maxi estampado de flor</t>
  </si>
  <si>
    <t>00012BU04427</t>
  </si>
  <si>
    <t>BU04427a</t>
  </si>
  <si>
    <t>00013BU04427a</t>
  </si>
  <si>
    <t>00014BU04427a</t>
  </si>
  <si>
    <t>00014BU04427</t>
  </si>
  <si>
    <t>Baby</t>
  </si>
  <si>
    <t>BU04455a</t>
  </si>
  <si>
    <t>Camisa Oversize en mezcla de lino H&amp;M</t>
  </si>
  <si>
    <t>00015BU04455a</t>
  </si>
  <si>
    <t>BU04455</t>
  </si>
  <si>
    <t>00015BU04455</t>
  </si>
  <si>
    <t>BU04469a</t>
  </si>
  <si>
    <t>Camisa verde oversize</t>
  </si>
  <si>
    <t>00015BU04469a</t>
  </si>
  <si>
    <t>BU04469</t>
  </si>
  <si>
    <t>00015BU04469</t>
  </si>
  <si>
    <t>BU0581</t>
  </si>
  <si>
    <t>Sandalias negras acolchadas Marca F21</t>
  </si>
  <si>
    <t>00016BU0581</t>
  </si>
  <si>
    <t>BU0581a</t>
  </si>
  <si>
    <t>00016BU0581a</t>
  </si>
  <si>
    <t>BU04339</t>
  </si>
  <si>
    <t>Sandalias prácticas Chunky Negras</t>
  </si>
  <si>
    <t>00017BU04339</t>
  </si>
  <si>
    <t>Yeny</t>
  </si>
  <si>
    <t>SQ0784979</t>
  </si>
  <si>
    <t>Sandalias de hebilla Pull&amp;Bear</t>
  </si>
  <si>
    <t>00018SQ0784979</t>
  </si>
  <si>
    <t>SQ8198588</t>
  </si>
  <si>
    <t>00018SQ8198588</t>
  </si>
  <si>
    <t>BU06694</t>
  </si>
  <si>
    <t>Flor TOTE fashion bag</t>
  </si>
  <si>
    <t>00019BU06694</t>
  </si>
  <si>
    <t>BU06694a</t>
  </si>
  <si>
    <t>00019BU06694a</t>
  </si>
  <si>
    <t>BU04365</t>
  </si>
  <si>
    <t>Sandalias prácticas chunky blanco crema</t>
  </si>
  <si>
    <t>00020BU04365</t>
  </si>
  <si>
    <t>BU0731</t>
  </si>
  <si>
    <t>00021BU0731</t>
  </si>
  <si>
    <t>BU04366</t>
  </si>
  <si>
    <t>00022BU04366</t>
  </si>
  <si>
    <t>YeniC</t>
  </si>
  <si>
    <t>BU04440</t>
  </si>
  <si>
    <t>Vestido Blanco en Bordado Inglés</t>
  </si>
  <si>
    <t>00023BU04440</t>
  </si>
  <si>
    <t>Vanessa</t>
  </si>
  <si>
    <t>UB0269</t>
  </si>
  <si>
    <t>Blusa verde menta vuelos</t>
  </si>
  <si>
    <t>00024UB0269</t>
  </si>
  <si>
    <t>00025UB0269</t>
  </si>
  <si>
    <t>BU04433</t>
  </si>
  <si>
    <t>Vestido crema ajustado de hombro torcido</t>
  </si>
  <si>
    <t>00026BU04433</t>
  </si>
  <si>
    <t>BU04393</t>
  </si>
  <si>
    <t>00027BU04393</t>
  </si>
  <si>
    <t>BU04398</t>
  </si>
  <si>
    <t>00027BU04398</t>
  </si>
  <si>
    <t>BU0494</t>
  </si>
  <si>
    <t>Top negro de cuello V con encaje</t>
  </si>
  <si>
    <t>00027BU0494</t>
  </si>
  <si>
    <t>00027BU0503</t>
  </si>
  <si>
    <t>BU06391</t>
  </si>
  <si>
    <t>Chaleco de traje Negro</t>
  </si>
  <si>
    <t>00028BU06391</t>
  </si>
  <si>
    <t>BU06411</t>
  </si>
  <si>
    <t>Chaleco de traje Blanco</t>
  </si>
  <si>
    <t>00028BU06411</t>
  </si>
  <si>
    <t>Yesy</t>
  </si>
  <si>
    <t>BU0336</t>
  </si>
  <si>
    <t>Top Básico Business</t>
  </si>
  <si>
    <t>00029BU0336</t>
  </si>
  <si>
    <t>BU04464Marlen</t>
  </si>
  <si>
    <t>Pullover negro acanalado de algodón PRIMARK</t>
  </si>
  <si>
    <t>00030BU04464Marlen</t>
  </si>
  <si>
    <t>BU04400</t>
  </si>
  <si>
    <t>00030BU04400</t>
  </si>
  <si>
    <t>BU0679</t>
  </si>
  <si>
    <t>Camisa Modely</t>
  </si>
  <si>
    <t>00031BU0679</t>
  </si>
  <si>
    <t>BU04448</t>
  </si>
  <si>
    <t>Pantalón Caqui de Pierna Ancha De Talle Alto y Bolsillos H&amp;M</t>
  </si>
  <si>
    <t>00032BU04448</t>
  </si>
  <si>
    <t>BU04323</t>
  </si>
  <si>
    <t>Camisa blanca en mezcla de algodón</t>
  </si>
  <si>
    <t>00033BU04323</t>
  </si>
  <si>
    <t>BU04327</t>
  </si>
  <si>
    <t>Pantalón ancho con cordón ajustable</t>
  </si>
  <si>
    <t>00034BU04327</t>
  </si>
  <si>
    <t>BU04319</t>
  </si>
  <si>
    <t>Pantalón de vestir de viscosa y lino (beige claro)</t>
  </si>
  <si>
    <t>00035BU04319</t>
  </si>
  <si>
    <t>BU04328</t>
  </si>
  <si>
    <t>00035BU04328</t>
  </si>
  <si>
    <t>BU043482</t>
  </si>
  <si>
    <t>Chaleco Healter color crema y botones coral H&amp;M</t>
  </si>
  <si>
    <t>00036BU043482</t>
  </si>
  <si>
    <t>LTA00004</t>
  </si>
  <si>
    <t>Espejuelos rectangulares unisex</t>
  </si>
  <si>
    <t>00037LTA00004</t>
  </si>
  <si>
    <t>00038BU04323</t>
  </si>
  <si>
    <t>BU0520</t>
  </si>
  <si>
    <t>Camisa Blanca</t>
  </si>
  <si>
    <t>00039BU0520</t>
  </si>
  <si>
    <t>Reyima</t>
  </si>
  <si>
    <t>BU06757</t>
  </si>
  <si>
    <t>Bolso de lona en bloque de color</t>
  </si>
  <si>
    <t>00040BU06757</t>
  </si>
  <si>
    <t>BU043505</t>
  </si>
  <si>
    <t>00041BU043505</t>
  </si>
  <si>
    <t>BU04401</t>
  </si>
  <si>
    <t>00042BU04401</t>
  </si>
  <si>
    <t>BU0440232</t>
  </si>
  <si>
    <t>00042BU0440232</t>
  </si>
  <si>
    <t>BU0440242</t>
  </si>
  <si>
    <t>00042BU0440242</t>
  </si>
  <si>
    <t>BU0563</t>
  </si>
  <si>
    <t>Pantaloneta con abertura y bolsillos</t>
  </si>
  <si>
    <t>00043BU0563</t>
  </si>
  <si>
    <t>BU06756</t>
  </si>
  <si>
    <t>Bolso de lienzo estampado de corazón</t>
  </si>
  <si>
    <t>00044BU06756</t>
  </si>
  <si>
    <t>BU043510</t>
  </si>
  <si>
    <t>Set de bikini de estilo europeo de moda color Oliva</t>
  </si>
  <si>
    <t>00045BU043510</t>
  </si>
  <si>
    <t>Asignar vendedor</t>
  </si>
  <si>
    <t>00046BU0440244</t>
  </si>
  <si>
    <t>BU043504</t>
  </si>
  <si>
    <t>Vestido semiformal de hombros torcidos color naranja</t>
  </si>
  <si>
    <t>00047BU043504</t>
  </si>
  <si>
    <t>BU068232</t>
  </si>
  <si>
    <t>Vestido Fresco Verano en Bloque de Color</t>
  </si>
  <si>
    <t>00047BU068232</t>
  </si>
  <si>
    <t>Gercy</t>
  </si>
  <si>
    <t>00048BU06551</t>
  </si>
  <si>
    <t>BU06817</t>
  </si>
  <si>
    <t>Blusa estampada de Lunares</t>
  </si>
  <si>
    <t>00049BU06817</t>
  </si>
  <si>
    <t>Yo</t>
  </si>
  <si>
    <t>BU04465</t>
  </si>
  <si>
    <t>Traje de baño clásico en bloque de color de talle alto</t>
  </si>
  <si>
    <t>00050BU04465</t>
  </si>
  <si>
    <t>00051BU06411</t>
  </si>
  <si>
    <t>00052BU04385</t>
  </si>
  <si>
    <t>BU04381</t>
  </si>
  <si>
    <t>Camisa elegante de listas</t>
  </si>
  <si>
    <t>00053BU04381</t>
  </si>
  <si>
    <t>BU04362</t>
  </si>
  <si>
    <t>Zapatos elegantes de punta fina negros</t>
  </si>
  <si>
    <t>00054BU04362</t>
  </si>
  <si>
    <t>BU04324</t>
  </si>
  <si>
    <t>00055BU04324</t>
  </si>
  <si>
    <t>00056BU043505</t>
  </si>
  <si>
    <t>Sarai</t>
  </si>
  <si>
    <t>00057BU06694</t>
  </si>
  <si>
    <t>BU06788</t>
  </si>
  <si>
    <t>Pantalón en piel</t>
  </si>
  <si>
    <t>00058BU06788</t>
  </si>
  <si>
    <t>UB0183</t>
  </si>
  <si>
    <t>Top cruzado blanco</t>
  </si>
  <si>
    <t>00058UB0183</t>
  </si>
  <si>
    <t>UB0210</t>
  </si>
  <si>
    <t>Top Cruzado negro</t>
  </si>
  <si>
    <t>00059UB0210</t>
  </si>
  <si>
    <t>00060BU06561</t>
  </si>
  <si>
    <t>BU043546</t>
  </si>
  <si>
    <t>Bolso de diario ligero y casual de gran capacidad elegante de cocodrilo</t>
  </si>
  <si>
    <t>00061BU043546</t>
  </si>
  <si>
    <t>BU043568</t>
  </si>
  <si>
    <t>Bolso cuadrado tejido de rafia Tamaño grande Color Carmelita</t>
  </si>
  <si>
    <t>00062BU043568</t>
  </si>
  <si>
    <t>Michelle</t>
  </si>
  <si>
    <t>BU043647</t>
  </si>
  <si>
    <t>Vestido de un hombro con abertura trasera color azul celeste</t>
  </si>
  <si>
    <t>00063BU043647</t>
  </si>
  <si>
    <t>BU043544</t>
  </si>
  <si>
    <t>Bolso de ratán de Moda para vacaciones tamaño mediano con diseño de listas negras</t>
  </si>
  <si>
    <t>00064BU043544</t>
  </si>
  <si>
    <t>Vane</t>
  </si>
  <si>
    <t>BU043488</t>
  </si>
  <si>
    <t>Traje de baño sexy de una sola pieza negro</t>
  </si>
  <si>
    <t>00065BU043488</t>
  </si>
  <si>
    <t>00066BU043544</t>
  </si>
  <si>
    <t>BU0727</t>
  </si>
  <si>
    <t>Jean Mom con bajo descosido</t>
  </si>
  <si>
    <t>00067BU0727</t>
  </si>
  <si>
    <t>00067BU04331</t>
  </si>
  <si>
    <t>Samantha</t>
  </si>
  <si>
    <t>00068BU0394</t>
  </si>
  <si>
    <t>BU043513</t>
  </si>
  <si>
    <t>00069BU043513</t>
  </si>
  <si>
    <t>00070BU043647</t>
  </si>
  <si>
    <t>00071BU043568</t>
  </si>
  <si>
    <t>00072BU043575</t>
  </si>
  <si>
    <t>BU043645</t>
  </si>
  <si>
    <t>Conjunto de dos prendas elegante-casual color blanco</t>
  </si>
  <si>
    <t>00073BU043645</t>
  </si>
  <si>
    <t>BU043549</t>
  </si>
  <si>
    <t>Bolso tejido redondo de gran capacidad Carmelita</t>
  </si>
  <si>
    <t>00074BU043549</t>
  </si>
  <si>
    <t>BU043530</t>
  </si>
  <si>
    <t>Sandalias estilo chunky de suela gruesa en contraste de color</t>
  </si>
  <si>
    <t>00075BU043530</t>
  </si>
  <si>
    <t>BU043527</t>
  </si>
  <si>
    <t>00076BU043527</t>
  </si>
  <si>
    <t>BU043528</t>
  </si>
  <si>
    <t>00076BU043528</t>
  </si>
  <si>
    <t>00077BU043653</t>
  </si>
  <si>
    <t>BU04333</t>
  </si>
  <si>
    <t>00078BU04333</t>
  </si>
  <si>
    <t>BU06731</t>
  </si>
  <si>
    <t>Camisa blanca estampado de ave</t>
  </si>
  <si>
    <t>00079BU06731</t>
  </si>
  <si>
    <t>Claudia Yili</t>
  </si>
  <si>
    <t>BU043673</t>
  </si>
  <si>
    <t>00080BU043673</t>
  </si>
  <si>
    <t>BU043674</t>
  </si>
  <si>
    <t>00080BU043674</t>
  </si>
  <si>
    <t>BU0611</t>
  </si>
  <si>
    <t>Blusa corta Blanca bordada Girasol</t>
  </si>
  <si>
    <t>00081BU0611</t>
  </si>
  <si>
    <t>BU043531</t>
  </si>
  <si>
    <t>00082BU043531</t>
  </si>
  <si>
    <t>BU043648</t>
  </si>
  <si>
    <t>00083BU043648</t>
  </si>
  <si>
    <t>BU04412</t>
  </si>
  <si>
    <t>Vestido Largo con cinturón fruncido</t>
  </si>
  <si>
    <t>00084BU04412</t>
  </si>
  <si>
    <t>BU043535</t>
  </si>
  <si>
    <t>Sandalias espadriles de cuña de correas transparentes</t>
  </si>
  <si>
    <t>00085BU043535</t>
  </si>
  <si>
    <t>00086BU043648</t>
  </si>
  <si>
    <t>00087BU043531</t>
  </si>
  <si>
    <t>BU04475</t>
  </si>
  <si>
    <t>Set de Splash y crema de Victoria Secret (Original) Love Spell</t>
  </si>
  <si>
    <t>00088BU04475</t>
  </si>
  <si>
    <t>BU043558</t>
  </si>
  <si>
    <t>Bolso de ratán unicolor con ribete negro</t>
  </si>
  <si>
    <t>00089BU043558</t>
  </si>
  <si>
    <t>BU06692</t>
  </si>
  <si>
    <t>Fashion TOTE bag tamaño de gran capacidad</t>
  </si>
  <si>
    <t>00090BU06692</t>
  </si>
  <si>
    <t>00091BU06756</t>
  </si>
  <si>
    <t>BU043543</t>
  </si>
  <si>
    <t>Bolso elegante de estilo sillín</t>
  </si>
  <si>
    <t>00092BU043543</t>
  </si>
  <si>
    <t>UB0048</t>
  </si>
  <si>
    <t>Falda de trabajo entallada</t>
  </si>
  <si>
    <t>00093UB0048</t>
  </si>
  <si>
    <t>00094BU043528</t>
  </si>
  <si>
    <t>00095BU043546</t>
  </si>
  <si>
    <t>BU043552</t>
  </si>
  <si>
    <t>Vestido elegante de crochet con cuello profundo de espalda cruzada</t>
  </si>
  <si>
    <t>00096BU043552</t>
  </si>
  <si>
    <t>BU043553</t>
  </si>
  <si>
    <t>00097BU043553</t>
  </si>
  <si>
    <t>00098BU043522</t>
  </si>
  <si>
    <t>Claudia Yilian</t>
  </si>
  <si>
    <t>00099BU043544</t>
  </si>
  <si>
    <t>BU043639</t>
  </si>
  <si>
    <t>Vestido largo Sexy y elegante de espalda corrida en degradado de color</t>
  </si>
  <si>
    <t>00100BU043639</t>
  </si>
  <si>
    <t>BU043547</t>
  </si>
  <si>
    <t>Bolso de playa en bloque de color tejido en algodón</t>
  </si>
  <si>
    <t>00101BU043547</t>
  </si>
  <si>
    <t>BU043657</t>
  </si>
  <si>
    <t>00102BU043657</t>
  </si>
  <si>
    <t>BU04403</t>
  </si>
  <si>
    <t>Maxi vestido de algodón cruzado con estampado floral vibrante</t>
  </si>
  <si>
    <t>00103BU04403</t>
  </si>
  <si>
    <t>Mono Sailor con botón delantero y cinturón naranja quemada</t>
  </si>
  <si>
    <t>00104BU043582</t>
  </si>
  <si>
    <t>Arlette</t>
  </si>
  <si>
    <t>00105BU043547</t>
  </si>
  <si>
    <t>00106BU043547</t>
  </si>
  <si>
    <t>BU043562</t>
  </si>
  <si>
    <t>Pantalones largros rayados de moda de gran comodidad</t>
  </si>
  <si>
    <t>00107BU043562</t>
  </si>
  <si>
    <t>BU043670</t>
  </si>
  <si>
    <t>Conjunto de dos prendas elegante-casual color Beis</t>
  </si>
  <si>
    <t>00108BU043670</t>
  </si>
  <si>
    <t>HAW0039</t>
  </si>
  <si>
    <t>Careta Anonimous</t>
  </si>
  <si>
    <t>00109HAW0039</t>
  </si>
  <si>
    <t>00110HAW0039</t>
  </si>
  <si>
    <t>Lorena</t>
  </si>
  <si>
    <t>00111HAW0039</t>
  </si>
  <si>
    <t>HAW0047</t>
  </si>
  <si>
    <t>Diadema minimalista de diablito</t>
  </si>
  <si>
    <t>00112HAW0047</t>
  </si>
  <si>
    <t>HAW0038</t>
  </si>
  <si>
    <t>Máscara de bruja realista con peluca incluída</t>
  </si>
  <si>
    <t>00113HAW0038</t>
  </si>
  <si>
    <t>HAW0080</t>
  </si>
  <si>
    <t>Máscaras led verde de baterías</t>
  </si>
  <si>
    <t>00114HAW0080</t>
  </si>
  <si>
    <t>HAW0098</t>
  </si>
  <si>
    <t>Barbas negras</t>
  </si>
  <si>
    <t>00114HAW0098</t>
  </si>
  <si>
    <t>HAW0037</t>
  </si>
  <si>
    <t>Sombrero grande de bruja</t>
  </si>
  <si>
    <t>00114HAW0037</t>
  </si>
  <si>
    <t>HAW0101</t>
  </si>
  <si>
    <t>Aretes de fantasmitas</t>
  </si>
  <si>
    <t>00114HAW0101</t>
  </si>
  <si>
    <t>HAW0095</t>
  </si>
  <si>
    <t>Peluca de Cruella De Vill</t>
  </si>
  <si>
    <t>00114HAW0095</t>
  </si>
  <si>
    <t>HAW0066</t>
  </si>
  <si>
    <t>Antifaz bordado</t>
  </si>
  <si>
    <t>00114HAW0066</t>
  </si>
  <si>
    <t>00114HAW0038</t>
  </si>
  <si>
    <t>HAW0086</t>
  </si>
  <si>
    <t>Disfraz de Barbie para niñas</t>
  </si>
  <si>
    <t>00114HAW0086</t>
  </si>
  <si>
    <t>HAW0067</t>
  </si>
  <si>
    <t>Cuchillo bromista</t>
  </si>
  <si>
    <t>00114HAW0067</t>
  </si>
  <si>
    <t>HAW0050</t>
  </si>
  <si>
    <t>Diadema rosas blancas</t>
  </si>
  <si>
    <t>00114HAW0050</t>
  </si>
  <si>
    <t>00114HAW0047</t>
  </si>
  <si>
    <t>00115HAW0047</t>
  </si>
  <si>
    <t>HAW0096</t>
  </si>
  <si>
    <t>Tatuajes faciales de catrina</t>
  </si>
  <si>
    <t>00116HAW0096</t>
  </si>
  <si>
    <t>BU043662</t>
  </si>
  <si>
    <t>Camiseta de moda con estampado de cereza</t>
  </si>
  <si>
    <t>00117BU043662</t>
  </si>
  <si>
    <t>BU043548</t>
  </si>
  <si>
    <t>Bolso tejido redondo de gran capacidad Beis</t>
  </si>
  <si>
    <t>00118BU043548</t>
  </si>
  <si>
    <t>BU043537</t>
  </si>
  <si>
    <t>00119BU043537</t>
  </si>
  <si>
    <t>BU043554</t>
  </si>
  <si>
    <t>00120BU043554</t>
  </si>
  <si>
    <t>Cancelado</t>
  </si>
  <si>
    <t>00121BU043582</t>
  </si>
  <si>
    <t>BU06815</t>
  </si>
  <si>
    <t>Bolso mochila Rojo</t>
  </si>
  <si>
    <t>00122BU06815</t>
  </si>
  <si>
    <t>BU0426</t>
  </si>
  <si>
    <t>Pezoneras de silicona</t>
  </si>
  <si>
    <t>00123BU0426</t>
  </si>
  <si>
    <t>BU043559</t>
  </si>
  <si>
    <t>00123BU043559</t>
  </si>
  <si>
    <t>BU04313</t>
  </si>
  <si>
    <t>Sandalias de tiras con tacón cuadrado Marca H&amp;M</t>
  </si>
  <si>
    <t>00123BU04313</t>
  </si>
  <si>
    <t>BU04375</t>
  </si>
  <si>
    <t>Camisa elegante con lazo grande</t>
  </si>
  <si>
    <t>00124BU04375</t>
  </si>
  <si>
    <t>BU043555</t>
  </si>
  <si>
    <t>00125BU043555</t>
  </si>
  <si>
    <t>BU043644</t>
  </si>
  <si>
    <t>Vestido camisola negro con abertura</t>
  </si>
  <si>
    <t>00125BU043644</t>
  </si>
  <si>
    <t>BU043638</t>
  </si>
  <si>
    <t>Vestido elegante largo ajustado con hombro atado</t>
  </si>
  <si>
    <t>00125BU043638</t>
  </si>
  <si>
    <t>BU043499</t>
  </si>
  <si>
    <t>Vestido Privé Unicolor Sin Mangas ajustado con pliegues color negro</t>
  </si>
  <si>
    <t>00125BU043499</t>
  </si>
  <si>
    <t>00125BU043535</t>
  </si>
  <si>
    <t>BU043637</t>
  </si>
  <si>
    <t>00126BU043637</t>
  </si>
  <si>
    <t>00127BU043547</t>
  </si>
  <si>
    <t>00128BU043553</t>
  </si>
  <si>
    <t>BU043624</t>
  </si>
  <si>
    <t>Vestido maxi sólido con espalda ajustable</t>
  </si>
  <si>
    <t>00129BU043624</t>
  </si>
  <si>
    <t>BU043642</t>
  </si>
  <si>
    <t>00130BU043642</t>
  </si>
  <si>
    <t>BU043666</t>
  </si>
  <si>
    <t>Traje de baño enterizo elegante de un hombro talla grande</t>
  </si>
  <si>
    <t>00131BU043666</t>
  </si>
  <si>
    <t>BU043623</t>
  </si>
  <si>
    <t>Sandalias cómodas para mujer con adorno de clip dorado</t>
  </si>
  <si>
    <t>00132BU043623</t>
  </si>
  <si>
    <t>00133HAW0067</t>
  </si>
  <si>
    <t>Samantha
[2024-10-09 11:41:29 -0500</t>
  </si>
  <si>
    <t>UB0251</t>
  </si>
  <si>
    <t>Top berry en tela de algodón</t>
  </si>
  <si>
    <t>00134UB0251</t>
  </si>
  <si>
    <t>BU043622</t>
  </si>
  <si>
    <t>00134BU043622</t>
  </si>
  <si>
    <t>HAW0076</t>
  </si>
  <si>
    <t>Antifaz de conejo sexy</t>
  </si>
  <si>
    <t>00135HAW0076</t>
  </si>
  <si>
    <t>HAW0107</t>
  </si>
  <si>
    <t>Pullover naranja calabaza</t>
  </si>
  <si>
    <t>00135HAW0107</t>
  </si>
  <si>
    <t>Curvy Skinny Jeans</t>
  </si>
  <si>
    <t>00136BU06789</t>
  </si>
  <si>
    <t>BU043660</t>
  </si>
  <si>
    <t>00137BU043660</t>
  </si>
  <si>
    <t>UB0117</t>
  </si>
  <si>
    <t>Vestido elegante de espalda corrida</t>
  </si>
  <si>
    <t>00138UB0117</t>
  </si>
  <si>
    <t>00139BU043544</t>
  </si>
  <si>
    <t>BU043550</t>
  </si>
  <si>
    <t>Bolso tejido redondo de gran capacidad Ojo Turco</t>
  </si>
  <si>
    <t>00140BU043550</t>
  </si>
  <si>
    <t>BU043625</t>
  </si>
  <si>
    <t>00141BU043625</t>
  </si>
  <si>
    <t>00142BU043549</t>
  </si>
  <si>
    <t>00143BU043549</t>
  </si>
  <si>
    <t>00144BU043550</t>
  </si>
  <si>
    <t>Sandra</t>
  </si>
  <si>
    <t>BU043534</t>
  </si>
  <si>
    <t>00145BU043534</t>
  </si>
  <si>
    <t>Mono Sailor amarillo quemado con cinturón</t>
  </si>
  <si>
    <t>00146BU043675</t>
  </si>
  <si>
    <t>00147BU043660</t>
  </si>
  <si>
    <t>UB0178</t>
  </si>
  <si>
    <t>Sandalias plateadas con pedrería</t>
  </si>
  <si>
    <t>00148UB0178</t>
  </si>
  <si>
    <t>HAW0018</t>
  </si>
  <si>
    <t>Conjunto disfraz de Monja</t>
  </si>
  <si>
    <t>00149HAW0018</t>
  </si>
  <si>
    <t>Yili</t>
  </si>
  <si>
    <t>HAW0029</t>
  </si>
  <si>
    <t>Vestido blanco para conformar disfraz</t>
  </si>
  <si>
    <t>00150HAW0029</t>
  </si>
  <si>
    <t>Producto no entro a tienda</t>
  </si>
  <si>
    <t>HAW0028</t>
  </si>
  <si>
    <t>00151HAW0028</t>
  </si>
  <si>
    <t>BU043561</t>
  </si>
  <si>
    <t>00152BU043561</t>
  </si>
  <si>
    <t>00152BU04381</t>
  </si>
  <si>
    <t>BDANIELA2</t>
  </si>
  <si>
    <t>Jogger afelpado de talle alto</t>
  </si>
  <si>
    <t>00152BDANIELA2</t>
  </si>
  <si>
    <t>Venta Halloween</t>
  </si>
  <si>
    <t>00153HAW0050</t>
  </si>
  <si>
    <t>00153HAW0096</t>
  </si>
  <si>
    <t>HAW0022</t>
  </si>
  <si>
    <t>Gorro invisible para colocación de pelucas</t>
  </si>
  <si>
    <t>00154HAW0022</t>
  </si>
  <si>
    <t>00155HAW0096</t>
  </si>
  <si>
    <t>HAW0074</t>
  </si>
  <si>
    <t>Máscara completa de payaso del terror con mini sombrero integrado</t>
  </si>
  <si>
    <t>00156HAW0074</t>
  </si>
  <si>
    <t>Vestido elegante de crochet de de cuello profundo y espalda cruzada</t>
  </si>
  <si>
    <t>00157BU043554</t>
  </si>
  <si>
    <t>BU043572</t>
  </si>
  <si>
    <t>Vestido de espalda descubierta de color sólido y tirantes de espagueti</t>
  </si>
  <si>
    <t>00158BU043572</t>
  </si>
  <si>
    <t>BU043567</t>
  </si>
  <si>
    <t>00159BU043567</t>
  </si>
  <si>
    <t>BU0562</t>
  </si>
  <si>
    <t>Top bustier corsetero</t>
  </si>
  <si>
    <t>00160BU0562</t>
  </si>
  <si>
    <t>HAW0026</t>
  </si>
  <si>
    <t>Máscara de El Grito</t>
  </si>
  <si>
    <t>00161HAW0026</t>
  </si>
  <si>
    <t>BU043617</t>
  </si>
  <si>
    <t>00162BU043617</t>
  </si>
  <si>
    <t>BU043516</t>
  </si>
  <si>
    <t>00163BU043516</t>
  </si>
  <si>
    <t>Jacqueline</t>
  </si>
  <si>
    <t>00164BU043548</t>
  </si>
  <si>
    <t>00165BU043548</t>
  </si>
  <si>
    <t>00166HAW0038</t>
  </si>
  <si>
    <t>BU043539</t>
  </si>
  <si>
    <t>00167BU043539</t>
  </si>
  <si>
    <t>00168BU043561</t>
  </si>
  <si>
    <t>00169HAW0066</t>
  </si>
  <si>
    <t>00170BU043632</t>
  </si>
  <si>
    <t>HAW0061</t>
  </si>
  <si>
    <t>Conjunto de disfraz de 4 piezas (top, falda, medias y diadema)</t>
  </si>
  <si>
    <t>00171HAW0061</t>
  </si>
  <si>
    <t>00172HAW0101</t>
  </si>
  <si>
    <t>HAW0042</t>
  </si>
  <si>
    <t>Juego de 4 piezas para disfraz de abejita</t>
  </si>
  <si>
    <t>00173HAW0042</t>
  </si>
  <si>
    <t>HAW0079</t>
  </si>
  <si>
    <t>Set de Unicornio 2 piezas para niños</t>
  </si>
  <si>
    <t>00173HAW0079</t>
  </si>
  <si>
    <t>HAW0072</t>
  </si>
  <si>
    <t>Set de 3 piezas de alas de mariposa</t>
  </si>
  <si>
    <t>00173HAW0072</t>
  </si>
  <si>
    <t>00173HAW0050</t>
  </si>
  <si>
    <t>HAW0001</t>
  </si>
  <si>
    <t>Diadema de Angel Negro</t>
  </si>
  <si>
    <t>00173HAW0001</t>
  </si>
  <si>
    <t>HAW0049</t>
  </si>
  <si>
    <t>Diadema rosas rojas</t>
  </si>
  <si>
    <t>00173HAW0049</t>
  </si>
  <si>
    <t>BU0319</t>
  </si>
  <si>
    <t>00174BU0319</t>
  </si>
  <si>
    <t>00175BU043539</t>
  </si>
  <si>
    <t>BU043619</t>
  </si>
  <si>
    <t>00176BU043619</t>
  </si>
  <si>
    <t>00177HAW0074</t>
  </si>
  <si>
    <t>00178HAW0074</t>
  </si>
  <si>
    <t>00179BU043534</t>
  </si>
  <si>
    <t>00180BU043692</t>
  </si>
  <si>
    <t>BU043663</t>
  </si>
  <si>
    <t>00180BU043663</t>
  </si>
  <si>
    <t>BU043640</t>
  </si>
  <si>
    <t>00181BU043640</t>
  </si>
  <si>
    <t>BU04416</t>
  </si>
  <si>
    <t>Vestido Camisola con estampado de flores y tirantes cruzados</t>
  </si>
  <si>
    <t>00181BU04416</t>
  </si>
  <si>
    <t>BU04373</t>
  </si>
  <si>
    <t>00182BU04373</t>
  </si>
  <si>
    <t>Michelle
[2024-10-15 16:57:44 -0500</t>
  </si>
  <si>
    <t>BU043618</t>
  </si>
  <si>
    <t>00183BU043618</t>
  </si>
  <si>
    <t>00184BU043617</t>
  </si>
  <si>
    <t>00185HAW0026</t>
  </si>
  <si>
    <t>BU0498</t>
  </si>
  <si>
    <t>Pantalón de corte recto</t>
  </si>
  <si>
    <t>00186BU0498</t>
  </si>
  <si>
    <t>00187HAW0049</t>
  </si>
  <si>
    <t>Venta Halloween 🧙‍♀️ (lili)</t>
  </si>
  <si>
    <t>HAW0023</t>
  </si>
  <si>
    <t>Conjunto de disfraz de policía (mono y cinturones)</t>
  </si>
  <si>
    <t>00188HAW0023</t>
  </si>
  <si>
    <t>Venta Halloween (lili)</t>
  </si>
  <si>
    <t>00189HAW0067</t>
  </si>
  <si>
    <t>HAW0087</t>
  </si>
  <si>
    <t>Set de accesorios de monja 2 piezas</t>
  </si>
  <si>
    <t>00189HAW0087</t>
  </si>
  <si>
    <t>00189HAW0022</t>
  </si>
  <si>
    <t>Alejandro Rompió un cuchillo</t>
  </si>
  <si>
    <t>00190HAW0067</t>
  </si>
  <si>
    <t>00191HAW0050</t>
  </si>
  <si>
    <t>Ajuste de inventario</t>
  </si>
  <si>
    <t>00192HAW0037</t>
  </si>
  <si>
    <t>HAW0103</t>
  </si>
  <si>
    <t>Aretes de murciélagos</t>
  </si>
  <si>
    <t>00193HAW0103</t>
  </si>
  <si>
    <t>00194HAW0095</t>
  </si>
  <si>
    <t>00195HAW0086</t>
  </si>
  <si>
    <t>00196HAW0038</t>
  </si>
  <si>
    <t>00197HAW0038</t>
  </si>
  <si>
    <t>Salida del inventario (producto en mal estado)</t>
  </si>
  <si>
    <t>00198HAW0039</t>
  </si>
  <si>
    <t>00199HAW0018</t>
  </si>
  <si>
    <t>HAW0104</t>
  </si>
  <si>
    <t>Pullover negro de Calabaza</t>
  </si>
  <si>
    <t>00200HAW0104</t>
  </si>
  <si>
    <t>UB0140</t>
  </si>
  <si>
    <t>Blusa de cuello cisne</t>
  </si>
  <si>
    <t>00201UB0140</t>
  </si>
  <si>
    <t>00201BU06752</t>
  </si>
  <si>
    <t>00202BU043537</t>
  </si>
  <si>
    <t>00203BU043619</t>
  </si>
  <si>
    <t>00204HAW0023</t>
  </si>
  <si>
    <t>HAW0073</t>
  </si>
  <si>
    <t>Mascara careta aterrradora</t>
  </si>
  <si>
    <t>00204HAW0073</t>
  </si>
  <si>
    <t>HAW0019</t>
  </si>
  <si>
    <t>Gafas de carrera para disfraz de motorista</t>
  </si>
  <si>
    <t>00204HAW0019</t>
  </si>
  <si>
    <t>00204HAW0074</t>
  </si>
  <si>
    <t>HAW0036</t>
  </si>
  <si>
    <t>Máscara de Bathman</t>
  </si>
  <si>
    <t>00205HAW0036</t>
  </si>
  <si>
    <t>HAW0051</t>
  </si>
  <si>
    <t>Vestido de Traje de conejita con diadema de orejas</t>
  </si>
  <si>
    <t>00205HAW0051</t>
  </si>
  <si>
    <t>HAW0062</t>
  </si>
  <si>
    <t>00205HAW0062</t>
  </si>
  <si>
    <t>00205HAW0066</t>
  </si>
  <si>
    <t>00206HAW0026</t>
  </si>
  <si>
    <t>HAW0069</t>
  </si>
  <si>
    <t>Disfraz de Diosa griega color negro (vestido y cinturón)</t>
  </si>
  <si>
    <t>00207HAW0069</t>
  </si>
  <si>
    <t>00208BU043543</t>
  </si>
  <si>
    <t>HAW0060</t>
  </si>
  <si>
    <t>00209HAW0060</t>
  </si>
  <si>
    <t>HAW0021</t>
  </si>
  <si>
    <t>Mono disfraz de montadora de motocicleta</t>
  </si>
  <si>
    <t>00210HAW0021</t>
  </si>
  <si>
    <t>00211HAW0076</t>
  </si>
  <si>
    <t>BU043515</t>
  </si>
  <si>
    <t>00212BU043515</t>
  </si>
  <si>
    <t>00213BU04366</t>
  </si>
  <si>
    <t>BU0382</t>
  </si>
  <si>
    <t>Top corto blanco</t>
  </si>
  <si>
    <t>00213BU0382</t>
  </si>
  <si>
    <t>00213BU043559</t>
  </si>
  <si>
    <t>BU043676</t>
  </si>
  <si>
    <t>Sandalias de plataforma espadriles con correas doradas</t>
  </si>
  <si>
    <t>00214BU043676</t>
  </si>
  <si>
    <t>00215HAW0060</t>
  </si>
  <si>
    <t>HAW0030</t>
  </si>
  <si>
    <t>00216HAW0030</t>
  </si>
  <si>
    <t>HAW0024</t>
  </si>
  <si>
    <t>Velo de novia para disfraz</t>
  </si>
  <si>
    <t>00217HAW0024</t>
  </si>
  <si>
    <t>Yeny (máscara vendida en ve $15)</t>
  </si>
  <si>
    <t>00218HAW0026</t>
  </si>
  <si>
    <t>HAW0017</t>
  </si>
  <si>
    <t>Medias pantys con detalle de pierdas brillantes</t>
  </si>
  <si>
    <t>00219HAW0017</t>
  </si>
  <si>
    <t>00220HAW0026</t>
  </si>
  <si>
    <t>Hija de mimí regalo</t>
  </si>
  <si>
    <t>00221HAW0026</t>
  </si>
  <si>
    <t>HAW0075</t>
  </si>
  <si>
    <t>Máscara completa de esqueleto endemoniado con peluca</t>
  </si>
  <si>
    <t>00222HAW0075</t>
  </si>
  <si>
    <t>BU043551</t>
  </si>
  <si>
    <t>Traje de baño en bloque de color</t>
  </si>
  <si>
    <t>00223BU043551</t>
  </si>
  <si>
    <t>BU043600</t>
  </si>
  <si>
    <t>Sujetador de gran confort antideslizante sin tirantes color crema</t>
  </si>
  <si>
    <t>00224BU043600</t>
  </si>
  <si>
    <t>00225BU043674</t>
  </si>
  <si>
    <t>BU0561</t>
  </si>
  <si>
    <t>00226BU0561</t>
  </si>
  <si>
    <t>00227BU043600</t>
  </si>
  <si>
    <t>BU043654</t>
  </si>
  <si>
    <t>Vestido playero largo de mangas con escote V</t>
  </si>
  <si>
    <t>00228BU043654</t>
  </si>
  <si>
    <t>00229UB0048</t>
  </si>
  <si>
    <t>00230HAW0066</t>
  </si>
  <si>
    <t>00230HAW0067</t>
  </si>
  <si>
    <t>HAW0054</t>
  </si>
  <si>
    <t>Set de 3 piezas de disfraz bunny (body, medias y diadema)</t>
  </si>
  <si>
    <t>00231HAW0054</t>
  </si>
  <si>
    <t>BU0733</t>
  </si>
  <si>
    <t>Vestido ajustado con abertura de manga larga</t>
  </si>
  <si>
    <t>00232BU0733</t>
  </si>
  <si>
    <t>00233BU043647</t>
  </si>
  <si>
    <t>HAW0088</t>
  </si>
  <si>
    <t>Cubre bocas de caravela</t>
  </si>
  <si>
    <t>00234HAW0088</t>
  </si>
  <si>
    <t>HAW0089</t>
  </si>
  <si>
    <t>Vestido poncho de esqueleto</t>
  </si>
  <si>
    <t>00234HAW0089</t>
  </si>
  <si>
    <t>BU043573</t>
  </si>
  <si>
    <t>00235BU043573</t>
  </si>
  <si>
    <t>Mio</t>
  </si>
  <si>
    <t>HAW0004</t>
  </si>
  <si>
    <t>Botas negras de pierna alta</t>
  </si>
  <si>
    <t>00236HAW0004</t>
  </si>
  <si>
    <t>HAW0064</t>
  </si>
  <si>
    <t>Máscara completa de Miles Morales</t>
  </si>
  <si>
    <t>00237HAW0064</t>
  </si>
  <si>
    <t>00238BU043535</t>
  </si>
  <si>
    <t>Yesy
[2024-10-25 12:24:34 -0500</t>
  </si>
  <si>
    <t>HAW0040</t>
  </si>
  <si>
    <t>Peluca negra con flequillo</t>
  </si>
  <si>
    <t>00239HAW0040</t>
  </si>
  <si>
    <t>00240HAW0042</t>
  </si>
  <si>
    <t>HAW0052</t>
  </si>
  <si>
    <t>00240HAW0052</t>
  </si>
  <si>
    <t>00240HAW0017</t>
  </si>
  <si>
    <t>00241HAW0075</t>
  </si>
  <si>
    <t>HAW0090</t>
  </si>
  <si>
    <t>00241HAW0090</t>
  </si>
  <si>
    <t>00241HAW0069</t>
  </si>
  <si>
    <t>HAW0108</t>
  </si>
  <si>
    <t>00241HAW0108</t>
  </si>
  <si>
    <t>HAW0083</t>
  </si>
  <si>
    <t>Diadema de calabaza</t>
  </si>
  <si>
    <t>00241HAW0083</t>
  </si>
  <si>
    <t>BU043523</t>
  </si>
  <si>
    <t>00242BU043523</t>
  </si>
  <si>
    <t>BU04386</t>
  </si>
  <si>
    <t>00243BU04386</t>
  </si>
  <si>
    <t>00244HAW0036</t>
  </si>
  <si>
    <t>00244HAW0076</t>
  </si>
  <si>
    <t>00245HAW0067</t>
  </si>
  <si>
    <t>00246HAW0067</t>
  </si>
  <si>
    <t>HAW0053</t>
  </si>
  <si>
    <t>00247HAW0053</t>
  </si>
  <si>
    <t>Asignar vendedores</t>
  </si>
  <si>
    <t>00248BU043673</t>
  </si>
  <si>
    <t>00248BU043671</t>
  </si>
  <si>
    <t>00248BU043674</t>
  </si>
  <si>
    <t>00249HAW0061</t>
  </si>
  <si>
    <t>00250HAW0030</t>
  </si>
  <si>
    <t>00251BU043666</t>
  </si>
  <si>
    <t>00252BU043618</t>
  </si>
  <si>
    <t>00253HAW0029</t>
  </si>
  <si>
    <t>00253HAW0024</t>
  </si>
  <si>
    <t>HAW0025</t>
  </si>
  <si>
    <t>Guantes largos blancos traslúcidos</t>
  </si>
  <si>
    <t>00253HAW0025</t>
  </si>
  <si>
    <t>Lo vendí yo</t>
  </si>
  <si>
    <t>00254HAW0042</t>
  </si>
  <si>
    <t>HAW0063</t>
  </si>
  <si>
    <t>Máscara completa de hombre araña</t>
  </si>
  <si>
    <t>00255HAW0063</t>
  </si>
  <si>
    <t>BU0551</t>
  </si>
  <si>
    <t>Medias de mallas</t>
  </si>
  <si>
    <t>00256BU0551</t>
  </si>
  <si>
    <t>00256HAW0049</t>
  </si>
  <si>
    <t>00257HAW0023</t>
  </si>
  <si>
    <t>HAW0093</t>
  </si>
  <si>
    <t>Disfraz de angel con cinturón y diadema</t>
  </si>
  <si>
    <t>00257HAW0093</t>
  </si>
  <si>
    <t>00258BU043660</t>
  </si>
  <si>
    <t>HAW0057</t>
  </si>
  <si>
    <t>Disfraz de diosa egipcia con mangas doradas y banda para la cintura</t>
  </si>
  <si>
    <t>00259HAW0057</t>
  </si>
  <si>
    <t>00259HAW0080</t>
  </si>
  <si>
    <t>HAW0031</t>
  </si>
  <si>
    <t>Mono disfraz Mortal Kombat (mono y cuerdas rojas)</t>
  </si>
  <si>
    <t>00260HAW0031</t>
  </si>
  <si>
    <t>00260HAW0054</t>
  </si>
  <si>
    <t>00260HAW0057</t>
  </si>
  <si>
    <t>BU043672</t>
  </si>
  <si>
    <t>00261BU043672</t>
  </si>
  <si>
    <t>BU04330</t>
  </si>
  <si>
    <t>00261BU04330</t>
  </si>
  <si>
    <t>BU0383</t>
  </si>
  <si>
    <t>Top cami carrera</t>
  </si>
  <si>
    <t>00261BU0383</t>
  </si>
  <si>
    <t>BU043607</t>
  </si>
  <si>
    <t>00261BU043607</t>
  </si>
  <si>
    <t>00262HAW0066</t>
  </si>
  <si>
    <t>00262HAW0076</t>
  </si>
  <si>
    <t>HAW0046</t>
  </si>
  <si>
    <t>00262HAW0046</t>
  </si>
  <si>
    <t>00263HAW0024</t>
  </si>
  <si>
    <t>00264HAW0047</t>
  </si>
  <si>
    <t>00265HAW0046</t>
  </si>
  <si>
    <t>00265HAW0066</t>
  </si>
  <si>
    <t>00266BU043619</t>
  </si>
  <si>
    <t>00267HAW0075</t>
  </si>
  <si>
    <t>00268HAW0096</t>
  </si>
  <si>
    <t>BU043512</t>
  </si>
  <si>
    <t>00268BU043512</t>
  </si>
  <si>
    <t>00268HAW0066</t>
  </si>
  <si>
    <t>00269HAW0076</t>
  </si>
  <si>
    <t>00270BU043540</t>
  </si>
  <si>
    <t>00271HAW0063</t>
  </si>
  <si>
    <t>00272HAW0080</t>
  </si>
  <si>
    <t>00273HAW0066</t>
  </si>
  <si>
    <t>00274HAW0073</t>
  </si>
  <si>
    <t>00275BU043517</t>
  </si>
  <si>
    <t>HAW0094</t>
  </si>
  <si>
    <t>00276HAW0094</t>
  </si>
  <si>
    <t>00277HAW0073</t>
  </si>
  <si>
    <t>HAW0020</t>
  </si>
  <si>
    <t>Guantes negros traslúcidos</t>
  </si>
  <si>
    <t>00277HAW0020</t>
  </si>
  <si>
    <t>HAW0016</t>
  </si>
  <si>
    <t>Falda básica de tutú negra</t>
  </si>
  <si>
    <t>00277HAW0016</t>
  </si>
  <si>
    <t>00278HAW0020</t>
  </si>
  <si>
    <t>00279HAW0040</t>
  </si>
  <si>
    <t>00280HAW0016</t>
  </si>
  <si>
    <t>00280HAW0020</t>
  </si>
  <si>
    <t>BU043616</t>
  </si>
  <si>
    <t>Camiseta ajustada de rayas sin mangas</t>
  </si>
  <si>
    <t>00281BU043616</t>
  </si>
  <si>
    <t>BU043599</t>
  </si>
  <si>
    <t>00281BU043599</t>
  </si>
  <si>
    <t>YILHM0001</t>
  </si>
  <si>
    <t>Shorts cargo negro con dobladillo y bolsillos en tendencia Marca H&amp;M</t>
  </si>
  <si>
    <t>00282YILHM0001</t>
  </si>
  <si>
    <t>YILHM0005</t>
  </si>
  <si>
    <t>Shorts cargo gris con dobladillo y bolsillos en tendencia Marca H&amp;M</t>
  </si>
  <si>
    <t>00282YILHM0005</t>
  </si>
  <si>
    <t>YILHM0062</t>
  </si>
  <si>
    <t>Suéter crema oversize de franjas beich Marca H&amp;M</t>
  </si>
  <si>
    <t>00283YILHM0062</t>
  </si>
  <si>
    <t>YILHM0061</t>
  </si>
  <si>
    <t>Suéter oversize crema de listas negras cuello de redondo Marca H&amp;M</t>
  </si>
  <si>
    <t>00283YILHM0061</t>
  </si>
  <si>
    <t>00284BU0551</t>
  </si>
  <si>
    <t>00284HAW0021</t>
  </si>
  <si>
    <t>00284HAW0022</t>
  </si>
  <si>
    <t>00285HAW0024</t>
  </si>
  <si>
    <t>Yilian, ajuste de ventas, Octubre</t>
  </si>
  <si>
    <t>BU043602</t>
  </si>
  <si>
    <t>Sujetador confortable talla grande Color crema</t>
  </si>
  <si>
    <t>00286BU043602</t>
  </si>
  <si>
    <t>00286BU043571</t>
  </si>
  <si>
    <t>BU043604</t>
  </si>
  <si>
    <t>Sujetador confortable talla grande Color negro</t>
  </si>
  <si>
    <t>00286BU043604</t>
  </si>
  <si>
    <t>00287BU043572</t>
  </si>
  <si>
    <t>Se vendió cada disfraz en $17.50</t>
  </si>
  <si>
    <t>HAW0070</t>
  </si>
  <si>
    <t>00288HAW0070</t>
  </si>
  <si>
    <t>HAW0058</t>
  </si>
  <si>
    <t>00288HAW0058</t>
  </si>
  <si>
    <t>HAW0084</t>
  </si>
  <si>
    <t>Máscara completa de payaso</t>
  </si>
  <si>
    <t>00289HAW0084</t>
  </si>
  <si>
    <t>00290HAW0058</t>
  </si>
  <si>
    <t>00291HAW0070</t>
  </si>
  <si>
    <t>Ventas ko</t>
  </si>
  <si>
    <t>00292HAW0040</t>
  </si>
  <si>
    <t>00293BU043576</t>
  </si>
  <si>
    <t>Venta KO</t>
  </si>
  <si>
    <t>00294HAW0020</t>
  </si>
  <si>
    <t>00295HAW0047</t>
  </si>
  <si>
    <t>00296HAW0021</t>
  </si>
  <si>
    <t>BU043601</t>
  </si>
  <si>
    <t>00297BU043601</t>
  </si>
  <si>
    <t>00298HAW0064</t>
  </si>
  <si>
    <t>HAW0033</t>
  </si>
  <si>
    <t>Conjunto de disfraz con top, tirantes, diadema y shorts</t>
  </si>
  <si>
    <t>00299HAW0033</t>
  </si>
  <si>
    <t>00300HAW0049</t>
  </si>
  <si>
    <t>00301HAW0036</t>
  </si>
  <si>
    <t>00302HAW0001</t>
  </si>
  <si>
    <t>00303HAW0066</t>
  </si>
  <si>
    <t>00304HAW0066</t>
  </si>
  <si>
    <t>00305HAW0066</t>
  </si>
  <si>
    <t>00306HAW0076</t>
  </si>
  <si>
    <t>00307HAW0016</t>
  </si>
  <si>
    <t>HAW0010</t>
  </si>
  <si>
    <t>Set sexy disfraz de zebra set de 2 piezas</t>
  </si>
  <si>
    <t>00307HAW0010</t>
  </si>
  <si>
    <t>00308HAW0075</t>
  </si>
  <si>
    <t>00309HAW0031</t>
  </si>
  <si>
    <t>00309HAW0075</t>
  </si>
  <si>
    <t>HAW0071</t>
  </si>
  <si>
    <t>00310HAW0071</t>
  </si>
  <si>
    <t>HAW0059</t>
  </si>
  <si>
    <t>00310HAW0059</t>
  </si>
  <si>
    <t>Claudia</t>
  </si>
  <si>
    <t>00311HAW0064</t>
  </si>
  <si>
    <t>00312HAW0064</t>
  </si>
  <si>
    <t>YILHM0004</t>
  </si>
  <si>
    <t>00313YILHM0004</t>
  </si>
  <si>
    <t>HAW0055</t>
  </si>
  <si>
    <t>00314HAW0055</t>
  </si>
  <si>
    <t>Gercy ( se vendió en $21.00)</t>
  </si>
  <si>
    <t>HAW0014</t>
  </si>
  <si>
    <t>Mono bandeau de vinyl</t>
  </si>
  <si>
    <t>00315HAW0014</t>
  </si>
  <si>
    <t>HAW0068</t>
  </si>
  <si>
    <t>Máscara de bruja con peluca</t>
  </si>
  <si>
    <t>00316HAW0068</t>
  </si>
  <si>
    <t>BU06765</t>
  </si>
  <si>
    <t>Blusa Vacaciones con lazo delantero</t>
  </si>
  <si>
    <t>00317BU06765</t>
  </si>
  <si>
    <t>BU04407</t>
  </si>
  <si>
    <t>Top corto de lazo delantero</t>
  </si>
  <si>
    <t>00317BU04407</t>
  </si>
  <si>
    <t>00318BU043506</t>
  </si>
  <si>
    <t>BU04380</t>
  </si>
  <si>
    <t>00319BU04380</t>
  </si>
  <si>
    <t>00320YILHM0093</t>
  </si>
  <si>
    <t>BU043655</t>
  </si>
  <si>
    <t>00321BU043655</t>
  </si>
  <si>
    <t>00322BU04407</t>
  </si>
  <si>
    <t>00323BU043499</t>
  </si>
  <si>
    <t>YILHM0053</t>
  </si>
  <si>
    <t>Top crema con detalle de costura Marca H&amp;M</t>
  </si>
  <si>
    <t>00324YILHM0053</t>
  </si>
  <si>
    <t>Venta mía</t>
  </si>
  <si>
    <t>BU043574</t>
  </si>
  <si>
    <t>00325BU043574</t>
  </si>
  <si>
    <t>BU043598</t>
  </si>
  <si>
    <t>00326BU043598</t>
  </si>
  <si>
    <t>BU043595</t>
  </si>
  <si>
    <t>Sujetador de gran confort antideslizante sin tirantes color negro</t>
  </si>
  <si>
    <t>00326BU043595</t>
  </si>
  <si>
    <t>YILHM0099</t>
  </si>
  <si>
    <t>Camisa negra slim fit de cuello chino Marca H&amp;M</t>
  </si>
  <si>
    <t>00327YILHM0099</t>
  </si>
  <si>
    <t>BU068102</t>
  </si>
  <si>
    <t>Vestido Camisero de Bolas</t>
  </si>
  <si>
    <t>00328BU068102</t>
  </si>
  <si>
    <t>00329BU04401</t>
  </si>
  <si>
    <t>HAW0106</t>
  </si>
  <si>
    <t>Pullover rojo de gatico</t>
  </si>
  <si>
    <t>00329HAW0106</t>
  </si>
  <si>
    <t>00329HAW0108</t>
  </si>
  <si>
    <t>YILHM0042</t>
  </si>
  <si>
    <t>Top jersey de listas de manga media Marca H&amp;M</t>
  </si>
  <si>
    <t>00329YILHM0042</t>
  </si>
  <si>
    <t>00330BU043558</t>
  </si>
  <si>
    <t>Baby se lo quedo para Esposo</t>
  </si>
  <si>
    <t>YILHM0110</t>
  </si>
  <si>
    <t>Enguatada azul navy de cuello tortuga con zíper de tejido de punto grueso de gran calidad Marca H&amp;M</t>
  </si>
  <si>
    <t>00331YILHM0110</t>
  </si>
  <si>
    <t>YILHM0118</t>
  </si>
  <si>
    <t>Jogger gris jaspeado con bolsillos discretos Marca H&amp;M</t>
  </si>
  <si>
    <t>00332YILHM0118</t>
  </si>
  <si>
    <t>YILHM0090</t>
  </si>
  <si>
    <t>Pullover de hombre Loose Fit de gran calidad de cuello redondo negro Marca H&amp;M</t>
  </si>
  <si>
    <t>00332YILHM0090</t>
  </si>
  <si>
    <t>YILHM0089</t>
  </si>
  <si>
    <t>00332YILHM0089</t>
  </si>
  <si>
    <t>00333YILHM0042</t>
  </si>
  <si>
    <t>BU06818</t>
  </si>
  <si>
    <t>00334BU06818</t>
  </si>
  <si>
    <t>BU04406</t>
  </si>
  <si>
    <t>00335BU04406</t>
  </si>
  <si>
    <t>Pullover negro de ziper (baby)
Pullover blanco de zíper (baby)
Enguatada de cuello tortuga vainilla (extraviado)
Enguatada de cuello redondo vainilla (extraviado)
[2024-11-05 13:18:38 -0600</t>
  </si>
  <si>
    <t>00336YILHM0108</t>
  </si>
  <si>
    <t>YILHM0107</t>
  </si>
  <si>
    <t>Enguatada blanco vainilla de viscosa y cuello redondeado Marca H&amp;M</t>
  </si>
  <si>
    <t>00336YILHM0107</t>
  </si>
  <si>
    <t>YILHM0112</t>
  </si>
  <si>
    <t>Enguatada jersey negra de cuello tortuga Marca H&amp;M</t>
  </si>
  <si>
    <t>00336YILHM0112</t>
  </si>
  <si>
    <t>YILHM0074</t>
  </si>
  <si>
    <t>Pullover polo blanco muscle fit de cuello con zíper Marca H&amp;M</t>
  </si>
  <si>
    <t>00336YILHM0074</t>
  </si>
  <si>
    <t>YILHM0076</t>
  </si>
  <si>
    <t>Pullover polo negro muscle fit de cuello con zíper Marca H&amp;M</t>
  </si>
  <si>
    <t>00336YILHM0076</t>
  </si>
  <si>
    <t>BU043626</t>
  </si>
  <si>
    <t>00337BU043626</t>
  </si>
  <si>
    <t>00338BU043620</t>
  </si>
  <si>
    <t>Yilian actualización Venta de Octubre</t>
  </si>
  <si>
    <t>00339BU043637</t>
  </si>
  <si>
    <t>Yilian, ajuste de inventario Octubre</t>
  </si>
  <si>
    <t>00340BU04328</t>
  </si>
  <si>
    <t>00341HAW0055</t>
  </si>
  <si>
    <t>Violeta ajuste ventas Octubre</t>
  </si>
  <si>
    <t>00342BU043516</t>
  </si>
  <si>
    <t>Sarai, ajuste de ventas, Octubre</t>
  </si>
  <si>
    <t>00343HAW0046</t>
  </si>
  <si>
    <t>YILHM0057</t>
  </si>
  <si>
    <t>Cardigan tejido color crema con botones Marca H&amp;M</t>
  </si>
  <si>
    <t>00344YILHM0057</t>
  </si>
  <si>
    <t>Massi Manicuri</t>
  </si>
  <si>
    <t>YILHM0109</t>
  </si>
  <si>
    <t>Enguatada azul navy de viscosa y cuello redondo Marca H&amp;M</t>
  </si>
  <si>
    <t>00345YILHM0109</t>
  </si>
  <si>
    <t>BU0702</t>
  </si>
  <si>
    <t>Vestido Frenchy Azul</t>
  </si>
  <si>
    <t>00346BU0702</t>
  </si>
  <si>
    <t>00347BU043620</t>
  </si>
  <si>
    <t>00348BU043621</t>
  </si>
  <si>
    <t>00349BU043488</t>
  </si>
  <si>
    <t>00350BU043670</t>
  </si>
  <si>
    <t>BU0308</t>
  </si>
  <si>
    <t>Maxi Vestido Fruncido</t>
  </si>
  <si>
    <t>00351BU0308</t>
  </si>
  <si>
    <t>Vendido por mi</t>
  </si>
  <si>
    <t>YILHM0097</t>
  </si>
  <si>
    <t>Camisa de algodón estampada en color block Marca H&amp;M</t>
  </si>
  <si>
    <t>00352YILHM0097</t>
  </si>
  <si>
    <t>00353BU0593</t>
  </si>
  <si>
    <t>YILHM0063</t>
  </si>
  <si>
    <t>Suéter crema polar con letrero Marca H&amp;M</t>
  </si>
  <si>
    <t>00354YILHM0063</t>
  </si>
  <si>
    <t>BU04442</t>
  </si>
  <si>
    <t>Vestido de tirantes atados y espalda corrida</t>
  </si>
  <si>
    <t>00355BU04442</t>
  </si>
  <si>
    <t>Inventario</t>
  </si>
  <si>
    <t>00356BU043637</t>
  </si>
  <si>
    <t>00356BU043638</t>
  </si>
  <si>
    <t>00357BU043638</t>
  </si>
  <si>
    <t>YILHM0087</t>
  </si>
  <si>
    <t>Pullover de hombre Loose Fit de gran calidad de cuello redondo verde Marca H&amp;M</t>
  </si>
  <si>
    <t>00358YILHM0087</t>
  </si>
  <si>
    <t>BU043492</t>
  </si>
  <si>
    <t>Sandalias planas de moda de punta cuadrada</t>
  </si>
  <si>
    <t>00359BU043492</t>
  </si>
  <si>
    <t>00359BU043573</t>
  </si>
  <si>
    <t>BU043536</t>
  </si>
  <si>
    <t>00360BU043536</t>
  </si>
  <si>
    <t>BU043570</t>
  </si>
  <si>
    <t>00361BU043570</t>
  </si>
  <si>
    <t>BU068181</t>
  </si>
  <si>
    <t>00362BU068181</t>
  </si>
  <si>
    <t>00362BU043632</t>
  </si>
  <si>
    <t>BU0698</t>
  </si>
  <si>
    <t>Kimono floral</t>
  </si>
  <si>
    <t>00363BU0698</t>
  </si>
  <si>
    <t>00364BU068181</t>
  </si>
  <si>
    <t>BU04436</t>
  </si>
  <si>
    <t>Falda Maxi plisada favorecedora</t>
  </si>
  <si>
    <t>00365BU04436</t>
  </si>
  <si>
    <t>Yeny Vendido en 45</t>
  </si>
  <si>
    <t>BU043481</t>
  </si>
  <si>
    <t>00366BU043481</t>
  </si>
  <si>
    <t>Vendido en 45 Yeny</t>
  </si>
  <si>
    <t>00367BU043481</t>
  </si>
  <si>
    <t>BU04447</t>
  </si>
  <si>
    <t>Pantalón fuccia ajustado de tela H&amp;M</t>
  </si>
  <si>
    <t>00368BU04447</t>
  </si>
  <si>
    <t>BU043610</t>
  </si>
  <si>
    <t>Chaleco de traje estilo blazer color blanco</t>
  </si>
  <si>
    <t>00369BU043610</t>
  </si>
  <si>
    <t>YILHM0148</t>
  </si>
  <si>
    <t>Top jersey de cuello tortuga color gris Marca H&amp;M</t>
  </si>
  <si>
    <t>00370YILHM0148</t>
  </si>
  <si>
    <t>BU06511</t>
  </si>
  <si>
    <t>Zapatillas blanco casual</t>
  </si>
  <si>
    <t>00371BU06511</t>
  </si>
  <si>
    <t>YILHM0139</t>
  </si>
  <si>
    <t>Calzoncillos Boxers de algodón colores variados</t>
  </si>
  <si>
    <t>00372YILHM0139</t>
  </si>
  <si>
    <t>YILHM0081</t>
  </si>
  <si>
    <t>Pullover de hombre Loose Fit de gran calidad de cuello redondo gris oscuro Marca H&amp;M</t>
  </si>
  <si>
    <t>00373YILHM0081</t>
  </si>
  <si>
    <t>YILHM0086</t>
  </si>
  <si>
    <t>Pullover de hombre Loose Fit de gran calidad de cuello redondo azul Marca H&amp;M</t>
  </si>
  <si>
    <t>00373YILHM0086</t>
  </si>
  <si>
    <t>YILHM0060</t>
  </si>
  <si>
    <t>Suéter oversize crema de franjas azul oscuro de cuello redondo Marca H&amp;M</t>
  </si>
  <si>
    <t>00373YILHM0060</t>
  </si>
  <si>
    <t>Todo vendido por mí el pantalón gris que se vendió es el asado de 30 pesos</t>
  </si>
  <si>
    <t>YILHM0014</t>
  </si>
  <si>
    <t>Pantalón elegante de pierna ancha gris de listas blancas Marca H&amp;M</t>
  </si>
  <si>
    <t>00374YILHM0014</t>
  </si>
  <si>
    <t>00374BU04330</t>
  </si>
  <si>
    <t>YILHM0039</t>
  </si>
  <si>
    <t>Blusa negra de escote cuadrado Marca H&amp;M</t>
  </si>
  <si>
    <t>00374YILHM0039</t>
  </si>
  <si>
    <t>00374YILHM0045</t>
  </si>
  <si>
    <t>BU0349</t>
  </si>
  <si>
    <t>Top Acanalado</t>
  </si>
  <si>
    <t>00375BU0349</t>
  </si>
  <si>
    <t>Yeny vendió este y otro pantalón más 2 de $30</t>
  </si>
  <si>
    <t>00376BU043621</t>
  </si>
  <si>
    <t>BU0734</t>
  </si>
  <si>
    <t>00377BU0734</t>
  </si>
  <si>
    <t>BU06798</t>
  </si>
  <si>
    <t>Crossbody Bag Guateado</t>
  </si>
  <si>
    <t>00378BU06798</t>
  </si>
  <si>
    <t>00379BU0733</t>
  </si>
  <si>
    <t>BU04353</t>
  </si>
  <si>
    <t>00380BU04353</t>
  </si>
  <si>
    <t>UB0187</t>
  </si>
  <si>
    <t>Top cruzado naranja</t>
  </si>
  <si>
    <t>00381UB0187</t>
  </si>
  <si>
    <t>BU0348</t>
  </si>
  <si>
    <t>00381BU0348</t>
  </si>
  <si>
    <t>BU06819</t>
  </si>
  <si>
    <t>Crossbody Cromado</t>
  </si>
  <si>
    <t>00381BU06819</t>
  </si>
  <si>
    <t>BU043498</t>
  </si>
  <si>
    <t>00382BU043498</t>
  </si>
  <si>
    <t>BU0351</t>
  </si>
  <si>
    <t>Vestido frenchy de puntos</t>
  </si>
  <si>
    <t>00383BU0351</t>
  </si>
  <si>
    <t>UB0192</t>
  </si>
  <si>
    <t>00383UB0192</t>
  </si>
  <si>
    <t>00383BU06551</t>
  </si>
  <si>
    <t>BU0652</t>
  </si>
  <si>
    <t>Mocasín de punta fina Marca H&amp;M</t>
  </si>
  <si>
    <t>00384BU0652</t>
  </si>
  <si>
    <t>BU06802</t>
  </si>
  <si>
    <t>Blazer entallado</t>
  </si>
  <si>
    <t>00385BU06802</t>
  </si>
  <si>
    <t>00386UB0218</t>
  </si>
  <si>
    <t>Entrado doble (el producto aún está disponible)</t>
  </si>
  <si>
    <t>00387UB0218</t>
  </si>
  <si>
    <t>YILHM0117</t>
  </si>
  <si>
    <t>Jogger regular fit negro con bolsillos discretos Marca H&amp;M</t>
  </si>
  <si>
    <t>00388YILHM0117</t>
  </si>
  <si>
    <t>BU043577</t>
  </si>
  <si>
    <t>Vestido rojo elegante de cuello healter de tela satinada</t>
  </si>
  <si>
    <t>00389BU043577</t>
  </si>
  <si>
    <t>YILHM0032</t>
  </si>
  <si>
    <t>Blusa-Camisa elegante de listas de cuello V Marca H&amp;M</t>
  </si>
  <si>
    <t>00390YILHM0032</t>
  </si>
  <si>
    <t>YILHM0017</t>
  </si>
  <si>
    <t>Jogger de pierna ancha color negro Marca H&amp;M</t>
  </si>
  <si>
    <t>00391YILHM0017</t>
  </si>
  <si>
    <t>YILHM0023</t>
  </si>
  <si>
    <t>Vestido verde Maxi ajustado con corrugado de manga corta Marca H&amp;M</t>
  </si>
  <si>
    <t>00391YILHM0023</t>
  </si>
  <si>
    <t>BU043518</t>
  </si>
  <si>
    <t>Sandalias naranjas espadriles de saco atadas con hebilla al tobillo</t>
  </si>
  <si>
    <t>00392BU043518</t>
  </si>
  <si>
    <t>BU043596</t>
  </si>
  <si>
    <t>00393BU043596</t>
  </si>
  <si>
    <t>00394BU06731</t>
  </si>
  <si>
    <t>BU043668</t>
  </si>
  <si>
    <t>Vestido de botones y listas amarillas con abertura</t>
  </si>
  <si>
    <t>00395BU043668</t>
  </si>
  <si>
    <t>BU0435961</t>
  </si>
  <si>
    <t>00396BU0435961</t>
  </si>
  <si>
    <t>Yeni</t>
  </si>
  <si>
    <t>YILHM0052</t>
  </si>
  <si>
    <t>Top de mangas largas de rayas de cuello tortuga Marca H&amp;M</t>
  </si>
  <si>
    <t>00397YILHM0052</t>
  </si>
  <si>
    <t>BU06785</t>
  </si>
  <si>
    <t>Bolso Crossbody en detalle de cocodrilo</t>
  </si>
  <si>
    <t>00398BU06785</t>
  </si>
  <si>
    <t>BU043545</t>
  </si>
  <si>
    <t>Bolso minimalista de moda cuadrado con solapa rojo</t>
  </si>
  <si>
    <t>00398BU043545</t>
  </si>
  <si>
    <t>Vendido por mí</t>
  </si>
  <si>
    <t>YILHM0059</t>
  </si>
  <si>
    <t>Suéter azul gris tejido de cuello V Marca H&amp;M</t>
  </si>
  <si>
    <t>00399YILHM0059</t>
  </si>
  <si>
    <t>BU043667</t>
  </si>
  <si>
    <t>00400BU043667</t>
  </si>
  <si>
    <t>00401BU043577</t>
  </si>
  <si>
    <t>UB0126</t>
  </si>
  <si>
    <t>Vestido Floreado corte de sirena</t>
  </si>
  <si>
    <t>00402UB0126</t>
  </si>
  <si>
    <t>BU043682</t>
  </si>
  <si>
    <t>00403BU043682</t>
  </si>
  <si>
    <t>00403BU043672</t>
  </si>
  <si>
    <t>BU043693</t>
  </si>
  <si>
    <t>Conjunto de 3 piezas (camisa, top y shorts)</t>
  </si>
  <si>
    <t>00403BU043693</t>
  </si>
  <si>
    <t>BU043630</t>
  </si>
  <si>
    <t>00403BU043630</t>
  </si>
  <si>
    <t>Asignar nombre del Gestor</t>
  </si>
  <si>
    <t>00404BU043676</t>
  </si>
  <si>
    <t>Defectuosas</t>
  </si>
  <si>
    <t>BU043533</t>
  </si>
  <si>
    <t>Sandalias planas con adornos de aro y tiras al tobillo</t>
  </si>
  <si>
    <t>00405BU043533</t>
  </si>
  <si>
    <t>BU043511</t>
  </si>
  <si>
    <t>00406BU043511</t>
  </si>
  <si>
    <t>BU04387</t>
  </si>
  <si>
    <t>Cinturón fino de hebilla de estilo elegante negro</t>
  </si>
  <si>
    <t>00407BU04387</t>
  </si>
  <si>
    <t>00407BU06551</t>
  </si>
  <si>
    <t>Lo vendi yo</t>
  </si>
  <si>
    <t>YILHM0162</t>
  </si>
  <si>
    <t>Camiseta de jersey escote cuadrado de manga larga negro</t>
  </si>
  <si>
    <t>00408YILHM0162</t>
  </si>
  <si>
    <t>Yesy
[2024-12-05 11:15:44 -0600</t>
  </si>
  <si>
    <t>Top con cuello redondo Marrón oscuro</t>
  </si>
  <si>
    <t>00409YILHM0190</t>
  </si>
  <si>
    <t>YILHM0228</t>
  </si>
  <si>
    <t>Jeans altos anchos de mujer azul Vaquero</t>
  </si>
  <si>
    <t>00409YILHM0228</t>
  </si>
  <si>
    <t>YILHM0164</t>
  </si>
  <si>
    <t>Jeans altos corte recto de mujer negro</t>
  </si>
  <si>
    <t>00409YILHM0164</t>
  </si>
  <si>
    <t>YILHM0172</t>
  </si>
  <si>
    <t>Top de mezcla modal acanalado Borgoña</t>
  </si>
  <si>
    <t>00410YILHM0172</t>
  </si>
  <si>
    <t>YILHM0201</t>
  </si>
  <si>
    <t>Top de cuello alto de microfibra gris oscuro</t>
  </si>
  <si>
    <t>00410YILHM0201</t>
  </si>
  <si>
    <t>BU043497</t>
  </si>
  <si>
    <t>00411BU043497</t>
  </si>
  <si>
    <t>Jacquelin</t>
  </si>
  <si>
    <t>BU043484</t>
  </si>
  <si>
    <t>Shorts Caquis Azul Marino H&amp;M</t>
  </si>
  <si>
    <t>00412BU043484</t>
  </si>
  <si>
    <t>BU043483</t>
  </si>
  <si>
    <t>Shorts Caquis Beige H&amp;M</t>
  </si>
  <si>
    <t>00412BU043483</t>
  </si>
  <si>
    <t>YILHM0203</t>
  </si>
  <si>
    <t>Pantalones de sarga de algodón beige</t>
  </si>
  <si>
    <t>00412YILHM0203</t>
  </si>
  <si>
    <t>BU043485</t>
  </si>
  <si>
    <t>Shorts Caquis Gris H&amp;M</t>
  </si>
  <si>
    <t>00412BU043485</t>
  </si>
  <si>
    <t>YILHM0088</t>
  </si>
  <si>
    <t>00412YILHM0088</t>
  </si>
  <si>
    <t>Este pantalón lo vende Yesy que es el de la factura de los dos pantalones y el Top marrón que no son yo dos marrón. Si no este pantalón en 15 pesos en vez de 30</t>
  </si>
  <si>
    <t>YILHM0188</t>
  </si>
  <si>
    <t>Pantalones de sarga con pernera de darril negro</t>
  </si>
  <si>
    <t>00413YILHM0188</t>
  </si>
  <si>
    <t>Baby 
También se vendió un pantalon de los nuevos jogger con parte de abajo ajustable talla L $40.00
Hay que agregarlo a las ventas y a la comisión</t>
  </si>
  <si>
    <t>YILHM0083</t>
  </si>
  <si>
    <t>00414YILHM0083</t>
  </si>
  <si>
    <t>YILHM0194</t>
  </si>
  <si>
    <t>Pantalones deportivos de nylon de hombre gris</t>
  </si>
  <si>
    <t>00414YILHM0194</t>
  </si>
  <si>
    <t>YILHM0008</t>
  </si>
  <si>
    <t>Shorts regular fit de algodón color verde army Marca H&amp;M</t>
  </si>
  <si>
    <t>00414YILHM0008</t>
  </si>
  <si>
    <t>YILHM0015</t>
  </si>
  <si>
    <t>Jogger de pierna ancha color chantillí Marca H&amp;M</t>
  </si>
  <si>
    <t>00414YILHM0015</t>
  </si>
  <si>
    <t>00414BU04321</t>
  </si>
  <si>
    <t>YILHM0185</t>
  </si>
  <si>
    <t>Camiseta jersey escote cuadrado de manga larga turquesa oscuro</t>
  </si>
  <si>
    <t>00414YILHM0185</t>
  </si>
  <si>
    <t>YILHM0183</t>
  </si>
  <si>
    <t>Pantalones deportivos de nylon de hombre negro</t>
  </si>
  <si>
    <t>00414YILHM0183</t>
  </si>
  <si>
    <t>YILHM0226</t>
  </si>
  <si>
    <t>Top de punto fino negro</t>
  </si>
  <si>
    <t>00415YILHM0226</t>
  </si>
  <si>
    <t>BU0594</t>
  </si>
  <si>
    <t>00416BU0594</t>
  </si>
  <si>
    <t>YILHM0223</t>
  </si>
  <si>
    <t>Camiseta de microfibra manga larga negro</t>
  </si>
  <si>
    <t>00416YILHM0223</t>
  </si>
  <si>
    <t>00417BU043670</t>
  </si>
  <si>
    <t>Yudi venta noviembre</t>
  </si>
  <si>
    <t>BU043678</t>
  </si>
  <si>
    <t>00418BU043678</t>
  </si>
  <si>
    <t>YILHM0218</t>
  </si>
  <si>
    <t>Sudadera holgada de hombre negro</t>
  </si>
  <si>
    <t>00419YILHM0218</t>
  </si>
  <si>
    <t>BU043609</t>
  </si>
  <si>
    <t>00420BU043609</t>
  </si>
  <si>
    <t>Jaquelin</t>
  </si>
  <si>
    <t>YILHM0193</t>
  </si>
  <si>
    <t>Camisa de satén negro</t>
  </si>
  <si>
    <t>00421YILHM0193</t>
  </si>
  <si>
    <t>BU04419</t>
  </si>
  <si>
    <t>Vestido negro espalda cruzada</t>
  </si>
  <si>
    <t>00422BU04419</t>
  </si>
  <si>
    <t>YILHM0073</t>
  </si>
  <si>
    <t>Leggings mallas negros no transparentables Marca H&amp;M</t>
  </si>
  <si>
    <t>00422YILHM0073</t>
  </si>
  <si>
    <t>BU043525</t>
  </si>
  <si>
    <t>Sandalias cruzadas de rafia natural y suela negra</t>
  </si>
  <si>
    <t>00422BU043525</t>
  </si>
  <si>
    <t>00423BU0734</t>
  </si>
  <si>
    <t>YILHM0168</t>
  </si>
  <si>
    <t>Jeans holgados de hombre gris oscuro</t>
  </si>
  <si>
    <t>00424YILHM0168</t>
  </si>
  <si>
    <t>HAW0002</t>
  </si>
  <si>
    <t>Botas punta cuadrada</t>
  </si>
  <si>
    <t>00424HAW0002</t>
  </si>
  <si>
    <t>Yudi
El Top de acuerdo tortuga se vendió en 20, ventas total $80</t>
  </si>
  <si>
    <t>00425YILHM0112</t>
  </si>
  <si>
    <t>BU0538</t>
  </si>
  <si>
    <t>Sweater de lana H&amp;M</t>
  </si>
  <si>
    <t>00425BU0538</t>
  </si>
  <si>
    <t>BU04338</t>
  </si>
  <si>
    <t>Sandalias carmelitas de moda con correa de velcro</t>
  </si>
  <si>
    <t>00425BU04338</t>
  </si>
  <si>
    <t>BU043588</t>
  </si>
  <si>
    <t>Vestido floral bohemio de línea A de un hombro</t>
  </si>
  <si>
    <t>00426BU043588</t>
  </si>
  <si>
    <t>Baby
Estos tres productos mas 8 de las cosas nuevas de H&amp;M de hombre
Total de la factura 262 usd (porque se aplicó 10% de descuento)</t>
  </si>
  <si>
    <t>BU043633</t>
  </si>
  <si>
    <t>00427BU043633</t>
  </si>
  <si>
    <t>YILHM0066</t>
  </si>
  <si>
    <t>Top de micro fibra de manga larga Marca H&amp;M</t>
  </si>
  <si>
    <t>00427YILHM0066</t>
  </si>
  <si>
    <t>YILHM0018</t>
  </si>
  <si>
    <t>Jogger de pierna ancha color azul marino Marca H&amp;M</t>
  </si>
  <si>
    <t>00427YILHM0018</t>
  </si>
  <si>
    <t>YILHM0065</t>
  </si>
  <si>
    <t>00428YILHM0065</t>
  </si>
  <si>
    <t>YILHM0115</t>
  </si>
  <si>
    <t>Jogger regular fit gris medio Marca H&amp;M</t>
  </si>
  <si>
    <t>00428YILHM0115</t>
  </si>
  <si>
    <t>00429BU043569</t>
  </si>
  <si>
    <t>00429BU043545</t>
  </si>
  <si>
    <t>YILHM0170</t>
  </si>
  <si>
    <t>Jersey corto de punto fino de mujer</t>
  </si>
  <si>
    <t>00430YILHM0170</t>
  </si>
  <si>
    <t>YILHM0214</t>
  </si>
  <si>
    <t>Camiseta de jersey escote cuadrado de manga larga marrón</t>
  </si>
  <si>
    <t>00430YILHM0214</t>
  </si>
  <si>
    <t>00431BU043518</t>
  </si>
  <si>
    <t>YILHM0224</t>
  </si>
  <si>
    <t>00432YILHM0224</t>
  </si>
  <si>
    <t>BU0539</t>
  </si>
  <si>
    <t>00432BU0539</t>
  </si>
  <si>
    <t>YILHM0067</t>
  </si>
  <si>
    <t>Top de manga larga de escote cuadrado Marca H&amp;M</t>
  </si>
  <si>
    <t>00433YILHM0067</t>
  </si>
  <si>
    <t>YILHM0055</t>
  </si>
  <si>
    <t>Top de mangas traslúcido de cuello redondo Marca H&amp;M</t>
  </si>
  <si>
    <t>00433YILHM0055</t>
  </si>
  <si>
    <t>00433YILHM0214</t>
  </si>
  <si>
    <t>00434BU043630</t>
  </si>
  <si>
    <t>BU043496</t>
  </si>
  <si>
    <t>Yoga Sexy Set Deportivo con abertura trasera color Albaricoque</t>
  </si>
  <si>
    <t>00435BU043496</t>
  </si>
  <si>
    <t>BU043560</t>
  </si>
  <si>
    <t>00435BU043560</t>
  </si>
  <si>
    <t>00436BU0321</t>
  </si>
  <si>
    <t>Kira se quedó con estas y con una de rayas grises de mujer talla L($18)</t>
  </si>
  <si>
    <t>YILHM0202</t>
  </si>
  <si>
    <t>Suéter de ajuste perfecto negro</t>
  </si>
  <si>
    <t>00437YILHM0202</t>
  </si>
  <si>
    <t>YILHM0206</t>
  </si>
  <si>
    <t>Suéter de ajuste perfecto gris</t>
  </si>
  <si>
    <t>00437YILHM0206</t>
  </si>
  <si>
    <t>YILHM0161</t>
  </si>
  <si>
    <t>Suéter de punto fino ajustado azul marino</t>
  </si>
  <si>
    <t>00437YILHM0161</t>
  </si>
  <si>
    <t>00438BU043681</t>
  </si>
  <si>
    <t>00439BU043610</t>
  </si>
  <si>
    <t>BU043611</t>
  </si>
  <si>
    <t>00440BU043611</t>
  </si>
  <si>
    <t>00441BU043556</t>
  </si>
  <si>
    <t>00441BU043606</t>
  </si>
  <si>
    <t>BU043597</t>
  </si>
  <si>
    <t>00442BU043597</t>
  </si>
  <si>
    <t>00443UB0192</t>
  </si>
  <si>
    <t>00444BU0727</t>
  </si>
  <si>
    <t>Top de jersey de algodón acanalado blanco</t>
  </si>
  <si>
    <t>00445YILHM0232</t>
  </si>
  <si>
    <t>YILHM0339</t>
  </si>
  <si>
    <t>00446YILHM0339</t>
  </si>
  <si>
    <t>YILHM0332</t>
  </si>
  <si>
    <t>00447YILHM0332</t>
  </si>
  <si>
    <t>00448YILHM0333</t>
  </si>
  <si>
    <t>00449BU043545</t>
  </si>
  <si>
    <t>BU06793</t>
  </si>
  <si>
    <t>Crossbody Bag con hebilla</t>
  </si>
  <si>
    <t>00449BU06793</t>
  </si>
  <si>
    <t>00450YILHM0333</t>
  </si>
  <si>
    <t>00451YILHM0329</t>
  </si>
  <si>
    <t>YILHM0323</t>
  </si>
  <si>
    <t>00452YILHM0323</t>
  </si>
  <si>
    <t>00452YILHM0327</t>
  </si>
  <si>
    <t>YILHM0411</t>
  </si>
  <si>
    <t>Bolso grande de rafia con zíper y adorno de charm</t>
  </si>
  <si>
    <t>00453YILHM0411</t>
  </si>
  <si>
    <t>YILHM0208</t>
  </si>
  <si>
    <t>Conjunto de dos tops Blanco y Marrón oscuro</t>
  </si>
  <si>
    <t>00454YILHM0208</t>
  </si>
  <si>
    <t>YILHM0328</t>
  </si>
  <si>
    <t>00455YILHM0328</t>
  </si>
  <si>
    <t>BU06806</t>
  </si>
  <si>
    <t>Vestido Chic Primavera</t>
  </si>
  <si>
    <t>00456BU06806</t>
  </si>
  <si>
    <t>00457YILHM0329</t>
  </si>
  <si>
    <t>YILHM0418</t>
  </si>
  <si>
    <t>Botas negras ajustadas de zíper</t>
  </si>
  <si>
    <t>00458YILHM0418</t>
  </si>
  <si>
    <t>YILHM0230</t>
  </si>
  <si>
    <t>Pantalones cortos deportivos gris melange</t>
  </si>
  <si>
    <t>00459YILHM0230</t>
  </si>
  <si>
    <t>YILHM0150</t>
  </si>
  <si>
    <t>Pantalones cortos deportivos de hombre negro</t>
  </si>
  <si>
    <t>00459YILHM0150</t>
  </si>
  <si>
    <t>00460YILHM0329</t>
  </si>
  <si>
    <t>YILHM0428</t>
  </si>
  <si>
    <t>Plataforma negra en tendencia (talla reducida)</t>
  </si>
  <si>
    <t>00461YILHM0428</t>
  </si>
  <si>
    <t>00462YILHM0418</t>
  </si>
  <si>
    <t>00463YILHM0411</t>
  </si>
  <si>
    <t>00464YILHM0332</t>
  </si>
  <si>
    <t>YILHM0426</t>
  </si>
  <si>
    <t>Sandalias en tendencia y de gran comodidad Negro (talla reducida)</t>
  </si>
  <si>
    <t>00464YILHM0426</t>
  </si>
  <si>
    <t>YILHM0409</t>
  </si>
  <si>
    <t>Bolso carmelita redondo de rafia con zíper</t>
  </si>
  <si>
    <t>00465YILHM0409</t>
  </si>
  <si>
    <t>00466YILHM0411</t>
  </si>
  <si>
    <t>YILHM0442</t>
  </si>
  <si>
    <t>Vestido pullover acanalado Rosa (Victoria´s Secret)</t>
  </si>
  <si>
    <t>00467YILHM0442</t>
  </si>
  <si>
    <t>YILHM0437</t>
  </si>
  <si>
    <t>Vestido pullover acanalado Oliva (Victoria´s Secret)</t>
  </si>
  <si>
    <t>00467YILHM0437</t>
  </si>
  <si>
    <t>YILHM0438</t>
  </si>
  <si>
    <t>Vestido pullover acanalado Crema (Victoria´s Secret)</t>
  </si>
  <si>
    <t>00467YILHM0438</t>
  </si>
  <si>
    <t>YILHM0407</t>
  </si>
  <si>
    <t>Bolso ratán de listas blancas</t>
  </si>
  <si>
    <t>00468YILHM0407</t>
  </si>
  <si>
    <t>YILHM0430</t>
  </si>
  <si>
    <t>Plataforma en bloque de color</t>
  </si>
  <si>
    <t>00469YILHM0430</t>
  </si>
  <si>
    <t>00470YILHM0411</t>
  </si>
  <si>
    <t>YILHM0406</t>
  </si>
  <si>
    <t>Bolso ratán de listas negras</t>
  </si>
  <si>
    <t>00471YILHM0406</t>
  </si>
  <si>
    <t>YILHM0334</t>
  </si>
  <si>
    <t>00472YILHM0334</t>
  </si>
  <si>
    <t>BU06805</t>
  </si>
  <si>
    <t>00473BU06805</t>
  </si>
  <si>
    <t>BU04346</t>
  </si>
  <si>
    <t>00474BU04346</t>
  </si>
  <si>
    <t>00474BU064412</t>
  </si>
  <si>
    <t>00474YILHM0435</t>
  </si>
  <si>
    <t>00474BU04381</t>
  </si>
  <si>
    <t>00474YILHM0327</t>
  </si>
  <si>
    <t>00475YILHM0418</t>
  </si>
  <si>
    <t>BU043519</t>
  </si>
  <si>
    <t>00476BU043519</t>
  </si>
  <si>
    <t>YILHM0415</t>
  </si>
  <si>
    <t>00477YILHM0415</t>
  </si>
  <si>
    <t>00478YILHM0407</t>
  </si>
  <si>
    <t>YILHM0410</t>
  </si>
  <si>
    <t>Bolso de rafia Chantillí</t>
  </si>
  <si>
    <t>00479YILHM0410</t>
  </si>
  <si>
    <t>00480YILHM0407</t>
  </si>
  <si>
    <t>00480YILHM0410</t>
  </si>
  <si>
    <t>UB0101</t>
  </si>
  <si>
    <t>Vestido línea A elegante</t>
  </si>
  <si>
    <t>00481UB0101</t>
  </si>
  <si>
    <t>00482BU043606</t>
  </si>
  <si>
    <t>BU068184</t>
  </si>
  <si>
    <t>Corset negro elegante de encaje</t>
  </si>
  <si>
    <t>00483BU068184</t>
  </si>
  <si>
    <t>BU04453</t>
  </si>
  <si>
    <t>Top de punto y cuello elegante blanco H&amp;M</t>
  </si>
  <si>
    <t>00483BU04453</t>
  </si>
  <si>
    <t>00483BU043607</t>
  </si>
  <si>
    <t>00484YILHM0406</t>
  </si>
  <si>
    <t>YILHM0427</t>
  </si>
  <si>
    <t>00485YILHM0427</t>
  </si>
  <si>
    <t>YILHM0431</t>
  </si>
  <si>
    <t>00486YILHM0431</t>
  </si>
  <si>
    <t>00487YILHM0410</t>
  </si>
  <si>
    <t>YILHM0196</t>
  </si>
  <si>
    <t>Camiseta estampada de ajuste holgado de hombre blanco</t>
  </si>
  <si>
    <t>00488YILHM0196</t>
  </si>
  <si>
    <t>00489YILHM0428</t>
  </si>
  <si>
    <t>YILHM0408</t>
  </si>
  <si>
    <t>Bolso carmelita cuadrado de rafia con zíper</t>
  </si>
  <si>
    <t>00490YILHM0408</t>
  </si>
  <si>
    <t>00491YILHM0336</t>
  </si>
  <si>
    <t>YILHM0322</t>
  </si>
  <si>
    <t>00492YILHM0322</t>
  </si>
  <si>
    <t>BU04437</t>
  </si>
  <si>
    <t>Falda Midi Elegante Ajustada</t>
  </si>
  <si>
    <t>00492BU04437</t>
  </si>
  <si>
    <t>YILHM0326</t>
  </si>
  <si>
    <t>00492YILHM0326</t>
  </si>
  <si>
    <t>BU043615</t>
  </si>
  <si>
    <t>00492BU043615</t>
  </si>
  <si>
    <t>00493YILHM0430</t>
  </si>
  <si>
    <t>Sandalias en tendencia y de gran comodidad Negro</t>
  </si>
  <si>
    <t>00494YILHM0426</t>
  </si>
  <si>
    <t>00495YILHM0406</t>
  </si>
  <si>
    <t>Claudia mas vendida sandalia de velcro $30</t>
  </si>
  <si>
    <t>Sandalias en tendencia y de gran comodidad Oliva</t>
  </si>
  <si>
    <t>00496YILHM0421</t>
  </si>
  <si>
    <t>00497YILHM0420</t>
  </si>
  <si>
    <t>YILHM0417</t>
  </si>
  <si>
    <t>00498YILHM0417</t>
  </si>
  <si>
    <t>00498YILHM0326</t>
  </si>
  <si>
    <t>00498YILHM0325</t>
  </si>
  <si>
    <t>00499YILHM0427</t>
  </si>
  <si>
    <t>00500YILHM0407</t>
  </si>
  <si>
    <t>YILHM0451</t>
  </si>
  <si>
    <t>Pijama de pantalón largo de algodón Rosa (Victoria´s Secret)</t>
  </si>
  <si>
    <t>00501YILHM0451</t>
  </si>
  <si>
    <t>BU043683</t>
  </si>
  <si>
    <t>00502BU043683</t>
  </si>
  <si>
    <t>BU043565</t>
  </si>
  <si>
    <t>00503BU043565</t>
  </si>
  <si>
    <t>00504YILHM0409</t>
  </si>
  <si>
    <t>YILHM0423</t>
  </si>
  <si>
    <t>00505YILHM0423</t>
  </si>
  <si>
    <t>YILHM0432</t>
  </si>
  <si>
    <t>00506YILHM0432</t>
  </si>
  <si>
    <t>00507YILHM0417</t>
  </si>
  <si>
    <t>YILHM0419</t>
  </si>
  <si>
    <t>00508YILHM0419</t>
  </si>
  <si>
    <t>00509YILHM0423</t>
  </si>
  <si>
    <t>Vestido largo con escote profundo y diseño calado con adorno metálico</t>
  </si>
  <si>
    <t>00510YILHM0343</t>
  </si>
  <si>
    <t>00511YILHM0330</t>
  </si>
  <si>
    <t>00512YILHM0430</t>
  </si>
  <si>
    <t>00513YILHM0408</t>
  </si>
  <si>
    <t>00514YILHM0426</t>
  </si>
  <si>
    <t>00514YILHM0338</t>
  </si>
  <si>
    <t>BU0565</t>
  </si>
  <si>
    <t>Jean MOM con rotos</t>
  </si>
  <si>
    <t>00515BU0565</t>
  </si>
  <si>
    <t>UB0247</t>
  </si>
  <si>
    <t>00516UB0247</t>
  </si>
  <si>
    <t>00516YILHM0420</t>
  </si>
  <si>
    <t>00517YILHM0330</t>
  </si>
  <si>
    <t>00517YILHM0417</t>
  </si>
  <si>
    <t>00518YILHM0325</t>
  </si>
  <si>
    <t>YILHM0429</t>
  </si>
  <si>
    <t>00519YILHM0429</t>
  </si>
  <si>
    <t>00520YILHM0431</t>
  </si>
  <si>
    <t>YILHM0299</t>
  </si>
  <si>
    <t>00521YILHM0299</t>
  </si>
  <si>
    <t>00522YILHM0344</t>
  </si>
  <si>
    <t>00523YILHM0419</t>
  </si>
  <si>
    <t>Jaqueline</t>
  </si>
  <si>
    <t>00524YILHM0353</t>
  </si>
  <si>
    <t>00524YILHM0407</t>
  </si>
  <si>
    <t>00524YILHM0349</t>
  </si>
  <si>
    <t>00524YILHM0348</t>
  </si>
  <si>
    <t>00524YILHM0354</t>
  </si>
  <si>
    <t>00524YILHM0369</t>
  </si>
  <si>
    <t>00524YILHM0359</t>
  </si>
  <si>
    <t>00524YILHM0364</t>
  </si>
  <si>
    <t>YILHM0416</t>
  </si>
  <si>
    <t>00525YILHM0416</t>
  </si>
  <si>
    <t>YILHM0422</t>
  </si>
  <si>
    <t>00526YILHM0422</t>
  </si>
  <si>
    <t>YILHM0434</t>
  </si>
  <si>
    <t>00527YILHM0434</t>
  </si>
  <si>
    <t>YILHM0215</t>
  </si>
  <si>
    <t>Top de hombros descubiertos</t>
  </si>
  <si>
    <t>00527YILHM0215</t>
  </si>
  <si>
    <t>YILHM0260</t>
  </si>
  <si>
    <t>Camiseta cuello en V ajustado blanco H&amp;M</t>
  </si>
  <si>
    <t>00528YILHM0260</t>
  </si>
  <si>
    <t>YILHM0309</t>
  </si>
  <si>
    <t>Suéter de cuello alto de punto fino y ajuste slim negro de hombre H&amp;M</t>
  </si>
  <si>
    <t>00529YILHM0309</t>
  </si>
  <si>
    <t>00530YILHM0328</t>
  </si>
  <si>
    <t>YILHM0239</t>
  </si>
  <si>
    <t>Suéter de entrenamiento rosa palo de mujer H&amp;M</t>
  </si>
  <si>
    <t>00531YILHM0239</t>
  </si>
  <si>
    <t>YILHM0480</t>
  </si>
  <si>
    <t>Colonia Velvet Petals (Victoria´s Secret)</t>
  </si>
  <si>
    <t>00532YILHM0480</t>
  </si>
  <si>
    <t>00533YILHM0018</t>
  </si>
  <si>
    <t>00534YILHM0339</t>
  </si>
  <si>
    <t>YILHM0340</t>
  </si>
  <si>
    <t>00535YILHM0340</t>
  </si>
  <si>
    <t>00536YILHM0428</t>
  </si>
  <si>
    <t>00537YILHM0410</t>
  </si>
  <si>
    <t>00538YILHM0431</t>
  </si>
  <si>
    <t>00538YILHM0406</t>
  </si>
  <si>
    <t>BU043649</t>
  </si>
  <si>
    <t>00539BU043649</t>
  </si>
  <si>
    <t>00540YILHM0331</t>
  </si>
  <si>
    <t>00541YILHM0338</t>
  </si>
  <si>
    <t>00541BU043683</t>
  </si>
  <si>
    <t>Bolso grande de textura de cocodrilo con neceser</t>
  </si>
  <si>
    <t>00542YILHM0412</t>
  </si>
  <si>
    <t>00543YILHM0416</t>
  </si>
  <si>
    <t>Michelle (se vendió en $35)</t>
  </si>
  <si>
    <t>YILHM0470</t>
  </si>
  <si>
    <t>00544YILHM0470</t>
  </si>
  <si>
    <t>00545YILHM0340</t>
  </si>
  <si>
    <t>No se vendio</t>
  </si>
  <si>
    <t>00546YILHM0416</t>
  </si>
  <si>
    <t>YILHM0237</t>
  </si>
  <si>
    <t>Suéter de punto cable de ajuste regular crema de hombre H&amp;M</t>
  </si>
  <si>
    <t>00547YILHM0237</t>
  </si>
  <si>
    <t>Jeans Bajos y anchos Baggy Azul vaquero</t>
  </si>
  <si>
    <t>00548YILHM0156</t>
  </si>
  <si>
    <t>00549YILHM0339</t>
  </si>
  <si>
    <t>BU04434</t>
  </si>
  <si>
    <t>00550BU04434</t>
  </si>
  <si>
    <t>00551YILHM0408</t>
  </si>
  <si>
    <t>00552YILHM0408</t>
  </si>
  <si>
    <t>00553YILHM0344</t>
  </si>
  <si>
    <t>YILHM0213</t>
  </si>
  <si>
    <t>Camiseta de algodón negro de hombre</t>
  </si>
  <si>
    <t>00554YILHM0213</t>
  </si>
  <si>
    <t>YILHM0002</t>
  </si>
  <si>
    <t>Shorts de algodón color beige de gran calidad Marca H&amp;M</t>
  </si>
  <si>
    <t>00554YILHM0002</t>
  </si>
  <si>
    <t>00555YILHM0412</t>
  </si>
  <si>
    <t>YILHM0085</t>
  </si>
  <si>
    <t>Pullover de hombre Loose Fit de gran calidad de cuello redondo beige Marca H&amp;M</t>
  </si>
  <si>
    <t>00556YILHM0085</t>
  </si>
  <si>
    <t>Pantalones deportivos cargo verde caqui</t>
  </si>
  <si>
    <t>00556YILHM0204</t>
  </si>
  <si>
    <t>YILHM0160</t>
  </si>
  <si>
    <t>Top de cuello alto negro</t>
  </si>
  <si>
    <t>00556YILHM0160</t>
  </si>
  <si>
    <t>00557YILHM0196</t>
  </si>
  <si>
    <t>YILHM0219</t>
  </si>
  <si>
    <t>00558YILHM0219</t>
  </si>
  <si>
    <t>YILHM0178</t>
  </si>
  <si>
    <t>Camiseta de jersey ajuste regular negro</t>
  </si>
  <si>
    <t>00558YILHM0178</t>
  </si>
  <si>
    <t>Ajuste de inventario diciembre</t>
  </si>
  <si>
    <t>00559BU043522</t>
  </si>
  <si>
    <t>BU043514</t>
  </si>
  <si>
    <t>00560BU043514</t>
  </si>
  <si>
    <t>00560BU043511</t>
  </si>
  <si>
    <t>UB0058</t>
  </si>
  <si>
    <t>Vestido de solapa y abertura</t>
  </si>
  <si>
    <t>00561UB0058</t>
  </si>
  <si>
    <t>Ajuste inventario diciembre</t>
  </si>
  <si>
    <t>UB0059</t>
  </si>
  <si>
    <t>00562UB0059</t>
  </si>
  <si>
    <t>00563BU043616</t>
  </si>
  <si>
    <t>00563YILHM0336</t>
  </si>
  <si>
    <t>00564BU06818</t>
  </si>
  <si>
    <t>Encargo</t>
  </si>
  <si>
    <t>YILHM0474</t>
  </si>
  <si>
    <t>00565YILHM0474</t>
  </si>
  <si>
    <t>YILHM0465</t>
  </si>
  <si>
    <t>Mochilas de Lona de gran calidad con porta laptop Marca Victoria´s Secret Rosa</t>
  </si>
  <si>
    <t>00566YILHM0465</t>
  </si>
  <si>
    <t>BU043686</t>
  </si>
  <si>
    <t>Blusa de manga elegante en vuelos con ribete en contraste Color Blanco</t>
  </si>
  <si>
    <t>00567BU043686</t>
  </si>
  <si>
    <t>YILHM0425</t>
  </si>
  <si>
    <t>00568YILHM0425</t>
  </si>
  <si>
    <t>BU043591</t>
  </si>
  <si>
    <t>00569BU043591</t>
  </si>
  <si>
    <t>Baby se la quedó</t>
  </si>
  <si>
    <t>00570YILHM0465</t>
  </si>
  <si>
    <t>00571BU04365</t>
  </si>
  <si>
    <t>Ajuste inventario</t>
  </si>
  <si>
    <t>00572YILHM0406</t>
  </si>
  <si>
    <t>00573YILHM0409</t>
  </si>
  <si>
    <t>00574YILHM0408</t>
  </si>
  <si>
    <t>YILHM0225</t>
  </si>
  <si>
    <t>00575YILHM0225</t>
  </si>
  <si>
    <t>00576YILHM0425</t>
  </si>
  <si>
    <t>00577YILHM0422</t>
  </si>
  <si>
    <t>00578BU0394</t>
  </si>
  <si>
    <t>Mochilas de Lona de gran calidad con porta laptop Marca Victoria´s Secret Gris</t>
  </si>
  <si>
    <t>00579YILHM0464</t>
  </si>
  <si>
    <t>Leticia</t>
  </si>
  <si>
    <t>00580BU043656</t>
  </si>
  <si>
    <t>00580BU043542</t>
  </si>
  <si>
    <t>00580YILHM0408</t>
  </si>
  <si>
    <t>BU04388</t>
  </si>
  <si>
    <t>Cinturón fino de hebilla de estilo elegante carmelita</t>
  </si>
  <si>
    <t>00580BU04388</t>
  </si>
  <si>
    <t>00581UB0235</t>
  </si>
  <si>
    <t>Nanda</t>
  </si>
  <si>
    <t>BU04470</t>
  </si>
  <si>
    <t>Short blanco elegante de talle alto</t>
  </si>
  <si>
    <t>00582BU04470</t>
  </si>
  <si>
    <t>BU043590</t>
  </si>
  <si>
    <t>Vestido Maija de estilo fresco de verano Blanco</t>
  </si>
  <si>
    <t>00583BU043590</t>
  </si>
  <si>
    <t>Yilian
[2024-12-26 23:47:05 -0600</t>
  </si>
  <si>
    <t>00584BU043575</t>
  </si>
  <si>
    <t>YILHM0335</t>
  </si>
  <si>
    <t>00584YILHM0335</t>
  </si>
  <si>
    <t>Yilian
[2024-12-26 23:46:55 -0600</t>
  </si>
  <si>
    <t>Pantalones jogger cómodos negro</t>
  </si>
  <si>
    <t>00585YILHM0211</t>
  </si>
  <si>
    <t>00586YILHM0412</t>
  </si>
  <si>
    <t>YILHM0535</t>
  </si>
  <si>
    <t>00587YILHM0535</t>
  </si>
  <si>
    <t>00588YILHM0493</t>
  </si>
  <si>
    <t>YILHM0505</t>
  </si>
  <si>
    <t>Hoodie con cremallera beige claro de mujer H&amp;M</t>
  </si>
  <si>
    <t>00588YILHM0505</t>
  </si>
  <si>
    <t>00589YILHM0406</t>
  </si>
  <si>
    <t>UB0086</t>
  </si>
  <si>
    <t>Falda larga viniletto</t>
  </si>
  <si>
    <t>00590UB0086</t>
  </si>
  <si>
    <t>00591BU043574</t>
  </si>
  <si>
    <t>00592YILHM0416</t>
  </si>
  <si>
    <t>SQ9855160</t>
  </si>
  <si>
    <t>00593SQ9855160</t>
  </si>
  <si>
    <t>YILHM0263</t>
  </si>
  <si>
    <t>Pulóver holgado blanco de gran calidad de hombre H&amp;M</t>
  </si>
  <si>
    <t>00594YILHM0263</t>
  </si>
  <si>
    <t>00595YILHM0323</t>
  </si>
  <si>
    <t>BU043608</t>
  </si>
  <si>
    <t>00595BU043608</t>
  </si>
  <si>
    <t>YILHM0491</t>
  </si>
  <si>
    <t>Jogger deportivo de ajuste regular azul marino de hombre H&amp;M</t>
  </si>
  <si>
    <t>00596YILHM0491</t>
  </si>
  <si>
    <t>YILHM0523</t>
  </si>
  <si>
    <t>Suéter de cuello alto de brillos negro de mujer H&amp;M</t>
  </si>
  <si>
    <t>00597YILHM0523</t>
  </si>
  <si>
    <t>00598YILHM0408</t>
  </si>
  <si>
    <t>00599BU0727</t>
  </si>
  <si>
    <t>00600YILHM0427</t>
  </si>
  <si>
    <t>00601YILHM0442</t>
  </si>
  <si>
    <t>00602BU0565</t>
  </si>
  <si>
    <t>BU043684</t>
  </si>
  <si>
    <t>00603BU043684</t>
  </si>
  <si>
    <t>UB0150</t>
  </si>
  <si>
    <t>Vestido escote de corazón</t>
  </si>
  <si>
    <t>00603UB0150</t>
  </si>
  <si>
    <t>00604BU04387</t>
  </si>
  <si>
    <t>YILHM0249</t>
  </si>
  <si>
    <t>00604YILHM0249</t>
  </si>
  <si>
    <t>00604YILHM0384</t>
  </si>
  <si>
    <t>00605YILHM0406</t>
  </si>
  <si>
    <t>00606YILHM0343</t>
  </si>
  <si>
    <t>Claudia
Se vendió polo azul de 25 
Se vendió jogger deportivo de ajuste regular azul marino de hombre 30</t>
  </si>
  <si>
    <t>YILHM0116</t>
  </si>
  <si>
    <t>Jogger slim fit gris oscuro cargo dry fit Marca H&amp;M</t>
  </si>
  <si>
    <t>00607YILHM0116</t>
  </si>
  <si>
    <t>YILHM0490</t>
  </si>
  <si>
    <t>00607YILHM0490</t>
  </si>
  <si>
    <t>00608YILHM0415</t>
  </si>
  <si>
    <t>YILHM0192</t>
  </si>
  <si>
    <t>Camisa de satén azul marino</t>
  </si>
  <si>
    <t>00609YILHM0192</t>
  </si>
  <si>
    <t>00609BU043557</t>
  </si>
  <si>
    <t>YILHM0525</t>
  </si>
  <si>
    <t>Body tanga con escote redondo negro de mujer H&amp;M</t>
  </si>
  <si>
    <t>00610YILHM0525</t>
  </si>
  <si>
    <t>YILHM0528</t>
  </si>
  <si>
    <t>Top de hombros descubiertos negro de mujer H&amp;M</t>
  </si>
  <si>
    <t>00610YILHM0528</t>
  </si>
  <si>
    <t>00611BU043659</t>
  </si>
  <si>
    <t>Pijama de pantalón corto Negro de algodón (Victoria´s Secret)</t>
  </si>
  <si>
    <t>00611YILHM0460</t>
  </si>
  <si>
    <t>BU06621</t>
  </si>
  <si>
    <t>Conjunto de bikini moca</t>
  </si>
  <si>
    <t>00611BU06621</t>
  </si>
  <si>
    <t>00611YILHM0331</t>
  </si>
  <si>
    <t>00611BU06692</t>
  </si>
  <si>
    <t>00612BU043524</t>
  </si>
  <si>
    <t>00612YILHM0424</t>
  </si>
  <si>
    <t>YILHM0286</t>
  </si>
  <si>
    <t>Pulóver lavado de ajuste caja negro vintage de hombre H&amp;M</t>
  </si>
  <si>
    <t>00613YILHM0286</t>
  </si>
  <si>
    <t>00614BU043615</t>
  </si>
  <si>
    <t>00614BU0383</t>
  </si>
  <si>
    <t>YILHM0441</t>
  </si>
  <si>
    <t>Vestido pullover acanalado Gris (Victoria´s Secret)</t>
  </si>
  <si>
    <t>00615YILHM0441</t>
  </si>
  <si>
    <t>BU0322</t>
  </si>
  <si>
    <t>00616BU0322</t>
  </si>
  <si>
    <t>YILHM0222</t>
  </si>
  <si>
    <t>Polo de ajuste perfecto negro</t>
  </si>
  <si>
    <t>00617YILHM0222</t>
  </si>
  <si>
    <t>YILHM0530</t>
  </si>
  <si>
    <t>00617YILHM0530</t>
  </si>
  <si>
    <t>00618BU06828</t>
  </si>
  <si>
    <t>BU043579</t>
  </si>
  <si>
    <t>Conjunto de bikini de manga larga con nudo delantero color vainilla</t>
  </si>
  <si>
    <t>00619BU043579</t>
  </si>
  <si>
    <t>00620YILHM0407</t>
  </si>
  <si>
    <t>BU043521</t>
  </si>
  <si>
    <t>00621BU043521</t>
  </si>
  <si>
    <t>00622YILHM0322</t>
  </si>
  <si>
    <t>00622BU043541</t>
  </si>
  <si>
    <t>BU04435</t>
  </si>
  <si>
    <t>00623BU04435</t>
  </si>
  <si>
    <t>00624YILHM0328</t>
  </si>
  <si>
    <t>YILHM0171</t>
  </si>
  <si>
    <t>Jersey de cuello alto rayas negras</t>
  </si>
  <si>
    <t>00625YILHM0171</t>
  </si>
  <si>
    <t>YILHM0494</t>
  </si>
  <si>
    <t>Jogger de pierna ancha gris melange de mujer H&amp;M</t>
  </si>
  <si>
    <t>00625YILHM0494</t>
  </si>
  <si>
    <t>BU04374</t>
  </si>
  <si>
    <t>00626BU04374</t>
  </si>
  <si>
    <t>YILHM0266</t>
  </si>
  <si>
    <t>Pulóver holgado verde caqui de gran calidad de hombre H&amp;M</t>
  </si>
  <si>
    <t>00627YILHM0266</t>
  </si>
  <si>
    <t>SQ0228740</t>
  </si>
  <si>
    <t>00628SQ0228740</t>
  </si>
  <si>
    <t>YILHM0152</t>
  </si>
  <si>
    <t>Pantalones cortos de hombre negro</t>
  </si>
  <si>
    <t>00629YILHM0152</t>
  </si>
  <si>
    <t>00630BU043521</t>
  </si>
  <si>
    <t>YILHM0212</t>
  </si>
  <si>
    <t>Pantalones deportivos Borgoña</t>
  </si>
  <si>
    <t>00631YILHM0212</t>
  </si>
  <si>
    <t>00632YILHM0212</t>
  </si>
  <si>
    <t>00633YILHM0343</t>
  </si>
  <si>
    <t>BU04451</t>
  </si>
  <si>
    <t>Top de punto y cuello elegante negro H&amp;M</t>
  </si>
  <si>
    <t>00634BU04451</t>
  </si>
  <si>
    <t>SQ4817613</t>
  </si>
  <si>
    <t>00635SQ4817613</t>
  </si>
  <si>
    <t>BU043580</t>
  </si>
  <si>
    <t>00636BU043580</t>
  </si>
  <si>
    <t>00637YILHM0206</t>
  </si>
  <si>
    <t>00638YILHM0326</t>
  </si>
  <si>
    <t>BU0419</t>
  </si>
  <si>
    <t>Playera de animados</t>
  </si>
  <si>
    <t>00639BU0419</t>
  </si>
  <si>
    <t>YILHM0466</t>
  </si>
  <si>
    <t>Mochilas de Lona de gran calidad con porta laptop Marca Victoria´s Secret Negra</t>
  </si>
  <si>
    <t>00640YILHM0466</t>
  </si>
  <si>
    <t>00641YILHM0334</t>
  </si>
  <si>
    <t>00641YILHM0331</t>
  </si>
  <si>
    <t>00642YILHM0329</t>
  </si>
  <si>
    <t>SQ6696986</t>
  </si>
  <si>
    <t>00643SQ6696986</t>
  </si>
  <si>
    <t>Vestido Polo Azul (Victoria´s Secret)</t>
  </si>
  <si>
    <t>00643YILHM0448</t>
  </si>
  <si>
    <t>YILHM0176</t>
  </si>
  <si>
    <t>Conjunto de dos tops Blanco y negro</t>
  </si>
  <si>
    <t>00644YILHM0176</t>
  </si>
  <si>
    <t>00645YILHM0434</t>
  </si>
  <si>
    <t>BU0276</t>
  </si>
  <si>
    <t>Rubor rosa</t>
  </si>
  <si>
    <t>00645BU0276</t>
  </si>
  <si>
    <t>BU06794</t>
  </si>
  <si>
    <t>Crossbody Bag</t>
  </si>
  <si>
    <t>00646BU06794</t>
  </si>
  <si>
    <t>00647BU043598</t>
  </si>
  <si>
    <t>00648YILHM0434</t>
  </si>
  <si>
    <t>00648YILHM0336</t>
  </si>
  <si>
    <t>SQ7786296</t>
  </si>
  <si>
    <t>Pantalones de vestir de hombre azul</t>
  </si>
  <si>
    <t>00649SQ7786296</t>
  </si>
  <si>
    <t>SQ0926210</t>
  </si>
  <si>
    <t>Pantalon de vestir de hombre beich</t>
  </si>
  <si>
    <t>00649SQ0926210</t>
  </si>
  <si>
    <t>00650HAW0030</t>
  </si>
  <si>
    <t>YILHM0095</t>
  </si>
  <si>
    <t>Pullover slim fit negro algodón Marca H&amp;M</t>
  </si>
  <si>
    <t>00651YILHM0095</t>
  </si>
  <si>
    <t>00651YILHM0242</t>
  </si>
  <si>
    <t>SQ0284775</t>
  </si>
  <si>
    <t>Polo negro talla M</t>
  </si>
  <si>
    <t>00652SQ0284775</t>
  </si>
  <si>
    <t>SQ4512719</t>
  </si>
  <si>
    <t>Pullover de hombre de ajuste perfecto</t>
  </si>
  <si>
    <t>00652SQ4512719</t>
  </si>
  <si>
    <t>SQ1044927</t>
  </si>
  <si>
    <t>Pullover carmelita de hombre</t>
  </si>
  <si>
    <t>00652SQ1044927</t>
  </si>
  <si>
    <t>00653YILHM0442</t>
  </si>
  <si>
    <t>00653YILHM0438</t>
  </si>
  <si>
    <t>00654YILHM0408</t>
  </si>
  <si>
    <t>BU06707</t>
  </si>
  <si>
    <t>Set de bikini 3 piezas estampado navy</t>
  </si>
  <si>
    <t>00655BU06707</t>
  </si>
  <si>
    <t>00655YILHM0407</t>
  </si>
  <si>
    <t>00656BU043580</t>
  </si>
  <si>
    <t>BU06779</t>
  </si>
  <si>
    <t>00656BU06779</t>
  </si>
  <si>
    <t>00657YILHM0412</t>
  </si>
  <si>
    <t>Yeny
[2025-01-02 13:09:12 -0600</t>
  </si>
  <si>
    <t>UB0047</t>
  </si>
  <si>
    <t>00658UB0047</t>
  </si>
  <si>
    <t>00659BU0590</t>
  </si>
  <si>
    <t>00660YILHM0412</t>
  </si>
  <si>
    <t>YILHM0274</t>
  </si>
  <si>
    <t>00661YILHM0274</t>
  </si>
  <si>
    <t>SQ8134543</t>
  </si>
  <si>
    <t>Jogger deportivo de ajuste regular crema</t>
  </si>
  <si>
    <t>00662SQ8134543</t>
  </si>
  <si>
    <t>Pulóver de ajuste regular beige claro de hombre H&amp;M</t>
  </si>
  <si>
    <t>00663YILHM0273</t>
  </si>
  <si>
    <t>SQ7725909</t>
  </si>
  <si>
    <t>Suéter de ajuste de cable crema</t>
  </si>
  <si>
    <t>00664SQ7725909</t>
  </si>
  <si>
    <t>YILHM0248</t>
  </si>
  <si>
    <t>00665YILHM0248</t>
  </si>
  <si>
    <t>YILHM0240</t>
  </si>
  <si>
    <t>Sudadera holgada Borgoña de hombre H&amp;M</t>
  </si>
  <si>
    <t>00666YILHM0240</t>
  </si>
  <si>
    <t>00667YILHM0242</t>
  </si>
  <si>
    <t>YILHM0312</t>
  </si>
  <si>
    <t>Enguatada de cuello alto negro de mujer H&amp;M</t>
  </si>
  <si>
    <t>00668YILHM0312</t>
  </si>
  <si>
    <t>00669YILHM0085</t>
  </si>
  <si>
    <t>00670YILHM0409</t>
  </si>
  <si>
    <t>00671YILHM0431</t>
  </si>
  <si>
    <t>BU04363</t>
  </si>
  <si>
    <t>00672BU04363</t>
  </si>
  <si>
    <t>00672BU04388</t>
  </si>
  <si>
    <t>BU043494</t>
  </si>
  <si>
    <t>Conjunto de Traje de Baño sexy color rojo</t>
  </si>
  <si>
    <t>00673BU043494</t>
  </si>
  <si>
    <t>00674YILHM0409</t>
  </si>
  <si>
    <t>BU07353</t>
  </si>
  <si>
    <t>Vestido Rojo de botones</t>
  </si>
  <si>
    <t>00675BU07353</t>
  </si>
  <si>
    <t>SQ0434388</t>
  </si>
  <si>
    <t>00676SQ0434388</t>
  </si>
  <si>
    <t>00677BU04346</t>
  </si>
  <si>
    <t>00678BU043631</t>
  </si>
  <si>
    <t>00678YILHM0407</t>
  </si>
  <si>
    <t>00679SQ0215072</t>
  </si>
  <si>
    <t>00680YILHM0437</t>
  </si>
  <si>
    <t>BU06792</t>
  </si>
  <si>
    <t>Vestido Midi de espalda oblicua</t>
  </si>
  <si>
    <t>00680BU06792</t>
  </si>
  <si>
    <t>00680BU043497</t>
  </si>
  <si>
    <t>00680YILHM0407</t>
  </si>
  <si>
    <t>YILHM0003</t>
  </si>
  <si>
    <t>Shorts de felpa regular fit gris medio Marca H&amp;M</t>
  </si>
  <si>
    <t>00681YILHM0003</t>
  </si>
  <si>
    <t>00681YILHM0211</t>
  </si>
  <si>
    <t>YILHM0500</t>
  </si>
  <si>
    <t>Hoodie con capucho hologada negro de hombre H&amp;M</t>
  </si>
  <si>
    <t>00682YILHM0500</t>
  </si>
  <si>
    <t>YILHM0510</t>
  </si>
  <si>
    <t>00683YILHM0510</t>
  </si>
  <si>
    <t>YILHM0504</t>
  </si>
  <si>
    <t>Enguatada con estampado de gofrados y ajuste slim gris de hombre H&amp;M</t>
  </si>
  <si>
    <t>00683YILHM0504</t>
  </si>
  <si>
    <t>00684YILHM0409</t>
  </si>
  <si>
    <t>00685YILHM0326</t>
  </si>
  <si>
    <t>YILHM0488</t>
  </si>
  <si>
    <t>Sudadera holgada beige claro de hombre H&amp;M</t>
  </si>
  <si>
    <t>00686YILHM0488</t>
  </si>
  <si>
    <t>00686BU06711</t>
  </si>
  <si>
    <t>00686YILHM0518</t>
  </si>
  <si>
    <t>YILHM0272</t>
  </si>
  <si>
    <t>Sudadera holgada Thermolite beige claro H&amp;M</t>
  </si>
  <si>
    <t>00687YILHM0272</t>
  </si>
  <si>
    <t>YILHM0253</t>
  </si>
  <si>
    <t>Pulóver holgado con estampado Kodak H&amp;M</t>
  </si>
  <si>
    <t>00688YILHM0253</t>
  </si>
  <si>
    <t>BU043586</t>
  </si>
  <si>
    <t>00689BU043586</t>
  </si>
  <si>
    <t>BU06745</t>
  </si>
  <si>
    <t>Vestido Resorte estampado bohemio</t>
  </si>
  <si>
    <t>00689BU06745</t>
  </si>
  <si>
    <t>YILHM0229</t>
  </si>
  <si>
    <t>00690YILHM0229</t>
  </si>
  <si>
    <t>BU043509</t>
  </si>
  <si>
    <t>00691BU043509</t>
  </si>
  <si>
    <t>00692YILHM0432</t>
  </si>
  <si>
    <t>00693YILHM0337</t>
  </si>
  <si>
    <t>00694YILHM0412</t>
  </si>
  <si>
    <t>00694YILHM0409</t>
  </si>
  <si>
    <t>00695YILHM0490</t>
  </si>
  <si>
    <t>YILHM0284</t>
  </si>
  <si>
    <t>Pantalón cargo de ajuste relajado con cordones en los bajos beige claro de hombre H&amp;M</t>
  </si>
  <si>
    <t>00696YILHM0284</t>
  </si>
  <si>
    <t>00697YILHM0459</t>
  </si>
  <si>
    <t>YILHM0455</t>
  </si>
  <si>
    <t>Pijama de pantalón largo de algodón Negro (Victoria´s Secret)</t>
  </si>
  <si>
    <t>00698YILHM0455</t>
  </si>
  <si>
    <t>00699YILHM0433</t>
  </si>
  <si>
    <t>00700BU043631</t>
  </si>
  <si>
    <t>00700BU0440241</t>
  </si>
  <si>
    <t>00701YILHM0323</t>
  </si>
  <si>
    <t>00702YILHM0436</t>
  </si>
  <si>
    <t>BU06738</t>
  </si>
  <si>
    <t>00703BU06738</t>
  </si>
  <si>
    <t>BU043507</t>
  </si>
  <si>
    <t>00703BU043507</t>
  </si>
  <si>
    <t>YILHM0496</t>
  </si>
  <si>
    <t>Jogger de pierna ancha negro de mujer H&amp;M</t>
  </si>
  <si>
    <t>00704YILHM0496</t>
  </si>
  <si>
    <t>YILHM0296</t>
  </si>
  <si>
    <t>00705YILHM0296</t>
  </si>
  <si>
    <t>YILHM0163</t>
  </si>
  <si>
    <t>Jeans holgados de hombre negro</t>
  </si>
  <si>
    <t>00706YILHM0163</t>
  </si>
  <si>
    <t>YILHM0300</t>
  </si>
  <si>
    <t>Pulóver holgado con estampado de ajuste holgado blanco soho heights de hombre H&amp;M</t>
  </si>
  <si>
    <t>00706YILHM0300</t>
  </si>
  <si>
    <t>00707YILHM0490</t>
  </si>
  <si>
    <t>00707YILHM0488</t>
  </si>
  <si>
    <t>00708UB0246</t>
  </si>
  <si>
    <t>YILHM0513</t>
  </si>
  <si>
    <t>Hoodie con capucha rosa topo de mujer H&amp;M</t>
  </si>
  <si>
    <t>00709YILHM0513</t>
  </si>
  <si>
    <t>00710YILHM0087</t>
  </si>
  <si>
    <t>YILHM0198</t>
  </si>
  <si>
    <t>Camiseta de ajuste regular gris oscuro</t>
  </si>
  <si>
    <t>00710YILHM0198</t>
  </si>
  <si>
    <t>YILHM0507</t>
  </si>
  <si>
    <t>00710YILHM0507</t>
  </si>
  <si>
    <t>SQ3420577</t>
  </si>
  <si>
    <t>Pulóver de ajuste holgado beige claro de gran calidad de hombre H&amp;M</t>
  </si>
  <si>
    <t>00710SQ3420577</t>
  </si>
  <si>
    <t>00710YILHM0008</t>
  </si>
  <si>
    <t>YILHM0009</t>
  </si>
  <si>
    <t>Shorts beich cargo regular fit de semi elastano con bolsillos traseros y a los lados Marca H&amp;M</t>
  </si>
  <si>
    <t>00710YILHM0009</t>
  </si>
  <si>
    <t>00711YILHM0212</t>
  </si>
  <si>
    <t>SQ3983276</t>
  </si>
  <si>
    <t>Jogger deportivo de ajuste regular blanco (Unisex)</t>
  </si>
  <si>
    <t>00711SQ3983276</t>
  </si>
  <si>
    <t>YILHM0252</t>
  </si>
  <si>
    <t>00711YILHM0252</t>
  </si>
  <si>
    <t>YILHM0276</t>
  </si>
  <si>
    <t>00712YILHM0276</t>
  </si>
  <si>
    <t>YILHM0024</t>
  </si>
  <si>
    <t>Vestido negro elegante de línea A con manga media de tela rígida Marca H&amp;M</t>
  </si>
  <si>
    <t>00713YILHM0024</t>
  </si>
  <si>
    <t>00714BU043651</t>
  </si>
  <si>
    <t>YILHM0452</t>
  </si>
  <si>
    <t>00715YILHM0452</t>
  </si>
  <si>
    <t>YILHM0292</t>
  </si>
  <si>
    <t>Pulóver holgada de hombre gis oscuro H&amp;M</t>
  </si>
  <si>
    <t>00716YILHM0292</t>
  </si>
  <si>
    <t>YILHM0092</t>
  </si>
  <si>
    <t>Pullover slim fit gris claro algodón Marca H&amp;M</t>
  </si>
  <si>
    <t>00716YILHM0092</t>
  </si>
  <si>
    <t>YILHM0238</t>
  </si>
  <si>
    <t>Suéter de punto cable de ajuste regular gris oscuro de hombre H&amp;M</t>
  </si>
  <si>
    <t>00717YILHM0238</t>
  </si>
  <si>
    <t>YILHM0501</t>
  </si>
  <si>
    <t>Polo de gofrado de ajuste perfecto crema de hombre H&amp;M</t>
  </si>
  <si>
    <t>00717YILHM0501</t>
  </si>
  <si>
    <t>00718YILHM0412</t>
  </si>
  <si>
    <t>YILHM0264</t>
  </si>
  <si>
    <t>Pulóver holgado negro de gran calidad de hombre H&amp;M</t>
  </si>
  <si>
    <t>00719YILHM0264</t>
  </si>
  <si>
    <t>YILHM0082</t>
  </si>
  <si>
    <t>00719YILHM0082</t>
  </si>
  <si>
    <t>YILHM0173</t>
  </si>
  <si>
    <t>Camiseta de algodón blanco de mujer</t>
  </si>
  <si>
    <t>00720YILHM0173</t>
  </si>
  <si>
    <t>YILHM0313</t>
  </si>
  <si>
    <t>Blusa de jersey drapeado blanco de mujer H&amp;M</t>
  </si>
  <si>
    <t>00720YILHM0313</t>
  </si>
  <si>
    <t>00720BU04388</t>
  </si>
  <si>
    <t>00721BU04410</t>
  </si>
  <si>
    <t>BU0360</t>
  </si>
  <si>
    <t>Falda margarita de corte A</t>
  </si>
  <si>
    <t>00721BU0360</t>
  </si>
  <si>
    <t>YILHM0497</t>
  </si>
  <si>
    <t>Jogger de pierna ancha negro con bolsillo trasero de mujer H&amp;M</t>
  </si>
  <si>
    <t>00721YILHM0497</t>
  </si>
  <si>
    <t>00721BU04459</t>
  </si>
  <si>
    <t>YILHM0514</t>
  </si>
  <si>
    <t>Hoodie con capucha gris oscuro mujer</t>
  </si>
  <si>
    <t>00722YILHM0514</t>
  </si>
  <si>
    <t>Laura</t>
  </si>
  <si>
    <t>YILHM0304</t>
  </si>
  <si>
    <t>Pulóver de algodón de ajuste oversize negro de hombre H&amp;M</t>
  </si>
  <si>
    <t>00723YILHM0304</t>
  </si>
  <si>
    <t>YILHM0511</t>
  </si>
  <si>
    <t>Suéter de punto de ajuste regular crema de hombre H&amp;M</t>
  </si>
  <si>
    <t>00724YILHM0511</t>
  </si>
  <si>
    <t>SQ6926127</t>
  </si>
  <si>
    <t>Suéter de cuello rojo borgoña</t>
  </si>
  <si>
    <t>00725SQ6926127</t>
  </si>
  <si>
    <t>YILHM0487</t>
  </si>
  <si>
    <t>Loose fit hoodie color crema Hombre H&amp;M</t>
  </si>
  <si>
    <t>00726YILHM0487</t>
  </si>
  <si>
    <t>SQ9842287</t>
  </si>
  <si>
    <t>Suéter tejido de cuello y listas</t>
  </si>
  <si>
    <t>00727SQ9842287</t>
  </si>
  <si>
    <t>Laura
[2025-01-09 10:19:16 -0600</t>
  </si>
  <si>
    <t>YILHM0314</t>
  </si>
  <si>
    <t>Hoodie Snoopy</t>
  </si>
  <si>
    <t>00728YILHM0314</t>
  </si>
  <si>
    <t>YILHM0245</t>
  </si>
  <si>
    <t>Sudadera oversize New York de mujer H&amp;M</t>
  </si>
  <si>
    <t>00729YILHM0245</t>
  </si>
  <si>
    <t>00730YILHM0407</t>
  </si>
  <si>
    <t>Michel</t>
  </si>
  <si>
    <t>SQ8999941</t>
  </si>
  <si>
    <t>Suéter de lana de cuello redondo de listas</t>
  </si>
  <si>
    <t>00731SQ8999941</t>
  </si>
  <si>
    <t>SQ6143450</t>
  </si>
  <si>
    <t>Suéter de jersey de cuello y ribete negro</t>
  </si>
  <si>
    <t>00731SQ6143450</t>
  </si>
  <si>
    <t>SQ5875221</t>
  </si>
  <si>
    <t>Enguatada con detalle de costura H&amp;M</t>
  </si>
  <si>
    <t>00732SQ5875221</t>
  </si>
  <si>
    <t>Cardigan negro ajustado de tela de jersey H&amp;M</t>
  </si>
  <si>
    <t>00732YILHM0656</t>
  </si>
  <si>
    <t>SQ4840974</t>
  </si>
  <si>
    <t>Suéter de listas en cuello V</t>
  </si>
  <si>
    <t>00732SQ4840974</t>
  </si>
  <si>
    <t>SQ3649984</t>
  </si>
  <si>
    <t>00733SQ3649984</t>
  </si>
  <si>
    <t>00734YILHM0375</t>
  </si>
  <si>
    <t>YILHM0512</t>
  </si>
  <si>
    <t>Sudadera bordada crema de hombre H&amp;M</t>
  </si>
  <si>
    <t>00734YILHM0512</t>
  </si>
  <si>
    <t>SQ4192172</t>
  </si>
  <si>
    <t>Jogger de pierna ancha con bolsillos</t>
  </si>
  <si>
    <t>00734SQ4192172</t>
  </si>
  <si>
    <t>YILHM0244</t>
  </si>
  <si>
    <t>Polo acanalado de ajuste regular y mangas largas negro de hombre H&amp;M</t>
  </si>
  <si>
    <t>00734YILHM0244</t>
  </si>
  <si>
    <t>YILHM0567</t>
  </si>
  <si>
    <t>00734YILHM0567</t>
  </si>
  <si>
    <t>SQ9148807</t>
  </si>
  <si>
    <t>Suéter azul navy de cuello redondo</t>
  </si>
  <si>
    <t>00734SQ9148807</t>
  </si>
  <si>
    <t>00734YILHM0384</t>
  </si>
  <si>
    <t>00734YILHM0378</t>
  </si>
  <si>
    <t>YILHM0243</t>
  </si>
  <si>
    <t>Sudadera con capucha Fórmula 1 negro de hombre H&amp;M</t>
  </si>
  <si>
    <t>00735YILHM0243</t>
  </si>
  <si>
    <t>00736YILHM0334</t>
  </si>
  <si>
    <t>00736YILHM0330</t>
  </si>
  <si>
    <t>YILHM0499</t>
  </si>
  <si>
    <t>Sudadera holgada Thermolite negro H&amp;M</t>
  </si>
  <si>
    <t>00736YILHM0499</t>
  </si>
  <si>
    <t>SQ3743179</t>
  </si>
  <si>
    <t>00737SQ3743179</t>
  </si>
  <si>
    <t>UB0164</t>
  </si>
  <si>
    <t>Hoodie rojo de capucha y puños negros</t>
  </si>
  <si>
    <t>00738UB0164</t>
  </si>
  <si>
    <t>YILHM0031</t>
  </si>
  <si>
    <t>Blusa-Camisa Blanca de tela de viscosa Marca H&amp;M</t>
  </si>
  <si>
    <t>00739YILHM0031</t>
  </si>
  <si>
    <t>00740YILHM0327</t>
  </si>
  <si>
    <t>00741YILHM0656</t>
  </si>
  <si>
    <t>00741YILHM0636</t>
  </si>
  <si>
    <t>YILHM0678</t>
  </si>
  <si>
    <t>Top con cuello redondo negro</t>
  </si>
  <si>
    <t>00741YILHM0678</t>
  </si>
  <si>
    <t>00742YILHM0328</t>
  </si>
  <si>
    <t>00742BU06551</t>
  </si>
  <si>
    <t>YILHM0707</t>
  </si>
  <si>
    <t>00742YILHM0707</t>
  </si>
  <si>
    <t>BU06571</t>
  </si>
  <si>
    <t>Bikini negro sexy pequeño</t>
  </si>
  <si>
    <t>00743BU06571</t>
  </si>
  <si>
    <t>00743BU043551</t>
  </si>
  <si>
    <t>BU06777</t>
  </si>
  <si>
    <t>00744BU06777</t>
  </si>
  <si>
    <t>00744BU043507</t>
  </si>
  <si>
    <t>00745YILHM0249</t>
  </si>
  <si>
    <t>YILHM0277</t>
  </si>
  <si>
    <t>Pantalones cortos negros de algodón</t>
  </si>
  <si>
    <t>00745YILHM0277</t>
  </si>
  <si>
    <t>00745YILHM0010</t>
  </si>
  <si>
    <t>00746YILHM0107</t>
  </si>
  <si>
    <t>SQ2049620</t>
  </si>
  <si>
    <t>Jogger de talle alto con cordón de ajuste</t>
  </si>
  <si>
    <t>00747SQ2049620</t>
  </si>
  <si>
    <t>SQ7918560</t>
  </si>
  <si>
    <t>00747SQ7918560</t>
  </si>
  <si>
    <t>SQ4232528</t>
  </si>
  <si>
    <t>Jogger regular fit</t>
  </si>
  <si>
    <t>00747SQ4232528</t>
  </si>
  <si>
    <t>00748SQ4840974</t>
  </si>
  <si>
    <t>00748SQ6143450</t>
  </si>
  <si>
    <t>00749YILHM0518</t>
  </si>
  <si>
    <t>YILHM0495</t>
  </si>
  <si>
    <t>00749YILHM0495</t>
  </si>
  <si>
    <t>00749YILHM0211</t>
  </si>
  <si>
    <t>SQ4837944</t>
  </si>
  <si>
    <t>Suéter tejido a los hombros negro con listas blancas</t>
  </si>
  <si>
    <t>00750SQ4837944</t>
  </si>
  <si>
    <t>00750YILHM0656</t>
  </si>
  <si>
    <t>SQ1697941</t>
  </si>
  <si>
    <t>Suéter con detalle de letras y botones H&amp;M</t>
  </si>
  <si>
    <t>00750SQ1697941</t>
  </si>
  <si>
    <t>00750SQ4840974</t>
  </si>
  <si>
    <t>00751YILHM0631</t>
  </si>
  <si>
    <t>YILHM0663</t>
  </si>
  <si>
    <t>Abrigo de cuello alto de punto fino crema de mujer H&amp;M</t>
  </si>
  <si>
    <t>00751YILHM0663</t>
  </si>
  <si>
    <t>00752YILHM0010</t>
  </si>
  <si>
    <t>SQ7312140</t>
  </si>
  <si>
    <t>00752SQ7312140</t>
  </si>
  <si>
    <t>YILHM0221</t>
  </si>
  <si>
    <t>00752YILHM0221</t>
  </si>
  <si>
    <t>YILHM0290</t>
  </si>
  <si>
    <t>Shorts cortos de ajuste regular beige claro de hombre H&amp;M</t>
  </si>
  <si>
    <t>00752YILHM0290</t>
  </si>
  <si>
    <t>00753BU043579</t>
  </si>
  <si>
    <t>00754YILHM0490</t>
  </si>
  <si>
    <t>00755YILHM0597</t>
  </si>
  <si>
    <t>00756YILHM0211</t>
  </si>
  <si>
    <t>00756YILHM0230</t>
  </si>
  <si>
    <t>00756YILHM0277</t>
  </si>
  <si>
    <t>00756YILHM0429</t>
  </si>
  <si>
    <t>00756YILHM0198</t>
  </si>
  <si>
    <t>SQ7847271</t>
  </si>
  <si>
    <t>00756SQ7847271</t>
  </si>
  <si>
    <t>SQ5348108</t>
  </si>
  <si>
    <t>Jogger en mezcla de algodón con bolsillos</t>
  </si>
  <si>
    <t>00757SQ5348108</t>
  </si>
  <si>
    <t>YILHM0301</t>
  </si>
  <si>
    <t>Mallas deportivas en drymovement H&amp;M</t>
  </si>
  <si>
    <t>00758YILHM0301</t>
  </si>
  <si>
    <t>YILHM0517</t>
  </si>
  <si>
    <t>Falda de gasa plisada negro de mujer H&amp;M</t>
  </si>
  <si>
    <t>00758YILHM0517</t>
  </si>
  <si>
    <t>YILHM0666</t>
  </si>
  <si>
    <t>00758YILHM0666</t>
  </si>
  <si>
    <t>00759YILHM0464</t>
  </si>
  <si>
    <t>00760YILHM0474</t>
  </si>
  <si>
    <t>SQ6243496</t>
  </si>
  <si>
    <t>00761SQ6243496</t>
  </si>
  <si>
    <t>YILHM0341</t>
  </si>
  <si>
    <t>Jeans de pierna recta de talle alto no elastizado</t>
  </si>
  <si>
    <t>00762YILHM0341</t>
  </si>
  <si>
    <t>00763BU043551</t>
  </si>
  <si>
    <t>YILHM0483</t>
  </si>
  <si>
    <t>Crema Bare Vanilla (Victoria´s Secret)</t>
  </si>
  <si>
    <t>00764YILHM0483</t>
  </si>
  <si>
    <t>YILHM0484</t>
  </si>
  <si>
    <t>Colonia Bare Vanilla (Victoria´s Secret)</t>
  </si>
  <si>
    <t>00764YILHM0484</t>
  </si>
  <si>
    <t>YILHM0234</t>
  </si>
  <si>
    <t>Camiseta ajustada de mujer blanco</t>
  </si>
  <si>
    <t>00765YILHM0234</t>
  </si>
  <si>
    <t>YILH0342</t>
  </si>
  <si>
    <t>00765YILH0342</t>
  </si>
  <si>
    <t>YILHM0175</t>
  </si>
  <si>
    <t>00765YILHM0175</t>
  </si>
  <si>
    <t>00766YILHM0337</t>
  </si>
  <si>
    <t>00767UB0229</t>
  </si>
  <si>
    <t>Jacque</t>
  </si>
  <si>
    <t>YILHM0611</t>
  </si>
  <si>
    <t>Enguatada acanalada con encaje rojo oscuro de mujer H&amp;M</t>
  </si>
  <si>
    <t>00768YILHM0611</t>
  </si>
  <si>
    <t>BU043589</t>
  </si>
  <si>
    <t>00769BU043589</t>
  </si>
  <si>
    <t>UB0103</t>
  </si>
  <si>
    <t>Conjunto Top y Falda con textura</t>
  </si>
  <si>
    <t>00769UB0103</t>
  </si>
  <si>
    <t>Blusa de jersey con estampado animal print leopardo de mujer H&amp;M</t>
  </si>
  <si>
    <t>00769YILHM0638</t>
  </si>
  <si>
    <t>00770BU043664</t>
  </si>
  <si>
    <t>00770YILHM0398</t>
  </si>
  <si>
    <t>00771BU043551</t>
  </si>
  <si>
    <t>BU043508</t>
  </si>
  <si>
    <t>00771BU043508</t>
  </si>
  <si>
    <t>00772BU043542</t>
  </si>
  <si>
    <t>SQ2606199</t>
  </si>
  <si>
    <t>Enguatada de microfibra  de manga larga crema de mujer H&amp;M</t>
  </si>
  <si>
    <t>00773SQ2606199</t>
  </si>
  <si>
    <t>00773YILHM0148</t>
  </si>
  <si>
    <t>00774YILHM0335</t>
  </si>
  <si>
    <t>YILHM0297</t>
  </si>
  <si>
    <t>Pulóver de algodón de ajuste slim marrón claro de hombre H&amp;M</t>
  </si>
  <si>
    <t>00775YILHM0297</t>
  </si>
  <si>
    <t>YILHM0079</t>
  </si>
  <si>
    <t>Pullover de hombre Loose Fit de gran calidad de cuello redondo vainilla H&amp;M</t>
  </si>
  <si>
    <t>00775YILHM0079</t>
  </si>
  <si>
    <t>00775YILHM0303</t>
  </si>
  <si>
    <t>00776BU0494</t>
  </si>
  <si>
    <t>SQ8887030</t>
  </si>
  <si>
    <t>00776SQ8887030</t>
  </si>
  <si>
    <t>Yilian vendió esto mas una lengua de 25 que no está en catálogo</t>
  </si>
  <si>
    <t>SQ6406523</t>
  </si>
  <si>
    <t>Polo de ajuste encantado azul marino de hombre H&amp;M</t>
  </si>
  <si>
    <t>00777SQ6406523</t>
  </si>
  <si>
    <t>SQ4274345</t>
  </si>
  <si>
    <t>00777SQ4274345</t>
  </si>
  <si>
    <t>00777YILHM0257</t>
  </si>
  <si>
    <t>YILHM0461</t>
  </si>
  <si>
    <t>00778YILHM0461</t>
  </si>
  <si>
    <t>YILHM0554</t>
  </si>
  <si>
    <t>Pullover holgado con efecto lavado marrón de hombre H&amp;M</t>
  </si>
  <si>
    <t>00778YILHM0554</t>
  </si>
  <si>
    <t>YILHM0598</t>
  </si>
  <si>
    <t>Camisa resort de canalé de ajuste holgado negro de hombre H&amp;M</t>
  </si>
  <si>
    <t>00778YILHM0598</t>
  </si>
  <si>
    <t>BU04335</t>
  </si>
  <si>
    <t>00779BU04335</t>
  </si>
  <si>
    <t>00779BU04321</t>
  </si>
  <si>
    <t>00780BU043509</t>
  </si>
  <si>
    <t>00781YILHM0429</t>
  </si>
  <si>
    <t>YILHM0568</t>
  </si>
  <si>
    <t>00782YILHM0568</t>
  </si>
  <si>
    <t>00783BU043633</t>
  </si>
  <si>
    <t>YILHM00191</t>
  </si>
  <si>
    <t>Vestido playera oversize de listas Marca H&amp;M</t>
  </si>
  <si>
    <t>00784YILHM00191</t>
  </si>
  <si>
    <t>Enguatada de escote cuadrado beige claro de mujer H&amp;M</t>
  </si>
  <si>
    <t>00784YILHM0711</t>
  </si>
  <si>
    <t>YILHM0184</t>
  </si>
  <si>
    <t>Vestido ceñido de punto canalé negro</t>
  </si>
  <si>
    <t>00784YILHM0184</t>
  </si>
  <si>
    <t>YILHM0154</t>
  </si>
  <si>
    <t>Pantalones cortos deportivos de mujer negro</t>
  </si>
  <si>
    <t>00784YILHM0154</t>
  </si>
  <si>
    <t>00784YILHM0422</t>
  </si>
  <si>
    <t>YILHM0033</t>
  </si>
  <si>
    <t>00784YILHM0033</t>
  </si>
  <si>
    <t>00785YILHM0464</t>
  </si>
  <si>
    <t>YILHM0641</t>
  </si>
  <si>
    <t>Pullover negro con lazo de adorno plateado de mujer H&amp;M</t>
  </si>
  <si>
    <t>00786YILHM0641</t>
  </si>
  <si>
    <t>00787YILHM0335</t>
  </si>
  <si>
    <t>00788YILHM0341</t>
  </si>
  <si>
    <t>YILHM0209</t>
  </si>
  <si>
    <t>00789YILHM0209</t>
  </si>
  <si>
    <t>Violeta fue $25</t>
  </si>
  <si>
    <t>BU043658</t>
  </si>
  <si>
    <t>00790BU043658</t>
  </si>
  <si>
    <t>Nayi</t>
  </si>
  <si>
    <t>BU04444</t>
  </si>
  <si>
    <t>Vestido lila cruzado H&amp;M</t>
  </si>
  <si>
    <t>00791BU04444</t>
  </si>
  <si>
    <t>SQ7299014</t>
  </si>
  <si>
    <t>00791SQ7299014</t>
  </si>
  <si>
    <t>Michelle vendió esto y una camisa de $28</t>
  </si>
  <si>
    <t>00792YILHM0533</t>
  </si>
  <si>
    <t>00793YILHM0323</t>
  </si>
  <si>
    <t>SQ3856321</t>
  </si>
  <si>
    <t>00793SQ3856321</t>
  </si>
  <si>
    <t>00794YILHM0433</t>
  </si>
  <si>
    <t>SQ9164868</t>
  </si>
  <si>
    <t>Enguatada acanalado con ribete de picot blanco de mujer H&amp;M</t>
  </si>
  <si>
    <t>00795SQ9164868</t>
  </si>
  <si>
    <t>YILHM0665</t>
  </si>
  <si>
    <t>00795YILHM0665</t>
  </si>
  <si>
    <t>Jacque mas dos camisas de $35</t>
  </si>
  <si>
    <t>00796BU043633</t>
  </si>
  <si>
    <t>YILHM0078</t>
  </si>
  <si>
    <t>00796YILHM0078</t>
  </si>
  <si>
    <t>00797BU043516</t>
  </si>
  <si>
    <t>Nayi (vendido en $40)</t>
  </si>
  <si>
    <t>YILHM0477</t>
  </si>
  <si>
    <t>Colonia Pure Seduction (Victoria´s Secret)</t>
  </si>
  <si>
    <t>00798YILHM0477</t>
  </si>
  <si>
    <t>YILHM0478</t>
  </si>
  <si>
    <t>Crema Pure Seduction (Victoria´s Secret)</t>
  </si>
  <si>
    <t>00798YILHM0478</t>
  </si>
  <si>
    <t>SQ0144271</t>
  </si>
  <si>
    <t>Vestido estampado malva</t>
  </si>
  <si>
    <t>00799SQ0144271</t>
  </si>
  <si>
    <t>SQ0033313</t>
  </si>
  <si>
    <t>Cardigan beige ajustado de tela jersey de mujer H&amp;M</t>
  </si>
  <si>
    <t>00799SQ0033313</t>
  </si>
  <si>
    <t>Enguatada acanalada con ribete de picot negro de mujer H&amp;M</t>
  </si>
  <si>
    <t>00800YILHM0728</t>
  </si>
  <si>
    <t>00801SQ0033313</t>
  </si>
  <si>
    <t>SQ1264155</t>
  </si>
  <si>
    <t>Enguatada de estampado gofrado de ajuste slim de hombre H&amp;M</t>
  </si>
  <si>
    <t>00802SQ1264155</t>
  </si>
  <si>
    <t>00803BU043678</t>
  </si>
  <si>
    <t>YLHM0555</t>
  </si>
  <si>
    <t>Pulóver de ajuste encantado blanco de hombre H&amp;M</t>
  </si>
  <si>
    <t>00804YLHM0555</t>
  </si>
  <si>
    <t>Yilhm0627</t>
  </si>
  <si>
    <t>Pulóver de hombre negro H&amp;M</t>
  </si>
  <si>
    <t>00805Yilhm0627</t>
  </si>
  <si>
    <t>Jogger anchos de cubierta de vinilo</t>
  </si>
  <si>
    <t>00806YILHM0538</t>
  </si>
  <si>
    <t>BU04468</t>
  </si>
  <si>
    <t>Top corto verde sin tirantes</t>
  </si>
  <si>
    <t>00807BU04468</t>
  </si>
  <si>
    <t>Jacqueline mas un pantalón de $30</t>
  </si>
  <si>
    <t>00808YILHM0035</t>
  </si>
  <si>
    <t>BU067409</t>
  </si>
  <si>
    <t>Vestido frenchy botones marrón</t>
  </si>
  <si>
    <t>00808BU067409</t>
  </si>
  <si>
    <t>00808SQ1165946</t>
  </si>
  <si>
    <t>YILHM0594</t>
  </si>
  <si>
    <t>Suéter con hombros descubiertos burdeos de mujer H&amp;M</t>
  </si>
  <si>
    <t>00808YILHM0594</t>
  </si>
  <si>
    <t>BU06768</t>
  </si>
  <si>
    <t>Vestido color block bohemio</t>
  </si>
  <si>
    <t>00809BU06768</t>
  </si>
  <si>
    <t>BU067012</t>
  </si>
  <si>
    <t>Falda Bohemia de mezclilla de cintura alta con detalles de botón</t>
  </si>
  <si>
    <t>00809BU067012</t>
  </si>
  <si>
    <t>SQ3262759</t>
  </si>
  <si>
    <t>Suéter con estampado de gofrado gris de hombre H&amp;M</t>
  </si>
  <si>
    <t>00810SQ3262759</t>
  </si>
  <si>
    <t>00810SQ1264155</t>
  </si>
  <si>
    <t>YILHM0199</t>
  </si>
  <si>
    <t>Sudadera holgada de hombre negro melange</t>
  </si>
  <si>
    <t>00810YILHM0199</t>
  </si>
  <si>
    <t>SQ2149497</t>
  </si>
  <si>
    <t>00811SQ2149497</t>
  </si>
  <si>
    <t>00811SQ2143557</t>
  </si>
  <si>
    <t>00811YILHM0204</t>
  </si>
  <si>
    <t>00812BU043560</t>
  </si>
  <si>
    <t>SQ6694735</t>
  </si>
  <si>
    <t>Suéter de hombros descubiertos</t>
  </si>
  <si>
    <t>00813SQ6694735</t>
  </si>
  <si>
    <t>00814YILHM0666</t>
  </si>
  <si>
    <t>00815YILHM0341</t>
  </si>
  <si>
    <t>SQ6017235</t>
  </si>
  <si>
    <t>Polo crema gofrado</t>
  </si>
  <si>
    <t>00816SQ6017235</t>
  </si>
  <si>
    <t>SQ1884929</t>
  </si>
  <si>
    <t>Camisa y cosas vendidas por jacque</t>
  </si>
  <si>
    <t>00817SQ1884929</t>
  </si>
  <si>
    <t>Lau</t>
  </si>
  <si>
    <t>SQ0046355</t>
  </si>
  <si>
    <t>Jogger cómodo de pierna ancha con cordón y bolsillos</t>
  </si>
  <si>
    <t>00818SQ0046355</t>
  </si>
  <si>
    <t>00819YILHM0322</t>
  </si>
  <si>
    <t>00819BU043691</t>
  </si>
  <si>
    <t>YILHM0267</t>
  </si>
  <si>
    <t>00820YILHM0267</t>
  </si>
  <si>
    <t>Yilian
Más un suéter de $25</t>
  </si>
  <si>
    <t>SQ1346431</t>
  </si>
  <si>
    <t>00821SQ1346431</t>
  </si>
  <si>
    <t>00821SQ7847271</t>
  </si>
  <si>
    <t>SQ3679151</t>
  </si>
  <si>
    <t>Jogger cómodo de pierna ancha con cordón</t>
  </si>
  <si>
    <t>00821SQ3679151</t>
  </si>
  <si>
    <t>Yesy mas uno de $30</t>
  </si>
  <si>
    <t>00822YILHM0666</t>
  </si>
  <si>
    <t>SQ6788879</t>
  </si>
  <si>
    <t>Suéter de cuello alto de punto fino y ajuste slim blanco de hombre H&amp;M</t>
  </si>
  <si>
    <t>00823SQ6788879</t>
  </si>
  <si>
    <t>YILHM0282</t>
  </si>
  <si>
    <t>Pulóver oversize aspecto vintage con estampado de frase Out of service de hombre H&amp;M</t>
  </si>
  <si>
    <t>00824YILHM0282</t>
  </si>
  <si>
    <t>Yilhm0719</t>
  </si>
  <si>
    <t>00824Yilhm0719</t>
  </si>
  <si>
    <t>00825YILHM0320</t>
  </si>
  <si>
    <t>00826YILHM0849</t>
  </si>
  <si>
    <t>00826SQ1812397</t>
  </si>
  <si>
    <t>00827YILHM0518</t>
  </si>
  <si>
    <t>00828BU043580</t>
  </si>
  <si>
    <t>00829YILHM0443</t>
  </si>
  <si>
    <t>00829YILHM0441</t>
  </si>
  <si>
    <t>YILHM0158</t>
  </si>
  <si>
    <t>Blusa de algodón con detalle de lazo negro</t>
  </si>
  <si>
    <t>00830YILHM0158</t>
  </si>
  <si>
    <t>YILHM0519</t>
  </si>
  <si>
    <t>Enguatada de punto fino gris melange de mujer H&amp;M</t>
  </si>
  <si>
    <t>00831YILHM0519</t>
  </si>
  <si>
    <t>00831YILHM0518</t>
  </si>
  <si>
    <t>SQ3525515</t>
  </si>
  <si>
    <t>00831SQ3525515</t>
  </si>
  <si>
    <t>BU043486</t>
  </si>
  <si>
    <t>Sandalias de plataforma y tacón grueso color beige F21</t>
  </si>
  <si>
    <t>00832BU043486</t>
  </si>
  <si>
    <t>YILHM0233</t>
  </si>
  <si>
    <t>00833YILHM0233</t>
  </si>
  <si>
    <t>00834YILHM0337</t>
  </si>
  <si>
    <t>YILHM0064</t>
  </si>
  <si>
    <t>Top de canalé de manga larga de cuello redondo slim fit color crema Marca H&amp;M</t>
  </si>
  <si>
    <t>00834YILHM0064</t>
  </si>
  <si>
    <t>BU06808</t>
  </si>
  <si>
    <t>00835BU06808</t>
  </si>
  <si>
    <t>SQ2163597</t>
  </si>
  <si>
    <t>Suéter acabalado con puño lechuga</t>
  </si>
  <si>
    <t>00836SQ2163597</t>
  </si>
  <si>
    <t>BU043490</t>
  </si>
  <si>
    <t>00837BU043490</t>
  </si>
  <si>
    <t>YILHM0159</t>
  </si>
  <si>
    <t>Pantalones deportivos holgados negro</t>
  </si>
  <si>
    <t>00838YILHM0159</t>
  </si>
  <si>
    <t>00839YILHM0412</t>
  </si>
  <si>
    <t>00840YILHM0296</t>
  </si>
  <si>
    <t>00841YILHM0321</t>
  </si>
  <si>
    <t>00841YILHM0326</t>
  </si>
  <si>
    <t>SQ3283871</t>
  </si>
  <si>
    <t>Enguatada de hombros caídos</t>
  </si>
  <si>
    <t>00842SQ3283871</t>
  </si>
  <si>
    <t>00843BU043650</t>
  </si>
  <si>
    <t>00844YILHM0412</t>
  </si>
  <si>
    <t>YILHM0515</t>
  </si>
  <si>
    <t>00845YILHM0515</t>
  </si>
  <si>
    <t>YILHM0536</t>
  </si>
  <si>
    <t>00845YILHM0536</t>
  </si>
  <si>
    <t>00846YILHM0466</t>
  </si>
  <si>
    <t>00847BU043541</t>
  </si>
  <si>
    <t>YILHM0007</t>
  </si>
  <si>
    <t>00848YILHM0007</t>
  </si>
  <si>
    <t>00849BU043664</t>
  </si>
  <si>
    <t>UB0021</t>
  </si>
  <si>
    <t>Bikini elegante con herrajes color negro</t>
  </si>
  <si>
    <t>00850UB0021</t>
  </si>
  <si>
    <t>BU0368</t>
  </si>
  <si>
    <t>Falda Fruncida</t>
  </si>
  <si>
    <t>00851BU0368</t>
  </si>
  <si>
    <t>00851SQ6406523</t>
  </si>
  <si>
    <t>00852YILHM0657</t>
  </si>
  <si>
    <t>00852YILHM0690</t>
  </si>
  <si>
    <t>BU043665</t>
  </si>
  <si>
    <t>00853BU043665</t>
  </si>
  <si>
    <t>00853BU043490</t>
  </si>
  <si>
    <t>00854YILHM0329</t>
  </si>
  <si>
    <t>SQ2222269</t>
  </si>
  <si>
    <t>00855SQ2222269</t>
  </si>
  <si>
    <t>00856YILHM0412</t>
  </si>
  <si>
    <t>00857YILHM0387</t>
  </si>
  <si>
    <t>00857YILHM0391</t>
  </si>
  <si>
    <t>00857YILHM0395</t>
  </si>
  <si>
    <t>00857YILHM0399</t>
  </si>
  <si>
    <t>00857YILHM0403</t>
  </si>
  <si>
    <t>00858YILHM0466</t>
  </si>
  <si>
    <t>00859YILHM0412</t>
  </si>
  <si>
    <t>00860YILHM0533</t>
  </si>
  <si>
    <t>00861BU043657</t>
  </si>
  <si>
    <t>00862YILHM0379</t>
  </si>
  <si>
    <t>00862YILHM0376</t>
  </si>
  <si>
    <t>00862YILHM0385</t>
  </si>
  <si>
    <t>00863YILHM0466</t>
  </si>
  <si>
    <t>BU043489</t>
  </si>
  <si>
    <t>00864BU043489</t>
  </si>
  <si>
    <t>00864BU043510</t>
  </si>
  <si>
    <t>YILHM0180</t>
  </si>
  <si>
    <t>Camiseta ajustada borgoña de mujer</t>
  </si>
  <si>
    <t>00865YILHM0180</t>
  </si>
  <si>
    <t>Enguatada de microfibra blanca de mujer H&amp;M</t>
  </si>
  <si>
    <t>00865YILHM0291</t>
  </si>
  <si>
    <t>00865BU0505</t>
  </si>
  <si>
    <t>00865BU043682</t>
  </si>
  <si>
    <t>00865BU0594</t>
  </si>
  <si>
    <t>BU043612</t>
  </si>
  <si>
    <t>00865BU043612</t>
  </si>
  <si>
    <t>YILHM0189</t>
  </si>
  <si>
    <t>00865YILHM0189</t>
  </si>
  <si>
    <t>BU0726</t>
  </si>
  <si>
    <t>Chaleco corto de traje cuadros</t>
  </si>
  <si>
    <t>00865BU0726</t>
  </si>
  <si>
    <t>00865BU043583</t>
  </si>
  <si>
    <t>YILHM0166</t>
  </si>
  <si>
    <t>Camiseta ajustada negro</t>
  </si>
  <si>
    <t>00865YILHM0166</t>
  </si>
  <si>
    <t>00866BU043461</t>
  </si>
  <si>
    <t>00867YILHM0466</t>
  </si>
  <si>
    <t>00868YILH0342</t>
  </si>
  <si>
    <t>UB0296</t>
  </si>
  <si>
    <t>Sandalias animal print de tacón</t>
  </si>
  <si>
    <t>00869UB0296</t>
  </si>
  <si>
    <t>00870BU043665</t>
  </si>
  <si>
    <t>Claudia se vendio en vez de un shor de felpa negro de bolsillo diacreto uno azul</t>
  </si>
  <si>
    <t>00871YILHM1046</t>
  </si>
  <si>
    <t>00871YILHM1024</t>
  </si>
  <si>
    <t>00871YILHM0152</t>
  </si>
  <si>
    <t>00871YILHM0010</t>
  </si>
  <si>
    <t>00872YILHM0090</t>
  </si>
  <si>
    <t>SQ9589921</t>
  </si>
  <si>
    <t>Enguatada de punto negra de mujer</t>
  </si>
  <si>
    <t>00873SQ9589921</t>
  </si>
  <si>
    <t>SQ8327631</t>
  </si>
  <si>
    <t>Sandalias trenzadas blancas PLT</t>
  </si>
  <si>
    <t>00874SQ8327631</t>
  </si>
  <si>
    <t>SQ6779993</t>
  </si>
  <si>
    <t>Traje de baño sexy de una sola pieza talla M</t>
  </si>
  <si>
    <t>00875SQ6779993</t>
  </si>
  <si>
    <t>00876YILHM1027</t>
  </si>
  <si>
    <t>00877BU0611</t>
  </si>
  <si>
    <t>SQ8404718</t>
  </si>
  <si>
    <t>Pullover de hombre polo de ajuste perfecto M</t>
  </si>
  <si>
    <t>00878SQ8404718</t>
  </si>
  <si>
    <t>00879BU043665</t>
  </si>
  <si>
    <t>SQ5461211</t>
  </si>
  <si>
    <t>Blusa elegante blanca ribete negro talla S</t>
  </si>
  <si>
    <t>00880SQ5461211</t>
  </si>
  <si>
    <t>YILHM1022</t>
  </si>
  <si>
    <t>Vestido maxi color óxido con diseño de nudo y escote healter PLT</t>
  </si>
  <si>
    <t>00881YILHM1022</t>
  </si>
  <si>
    <t>00882YILHM1060</t>
  </si>
  <si>
    <t>00882YILHM1029</t>
  </si>
  <si>
    <t>00883BLTHM0956</t>
  </si>
  <si>
    <t>00883YILHM0950</t>
  </si>
  <si>
    <t>00884BU043665</t>
  </si>
  <si>
    <t>YILHM0885</t>
  </si>
  <si>
    <t>00885YILHM0885</t>
  </si>
  <si>
    <t>UB0102</t>
  </si>
  <si>
    <t>00886UB0102</t>
  </si>
  <si>
    <t>00886BU06830</t>
  </si>
  <si>
    <t>YILHM0529</t>
  </si>
  <si>
    <t>Camisa slim fit negro de hombre H&amp;M</t>
  </si>
  <si>
    <t>00886YILHM0529</t>
  </si>
  <si>
    <t>00887BU043615</t>
  </si>
  <si>
    <t>Bolso tote tejido de moda tramaño mediano color crema</t>
  </si>
  <si>
    <t>00888YILHM1088</t>
  </si>
  <si>
    <t>YILHM0174</t>
  </si>
  <si>
    <t>00889YILHM0174</t>
  </si>
  <si>
    <t>00890BLTHM0915</t>
  </si>
  <si>
    <t>00890YILHM0543</t>
  </si>
  <si>
    <t>00890BU043630</t>
  </si>
  <si>
    <t>00890YILHM0934</t>
  </si>
  <si>
    <t>YILHM0886</t>
  </si>
  <si>
    <t>00891YILHM0886</t>
  </si>
  <si>
    <t>00892YILHM0435</t>
  </si>
  <si>
    <t>Bolso tote tejido de moda de tramaño mediano color beige</t>
  </si>
  <si>
    <t>00893YILHM1086</t>
  </si>
  <si>
    <t>00894YILHM1086</t>
  </si>
  <si>
    <t>00895YILHM1086</t>
  </si>
  <si>
    <t>00896YILHM1087</t>
  </si>
  <si>
    <t>Maxi Vestido de corte holgado de cintura con ajuste con estampado de plantas</t>
  </si>
  <si>
    <t>00897BU043500</t>
  </si>
  <si>
    <t>00897YILHM1072</t>
  </si>
  <si>
    <t>bu04403</t>
  </si>
  <si>
    <t>00897bu04403</t>
  </si>
  <si>
    <t>YILHM0524</t>
  </si>
  <si>
    <t>Jeans de tiro alto con pierna ajustada de mujer H&amp;M</t>
  </si>
  <si>
    <t>00898YILHM0524</t>
  </si>
  <si>
    <t>00899YILHM1070</t>
  </si>
  <si>
    <t>00900YILHM0340</t>
  </si>
  <si>
    <t>Camisa de punto texturizado de ajuste regular negro de hombre H&amp;M</t>
  </si>
  <si>
    <t>00901YILHM0561</t>
  </si>
  <si>
    <t>Pulóver estampado de ajuste holgado negro Soho LDN H&amp;M</t>
  </si>
  <si>
    <t>00902YILHM0913</t>
  </si>
  <si>
    <t>00902SQ0293150</t>
  </si>
  <si>
    <t>YILHM0182</t>
  </si>
  <si>
    <t>00903YILHM0182</t>
  </si>
  <si>
    <t>00903YILHM0221</t>
  </si>
  <si>
    <t>00904BU067412</t>
  </si>
  <si>
    <t>00905YILHM1055</t>
  </si>
  <si>
    <t>00906BU04388</t>
  </si>
  <si>
    <t>LTA00013</t>
  </si>
  <si>
    <t>Espejuelos de sol vintage clásicas aviador</t>
  </si>
  <si>
    <t>00906LTA00013</t>
  </si>
  <si>
    <t>Pulóve oversize rosa de hombre</t>
  </si>
  <si>
    <t>00907YILHM0905</t>
  </si>
  <si>
    <t>00908YILHM1060</t>
  </si>
  <si>
    <t>00909YILHM0351</t>
  </si>
  <si>
    <t>00909YILHM0346</t>
  </si>
  <si>
    <t>00909YILHM0361</t>
  </si>
  <si>
    <t>00909YILHM0366</t>
  </si>
  <si>
    <t>00909YILHM0356</t>
  </si>
  <si>
    <t>Pulóver holgado negro con estampado Massahi</t>
  </si>
  <si>
    <t>00910YILHM0907</t>
  </si>
  <si>
    <t>BLTHM0876</t>
  </si>
  <si>
    <t>Polo de ajuste encantado beige oscuro de hombre H&amp;M</t>
  </si>
  <si>
    <t>00911BLTHM0876</t>
  </si>
  <si>
    <t>YILHM0887</t>
  </si>
  <si>
    <t>00911YILHM0887</t>
  </si>
  <si>
    <t>00911YILHM0646</t>
  </si>
  <si>
    <t>00911YILHM0557</t>
  </si>
  <si>
    <t>00912YILHM0424</t>
  </si>
  <si>
    <t>YILHM0187</t>
  </si>
  <si>
    <t>Camiseta ajustada verde caqui osuro</t>
  </si>
  <si>
    <t>00913YILHM0187</t>
  </si>
  <si>
    <t>BU040298</t>
  </si>
  <si>
    <t>00913BU040298</t>
  </si>
  <si>
    <t>YILHM1065</t>
  </si>
  <si>
    <t>00914YILHM1065</t>
  </si>
  <si>
    <t>00915YILHM1042</t>
  </si>
  <si>
    <t>00915BU043519</t>
  </si>
  <si>
    <t>Camiseta de manga corta a rayas con cuello redondo</t>
  </si>
  <si>
    <t>00916YILHM0338</t>
  </si>
  <si>
    <t>00917YILHM0673</t>
  </si>
  <si>
    <t>BLTHM0896</t>
  </si>
  <si>
    <t>00918BLTHM0896</t>
  </si>
  <si>
    <t>00918YILHM0913</t>
  </si>
  <si>
    <t>YILHM0573</t>
  </si>
  <si>
    <t>Chaleco de traje negro de mujer H&amp;M</t>
  </si>
  <si>
    <t>00919YILHM0573</t>
  </si>
  <si>
    <t>00920YILHM0383</t>
  </si>
  <si>
    <t>00920YILHM0377</t>
  </si>
  <si>
    <t>BU04370</t>
  </si>
  <si>
    <t>Bolso bandolera de rafia rígido de tamaño pequeño</t>
  </si>
  <si>
    <t>00921BU04370</t>
  </si>
  <si>
    <t>00922YILHM0383</t>
  </si>
  <si>
    <t>00922YILHM0377</t>
  </si>
  <si>
    <t>00922YILHM0371</t>
  </si>
  <si>
    <t>YILHM0256</t>
  </si>
  <si>
    <t>00923YILHM0256</t>
  </si>
  <si>
    <t>00923YILHM0545</t>
  </si>
  <si>
    <t>YILHM0864</t>
  </si>
  <si>
    <t>00923YILHM0864</t>
  </si>
  <si>
    <t>00924YILHM0890</t>
  </si>
  <si>
    <t>00924YILHM0910</t>
  </si>
  <si>
    <t>00924YILHM0308</t>
  </si>
  <si>
    <t>00925YILHM0463</t>
  </si>
  <si>
    <t>YILHM0034</t>
  </si>
  <si>
    <t>Blusa Chantillí de estampado geométrico de manga globo y cuello V Marca H&amp;M</t>
  </si>
  <si>
    <t>00925YILHM0034</t>
  </si>
  <si>
    <t>00926YILHM1078</t>
  </si>
  <si>
    <t>00927YILHM2040</t>
  </si>
  <si>
    <t>YILHM0688</t>
  </si>
  <si>
    <t>Top corto negro de mujer H&amp;M</t>
  </si>
  <si>
    <t>00927YILHM0688</t>
  </si>
  <si>
    <t>00928YILHM2054</t>
  </si>
  <si>
    <t>BU043629</t>
  </si>
  <si>
    <t>Vestido largo estampado azul de cuello healter</t>
  </si>
  <si>
    <t>00929BU043629</t>
  </si>
  <si>
    <t>YILHM2081</t>
  </si>
  <si>
    <t>00930YILHM2081</t>
  </si>
  <si>
    <t>00931YILHM1079</t>
  </si>
  <si>
    <t>00932YILHM0421</t>
  </si>
  <si>
    <t>00933YILHM0596</t>
  </si>
  <si>
    <t>00933YILHM2055</t>
  </si>
  <si>
    <t>00934YILHM0945</t>
  </si>
  <si>
    <t>YILHM2207</t>
  </si>
  <si>
    <t>Pulover holgado con estampado beige claro/snoopy H&amp;M</t>
  </si>
  <si>
    <t>00935YILHM2207</t>
  </si>
  <si>
    <t>00935YILHM2134</t>
  </si>
  <si>
    <t>SQ2179115</t>
  </si>
  <si>
    <t>Pantalon de mujer negro</t>
  </si>
  <si>
    <t>00936SQ2179115</t>
  </si>
  <si>
    <t>Camisa de mezcla de lino sin mangas blanca H&amp;M</t>
  </si>
  <si>
    <t>00937YILHM2114</t>
  </si>
  <si>
    <t>YILHM0485</t>
  </si>
  <si>
    <t>Limpiador facial para todo tipo de piel a base de Leche de Coco y Rosas (Victoria´s Secret)</t>
  </si>
  <si>
    <t>00938YILHM0485</t>
  </si>
  <si>
    <t>00939YILHM2121</t>
  </si>
  <si>
    <t>00939YILHM2078</t>
  </si>
  <si>
    <t>Top sin mangas drapeado amarillo claro H&amp;M</t>
  </si>
  <si>
    <t>00939YILHM2116</t>
  </si>
  <si>
    <t>00940YILHM1001</t>
  </si>
  <si>
    <t>00941YILHM2003</t>
  </si>
  <si>
    <t>00942YILHM1088</t>
  </si>
  <si>
    <t>00943YILHM1005</t>
  </si>
  <si>
    <t>00943YILHM1079</t>
  </si>
  <si>
    <t>00944YILHM0968</t>
  </si>
  <si>
    <t>00945YILHM2171</t>
  </si>
  <si>
    <t>YILHM2204</t>
  </si>
  <si>
    <t>Pulóver regular marrón H&amp;M</t>
  </si>
  <si>
    <t>00946YILHM2204</t>
  </si>
  <si>
    <t>00946YILHM2139</t>
  </si>
  <si>
    <t>00947YILHM2045</t>
  </si>
  <si>
    <t>00947YILHM0614</t>
  </si>
  <si>
    <t>Oferta 3x2</t>
  </si>
  <si>
    <t>00948YILHM2077</t>
  </si>
  <si>
    <t>00949YILHM0576</t>
  </si>
  <si>
    <t>00949YILHM2157</t>
  </si>
  <si>
    <t>00950BU043565</t>
  </si>
  <si>
    <t>00951YILHM0890</t>
  </si>
  <si>
    <t>Vestido de algodón con estampado azul H&amp;M</t>
  </si>
  <si>
    <t>00952YILHM2008</t>
  </si>
  <si>
    <t>00952YILHM0485</t>
  </si>
  <si>
    <t>Vestido slip de espalda corrida</t>
  </si>
  <si>
    <t>00953UB0267</t>
  </si>
  <si>
    <t>Calcetines altos de moda negro PULFICTION</t>
  </si>
  <si>
    <t>00954YILHM0146</t>
  </si>
  <si>
    <t>00955YILHM2001</t>
  </si>
  <si>
    <t>00956YILHM0325</t>
  </si>
  <si>
    <t>00957YILHM0922</t>
  </si>
  <si>
    <t>00958YILHM1087</t>
  </si>
  <si>
    <t>00959YILHM0652</t>
  </si>
  <si>
    <t>Vestido midi ajustado en color stone con detalle de paneles con tejido elástico PLT</t>
  </si>
  <si>
    <t>00960YILHM1081</t>
  </si>
  <si>
    <t>00961YILHM2065</t>
  </si>
  <si>
    <t>00962YILHM0324</t>
  </si>
  <si>
    <t>00963YILHM2071</t>
  </si>
  <si>
    <t>Jessica</t>
  </si>
  <si>
    <t>00964BU0426</t>
  </si>
  <si>
    <t>Blazer entallado negro</t>
  </si>
  <si>
    <t>00965BU06805</t>
  </si>
  <si>
    <t>YILHM2009</t>
  </si>
  <si>
    <t>Maxi vestido negro con estampado micro de flores blancas H&amp;M</t>
  </si>
  <si>
    <t>00966YILHM2009</t>
  </si>
  <si>
    <t>Producto de damian</t>
  </si>
  <si>
    <t>00967YILHM0298</t>
  </si>
  <si>
    <t>00968YILHM0464</t>
  </si>
  <si>
    <t>00969YILHM1028</t>
  </si>
  <si>
    <t>00969YILHM1055</t>
  </si>
  <si>
    <t>00970YILHM0648</t>
  </si>
  <si>
    <t>00970YILHM2133</t>
  </si>
  <si>
    <t>00971BU0426</t>
  </si>
  <si>
    <t>00972YILHM1009</t>
  </si>
  <si>
    <t>00972YILHM0422</t>
  </si>
  <si>
    <t>Nalli</t>
  </si>
  <si>
    <t>00973BU043576</t>
  </si>
  <si>
    <t>00974BU06795</t>
  </si>
  <si>
    <t>YILHM2203</t>
  </si>
  <si>
    <t>00975YILHM2203</t>
  </si>
  <si>
    <t>00975YILHM2053</t>
  </si>
  <si>
    <t>00976YILHM2071</t>
  </si>
  <si>
    <t>00976YILHM0436</t>
  </si>
  <si>
    <t>Lianet</t>
  </si>
  <si>
    <t>YILHM2090</t>
  </si>
  <si>
    <t>Camisa de mujer de algodón holgada azul rayado H&amp;M</t>
  </si>
  <si>
    <t>00977YILHM2090</t>
  </si>
  <si>
    <t>00978YILHM2020</t>
  </si>
  <si>
    <t>00978YILHM0543</t>
  </si>
  <si>
    <t>YILHM0043</t>
  </si>
  <si>
    <t>Pullover slim fit carmelita de algodón Marca H&amp;M</t>
  </si>
  <si>
    <t>00978YILHM0043</t>
  </si>
  <si>
    <t>00978YILHM2018</t>
  </si>
  <si>
    <t>00979BU043656</t>
  </si>
  <si>
    <t>00980YILHM1087</t>
  </si>
  <si>
    <t>00981YILHM1088</t>
  </si>
  <si>
    <t>YILHM2229</t>
  </si>
  <si>
    <t>Camisa Oxford de corte regular verde salvia H&amp;M</t>
  </si>
  <si>
    <t>00982YILHM2229</t>
  </si>
  <si>
    <t>YILHM0250</t>
  </si>
  <si>
    <t>00983YILHM0250</t>
  </si>
  <si>
    <t>00983YILHM2142</t>
  </si>
  <si>
    <t>00983YILHM2177</t>
  </si>
  <si>
    <t>00983YILHM2143</t>
  </si>
  <si>
    <t>YILHM0138</t>
  </si>
  <si>
    <t>Calzoncillos Boxers de algodón color negro Marca H&amp;M</t>
  </si>
  <si>
    <t>00984YILHM0138</t>
  </si>
  <si>
    <t>BU043628</t>
  </si>
  <si>
    <t>Vestido playero crochet con aberturas y espalda oblicua - Talla S</t>
  </si>
  <si>
    <t>00985BU043628</t>
  </si>
  <si>
    <t>00986YILHM0951</t>
  </si>
  <si>
    <t>00987YILHM2069</t>
  </si>
  <si>
    <t>YILHM00355</t>
  </si>
  <si>
    <t>Blusa oversize estampada de crepé Marca H&amp;M</t>
  </si>
  <si>
    <t>00988YILHM00355</t>
  </si>
  <si>
    <t>00988YILHM0034</t>
  </si>
  <si>
    <t>YILHM2182</t>
  </si>
  <si>
    <t>00989YILHM2182</t>
  </si>
  <si>
    <t>00990BU06777</t>
  </si>
  <si>
    <t>BU043652</t>
  </si>
  <si>
    <t>Gafas clásicas de metal ovaladas</t>
  </si>
  <si>
    <t>00990BU043652</t>
  </si>
  <si>
    <t>00991YILHM1010</t>
  </si>
  <si>
    <t>00992BU0487</t>
  </si>
  <si>
    <t>Pantalones de vestir borgoña con detalle de hebilla de mujer H&amp;M</t>
  </si>
  <si>
    <t>00992BLTHM0920</t>
  </si>
  <si>
    <t>00992YILHM0325</t>
  </si>
  <si>
    <t>00993YILHM1058</t>
  </si>
  <si>
    <t>00994YILHM2408</t>
  </si>
  <si>
    <t>00995YILHM2399</t>
  </si>
  <si>
    <t>00995YILHM2099</t>
  </si>
  <si>
    <t>00996YILHM2536</t>
  </si>
  <si>
    <t>BU043495</t>
  </si>
  <si>
    <t>Set de traje de baño Tankini con cordón lateral color negro</t>
  </si>
  <si>
    <t>00997BU043495</t>
  </si>
  <si>
    <t>YILHM2268</t>
  </si>
  <si>
    <t>00997YILHM2268</t>
  </si>
  <si>
    <t>00998YILHM2536</t>
  </si>
  <si>
    <t>00999YILHM2535</t>
  </si>
  <si>
    <t>Claudis</t>
  </si>
  <si>
    <t>01000YILHM2536</t>
  </si>
  <si>
    <t>01001UB0021</t>
  </si>
  <si>
    <t>BU06725</t>
  </si>
  <si>
    <t>01002BU06725</t>
  </si>
  <si>
    <t>01003YILHM2158</t>
  </si>
  <si>
    <t>01003YILHM2406</t>
  </si>
  <si>
    <t>YILHM2556</t>
  </si>
  <si>
    <t>Sandalias prácticas negras de plataforma con hebillas doradas</t>
  </si>
  <si>
    <t>01004YILHM2556</t>
  </si>
  <si>
    <t>Nally</t>
  </si>
  <si>
    <t>01005YILHM2568</t>
  </si>
  <si>
    <t>01006YILHM2568</t>
  </si>
  <si>
    <t>01007BU043525</t>
  </si>
  <si>
    <t>Vendedor Yudi con comisión del 5%</t>
  </si>
  <si>
    <t>01008BU043523</t>
  </si>
  <si>
    <t>01009YILHM2120</t>
  </si>
  <si>
    <t>01010YILHM2546</t>
  </si>
  <si>
    <t>01011YILHM2385</t>
  </si>
  <si>
    <t>YILHM2320</t>
  </si>
  <si>
    <t>01012YILHM2320</t>
  </si>
  <si>
    <t>01013YILHM2357</t>
  </si>
  <si>
    <t>01014YILHM1083</t>
  </si>
  <si>
    <t>01015YILHM2561</t>
  </si>
  <si>
    <t>01016YILHM2556</t>
  </si>
  <si>
    <t>01017YILHM2039</t>
  </si>
  <si>
    <t>01018YILHM0449</t>
  </si>
  <si>
    <t>01019BU043506</t>
  </si>
  <si>
    <t>01020YILHM0852</t>
  </si>
  <si>
    <t>01021YILHM2546</t>
  </si>
  <si>
    <t>01022YILHM2538</t>
  </si>
  <si>
    <t>01023YILHM1086</t>
  </si>
  <si>
    <t>01024YILHM2548</t>
  </si>
  <si>
    <t>01025YILHM2405</t>
  </si>
  <si>
    <t>YILHM0581</t>
  </si>
  <si>
    <t>01025YILHM0581</t>
  </si>
  <si>
    <t>_Shorts de mezclilla de cintura alta azul denim H&amp;M</t>
  </si>
  <si>
    <t>01025YILHM2374</t>
  </si>
  <si>
    <t>01025YILHM2391</t>
  </si>
  <si>
    <t>01026LTA00013</t>
  </si>
  <si>
    <t>01027YILHM2575</t>
  </si>
  <si>
    <t>YILHM2422</t>
  </si>
  <si>
    <t>_Vestido bordado con ojales y cordón delantero blanco H&amp;M</t>
  </si>
  <si>
    <t>01028YILHM2422</t>
  </si>
  <si>
    <t>01028YILHM2414</t>
  </si>
  <si>
    <t>01028YILHM2389</t>
  </si>
  <si>
    <t>YILHM2285</t>
  </si>
  <si>
    <t>Pulóver blanco/bijou H&amp;M</t>
  </si>
  <si>
    <t>01029YILHM2285</t>
  </si>
  <si>
    <t>01029YILHM2020</t>
  </si>
  <si>
    <t>01029YILHM2015</t>
  </si>
  <si>
    <t>01029YILHM2088</t>
  </si>
  <si>
    <t>BU0428</t>
  </si>
  <si>
    <t>Short de mezclilla con doblez no elastizado</t>
  </si>
  <si>
    <t>01029BU0428</t>
  </si>
  <si>
    <t>YILHM2256</t>
  </si>
  <si>
    <t>Pulóver ajustado de microfibra gris H&amp;M</t>
  </si>
  <si>
    <t>01029YILHM2256</t>
  </si>
  <si>
    <t>YILHM2115</t>
  </si>
  <si>
    <t>Top de punto fino celeste H&amp;M</t>
  </si>
  <si>
    <t>01029YILHM2115</t>
  </si>
  <si>
    <t>YILHM2286</t>
  </si>
  <si>
    <t>01029YILHM2286</t>
  </si>
  <si>
    <t>01029YILHM2413</t>
  </si>
  <si>
    <t>01029YILHM2092</t>
  </si>
  <si>
    <t>01029YILHM2113</t>
  </si>
  <si>
    <t>01030YILHM1028</t>
  </si>
  <si>
    <t>01031YILHM1086</t>
  </si>
  <si>
    <t>Liliem</t>
  </si>
  <si>
    <t>SQ1912585</t>
  </si>
  <si>
    <t>01032SQ1912585</t>
  </si>
  <si>
    <t>Lliliem</t>
  </si>
  <si>
    <t>YILHM2557</t>
  </si>
  <si>
    <t>01033YILHM2557</t>
  </si>
  <si>
    <t>YILHM2367</t>
  </si>
  <si>
    <t>_Vestido negro ajustado drapeado H&amp;M</t>
  </si>
  <si>
    <t>01034YILHM2367</t>
  </si>
  <si>
    <t>BU0424</t>
  </si>
  <si>
    <t>Pullover negro cuello redondo</t>
  </si>
  <si>
    <t>01034BU0424</t>
  </si>
  <si>
    <t>01035YILHM1086</t>
  </si>
  <si>
    <t>01036YILHM2151</t>
  </si>
  <si>
    <t>Tienda</t>
  </si>
  <si>
    <t>01037YILHM2201</t>
  </si>
  <si>
    <t>YILHM2235</t>
  </si>
  <si>
    <t>Short bañador de hombre celeste H&amp;M</t>
  </si>
  <si>
    <t>01038YILHM2235</t>
  </si>
  <si>
    <t>01038YILHM2237</t>
  </si>
  <si>
    <t>YILHM2236</t>
  </si>
  <si>
    <t>Short bañador de hombre celeste/estampado H&amp;M</t>
  </si>
  <si>
    <t>01038YILHM2236</t>
  </si>
  <si>
    <t>01039YILHM2545</t>
  </si>
  <si>
    <t>01040YILHM2538</t>
  </si>
  <si>
    <t>Bolso de mano estilo coreano negro con cordón para mujer</t>
  </si>
  <si>
    <t>01041YILHM2549</t>
  </si>
  <si>
    <t>01042YILHM1088</t>
  </si>
  <si>
    <t>01043YILHM2547</t>
  </si>
  <si>
    <t>Deborah</t>
  </si>
  <si>
    <t>01044YILHM2559</t>
  </si>
  <si>
    <t>01045YILHM0883</t>
  </si>
  <si>
    <t>01046YILHM0424</t>
  </si>
  <si>
    <t>01047BU043665</t>
  </si>
  <si>
    <t>01048YILHM2131</t>
  </si>
  <si>
    <t>YILHM0546</t>
  </si>
  <si>
    <t>Pantalones elegantes slim fit beige oscuro de hombre H&amp;M</t>
  </si>
  <si>
    <t>01048YILHM0546</t>
  </si>
  <si>
    <t>YILHM0531</t>
  </si>
  <si>
    <t>Camisa elástica de ajuste perfecto de hombre H&amp;M</t>
  </si>
  <si>
    <t>01048YILHM0531</t>
  </si>
  <si>
    <t>01048YILHM2184</t>
  </si>
  <si>
    <t>01048YILHM2135</t>
  </si>
  <si>
    <t>01049YILHM2546</t>
  </si>
  <si>
    <t>Reyima comisión 5%</t>
  </si>
  <si>
    <t>01050YILHM2545</t>
  </si>
  <si>
    <t>01051YILHM2535</t>
  </si>
  <si>
    <t>BU04450</t>
  </si>
  <si>
    <t>01052BU04450</t>
  </si>
  <si>
    <t>01053YILHM2538</t>
  </si>
  <si>
    <t>01054YILHM2416</t>
  </si>
  <si>
    <t>01054BU043631</t>
  </si>
  <si>
    <t>01054YILHM1008</t>
  </si>
  <si>
    <t>01054YILHM2343</t>
  </si>
  <si>
    <t>01054YILHM1086</t>
  </si>
  <si>
    <t>01054YILHM1087</t>
  </si>
  <si>
    <t>LianetTienda</t>
  </si>
  <si>
    <t>YILHM2450</t>
  </si>
  <si>
    <t>_Pulóver de mujer oversized gris oscuro Nirvana H&amp;M</t>
  </si>
  <si>
    <t>01055YILHM2450</t>
  </si>
  <si>
    <t>01056YILHM2538</t>
  </si>
  <si>
    <t>01056YILHM1003</t>
  </si>
  <si>
    <t>01057YILHM2538</t>
  </si>
  <si>
    <t>01058YILHM1077</t>
  </si>
  <si>
    <t>01059BU06828</t>
  </si>
  <si>
    <t>01059YILHM2061</t>
  </si>
  <si>
    <t>01059YILHM2535</t>
  </si>
  <si>
    <t>YILHM2259</t>
  </si>
  <si>
    <t>Pulóver estampado negro/camaro H&amp;M</t>
  </si>
  <si>
    <t>01059YILHM2259</t>
  </si>
  <si>
    <t>BU06730</t>
  </si>
  <si>
    <t>Vestido resorte estampado Bohemio</t>
  </si>
  <si>
    <t>01059BU06730</t>
  </si>
  <si>
    <t>01060YILHM2536</t>
  </si>
  <si>
    <t>01061YILHM2057</t>
  </si>
  <si>
    <t>01062YILHM2583</t>
  </si>
  <si>
    <t>01063YILHM0421</t>
  </si>
  <si>
    <t>01064YILHM2538</t>
  </si>
  <si>
    <t>01065YILHM2274</t>
  </si>
  <si>
    <t>01066YILHM2365</t>
  </si>
  <si>
    <t>01067YILHM2545</t>
  </si>
  <si>
    <t>01068YILHM1088</t>
  </si>
  <si>
    <t>01069YILHM2561</t>
  </si>
  <si>
    <t>01070YILHM2568</t>
  </si>
  <si>
    <t>01071YILHM1003</t>
  </si>
  <si>
    <t>01071YILHM2538</t>
  </si>
  <si>
    <t>01072YILHM1077</t>
  </si>
  <si>
    <t>01073YILHM2538</t>
  </si>
  <si>
    <t>01074YILHM2598</t>
  </si>
  <si>
    <t>01075YILHM2549</t>
  </si>
  <si>
    <t>01075YILHM1007</t>
  </si>
  <si>
    <t>BU0473</t>
  </si>
  <si>
    <t>Cinturón de hebilla dorada color blanco</t>
  </si>
  <si>
    <t>01075BU0473</t>
  </si>
  <si>
    <t>01075YILHM2546</t>
  </si>
  <si>
    <t>01075YILHM2560</t>
  </si>
  <si>
    <t>01076YILHM1082</t>
  </si>
  <si>
    <t>01077YILHM2548</t>
  </si>
  <si>
    <t>01078YILHM2538</t>
  </si>
  <si>
    <t>01079YILHM1088</t>
  </si>
  <si>
    <t>Violeta
[2025-04-10 09:35:20 -0500</t>
  </si>
  <si>
    <t>01080YILHM2547</t>
  </si>
  <si>
    <t>01081YILHM2567</t>
  </si>
  <si>
    <t>01082BU0321</t>
  </si>
  <si>
    <t>Yeni almacén</t>
  </si>
  <si>
    <t>01083YILHM2359</t>
  </si>
  <si>
    <t>Vendido en Tienda Mildrey Gestor Yeni promo 5%</t>
  </si>
  <si>
    <t>01084YILHM1001</t>
  </si>
  <si>
    <t>Yaque</t>
  </si>
  <si>
    <t>01085YILHM2536</t>
  </si>
  <si>
    <t>01086YILHM1086</t>
  </si>
  <si>
    <t>01087YILHM2546</t>
  </si>
  <si>
    <t>Venta tienda Mildrey Gestor, Yeni y Promo 5%</t>
  </si>
  <si>
    <t>01088YILHM2326</t>
  </si>
  <si>
    <t>01089YILHM1023</t>
  </si>
  <si>
    <t>Traje de baño elegante negro casual unicolor con adorno en tendencia</t>
  </si>
  <si>
    <t>01090YILHM2540</t>
  </si>
  <si>
    <t>01091YILHM2543</t>
  </si>
  <si>
    <t>01092YILHM2413</t>
  </si>
  <si>
    <t>01093YILHM2646</t>
  </si>
  <si>
    <t>01094YILHM1088</t>
  </si>
  <si>
    <t>01095YILHM2545</t>
  </si>
  <si>
    <t>01096YILHM2592</t>
  </si>
  <si>
    <t>01096YILHM2591</t>
  </si>
  <si>
    <t>Sandalias de plataformas de saco con detalle de silicona</t>
  </si>
  <si>
    <t>01097YILHM2554</t>
  </si>
  <si>
    <t>01098YILHM2093</t>
  </si>
  <si>
    <t>01099YILHM2022</t>
  </si>
  <si>
    <t>Tent</t>
  </si>
  <si>
    <t>01100YILHM2005</t>
  </si>
  <si>
    <t>01101YILHM1088</t>
  </si>
  <si>
    <t>01102YILHM2538</t>
  </si>
  <si>
    <t>01103YILHM2425</t>
  </si>
  <si>
    <t>Yessy</t>
  </si>
  <si>
    <t>BU06591</t>
  </si>
  <si>
    <t>01104BU06591</t>
  </si>
  <si>
    <t>Lianet tienda 5% Nayi</t>
  </si>
  <si>
    <t>01105YILHM2316</t>
  </si>
  <si>
    <t>Tienda Lianet promo 5% Claudia</t>
  </si>
  <si>
    <t>01106YILHM2559</t>
  </si>
  <si>
    <t>Tienda Lianet promo 5% Violeta</t>
  </si>
  <si>
    <t>01107YILHM2172</t>
  </si>
  <si>
    <t>Tienda Lianet 10%</t>
  </si>
  <si>
    <t>01108YILHM2750</t>
  </si>
  <si>
    <t>Tienda Lianet promo Nayi 5%</t>
  </si>
  <si>
    <t>01109YILHM1083</t>
  </si>
  <si>
    <t>01110YILHM2190</t>
  </si>
  <si>
    <t>01110YILHM0221</t>
  </si>
  <si>
    <t>01111YILHM1082</t>
  </si>
  <si>
    <t>01112YILHM1042</t>
  </si>
  <si>
    <t>UB0093</t>
  </si>
  <si>
    <t>_Jumpsuit palazzo con lazo delantero</t>
  </si>
  <si>
    <t>01112UB0093</t>
  </si>
  <si>
    <t>01113YILHM2169</t>
  </si>
  <si>
    <t>01113YILHM2440</t>
  </si>
  <si>
    <t>01114YNIR05</t>
  </si>
  <si>
    <t>01115YILHM2537</t>
  </si>
  <si>
    <t>01116YILHM2460</t>
  </si>
  <si>
    <t>01116YILHM2475</t>
  </si>
  <si>
    <t>01116YILHM2201</t>
  </si>
  <si>
    <t>01116YILHM2193</t>
  </si>
  <si>
    <t>01117YILHM0347</t>
  </si>
  <si>
    <t>01117YILHM0357</t>
  </si>
  <si>
    <t>01117YILHM0367</t>
  </si>
  <si>
    <t>Pulóver corto ajustado blanco de mujer H&amp;M</t>
  </si>
  <si>
    <t>01118YILHM2101</t>
  </si>
  <si>
    <t>BU043587</t>
  </si>
  <si>
    <t>01119BU043587</t>
  </si>
  <si>
    <t>01119YILHM2538</t>
  </si>
  <si>
    <t>01119YILHM2083</t>
  </si>
  <si>
    <t>01119YILHM2654</t>
  </si>
  <si>
    <t>01120YNIR20</t>
  </si>
  <si>
    <t>01121YILHM2538</t>
  </si>
  <si>
    <t>YILHM2239</t>
  </si>
  <si>
    <t>Short bañador beige claro H&amp;M</t>
  </si>
  <si>
    <t>01122YILHM2239</t>
  </si>
  <si>
    <t>01122YILHM2135</t>
  </si>
  <si>
    <t>01122YILHM2537</t>
  </si>
  <si>
    <t>01122YILHM2472</t>
  </si>
  <si>
    <t>Tienda Mildrey falta por sumar el
Codigo yilhm2677</t>
  </si>
  <si>
    <t>01123YILHM2096</t>
  </si>
  <si>
    <t>01123YILHM2355</t>
  </si>
  <si>
    <t>01124YILHM2546</t>
  </si>
  <si>
    <t>Letty sacado venta</t>
  </si>
  <si>
    <t>01125BU06431</t>
  </si>
  <si>
    <t>Venta Tienda Mildrey</t>
  </si>
  <si>
    <t>01126BU04450</t>
  </si>
  <si>
    <t>01127YILHM2587</t>
  </si>
  <si>
    <t>01128YILHM0174</t>
  </si>
  <si>
    <t>01128YILHM2731</t>
  </si>
  <si>
    <t>Jessica Modelo</t>
  </si>
  <si>
    <t>01129YILHM2549</t>
  </si>
  <si>
    <t>01129YILHM2596</t>
  </si>
  <si>
    <t>01130YILHM0905</t>
  </si>
  <si>
    <t>BU04466Marlen</t>
  </si>
  <si>
    <t>Pullover carmelita letrero de mariposa algodón PRIMARK</t>
  </si>
  <si>
    <t>01131BU04466Marlen</t>
  </si>
  <si>
    <t>BU04467Marlen</t>
  </si>
  <si>
    <t>Pullover morado catrina algodón</t>
  </si>
  <si>
    <t>01131BU04467Marlen</t>
  </si>
  <si>
    <t>01132YILHM0659</t>
  </si>
  <si>
    <t>Chaleco acanalado con botones de mujer H&amp;M</t>
  </si>
  <si>
    <t>01133YNIR62</t>
  </si>
  <si>
    <t>YILHM2241</t>
  </si>
  <si>
    <t>01134YILHM2241</t>
  </si>
  <si>
    <t>01134YILHM2134</t>
  </si>
  <si>
    <t>YILHM2244</t>
  </si>
  <si>
    <t>Pulóver ajustado gris H&amp;M</t>
  </si>
  <si>
    <t>01134YILHM2244</t>
  </si>
  <si>
    <t>01135YILHM0420</t>
  </si>
  <si>
    <t>01135YILHM1083</t>
  </si>
  <si>
    <t>Venta Tienda Mildrey 5% Proml</t>
  </si>
  <si>
    <t>01136YILHM2644</t>
  </si>
  <si>
    <t>01137YILHM2752</t>
  </si>
  <si>
    <t>Venta por colaboración 196 USD de otras cosas que faltan por entrar</t>
  </si>
  <si>
    <t>YILHM2181</t>
  </si>
  <si>
    <t>Pulóver estampado de corte holgado marrón H&amp;M</t>
  </si>
  <si>
    <t>01138YILHM2181</t>
  </si>
  <si>
    <t>01138YILHM2388</t>
  </si>
  <si>
    <t>01138YILHM2346</t>
  </si>
  <si>
    <t>01139YILHM1088</t>
  </si>
  <si>
    <t>01140YILHM2049</t>
  </si>
  <si>
    <t>BLTHM0875</t>
  </si>
  <si>
    <t>01140BLTHM0875</t>
  </si>
  <si>
    <t>YILHM2240</t>
  </si>
  <si>
    <t>Pantalones cortos de lona de corte regular verde caqui de hombre H&amp;M</t>
  </si>
  <si>
    <t>01140YILHM2240</t>
  </si>
  <si>
    <t>01140YILHM2057</t>
  </si>
  <si>
    <t>01140YILHM2713</t>
  </si>
  <si>
    <t>YILHM2223</t>
  </si>
  <si>
    <t>Camisa negra de resort de corte regular H&amp;M</t>
  </si>
  <si>
    <t>01141YILHM2223</t>
  </si>
  <si>
    <t>01141YILHM2682</t>
  </si>
  <si>
    <t>_Camisa de mezcla de lino de manga corta de corte regular azul marino H&amp;M Talla XL</t>
  </si>
  <si>
    <t>01141YILHM2435</t>
  </si>
  <si>
    <t>01141YILHM2358</t>
  </si>
  <si>
    <t>01141YILHM2534</t>
  </si>
  <si>
    <t>01142YILHM2537</t>
  </si>
  <si>
    <t>_Shorts de mezclilla de cintura alta azul denim claro H&amp;M</t>
  </si>
  <si>
    <t>01143YILHM2372</t>
  </si>
  <si>
    <t>01144YILHM1076</t>
  </si>
  <si>
    <t>01145YILHM2694</t>
  </si>
  <si>
    <t>01146YILHM2751</t>
  </si>
  <si>
    <t>01147YILHM2167</t>
  </si>
  <si>
    <t>01147YILHM2444</t>
  </si>
  <si>
    <t>01147YILHM2424</t>
  </si>
  <si>
    <t>01147YILHM2132</t>
  </si>
  <si>
    <t>01147YILHM2432</t>
  </si>
  <si>
    <t>01147YILHM2685</t>
  </si>
  <si>
    <t>01147YILHM2351</t>
  </si>
  <si>
    <t>01147YILHM2423</t>
  </si>
  <si>
    <t>01147YILHM2482</t>
  </si>
  <si>
    <t>01147YILHM2005</t>
  </si>
  <si>
    <t>01147YILHM2145</t>
  </si>
  <si>
    <t>01148YILHM2597</t>
  </si>
  <si>
    <t>01149YILHM2547</t>
  </si>
  <si>
    <t>01150YILHM2238</t>
  </si>
  <si>
    <t>01151YILHM2178</t>
  </si>
  <si>
    <t>01151YILHM2168</t>
  </si>
  <si>
    <t>01152YILHM2150</t>
  </si>
  <si>
    <t>01153BU04459</t>
  </si>
  <si>
    <t>01153YILHM1079</t>
  </si>
  <si>
    <t>01153YILHM2011</t>
  </si>
  <si>
    <t>01153BU04410</t>
  </si>
  <si>
    <t>01153LTA00003</t>
  </si>
  <si>
    <t>01153YILHM1075</t>
  </si>
  <si>
    <t>01153YILHM2609</t>
  </si>
  <si>
    <t>01154YILHM2566</t>
  </si>
  <si>
    <t>01154YILHM2500</t>
  </si>
  <si>
    <t>01154YILHM2340</t>
  </si>
  <si>
    <t>01155BU0473</t>
  </si>
  <si>
    <t>01156YILHM2717</t>
  </si>
  <si>
    <t>Tienda Mildrey</t>
  </si>
  <si>
    <t>01157YILHM2180</t>
  </si>
  <si>
    <t>01158YILHM0303</t>
  </si>
  <si>
    <t>01159YNIR55</t>
  </si>
  <si>
    <t>01160YILHM2746</t>
  </si>
  <si>
    <t>01161YILHM2553</t>
  </si>
  <si>
    <t>01162YILHM2461</t>
  </si>
  <si>
    <t>01163YILHM2566</t>
  </si>
  <si>
    <t>Tienda Mildrey 5% Yeny</t>
  </si>
  <si>
    <t>01164YILHM2005</t>
  </si>
  <si>
    <t>01164YILHM2548</t>
  </si>
  <si>
    <t>01165YNIR53</t>
  </si>
  <si>
    <t>01165YNIR45</t>
  </si>
  <si>
    <t>01166YILHM1087</t>
  </si>
  <si>
    <t>01167YNIR33</t>
  </si>
  <si>
    <t>01168YILHM0381</t>
  </si>
  <si>
    <t>01169YILHM0372</t>
  </si>
  <si>
    <t>01170YILHM0375</t>
  </si>
  <si>
    <t>01171YILHM0378</t>
  </si>
  <si>
    <t>01172YILHM0384</t>
  </si>
  <si>
    <t>01173YILHM2553</t>
  </si>
  <si>
    <t>Vendido en tienda Lianet</t>
  </si>
  <si>
    <t>01174YILHM2205</t>
  </si>
  <si>
    <t>Nally
Vendida por Transferencia</t>
  </si>
  <si>
    <t>01175YNIR32</t>
  </si>
  <si>
    <t>01176YILHM1087</t>
  </si>
  <si>
    <t>01177YILHM2548</t>
  </si>
  <si>
    <t>Venta Tienda Lianet</t>
  </si>
  <si>
    <t>01178YNIR20</t>
  </si>
  <si>
    <t>01179YILHM2129</t>
  </si>
  <si>
    <t>01180YILHM0464</t>
  </si>
  <si>
    <t>Tienda Lianet</t>
  </si>
  <si>
    <t>01181YILHM2354</t>
  </si>
  <si>
    <t>01181YILHM2679</t>
  </si>
  <si>
    <t>01181YILHM2415</t>
  </si>
  <si>
    <t>Venta tienda Mildrey</t>
  </si>
  <si>
    <t>01182YILHM2390</t>
  </si>
  <si>
    <t>Venta Tienda Lianet Gestor Claudia</t>
  </si>
  <si>
    <t>01183YILHM2692</t>
  </si>
  <si>
    <t>01183YILHM0327</t>
  </si>
  <si>
    <t>01183YILHM2701</t>
  </si>
  <si>
    <t>01184YNIR07</t>
  </si>
  <si>
    <t>Yeny se le descontó el 5% al producto</t>
  </si>
  <si>
    <t>01185YILHM1002</t>
  </si>
  <si>
    <t>Yudisleydi</t>
  </si>
  <si>
    <t>01186YILHM0464</t>
  </si>
  <si>
    <t>01187YILHM1076</t>
  </si>
  <si>
    <t>01188YILHM2537</t>
  </si>
  <si>
    <t>01189YILHM2037</t>
  </si>
  <si>
    <t>_Pantalones de hombres de chándal holgados negros H&amp;M</t>
  </si>
  <si>
    <t>01190YILHM2522</t>
  </si>
  <si>
    <t>01191YILHM2150</t>
  </si>
  <si>
    <t>01192BU043506</t>
  </si>
  <si>
    <t>01193YILHM2549</t>
  </si>
  <si>
    <t>01194YILHM1080</t>
  </si>
  <si>
    <t>Venta en tienda Mildred</t>
  </si>
  <si>
    <t>01195BU04384</t>
  </si>
  <si>
    <t>01196BU04385</t>
  </si>
  <si>
    <t>01197YNIR29</t>
  </si>
  <si>
    <t>01198YILHM0620</t>
  </si>
  <si>
    <t>_Sandalias prácticas bajas blancas</t>
  </si>
  <si>
    <t>01199YILHM2585</t>
  </si>
  <si>
    <t>01200YILHM1061</t>
  </si>
  <si>
    <t>01201YILHM1048</t>
  </si>
  <si>
    <t>01202BU043500</t>
  </si>
  <si>
    <t>01203YILHM0620</t>
  </si>
  <si>
    <t>01204YILHM2722</t>
  </si>
  <si>
    <t>Venta Tienda</t>
  </si>
  <si>
    <t>01205YILHM2338</t>
  </si>
  <si>
    <t>01205YILHM2417</t>
  </si>
  <si>
    <t>Tienda Mildred</t>
  </si>
  <si>
    <t>01206YILHM0635</t>
  </si>
  <si>
    <t>01206YILHM2144</t>
  </si>
  <si>
    <t>01206YILHM2152</t>
  </si>
  <si>
    <t>_Pulóver de canalé azul marino con rayas blancas H&amp;M</t>
  </si>
  <si>
    <t>01206YILHM2600</t>
  </si>
  <si>
    <t>01206YILHM2322</t>
  </si>
  <si>
    <t>01206YILHM2761</t>
  </si>
  <si>
    <t>01206YILHM2760</t>
  </si>
  <si>
    <t>01206YILHM2518</t>
  </si>
  <si>
    <t>01206YILHM2179</t>
  </si>
  <si>
    <t>01206YILHM2457</t>
  </si>
  <si>
    <t>01206YILHM2319</t>
  </si>
  <si>
    <t>01206YILHM2438</t>
  </si>
  <si>
    <t>01206YILHM2524</t>
  </si>
  <si>
    <t>01206YILHM2302</t>
  </si>
  <si>
    <t>Tienda Mildrey 5% Lau</t>
  </si>
  <si>
    <t>01207YILHM0560</t>
  </si>
  <si>
    <t>01207YILHM2470</t>
  </si>
  <si>
    <t>01207YILHM2519</t>
  </si>
  <si>
    <t>01207YILHM2473</t>
  </si>
  <si>
    <t>Tienda Mildrey 5% Yeni</t>
  </si>
  <si>
    <t>01208YILHM0928</t>
  </si>
  <si>
    <t>01208YILHM2769</t>
  </si>
  <si>
    <t>01209YILHM2047</t>
  </si>
  <si>
    <t>01210YILHM2555</t>
  </si>
  <si>
    <t>01211YILHM1087</t>
  </si>
  <si>
    <t>01212YILHM1087</t>
  </si>
  <si>
    <t>01213YILHM0433</t>
  </si>
  <si>
    <t>01214SQ7494591</t>
  </si>
  <si>
    <t>01215YILHM2549</t>
  </si>
  <si>
    <t>01216YILHM0697</t>
  </si>
  <si>
    <t>01216YILHM2528</t>
  </si>
  <si>
    <t>01217YILHM2466</t>
  </si>
  <si>
    <t>01218YILHM1087</t>
  </si>
  <si>
    <t>01219YILHM2579</t>
  </si>
  <si>
    <t>01219YILHM2552</t>
  </si>
  <si>
    <t>01220YILHM0635</t>
  </si>
  <si>
    <t>Nally
Se descontó el 15% por el día de las madres</t>
  </si>
  <si>
    <t>01221YILHM2568</t>
  </si>
  <si>
    <t>01222BU043501</t>
  </si>
  <si>
    <t>01223YILHM1027</t>
  </si>
  <si>
    <t>15% descuento</t>
  </si>
  <si>
    <t>01224YNIR51</t>
  </si>
  <si>
    <t>01225YNIR30</t>
  </si>
  <si>
    <t>01226YILHM2837</t>
  </si>
  <si>
    <t>01226YILHM2662</t>
  </si>
  <si>
    <t>01226YILHM2663</t>
  </si>
  <si>
    <t>Camiseta deportiva corta de tirantes</t>
  </si>
  <si>
    <t>01226YILHM0220</t>
  </si>
  <si>
    <t>01226YILHM2501</t>
  </si>
  <si>
    <t>01226YILHM2684</t>
  </si>
  <si>
    <t>01226YILHM2827</t>
  </si>
  <si>
    <t>01227YILHM2612</t>
  </si>
  <si>
    <t>01228YILHM2542</t>
  </si>
  <si>
    <t>01228YILHM2539</t>
  </si>
  <si>
    <t>01229YILHM2210</t>
  </si>
  <si>
    <t>01229YILHM2056</t>
  </si>
  <si>
    <t>01230YILHM2136</t>
  </si>
  <si>
    <t>Lianet Promo 5%</t>
  </si>
  <si>
    <t>01231YILHM2552</t>
  </si>
  <si>
    <t>Yeni 5%</t>
  </si>
  <si>
    <t>01232YILHM2811</t>
  </si>
  <si>
    <t>01232YILHM2247</t>
  </si>
  <si>
    <t>Camisa negra de corte ajustado de cuello chino H&amp;M</t>
  </si>
  <si>
    <t>01232YILHM2315</t>
  </si>
  <si>
    <t>01232YILHM0965</t>
  </si>
  <si>
    <t>01232YILHM2812</t>
  </si>
  <si>
    <t>01233YILHM2149</t>
  </si>
  <si>
    <t>01233YILHM2626</t>
  </si>
  <si>
    <t>01234YILHM0141</t>
  </si>
  <si>
    <t>01235YNIR56</t>
  </si>
  <si>
    <t>01236YILHM2824</t>
  </si>
  <si>
    <t>01236YILHM2339</t>
  </si>
  <si>
    <t>01236YILHM0935</t>
  </si>
  <si>
    <t>01236YILHM2345</t>
  </si>
  <si>
    <t>01237YILHM2307</t>
  </si>
  <si>
    <t>01237YILHM2700</t>
  </si>
  <si>
    <t>01237YILHM0941</t>
  </si>
  <si>
    <t>01237YILHM2732</t>
  </si>
  <si>
    <t>01238YILHM2629</t>
  </si>
  <si>
    <t>_Polo de punto pointelle color crema con rayas negras H&amp;M</t>
  </si>
  <si>
    <t>01239YILHM2789</t>
  </si>
  <si>
    <t>01240YILHM2840</t>
  </si>
  <si>
    <t>01240YILHM2828</t>
  </si>
  <si>
    <t>01241YILHM2817</t>
  </si>
  <si>
    <t>01242YILHM2549</t>
  </si>
  <si>
    <t>01243YILHM2785</t>
  </si>
  <si>
    <t>01243YILHM2196</t>
  </si>
  <si>
    <t>01243YILHM0619</t>
  </si>
  <si>
    <t>Vanesa</t>
  </si>
  <si>
    <t>01244YILHM2550</t>
  </si>
  <si>
    <t>01245YNIR54</t>
  </si>
  <si>
    <t>01246YILHM2789</t>
  </si>
  <si>
    <t>Yilian 5%</t>
  </si>
  <si>
    <t>01247YNIR32</t>
  </si>
  <si>
    <t>Sarai 5%</t>
  </si>
  <si>
    <t>01248YNIR38</t>
  </si>
  <si>
    <t>01248BU043524</t>
  </si>
  <si>
    <t>01248BU043517</t>
  </si>
  <si>
    <t>01249YILHM2629</t>
  </si>
  <si>
    <t>01250YILHM2547</t>
  </si>
  <si>
    <t>Sandalias bajas con adorno textil entrelazado color salmón</t>
  </si>
  <si>
    <t>01251YILHM2577</t>
  </si>
  <si>
    <t>01252YILHM2534</t>
  </si>
  <si>
    <t>Lili</t>
  </si>
  <si>
    <t>01253YNIR81</t>
  </si>
  <si>
    <t>01254YILHM2441</t>
  </si>
  <si>
    <t>01255YILHM2577</t>
  </si>
  <si>
    <t>Esta se cambio por una S 
Nally</t>
  </si>
  <si>
    <t>01256YILHM2543</t>
  </si>
  <si>
    <t>01257YILHM1086</t>
  </si>
  <si>
    <t>01258YILHM1088</t>
  </si>
  <si>
    <t>01259YILHM2164</t>
  </si>
  <si>
    <t>01260BU043635</t>
  </si>
  <si>
    <t>01261YILHM1024</t>
  </si>
  <si>
    <t>01262BU043502</t>
  </si>
  <si>
    <t>01263YILHM2578</t>
  </si>
  <si>
    <t>01264YILHM2298</t>
  </si>
  <si>
    <t>01265YILHM2743</t>
  </si>
  <si>
    <t>01266YILHM2658</t>
  </si>
  <si>
    <t>01267YILHM0964</t>
  </si>
  <si>
    <t>_Pulóver blanco con rayas azules de algodón H&amp;M</t>
  </si>
  <si>
    <t>01268YILHM2614</t>
  </si>
  <si>
    <t>01269BU064412</t>
  </si>
  <si>
    <t>01270YILHM0644</t>
  </si>
  <si>
    <t>01271BU04376</t>
  </si>
  <si>
    <t>01272YILHM1013</t>
  </si>
  <si>
    <t>01273YILHM2537</t>
  </si>
  <si>
    <t>01274YILHM2552</t>
  </si>
  <si>
    <t>01275SQ2791329</t>
  </si>
  <si>
    <t>01276YILHM2705</t>
  </si>
  <si>
    <t>01276YILHM0342</t>
  </si>
  <si>
    <t>01276YILHM0635</t>
  </si>
  <si>
    <t>01276YILHM2813</t>
  </si>
  <si>
    <t>01276YILHM2857</t>
  </si>
  <si>
    <t>01276YILHM2771</t>
  </si>
  <si>
    <t>01276YILHM2698</t>
  </si>
  <si>
    <t>01276YILHM0912</t>
  </si>
  <si>
    <t>SQ9492390</t>
  </si>
  <si>
    <t>01276SQ9492390</t>
  </si>
  <si>
    <t>01276YILHM2786</t>
  </si>
  <si>
    <t>01276YILHM2603</t>
  </si>
  <si>
    <t>01276YILHM1073</t>
  </si>
  <si>
    <t>01277YILHM2671</t>
  </si>
  <si>
    <t>Yiliam</t>
  </si>
  <si>
    <t>01278YILHM1049</t>
  </si>
  <si>
    <t>01279YILHM2835</t>
  </si>
  <si>
    <t>01280YILHM2781</t>
  </si>
  <si>
    <t>01281YILHM2107</t>
  </si>
  <si>
    <t>01282YILHM2299</t>
  </si>
  <si>
    <t>Nally 
[2025-05-09 10:28:32 -0500</t>
  </si>
  <si>
    <t>01283YILHM0421</t>
  </si>
  <si>
    <t>01283YILHM1087</t>
  </si>
  <si>
    <t>01283YILHM1088</t>
  </si>
  <si>
    <t>01283YNIR49</t>
  </si>
  <si>
    <t>SQ7553701</t>
  </si>
  <si>
    <t>01284SQ7553701</t>
  </si>
  <si>
    <t>Tienda mildrey 15%</t>
  </si>
  <si>
    <t>01285BLTHM0861</t>
  </si>
  <si>
    <t>01285YNIR06</t>
  </si>
  <si>
    <t>01286YILHM2619</t>
  </si>
  <si>
    <t>01286YILHM2806</t>
  </si>
  <si>
    <t>01286YILHM0295</t>
  </si>
  <si>
    <t>01286YILHM2485</t>
  </si>
  <si>
    <t>01287YILHM0870</t>
  </si>
  <si>
    <t>01288YILHM2534</t>
  </si>
  <si>
    <t>SQ9531610</t>
  </si>
  <si>
    <t>01289SQ9531610</t>
  </si>
  <si>
    <t>01290YILHM2560</t>
  </si>
  <si>
    <t>_Shorts regular fit beige H&amp;M</t>
  </si>
  <si>
    <t>01290YILHM2819</t>
  </si>
  <si>
    <t>01290YILHM2685</t>
  </si>
  <si>
    <t>01290YILHM2688</t>
  </si>
  <si>
    <t>01290YILHM2621</t>
  </si>
  <si>
    <t>01291YILHM2561</t>
  </si>
  <si>
    <t>01292YNIR52</t>
  </si>
  <si>
    <t>01293YILHM2847</t>
  </si>
  <si>
    <t>01294YILHM2762</t>
  </si>
  <si>
    <t>01295YILHM2344</t>
  </si>
  <si>
    <t>01296YILHM1036</t>
  </si>
  <si>
    <t>01297YILHM1058</t>
  </si>
  <si>
    <t>01298YILHM2850</t>
  </si>
  <si>
    <t>SQ4387059</t>
  </si>
  <si>
    <t>01298SQ4387059</t>
  </si>
  <si>
    <t>_Top drapeado sin mangas estampado animal print H&amp;M</t>
  </si>
  <si>
    <t>01298YILHM2797</t>
  </si>
  <si>
    <t>01298YNIR17</t>
  </si>
  <si>
    <t>01299SQ7553701</t>
  </si>
  <si>
    <t>SQ5874789</t>
  </si>
  <si>
    <t>01300SQ5874789</t>
  </si>
  <si>
    <t>01301YILHM2642</t>
  </si>
  <si>
    <t>01301YILHM2652</t>
  </si>
  <si>
    <t>01302BU0547</t>
  </si>
  <si>
    <t>01302YILHM2954</t>
  </si>
  <si>
    <t>01302YILHM2961</t>
  </si>
  <si>
    <t>01303YILHM2517</t>
  </si>
  <si>
    <t>01303YILHM2622</t>
  </si>
  <si>
    <t>01303YILHM2386</t>
  </si>
  <si>
    <t>01303YILHM2214</t>
  </si>
  <si>
    <t>01303YILHM2462</t>
  </si>
  <si>
    <t>01303YILHM0521</t>
  </si>
  <si>
    <t>01303YILHM2458</t>
  </si>
  <si>
    <t>01304YILHM2672</t>
  </si>
  <si>
    <t>01304YNIR31</t>
  </si>
  <si>
    <t>01305YILHM2883</t>
  </si>
  <si>
    <t>01306BU04457</t>
  </si>
  <si>
    <t>01307YILHM2849</t>
  </si>
  <si>
    <t>SQ5128739</t>
  </si>
  <si>
    <t>01308SQ5128739</t>
  </si>
  <si>
    <t>SQ9348910</t>
  </si>
  <si>
    <t>01309SQ9348910</t>
  </si>
  <si>
    <t>01310YILHM2464</t>
  </si>
  <si>
    <t>01311YILHM2180</t>
  </si>
  <si>
    <t>01312YILHM2819</t>
  </si>
  <si>
    <t>01313YILHM2814</t>
  </si>
  <si>
    <t>SQ6124738</t>
  </si>
  <si>
    <t>01314SQ6124738</t>
  </si>
  <si>
    <t>_Pulóver loose fit verde oscuro de gran calidad H&amp;M</t>
  </si>
  <si>
    <t>01314YILHM2795</t>
  </si>
  <si>
    <t>01315YILHM2036</t>
  </si>
  <si>
    <t>01315YILHM2874</t>
  </si>
  <si>
    <t>01315YILHM2714</t>
  </si>
  <si>
    <t>01316YNIR02</t>
  </si>
  <si>
    <t>01317YILHM2945</t>
  </si>
  <si>
    <t>01318YILHM2753</t>
  </si>
  <si>
    <t>SQ4563484</t>
  </si>
  <si>
    <t>01319SQ4563484</t>
  </si>
  <si>
    <t>Camisa de mezcla de lino sin mangas azul marino H&amp;M</t>
  </si>
  <si>
    <t>01320YILHM2118</t>
  </si>
  <si>
    <t>01320YILHM2079</t>
  </si>
  <si>
    <t>01321BU04449</t>
  </si>
  <si>
    <t>01322YILHM2546</t>
  </si>
  <si>
    <t>01323YILHM2618</t>
  </si>
  <si>
    <t>01323YILHM2896</t>
  </si>
  <si>
    <t>Letta</t>
  </si>
  <si>
    <t>01324YILHM2392</t>
  </si>
  <si>
    <t>Tienda Promo 5% Gercy</t>
  </si>
  <si>
    <t>01325YILHM2867</t>
  </si>
  <si>
    <t>01326YILHM2248</t>
  </si>
  <si>
    <t>01326YILHM2226</t>
  </si>
  <si>
    <t>_Camisa de hombre de lino blanca H&amp;MJ</t>
  </si>
  <si>
    <t>01326YILHM2878</t>
  </si>
  <si>
    <t>01326YILHM2318</t>
  </si>
  <si>
    <t>SQ2195079</t>
  </si>
  <si>
    <t>01327SQ2195079</t>
  </si>
  <si>
    <t>01327YILHM2819</t>
  </si>
  <si>
    <t>01327YILHM2458</t>
  </si>
  <si>
    <t>01328YILHM2680</t>
  </si>
  <si>
    <t>01329YILHM2219</t>
  </si>
  <si>
    <t>Yeni CD</t>
  </si>
  <si>
    <t>01330YILHM2784</t>
  </si>
  <si>
    <t>01330YILHM2476</t>
  </si>
  <si>
    <t>01330YILHM2146</t>
  </si>
  <si>
    <t>Bolso TOTE arcoíris trending</t>
  </si>
  <si>
    <t>01331BU06729</t>
  </si>
  <si>
    <t>01332YILHM2166</t>
  </si>
  <si>
    <t>01332YILHM2429</t>
  </si>
  <si>
    <t>SQ9419295</t>
  </si>
  <si>
    <t>01332SQ9419295</t>
  </si>
  <si>
    <t>01333YILHM2618</t>
  </si>
  <si>
    <t>01334YILHM2393</t>
  </si>
  <si>
    <t>01335YILHM2534</t>
  </si>
  <si>
    <t>01336YILHM2881</t>
  </si>
  <si>
    <t>01337BU043542</t>
  </si>
  <si>
    <t>01338YILHM2072</t>
  </si>
  <si>
    <t>01339YNIR62</t>
  </si>
  <si>
    <t>01340YILHM2046</t>
  </si>
  <si>
    <t>01341YNIR64</t>
  </si>
  <si>
    <t>01342YILHM2129</t>
  </si>
  <si>
    <t>01343YILHM0464</t>
  </si>
  <si>
    <t>01344YILHM2963</t>
  </si>
  <si>
    <t>Tienda Mildrey Nally</t>
  </si>
  <si>
    <t>01345YNIR70</t>
  </si>
  <si>
    <t>Tienda Mildrey gestor Nahomy</t>
  </si>
  <si>
    <t>01346YILHM2230</t>
  </si>
  <si>
    <t>01346YILHM2795</t>
  </si>
  <si>
    <t>SQ0085780</t>
  </si>
  <si>
    <t>01346SQ0085780</t>
  </si>
  <si>
    <t>01346YILHM2316</t>
  </si>
  <si>
    <t>01346YILHM3018</t>
  </si>
  <si>
    <t>01346YILHM2232</t>
  </si>
  <si>
    <t>01347YILHM2132</t>
  </si>
  <si>
    <t>01347YILHM3015</t>
  </si>
  <si>
    <t>SQ0329984</t>
  </si>
  <si>
    <t>01347SQ0329984</t>
  </si>
  <si>
    <t>SQ1770701</t>
  </si>
  <si>
    <t>Polo de ajuste encantado blanco crema de hombre H&amp;M</t>
  </si>
  <si>
    <t>01347SQ1770701</t>
  </si>
  <si>
    <t>01347YILHM2784</t>
  </si>
  <si>
    <t>01348YILHM3011</t>
  </si>
  <si>
    <t>Tienda Mildrey Nahomy</t>
  </si>
  <si>
    <t>01349YILHM2418</t>
  </si>
  <si>
    <t>01349YILHM1081</t>
  </si>
  <si>
    <t>01349YILHM2960</t>
  </si>
  <si>
    <t>01350YILHM1074</t>
  </si>
  <si>
    <t>01351YILHM2768</t>
  </si>
  <si>
    <t>01352YILHM2915</t>
  </si>
  <si>
    <t>01353YILHM2916</t>
  </si>
  <si>
    <t>01354YILHM2917</t>
  </si>
  <si>
    <t>01355YILHM2909</t>
  </si>
  <si>
    <t>01356YILHM2910</t>
  </si>
  <si>
    <t>01357YILHM2911</t>
  </si>
  <si>
    <t>01358YILHM0448</t>
  </si>
  <si>
    <t>Lety CD</t>
  </si>
  <si>
    <t>01359BLTHM0833</t>
  </si>
  <si>
    <t>01360YILHM2820</t>
  </si>
  <si>
    <t>01361YILHM2821</t>
  </si>
  <si>
    <t>01361YILHM2683</t>
  </si>
  <si>
    <t>01362YILHM2822</t>
  </si>
  <si>
    <t>01363YILHM2707</t>
  </si>
  <si>
    <t>01363YILHM2005</t>
  </si>
  <si>
    <t>Vendido en tienda Mildred</t>
  </si>
  <si>
    <t>Yilhm0589</t>
  </si>
  <si>
    <t>01364Yilhm0589</t>
  </si>
  <si>
    <t>Yilhm2028</t>
  </si>
  <si>
    <t>01365Yilhm2028</t>
  </si>
  <si>
    <t>01366YILHM2948</t>
  </si>
  <si>
    <t>01367YILHM2439</t>
  </si>
  <si>
    <t>YeniCD</t>
  </si>
  <si>
    <t>01368YILHM3016</t>
  </si>
  <si>
    <t>01369YILHM1017</t>
  </si>
  <si>
    <t>01370YILHM1023</t>
  </si>
  <si>
    <t>01371BU043653</t>
  </si>
  <si>
    <t>01372BU04445</t>
  </si>
  <si>
    <t>01373YILHM1060</t>
  </si>
  <si>
    <t>FECHA</t>
  </si>
  <si>
    <t>CONCEPTO</t>
  </si>
  <si>
    <t>MONTO (USD)</t>
  </si>
  <si>
    <t>Categoría</t>
  </si>
  <si>
    <t>Renta Local Tienda</t>
  </si>
  <si>
    <t>Fijo</t>
  </si>
  <si>
    <t>Renta Local CD</t>
  </si>
  <si>
    <t>Pago Trabajadores CD</t>
  </si>
  <si>
    <t>Pago Trabajadores Tienda</t>
  </si>
  <si>
    <t>Electricidad</t>
  </si>
  <si>
    <t xml:space="preserve"> $                                -  </t>
  </si>
  <si>
    <t>Gas</t>
  </si>
  <si>
    <t>Agua</t>
  </si>
  <si>
    <t>Teléfono</t>
  </si>
  <si>
    <t>Pantry</t>
  </si>
  <si>
    <t>Papel Higiénico</t>
  </si>
  <si>
    <t>Compra equipo WIFI</t>
  </si>
  <si>
    <t>MES</t>
  </si>
  <si>
    <t>TOTAL VENDIDO</t>
  </si>
  <si>
    <t>TOTAL GANANCIA</t>
  </si>
  <si>
    <t>TOTAL GASTOS</t>
  </si>
  <si>
    <t>2024</t>
  </si>
  <si>
    <t>&lt;9/1/24</t>
  </si>
  <si>
    <t>Jul</t>
  </si>
  <si>
    <t>(blank)</t>
  </si>
  <si>
    <t>Aug</t>
  </si>
  <si>
    <t>Sep</t>
  </si>
  <si>
    <t>Oct</t>
  </si>
  <si>
    <t>Nov</t>
  </si>
  <si>
    <t>Dec</t>
  </si>
  <si>
    <t>2025</t>
  </si>
  <si>
    <t>Jan</t>
  </si>
  <si>
    <t>Feb</t>
  </si>
  <si>
    <t>Mar</t>
  </si>
  <si>
    <t>Apr</t>
  </si>
  <si>
    <t>May</t>
  </si>
  <si>
    <t>&lt;7/13/24</t>
  </si>
  <si>
    <t>Grand Total</t>
  </si>
  <si>
    <t>Values</t>
  </si>
  <si>
    <t>Comisión Unitaria 10%</t>
  </si>
  <si>
    <t>Costo Unitario SIN Comision</t>
  </si>
  <si>
    <t>Compra bolsas 250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</si>
</sst>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&quot;$&quot;#,##0.00"/>
    <numFmt numFmtId="165" formatCode="0_);[Red]\(0\)"/>
    <numFmt numFmtId="166" formatCode="0.00_);[Red]\(0.00\)"/>
    <numFmt numFmtId="167" formatCode="&quot;$&quot;#,##0.0"/>
    <numFmt numFmtId="168" formatCode="0.00_ "/>
    <numFmt numFmtId="169" formatCode="yyyy\-mm\-dd;@"/>
  </numFmts>
  <fonts count="7" x14ac:knownFonts="1">
    <font>
      <sz val="12"/>
      <color theme="1"/>
      <name val="Calibri"/>
      <family val="2"/>
      <scheme val="minor"/>
    </font>
    <font>
      <b/>
      <sz val="16"/>
      <color theme="1"/>
      <name val="Helvetica Neue"/>
      <family val="2"/>
    </font>
    <font>
      <b/>
      <sz val="16"/>
      <color theme="2" tint="-0.89996032593768116"/>
      <name val="Helvetica Neue"/>
      <family val="2"/>
    </font>
    <font>
      <sz val="12"/>
      <color theme="1"/>
      <name val="Helvetica Neue"/>
      <family val="2"/>
    </font>
    <font>
      <b/>
      <sz val="12"/>
      <color rgb="FFFFFFFF"/>
      <name val="Helvetica Neue"/>
      <family val="2"/>
    </font>
    <font>
      <sz val="12"/>
      <color rgb="FF000000"/>
      <name val="Helvetica Neue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62A796"/>
        <bgColor rgb="FF000000"/>
      </patternFill>
    </fill>
    <fill>
      <patternFill patternType="solid">
        <fgColor rgb="FFDFF8D6"/>
        <bgColor rgb="FFDFF8D6"/>
      </patternFill>
    </fill>
    <fill>
      <patternFill patternType="solid">
        <fgColor rgb="FF4472C4"/>
        <bgColor rgb="FF4472C4"/>
      </patternFill>
    </fill>
  </fills>
  <borders count="1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5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5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5"/>
      </top>
      <bottom/>
      <diagonal/>
    </border>
    <border>
      <left/>
      <right style="thin">
        <color rgb="FFDEDEDE"/>
      </right>
      <top/>
      <bottom style="thin">
        <color rgb="FFDEDEDE"/>
      </bottom>
      <diagonal/>
    </border>
    <border>
      <left style="thin">
        <color rgb="FFDEDEDE"/>
      </left>
      <right style="thin">
        <color rgb="FFDEDEDE"/>
      </right>
      <top/>
      <bottom style="thin">
        <color rgb="FFDEDEDE"/>
      </bottom>
      <diagonal/>
    </border>
    <border>
      <left style="thin">
        <color rgb="FFDEDEDE"/>
      </left>
      <right/>
      <top/>
      <bottom style="thin">
        <color rgb="FFDEDEDE"/>
      </bottom>
      <diagonal/>
    </border>
    <border>
      <left/>
      <right style="thin">
        <color rgb="FFDEDEDE"/>
      </right>
      <top style="thin">
        <color rgb="FFDEDEDE"/>
      </top>
      <bottom/>
      <diagonal/>
    </border>
    <border>
      <left style="thin">
        <color rgb="FFDEDEDE"/>
      </left>
      <right style="thin">
        <color rgb="FFDEDEDE"/>
      </right>
      <top style="thin">
        <color rgb="FFDEDEDE"/>
      </top>
      <bottom/>
      <diagonal/>
    </border>
    <border>
      <left style="thin">
        <color rgb="FFDEDEDE"/>
      </left>
      <right/>
      <top style="thin">
        <color rgb="FFDEDEDE"/>
      </top>
      <bottom/>
      <diagonal/>
    </border>
    <border>
      <left style="thin">
        <color rgb="FFDEDEDE"/>
      </left>
      <right style="thin">
        <color rgb="FFDEDEDE"/>
      </right>
      <top/>
      <bottom/>
      <diagonal/>
    </border>
    <border>
      <left style="thin">
        <color rgb="FF4472C4"/>
      </left>
      <right/>
      <top/>
      <bottom/>
      <diagonal/>
    </border>
    <border>
      <left/>
      <right style="thin">
        <color rgb="FF4472C4"/>
      </right>
      <top/>
      <bottom/>
      <diagonal/>
    </border>
  </borders>
  <cellStyleXfs count="2">
    <xf numFmtId="0" fontId="0" fillId="0" borderId="0"/>
    <xf numFmtId="44" fontId="6" fillId="0" borderId="0"/>
  </cellStyleXfs>
  <cellXfs count="54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left" vertical="center" wrapText="1"/>
    </xf>
    <xf numFmtId="164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65" fontId="2" fillId="2" borderId="1" xfId="0" applyNumberFormat="1" applyFont="1" applyFill="1" applyBorder="1" applyAlignment="1">
      <alignment horizontal="left" vertical="center" wrapText="1"/>
    </xf>
    <xf numFmtId="166" fontId="2" fillId="2" borderId="1" xfId="0" applyNumberFormat="1" applyFont="1" applyFill="1" applyBorder="1" applyAlignment="1">
      <alignment horizontal="left" vertical="center" wrapText="1"/>
    </xf>
    <xf numFmtId="167" fontId="2" fillId="2" borderId="1" xfId="0" applyNumberFormat="1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vertical="top"/>
    </xf>
    <xf numFmtId="164" fontId="3" fillId="3" borderId="3" xfId="0" applyNumberFormat="1" applyFont="1" applyFill="1" applyBorder="1" applyAlignment="1">
      <alignment vertical="top"/>
    </xf>
    <xf numFmtId="0" fontId="3" fillId="3" borderId="3" xfId="0" applyFont="1" applyFill="1" applyBorder="1" applyAlignment="1">
      <alignment vertical="top" wrapText="1"/>
    </xf>
    <xf numFmtId="165" fontId="3" fillId="3" borderId="3" xfId="0" applyNumberFormat="1" applyFont="1" applyFill="1" applyBorder="1" applyAlignment="1">
      <alignment vertical="top"/>
    </xf>
    <xf numFmtId="166" fontId="3" fillId="3" borderId="3" xfId="0" applyNumberFormat="1" applyFont="1" applyFill="1" applyBorder="1" applyAlignment="1">
      <alignment vertical="top"/>
    </xf>
    <xf numFmtId="167" fontId="3" fillId="3" borderId="3" xfId="0" applyNumberFormat="1" applyFont="1" applyFill="1" applyBorder="1" applyAlignment="1">
      <alignment vertical="top"/>
    </xf>
    <xf numFmtId="0" fontId="3" fillId="0" borderId="3" xfId="0" applyFont="1" applyBorder="1" applyAlignment="1">
      <alignment vertical="top"/>
    </xf>
    <xf numFmtId="164" fontId="3" fillId="0" borderId="3" xfId="0" applyNumberFormat="1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165" fontId="3" fillId="0" borderId="3" xfId="0" applyNumberFormat="1" applyFont="1" applyBorder="1" applyAlignment="1">
      <alignment vertical="top"/>
    </xf>
    <xf numFmtId="166" fontId="3" fillId="0" borderId="3" xfId="0" applyNumberFormat="1" applyFont="1" applyBorder="1" applyAlignment="1">
      <alignment vertical="top"/>
    </xf>
    <xf numFmtId="167" fontId="3" fillId="0" borderId="3" xfId="0" applyNumberFormat="1" applyFont="1" applyBorder="1" applyAlignment="1">
      <alignment vertical="top"/>
    </xf>
    <xf numFmtId="164" fontId="3" fillId="0" borderId="2" xfId="0" applyNumberFormat="1" applyFont="1" applyBorder="1" applyAlignment="1">
      <alignment vertical="top"/>
    </xf>
    <xf numFmtId="168" fontId="3" fillId="3" borderId="3" xfId="0" applyNumberFormat="1" applyFont="1" applyFill="1" applyBorder="1" applyAlignment="1">
      <alignment vertical="top"/>
    </xf>
    <xf numFmtId="168" fontId="3" fillId="0" borderId="3" xfId="0" applyNumberFormat="1" applyFont="1" applyBorder="1" applyAlignment="1">
      <alignment vertical="top"/>
    </xf>
    <xf numFmtId="0" fontId="3" fillId="0" borderId="4" xfId="0" applyFont="1" applyBorder="1" applyAlignment="1">
      <alignment vertical="top"/>
    </xf>
    <xf numFmtId="164" fontId="3" fillId="0" borderId="4" xfId="0" applyNumberFormat="1" applyFont="1" applyBorder="1" applyAlignment="1">
      <alignment vertical="top"/>
    </xf>
    <xf numFmtId="0" fontId="3" fillId="0" borderId="4" xfId="0" applyFont="1" applyBorder="1" applyAlignment="1">
      <alignment vertical="top" wrapText="1"/>
    </xf>
    <xf numFmtId="165" fontId="3" fillId="0" borderId="4" xfId="0" applyNumberFormat="1" applyFont="1" applyBorder="1" applyAlignment="1">
      <alignment vertical="top"/>
    </xf>
    <xf numFmtId="166" fontId="3" fillId="0" borderId="4" xfId="0" applyNumberFormat="1" applyFont="1" applyBorder="1" applyAlignment="1">
      <alignment vertical="top"/>
    </xf>
    <xf numFmtId="167" fontId="3" fillId="0" borderId="4" xfId="0" applyNumberFormat="1" applyFont="1" applyBorder="1" applyAlignment="1">
      <alignment vertical="top"/>
    </xf>
    <xf numFmtId="0" fontId="4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164" fontId="4" fillId="4" borderId="6" xfId="0" applyNumberFormat="1" applyFont="1" applyFill="1" applyBorder="1" applyAlignment="1">
      <alignment vertical="center" wrapText="1"/>
    </xf>
    <xf numFmtId="0" fontId="4" fillId="4" borderId="7" xfId="0" applyFont="1" applyFill="1" applyBorder="1" applyAlignment="1">
      <alignment vertical="center" wrapText="1"/>
    </xf>
    <xf numFmtId="0" fontId="5" fillId="5" borderId="9" xfId="0" applyFont="1" applyFill="1" applyBorder="1" applyAlignment="1">
      <alignment vertical="top"/>
    </xf>
    <xf numFmtId="164" fontId="5" fillId="5" borderId="9" xfId="0" applyNumberFormat="1" applyFont="1" applyFill="1" applyBorder="1" applyAlignment="1">
      <alignment vertical="top"/>
    </xf>
    <xf numFmtId="164" fontId="5" fillId="5" borderId="10" xfId="0" applyNumberFormat="1" applyFont="1" applyFill="1" applyBorder="1" applyAlignment="1">
      <alignment vertical="top"/>
    </xf>
    <xf numFmtId="169" fontId="5" fillId="5" borderId="8" xfId="0" applyNumberFormat="1" applyFont="1" applyFill="1" applyBorder="1" applyAlignment="1">
      <alignment vertical="top"/>
    </xf>
    <xf numFmtId="164" fontId="5" fillId="5" borderId="11" xfId="0" applyNumberFormat="1" applyFont="1" applyFill="1" applyBorder="1" applyAlignment="1">
      <alignment vertical="top"/>
    </xf>
    <xf numFmtId="2" fontId="4" fillId="4" borderId="6" xfId="0" applyNumberFormat="1" applyFont="1" applyFill="1" applyBorder="1" applyAlignment="1">
      <alignment vertical="center" wrapText="1"/>
    </xf>
    <xf numFmtId="2" fontId="5" fillId="5" borderId="9" xfId="0" applyNumberFormat="1" applyFont="1" applyFill="1" applyBorder="1" applyAlignment="1">
      <alignment vertical="top"/>
    </xf>
    <xf numFmtId="2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164" fontId="3" fillId="0" borderId="0" xfId="0" applyNumberFormat="1" applyFont="1"/>
    <xf numFmtId="0" fontId="3" fillId="0" borderId="0" xfId="0" applyFont="1" applyAlignment="1">
      <alignment horizontal="left" indent="1"/>
    </xf>
    <xf numFmtId="49" fontId="3" fillId="0" borderId="0" xfId="0" applyNumberFormat="1" applyFont="1"/>
    <xf numFmtId="164" fontId="3" fillId="0" borderId="0" xfId="1" applyNumberFormat="1" applyFont="1"/>
    <xf numFmtId="169" fontId="3" fillId="0" borderId="0" xfId="0" applyNumberFormat="1" applyFont="1"/>
    <xf numFmtId="169" fontId="0" fillId="0" borderId="0" xfId="0" applyNumberFormat="1"/>
    <xf numFmtId="169" fontId="4" fillId="6" borderId="12" xfId="0" applyNumberFormat="1" applyFont="1" applyFill="1" applyBorder="1"/>
    <xf numFmtId="0" fontId="4" fillId="6" borderId="0" xfId="0" applyFont="1" applyFill="1"/>
    <xf numFmtId="0" fontId="4" fillId="6" borderId="13" xfId="0" applyFont="1" applyFill="1" applyBorder="1"/>
    <xf numFmtId="0" fontId="3" fillId="0" borderId="0" xfId="0" applyNumberFormat="1" applyFont="1"/>
  </cellXfs>
  <cellStyles count="2">
    <cellStyle name="Currency" xfId="1" builtinId="4"/>
    <cellStyle name="Normal" xfId="0" builtinId="0"/>
  </cellStyles>
  <dxfs count="35861"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numFmt numFmtId="164" formatCode="&quot;$&quot;#,##0.00"/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numFmt numFmtId="164" formatCode="&quot;$&quot;#,##0.00"/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numFmt numFmtId="164" formatCode="&quot;$&quot;#,##0.00"/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font>
        <name val="Helvetica Neue"/>
      </font>
    </dxf>
    <dxf>
      <numFmt numFmtId="164" formatCode="&quot;$&quot;#,##0.00"/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30" formatCode="@"/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30" formatCode="@"/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9" formatCode="yyyy\-mm\-dd;@"/>
    </dxf>
    <dxf>
      <border outline="0">
        <top style="thin">
          <color rgb="FF4472C4"/>
        </top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</dxf>
    <dxf>
      <font>
        <b/>
        <strike val="0"/>
        <condense val="0"/>
        <extend val="0"/>
        <outline val="0"/>
        <shadow val="0"/>
        <vertAlign val="baseline"/>
        <sz val="12"/>
        <color rgb="FFFFFFFF"/>
        <name val="Helvetica Neue"/>
        <family val="2"/>
      </font>
      <fill>
        <patternFill patternType="solid">
          <fgColor rgb="FF4472C4"/>
          <bgColor rgb="FF4472C4"/>
        </patternFill>
      </fill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/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2" formatCode="0.00"/>
      <fill>
        <patternFill patternType="solid">
          <fgColor rgb="FFDFF8D6"/>
          <bgColor rgb="FFDFF8D6"/>
        </patternFill>
      </fill>
      <alignment horizontal="general" vertical="top"/>
      <border outline="0"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4" formatCode="&quot;$&quot;#,##0.00"/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  <border outline="0"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numFmt numFmtId="169" formatCode="yyyy\-mm\-dd;@"/>
      <fill>
        <patternFill patternType="solid">
          <fgColor rgb="FFDFF8D6"/>
          <bgColor rgb="FFDFF8D6"/>
        </patternFill>
      </fill>
      <alignment horizontal="general" vertical="top"/>
      <border>
        <left/>
        <right style="thin">
          <color rgb="FFDEDEDE"/>
        </right>
        <top style="thin">
          <color rgb="FFDEDEDE"/>
        </top>
        <bottom/>
      </border>
    </dxf>
    <dxf>
      <border outline="0">
        <top style="thin">
          <color rgb="FFDEDEDE"/>
        </top>
      </border>
    </dxf>
    <dxf>
      <border outline="0">
        <left style="thin">
          <color rgb="FFDEDEDE"/>
        </left>
        <right style="thin">
          <color rgb="FFDEDEDE"/>
        </right>
        <top style="thin">
          <color rgb="FFDEDEDE"/>
        </top>
        <bottom style="thin">
          <color rgb="FFDEDEDE"/>
        </bottom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Helvetica Neue"/>
        <family val="2"/>
      </font>
      <fill>
        <patternFill patternType="solid">
          <fgColor rgb="FFDFF8D6"/>
          <bgColor rgb="FFDFF8D6"/>
        </patternFill>
      </fill>
      <alignment horizontal="general" vertical="top"/>
    </dxf>
    <dxf>
      <border outline="0">
        <bottom style="thin">
          <color rgb="FFDEDEDE"/>
        </bottom>
      </border>
    </dxf>
    <dxf>
      <font>
        <b/>
        <strike val="0"/>
        <condense val="0"/>
        <extend val="0"/>
        <outline val="0"/>
        <shadow val="0"/>
        <vertAlign val="baseline"/>
        <sz val="12"/>
        <color rgb="FFFFFFFF"/>
        <name val="Helvetica Neue"/>
        <family val="2"/>
      </font>
      <numFmt numFmtId="164" formatCode="&quot;$&quot;#,##0.00"/>
      <fill>
        <patternFill patternType="solid">
          <fgColor rgb="FF000000"/>
          <bgColor rgb="FF62A796"/>
        </patternFill>
      </fill>
      <alignment horizontal="general" vertical="center" wrapText="1"/>
      <border outline="0">
        <left style="thin">
          <color rgb="FFDEDEDE"/>
        </left>
        <right style="thin">
          <color rgb="FFDEDEDE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7" formatCode="&quot;$&quot;#,##0.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6" formatCode="0.00_);[Red]\(0.00\)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5" formatCode="0_);[Red]\(0\)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 wrapText="1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alignment horizontal="general" vertical="top"/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5"/>
        </top>
        <bottom style="thin">
          <color theme="0" tint="-4.9989318521683403E-2"/>
        </bottom>
      </border>
    </dxf>
    <dxf>
      <border outline="0">
        <bottom style="thin">
          <color theme="0" tint="-4.9989318521683403E-2"/>
        </bottom>
      </border>
    </dxf>
    <dxf>
      <font>
        <strike val="0"/>
        <condense val="0"/>
        <extend val="0"/>
        <outline val="0"/>
        <shadow val="0"/>
        <vertAlign val="baseline"/>
        <sz val="12"/>
        <color theme="1"/>
        <name val="Helvetica Neue"/>
        <family val="2"/>
      </font>
      <numFmt numFmtId="164" formatCode="&quot;$&quot;#,##0.00"/>
      <alignment horizontal="general" vertical="top"/>
    </dxf>
    <dxf>
      <font>
        <b/>
        <strike val="0"/>
        <condense val="0"/>
        <extend val="0"/>
        <outline val="0"/>
        <shadow val="0"/>
        <vertAlign val="baseline"/>
        <sz val="16"/>
        <color theme="2" tint="-0.89996032593768116"/>
        <name val="Helvetica Neue"/>
        <family val="2"/>
      </font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left" vertical="center" wrapText="1"/>
      <border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8" tint="0.399914548173467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795.819481481478" createdVersion="8" refreshedVersion="8" minRefreshableVersion="3" recordCount="1998" xr:uid="{00000000-000A-0000-FFFF-FFFF56000000}">
  <cacheSource type="worksheet">
    <worksheetSource name="VENTAS"/>
  </cacheSource>
  <cacheFields count="15">
    <cacheField name="Fecha" numFmtId="0">
      <sharedItems containsNonDate="0" containsDate="1" containsString="0" containsBlank="1" minDate="2024-07-13T20:01:16" maxDate="2025-05-18T15:29:50" count="1374">
        <d v="2024-07-13T20:01:16"/>
        <d v="2024-08-02T18:50:50"/>
        <d v="2024-08-03T08:27:10"/>
        <d v="2024-08-03T09:01:22"/>
        <d v="2024-08-05T12:20:43"/>
        <d v="2024-08-05T12:21:10"/>
        <d v="2024-08-05T17:17:53"/>
        <d v="2024-08-05T17:18:53"/>
        <d v="2024-08-05T17:19:50"/>
        <d v="2024-08-07T11:45:56"/>
        <d v="2024-08-27T17:06:03"/>
        <d v="2024-08-30T12:31:41"/>
        <d v="2024-08-30T12:40:19"/>
        <d v="2024-08-30T20:43:51"/>
        <d v="2024-08-31T11:47:53"/>
        <d v="2024-09-01T09:20:06"/>
        <d v="2024-09-01T10:36:43"/>
        <d v="2024-09-01T16:10:29"/>
        <d v="2024-09-01T19:56:38"/>
        <d v="2024-09-02T10:05:47"/>
        <d v="2024-09-03T20:08:09"/>
        <d v="2024-09-04T13:13:21"/>
        <d v="2024-09-04T17:52:00"/>
        <d v="2024-09-05T08:40:12"/>
        <d v="2024-09-05T11:00:15"/>
        <d v="2024-09-06T15:54:51"/>
        <d v="2024-09-06T15:58:58"/>
        <d v="2024-09-06T16:58:13"/>
        <d v="2024-09-07T08:52:02"/>
        <d v="2024-09-07T08:54:32"/>
        <d v="2024-09-07T13:21:12"/>
        <d v="2024-09-07T13:21:57"/>
        <d v="2024-09-07T16:16:57"/>
        <d v="2024-09-08T20:35:29"/>
        <d v="2024-09-08T20:36:57"/>
        <d v="2024-09-09T17:28:59"/>
        <d v="2024-09-10T09:18:56"/>
        <d v="2024-09-10T09:24:58"/>
        <d v="2024-09-10T09:25:41"/>
        <d v="2024-09-10T12:04:06"/>
        <d v="2024-09-11T09:41:33"/>
        <d v="2024-09-11T09:44:07"/>
        <d v="2024-09-11T14:58:40"/>
        <d v="2024-09-12T19:57:57"/>
        <d v="2024-09-12T19:58:55"/>
        <d v="2024-09-12T20:20:00"/>
        <d v="2024-09-13T10:43:32"/>
        <d v="2024-09-17T12:35:15"/>
        <d v="2024-09-17T12:36:27"/>
        <d v="2024-09-17T12:39:07"/>
        <d v="2024-09-17T17:08:45"/>
        <d v="2024-09-18T14:46:55"/>
        <d v="2024-09-18T15:20:57"/>
        <d v="2024-09-18T19:01:46"/>
        <d v="2024-09-18T19:05:25"/>
        <d v="2024-09-18T19:07:07"/>
        <d v="2024-09-19T08:35:44"/>
        <d v="2024-09-19T11:23:34"/>
        <d v="2024-09-19T14:15:11"/>
        <d v="2024-09-24T10:28:27"/>
        <d v="2024-09-25T12:53:55"/>
        <d v="2024-09-25T12:54:57"/>
        <d v="2024-09-25T12:56:20"/>
        <d v="2024-09-25T13:00:24"/>
        <d v="2024-09-25T13:07:25"/>
        <d v="2024-09-25T13:12:12"/>
        <d v="2024-09-26T05:42:03"/>
        <d v="2024-09-26T05:43:22"/>
        <d v="2024-09-26T05:44:43"/>
        <d v="2024-09-26T05:45:37"/>
        <d v="2024-09-27T13:27:44"/>
        <d v="2024-09-27T13:30:04"/>
        <d v="2024-09-27T16:45:50"/>
        <d v="2024-09-27T17:31:20"/>
        <d v="2024-09-28T09:22:06"/>
        <d v="2024-09-28T09:23:12"/>
        <d v="2024-09-28T09:26:41"/>
        <d v="2024-09-28T09:28:38"/>
        <d v="2024-09-28T09:29:31"/>
        <d v="2024-09-28T09:32:00"/>
        <d v="2024-09-28T09:33:53"/>
        <d v="2024-09-28T09:36:35"/>
        <d v="2024-09-28T09:40:19"/>
        <d v="2024-09-28T09:43:00"/>
        <d v="2024-09-28T11:01:43"/>
        <d v="2024-09-28T12:50:01"/>
        <d v="2024-09-28T22:44:25"/>
        <d v="2024-09-28T22:46:51"/>
        <d v="2024-09-28T22:49:20"/>
        <d v="2024-09-28T22:51:34"/>
        <d v="2024-09-28T22:55:44"/>
        <d v="2024-09-28T22:58:11"/>
        <d v="2024-09-28T23:01:06"/>
        <d v="2024-09-29T16:46:05"/>
        <d v="2024-09-29T16:48:39"/>
        <d v="2024-09-29T16:50:16"/>
        <d v="2024-09-29T16:53:58"/>
        <d v="2024-09-29T17:06:23"/>
        <d v="2024-09-30T08:01:22"/>
        <d v="2024-10-02T08:40:58"/>
        <d v="2024-10-02T14:33:19"/>
        <d v="2024-10-02T16:27:43"/>
        <d v="2024-10-02T16:53:39"/>
        <d v="2024-10-02T17:21:49"/>
        <d v="2024-10-02T17:48:11"/>
        <d v="2024-10-02T17:50:14"/>
        <d v="2024-10-02T17:52:07"/>
        <d v="2024-10-03T11:22:28"/>
        <d v="2024-10-04T09:39:18"/>
        <d v="2024-10-04T14:27:53"/>
        <d v="2024-10-04T14:29:28"/>
        <d v="2024-10-05T11:42:51"/>
        <d v="2024-10-05T13:12:29"/>
        <d v="2024-10-05T17:47:03"/>
        <d v="2024-10-05T18:04:36"/>
        <d v="2024-10-06T08:09:23"/>
        <d v="2024-10-06T18:53:33"/>
        <d v="2024-10-07T05:13:05"/>
        <d v="2024-10-07T05:15:36"/>
        <d v="2024-10-07T05:17:48"/>
        <d v="2024-10-07T05:20:29"/>
        <d v="2024-10-07T05:23:51"/>
        <d v="2024-10-07T05:29:13"/>
        <d v="2024-10-07T05:30:33"/>
        <d v="2024-10-07T05:36:31"/>
        <d v="2024-10-07T05:38:02"/>
        <d v="2024-10-07T05:39:06"/>
        <d v="2024-10-07T05:41:57"/>
        <d v="2024-10-07T05:46:02"/>
        <d v="2024-10-07T05:48:46"/>
        <d v="2024-10-07T05:50:40"/>
        <d v="2024-10-07T05:59:01"/>
        <d v="2024-10-07T16:16:36"/>
        <d v="2024-10-07T21:44:47"/>
        <d v="2024-10-08T12:22:15"/>
        <d v="2024-10-08T21:22:30"/>
        <d v="2024-10-08T21:27:44"/>
        <d v="2024-10-09T10:08:49"/>
        <d v="2024-10-09T10:10:27"/>
        <d v="2024-10-09T10:11:58"/>
        <d v="2024-10-09T10:30:23"/>
        <d v="2024-10-09T10:31:22"/>
        <d v="2024-10-09T11:07:26"/>
        <d v="2024-10-09T11:57:19"/>
        <d v="2024-10-09T14:47:04"/>
        <d v="2024-10-10T09:22:26"/>
        <d v="2024-10-10T09:31:41"/>
        <d v="2024-10-10T09:35:50"/>
        <d v="2024-10-10T11:32:32"/>
        <d v="2024-10-11T09:18:09"/>
        <d v="2024-10-11T09:19:07"/>
        <d v="2024-10-11T09:46:25"/>
        <d v="2024-10-11T11:24:10"/>
        <d v="2024-10-11T11:25:21"/>
        <d v="2024-10-11T11:28:13"/>
        <d v="2024-10-11T11:35:42"/>
        <d v="2024-10-11T15:16:50"/>
        <d v="2024-10-11T15:39:06"/>
        <d v="2024-10-11T16:46:11"/>
        <d v="2024-10-11T18:09:18"/>
        <d v="2024-10-11T18:19:10"/>
        <d v="2024-10-12T05:42:30"/>
        <d v="2024-10-12T13:05:00"/>
        <d v="2024-10-12T14:16:14"/>
        <d v="2024-10-12T15:25:29"/>
        <d v="2024-10-12T15:32:16"/>
        <d v="2024-10-12T17:15:08"/>
        <d v="2024-10-12T19:59:31"/>
        <d v="2024-10-13T10:48:26"/>
        <d v="2024-10-13T10:57:53"/>
        <d v="2024-10-13T13:11:51"/>
        <d v="2024-10-13T14:40:09"/>
        <d v="2024-10-13T17:15:33"/>
        <d v="2024-10-14T07:33:38"/>
        <d v="2024-10-14T10:22:33"/>
        <d v="2024-10-14T10:25:17"/>
        <d v="2024-10-14T11:01:38"/>
        <d v="2024-10-14T17:31:11"/>
        <d v="2024-10-14T17:35:04"/>
        <d v="2024-10-15T08:09:09"/>
        <d v="2024-10-15T09:31:31"/>
        <d v="2024-10-15T09:33:46"/>
        <d v="2024-10-15T11:03:34"/>
        <d v="2024-10-15T13:25:38"/>
        <d v="2024-10-15T16:32:59"/>
        <d v="2024-10-15T16:58:31"/>
        <d v="2024-10-15T16:59:51"/>
        <d v="2024-10-15T17:52:43"/>
        <d v="2024-10-15T20:30:55"/>
        <d v="2024-10-15T21:02:12"/>
        <d v="2024-10-15T21:09:47"/>
        <d v="2024-10-16T07:58:33"/>
        <d v="2024-10-16T08:06:30"/>
        <d v="2024-10-16T08:07:45"/>
        <d v="2024-10-16T08:09:43"/>
        <d v="2024-10-16T08:11:07"/>
        <d v="2024-10-16T08:12:34"/>
        <d v="2024-10-16T08:13:37"/>
        <d v="2024-10-16T15:39:56"/>
        <d v="2024-10-16T16:00:48"/>
        <d v="2024-10-16T16:02:24"/>
        <d v="2024-10-16T16:27:02"/>
        <d v="2024-10-16T18:19:00"/>
        <d v="2024-10-16T19:57:24"/>
        <d v="2024-10-16T20:54:48"/>
        <d v="2024-10-16T20:57:45"/>
        <d v="2024-10-16T21:05:19"/>
        <d v="2024-10-16T21:07:34"/>
        <d v="2024-10-17T19:11:23"/>
        <d v="2024-10-18T10:10:18"/>
        <d v="2024-10-18T11:09:36"/>
        <d v="2024-10-18T12:03:47"/>
        <d v="2024-10-21T14:38:03"/>
        <d v="2024-10-21T15:18:14"/>
        <d v="2024-10-22T08:59:40"/>
        <d v="2024-10-22T10:07:24"/>
        <d v="2024-10-22T10:08:10"/>
        <d v="2024-10-22T11:13:15"/>
        <d v="2024-10-22T11:13:56"/>
        <d v="2024-10-22T16:57:49"/>
        <d v="2024-10-22T16:59:31"/>
        <d v="2024-10-23T08:50:09"/>
        <d v="2024-10-23T09:04:27"/>
        <d v="2024-10-23T10:36:00"/>
        <d v="2024-10-23T10:55:49"/>
        <d v="2024-10-23T11:01:21"/>
        <d v="2024-10-23T11:02:16"/>
        <d v="2024-10-23T12:27:41"/>
        <d v="2024-10-23T14:58:13"/>
        <d v="2024-10-23T15:09:57"/>
        <d v="2024-10-24T09:15:46"/>
        <d v="2024-10-24T10:19:08"/>
        <d v="2024-10-24T12:01:16"/>
        <d v="2024-10-24T13:10:26"/>
        <d v="2024-10-24T17:07:25"/>
        <d v="2024-10-24T20:23:01"/>
        <d v="2024-10-25T09:02:59"/>
        <d v="2024-10-25T10:00:30"/>
        <d v="2024-10-25T10:26:46"/>
        <d v="2024-10-25T10:29:07"/>
        <d v="2024-10-25T11:51:28"/>
        <d v="2024-10-25T12:09:39"/>
        <d v="2024-10-25T12:22:06"/>
        <d v="2024-10-25T14:46:24"/>
        <d v="2024-10-25T14:53:46"/>
        <d v="2024-10-25T14:55:05"/>
        <d v="2024-10-25T14:56:01"/>
        <d v="2024-10-25T16:30:45"/>
        <d v="2024-10-25T19:45:02"/>
        <d v="2024-10-25T20:37:51"/>
        <d v="2024-10-25T22:11:40"/>
        <d v="2024-10-26T20:55:06"/>
        <d v="2024-10-27T09:18:50"/>
        <d v="2024-10-27T11:08:55"/>
        <d v="2024-10-27T12:45:23"/>
        <d v="2024-10-27T13:29:35"/>
        <d v="2024-10-28T08:41:41"/>
        <d v="2024-10-28T08:44:13"/>
        <d v="2024-10-28T08:48:35"/>
        <d v="2024-10-28T09:06:29"/>
        <d v="2024-10-28T13:43:09"/>
        <d v="2024-10-28T13:47:28"/>
        <d v="2024-10-28T16:41:14"/>
        <d v="2024-10-28T16:44:39"/>
        <d v="2024-10-29T08:31:30"/>
        <d v="2024-10-29T08:32:34"/>
        <d v="2024-10-29T08:33:33"/>
        <d v="2024-10-29T08:36:04"/>
        <d v="2024-10-29T09:26:36"/>
        <d v="2024-10-29T11:46:27"/>
        <d v="2024-10-29T11:53:09"/>
        <d v="2024-10-29T11:54:22"/>
        <d v="2024-10-29T12:05:56"/>
        <d v="2024-10-29T13:44:10"/>
        <d v="2024-10-29T14:40:06"/>
        <d v="2024-10-29T16:12:07"/>
        <d v="2024-10-29T16:15:06"/>
        <d v="2024-10-29T17:05:02"/>
        <d v="2024-10-29T17:35:49"/>
        <d v="2024-10-30T07:18:12"/>
        <d v="2024-10-30T08:09:17"/>
        <d v="2024-10-30T09:45:03"/>
        <d v="2024-10-30T09:47:22"/>
        <d v="2024-10-30T10:51:45"/>
        <d v="2024-10-30T10:58:01"/>
        <d v="2024-10-30T11:00:14"/>
        <d v="2024-10-30T11:24:23"/>
        <d v="2024-10-30T12:14:28"/>
        <d v="2024-10-30T12:16:50"/>
        <d v="2024-10-30T13:36:55"/>
        <d v="2024-10-30T13:37:56"/>
        <d v="2024-10-30T13:41:12"/>
        <d v="2024-10-30T13:43:55"/>
        <d v="2024-10-30T14:11:36"/>
        <d v="2024-10-30T14:41:40"/>
        <d v="2024-10-31T07:03:10"/>
        <d v="2024-10-31T09:53:59"/>
        <d v="2024-10-31T10:00:03"/>
        <d v="2024-10-31T10:03:49"/>
        <d v="2024-10-31T10:11:05"/>
        <d v="2024-10-31T10:12:52"/>
        <d v="2024-10-31T10:14:05"/>
        <d v="2024-10-31T10:16:47"/>
        <d v="2024-10-31T10:19:12"/>
        <d v="2024-10-31T10:23:32"/>
        <d v="2024-10-31T10:23:55"/>
        <d v="2024-10-31T18:26:21"/>
        <d v="2024-10-31T18:27:53"/>
        <d v="2024-10-31T18:29:25"/>
        <d v="2024-10-31T18:32:08"/>
        <d v="2024-10-31T18:35:57"/>
        <d v="2024-10-31T18:38:31"/>
        <d v="2024-10-31T18:44:58"/>
        <d v="2024-10-31T18:52:56"/>
        <d v="2024-10-31T18:55:38"/>
        <d v="2024-10-31T18:59:44"/>
        <d v="2024-11-01T06:50:51"/>
        <d v="2024-11-01T10:41:39"/>
        <d v="2024-11-01T18:04:27"/>
        <d v="2024-11-02T15:45:09"/>
        <d v="2024-11-02T15:52:29"/>
        <d v="2024-11-02T15:53:45"/>
        <d v="2024-11-02T16:28:45"/>
        <d v="2024-11-03T09:16:34"/>
        <d v="2024-11-03T12:34:30"/>
        <d v="2024-11-03T14:25:03"/>
        <d v="2024-11-03T15:31:58"/>
        <d v="2024-11-03T20:01:52"/>
        <d v="2024-11-03T20:05:19"/>
        <d v="2024-11-03T20:06:35"/>
        <d v="2024-11-04T06:07:36"/>
        <d v="2024-11-04T17:44:55"/>
        <d v="2024-11-04T20:04:51"/>
        <d v="2024-11-04T20:11:35"/>
        <d v="2024-11-04T20:50:55"/>
        <d v="2024-11-05T13:15:20"/>
        <d v="2024-11-05T18:46:01"/>
        <d v="2024-11-05T18:47:23"/>
        <d v="2024-11-05T20:36:49"/>
        <d v="2024-11-05T20:47:52"/>
        <d v="2024-11-05T21:03:20"/>
        <d v="2024-11-05T22:33:10"/>
        <d v="2024-11-05T22:46:07"/>
        <d v="2024-11-06T09:57:50"/>
        <d v="2024-11-11T12:53:32"/>
        <d v="2024-11-11T18:44:01"/>
        <d v="2024-11-11T18:45:04"/>
        <d v="2024-11-12T15:14:08"/>
        <d v="2024-11-13T12:14:16"/>
        <d v="2024-11-13T12:15:41"/>
        <d v="2024-11-13T13:02:45"/>
        <d v="2024-11-13T13:05:46"/>
        <d v="2024-11-13T13:06:55"/>
        <d v="2024-11-14T14:21:24"/>
        <d v="2024-11-14T14:26:45"/>
        <d v="2024-11-15T14:22:02"/>
        <d v="2024-11-15T14:23:20"/>
        <d v="2024-11-16T09:16:22"/>
        <d v="2024-11-16T15:08:55"/>
        <d v="2024-11-16T15:13:05"/>
        <d v="2024-11-18T09:10:18"/>
        <d v="2024-11-18T09:37:50"/>
        <d v="2024-11-18T09:40:06"/>
        <d v="2024-11-18T09:49:53"/>
        <d v="2024-11-18T09:51:33"/>
        <d v="2024-11-18T10:34:33"/>
        <d v="2024-11-18T13:04:27"/>
        <d v="2024-11-20T15:02:40"/>
        <d v="2024-11-21T01:18:24"/>
        <d v="2024-11-21T13:13:24"/>
        <d v="2024-11-21T13:14:43"/>
        <d v="2024-11-21T13:17:25"/>
        <d v="2024-11-21T16:29:30"/>
        <d v="2024-11-21T17:49:20"/>
        <d v="2024-11-22T13:05:31"/>
        <d v="2024-11-22T16:44:40"/>
        <d v="2024-11-22T16:48:53"/>
        <d v="2024-11-23T09:30:35"/>
        <d v="2024-11-25T17:43:46"/>
        <d v="2024-11-25T18:00:08"/>
        <d v="2024-11-25T18:02:25"/>
        <d v="2024-11-26T22:25:23"/>
        <d v="2024-11-26T23:24:31"/>
        <d v="2024-11-26T23:25:56"/>
        <d v="2024-11-27T15:32:24"/>
        <d v="2024-11-27T15:36:19"/>
        <d v="2024-11-27T15:37:44"/>
        <d v="2024-11-27T15:43:24"/>
        <d v="2024-11-28T20:27:03"/>
        <d v="2024-11-28T20:28:33"/>
        <d v="2024-11-28T20:56:20"/>
        <d v="2024-11-28T20:57:49"/>
        <d v="2024-11-29T10:38:10"/>
        <d v="2024-11-29T11:46:34"/>
        <d v="2024-11-29T15:29:53"/>
        <d v="2024-11-29T16:07:29"/>
        <d v="2024-12-01T09:02:34"/>
        <d v="2024-12-01T16:59:05"/>
        <d v="2024-12-02T19:20:24"/>
        <d v="2024-12-03T09:05:13"/>
        <d v="2024-12-03T09:17:27"/>
        <d v="2024-12-03T10:32:09"/>
        <d v="2024-12-03T12:44:52"/>
        <d v="2024-12-03T15:57:55"/>
        <d v="2024-12-03T17:48:29"/>
        <d v="2024-12-03T17:50:31"/>
        <d v="2024-12-03T22:26:01"/>
        <d v="2024-12-04T20:16:11"/>
        <d v="2024-12-05T10:44:11"/>
        <d v="2024-12-05T10:48:38"/>
        <d v="2024-12-05T10:51:58"/>
        <d v="2024-12-05T10:57:54"/>
        <d v="2024-12-05T11:16:36"/>
        <d v="2024-12-05T13:32:13"/>
        <d v="2024-12-05T17:15:45"/>
        <d v="2024-12-05T21:53:31"/>
        <d v="2024-12-05T22:12:34"/>
        <d v="2024-12-06T07:58:12"/>
        <d v="2024-12-07T11:45:31"/>
        <d v="2024-12-07T11:49:00"/>
        <d v="2024-12-07T11:57:21"/>
        <d v="2024-12-08T13:00:21"/>
        <d v="2024-12-08T13:17:14"/>
        <d v="2024-12-08T13:18:45"/>
        <d v="2024-12-08T13:25:35"/>
        <d v="2024-12-08T16:14:21"/>
        <d v="2024-12-08T17:33:32"/>
        <d v="2024-12-08T17:39:26"/>
        <d v="2024-12-08T17:43:36"/>
        <d v="2024-12-08T18:12:27"/>
        <d v="2024-12-08T18:14:22"/>
        <d v="2024-12-08T18:16:39"/>
        <d v="2024-12-08T18:26:29"/>
        <d v="2024-12-09T08:57:30"/>
        <d v="2024-12-09T10:47:28"/>
        <d v="2024-12-10T14:18:42"/>
        <d v="2024-12-10T19:25:08"/>
        <d v="2024-12-13T09:36:30"/>
        <d v="2024-12-13T11:14:48"/>
        <d v="2024-12-13T11:15:41"/>
        <d v="2024-12-13T17:31:16"/>
        <d v="2024-12-13T17:39:20"/>
        <d v="2024-12-13T18:10:00"/>
        <d v="2024-12-13T18:11:06"/>
        <d v="2024-12-14T13:53:03"/>
        <d v="2024-12-14T14:30:59"/>
        <d v="2024-12-14T15:23:27"/>
        <d v="2024-12-14T15:25:06"/>
        <d v="2024-12-14T18:25:42"/>
        <d v="2024-12-15T09:48:02"/>
        <d v="2024-12-15T12:01:51"/>
        <d v="2024-12-16T12:29:52"/>
        <d v="2024-12-16T13:27:48"/>
        <d v="2024-12-16T14:54:21"/>
        <d v="2024-12-16T15:07:11"/>
        <d v="2024-12-16T17:49:17"/>
        <d v="2024-12-16T17:50:04"/>
        <d v="2024-12-16T18:19:48"/>
        <d v="2024-12-16T22:34:46"/>
        <d v="2024-12-16T22:39:03"/>
        <d v="2024-12-17T10:55:26"/>
        <d v="2024-12-17T11:49:52"/>
        <d v="2024-12-17T13:22:16"/>
        <d v="2024-12-17T13:42:35"/>
        <d v="2024-12-17T14:27:29"/>
        <d v="2024-12-17T14:28:30"/>
        <d v="2024-12-17T14:32:36"/>
        <d v="2024-12-17T14:34:06"/>
        <d v="2024-12-17T15:18:30"/>
        <d v="2024-12-17T16:53:27"/>
        <d v="2024-12-17T16:57:13"/>
        <d v="2024-12-18T08:05:20"/>
        <d v="2024-12-18T08:59:04"/>
        <d v="2024-12-18T11:54:54"/>
        <d v="2024-12-18T11:56:50"/>
        <d v="2024-12-18T12:27:26"/>
        <d v="2024-12-18T12:57:01"/>
        <d v="2024-12-18T12:59:25"/>
        <d v="2024-12-18T13:01:58"/>
        <d v="2024-12-18T13:11:19"/>
        <d v="2024-12-18T13:33:50"/>
        <d v="2024-12-18T15:51:44"/>
        <d v="2024-12-18T19:52:52"/>
        <d v="2024-12-18T22:50:13"/>
        <d v="2024-12-19T08:49:13"/>
        <d v="2024-12-19T09:12:53"/>
        <d v="2024-12-19T09:47:00"/>
        <d v="2024-12-19T09:53:45"/>
        <d v="2024-12-19T10:18:25"/>
        <d v="2024-12-19T10:23:47"/>
        <d v="2024-12-19T10:39:51"/>
        <d v="2024-12-19T11:39:15"/>
        <d v="2024-12-19T12:47:15"/>
        <d v="2024-12-19T12:48:43"/>
        <d v="2024-12-19T12:50:53"/>
        <d v="2024-12-19T13:02:29"/>
        <d v="2024-12-19T13:53:11"/>
        <d v="2024-12-19T14:30:05"/>
        <d v="2024-12-19T15:17:00"/>
        <d v="2024-12-19T15:17:55"/>
        <d v="2024-12-19T15:34:56"/>
        <d v="2024-12-19T16:44:03"/>
        <d v="2024-12-19T16:45:02"/>
        <d v="2024-12-19T16:46:54"/>
        <d v="2024-12-19T23:24:36"/>
        <d v="2024-12-20T09:02:24"/>
        <d v="2024-12-20T09:40:33"/>
        <d v="2024-12-20T12:40:59"/>
        <d v="2024-12-20T12:44:57"/>
        <d v="2024-12-20T16:47:53"/>
        <d v="2024-12-20T16:49:57"/>
        <d v="2024-12-20T17:01:41"/>
        <d v="2024-12-20T19:49:58"/>
        <d v="2024-12-21T10:06:53"/>
        <d v="2024-12-21T10:54:50"/>
        <d v="2024-12-21T11:01:55"/>
        <d v="2024-12-21T15:23:43"/>
        <d v="2024-12-21T17:13:52"/>
        <d v="2024-12-21T18:21:37"/>
        <d v="2024-12-22T08:05:33"/>
        <d v="2024-12-22T11:35:43"/>
        <d v="2024-12-22T11:38:45"/>
        <d v="2024-12-22T18:40:05"/>
        <d v="2024-12-22T21:13:39"/>
        <d v="2024-12-22T22:02:09"/>
        <d v="2024-12-23T09:31:43"/>
        <d v="2024-12-23T12:45:56"/>
        <d v="2024-12-23T12:47:18"/>
        <d v="2024-12-23T13:05:41"/>
        <d v="2024-12-23T13:07:59"/>
        <d v="2024-12-23T14:27:41"/>
        <d v="2024-12-23T16:18:33"/>
        <d v="2024-12-23T17:32:26"/>
        <d v="2024-12-23T18:28:47"/>
        <d v="2024-12-24T09:43:04"/>
        <d v="2024-12-24T10:25:09"/>
        <d v="2024-12-24T11:01:39"/>
        <d v="2024-12-24T11:08:00"/>
        <d v="2024-12-24T12:49:37"/>
        <d v="2024-12-24T12:50:50"/>
        <d v="2024-12-24T13:00:51"/>
        <d v="2024-12-24T14:44:29"/>
        <d v="2024-12-24T14:45:33"/>
        <d v="2024-12-24T14:48:32"/>
        <d v="2024-12-24T14:52:19"/>
        <d v="2024-12-24T15:39:11"/>
        <d v="2024-12-24T22:28:48"/>
        <d v="2024-12-25T12:29:28"/>
        <d v="2024-12-25T16:34:17"/>
        <d v="2024-12-25T21:41:09"/>
        <d v="2024-12-25T22:16:15"/>
        <d v="2024-12-25T22:17:24"/>
        <d v="2024-12-25T22:19:21"/>
        <d v="2024-12-25T22:20:46"/>
        <d v="2024-12-25T22:34:15"/>
        <d v="2024-12-26T06:30:29"/>
        <d v="2024-12-26T06:34:05"/>
        <d v="2024-12-26T06:45:13"/>
        <d v="2024-12-26T10:19:23"/>
        <d v="2024-12-26T11:47:31"/>
        <d v="2024-12-26T12:08:50"/>
        <d v="2024-12-26T12:10:34"/>
        <d v="2024-12-26T12:14:28"/>
        <d v="2024-12-26T12:18:33"/>
        <d v="2024-12-26T12:28:33"/>
        <d v="2024-12-26T13:02:28"/>
        <d v="2024-12-26T13:04:14"/>
        <d v="2024-12-26T13:05:16"/>
        <d v="2024-12-26T13:06:12"/>
        <d v="2024-12-26T13:44:22"/>
        <d v="2024-12-26T13:50:41"/>
        <d v="2024-12-26T14:15:21"/>
        <d v="2024-12-26T14:28:15"/>
        <d v="2024-12-26T14:29:27"/>
        <d v="2024-12-26T15:04:42"/>
        <d v="2024-12-26T15:28:53"/>
        <d v="2024-12-26T15:31:38"/>
        <d v="2024-12-26T15:33:48"/>
        <d v="2024-12-26T16:06:53"/>
        <d v="2024-12-26T16:40:45"/>
        <d v="2024-12-26T17:52:24"/>
        <d v="2024-12-26T17:53:41"/>
        <d v="2024-12-26T23:34:27"/>
        <d v="2024-12-26T23:41:51"/>
        <d v="2024-12-26T23:44:59"/>
        <d v="2024-12-27T21:11:16"/>
        <d v="2024-12-27T21:13:08"/>
        <d v="2024-12-27T21:17:47"/>
        <d v="2024-12-27T21:19:16"/>
        <d v="2024-12-27T21:21:17"/>
        <d v="2024-12-27T21:22:50"/>
        <d v="2024-12-27T21:24:06"/>
        <d v="2024-12-27T21:28:03"/>
        <d v="2024-12-27T21:32:32"/>
        <d v="2024-12-28T02:47:44"/>
        <d v="2024-12-28T02:53:46"/>
        <d v="2024-12-28T02:55:42"/>
        <d v="2024-12-28T11:32:07"/>
        <d v="2024-12-28T11:35:26"/>
        <d v="2024-12-28T11:36:27"/>
        <d v="2024-12-28T12:59:30"/>
        <d v="2024-12-28T13:01:00"/>
        <d v="2024-12-28T13:35:38"/>
        <d v="2024-12-28T13:55:46"/>
        <d v="2024-12-28T14:04:22"/>
        <d v="2024-12-28T14:08:00"/>
        <d v="2024-12-28T14:52:33"/>
        <d v="2024-12-28T15:25:28"/>
        <d v="2024-12-28T17:50:47"/>
        <d v="2024-12-28T18:00:27"/>
        <d v="2024-12-29T08:52:34"/>
        <d v="2024-12-29T10:22:57"/>
        <d v="2024-12-29T10:54:35"/>
        <d v="2024-12-29T11:25:29"/>
        <d v="2024-12-29T11:26:37"/>
        <d v="2024-12-29T13:06:17"/>
        <d v="2024-12-29T13:08:55"/>
        <d v="2024-12-29T13:11:09"/>
        <d v="2024-12-29T13:12:51"/>
        <d v="2024-12-29T13:14:24"/>
        <d v="2024-12-29T13:38:12"/>
        <d v="2024-12-29T15:32:04"/>
        <d v="2024-12-29T16:16:05"/>
        <d v="2024-12-30T15:04:05"/>
        <d v="2024-12-30T15:06:25"/>
        <d v="2024-12-30T15:12:20"/>
        <d v="2024-12-30T15:20:08"/>
        <d v="2024-12-30T15:50:29"/>
        <d v="2024-12-30T15:56:52"/>
        <d v="2024-12-30T16:00:42"/>
        <d v="2024-12-30T16:05:06"/>
        <d v="2024-12-30T16:08:58"/>
        <d v="2024-12-30T16:27:08"/>
        <d v="2024-12-30T16:34:32"/>
        <d v="2024-12-30T16:41:33"/>
        <d v="2024-12-30T17:35:39"/>
        <d v="2024-12-30T17:42:11"/>
        <d v="2024-12-30T17:44:40"/>
        <d v="2024-12-30T17:46:33"/>
        <d v="2024-12-30T17:51:25"/>
        <d v="2024-12-30T17:56:44"/>
        <d v="2024-12-30T17:58:51"/>
        <d v="2024-12-30T18:09:29"/>
        <d v="2024-12-31T08:06:55"/>
        <d v="2024-12-31T08:17:19"/>
        <d v="2024-12-31T08:19:15"/>
        <d v="2024-12-31T08:22:51"/>
        <d v="2024-12-31T08:25:10"/>
        <d v="2024-12-31T08:29:17"/>
        <d v="2024-12-31T08:31:20"/>
        <d v="2024-12-31T08:40:03"/>
        <d v="2024-12-31T08:56:28"/>
        <d v="2025-01-02T11:14:58"/>
        <d v="2025-01-02T11:15:58"/>
        <d v="2025-01-02T11:18:37"/>
        <d v="2025-01-02T12:21:56"/>
        <d v="2025-01-02T13:05:57"/>
        <d v="2025-01-02T13:08:35"/>
        <d v="2025-01-02T15:37:08"/>
        <d v="2025-01-02T20:43:45"/>
        <d v="2025-01-02T22:20:55"/>
        <d v="2025-01-02T22:24:07"/>
        <d v="2025-01-02T22:25:55"/>
        <d v="2025-01-02T22:27:20"/>
        <d v="2025-01-02T22:28:36"/>
        <d v="2025-01-02T22:29:32"/>
        <d v="2025-01-02T22:30:57"/>
        <d v="2025-01-02T22:35:03"/>
        <d v="2025-01-02T22:40:57"/>
        <d v="2025-01-03T10:55:42"/>
        <d v="2025-01-03T15:01:32"/>
        <d v="2025-01-03T15:42:21"/>
        <d v="2025-01-03T15:43:29"/>
        <d v="2025-01-03T15:48:36"/>
        <d v="2025-01-03T18:06:11"/>
        <d v="2025-01-04T10:15:16"/>
        <d v="2025-01-04T10:16:30"/>
        <d v="2025-01-04T10:19:08"/>
        <d v="2025-01-04T11:24:00"/>
        <d v="2025-01-04T13:48:31"/>
        <d v="2025-01-04T14:20:34"/>
        <d v="2025-01-04T14:25:02"/>
        <d v="2025-01-04T15:15:28"/>
        <d v="2025-01-04T15:41:58"/>
        <d v="2025-01-04T15:57:40"/>
        <d v="2025-01-04T16:55:54"/>
        <d v="2025-01-04T21:37:32"/>
        <d v="2025-01-05T08:01:52"/>
        <d v="2025-01-05T10:53:41"/>
        <d v="2025-01-05T10:59:42"/>
        <d v="2025-01-05T12:15:02"/>
        <d v="2025-01-05T13:55:21"/>
        <d v="2025-01-05T15:06:34"/>
        <d v="2025-01-05T15:10:23"/>
        <d v="2025-01-05T16:45:14"/>
        <d v="2025-01-05T16:53:20"/>
        <d v="2025-01-05T17:40:57"/>
        <d v="2025-01-05T17:49:30"/>
        <d v="2025-01-06T08:13:44"/>
        <d v="2025-01-06T09:24:34"/>
        <d v="2025-01-06T09:35:12"/>
        <d v="2025-01-06T09:38:08"/>
        <d v="2025-01-06T10:34:29"/>
        <d v="2025-01-06T11:10:40"/>
        <d v="2025-01-06T12:40:58"/>
        <d v="2025-01-06T12:51:37"/>
        <d v="2025-01-06T13:30:15"/>
        <d v="2025-01-06T19:22:09"/>
        <d v="2025-01-06T20:04:32"/>
        <d v="2025-01-06T21:19:48"/>
        <d v="2025-01-07T10:38:28"/>
        <d v="2025-01-07T10:41:15"/>
        <d v="2025-01-07T15:39:55"/>
        <d v="2025-01-07T16:05:59"/>
        <d v="2025-01-07T16:07:38"/>
        <d v="2025-01-07T16:10:03"/>
        <d v="2025-01-08T10:18:17"/>
        <d v="2025-01-08T10:23:12"/>
        <d v="2025-01-08T10:28:02"/>
        <d v="2025-01-08T12:06:32"/>
        <d v="2025-01-08T12:10:38"/>
        <d v="2025-01-08T12:12:28"/>
        <d v="2025-01-08T12:34:08"/>
        <d v="2025-01-08T13:22:32"/>
        <d v="2025-01-08T14:13:55"/>
        <d v="2025-01-08T21:25:16"/>
        <d v="2025-01-09T08:10:55"/>
        <d v="2025-01-09T10:16:51"/>
        <d v="2025-01-09T10:18:41"/>
        <d v="2025-01-09T10:20:44"/>
        <d v="2025-01-09T11:08:06"/>
        <d v="2025-01-09T12:01:50"/>
        <d v="2025-01-09T16:25:50"/>
        <d v="2025-01-09T16:41:49"/>
        <d v="2025-01-09T16:48:47"/>
        <d v="2025-01-09T17:04:01"/>
        <d v="2025-01-09T17:37:15"/>
        <d v="2025-01-09T17:40:19"/>
        <d v="2025-01-09T18:48:53"/>
        <d v="2025-01-10T08:20:32"/>
        <d v="2025-01-10T12:53:33"/>
        <d v="2025-01-10T13:00:50"/>
        <d v="2025-01-10T13:14:19"/>
        <d v="2025-01-10T13:18:32"/>
        <d v="2025-01-10T13:51:03"/>
        <d v="2025-01-10T14:10:03"/>
        <d v="2025-01-10T14:26:42"/>
        <d v="2025-01-10T14:33:03"/>
        <d v="2025-01-10T14:38:00"/>
        <d v="2025-01-10T15:28:55"/>
        <d v="2025-01-10T15:34:08"/>
        <d v="2025-01-10T16:06:14"/>
        <d v="2025-01-11T05:40:47"/>
        <d v="2025-01-11T05:42:05"/>
        <d v="2025-01-11T05:46:53"/>
        <d v="2025-01-11T12:17:15"/>
        <d v="2025-01-11T15:32:45"/>
        <d v="2025-01-11T18:10:51"/>
        <d v="2025-01-13T19:18:01"/>
        <d v="2025-01-13T19:18:34"/>
        <d v="2025-01-15T05:45:23"/>
        <d v="2025-01-15T11:16:38"/>
        <d v="2025-01-15T13:59:15"/>
        <d v="2025-01-15T14:01:37"/>
        <d v="2025-01-16T15:26:16"/>
        <d v="2025-01-16T15:29:09"/>
        <d v="2025-01-16T15:31:10"/>
        <d v="2025-01-16T15:33:09"/>
        <d v="2025-01-16T15:37:03"/>
        <d v="2025-01-16T17:41:43"/>
        <d v="2025-01-16T17:43:02"/>
        <d v="2025-01-17T09:50:14"/>
        <d v="2025-01-17T09:55:06"/>
        <d v="2025-01-17T12:36:59"/>
        <d v="2025-01-17T16:27:33"/>
        <d v="2025-01-17T16:50:14"/>
        <d v="2025-01-17T16:53:31"/>
        <d v="2025-01-18T10:18:36"/>
        <d v="2025-01-18T13:48:36"/>
        <d v="2025-01-19T08:42:59"/>
        <d v="2025-01-19T10:35:56"/>
        <d v="2025-01-19T10:49:09"/>
        <d v="2025-01-19T12:05:05"/>
        <d v="2025-01-20T13:04:09"/>
        <d v="2025-01-20T13:05:29"/>
        <d v="2025-01-21T07:21:19"/>
        <d v="2025-01-21T11:24:39"/>
        <d v="2025-01-21T11:26:09"/>
        <d v="2025-01-21T11:28:07"/>
        <d v="2025-01-21T11:31:19"/>
        <d v="2025-01-21T15:01:11"/>
        <d v="2025-01-21T18:01:18"/>
        <d v="2025-01-22T10:20:46"/>
        <d v="2025-01-22T21:01:40"/>
        <d v="2025-01-22T21:24:56"/>
        <d v="2025-01-22T21:27:04"/>
        <d v="2025-01-22T21:45:11"/>
        <d v="2025-01-23T15:34:21"/>
        <d v="2025-01-23T15:35:41"/>
        <d v="2025-01-23T15:38:33"/>
        <d v="2025-01-23T15:40:58"/>
        <d v="2025-01-23T15:44:43"/>
        <d v="2025-01-23T15:46:08"/>
        <d v="2025-01-23T16:41:52"/>
        <d v="2025-01-23T16:45:01"/>
        <d v="2025-01-23T16:50:33"/>
        <d v="2025-01-23T17:24:19"/>
        <d v="2025-01-24T09:23:39"/>
        <d v="2025-01-24T10:06:07"/>
        <d v="2025-01-24T14:19:53"/>
        <d v="2025-01-25T09:39:26"/>
        <d v="2025-01-25T09:40:35"/>
        <d v="2025-01-25T09:41:38"/>
        <d v="2025-01-25T23:41:02"/>
        <d v="2025-01-25T23:42:10"/>
        <d v="2025-01-25T23:58:50"/>
        <d v="2025-01-26T00:10:30"/>
        <d v="2025-01-26T00:12:18"/>
        <d v="2025-01-26T00:14:00"/>
        <d v="2025-01-26T00:15:10"/>
        <d v="2025-01-26T13:56:22"/>
        <d v="2025-01-26T13:57:56"/>
        <d v="2025-01-26T13:59:16"/>
        <d v="2025-01-26T19:22:09"/>
        <d v="2025-01-26T19:25:09"/>
        <d v="2025-01-26T23:44:45"/>
        <d v="2025-01-26T23:48:57"/>
        <d v="2025-01-27T00:12:45"/>
        <d v="2025-01-27T09:14:54"/>
        <d v="2025-01-27T10:15:24"/>
        <d v="2025-01-27T13:13:35"/>
        <d v="2025-01-27T13:15:51"/>
        <d v="2025-01-27T18:16:04"/>
        <d v="2025-01-27T18:17:26"/>
        <d v="2025-01-27T18:18:39"/>
        <d v="2025-01-27T20:08:18"/>
        <d v="2025-01-30T18:01:54"/>
        <d v="2025-01-30T18:03:17"/>
        <d v="2025-01-30T18:04:51"/>
        <d v="2025-01-30T18:06:32"/>
        <d v="2025-01-30T18:32:53"/>
        <d v="2025-01-30T18:38:00"/>
        <d v="2025-02-01T09:45:24"/>
        <d v="2025-02-01T17:03:04"/>
        <d v="2025-02-01T17:04:33"/>
        <d v="2025-02-01T17:05:42"/>
        <d v="2025-02-01T17:06:51"/>
        <d v="2025-02-02T10:38:06"/>
        <d v="2025-02-02T14:16:37"/>
        <d v="2025-02-03T17:50:09"/>
        <d v="2025-02-04T19:31:09"/>
        <d v="2025-02-04T19:33:09"/>
        <d v="2025-02-05T14:15:22"/>
        <d v="2025-02-06T15:19:56"/>
        <d v="2025-02-06T16:43:41"/>
        <d v="2025-02-06T17:34:05"/>
        <d v="2025-02-07T10:48:52"/>
        <d v="2025-02-07T16:53:42"/>
        <d v="2025-02-07T16:54:50"/>
        <d v="2025-02-07T16:56:34"/>
        <d v="2025-02-08T08:44:42"/>
        <d v="2025-02-08T08:46:48"/>
        <d v="2025-02-10T16:06:08"/>
        <d v="2025-02-10T16:15:52"/>
        <d v="2025-02-10T16:22:17"/>
        <d v="2025-02-10T16:27:13"/>
        <d v="2025-02-10T16:30:04"/>
        <d v="2025-02-10T16:31:54"/>
        <d v="2025-02-11T13:52:01"/>
        <d v="2025-02-11T13:53:02"/>
        <d v="2025-02-12T13:15:41"/>
        <d v="2025-02-13T09:35:06"/>
        <d v="2025-02-13T09:58:57"/>
        <d v="2025-02-13T10:03:00"/>
        <d v="2025-02-13T10:07:40"/>
        <d v="2025-02-13T10:09:40"/>
        <d v="2025-02-13T10:11:00"/>
        <d v="2025-02-13T10:14:00"/>
        <d v="2025-02-13T10:15:35"/>
        <d v="2025-02-13T11:34:41"/>
        <d v="2025-02-13T12:27:19"/>
        <d v="2025-02-13T12:37:36"/>
        <d v="2025-02-13T12:59:42"/>
        <d v="2025-02-13T13:44:31"/>
        <d v="2025-02-13T14:31:03"/>
        <d v="2025-02-13T14:57:23"/>
        <d v="2025-02-13T15:00:28"/>
        <d v="2025-02-13T17:16:00"/>
        <d v="2025-02-14T09:21:58"/>
        <d v="2025-02-14T11:41:19"/>
        <d v="2025-02-14T15:47:18"/>
        <d v="2025-02-14T19:19:05"/>
        <d v="2025-02-15T09:53:12"/>
        <d v="2025-02-15T09:54:10"/>
        <d v="2025-02-15T14:24:59"/>
        <d v="2025-02-16T09:22:10"/>
        <d v="2025-02-17T10:30:55"/>
        <d v="2025-02-17T11:30:48"/>
        <d v="2025-02-17T12:38:43"/>
        <d v="2025-02-17T14:14:52"/>
        <d v="2025-02-17T15:12:13"/>
        <d v="2025-02-17T15:16:22"/>
        <d v="2025-02-18T18:27:25"/>
        <d v="2025-02-18T18:28:28"/>
        <d v="2025-02-19T09:58:12"/>
        <d v="2025-02-21T10:39:30"/>
        <d v="2025-02-21T10:48:34"/>
        <d v="2025-02-21T15:01:40"/>
        <d v="2025-02-21T15:04:03"/>
        <d v="2025-02-22T10:16:48"/>
        <d v="2025-02-22T10:30:22"/>
        <d v="2025-02-22T10:33:32"/>
        <d v="2025-02-22T10:36:25"/>
        <d v="2025-02-22T10:37:38"/>
        <d v="2025-02-22T10:38:54"/>
        <d v="2025-02-22T22:58:59"/>
        <d v="2025-02-24T21:20:47"/>
        <d v="2025-02-24T21:21:44"/>
        <d v="2025-02-24T21:23:21"/>
        <d v="2025-02-24T21:26:20"/>
        <d v="2025-02-24T21:27:46"/>
        <d v="2025-02-24T21:48:59"/>
        <d v="2025-02-24T21:53:56"/>
        <d v="2025-02-24T21:57:03"/>
        <d v="2025-03-03T15:10:07"/>
        <d v="2025-03-04T11:52:51"/>
        <d v="2025-03-05T21:28:10"/>
        <d v="2025-03-05T21:30:02"/>
        <d v="2025-03-05T22:18:41"/>
        <d v="2025-03-10T06:52:24"/>
        <d v="2025-03-10T11:22:04"/>
        <d v="2025-03-10T15:40:00"/>
        <d v="2025-03-10T15:41:36"/>
        <d v="2025-03-11T15:40:15"/>
        <d v="2025-03-11T15:42:04"/>
        <d v="2025-03-11T15:45:48"/>
        <d v="2025-03-11T16:44:19"/>
        <d v="2025-03-11T21:15:56"/>
        <d v="2025-03-12T14:58:16"/>
        <d v="2025-03-12T15:00:16"/>
        <d v="2025-03-12T15:09:03"/>
        <d v="2025-03-13T06:34:26"/>
        <d v="2025-03-13T15:21:56"/>
        <d v="2025-03-13T15:24:36"/>
        <d v="2025-03-13T15:26:03"/>
        <d v="2025-03-13T15:32:07"/>
        <d v="2025-03-13T15:33:10"/>
        <d v="2025-03-13T15:35:17"/>
        <d v="2025-03-13T15:42:10"/>
        <d v="2025-03-13T15:49:50"/>
        <d v="2025-03-13T15:53:01"/>
        <d v="2025-03-13T18:05:49"/>
        <d v="2025-03-13T18:35:12"/>
        <d v="2025-03-13T18:44:37"/>
        <d v="2025-03-13T18:46:01"/>
        <d v="2025-03-14T08:45:07"/>
        <d v="2025-03-14T16:36:19"/>
        <d v="2025-03-14T16:37:14"/>
        <d v="2025-03-14T16:38:12"/>
        <d v="2025-03-14T16:41:09"/>
        <d v="2025-03-17T09:01:07"/>
        <d v="2025-03-17T12:43:35"/>
        <d v="2025-03-18T06:03:34"/>
        <d v="2025-03-19T07:22:19"/>
        <d v="2025-03-19T07:27:57"/>
        <d v="2025-03-19T07:50:45"/>
        <d v="2025-03-19T10:07:02"/>
        <d v="2025-03-19T10:11:41"/>
        <d v="2025-03-19T14:31:50"/>
        <d v="2025-03-20T13:35:55"/>
        <d v="2025-03-20T13:37:30"/>
        <d v="2025-03-21T20:18:53"/>
        <d v="2025-03-21T20:24:52"/>
        <d v="2025-03-21T20:30:23"/>
        <d v="2025-03-21T20:32:55"/>
        <d v="2025-03-22T10:25:55"/>
        <d v="2025-03-22T10:55:37"/>
        <d v="2025-03-23T13:08:52"/>
        <d v="2025-03-23T13:11:00"/>
        <d v="2025-03-23T13:34:57"/>
        <d v="2025-03-23T15:37:52"/>
        <d v="2025-03-23T18:08:40"/>
        <d v="2025-03-24T11:38:35"/>
        <d v="2025-03-24T19:38:32"/>
        <d v="2025-03-25T14:52:25"/>
        <d v="2025-03-26T07:03:07"/>
        <d v="2025-03-26T08:22:56"/>
        <d v="2025-03-26T20:03:56"/>
        <d v="2025-03-26T20:05:51"/>
        <d v="2025-03-26T20:08:30"/>
        <d v="2025-03-26T20:10:42"/>
        <d v="2025-03-26T20:12:55"/>
        <d v="2025-03-27T18:04:11"/>
        <d v="2025-03-27T18:24:49"/>
        <d v="2025-03-28T07:41:47"/>
        <d v="2025-03-29T10:26:16"/>
        <d v="2025-03-29T11:45:45"/>
        <d v="2025-03-29T11:50:00"/>
        <d v="2025-03-29T12:48:53"/>
        <d v="2025-03-29T12:50:01"/>
        <d v="2025-03-29T12:52:09"/>
        <d v="2025-03-29T12:52:57"/>
        <d v="2025-03-29T14:06:32"/>
        <d v="2025-03-29T14:10:04"/>
        <d v="2025-03-29T15:13:09"/>
        <d v="2025-03-29T15:14:08"/>
        <d v="2025-03-30T07:24:11"/>
        <d v="2025-03-31T08:57:01"/>
        <d v="2025-03-31T10:33:01"/>
        <d v="2025-03-31T10:51:22"/>
        <d v="2025-03-31T10:53:29"/>
        <d v="2025-03-31T10:54:28"/>
        <d v="2025-03-31T10:57:22"/>
        <d v="2025-03-31T11:00:10"/>
        <d v="2025-03-31T11:26:19"/>
        <d v="2025-03-31T15:48:08"/>
        <d v="2025-03-31T15:50:33"/>
        <d v="2025-03-31T15:52:47"/>
        <d v="2025-03-31T15:54:05"/>
        <d v="2025-03-31T15:55:38"/>
        <d v="2025-03-31T16:45:05"/>
        <d v="2025-03-31T16:52:58"/>
        <d v="2025-03-31T16:55:29"/>
        <d v="2025-03-31T18:31:38"/>
        <d v="2025-04-01T09:56:35"/>
        <d v="2025-04-01T10:50:06"/>
        <d v="2025-04-01T11:19:47"/>
        <d v="2025-04-01T11:35:57"/>
        <d v="2025-04-01T11:46:00"/>
        <d v="2025-04-01T11:57:42"/>
        <d v="2025-04-01T11:59:35"/>
        <d v="2025-04-01T14:49:40"/>
        <d v="2025-04-01T17:22:01"/>
        <d v="2025-04-01T17:55:08"/>
        <d v="2025-04-01T17:57:16"/>
        <d v="2025-04-01T22:17:00"/>
        <d v="2025-04-01T22:18:26"/>
        <d v="2025-04-02T07:57:42"/>
        <d v="2025-04-02T12:48:52"/>
        <d v="2025-04-02T12:49:46"/>
        <d v="2025-04-02T20:36:07"/>
        <d v="2025-04-02T20:40:11"/>
        <d v="2025-04-02T20:42:21"/>
        <d v="2025-04-03T16:50:07"/>
        <d v="2025-04-03T16:53:36"/>
        <d v="2025-04-03T16:54:38"/>
        <d v="2025-04-03T16:55:22"/>
        <d v="2025-04-03T21:22:21"/>
        <d v="2025-04-04T22:45:09"/>
        <d v="2025-04-04T22:46:01"/>
        <d v="2025-04-04T22:49:24"/>
        <d v="2025-04-04T22:50:39"/>
        <d v="2025-04-04T22:52:47"/>
        <d v="2025-04-04T22:57:31"/>
        <d v="2025-04-05T14:14:29"/>
        <d v="2025-04-05T15:08:01"/>
        <d v="2025-04-05T15:15:26"/>
        <d v="2025-04-05T15:20:24"/>
        <d v="2025-04-05T15:54:32"/>
        <d v="2025-04-06T13:46:52"/>
        <d v="2025-04-06T13:49:01"/>
        <d v="2025-04-06T13:55:57"/>
        <d v="2025-04-06T14:37:49"/>
        <d v="2025-04-06T15:25:51"/>
        <d v="2025-04-07T07:55:32"/>
        <d v="2025-04-07T07:56:23"/>
        <d v="2025-04-07T15:40:34"/>
        <d v="2025-04-07T15:41:44"/>
        <d v="2025-04-07T15:44:09"/>
        <d v="2025-04-07T16:25:57"/>
        <d v="2025-04-07T16:40:08"/>
        <d v="2025-04-07T16:42:04"/>
        <d v="2025-04-07T17:46:22"/>
        <d v="2025-04-07T18:09:26"/>
        <d v="2025-04-07T18:42:00"/>
        <d v="2025-04-08T09:56:15"/>
        <d v="2025-04-08T15:50:07"/>
        <d v="2025-04-08T15:51:24"/>
        <d v="2025-04-08T15:52:19"/>
        <d v="2025-04-08T15:53:53"/>
        <d v="2025-04-08T15:55:57"/>
        <d v="2025-04-08T15:56:57"/>
        <d v="2025-04-09T14:45:56"/>
        <d v="2025-04-09T15:53:42"/>
        <d v="2025-04-10T09:30:40"/>
        <d v="2025-04-10T09:32:16"/>
        <d v="2025-04-10T09:34:08"/>
        <d v="2025-04-10T17:32:54"/>
        <d v="2025-04-10T21:23:33"/>
        <d v="2025-04-10T21:24:26"/>
        <d v="2025-04-10T21:25:23"/>
        <d v="2025-04-10T21:26:25"/>
        <d v="2025-04-10T21:27:27"/>
        <d v="2025-04-10T21:40:27"/>
        <d v="2025-04-10T22:59:19"/>
        <d v="2025-04-10T23:00:21"/>
        <d v="2025-04-10T23:01:35"/>
        <d v="2025-04-10T23:02:02"/>
        <d v="2025-04-10T23:02:32"/>
        <d v="2025-04-11T14:46:23"/>
        <d v="2025-04-11T14:47:50"/>
        <d v="2025-04-11T14:49:25"/>
        <d v="2025-04-11T14:51:37"/>
        <d v="2025-04-11T14:55:00"/>
        <d v="2025-04-11T16:42:11"/>
        <d v="2025-04-11T16:45:24"/>
        <d v="2025-04-12T12:11:37"/>
        <d v="2025-04-12T12:18:49"/>
        <d v="2025-04-12T12:20:53"/>
        <d v="2025-04-12T15:32:44"/>
        <d v="2025-04-12T16:07:52"/>
        <d v="2025-04-13T10:12:29"/>
        <d v="2025-04-13T14:18:48"/>
        <d v="2025-04-13T14:21:08"/>
        <d v="2025-04-13T14:22:50"/>
        <d v="2025-04-13T15:04:23"/>
        <d v="2025-04-13T15:28:32"/>
        <d v="2025-04-13T17:50:24"/>
        <d v="2025-04-14T14:51:17"/>
        <d v="2025-04-14T14:53:49"/>
        <d v="2025-04-14T14:55:14"/>
        <d v="2025-04-14T15:23:37"/>
        <d v="2025-04-14T16:26:08"/>
        <d v="2025-04-14T17:29:26"/>
        <d v="2025-04-15T16:46:04"/>
        <d v="2025-04-15T16:46:59"/>
        <d v="2025-04-15T16:48:48"/>
        <d v="2025-04-15T16:50:32"/>
        <d v="2025-04-15T16:51:52"/>
        <d v="2025-04-15T17:01:23"/>
        <d v="2025-04-15T17:15:49"/>
        <d v="2025-04-15T17:18:33"/>
        <d v="2025-04-15T17:20:57"/>
        <d v="2025-04-15T19:07:30"/>
        <d v="2025-04-15T19:09:26"/>
        <d v="2025-04-16T16:09:35"/>
        <d v="2025-04-16T18:27:46"/>
        <d v="2025-04-16T18:36:47"/>
        <d v="2025-04-16T18:44:43"/>
        <d v="2025-04-16T18:50:01"/>
        <d v="2025-04-16T18:54:32"/>
        <d v="2025-04-16T18:56:52"/>
        <d v="2025-04-16T21:07:01"/>
        <d v="2025-04-18T08:45:50"/>
        <d v="2025-04-18T17:21:04"/>
        <d v="2025-04-18T17:22:44"/>
        <d v="2025-04-18T17:30:25"/>
        <d v="2025-04-19T06:50:17"/>
        <d v="2025-04-19T06:50:51"/>
        <d v="2025-04-19T07:23:21"/>
        <d v="2025-04-19T07:24:22"/>
        <d v="2025-04-19T07:26:25"/>
        <d v="2025-04-19T07:30:57"/>
        <d v="2025-04-19T20:07:49"/>
        <d v="2025-04-20T08:54:44"/>
        <d v="2025-04-20T09:12:32"/>
        <d v="2025-04-20T12:57:39"/>
        <d v="2025-04-21T09:19:53"/>
        <d v="2025-04-21T15:34:38"/>
        <d v="2025-04-21T15:35:43"/>
        <d v="2025-04-21T15:36:42"/>
        <d v="2025-04-21T15:37:32"/>
        <d v="2025-04-21T15:41:14"/>
        <d v="2025-04-21T16:57:04"/>
        <d v="2025-04-22T09:02:52"/>
        <d v="2025-04-22T14:04:52"/>
        <d v="2025-04-22T14:07:43"/>
        <d v="2025-04-22T14:08:44"/>
        <d v="2025-04-22T14:09:11"/>
        <d v="2025-04-22T14:09:42"/>
        <d v="2025-04-22T14:10:14"/>
        <d v="2025-04-22T14:10:45"/>
        <d v="2025-04-22T14:19:35"/>
        <d v="2025-04-22T14:40:30"/>
        <d v="2025-04-23T08:21:16"/>
        <d v="2025-04-23T08:22:44"/>
        <d v="2025-04-23T08:23:59"/>
        <d v="2025-04-23T09:20:26"/>
        <d v="2025-04-23T09:42:33"/>
        <d v="2025-04-23T09:43:33"/>
        <d v="2025-04-23T14:11:45"/>
        <d v="2025-04-23T14:16:20"/>
        <d v="2025-04-24T09:02:40"/>
        <d v="2025-04-24T09:11:47"/>
        <d v="2025-04-24T15:23:23"/>
        <d v="2025-04-24T15:23:55"/>
        <d v="2025-04-24T15:24:45"/>
        <d v="2025-04-24T15:25:25"/>
        <d v="2025-04-24T15:26:04"/>
        <d v="2025-04-24T15:26:53"/>
        <d v="2025-04-24T15:27:35"/>
        <d v="2025-04-24T15:28:44"/>
        <d v="2025-04-26T09:14:50"/>
        <d v="2025-04-26T11:03:24"/>
        <d v="2025-04-26T12:08:34"/>
        <d v="2025-04-26T12:09:07"/>
        <d v="2025-04-26T14:33:41"/>
        <d v="2025-04-26T16:08:32"/>
        <d v="2025-04-26T16:44:11"/>
        <d v="2025-04-26T16:44:55"/>
        <d v="2025-04-26T16:45:30"/>
        <d v="2025-04-26T16:46:18"/>
        <d v="2025-04-26T16:47:08"/>
        <d v="2025-04-26T19:01:32"/>
        <d v="2025-04-26T19:05:24"/>
        <d v="2025-04-27T15:00:40"/>
        <d v="2025-04-27T15:04:35"/>
        <d v="2025-04-27T15:07:43"/>
        <d v="2025-04-27T15:27:55"/>
        <d v="2025-04-27T15:31:04"/>
        <d v="2025-04-27T15:33:00"/>
        <d v="2025-04-27T15:33:35"/>
        <d v="2025-04-27T15:34:11"/>
        <d v="2025-04-27T15:50:25"/>
        <d v="2025-04-28T13:10:31"/>
        <d v="2025-04-28T17:37:46"/>
        <d v="2025-04-29T12:55:40"/>
        <d v="2025-04-29T12:57:22"/>
        <d v="2025-04-30T09:12:29"/>
        <d v="2025-04-30T10:25:23"/>
        <d v="2025-05-01T12:24:03"/>
        <d v="2025-05-01T12:26:03"/>
        <d v="2025-05-01T12:27:48"/>
        <d v="2025-05-02T10:45:05"/>
        <d v="2025-05-02T10:47:14"/>
        <d v="2025-05-03T15:33:42"/>
        <d v="2025-05-03T15:35:17"/>
        <d v="2025-05-03T18:05:47"/>
        <d v="2025-05-03T23:27:15"/>
        <d v="2025-05-03T23:28:24"/>
        <d v="2025-05-03T23:31:53"/>
        <d v="2025-05-03T23:35:39"/>
        <d v="2025-05-03T23:38:09"/>
        <d v="2025-05-03T23:39:18"/>
        <d v="2025-05-03T23:40:25"/>
        <d v="2025-05-03T23:47:14"/>
        <d v="2025-05-03T23:50:38"/>
        <d v="2025-05-04T09:05:51"/>
        <d v="2025-05-04T09:07:30"/>
        <d v="2025-05-04T09:30:28"/>
        <d v="2025-05-04T09:47:41"/>
        <d v="2025-05-04T11:53:59"/>
        <d v="2025-05-04T11:56:30"/>
        <d v="2025-05-04T12:54:20"/>
        <d v="2025-05-04T15:02:38"/>
        <d v="2025-05-04T16:33:53"/>
        <d v="2025-05-05T16:40:24"/>
        <d v="2025-05-05T16:42:49"/>
        <d v="2025-05-05T16:45:15"/>
        <d v="2025-05-05T16:46:12"/>
        <d v="2025-05-05T17:21:22"/>
        <d v="2025-05-05T17:21:55"/>
        <d v="2025-05-05T17:25:01"/>
        <d v="2025-05-05T17:27:37"/>
        <d v="2025-05-06T13:27:29"/>
        <d v="2025-05-06T13:35:54"/>
        <d v="2025-05-06T13:39:01"/>
        <d v="2025-05-06T13:39:35"/>
        <d v="2025-05-06T13:41:16"/>
        <d v="2025-05-06T13:42:19"/>
        <d v="2025-05-06T13:43:07"/>
        <d v="2025-05-06T13:44:03"/>
        <d v="2025-05-06T13:44:52"/>
        <d v="2025-05-06T13:45:30"/>
        <d v="2025-05-06T13:46:16"/>
        <d v="2025-05-06T13:48:24"/>
        <d v="2025-05-06T13:48:59"/>
        <d v="2025-05-06T13:49:50"/>
        <d v="2025-05-06T13:50:44"/>
        <d v="2025-05-06T13:51:24"/>
        <d v="2025-05-06T17:14:08"/>
        <d v="2025-05-06T17:14:44"/>
        <d v="2025-05-06T17:15:17"/>
        <d v="2025-05-06T17:16:18"/>
        <d v="2025-05-06T17:17:26"/>
        <d v="2025-05-06T18:43:34"/>
        <d v="2025-05-07T08:30:54"/>
        <d v="2025-05-07T13:10:24"/>
        <d v="2025-05-07T13:11:12"/>
        <d v="2025-05-07T13:11:52"/>
        <d v="2025-05-07T13:12:37"/>
        <d v="2025-05-07T13:13:10"/>
        <d v="2025-05-08T17:13:57"/>
        <d v="2025-05-09T09:14:56"/>
        <d v="2025-05-09T09:32:56"/>
        <d v="2025-05-09T09:38:03"/>
        <d v="2025-05-09T10:18:30"/>
        <d v="2025-05-09T16:20:56"/>
        <d v="2025-05-09T16:41:12"/>
        <d v="2025-05-10T15:55:03"/>
        <d v="2025-05-10T15:55:52"/>
        <d v="2025-05-10T15:56:33"/>
        <d v="2025-05-10T15:59:39"/>
        <d v="2025-05-10T17:20:41"/>
        <d v="2025-05-10T17:21:26"/>
        <d v="2025-05-10T17:22:05"/>
        <d v="2025-05-10T17:22:45"/>
        <d v="2025-05-10T22:43:33"/>
        <d v="2025-05-11T11:34:41"/>
        <d v="2025-05-11T11:35:57"/>
        <d v="2025-05-11T22:01:56"/>
        <d v="2025-05-12T08:05:26"/>
        <d v="2025-05-12T08:08:51"/>
        <d v="2025-05-12T08:12:43"/>
        <d v="2025-05-12T08:56:59"/>
        <d v="2025-05-12T09:17:58"/>
        <d v="2025-05-12T09:18:38"/>
        <d v="2025-05-12T09:19:20"/>
        <d v="2025-05-12T09:20:11"/>
        <d v="2025-05-12T09:20:57"/>
        <d v="2025-05-12T09:21:41"/>
        <d v="2025-05-13T09:56:18"/>
        <d v="2025-05-13T09:57:49"/>
        <d v="2025-05-13T09:59:52"/>
        <d v="2025-05-13T10:01:50"/>
        <d v="2025-05-13T13:22:38"/>
        <d v="2025-05-13T13:24:43"/>
        <d v="2025-05-13T15:03:47"/>
        <d v="2025-05-13T16:14:40"/>
        <d v="2025-05-13T16:56:15"/>
        <d v="2025-05-13T18:08:32"/>
        <d v="2025-05-14T06:18:55"/>
        <d v="2025-05-14T16:40:51"/>
        <d v="2025-05-14T17:32:40"/>
        <d v="2025-05-15T09:20:16"/>
        <d v="2025-05-15T09:24:20"/>
        <d v="2025-05-15T09:26:15"/>
        <d v="2025-05-15T12:02:28"/>
        <d v="2025-05-15T14:39:16"/>
        <d v="2025-05-15T14:42:58"/>
        <d v="2025-05-15T18:09:57"/>
        <d v="2025-05-15T19:16:45"/>
        <d v="2025-05-15T21:49:41"/>
        <d v="2025-05-16T11:54:04"/>
        <d v="2025-05-16T14:36:57"/>
        <d v="2025-05-16T14:38:14"/>
        <d v="2025-05-16T14:38:51"/>
        <d v="2025-05-16T14:39:23"/>
        <d v="2025-05-16T17:12:31"/>
        <d v="2025-05-16T17:59:13"/>
        <d v="2025-05-16T17:59:45"/>
        <d v="2025-05-17T15:11:15"/>
        <d v="2025-05-17T15:11:48"/>
        <d v="2025-05-17T15:22:36"/>
        <d v="2025-05-17T18:10:33"/>
        <d v="2025-05-17T19:36:43"/>
        <d v="2025-05-17T19:57:25"/>
        <d v="2025-05-17T19:58:42"/>
        <d v="2025-05-17T20:02:31"/>
        <d v="2025-05-18T09:26:22"/>
        <d v="2025-05-18T09:27:03"/>
        <d v="2025-05-18T09:27:52"/>
        <d v="2025-05-18T09:28:26"/>
        <d v="2025-05-18T09:29:01"/>
        <d v="2025-05-18T09:29:46"/>
        <d v="2025-05-18T09:30:21"/>
        <d v="2025-05-18T09:31:13"/>
        <d v="2025-05-18T09:31:57"/>
        <d v="2025-05-18T09:33:17"/>
        <d v="2025-05-18T10:16:40"/>
        <d v="2025-05-18T10:18:21"/>
        <d v="2025-05-18T10:26:24"/>
        <d v="2025-05-18T14:42:36"/>
        <d v="2025-05-18T15:20:11"/>
        <d v="2025-05-18T15:21:20"/>
        <d v="2025-05-18T15:22:58"/>
        <d v="2025-05-18T15:25:23"/>
        <d v="2025-05-18T15:26:03"/>
        <d v="2025-05-18T15:26:34"/>
        <d v="2025-05-18T15:27:14"/>
        <d v="2025-05-18T15:28:29"/>
        <d v="2025-05-18T15:29:15"/>
        <d v="2025-05-18T15:29:50"/>
        <m/>
      </sharedItems>
      <fieldGroup par="14" base="0">
        <rangePr groupBy="months" startDate="2024-07-13T20:01:16" endDate="2025-05-18T15:29:5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8/25"/>
        </groupItems>
      </fieldGroup>
    </cacheField>
    <cacheField name="Detalle de compra" numFmtId="0">
      <sharedItems containsNonDate="0" containsString="0" containsBlank="1"/>
    </cacheField>
    <cacheField name="Nombre del Cliente" numFmtId="0">
      <sharedItems containsNonDate="0" containsString="0" containsBlank="1"/>
    </cacheField>
    <cacheField name="Nombre del Gestor" numFmtId="0">
      <sharedItems containsBlank="1"/>
    </cacheField>
    <cacheField name="Código del producto Vendido" numFmtId="0">
      <sharedItems containsBlank="1"/>
    </cacheField>
    <cacheField name="Descripcion" numFmtId="0">
      <sharedItems containsBlank="1"/>
    </cacheField>
    <cacheField name="Cantidad" numFmtId="0">
      <sharedItems containsString="0" containsBlank="1" containsNumber="1" containsInteger="1" minValue="1" maxValue="8"/>
    </cacheField>
    <cacheField name="Precio Venta" numFmtId="0">
      <sharedItems containsString="0" containsBlank="1" containsNumber="1" minValue="0" maxValue="115"/>
    </cacheField>
    <cacheField name="Total" numFmtId="2">
      <sharedItems containsString="0" containsBlank="1" containsNumber="1" minValue="0" maxValue="115"/>
    </cacheField>
    <cacheField name="Comisión Unitaria 10%" numFmtId="0">
      <sharedItems containsString="0" containsBlank="1" containsNumber="1" minValue="0" maxValue="11.5"/>
    </cacheField>
    <cacheField name="Costo Unitario SIN Comision" numFmtId="0">
      <sharedItems containsString="0" containsBlank="1" containsNumber="1" minValue="-5" maxValue="57.5"/>
    </cacheField>
    <cacheField name="Ganancia" numFmtId="0">
      <sharedItems containsString="0" containsBlank="1" containsNumber="1" minValue="-0.76229999999999865" maxValue="49.8"/>
    </cacheField>
    <cacheField name="Observaciones" numFmtId="0">
      <sharedItems containsNonDate="0" containsString="0" containsBlank="1"/>
    </cacheField>
    <cacheField name="ID" numFmtId="0">
      <sharedItems containsBlank="1"/>
    </cacheField>
    <cacheField name="Years" numFmtId="0" databaseField="0">
      <fieldGroup base="0">
        <rangePr groupBy="years" startDate="2024-07-13T20:01:16" endDate="2025-05-18T15:29:50"/>
        <groupItems count="4">
          <s v="&lt;7/13/24"/>
          <s v="2024"/>
          <s v="2025"/>
          <s v="&gt;5/18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95.819481597224" createdVersion="8" refreshedVersion="8" minRefreshableVersion="3" recordCount="30" xr:uid="{00000000-000A-0000-FFFF-FFFF53000000}">
  <cacheSource type="worksheet">
    <worksheetSource name="Table4"/>
  </cacheSource>
  <cacheFields count="6">
    <cacheField name="FECHA" numFmtId="169">
      <sharedItems containsNonDate="0" containsDate="1" containsString="0" containsBlank="1" minDate="2024-09-01T00:00:00" maxDate="2025-05-27T00:00:00" count="12">
        <d v="2025-05-26T00:00:00"/>
        <d v="2025-05-10T00:00:00"/>
        <d v="2025-05-01T00:00:00"/>
        <d v="2025-04-01T00:00:00"/>
        <d v="2025-03-01T00:00:00"/>
        <d v="2025-02-01T00:00:00"/>
        <m/>
        <d v="2025-01-01T00:00:00"/>
        <d v="2024-12-01T00:00:00"/>
        <d v="2024-11-01T00:00:00"/>
        <d v="2024-10-01T00:00:00"/>
        <d v="2024-09-01T00:00:00"/>
      </sharedItems>
      <fieldGroup par="5" base="0">
        <rangePr groupBy="months" startDate="2024-09-01T00:00:00" endDate="2025-05-2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7/25"/>
        </groupItems>
      </fieldGroup>
    </cacheField>
    <cacheField name="CONCEPTO" numFmtId="49">
      <sharedItems containsBlank="1"/>
    </cacheField>
    <cacheField name="MONTO (USD)" numFmtId="164">
      <sharedItems containsBlank="1" containsMixedTypes="1" containsNumber="1" containsInteger="1" minValue="40" maxValue="300"/>
    </cacheField>
    <cacheField name="Categoría" numFmtId="49">
      <sharedItems containsBlank="1"/>
    </cacheField>
    <cacheField name="Quarters" numFmtId="0" databaseField="0">
      <fieldGroup base="0">
        <rangePr groupBy="quarters" startDate="2024-09-01T00:00:00" endDate="2025-05-27T00:00:00"/>
        <groupItems count="6">
          <s v="&lt;9/1/24"/>
          <s v="Qtr1"/>
          <s v="Qtr2"/>
          <s v="Qtr3"/>
          <s v="Qtr4"/>
          <s v="&gt;5/27/25"/>
        </groupItems>
      </fieldGroup>
    </cacheField>
    <cacheField name="Years" numFmtId="0" databaseField="0">
      <fieldGroup base="0">
        <rangePr groupBy="years" startDate="2024-09-01T00:00:00" endDate="2025-05-27T00:00:00"/>
        <groupItems count="4">
          <s v="&lt;9/1/24"/>
          <s v="2024"/>
          <s v="2025"/>
          <s v="&gt;5/27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8">
  <r>
    <x v="0"/>
    <m/>
    <m/>
    <s v="Violeta"/>
    <s v="BU06720"/>
    <s v="Bikini sexy de pierna alta en tendencia"/>
    <n v="1"/>
    <n v="20"/>
    <n v="20"/>
    <n v="2"/>
    <n v="10"/>
    <n v="7.8"/>
    <m/>
    <s v="00001BU06720"/>
  </r>
  <r>
    <x v="0"/>
    <m/>
    <m/>
    <s v="Violeta"/>
    <s v="BU06716"/>
    <s v="Set de bikini 2 piezas estampado de colores con adorno de aro"/>
    <n v="1"/>
    <n v="20"/>
    <n v="20"/>
    <n v="2"/>
    <n v="10"/>
    <n v="7.8"/>
    <m/>
    <s v="00001BU06716"/>
  </r>
  <r>
    <x v="1"/>
    <m/>
    <m/>
    <s v="Vendido por Letty"/>
    <s v="BU0483"/>
    <s v="Maxi vestido de espalda cruzada"/>
    <n v="1"/>
    <n v="30"/>
    <n v="30"/>
    <n v="3"/>
    <n v="15"/>
    <n v="11.7"/>
    <m/>
    <s v="00002BU0483"/>
  </r>
  <r>
    <x v="2"/>
    <m/>
    <m/>
    <s v="Letty"/>
    <s v="LTA00006"/>
    <s v="2 piezas bikini push up accesorio"/>
    <n v="1"/>
    <n v="5"/>
    <n v="5"/>
    <n v="0.5"/>
    <n v="2.5"/>
    <n v="1.95"/>
    <m/>
    <s v="00003LTA00006"/>
  </r>
  <r>
    <x v="3"/>
    <m/>
    <m/>
    <s v="Yudi"/>
    <s v="LTA00005"/>
    <s v="Espejuelos estilo cat eye"/>
    <n v="1"/>
    <n v="10"/>
    <n v="10"/>
    <n v="1"/>
    <n v="5"/>
    <n v="3.9"/>
    <m/>
    <s v="00004LTA00005"/>
  </r>
  <r>
    <x v="4"/>
    <m/>
    <m/>
    <s v="Violeta"/>
    <s v="BU06774"/>
    <s v="Set de 3 piezas bikini con estampado floral"/>
    <n v="1"/>
    <n v="20"/>
    <n v="20"/>
    <n v="2"/>
    <n v="10"/>
    <n v="7.8"/>
    <m/>
    <s v="00005BU06774"/>
  </r>
  <r>
    <x v="5"/>
    <m/>
    <m/>
    <s v="Yilian"/>
    <s v="UB0266"/>
    <s v="Bañador estampado en contraste"/>
    <n v="1"/>
    <n v="12"/>
    <n v="12"/>
    <n v="1.2000000000000002"/>
    <n v="-1.2000000000000002"/>
    <n v="11.88"/>
    <m/>
    <s v="00006UB0266"/>
  </r>
  <r>
    <x v="6"/>
    <m/>
    <m/>
    <m/>
    <s v="BU06774a"/>
    <s v="Set de 3 piezas bikini con estampado floral"/>
    <n v="1"/>
    <n v="20"/>
    <n v="20"/>
    <n v="0"/>
    <n v="12"/>
    <n v="7.8"/>
    <m/>
    <s v="00007BU06774a"/>
  </r>
  <r>
    <x v="7"/>
    <m/>
    <m/>
    <m/>
    <s v="BU06814"/>
    <s v="Bolso mochila estampado"/>
    <n v="1"/>
    <n v="25"/>
    <n v="25"/>
    <n v="0"/>
    <n v="15"/>
    <n v="9.75"/>
    <m/>
    <s v="00008BU06814"/>
  </r>
  <r>
    <x v="8"/>
    <m/>
    <m/>
    <m/>
    <s v="BU06814a"/>
    <s v="Bolso mochila estampado"/>
    <n v="1"/>
    <n v="25"/>
    <n v="25"/>
    <n v="0"/>
    <n v="15"/>
    <n v="9.75"/>
    <m/>
    <s v="00009BU06814a"/>
  </r>
  <r>
    <x v="9"/>
    <m/>
    <m/>
    <m/>
    <s v="UB0261"/>
    <s v="Bañador animal print"/>
    <n v="1"/>
    <n v="15"/>
    <n v="15"/>
    <n v="0"/>
    <n v="7.0777777777777802"/>
    <n v="7.7722222222222195"/>
    <m/>
    <s v="00010UB0261"/>
  </r>
  <r>
    <x v="10"/>
    <m/>
    <m/>
    <s v="Violeta"/>
    <s v="BU0394"/>
    <s v="Sandalias crema"/>
    <n v="1"/>
    <n v="35"/>
    <n v="35"/>
    <n v="3.5"/>
    <n v="17.5"/>
    <n v="13.65"/>
    <m/>
    <s v="00011BU0394"/>
  </r>
  <r>
    <x v="11"/>
    <m/>
    <m/>
    <s v="Brenda"/>
    <s v="BU04427"/>
    <s v="Falda larga de visillo con maxi estampado de flor"/>
    <n v="1"/>
    <n v="25"/>
    <n v="25"/>
    <n v="2.5"/>
    <n v="12.5"/>
    <n v="9.75"/>
    <m/>
    <s v="00012BU04427"/>
  </r>
  <r>
    <x v="12"/>
    <m/>
    <m/>
    <m/>
    <s v="BU04427a"/>
    <s v="Falda larga de visillo con maxi estampado de flor"/>
    <n v="1"/>
    <n v="25"/>
    <n v="25"/>
    <n v="0"/>
    <n v="15"/>
    <n v="9.75"/>
    <m/>
    <s v="00013BU04427a"/>
  </r>
  <r>
    <x v="13"/>
    <m/>
    <m/>
    <m/>
    <s v="BU04427a"/>
    <s v="Falda larga de visillo con maxi estampado de flor"/>
    <n v="1"/>
    <n v="25"/>
    <n v="25"/>
    <n v="0"/>
    <n v="15"/>
    <n v="9.75"/>
    <m/>
    <s v="00014BU04427a"/>
  </r>
  <r>
    <x v="13"/>
    <m/>
    <m/>
    <m/>
    <s v="BU04427"/>
    <s v="Falda larga de visillo con maxi estampado de flor"/>
    <n v="1"/>
    <n v="25"/>
    <n v="25"/>
    <n v="0"/>
    <n v="15"/>
    <n v="9.75"/>
    <m/>
    <s v="00014BU04427"/>
  </r>
  <r>
    <x v="14"/>
    <m/>
    <m/>
    <s v="Baby"/>
    <s v="BU04455a"/>
    <s v="Camisa Oversize en mezcla de lino H&amp;M"/>
    <n v="1"/>
    <n v="25"/>
    <n v="25"/>
    <n v="2.5"/>
    <n v="12.5"/>
    <n v="9.75"/>
    <m/>
    <s v="00015BU04455a"/>
  </r>
  <r>
    <x v="14"/>
    <m/>
    <m/>
    <s v="Baby"/>
    <s v="BU04455"/>
    <s v="Camisa Oversize en mezcla de lino H&amp;M"/>
    <n v="1"/>
    <n v="25"/>
    <n v="25"/>
    <n v="2.5"/>
    <n v="12.5"/>
    <n v="9.75"/>
    <m/>
    <s v="00015BU04455"/>
  </r>
  <r>
    <x v="14"/>
    <m/>
    <m/>
    <s v="Baby"/>
    <s v="BU04469a"/>
    <s v="Camisa verde oversize"/>
    <n v="1"/>
    <n v="22"/>
    <n v="22"/>
    <n v="2.2000000000000002"/>
    <n v="11"/>
    <n v="8.58"/>
    <m/>
    <s v="00015BU04469a"/>
  </r>
  <r>
    <x v="14"/>
    <m/>
    <m/>
    <s v="Baby"/>
    <s v="BU04469"/>
    <s v="Camisa verde oversize"/>
    <n v="1"/>
    <n v="22"/>
    <n v="22"/>
    <n v="2.2000000000000002"/>
    <n v="11"/>
    <n v="8.58"/>
    <m/>
    <s v="00015BU04469"/>
  </r>
  <r>
    <x v="15"/>
    <m/>
    <m/>
    <s v="Yudi"/>
    <s v="BU0581"/>
    <s v="Sandalias negras acolchadas Marca F21"/>
    <n v="1"/>
    <n v="27"/>
    <n v="27"/>
    <n v="2.7"/>
    <n v="13.5"/>
    <n v="10.530000000000001"/>
    <m/>
    <s v="00016BU0581"/>
  </r>
  <r>
    <x v="15"/>
    <m/>
    <m/>
    <s v="Yudi"/>
    <s v="BU0581a"/>
    <s v="Sandalias negras acolchadas Marca F21"/>
    <n v="1"/>
    <n v="27"/>
    <n v="27"/>
    <n v="2.7"/>
    <n v="13.5"/>
    <n v="10.530000000000001"/>
    <m/>
    <s v="00016BU0581a"/>
  </r>
  <r>
    <x v="16"/>
    <m/>
    <m/>
    <s v="Violeta"/>
    <s v="BU04339"/>
    <s v="Sandalias prácticas Chunky Negras"/>
    <n v="1"/>
    <n v="35"/>
    <n v="35"/>
    <n v="3.5"/>
    <n v="17.5"/>
    <n v="13.65"/>
    <m/>
    <s v="00017BU04339"/>
  </r>
  <r>
    <x v="17"/>
    <m/>
    <m/>
    <s v="Yeny"/>
    <s v="SQ0784979"/>
    <s v="Sandalias de hebilla Pull&amp;Bear"/>
    <n v="1"/>
    <n v="40"/>
    <n v="40"/>
    <n v="4"/>
    <n v="20"/>
    <n v="15.6"/>
    <m/>
    <s v="00018SQ0784979"/>
  </r>
  <r>
    <x v="17"/>
    <m/>
    <m/>
    <s v="Yeny"/>
    <s v="SQ8198588"/>
    <s v="Sandalias de hebilla Pull&amp;Bear"/>
    <n v="1"/>
    <n v="40"/>
    <n v="40"/>
    <n v="4"/>
    <n v="20"/>
    <n v="15.6"/>
    <m/>
    <s v="00018SQ8198588"/>
  </r>
  <r>
    <x v="18"/>
    <m/>
    <m/>
    <s v="Brenda"/>
    <s v="BU06694"/>
    <s v="Flor TOTE fashion bag"/>
    <n v="1"/>
    <n v="12"/>
    <n v="12"/>
    <n v="1.2000000000000002"/>
    <n v="5.9999999999999991"/>
    <n v="4.6800000000000006"/>
    <m/>
    <s v="00019BU06694"/>
  </r>
  <r>
    <x v="18"/>
    <m/>
    <m/>
    <s v="Brenda"/>
    <s v="BU06694a"/>
    <s v="Flor TOTE fashion bag"/>
    <n v="1"/>
    <n v="12"/>
    <n v="12"/>
    <n v="1.2000000000000002"/>
    <n v="5.9999999999999991"/>
    <n v="4.6800000000000006"/>
    <m/>
    <s v="00019BU06694a"/>
  </r>
  <r>
    <x v="19"/>
    <m/>
    <m/>
    <s v="Yeny"/>
    <s v="BU04365"/>
    <s v="Sandalias prácticas chunky blanco crema"/>
    <n v="1"/>
    <n v="35"/>
    <n v="35"/>
    <n v="3.5"/>
    <n v="17.5"/>
    <n v="13.65"/>
    <m/>
    <s v="00020BU04365"/>
  </r>
  <r>
    <x v="20"/>
    <m/>
    <m/>
    <s v="Yeny"/>
    <s v="BU0731"/>
    <s v="Vestido Frente Drapeado Negro y Blanco"/>
    <n v="1"/>
    <n v="30"/>
    <n v="30"/>
    <n v="3"/>
    <n v="15"/>
    <n v="11.7"/>
    <m/>
    <s v="00021BU0731"/>
  </r>
  <r>
    <x v="21"/>
    <m/>
    <m/>
    <s v="Violeta"/>
    <s v="BU04366"/>
    <s v="Sandalias prácticas chunky blanco crema"/>
    <n v="1"/>
    <n v="35"/>
    <n v="35"/>
    <n v="3.5"/>
    <n v="17.5"/>
    <n v="13.65"/>
    <m/>
    <s v="00022BU04366"/>
  </r>
  <r>
    <x v="22"/>
    <m/>
    <m/>
    <s v="YeniC"/>
    <s v="BU04440"/>
    <s v="Vestido Blanco en Bordado Inglés"/>
    <n v="1"/>
    <n v="25"/>
    <n v="25"/>
    <n v="2.5"/>
    <n v="12.5"/>
    <n v="9.75"/>
    <m/>
    <s v="00023BU04440"/>
  </r>
  <r>
    <x v="23"/>
    <m/>
    <m/>
    <s v="Vanessa"/>
    <s v="UB0269"/>
    <s v="Blusa verde menta vuelos"/>
    <n v="1"/>
    <n v="10"/>
    <n v="10"/>
    <n v="1"/>
    <n v="5"/>
    <n v="3.9"/>
    <m/>
    <s v="00024UB0269"/>
  </r>
  <r>
    <x v="24"/>
    <m/>
    <m/>
    <s v="YeniC"/>
    <s v="UB0269"/>
    <s v="Blusa verde menta vuelos"/>
    <n v="1"/>
    <n v="10"/>
    <n v="10"/>
    <n v="1"/>
    <n v="5"/>
    <n v="3.9"/>
    <m/>
    <s v="00025UB0269"/>
  </r>
  <r>
    <x v="25"/>
    <m/>
    <m/>
    <s v="Brenda"/>
    <s v="BU04433"/>
    <s v="Vestido crema ajustado de hombro torcido"/>
    <n v="1"/>
    <n v="25"/>
    <n v="25"/>
    <n v="2.5"/>
    <n v="12.5"/>
    <n v="9.75"/>
    <m/>
    <s v="00026BU04433"/>
  </r>
  <r>
    <x v="26"/>
    <m/>
    <m/>
    <s v="Yudi"/>
    <s v="BU04393"/>
    <s v="Pullover corto unicolor carmelita"/>
    <n v="1"/>
    <n v="10"/>
    <n v="10"/>
    <n v="1"/>
    <n v="5"/>
    <n v="3.9"/>
    <m/>
    <s v="00027BU04393"/>
  </r>
  <r>
    <x v="26"/>
    <m/>
    <m/>
    <s v="Yudi"/>
    <s v="BU04398"/>
    <s v="Pullover corto unicolor beige"/>
    <n v="1"/>
    <n v="10"/>
    <n v="10"/>
    <n v="1"/>
    <n v="5"/>
    <n v="3.9"/>
    <m/>
    <s v="00027BU04398"/>
  </r>
  <r>
    <x v="26"/>
    <m/>
    <m/>
    <s v="Yudi"/>
    <s v="BU0494"/>
    <s v="Top negro de cuello V con encaje"/>
    <n v="1"/>
    <n v="12"/>
    <n v="12"/>
    <n v="1.2000000000000002"/>
    <n v="5.9999999999999991"/>
    <n v="4.6800000000000006"/>
    <m/>
    <s v="00027BU0494"/>
  </r>
  <r>
    <x v="26"/>
    <m/>
    <m/>
    <s v="Yudi"/>
    <s v="BU0503"/>
    <s v="Jean skinny oscuro"/>
    <n v="2"/>
    <n v="30"/>
    <n v="60"/>
    <n v="3"/>
    <n v="1.7999999999999998"/>
    <n v="49.8"/>
    <m/>
    <s v="00027BU0503"/>
  </r>
  <r>
    <x v="27"/>
    <m/>
    <m/>
    <s v="Yilian"/>
    <s v="BU06391"/>
    <s v="Chaleco de traje Negro"/>
    <n v="1"/>
    <n v="25"/>
    <n v="25"/>
    <n v="2.5"/>
    <n v="12.5"/>
    <n v="9.75"/>
    <m/>
    <s v="00028BU06391"/>
  </r>
  <r>
    <x v="27"/>
    <m/>
    <m/>
    <s v="Yilian"/>
    <s v="BU06411"/>
    <s v="Chaleco de traje Blanco"/>
    <n v="1"/>
    <n v="25"/>
    <n v="25"/>
    <n v="2.5"/>
    <n v="12.5"/>
    <n v="9.75"/>
    <m/>
    <s v="00028BU06411"/>
  </r>
  <r>
    <x v="28"/>
    <m/>
    <m/>
    <s v="Yesy"/>
    <s v="BU0336"/>
    <s v="Top Básico Business"/>
    <n v="1"/>
    <n v="10"/>
    <n v="10"/>
    <n v="1"/>
    <n v="5"/>
    <n v="3.9"/>
    <m/>
    <s v="00029BU0336"/>
  </r>
  <r>
    <x v="29"/>
    <m/>
    <m/>
    <s v="Violeta"/>
    <s v="BU04464Marlen"/>
    <s v="Pullover negro acanalado de algodón PRIMARK"/>
    <n v="1"/>
    <n v="13"/>
    <n v="13"/>
    <n v="1.3"/>
    <n v="6.5"/>
    <n v="5.07"/>
    <m/>
    <s v="00030BU04464Marlen"/>
  </r>
  <r>
    <x v="29"/>
    <m/>
    <m/>
    <s v="Violeta"/>
    <s v="BU04400"/>
    <s v="Pullover largo unicolor tela traslúcida negro"/>
    <n v="1"/>
    <n v="10"/>
    <n v="10"/>
    <n v="1"/>
    <n v="5"/>
    <n v="3.9"/>
    <m/>
    <s v="00030BU04400"/>
  </r>
  <r>
    <x v="30"/>
    <m/>
    <m/>
    <s v="Brenda"/>
    <s v="BU0679"/>
    <s v="Camisa Modely"/>
    <n v="1"/>
    <n v="22"/>
    <n v="22"/>
    <n v="2.2000000000000002"/>
    <n v="11"/>
    <n v="8.58"/>
    <m/>
    <s v="00031BU0679"/>
  </r>
  <r>
    <x v="31"/>
    <m/>
    <m/>
    <s v="Brenda"/>
    <s v="BU04448"/>
    <s v="Pantalón Caqui de Pierna Ancha De Talle Alto y Bolsillos H&amp;M"/>
    <n v="1"/>
    <n v="35"/>
    <n v="35"/>
    <n v="3.5"/>
    <n v="17.5"/>
    <n v="13.65"/>
    <m/>
    <s v="00032BU04448"/>
  </r>
  <r>
    <x v="32"/>
    <m/>
    <m/>
    <s v="Vanessa"/>
    <s v="BU04323"/>
    <s v="Camisa blanca en mezcla de algodón"/>
    <n v="1"/>
    <n v="25"/>
    <n v="25"/>
    <n v="2.5"/>
    <n v="12.5"/>
    <n v="9.75"/>
    <m/>
    <s v="00033BU04323"/>
  </r>
  <r>
    <x v="33"/>
    <m/>
    <m/>
    <m/>
    <s v="BU04327"/>
    <s v="Pantalón ancho con cordón ajustable"/>
    <n v="1"/>
    <n v="23"/>
    <n v="23"/>
    <n v="0"/>
    <n v="13.799999999999999"/>
    <n v="8.9700000000000006"/>
    <m/>
    <s v="00034BU04327"/>
  </r>
  <r>
    <x v="34"/>
    <m/>
    <m/>
    <s v="Baby"/>
    <s v="BU04319"/>
    <s v="Pantalón de vestir de viscosa y lino (beige claro)"/>
    <n v="1"/>
    <n v="35"/>
    <n v="35"/>
    <n v="3.5"/>
    <n v="17.5"/>
    <n v="13.65"/>
    <m/>
    <s v="00035BU04319"/>
  </r>
  <r>
    <x v="34"/>
    <m/>
    <m/>
    <s v="Baby"/>
    <s v="BU04328"/>
    <s v="Pantalón ancho con cordón ajustable"/>
    <n v="1"/>
    <n v="23"/>
    <n v="23"/>
    <n v="2.3000000000000003"/>
    <n v="11.499999999999998"/>
    <n v="8.9700000000000006"/>
    <m/>
    <s v="00035BU04328"/>
  </r>
  <r>
    <x v="35"/>
    <m/>
    <m/>
    <s v="Brenda"/>
    <s v="BU043482"/>
    <s v="Chaleco Healter color crema y botones coral H&amp;M"/>
    <n v="1"/>
    <n v="30"/>
    <n v="30"/>
    <n v="3"/>
    <n v="15"/>
    <n v="11.7"/>
    <m/>
    <s v="00036BU043482"/>
  </r>
  <r>
    <x v="36"/>
    <m/>
    <m/>
    <s v="Brenda"/>
    <s v="LTA00004"/>
    <s v="Espejuelos rectangulares unisex"/>
    <n v="1"/>
    <n v="10"/>
    <n v="10"/>
    <n v="1"/>
    <n v="5"/>
    <n v="3.9"/>
    <m/>
    <s v="00037LTA00004"/>
  </r>
  <r>
    <x v="37"/>
    <m/>
    <m/>
    <s v="Yilian"/>
    <s v="BU04323"/>
    <s v="Camisa blanca en mezcla de algodón"/>
    <n v="1"/>
    <n v="25"/>
    <n v="25"/>
    <n v="2.5"/>
    <n v="12.5"/>
    <n v="9.75"/>
    <m/>
    <s v="00038BU04323"/>
  </r>
  <r>
    <x v="38"/>
    <m/>
    <m/>
    <s v="Violeta"/>
    <s v="BU0520"/>
    <s v="Camisa Blanca"/>
    <n v="1"/>
    <n v="25"/>
    <n v="25"/>
    <n v="2.5"/>
    <n v="12.5"/>
    <n v="9.75"/>
    <m/>
    <s v="00039BU0520"/>
  </r>
  <r>
    <x v="39"/>
    <m/>
    <m/>
    <s v="Reyima"/>
    <s v="BU06757"/>
    <s v="Bolso de lona en bloque de color"/>
    <n v="1"/>
    <n v="12"/>
    <n v="12"/>
    <n v="1.2000000000000002"/>
    <n v="5.9999999999999991"/>
    <n v="4.6800000000000006"/>
    <m/>
    <s v="00040BU06757"/>
  </r>
  <r>
    <x v="40"/>
    <m/>
    <m/>
    <s v="Violeta"/>
    <s v="BU043505"/>
    <s v="Set de bikini estilo europeo blanco en tendencia"/>
    <n v="1"/>
    <n v="22"/>
    <n v="22"/>
    <n v="2.2000000000000002"/>
    <n v="11"/>
    <n v="8.58"/>
    <m/>
    <s v="00041BU043505"/>
  </r>
  <r>
    <x v="41"/>
    <m/>
    <m/>
    <s v="Yesy"/>
    <s v="BU04401"/>
    <s v="Pullover largo unicolor tela traslúcida negro"/>
    <n v="1"/>
    <n v="10"/>
    <n v="10"/>
    <n v="1"/>
    <n v="5"/>
    <n v="3.9"/>
    <m/>
    <s v="00042BU04401"/>
  </r>
  <r>
    <x v="41"/>
    <m/>
    <m/>
    <s v="Yesy"/>
    <s v="BU0440232"/>
    <s v="Pullover largo unicolor tela traslúcida terracota"/>
    <n v="1"/>
    <n v="10"/>
    <n v="10"/>
    <n v="1"/>
    <n v="5"/>
    <n v="3.9"/>
    <m/>
    <s v="00042BU0440232"/>
  </r>
  <r>
    <x v="41"/>
    <m/>
    <m/>
    <s v="Yesy"/>
    <s v="BU0440242"/>
    <s v="Pullover largo unicolor tela traslúcida beige"/>
    <n v="1"/>
    <n v="10"/>
    <n v="10"/>
    <n v="1"/>
    <n v="5"/>
    <n v="3.9"/>
    <m/>
    <s v="00042BU0440242"/>
  </r>
  <r>
    <x v="42"/>
    <m/>
    <m/>
    <s v="Yudi"/>
    <s v="BU0563"/>
    <s v="Pantaloneta con abertura y bolsillos"/>
    <n v="1"/>
    <n v="23"/>
    <n v="23"/>
    <n v="2.3000000000000003"/>
    <n v="11.499999999999998"/>
    <n v="8.9700000000000006"/>
    <m/>
    <s v="00043BU0563"/>
  </r>
  <r>
    <x v="43"/>
    <m/>
    <m/>
    <s v="Baby"/>
    <s v="BU06756"/>
    <s v="Bolso de lienzo estampado de corazón"/>
    <n v="1"/>
    <n v="12"/>
    <n v="12"/>
    <n v="1.2000000000000002"/>
    <n v="5.9999999999999991"/>
    <n v="4.6800000000000006"/>
    <m/>
    <s v="00044BU06756"/>
  </r>
  <r>
    <x v="44"/>
    <m/>
    <m/>
    <s v="Violeta"/>
    <s v="BU043510"/>
    <s v="Set de bikini de estilo europeo de moda color Oliva"/>
    <n v="1"/>
    <n v="22"/>
    <n v="22"/>
    <n v="2.2000000000000002"/>
    <n v="11"/>
    <n v="8.58"/>
    <m/>
    <s v="00045BU043510"/>
  </r>
  <r>
    <x v="45"/>
    <m/>
    <m/>
    <s v="Asignar vendedor"/>
    <s v="BU0440244"/>
    <s v="Pullover largo unicolor tela traslúcida blanco"/>
    <n v="1"/>
    <n v="10"/>
    <n v="10"/>
    <n v="1"/>
    <n v="4.32"/>
    <n v="4.58"/>
    <m/>
    <s v="00046BU0440244"/>
  </r>
  <r>
    <x v="46"/>
    <m/>
    <m/>
    <s v="Violeta"/>
    <s v="BU043504"/>
    <s v="Vestido semiformal de hombros torcidos color naranja"/>
    <n v="1"/>
    <n v="25"/>
    <n v="25"/>
    <n v="2.5"/>
    <n v="12.5"/>
    <n v="9.75"/>
    <m/>
    <s v="00047BU043504"/>
  </r>
  <r>
    <x v="46"/>
    <m/>
    <m/>
    <s v="Violeta"/>
    <s v="BU068232"/>
    <s v="Vestido Fresco Verano en Bloque de Color"/>
    <n v="1"/>
    <n v="30"/>
    <n v="30"/>
    <n v="3"/>
    <n v="15"/>
    <n v="11.7"/>
    <m/>
    <s v="00047BU068232"/>
  </r>
  <r>
    <x v="47"/>
    <m/>
    <m/>
    <s v="Gercy"/>
    <s v="BU06551"/>
    <s v="Calcetines bajos"/>
    <n v="5"/>
    <n v="1"/>
    <n v="5"/>
    <n v="0.1"/>
    <n v="0.42941176470588205"/>
    <n v="2.3029411764705898"/>
    <m/>
    <s v="00048BU06551"/>
  </r>
  <r>
    <x v="48"/>
    <m/>
    <m/>
    <s v="Yilian"/>
    <s v="BU06817"/>
    <s v="Blusa estampada de Lunares"/>
    <n v="1"/>
    <n v="14"/>
    <n v="14"/>
    <n v="1.4000000000000001"/>
    <n v="7"/>
    <n v="5.46"/>
    <m/>
    <s v="00049BU06817"/>
  </r>
  <r>
    <x v="49"/>
    <m/>
    <m/>
    <s v="Yo"/>
    <s v="BU04465"/>
    <s v="Traje de baño clásico en bloque de color de talle alto"/>
    <n v="1"/>
    <n v="28"/>
    <n v="28"/>
    <n v="2.8000000000000003"/>
    <n v="14"/>
    <n v="10.92"/>
    <m/>
    <s v="00050BU04465"/>
  </r>
  <r>
    <x v="50"/>
    <m/>
    <m/>
    <s v="Gercy"/>
    <s v="BU06411"/>
    <s v="Chaleco de traje Blanco"/>
    <n v="1"/>
    <n v="25"/>
    <n v="25"/>
    <n v="2.5"/>
    <n v="12.5"/>
    <n v="9.75"/>
    <m/>
    <s v="00051BU06411"/>
  </r>
  <r>
    <x v="51"/>
    <m/>
    <m/>
    <s v="Yesy"/>
    <s v="BU04385"/>
    <s v="Pantalones cortos de mezclilla de moda"/>
    <n v="1"/>
    <n v="25"/>
    <n v="25"/>
    <n v="2.5"/>
    <n v="20.279999999999998"/>
    <n v="1.9700000000000024"/>
    <m/>
    <s v="00052BU04385"/>
  </r>
  <r>
    <x v="52"/>
    <m/>
    <m/>
    <s v="Yesy"/>
    <s v="BU04381"/>
    <s v="Camisa elegante de listas"/>
    <n v="1"/>
    <n v="22"/>
    <n v="22"/>
    <n v="2.2000000000000002"/>
    <n v="11"/>
    <n v="8.58"/>
    <m/>
    <s v="00053BU04381"/>
  </r>
  <r>
    <x v="53"/>
    <m/>
    <m/>
    <s v="Violeta"/>
    <s v="BU04362"/>
    <s v="Zapatos elegantes de punta fina negros"/>
    <n v="1"/>
    <n v="40"/>
    <n v="40"/>
    <n v="4"/>
    <n v="20"/>
    <n v="15.6"/>
    <m/>
    <s v="00054BU04362"/>
  </r>
  <r>
    <x v="54"/>
    <m/>
    <m/>
    <s v="Violeta"/>
    <s v="BU04324"/>
    <s v="Camisa blanca en mezcla de algodón"/>
    <n v="1"/>
    <n v="25"/>
    <n v="25"/>
    <n v="2.5"/>
    <n v="12.5"/>
    <n v="9.75"/>
    <m/>
    <s v="00055BU04324"/>
  </r>
  <r>
    <x v="55"/>
    <m/>
    <m/>
    <s v="Yeny"/>
    <s v="BU043505"/>
    <s v="Set de bikini estilo europeo blanco en tendencia"/>
    <n v="1"/>
    <n v="22"/>
    <n v="22"/>
    <n v="2.2000000000000002"/>
    <n v="11"/>
    <n v="8.58"/>
    <m/>
    <s v="00056BU043505"/>
  </r>
  <r>
    <x v="56"/>
    <m/>
    <m/>
    <s v="Sarai"/>
    <s v="BU06694"/>
    <s v="Flor TOTE fashion bag"/>
    <n v="1"/>
    <n v="12"/>
    <n v="12"/>
    <n v="1.2000000000000002"/>
    <n v="5.9999999999999991"/>
    <n v="4.6800000000000006"/>
    <m/>
    <s v="00057BU06694"/>
  </r>
  <r>
    <x v="57"/>
    <m/>
    <m/>
    <s v="Yilian"/>
    <s v="BU06788"/>
    <s v="Pantalón en piel"/>
    <n v="1"/>
    <n v="25"/>
    <n v="25"/>
    <n v="2.5"/>
    <n v="12.5"/>
    <n v="9.75"/>
    <m/>
    <s v="00058BU06788"/>
  </r>
  <r>
    <x v="57"/>
    <m/>
    <m/>
    <s v="Yilian"/>
    <s v="UB0183"/>
    <s v="Top cruzado blanco"/>
    <n v="1"/>
    <n v="9"/>
    <n v="9"/>
    <n v="0.9"/>
    <n v="4.4999999999999991"/>
    <n v="3.5100000000000011"/>
    <m/>
    <s v="00058UB0183"/>
  </r>
  <r>
    <x v="58"/>
    <m/>
    <m/>
    <s v="Yilian"/>
    <s v="UB0210"/>
    <s v="Top Cruzado negro"/>
    <n v="1"/>
    <n v="8"/>
    <n v="8"/>
    <n v="0.8"/>
    <n v="4"/>
    <n v="3.12"/>
    <m/>
    <s v="00059UB0210"/>
  </r>
  <r>
    <x v="59"/>
    <m/>
    <m/>
    <s v="Yesy"/>
    <s v="BU06561"/>
    <s v="Kimono Dazy Elegante"/>
    <n v="1"/>
    <n v="22"/>
    <n v="22"/>
    <n v="2.2000000000000002"/>
    <n v="13.352941176470591"/>
    <n v="6.2270588235294095"/>
    <m/>
    <s v="00060BU06561"/>
  </r>
  <r>
    <x v="60"/>
    <m/>
    <m/>
    <s v="Yesy"/>
    <s v="BU043546"/>
    <s v="Bolso de diario ligero y casual de gran capacidad elegante de cocodrilo"/>
    <n v="1"/>
    <n v="25"/>
    <n v="25"/>
    <n v="2.5"/>
    <n v="12.5"/>
    <n v="9.75"/>
    <m/>
    <s v="00061BU043546"/>
  </r>
  <r>
    <x v="61"/>
    <m/>
    <m/>
    <s v="Violeta"/>
    <s v="BU043568"/>
    <s v="Bolso cuadrado tejido de rafia Tamaño grande Color Carmelita"/>
    <n v="1"/>
    <n v="25"/>
    <n v="25"/>
    <n v="2.5"/>
    <n v="12.5"/>
    <n v="9.75"/>
    <m/>
    <s v="00062BU043568"/>
  </r>
  <r>
    <x v="62"/>
    <m/>
    <m/>
    <s v="Michelle"/>
    <s v="BU043647"/>
    <s v="Vestido de un hombro con abertura trasera color azul celeste"/>
    <n v="1"/>
    <n v="25"/>
    <n v="25"/>
    <n v="2.5"/>
    <n v="12.5"/>
    <n v="9.75"/>
    <m/>
    <s v="00063BU043647"/>
  </r>
  <r>
    <x v="63"/>
    <m/>
    <m/>
    <s v="Violeta"/>
    <s v="BU043544"/>
    <s v="Bolso de ratán de Moda para vacaciones tamaño mediano con diseño de listas negras"/>
    <n v="1"/>
    <n v="22"/>
    <n v="22"/>
    <n v="2.2000000000000002"/>
    <n v="11"/>
    <n v="8.58"/>
    <m/>
    <s v="00064BU043544"/>
  </r>
  <r>
    <x v="64"/>
    <m/>
    <m/>
    <s v="Vane"/>
    <s v="BU043488"/>
    <s v="Traje de baño sexy de una sola pieza negro"/>
    <n v="1"/>
    <n v="20"/>
    <n v="20"/>
    <n v="2"/>
    <n v="10"/>
    <n v="7.8"/>
    <m/>
    <s v="00065BU043488"/>
  </r>
  <r>
    <x v="65"/>
    <m/>
    <m/>
    <s v="Yeny"/>
    <s v="BU043544"/>
    <s v="Bolso de ratán de Moda para vacaciones tamaño mediano con diseño de listas negras"/>
    <n v="2"/>
    <n v="22"/>
    <n v="44"/>
    <n v="2.2000000000000002"/>
    <n v="11"/>
    <n v="17.16"/>
    <m/>
    <s v="00066BU043544"/>
  </r>
  <r>
    <x v="66"/>
    <m/>
    <m/>
    <s v="Yilian"/>
    <s v="BU0727"/>
    <s v="Jean Mom con bajo descosido"/>
    <n v="1"/>
    <n v="30"/>
    <n v="30"/>
    <n v="3"/>
    <n v="15"/>
    <n v="11.7"/>
    <m/>
    <s v="00067BU0727"/>
  </r>
  <r>
    <x v="66"/>
    <m/>
    <m/>
    <s v="Yilian"/>
    <s v="BU04331"/>
    <s v="Pantalón cigarrette ajustado elegante"/>
    <n v="1"/>
    <n v="35"/>
    <n v="35"/>
    <n v="3.5"/>
    <n v="16.1944418331375"/>
    <n v="14.955558166862501"/>
    <m/>
    <s v="00067BU04331"/>
  </r>
  <r>
    <x v="67"/>
    <m/>
    <m/>
    <s v="Samantha"/>
    <s v="BU0394"/>
    <s v="Sandalias crema"/>
    <n v="1"/>
    <n v="35"/>
    <n v="35"/>
    <n v="3.5"/>
    <n v="17.5"/>
    <n v="13.65"/>
    <m/>
    <s v="00068BU0394"/>
  </r>
  <r>
    <x v="68"/>
    <m/>
    <m/>
    <s v="Yeny"/>
    <s v="BU043513"/>
    <s v="Sandalias de plataforma de rafia natural"/>
    <n v="1"/>
    <n v="45"/>
    <n v="45"/>
    <n v="4.5"/>
    <n v="22.5"/>
    <n v="17.55"/>
    <m/>
    <s v="00069BU043513"/>
  </r>
  <r>
    <x v="69"/>
    <m/>
    <m/>
    <s v="Michelle"/>
    <s v="BU043647"/>
    <s v="Vestido de un hombro con abertura trasera color azul celeste"/>
    <n v="1"/>
    <n v="25"/>
    <n v="25"/>
    <n v="2.5"/>
    <n v="12.5"/>
    <n v="9.75"/>
    <m/>
    <s v="00070BU043647"/>
  </r>
  <r>
    <x v="70"/>
    <m/>
    <m/>
    <s v="Yilian"/>
    <s v="BU043568"/>
    <s v="Bolso cuadrado tejido de rafia Tamaño grande Color Carmelita"/>
    <n v="1"/>
    <n v="25"/>
    <n v="25"/>
    <n v="2.5"/>
    <n v="12.5"/>
    <n v="9.75"/>
    <m/>
    <s v="00071BU043568"/>
  </r>
  <r>
    <x v="71"/>
    <m/>
    <m/>
    <s v="Yo"/>
    <s v="BU043575"/>
    <s v="Blusa corta de mangas abombadas de lazos delanteros color rojo"/>
    <n v="1"/>
    <n v="18"/>
    <n v="18"/>
    <n v="1.8"/>
    <n v="10.18"/>
    <n v="5.8400000000000007"/>
    <m/>
    <s v="00072BU043575"/>
  </r>
  <r>
    <x v="72"/>
    <m/>
    <m/>
    <s v="Samantha"/>
    <s v="BU043645"/>
    <s v="Conjunto de dos prendas elegante-casual color blanco"/>
    <n v="1"/>
    <n v="20"/>
    <n v="20"/>
    <n v="2"/>
    <n v="10"/>
    <n v="7.8"/>
    <m/>
    <s v="00073BU043645"/>
  </r>
  <r>
    <x v="73"/>
    <m/>
    <m/>
    <s v="Violeta"/>
    <s v="BU043549"/>
    <s v="Bolso tejido redondo de gran capacidad Carmelita"/>
    <n v="1"/>
    <n v="25"/>
    <n v="25"/>
    <n v="2.5"/>
    <n v="12.5"/>
    <n v="9.75"/>
    <m/>
    <s v="00074BU043549"/>
  </r>
  <r>
    <x v="74"/>
    <m/>
    <m/>
    <s v="Baby"/>
    <s v="BU043530"/>
    <s v="Sandalias estilo chunky de suela gruesa en contraste de color"/>
    <n v="1"/>
    <n v="35"/>
    <n v="35"/>
    <n v="3.5"/>
    <n v="17.5"/>
    <n v="13.65"/>
    <m/>
    <s v="00075BU043530"/>
  </r>
  <r>
    <x v="75"/>
    <m/>
    <m/>
    <s v="Yudi"/>
    <s v="BU043527"/>
    <s v="Sandalias estilo chunky de suela gruesa en contraste de color"/>
    <n v="1"/>
    <n v="35"/>
    <n v="35"/>
    <n v="3.5"/>
    <n v="17.5"/>
    <n v="13.65"/>
    <m/>
    <s v="00076BU043527"/>
  </r>
  <r>
    <x v="75"/>
    <m/>
    <m/>
    <s v="Yudi"/>
    <s v="BU043528"/>
    <s v="Sandalias estilo chunky de suela gruesa en contraste de color"/>
    <n v="1"/>
    <n v="35"/>
    <n v="35"/>
    <n v="3.5"/>
    <n v="17.5"/>
    <n v="13.65"/>
    <m/>
    <s v="00076BU043528"/>
  </r>
  <r>
    <x v="76"/>
    <m/>
    <m/>
    <s v="Samantha"/>
    <s v="BU043653"/>
    <s v="Vestido largo de algodón elegante con adorno delantero"/>
    <n v="1"/>
    <n v="35"/>
    <n v="35"/>
    <n v="3.5"/>
    <n v="12.35"/>
    <n v="18.799999999999997"/>
    <m/>
    <s v="00077BU043653"/>
  </r>
  <r>
    <x v="77"/>
    <m/>
    <m/>
    <s v="Samantha"/>
    <s v="BU04333"/>
    <s v="Pantalón de vestir de viscosa y lino negro"/>
    <n v="1"/>
    <n v="35"/>
    <n v="35"/>
    <n v="3.5"/>
    <n v="17.5"/>
    <n v="13.65"/>
    <m/>
    <s v="00078BU04333"/>
  </r>
  <r>
    <x v="78"/>
    <m/>
    <m/>
    <s v="Samantha"/>
    <s v="BU06731"/>
    <s v="Camisa blanca estampado de ave"/>
    <n v="1"/>
    <n v="25"/>
    <n v="25"/>
    <n v="2.5"/>
    <n v="12.5"/>
    <n v="9.75"/>
    <m/>
    <s v="00079BU06731"/>
  </r>
  <r>
    <x v="79"/>
    <m/>
    <m/>
    <s v="Claudia Yili"/>
    <s v="BU043673"/>
    <s v="Pantalón alto de pierna ancha color caramelo"/>
    <n v="1"/>
    <n v="30"/>
    <n v="30"/>
    <n v="3"/>
    <n v="15"/>
    <n v="11.7"/>
    <m/>
    <s v="00080BU043673"/>
  </r>
  <r>
    <x v="79"/>
    <m/>
    <m/>
    <s v="Claudia Yili"/>
    <s v="BU043674"/>
    <s v="Pantalón alto de pierna ancha color caramelo"/>
    <n v="1"/>
    <n v="30"/>
    <n v="30"/>
    <n v="3"/>
    <n v="15"/>
    <n v="11.7"/>
    <m/>
    <s v="00080BU043674"/>
  </r>
  <r>
    <x v="80"/>
    <m/>
    <m/>
    <s v="Reyima"/>
    <s v="BU0611"/>
    <s v="Blusa corta Blanca bordada Girasol"/>
    <n v="1"/>
    <n v="12"/>
    <n v="12"/>
    <n v="1.2000000000000002"/>
    <n v="5.9999999999999991"/>
    <n v="4.6800000000000006"/>
    <m/>
    <s v="00081BU0611"/>
  </r>
  <r>
    <x v="81"/>
    <m/>
    <m/>
    <s v="Yesy"/>
    <s v="BU043531"/>
    <s v="Sandalias estilo chunky de suela gruesa en contraste de color"/>
    <n v="1"/>
    <n v="35"/>
    <n v="35"/>
    <n v="3.5"/>
    <n v="17.5"/>
    <n v="13.65"/>
    <m/>
    <s v="00082BU043531"/>
  </r>
  <r>
    <x v="82"/>
    <m/>
    <m/>
    <s v="Reyima"/>
    <s v="BU043648"/>
    <s v="Vestido de un hombro con abertura trasera color azul celeste"/>
    <n v="1"/>
    <n v="25"/>
    <n v="25"/>
    <n v="2.5"/>
    <n v="12.5"/>
    <n v="9.75"/>
    <m/>
    <s v="00083BU043648"/>
  </r>
  <r>
    <x v="83"/>
    <m/>
    <m/>
    <s v="Claudia Yili"/>
    <s v="BU04412"/>
    <s v="Vestido Largo con cinturón fruncido"/>
    <n v="1"/>
    <n v="30"/>
    <n v="30"/>
    <n v="3"/>
    <n v="15"/>
    <n v="11.7"/>
    <m/>
    <s v="00084BU04412"/>
  </r>
  <r>
    <x v="84"/>
    <m/>
    <m/>
    <s v="Violeta"/>
    <s v="BU043535"/>
    <s v="Sandalias espadriles de cuña de correas transparentes"/>
    <n v="1"/>
    <n v="40"/>
    <n v="40"/>
    <n v="4"/>
    <n v="20"/>
    <n v="15.6"/>
    <m/>
    <s v="00085BU043535"/>
  </r>
  <r>
    <x v="85"/>
    <m/>
    <m/>
    <s v="Yilian"/>
    <s v="BU043648"/>
    <s v="Vestido de un hombro con abertura trasera color azul celeste"/>
    <n v="1"/>
    <n v="25"/>
    <n v="25"/>
    <n v="2.5"/>
    <n v="12.5"/>
    <n v="9.75"/>
    <m/>
    <s v="00086BU043648"/>
  </r>
  <r>
    <x v="86"/>
    <m/>
    <m/>
    <s v="Baby"/>
    <s v="BU043531"/>
    <s v="Sandalias estilo chunky de suela gruesa en contraste de color"/>
    <n v="1"/>
    <n v="35"/>
    <n v="35"/>
    <n v="3.5"/>
    <n v="17.5"/>
    <n v="13.65"/>
    <m/>
    <s v="00087BU043531"/>
  </r>
  <r>
    <x v="87"/>
    <m/>
    <m/>
    <s v="Yeny"/>
    <s v="BU04475"/>
    <s v="Set de Splash y crema de Victoria Secret (Original) Love Spell"/>
    <n v="1"/>
    <n v="40"/>
    <n v="40"/>
    <n v="4"/>
    <n v="20"/>
    <n v="15.6"/>
    <m/>
    <s v="00088BU04475"/>
  </r>
  <r>
    <x v="88"/>
    <m/>
    <m/>
    <s v="Brenda"/>
    <s v="BU043558"/>
    <s v="Bolso de ratán unicolor con ribete negro"/>
    <n v="1"/>
    <n v="30"/>
    <n v="30"/>
    <n v="3"/>
    <n v="15"/>
    <n v="11.7"/>
    <m/>
    <s v="00089BU043558"/>
  </r>
  <r>
    <x v="89"/>
    <m/>
    <m/>
    <s v="Claudia Yili"/>
    <s v="BU06692"/>
    <s v="Fashion TOTE bag tamaño de gran capacidad"/>
    <n v="1"/>
    <n v="18"/>
    <n v="18"/>
    <n v="1.8"/>
    <n v="8.9999999999999982"/>
    <n v="7.0200000000000022"/>
    <m/>
    <s v="00090BU06692"/>
  </r>
  <r>
    <x v="90"/>
    <m/>
    <m/>
    <s v="Baby"/>
    <s v="BU06756"/>
    <s v="Bolso de lienzo estampado de corazón"/>
    <n v="1"/>
    <n v="12"/>
    <n v="12"/>
    <n v="1.2000000000000002"/>
    <n v="5.9999999999999991"/>
    <n v="4.6800000000000006"/>
    <m/>
    <s v="00091BU06756"/>
  </r>
  <r>
    <x v="91"/>
    <m/>
    <m/>
    <s v="Yeny"/>
    <s v="BU043543"/>
    <s v="Bolso elegante de estilo sillín"/>
    <n v="1"/>
    <n v="22"/>
    <n v="22"/>
    <n v="2.2000000000000002"/>
    <n v="11"/>
    <n v="8.58"/>
    <m/>
    <s v="00092BU043543"/>
  </r>
  <r>
    <x v="92"/>
    <m/>
    <m/>
    <s v="Claudia Yili"/>
    <s v="UB0048"/>
    <s v="Falda de trabajo entallada"/>
    <n v="1"/>
    <n v="12"/>
    <n v="12"/>
    <n v="1.2000000000000002"/>
    <n v="5.9999999999999991"/>
    <n v="4.6800000000000006"/>
    <m/>
    <s v="00093UB0048"/>
  </r>
  <r>
    <x v="93"/>
    <m/>
    <m/>
    <s v="Asignar vendedor"/>
    <s v="BU043528"/>
    <s v="Sandalias estilo chunky de suela gruesa en contraste de color"/>
    <n v="1"/>
    <n v="35"/>
    <n v="35"/>
    <n v="3.5"/>
    <n v="17.5"/>
    <n v="13.65"/>
    <m/>
    <s v="00094BU043528"/>
  </r>
  <r>
    <x v="94"/>
    <m/>
    <m/>
    <s v="Violeta"/>
    <s v="BU043546"/>
    <s v="Bolso de diario ligero y casual de gran capacidad elegante de cocodrilo"/>
    <n v="1"/>
    <n v="25"/>
    <n v="25"/>
    <n v="2.5"/>
    <n v="12.5"/>
    <n v="9.75"/>
    <m/>
    <s v="00095BU043546"/>
  </r>
  <r>
    <x v="95"/>
    <m/>
    <m/>
    <s v="Yilian"/>
    <s v="BU043552"/>
    <s v="Vestido elegante de crochet con cuello profundo de espalda cruzada"/>
    <n v="1"/>
    <n v="30"/>
    <n v="30"/>
    <n v="3"/>
    <n v="15"/>
    <n v="11.7"/>
    <m/>
    <s v="00096BU043552"/>
  </r>
  <r>
    <x v="96"/>
    <m/>
    <m/>
    <s v="Yilian"/>
    <s v="BU043553"/>
    <s v="Vestido elegante de crochet con cuello profundo de espalda cruzada"/>
    <n v="1"/>
    <n v="30"/>
    <n v="30"/>
    <n v="3"/>
    <n v="15"/>
    <n v="11.7"/>
    <m/>
    <s v="00097BU043553"/>
  </r>
  <r>
    <x v="97"/>
    <m/>
    <m/>
    <s v="Brenda"/>
    <s v="BU043522"/>
    <s v="Sandalias doradas de tiras anchas para toda ocasión"/>
    <n v="1"/>
    <n v="20"/>
    <n v="20"/>
    <n v="2"/>
    <n v="6.65"/>
    <n v="11.15"/>
    <m/>
    <s v="00098BU043522"/>
  </r>
  <r>
    <x v="98"/>
    <m/>
    <m/>
    <s v="Claudia Yilian"/>
    <s v="BU043544"/>
    <s v="Bolso de ratán de Moda para vacaciones tamaño mediano con diseño de listas negras"/>
    <n v="1"/>
    <n v="22"/>
    <n v="22"/>
    <n v="2.2000000000000002"/>
    <n v="11"/>
    <n v="8.58"/>
    <m/>
    <s v="00099BU043544"/>
  </r>
  <r>
    <x v="99"/>
    <m/>
    <m/>
    <s v="Yesy"/>
    <s v="BU043639"/>
    <s v="Vestido largo Sexy y elegante de espalda corrida en degradado de color"/>
    <n v="1"/>
    <n v="25"/>
    <n v="25"/>
    <n v="2.5"/>
    <n v="12.5"/>
    <n v="9.75"/>
    <m/>
    <s v="00100BU043639"/>
  </r>
  <r>
    <x v="100"/>
    <m/>
    <m/>
    <s v="Yilian"/>
    <s v="BU043547"/>
    <s v="Bolso de playa en bloque de color tejido en algodón"/>
    <n v="1"/>
    <n v="25"/>
    <n v="25"/>
    <n v="2.5"/>
    <n v="12.5"/>
    <n v="9.75"/>
    <m/>
    <s v="00101BU043547"/>
  </r>
  <r>
    <x v="101"/>
    <m/>
    <m/>
    <s v="Yesy"/>
    <s v="BU043657"/>
    <s v="Traje de baño casual con ajustes laterales"/>
    <n v="1"/>
    <n v="20"/>
    <n v="20"/>
    <n v="2"/>
    <n v="10"/>
    <n v="7.8"/>
    <m/>
    <s v="00102BU043657"/>
  </r>
  <r>
    <x v="102"/>
    <m/>
    <m/>
    <s v="Violeta"/>
    <s v="BU04403"/>
    <s v="Maxi vestido de algodón cruzado con estampado floral vibrante"/>
    <n v="1"/>
    <n v="35"/>
    <n v="35"/>
    <n v="3.5"/>
    <n v="17.5"/>
    <n v="13.65"/>
    <m/>
    <s v="00103BU04403"/>
  </r>
  <r>
    <x v="103"/>
    <m/>
    <m/>
    <s v="Violeta"/>
    <s v="BU043582"/>
    <s v="Mono Sailor con botón delantero y cinturón naranja quemada"/>
    <n v="1"/>
    <n v="35"/>
    <n v="35"/>
    <n v="3.5"/>
    <n v="11.57"/>
    <n v="19.579999999999998"/>
    <m/>
    <s v="00104BU043582"/>
  </r>
  <r>
    <x v="104"/>
    <m/>
    <m/>
    <s v="Arlette"/>
    <s v="BU043547"/>
    <s v="Bolso de playa en bloque de color tejido en algodón"/>
    <n v="1"/>
    <n v="25"/>
    <n v="25"/>
    <n v="2.5"/>
    <n v="12.5"/>
    <n v="9.75"/>
    <m/>
    <s v="00105BU043547"/>
  </r>
  <r>
    <x v="105"/>
    <m/>
    <m/>
    <s v="Yilian"/>
    <s v="BU043547"/>
    <s v="Bolso de playa en bloque de color tejido en algodón"/>
    <n v="1"/>
    <n v="25"/>
    <n v="25"/>
    <n v="2.5"/>
    <n v="12.5"/>
    <n v="9.75"/>
    <m/>
    <s v="00106BU043547"/>
  </r>
  <r>
    <x v="106"/>
    <m/>
    <m/>
    <s v="Yesy"/>
    <s v="BU043562"/>
    <s v="Pantalones largros rayados de moda de gran comodidad"/>
    <n v="1"/>
    <n v="22"/>
    <n v="22"/>
    <n v="2.2000000000000002"/>
    <n v="11"/>
    <n v="8.58"/>
    <m/>
    <s v="00107BU043562"/>
  </r>
  <r>
    <x v="107"/>
    <m/>
    <m/>
    <s v="Claudia Yilian"/>
    <s v="BU043670"/>
    <s v="Conjunto de dos prendas elegante-casual color Beis"/>
    <n v="1"/>
    <n v="40"/>
    <n v="40"/>
    <n v="4"/>
    <n v="20"/>
    <n v="15.6"/>
    <m/>
    <s v="00108BU043670"/>
  </r>
  <r>
    <x v="108"/>
    <m/>
    <m/>
    <m/>
    <s v="HAW0039"/>
    <s v="Careta Anonimous"/>
    <n v="1"/>
    <n v="7"/>
    <n v="7"/>
    <n v="0"/>
    <n v="4.2"/>
    <n v="2.73"/>
    <m/>
    <s v="00109HAW0039"/>
  </r>
  <r>
    <x v="109"/>
    <m/>
    <m/>
    <m/>
    <s v="HAW0039"/>
    <s v="Careta Anonimous"/>
    <n v="1"/>
    <n v="7"/>
    <n v="7"/>
    <n v="0"/>
    <n v="4.2"/>
    <n v="2.73"/>
    <m/>
    <s v="00110HAW0039"/>
  </r>
  <r>
    <x v="110"/>
    <m/>
    <m/>
    <s v="Lorena"/>
    <s v="HAW0039"/>
    <s v="Careta Anonimous"/>
    <n v="1"/>
    <n v="7"/>
    <n v="7"/>
    <n v="0.70000000000000007"/>
    <n v="3.5"/>
    <n v="2.73"/>
    <m/>
    <s v="00111HAW0039"/>
  </r>
  <r>
    <x v="111"/>
    <m/>
    <m/>
    <s v="Lorena"/>
    <s v="HAW0047"/>
    <s v="Diadema minimalista de diablito"/>
    <n v="1"/>
    <n v="5"/>
    <n v="5"/>
    <n v="0.5"/>
    <n v="2.5"/>
    <n v="1.95"/>
    <m/>
    <s v="00112HAW0047"/>
  </r>
  <r>
    <x v="112"/>
    <m/>
    <m/>
    <s v="Lorena"/>
    <s v="HAW0038"/>
    <s v="Máscara de bruja realista con peluca incluída"/>
    <n v="1"/>
    <n v="22"/>
    <n v="22"/>
    <n v="2.2000000000000002"/>
    <n v="11"/>
    <n v="8.58"/>
    <m/>
    <s v="00113HAW0038"/>
  </r>
  <r>
    <x v="113"/>
    <m/>
    <m/>
    <m/>
    <s v="HAW0080"/>
    <s v="Máscaras led verde de baterías"/>
    <n v="1"/>
    <n v="15"/>
    <n v="15"/>
    <n v="0"/>
    <n v="9"/>
    <n v="5.85"/>
    <m/>
    <s v="00114HAW0080"/>
  </r>
  <r>
    <x v="113"/>
    <m/>
    <m/>
    <m/>
    <s v="HAW0098"/>
    <s v="Barbas negras"/>
    <n v="1"/>
    <n v="4"/>
    <n v="4"/>
    <n v="0"/>
    <n v="2.4"/>
    <n v="1.56"/>
    <m/>
    <s v="00114HAW0098"/>
  </r>
  <r>
    <x v="113"/>
    <m/>
    <m/>
    <m/>
    <s v="HAW0037"/>
    <s v="Sombrero grande de bruja"/>
    <n v="3"/>
    <n v="15"/>
    <n v="45"/>
    <n v="0"/>
    <n v="9"/>
    <n v="17.549999999999997"/>
    <m/>
    <s v="00114HAW0037"/>
  </r>
  <r>
    <x v="113"/>
    <m/>
    <m/>
    <m/>
    <s v="HAW0101"/>
    <s v="Aretes de fantasmitas"/>
    <n v="3"/>
    <n v="1.5"/>
    <n v="4.5"/>
    <n v="0"/>
    <n v="0.89999999999999991"/>
    <n v="1.7550000000000003"/>
    <m/>
    <s v="00114HAW0101"/>
  </r>
  <r>
    <x v="113"/>
    <m/>
    <m/>
    <m/>
    <s v="HAW0095"/>
    <s v="Peluca de Cruella De Vill"/>
    <n v="1"/>
    <n v="25"/>
    <n v="25"/>
    <n v="0"/>
    <n v="15"/>
    <n v="9.75"/>
    <m/>
    <s v="00114HAW0095"/>
  </r>
  <r>
    <x v="113"/>
    <m/>
    <m/>
    <m/>
    <s v="HAW0066"/>
    <s v="Antifaz bordado"/>
    <n v="1"/>
    <n v="4"/>
    <n v="4"/>
    <n v="0"/>
    <n v="2.4"/>
    <n v="1.56"/>
    <m/>
    <s v="00114HAW0066"/>
  </r>
  <r>
    <x v="113"/>
    <m/>
    <m/>
    <m/>
    <s v="HAW0038"/>
    <s v="Máscara de bruja realista con peluca incluída"/>
    <n v="1"/>
    <n v="22"/>
    <n v="22"/>
    <n v="0"/>
    <n v="13.2"/>
    <n v="8.58"/>
    <m/>
    <s v="00114HAW0038"/>
  </r>
  <r>
    <x v="113"/>
    <m/>
    <m/>
    <m/>
    <s v="HAW0086"/>
    <s v="Disfraz de Barbie para niñas"/>
    <n v="1"/>
    <n v="20"/>
    <n v="20"/>
    <n v="0"/>
    <n v="12"/>
    <n v="7.8"/>
    <m/>
    <s v="00114HAW0086"/>
  </r>
  <r>
    <x v="113"/>
    <m/>
    <m/>
    <m/>
    <s v="HAW0067"/>
    <s v="Cuchillo bromista"/>
    <n v="2"/>
    <n v="5"/>
    <n v="10"/>
    <n v="0"/>
    <n v="3"/>
    <n v="3.9"/>
    <m/>
    <s v="00114HAW0067"/>
  </r>
  <r>
    <x v="113"/>
    <m/>
    <m/>
    <m/>
    <s v="HAW0050"/>
    <s v="Diadema rosas blancas"/>
    <n v="1"/>
    <n v="5"/>
    <n v="5"/>
    <n v="0"/>
    <n v="3"/>
    <n v="1.95"/>
    <m/>
    <s v="00114HAW0050"/>
  </r>
  <r>
    <x v="113"/>
    <m/>
    <m/>
    <m/>
    <s v="HAW0047"/>
    <s v="Diadema minimalista de diablito"/>
    <n v="1"/>
    <n v="5"/>
    <n v="5"/>
    <n v="0"/>
    <n v="3"/>
    <n v="1.95"/>
    <m/>
    <s v="00114HAW0047"/>
  </r>
  <r>
    <x v="114"/>
    <m/>
    <m/>
    <m/>
    <s v="HAW0047"/>
    <s v="Diadema minimalista de diablito"/>
    <n v="1"/>
    <n v="5"/>
    <n v="5"/>
    <n v="0"/>
    <n v="3"/>
    <n v="1.95"/>
    <m/>
    <s v="00115HAW0047"/>
  </r>
  <r>
    <x v="115"/>
    <m/>
    <m/>
    <m/>
    <s v="HAW0096"/>
    <s v="Tatuajes faciales de catrina"/>
    <n v="6"/>
    <n v="2"/>
    <n v="12"/>
    <n v="0"/>
    <n v="1.2"/>
    <n v="4.68"/>
    <m/>
    <s v="00116HAW0096"/>
  </r>
  <r>
    <x v="116"/>
    <m/>
    <m/>
    <s v="Yeny"/>
    <s v="BU043662"/>
    <s v="Camiseta de moda con estampado de cereza"/>
    <n v="1"/>
    <n v="15"/>
    <n v="15"/>
    <n v="1.5"/>
    <n v="7.5"/>
    <n v="5.85"/>
    <m/>
    <s v="00117BU043662"/>
  </r>
  <r>
    <x v="117"/>
    <m/>
    <m/>
    <s v="Yeny"/>
    <s v="BU043548"/>
    <s v="Bolso tejido redondo de gran capacidad Beis"/>
    <n v="1"/>
    <n v="25"/>
    <n v="25"/>
    <n v="2.5"/>
    <n v="12.5"/>
    <n v="9.75"/>
    <m/>
    <s v="00118BU043548"/>
  </r>
  <r>
    <x v="118"/>
    <m/>
    <m/>
    <s v="Yeny"/>
    <s v="BU043537"/>
    <s v="Sandalias espadriles de cuña de correas transparentes"/>
    <n v="1"/>
    <n v="40"/>
    <n v="40"/>
    <n v="4"/>
    <n v="20"/>
    <n v="15.6"/>
    <m/>
    <s v="00119BU043537"/>
  </r>
  <r>
    <x v="119"/>
    <m/>
    <m/>
    <s v="Violeta"/>
    <s v="BU043554"/>
    <s v="Vestido elegante de crochet con cuello profundo de espalda cruzada"/>
    <n v="1"/>
    <n v="30"/>
    <n v="30"/>
    <n v="3"/>
    <n v="15"/>
    <n v="11.7"/>
    <m/>
    <s v="00120BU043554"/>
  </r>
  <r>
    <x v="120"/>
    <m/>
    <m/>
    <s v="Cancelado"/>
    <s v="BU043582"/>
    <s v="Mono Sailor con botón delantero y cinturón naranja quemada"/>
    <n v="1"/>
    <n v="35"/>
    <n v="35"/>
    <n v="3.5"/>
    <n v="11.57"/>
    <n v="19.579999999999998"/>
    <m/>
    <s v="00121BU043582"/>
  </r>
  <r>
    <x v="121"/>
    <m/>
    <m/>
    <s v="Baby"/>
    <s v="BU06815"/>
    <s v="Bolso mochila Rojo"/>
    <n v="1"/>
    <n v="25"/>
    <n v="25"/>
    <n v="2.5"/>
    <n v="12.5"/>
    <n v="9.75"/>
    <m/>
    <s v="00122BU06815"/>
  </r>
  <r>
    <x v="122"/>
    <m/>
    <m/>
    <s v="Yudi"/>
    <s v="BU0426"/>
    <s v="Pezoneras de silicona"/>
    <n v="1"/>
    <n v="5"/>
    <n v="5"/>
    <n v="0.5"/>
    <n v="2.5"/>
    <n v="1.95"/>
    <m/>
    <s v="00123BU0426"/>
  </r>
  <r>
    <x v="122"/>
    <m/>
    <m/>
    <s v="Yudi"/>
    <s v="BU043559"/>
    <s v="Pantalones largros rayados de moda de gran comodidad"/>
    <n v="1"/>
    <n v="22"/>
    <n v="22"/>
    <n v="2.2000000000000002"/>
    <n v="11"/>
    <n v="8.58"/>
    <m/>
    <s v="00123BU043559"/>
  </r>
  <r>
    <x v="122"/>
    <m/>
    <m/>
    <s v="Yudi"/>
    <s v="BU04313"/>
    <s v="Sandalias de tiras con tacón cuadrado Marca H&amp;M"/>
    <n v="1"/>
    <n v="35"/>
    <n v="35"/>
    <n v="3.5"/>
    <n v="17.5"/>
    <n v="13.65"/>
    <m/>
    <s v="00123BU04313"/>
  </r>
  <r>
    <x v="123"/>
    <m/>
    <m/>
    <s v="Yudi"/>
    <s v="BU04375"/>
    <s v="Camisa elegante con lazo grande"/>
    <n v="1"/>
    <n v="20"/>
    <n v="20"/>
    <n v="2"/>
    <n v="10"/>
    <n v="7.8"/>
    <m/>
    <s v="00124BU04375"/>
  </r>
  <r>
    <x v="124"/>
    <m/>
    <m/>
    <s v="Yilian"/>
    <s v="BU043555"/>
    <s v="Vestido elegante de crochet con cuello profundo de espalda cruzada"/>
    <n v="1"/>
    <n v="30"/>
    <n v="30"/>
    <n v="3"/>
    <n v="15"/>
    <n v="11.7"/>
    <m/>
    <s v="00125BU043555"/>
  </r>
  <r>
    <x v="124"/>
    <m/>
    <m/>
    <s v="Yilian"/>
    <s v="BU043644"/>
    <s v="Vestido camisola negro con abertura"/>
    <n v="1"/>
    <n v="20"/>
    <n v="20"/>
    <n v="2"/>
    <n v="10"/>
    <n v="7.8"/>
    <m/>
    <s v="00125BU043644"/>
  </r>
  <r>
    <x v="124"/>
    <m/>
    <m/>
    <s v="Yilian"/>
    <s v="BU043638"/>
    <s v="Vestido elegante largo ajustado con hombro atado"/>
    <n v="1"/>
    <n v="30"/>
    <n v="30"/>
    <n v="3"/>
    <n v="15"/>
    <n v="11.7"/>
    <m/>
    <s v="00125BU043638"/>
  </r>
  <r>
    <x v="124"/>
    <m/>
    <m/>
    <s v="Yilian"/>
    <s v="BU043499"/>
    <s v="Vestido Privé Unicolor Sin Mangas ajustado con pliegues color negro"/>
    <n v="1"/>
    <n v="20"/>
    <n v="20"/>
    <n v="2"/>
    <n v="10"/>
    <n v="7.8"/>
    <m/>
    <s v="00125BU043499"/>
  </r>
  <r>
    <x v="124"/>
    <m/>
    <m/>
    <s v="Yilian"/>
    <s v="BU043535"/>
    <s v="Sandalias espadriles de cuña de correas transparentes"/>
    <n v="1"/>
    <n v="40"/>
    <n v="40"/>
    <n v="4"/>
    <n v="20"/>
    <n v="15.6"/>
    <m/>
    <s v="00125BU043535"/>
  </r>
  <r>
    <x v="125"/>
    <m/>
    <m/>
    <s v="Yilian"/>
    <s v="BU043637"/>
    <s v="Vestido elegante largo ajustado con hombro atado"/>
    <n v="1"/>
    <n v="30"/>
    <n v="30"/>
    <n v="3"/>
    <n v="15"/>
    <n v="11.7"/>
    <m/>
    <s v="00126BU043637"/>
  </r>
  <r>
    <x v="126"/>
    <m/>
    <m/>
    <s v="Yilian"/>
    <s v="BU043547"/>
    <s v="Bolso de playa en bloque de color tejido en algodón"/>
    <n v="1"/>
    <n v="25"/>
    <n v="25"/>
    <n v="2.5"/>
    <n v="12.5"/>
    <n v="9.75"/>
    <m/>
    <s v="00127BU043547"/>
  </r>
  <r>
    <x v="127"/>
    <m/>
    <m/>
    <s v="Claudia Yili"/>
    <s v="BU043553"/>
    <s v="Vestido elegante de crochet con cuello profundo de espalda cruzada"/>
    <n v="1"/>
    <n v="30"/>
    <n v="30"/>
    <n v="3"/>
    <n v="15"/>
    <n v="11.7"/>
    <m/>
    <s v="00128BU043553"/>
  </r>
  <r>
    <x v="128"/>
    <m/>
    <m/>
    <s v="Vanessa"/>
    <s v="BU043624"/>
    <s v="Vestido maxi sólido con espalda ajustable"/>
    <n v="1"/>
    <n v="25"/>
    <n v="25"/>
    <n v="2.5"/>
    <n v="12.5"/>
    <n v="9.75"/>
    <m/>
    <s v="00129BU043624"/>
  </r>
  <r>
    <x v="129"/>
    <m/>
    <m/>
    <s v="Gercy"/>
    <s v="BU043642"/>
    <s v="Vestido camisola negro con abertura"/>
    <n v="1"/>
    <n v="20"/>
    <n v="20"/>
    <n v="2"/>
    <n v="10"/>
    <n v="7.8"/>
    <m/>
    <s v="00130BU043642"/>
  </r>
  <r>
    <x v="130"/>
    <m/>
    <m/>
    <s v="Michelle"/>
    <s v="BU043666"/>
    <s v="Traje de baño enterizo elegante de un hombro talla grande"/>
    <n v="1"/>
    <n v="28"/>
    <n v="28"/>
    <n v="2.8000000000000003"/>
    <n v="14"/>
    <n v="10.92"/>
    <m/>
    <s v="00131BU043666"/>
  </r>
  <r>
    <x v="131"/>
    <m/>
    <m/>
    <s v="Samantha"/>
    <s v="BU043623"/>
    <s v="Sandalias cómodas para mujer con adorno de clip dorado"/>
    <n v="1"/>
    <n v="18"/>
    <n v="18"/>
    <n v="1.8"/>
    <n v="8.9999999999999982"/>
    <n v="7.0200000000000022"/>
    <m/>
    <s v="00132BU043623"/>
  </r>
  <r>
    <x v="132"/>
    <m/>
    <m/>
    <m/>
    <s v="HAW0067"/>
    <s v="Cuchillo bromista"/>
    <n v="1"/>
    <n v="5"/>
    <n v="5"/>
    <n v="0"/>
    <n v="3"/>
    <n v="1.95"/>
    <m/>
    <s v="00133HAW0067"/>
  </r>
  <r>
    <x v="133"/>
    <m/>
    <m/>
    <s v="Samantha_x000a__x000a_[2024-10-09 11:41:29 -0500"/>
    <s v="UB0251"/>
    <s v="Top berry en tela de algodón"/>
    <n v="1"/>
    <n v="10"/>
    <n v="10"/>
    <n v="1"/>
    <n v="5"/>
    <n v="3.9"/>
    <m/>
    <s v="00134UB0251"/>
  </r>
  <r>
    <x v="133"/>
    <m/>
    <m/>
    <s v="Samantha_x000a__x000a_[2024-10-09 11:41:29 -0500"/>
    <s v="BU043622"/>
    <s v="Sandalias cómodas para mujer con adorno de clip dorado"/>
    <n v="1"/>
    <n v="18"/>
    <n v="18"/>
    <n v="1.8"/>
    <n v="8.9999999999999982"/>
    <n v="7.0200000000000022"/>
    <m/>
    <s v="00134BU043622"/>
  </r>
  <r>
    <x v="134"/>
    <m/>
    <m/>
    <s v="Sarai"/>
    <s v="HAW0076"/>
    <s v="Antifaz de conejo sexy"/>
    <n v="1"/>
    <n v="8"/>
    <n v="8"/>
    <n v="0.8"/>
    <n v="4"/>
    <n v="3.12"/>
    <m/>
    <s v="00135HAW0076"/>
  </r>
  <r>
    <x v="134"/>
    <m/>
    <m/>
    <s v="Sarai"/>
    <s v="HAW0107"/>
    <s v="Pullover naranja calabaza"/>
    <n v="1"/>
    <n v="12"/>
    <n v="12"/>
    <n v="1.2000000000000002"/>
    <n v="5.9999999999999991"/>
    <n v="4.6800000000000006"/>
    <m/>
    <s v="00135HAW0107"/>
  </r>
  <r>
    <x v="135"/>
    <m/>
    <m/>
    <m/>
    <s v="BU06789"/>
    <s v="Curvy Skinny Jeans"/>
    <n v="1"/>
    <n v="30"/>
    <n v="30"/>
    <n v="0"/>
    <n v="14.790000000000001"/>
    <n v="14.909999999999998"/>
    <m/>
    <s v="00136BU06789"/>
  </r>
  <r>
    <x v="136"/>
    <m/>
    <m/>
    <s v="Samantha"/>
    <s v="BU043660"/>
    <s v="Camiseta de moda con estampado de cereza"/>
    <n v="1"/>
    <n v="15"/>
    <n v="15"/>
    <n v="1.5"/>
    <n v="7.5"/>
    <n v="5.85"/>
    <m/>
    <s v="00137BU043660"/>
  </r>
  <r>
    <x v="137"/>
    <m/>
    <m/>
    <s v="Gercy"/>
    <s v="UB0117"/>
    <s v="Vestido elegante de espalda corrida"/>
    <n v="1"/>
    <n v="25"/>
    <n v="25"/>
    <n v="2.5"/>
    <n v="12.5"/>
    <n v="9.75"/>
    <m/>
    <s v="00138UB0117"/>
  </r>
  <r>
    <x v="138"/>
    <m/>
    <m/>
    <s v="Asignar vendedor"/>
    <s v="BU043544"/>
    <s v="Bolso de ratán de Moda para vacaciones tamaño mediano con diseño de listas negras"/>
    <n v="2"/>
    <n v="22"/>
    <n v="44"/>
    <n v="2.2000000000000002"/>
    <n v="11"/>
    <n v="17.16"/>
    <m/>
    <s v="00139BU043544"/>
  </r>
  <r>
    <x v="139"/>
    <m/>
    <m/>
    <s v="Yesy"/>
    <s v="BU043550"/>
    <s v="Bolso tejido redondo de gran capacidad Ojo Turco"/>
    <n v="1"/>
    <n v="25"/>
    <n v="25"/>
    <n v="2.5"/>
    <n v="12.5"/>
    <n v="9.75"/>
    <m/>
    <s v="00140BU043550"/>
  </r>
  <r>
    <x v="140"/>
    <m/>
    <m/>
    <s v="Yeny"/>
    <s v="BU043625"/>
    <s v="Vestido maxi sólido con espalda ajustable"/>
    <n v="1"/>
    <n v="25"/>
    <n v="25"/>
    <n v="2.5"/>
    <n v="12.5"/>
    <n v="9.75"/>
    <m/>
    <s v="00141BU043625"/>
  </r>
  <r>
    <x v="141"/>
    <m/>
    <m/>
    <s v="Claudia Yili"/>
    <s v="BU043549"/>
    <s v="Bolso tejido redondo de gran capacidad Carmelita"/>
    <n v="1"/>
    <n v="25"/>
    <n v="25"/>
    <n v="2.5"/>
    <n v="12.5"/>
    <n v="9.75"/>
    <m/>
    <s v="00142BU043549"/>
  </r>
  <r>
    <x v="142"/>
    <m/>
    <m/>
    <s v="Vanessa"/>
    <s v="BU043549"/>
    <s v="Bolso tejido redondo de gran capacidad Carmelita"/>
    <n v="1"/>
    <n v="25"/>
    <n v="25"/>
    <n v="2.5"/>
    <n v="12.5"/>
    <n v="9.75"/>
    <m/>
    <s v="00143BU043549"/>
  </r>
  <r>
    <x v="143"/>
    <m/>
    <m/>
    <s v="Michelle"/>
    <s v="BU043550"/>
    <s v="Bolso tejido redondo de gran capacidad Ojo Turco"/>
    <n v="1"/>
    <n v="25"/>
    <n v="25"/>
    <n v="2.5"/>
    <n v="12.5"/>
    <n v="9.75"/>
    <m/>
    <s v="00144BU043550"/>
  </r>
  <r>
    <x v="144"/>
    <m/>
    <m/>
    <s v="Sandra"/>
    <s v="BU043534"/>
    <s v="Sandalias espadriles de cuña de correas transparentes"/>
    <n v="1"/>
    <n v="40"/>
    <n v="40"/>
    <n v="4"/>
    <n v="20"/>
    <n v="15.6"/>
    <m/>
    <s v="00145BU043534"/>
  </r>
  <r>
    <x v="145"/>
    <m/>
    <m/>
    <s v="Yesy"/>
    <s v="BU043675"/>
    <s v="Mono Sailor amarillo quemado con cinturón"/>
    <n v="1"/>
    <n v="30"/>
    <n v="30"/>
    <n v="3"/>
    <n v="17.3"/>
    <n v="9.3999999999999986"/>
    <m/>
    <s v="00146BU043675"/>
  </r>
  <r>
    <x v="146"/>
    <m/>
    <m/>
    <s v="Yeny"/>
    <s v="BU043660"/>
    <s v="Camiseta de moda con estampado de cereza"/>
    <n v="1"/>
    <n v="15"/>
    <n v="15"/>
    <n v="1.5"/>
    <n v="7.5"/>
    <n v="5.85"/>
    <m/>
    <s v="00147BU043660"/>
  </r>
  <r>
    <x v="147"/>
    <m/>
    <m/>
    <s v="Reyima"/>
    <s v="UB0178"/>
    <s v="Sandalias plateadas con pedrería"/>
    <n v="1"/>
    <n v="25"/>
    <n v="25"/>
    <n v="2.5"/>
    <n v="12.5"/>
    <n v="9.75"/>
    <m/>
    <s v="00148UB0178"/>
  </r>
  <r>
    <x v="148"/>
    <m/>
    <m/>
    <s v="Reyima"/>
    <s v="HAW0018"/>
    <s v="Conjunto disfraz de Monja"/>
    <n v="1"/>
    <n v="20"/>
    <n v="20"/>
    <n v="2"/>
    <n v="10"/>
    <n v="7.8"/>
    <m/>
    <s v="00149HAW0018"/>
  </r>
  <r>
    <x v="149"/>
    <m/>
    <m/>
    <s v="Yili"/>
    <s v="HAW0029"/>
    <s v="Vestido blanco para conformar disfraz"/>
    <n v="1"/>
    <n v="15"/>
    <n v="15"/>
    <n v="1.5"/>
    <n v="7.5"/>
    <n v="5.85"/>
    <m/>
    <s v="00150HAW0029"/>
  </r>
  <r>
    <x v="150"/>
    <m/>
    <m/>
    <s v="Producto no entro a tienda"/>
    <s v="HAW0028"/>
    <s v="Vestido blanco para conformar disfraz"/>
    <n v="2"/>
    <n v="15"/>
    <n v="30"/>
    <n v="1.5"/>
    <n v="7.5"/>
    <n v="11.7"/>
    <m/>
    <s v="00151HAW0028"/>
  </r>
  <r>
    <x v="151"/>
    <m/>
    <m/>
    <s v="Yesy"/>
    <s v="BU043561"/>
    <s v="Pantalones largros rayados de moda de gran comodidad"/>
    <n v="1"/>
    <n v="22"/>
    <n v="22"/>
    <n v="2.2000000000000002"/>
    <n v="11"/>
    <n v="8.58"/>
    <m/>
    <s v="00152BU043561"/>
  </r>
  <r>
    <x v="151"/>
    <m/>
    <m/>
    <s v="Yesy"/>
    <s v="BU04381"/>
    <s v="Camisa elegante de listas"/>
    <n v="1"/>
    <n v="22"/>
    <n v="22"/>
    <n v="2.2000000000000002"/>
    <n v="11"/>
    <n v="8.58"/>
    <m/>
    <s v="00152BU04381"/>
  </r>
  <r>
    <x v="151"/>
    <m/>
    <m/>
    <s v="Yesy"/>
    <s v="BDANIELA2"/>
    <s v="Jogger afelpado de talle alto"/>
    <n v="1"/>
    <n v="22"/>
    <n v="22"/>
    <n v="2.2000000000000002"/>
    <n v="11"/>
    <n v="8.58"/>
    <m/>
    <s v="00152BDANIELA2"/>
  </r>
  <r>
    <x v="152"/>
    <m/>
    <m/>
    <s v="Venta Halloween"/>
    <s v="HAW0050"/>
    <s v="Diadema rosas blancas"/>
    <n v="1"/>
    <n v="5"/>
    <n v="5"/>
    <n v="0.5"/>
    <n v="2.5"/>
    <n v="1.95"/>
    <m/>
    <s v="00153HAW0050"/>
  </r>
  <r>
    <x v="152"/>
    <m/>
    <m/>
    <s v="Venta Halloween"/>
    <s v="HAW0096"/>
    <s v="Tatuajes faciales de catrina"/>
    <n v="4"/>
    <n v="2"/>
    <n v="8"/>
    <n v="0.2"/>
    <n v="1"/>
    <n v="3.12"/>
    <m/>
    <s v="00153HAW0096"/>
  </r>
  <r>
    <x v="153"/>
    <m/>
    <m/>
    <s v="Venta Halloween"/>
    <s v="HAW0022"/>
    <s v="Gorro invisible para colocación de pelucas"/>
    <n v="2"/>
    <n v="3"/>
    <n v="6"/>
    <n v="0.30000000000000004"/>
    <n v="1.4999999999999998"/>
    <n v="2.3400000000000003"/>
    <m/>
    <s v="00154HAW0022"/>
  </r>
  <r>
    <x v="154"/>
    <m/>
    <m/>
    <s v="Venta Halloween"/>
    <s v="HAW0096"/>
    <s v="Tatuajes faciales de catrina"/>
    <n v="1"/>
    <n v="2"/>
    <n v="2"/>
    <n v="0.2"/>
    <n v="1"/>
    <n v="0.78"/>
    <m/>
    <s v="00155HAW0096"/>
  </r>
  <r>
    <x v="155"/>
    <m/>
    <m/>
    <s v="Claudia Yili"/>
    <s v="HAW0074"/>
    <s v="Máscara completa de payaso del terror con mini sombrero integrado"/>
    <n v="1"/>
    <n v="20"/>
    <n v="20"/>
    <n v="2"/>
    <n v="10"/>
    <n v="7.8"/>
    <m/>
    <s v="00156HAW0074"/>
  </r>
  <r>
    <x v="156"/>
    <m/>
    <m/>
    <s v="Claudia Yili"/>
    <s v="BU043554"/>
    <s v="Vestido elegante de crochet de de cuello profundo y espalda cruzada"/>
    <n v="1"/>
    <n v="30"/>
    <n v="30"/>
    <n v="3"/>
    <n v="15"/>
    <n v="11.7"/>
    <m/>
    <s v="00157BU043554"/>
  </r>
  <r>
    <x v="157"/>
    <m/>
    <m/>
    <s v="Michelle"/>
    <s v="BU043572"/>
    <s v="Vestido de espalda descubierta de color sólido y tirantes de espagueti"/>
    <n v="1"/>
    <n v="25"/>
    <n v="25"/>
    <n v="2.5"/>
    <n v="12.5"/>
    <n v="9.75"/>
    <m/>
    <s v="00158BU043572"/>
  </r>
  <r>
    <x v="158"/>
    <m/>
    <m/>
    <s v="Michelle"/>
    <s v="BU043567"/>
    <s v="Blusa de manga abombada de lazo delantero de estampado de leopardo"/>
    <n v="1"/>
    <n v="18"/>
    <n v="18"/>
    <n v="1.8"/>
    <n v="8.9999999999999982"/>
    <n v="7.0200000000000022"/>
    <m/>
    <s v="00159BU043567"/>
  </r>
  <r>
    <x v="159"/>
    <m/>
    <m/>
    <s v="Yilian"/>
    <s v="BU0562"/>
    <s v="Top bustier corsetero"/>
    <n v="1"/>
    <n v="10"/>
    <n v="10"/>
    <n v="1"/>
    <n v="5"/>
    <n v="3.9"/>
    <m/>
    <s v="00160BU0562"/>
  </r>
  <r>
    <x v="160"/>
    <m/>
    <m/>
    <m/>
    <s v="HAW0026"/>
    <s v="Máscara de El Grito"/>
    <n v="1"/>
    <n v="10"/>
    <n v="10"/>
    <n v="0"/>
    <n v="6"/>
    <n v="3.9"/>
    <m/>
    <s v="00161HAW0026"/>
  </r>
  <r>
    <x v="161"/>
    <m/>
    <m/>
    <s v="Yeny"/>
    <s v="BU043617"/>
    <s v="Jeans de talle alto y pierna ancha color azul claro"/>
    <n v="1"/>
    <n v="30"/>
    <n v="30"/>
    <n v="3"/>
    <n v="15"/>
    <n v="11.7"/>
    <m/>
    <s v="00162BU043617"/>
  </r>
  <r>
    <x v="162"/>
    <m/>
    <m/>
    <s v="Violeta"/>
    <s v="BU043516"/>
    <s v="Sandalias espadriles de saco nude atada al tobillo"/>
    <n v="1"/>
    <n v="35"/>
    <n v="35"/>
    <n v="3.5"/>
    <n v="17.5"/>
    <n v="13.65"/>
    <m/>
    <s v="00163BU043516"/>
  </r>
  <r>
    <x v="163"/>
    <m/>
    <m/>
    <s v="Jacqueline"/>
    <s v="BU043548"/>
    <s v="Bolso tejido redondo de gran capacidad Beis"/>
    <n v="1"/>
    <n v="25"/>
    <n v="25"/>
    <n v="2.5"/>
    <n v="12.5"/>
    <n v="9.75"/>
    <m/>
    <s v="00164BU043548"/>
  </r>
  <r>
    <x v="164"/>
    <m/>
    <m/>
    <s v="Asignar vendedor"/>
    <s v="BU043548"/>
    <s v="Bolso tejido redondo de gran capacidad Beis"/>
    <n v="1"/>
    <n v="25"/>
    <n v="25"/>
    <n v="2.5"/>
    <n v="12.5"/>
    <n v="9.75"/>
    <m/>
    <s v="00165BU043548"/>
  </r>
  <r>
    <x v="165"/>
    <m/>
    <m/>
    <s v="Jacqueline"/>
    <s v="HAW0038"/>
    <s v="Máscara de bruja realista con peluca incluída"/>
    <n v="1"/>
    <n v="22"/>
    <n v="22"/>
    <n v="2.2000000000000002"/>
    <n v="11"/>
    <n v="8.58"/>
    <m/>
    <s v="00166HAW0038"/>
  </r>
  <r>
    <x v="166"/>
    <m/>
    <m/>
    <s v="Vanessa"/>
    <s v="BU043539"/>
    <s v="Sandalias espadriles de cuña de correas transparentes"/>
    <n v="1"/>
    <n v="40"/>
    <n v="40"/>
    <n v="4"/>
    <n v="20"/>
    <n v="15.6"/>
    <m/>
    <s v="00167BU043539"/>
  </r>
  <r>
    <x v="167"/>
    <m/>
    <m/>
    <s v="Michelle"/>
    <s v="BU043561"/>
    <s v="Pantalones largros rayados de moda de gran comodidad"/>
    <n v="1"/>
    <n v="22"/>
    <n v="22"/>
    <n v="2.2000000000000002"/>
    <n v="11"/>
    <n v="8.58"/>
    <m/>
    <s v="00168BU043561"/>
  </r>
  <r>
    <x v="168"/>
    <m/>
    <m/>
    <m/>
    <s v="HAW0066"/>
    <s v="Antifaz bordado"/>
    <n v="1"/>
    <n v="4"/>
    <n v="4"/>
    <n v="0"/>
    <n v="2.4"/>
    <n v="1.56"/>
    <m/>
    <s v="00169HAW0066"/>
  </r>
  <r>
    <x v="169"/>
    <m/>
    <m/>
    <s v="Yudi"/>
    <s v="BU043632"/>
    <s v="Pantalón elegante de pierna ancha color crema"/>
    <n v="1"/>
    <n v="30"/>
    <n v="30"/>
    <n v="3"/>
    <n v="8.6"/>
    <n v="18.099999999999998"/>
    <m/>
    <s v="00170BU043632"/>
  </r>
  <r>
    <x v="170"/>
    <m/>
    <m/>
    <s v="Yilian"/>
    <s v="HAW0061"/>
    <s v="Conjunto de disfraz de 4 piezas (top, falda, medias y diadema)"/>
    <n v="1"/>
    <n v="25"/>
    <n v="25"/>
    <n v="2.5"/>
    <n v="12.5"/>
    <n v="9.75"/>
    <m/>
    <s v="00171HAW0061"/>
  </r>
  <r>
    <x v="171"/>
    <m/>
    <m/>
    <m/>
    <s v="HAW0101"/>
    <s v="Aretes de fantasmitas"/>
    <n v="1"/>
    <n v="1.5"/>
    <n v="1.5"/>
    <n v="0"/>
    <n v="0.89999999999999991"/>
    <n v="0.58500000000000008"/>
    <m/>
    <s v="00172HAW0101"/>
  </r>
  <r>
    <x v="172"/>
    <m/>
    <m/>
    <s v="Venta Halloween"/>
    <s v="HAW0042"/>
    <s v="Juego de 4 piezas para disfraz de abejita"/>
    <n v="1"/>
    <n v="15"/>
    <n v="15"/>
    <n v="1.5"/>
    <n v="7.5"/>
    <n v="5.85"/>
    <m/>
    <s v="00173HAW0042"/>
  </r>
  <r>
    <x v="172"/>
    <m/>
    <m/>
    <s v="Venta Halloween"/>
    <s v="HAW0079"/>
    <s v="Set de Unicornio 2 piezas para niños"/>
    <n v="1"/>
    <n v="20"/>
    <n v="20"/>
    <n v="2"/>
    <n v="10"/>
    <n v="7.8"/>
    <m/>
    <s v="00173HAW0079"/>
  </r>
  <r>
    <x v="172"/>
    <m/>
    <m/>
    <s v="Venta Halloween"/>
    <s v="HAW0072"/>
    <s v="Set de 3 piezas de alas de mariposa"/>
    <n v="1"/>
    <n v="16"/>
    <n v="16"/>
    <n v="1.6"/>
    <n v="8"/>
    <n v="6.24"/>
    <m/>
    <s v="00173HAW0072"/>
  </r>
  <r>
    <x v="172"/>
    <m/>
    <m/>
    <s v="Venta Halloween"/>
    <s v="HAW0050"/>
    <s v="Diadema rosas blancas"/>
    <n v="1"/>
    <n v="5"/>
    <n v="5"/>
    <n v="0.5"/>
    <n v="2.5"/>
    <n v="1.95"/>
    <m/>
    <s v="00173HAW0050"/>
  </r>
  <r>
    <x v="172"/>
    <m/>
    <m/>
    <s v="Venta Halloween"/>
    <s v="HAW0001"/>
    <s v="Diadema de Angel Negro"/>
    <n v="1"/>
    <n v="8"/>
    <n v="8"/>
    <n v="0.8"/>
    <n v="4"/>
    <n v="3.12"/>
    <m/>
    <s v="00173HAW0001"/>
  </r>
  <r>
    <x v="172"/>
    <m/>
    <m/>
    <s v="Venta Halloween"/>
    <s v="HAW0049"/>
    <s v="Diadema rosas rojas"/>
    <n v="1"/>
    <n v="5"/>
    <n v="5"/>
    <n v="0.5"/>
    <n v="2.5"/>
    <n v="1.95"/>
    <m/>
    <s v="00173HAW0049"/>
  </r>
  <r>
    <x v="173"/>
    <m/>
    <m/>
    <s v="Yilian"/>
    <s v="BU0319"/>
    <s v="Falda de trabajo"/>
    <n v="1"/>
    <n v="15"/>
    <n v="15"/>
    <n v="1.5"/>
    <n v="7.5"/>
    <n v="5.85"/>
    <m/>
    <s v="00174BU0319"/>
  </r>
  <r>
    <x v="174"/>
    <m/>
    <m/>
    <s v="Michelle"/>
    <s v="BU043539"/>
    <s v="Sandalias espadriles de cuña de correas transparentes"/>
    <n v="1"/>
    <n v="40"/>
    <n v="40"/>
    <n v="4"/>
    <n v="20"/>
    <n v="15.6"/>
    <m/>
    <s v="00175BU043539"/>
  </r>
  <r>
    <x v="175"/>
    <m/>
    <m/>
    <s v="Michelle"/>
    <s v="BU043619"/>
    <s v="Jeans de talle alto y pierna ancha color azul claro"/>
    <n v="1"/>
    <n v="30"/>
    <n v="30"/>
    <n v="3"/>
    <n v="15"/>
    <n v="11.7"/>
    <m/>
    <s v="00176BU043619"/>
  </r>
  <r>
    <x v="176"/>
    <m/>
    <m/>
    <s v="Claudia Yili"/>
    <s v="HAW0074"/>
    <s v="Máscara completa de payaso del terror con mini sombrero integrado"/>
    <n v="1"/>
    <n v="20"/>
    <n v="20"/>
    <n v="2"/>
    <n v="10"/>
    <n v="7.8"/>
    <m/>
    <s v="00177HAW0074"/>
  </r>
  <r>
    <x v="177"/>
    <m/>
    <m/>
    <s v="Yeny"/>
    <s v="HAW0074"/>
    <s v="Máscara completa de payaso del terror con mini sombrero integrado"/>
    <n v="1"/>
    <n v="20"/>
    <n v="20"/>
    <n v="2"/>
    <n v="10"/>
    <n v="7.8"/>
    <m/>
    <s v="00178HAW0074"/>
  </r>
  <r>
    <x v="178"/>
    <m/>
    <m/>
    <s v="Yilian"/>
    <s v="BU043534"/>
    <s v="Sandalias espadriles de cuña de correas transparentes"/>
    <n v="1"/>
    <n v="40"/>
    <n v="40"/>
    <n v="4"/>
    <n v="20"/>
    <n v="15.6"/>
    <m/>
    <s v="00179BU043534"/>
  </r>
  <r>
    <x v="179"/>
    <m/>
    <m/>
    <s v="Yilian"/>
    <s v="BU043692"/>
    <s v="Blusa de manga elegante en vuelos con ribete en contraste Color Morado"/>
    <n v="1"/>
    <n v="18"/>
    <n v="18"/>
    <n v="1.8"/>
    <n v="9.68"/>
    <n v="6.3400000000000007"/>
    <m/>
    <s v="00180BU043692"/>
  </r>
  <r>
    <x v="179"/>
    <m/>
    <m/>
    <s v="Yilian"/>
    <s v="BU043663"/>
    <s v="Camiseta de moda con estampado de cereza"/>
    <n v="1"/>
    <n v="15"/>
    <n v="15"/>
    <n v="1.5"/>
    <n v="7.5"/>
    <n v="5.85"/>
    <m/>
    <s v="00180BU043663"/>
  </r>
  <r>
    <x v="180"/>
    <m/>
    <m/>
    <s v="Claudia Yili"/>
    <s v="BU043640"/>
    <s v="Vestido largo Sexy y elegante de espalda corrida en degradado de color"/>
    <n v="1"/>
    <n v="25"/>
    <n v="25"/>
    <n v="2.5"/>
    <n v="12.5"/>
    <n v="9.75"/>
    <m/>
    <s v="00181BU043640"/>
  </r>
  <r>
    <x v="180"/>
    <m/>
    <m/>
    <s v="Claudia Yili"/>
    <s v="BU04416"/>
    <s v="Vestido Camisola con estampado de flores y tirantes cruzados"/>
    <n v="1"/>
    <n v="25"/>
    <n v="25"/>
    <n v="2.5"/>
    <n v="12.5"/>
    <n v="9.75"/>
    <m/>
    <s v="00181BU04416"/>
  </r>
  <r>
    <x v="181"/>
    <m/>
    <m/>
    <s v="Yilian"/>
    <s v="BU04373"/>
    <s v="Camisa elegante con lazo grande"/>
    <n v="1"/>
    <n v="20"/>
    <n v="20"/>
    <n v="2"/>
    <n v="10"/>
    <n v="7.8"/>
    <m/>
    <s v="00182BU04373"/>
  </r>
  <r>
    <x v="182"/>
    <m/>
    <m/>
    <s v="Michelle_x000a__x000a_[2024-10-15 16:57:44 -0500"/>
    <s v="BU043618"/>
    <s v="Jeans de talle alto y pierna ancha color azul claro"/>
    <n v="1"/>
    <n v="30"/>
    <n v="30"/>
    <n v="3"/>
    <n v="15"/>
    <n v="11.7"/>
    <m/>
    <s v="00183BU043618"/>
  </r>
  <r>
    <x v="183"/>
    <m/>
    <m/>
    <s v="Asignar vendedor"/>
    <s v="BU043617"/>
    <s v="Jeans de talle alto y pierna ancha color azul claro"/>
    <n v="1"/>
    <n v="30"/>
    <n v="30"/>
    <n v="3"/>
    <n v="15"/>
    <n v="11.7"/>
    <m/>
    <s v="00184BU043617"/>
  </r>
  <r>
    <x v="184"/>
    <m/>
    <m/>
    <s v="Claudia Yili"/>
    <s v="HAW0026"/>
    <s v="Máscara de El Grito"/>
    <n v="1"/>
    <n v="10"/>
    <n v="10"/>
    <n v="1"/>
    <n v="5"/>
    <n v="3.9"/>
    <m/>
    <s v="00185HAW0026"/>
  </r>
  <r>
    <x v="185"/>
    <m/>
    <m/>
    <s v="Michelle"/>
    <s v="BU0498"/>
    <s v="Pantalón de corte recto"/>
    <n v="1"/>
    <n v="28"/>
    <n v="28"/>
    <n v="2.8000000000000003"/>
    <n v="14"/>
    <n v="10.92"/>
    <m/>
    <s v="00186BU0498"/>
  </r>
  <r>
    <x v="186"/>
    <m/>
    <m/>
    <s v="Claudia Yili"/>
    <s v="HAW0049"/>
    <s v="Diadema rosas rojas"/>
    <n v="1"/>
    <n v="5"/>
    <n v="5"/>
    <n v="0.5"/>
    <n v="2.5"/>
    <n v="1.95"/>
    <m/>
    <s v="00187HAW0049"/>
  </r>
  <r>
    <x v="187"/>
    <m/>
    <m/>
    <s v="Venta Halloween 🧙‍♀️ (lili)"/>
    <s v="HAW0023"/>
    <s v="Conjunto de disfraz de policía (mono y cinturones)"/>
    <n v="1"/>
    <n v="25"/>
    <n v="25"/>
    <n v="2.5"/>
    <n v="12.5"/>
    <n v="9.75"/>
    <m/>
    <s v="00188HAW0023"/>
  </r>
  <r>
    <x v="188"/>
    <m/>
    <m/>
    <s v="Venta Halloween (lili)"/>
    <s v="HAW0067"/>
    <s v="Cuchillo bromista"/>
    <n v="1"/>
    <n v="5"/>
    <n v="5"/>
    <n v="0.5"/>
    <n v="2.5"/>
    <n v="1.95"/>
    <m/>
    <s v="00189HAW0067"/>
  </r>
  <r>
    <x v="188"/>
    <m/>
    <m/>
    <s v="Venta Halloween (lili)"/>
    <s v="HAW0087"/>
    <s v="Set de accesorios de monja 2 piezas"/>
    <n v="1"/>
    <n v="7"/>
    <n v="7"/>
    <n v="0.70000000000000007"/>
    <n v="3.5"/>
    <n v="2.73"/>
    <m/>
    <s v="00189HAW0087"/>
  </r>
  <r>
    <x v="188"/>
    <m/>
    <m/>
    <s v="Venta Halloween (lili)"/>
    <s v="HAW0022"/>
    <s v="Gorro invisible para colocación de pelucas"/>
    <n v="2"/>
    <n v="3"/>
    <n v="6"/>
    <n v="0.30000000000000004"/>
    <n v="1.4999999999999998"/>
    <n v="2.3400000000000003"/>
    <m/>
    <s v="00189HAW0022"/>
  </r>
  <r>
    <x v="189"/>
    <m/>
    <m/>
    <s v="Alejandro Rompió un cuchillo"/>
    <s v="HAW0067"/>
    <s v="Cuchillo bromista"/>
    <n v="1"/>
    <n v="5"/>
    <n v="5"/>
    <n v="0.5"/>
    <n v="2.5"/>
    <n v="1.95"/>
    <m/>
    <s v="00190HAW0067"/>
  </r>
  <r>
    <x v="190"/>
    <m/>
    <m/>
    <s v="Venta Halloween"/>
    <s v="HAW0050"/>
    <s v="Diadema rosas blancas"/>
    <n v="1"/>
    <n v="5"/>
    <n v="5"/>
    <n v="0.5"/>
    <n v="2.5"/>
    <n v="1.95"/>
    <m/>
    <s v="00191HAW0050"/>
  </r>
  <r>
    <x v="191"/>
    <m/>
    <m/>
    <s v="Ajuste de inventario"/>
    <s v="HAW0037"/>
    <s v="Sombrero grande de bruja"/>
    <n v="3"/>
    <n v="15"/>
    <n v="45"/>
    <n v="1.5"/>
    <n v="7.5"/>
    <n v="17.549999999999997"/>
    <m/>
    <s v="00192HAW0037"/>
  </r>
  <r>
    <x v="192"/>
    <m/>
    <m/>
    <s v="Ajuste de inventario"/>
    <s v="HAW0103"/>
    <s v="Aretes de murciélagos"/>
    <n v="1"/>
    <n v="1.5"/>
    <n v="1.5"/>
    <n v="0.15000000000000002"/>
    <n v="0.74999999999999989"/>
    <n v="0.58500000000000008"/>
    <m/>
    <s v="00193HAW0103"/>
  </r>
  <r>
    <x v="193"/>
    <m/>
    <m/>
    <s v="Ajuste de inventario"/>
    <s v="HAW0095"/>
    <s v="Peluca de Cruella De Vill"/>
    <n v="1"/>
    <n v="25"/>
    <n v="25"/>
    <n v="2.5"/>
    <n v="12.5"/>
    <n v="9.75"/>
    <m/>
    <s v="00194HAW0095"/>
  </r>
  <r>
    <x v="194"/>
    <m/>
    <m/>
    <s v="Ajuste de inventario"/>
    <s v="HAW0086"/>
    <s v="Disfraz de Barbie para niñas"/>
    <n v="1"/>
    <n v="20"/>
    <n v="20"/>
    <n v="2"/>
    <n v="10"/>
    <n v="7.8"/>
    <m/>
    <s v="00195HAW0086"/>
  </r>
  <r>
    <x v="195"/>
    <m/>
    <m/>
    <s v="Ajuste de inventario"/>
    <s v="HAW0038"/>
    <s v="Máscara de bruja realista con peluca incluída"/>
    <n v="1"/>
    <n v="22"/>
    <n v="22"/>
    <n v="2.2000000000000002"/>
    <n v="11"/>
    <n v="8.58"/>
    <m/>
    <s v="00196HAW0038"/>
  </r>
  <r>
    <x v="196"/>
    <m/>
    <m/>
    <s v="Ajuste de inventario"/>
    <s v="HAW0038"/>
    <s v="Máscara de bruja realista con peluca incluída"/>
    <n v="1"/>
    <n v="22"/>
    <n v="22"/>
    <n v="2.2000000000000002"/>
    <n v="11"/>
    <n v="8.58"/>
    <m/>
    <s v="00197HAW0038"/>
  </r>
  <r>
    <x v="197"/>
    <m/>
    <m/>
    <s v="Salida del inventario (producto en mal estado)"/>
    <s v="HAW0039"/>
    <s v="Careta Anonimous"/>
    <n v="8"/>
    <n v="0"/>
    <n v="0"/>
    <n v="0"/>
    <n v="0"/>
    <n v="0"/>
    <m/>
    <s v="00198HAW0039"/>
  </r>
  <r>
    <x v="198"/>
    <m/>
    <m/>
    <s v="Yeny"/>
    <s v="HAW0018"/>
    <s v="Conjunto disfraz de Monja"/>
    <n v="1"/>
    <n v="20"/>
    <n v="20"/>
    <n v="2"/>
    <n v="10"/>
    <n v="7.8"/>
    <m/>
    <s v="00199HAW0018"/>
  </r>
  <r>
    <x v="199"/>
    <m/>
    <m/>
    <s v="Sarai"/>
    <s v="HAW0104"/>
    <s v="Pullover negro de Calabaza"/>
    <n v="1"/>
    <n v="12"/>
    <n v="12"/>
    <n v="1.2000000000000002"/>
    <n v="5.9999999999999991"/>
    <n v="4.6800000000000006"/>
    <m/>
    <s v="00200HAW0104"/>
  </r>
  <r>
    <x v="200"/>
    <m/>
    <m/>
    <s v="Yilian"/>
    <s v="UB0140"/>
    <s v="Blusa de cuello cisne"/>
    <n v="1"/>
    <n v="10"/>
    <n v="10"/>
    <n v="1"/>
    <n v="5"/>
    <n v="3.9"/>
    <m/>
    <s v="00201UB0140"/>
  </r>
  <r>
    <x v="200"/>
    <m/>
    <m/>
    <s v="Yilian"/>
    <s v="BU06752"/>
    <s v="Bolso shopper flores pequeñas coloridas"/>
    <n v="1"/>
    <n v="15"/>
    <n v="15"/>
    <n v="1.5"/>
    <n v="6.8900000000000006"/>
    <n v="6.4599999999999991"/>
    <m/>
    <s v="00201BU06752"/>
  </r>
  <r>
    <x v="201"/>
    <m/>
    <m/>
    <s v="Yudi"/>
    <s v="BU043537"/>
    <s v="Sandalias espadriles de cuña de correas transparentes"/>
    <n v="1"/>
    <n v="40"/>
    <n v="40"/>
    <n v="4"/>
    <n v="20"/>
    <n v="15.6"/>
    <m/>
    <s v="00202BU043537"/>
  </r>
  <r>
    <x v="202"/>
    <m/>
    <m/>
    <s v="Michelle"/>
    <s v="BU043619"/>
    <s v="Jeans de talle alto y pierna ancha color azul claro"/>
    <n v="1"/>
    <n v="30"/>
    <n v="30"/>
    <n v="3"/>
    <n v="15"/>
    <n v="11.7"/>
    <m/>
    <s v="00203BU043619"/>
  </r>
  <r>
    <x v="203"/>
    <m/>
    <m/>
    <s v="Yilian"/>
    <s v="HAW0023"/>
    <s v="Conjunto de disfraz de policía (mono y cinturones)"/>
    <n v="1"/>
    <n v="25"/>
    <n v="25"/>
    <n v="2.5"/>
    <n v="12.5"/>
    <n v="9.75"/>
    <m/>
    <s v="00204HAW0023"/>
  </r>
  <r>
    <x v="203"/>
    <m/>
    <m/>
    <s v="Yilian"/>
    <s v="HAW0073"/>
    <s v="Mascara careta aterrradora"/>
    <n v="1"/>
    <n v="12"/>
    <n v="12"/>
    <n v="1.2000000000000002"/>
    <n v="5.9999999999999991"/>
    <n v="4.6800000000000006"/>
    <m/>
    <s v="00204HAW0073"/>
  </r>
  <r>
    <x v="203"/>
    <m/>
    <m/>
    <s v="Yilian"/>
    <s v="HAW0019"/>
    <s v="Gafas de carrera para disfraz de motorista"/>
    <n v="1"/>
    <n v="10"/>
    <n v="10"/>
    <n v="1"/>
    <n v="5"/>
    <n v="3.9"/>
    <m/>
    <s v="00204HAW0019"/>
  </r>
  <r>
    <x v="203"/>
    <m/>
    <m/>
    <s v="Yilian"/>
    <s v="HAW0074"/>
    <s v="Máscara completa de payaso del terror con mini sombrero integrado"/>
    <n v="1"/>
    <n v="20"/>
    <n v="20"/>
    <n v="2"/>
    <n v="10"/>
    <n v="7.8"/>
    <m/>
    <s v="00204HAW0074"/>
  </r>
  <r>
    <x v="204"/>
    <m/>
    <m/>
    <s v="Claudia Yili"/>
    <s v="HAW0036"/>
    <s v="Máscara de Bathman"/>
    <n v="1"/>
    <n v="6"/>
    <n v="6"/>
    <n v="0.60000000000000009"/>
    <n v="2.9999999999999996"/>
    <n v="2.3400000000000003"/>
    <m/>
    <s v="00205HAW0036"/>
  </r>
  <r>
    <x v="204"/>
    <m/>
    <m/>
    <s v="Claudia Yili"/>
    <s v="HAW0051"/>
    <s v="Vestido de Traje de conejita con diadema de orejas"/>
    <n v="1"/>
    <n v="25"/>
    <n v="25"/>
    <n v="2.5"/>
    <n v="12.5"/>
    <n v="9.75"/>
    <m/>
    <s v="00205HAW0051"/>
  </r>
  <r>
    <x v="204"/>
    <m/>
    <m/>
    <s v="Claudia Yili"/>
    <s v="HAW0062"/>
    <s v="Conjunto de disfraz de 4 piezas (top, falda, medias y diadema)"/>
    <n v="1"/>
    <n v="25"/>
    <n v="25"/>
    <n v="2.5"/>
    <n v="12.5"/>
    <n v="9.75"/>
    <m/>
    <s v="00205HAW0062"/>
  </r>
  <r>
    <x v="204"/>
    <m/>
    <m/>
    <s v="Claudia Yili"/>
    <s v="HAW0066"/>
    <s v="Antifaz bordado"/>
    <n v="1"/>
    <n v="4"/>
    <n v="4"/>
    <n v="0.4"/>
    <n v="2"/>
    <n v="1.56"/>
    <m/>
    <s v="00205HAW0066"/>
  </r>
  <r>
    <x v="205"/>
    <m/>
    <m/>
    <s v="Claudia Yili"/>
    <s v="HAW0026"/>
    <s v="Máscara de El Grito"/>
    <n v="1"/>
    <n v="10"/>
    <n v="10"/>
    <n v="1"/>
    <n v="5"/>
    <n v="3.9"/>
    <m/>
    <s v="00206HAW0026"/>
  </r>
  <r>
    <x v="206"/>
    <m/>
    <m/>
    <s v="Brenda"/>
    <s v="HAW0069"/>
    <s v="Disfraz de Diosa griega color negro (vestido y cinturón)"/>
    <n v="1"/>
    <n v="25"/>
    <n v="25"/>
    <n v="2.5"/>
    <n v="12.5"/>
    <n v="9.75"/>
    <m/>
    <s v="00207HAW0069"/>
  </r>
  <r>
    <x v="207"/>
    <m/>
    <m/>
    <s v="Yeny"/>
    <s v="BU043543"/>
    <s v="Bolso elegante de estilo sillín"/>
    <n v="1"/>
    <n v="22"/>
    <n v="22"/>
    <n v="2.2000000000000002"/>
    <n v="11"/>
    <n v="8.58"/>
    <m/>
    <s v="00208BU043543"/>
  </r>
  <r>
    <x v="208"/>
    <m/>
    <m/>
    <s v="Claudia Yili"/>
    <s v="HAW0060"/>
    <s v="Conjunto de disfraz de 4 piezas (top, falda, medias y diadema)"/>
    <n v="1"/>
    <n v="25"/>
    <n v="25"/>
    <n v="2.5"/>
    <n v="12.5"/>
    <n v="9.75"/>
    <m/>
    <s v="00209HAW0060"/>
  </r>
  <r>
    <x v="209"/>
    <m/>
    <m/>
    <s v="Yilian"/>
    <s v="HAW0021"/>
    <s v="Mono disfraz de montadora de motocicleta"/>
    <n v="1"/>
    <n v="20"/>
    <n v="20"/>
    <n v="2"/>
    <n v="10"/>
    <n v="7.8"/>
    <m/>
    <s v="00210HAW0021"/>
  </r>
  <r>
    <x v="210"/>
    <m/>
    <m/>
    <s v="Yo"/>
    <s v="HAW0076"/>
    <s v="Antifaz de conejo sexy"/>
    <n v="1"/>
    <n v="8"/>
    <n v="8"/>
    <n v="0.8"/>
    <n v="4"/>
    <n v="3.12"/>
    <m/>
    <s v="00211HAW0076"/>
  </r>
  <r>
    <x v="211"/>
    <m/>
    <m/>
    <s v="Yeny"/>
    <s v="BU043515"/>
    <s v="Sandalias espadriles de saco nude atada al tobillo"/>
    <n v="1"/>
    <n v="35"/>
    <n v="35"/>
    <n v="3.5"/>
    <n v="17.5"/>
    <n v="13.65"/>
    <m/>
    <s v="00212BU043515"/>
  </r>
  <r>
    <x v="212"/>
    <m/>
    <m/>
    <s v="Brenda"/>
    <s v="BU04366"/>
    <s v="Sandalias prácticas chunky blanco crema"/>
    <n v="1"/>
    <n v="35"/>
    <n v="35"/>
    <n v="3.5"/>
    <n v="17.5"/>
    <n v="13.65"/>
    <m/>
    <s v="00213BU04366"/>
  </r>
  <r>
    <x v="212"/>
    <m/>
    <m/>
    <s v="Brenda"/>
    <s v="BU0382"/>
    <s v="Top corto blanco"/>
    <n v="1"/>
    <n v="7"/>
    <n v="7"/>
    <n v="0.70000000000000007"/>
    <n v="3.5"/>
    <n v="2.73"/>
    <m/>
    <s v="00213BU0382"/>
  </r>
  <r>
    <x v="212"/>
    <m/>
    <m/>
    <s v="Brenda"/>
    <s v="BU043559"/>
    <s v="Pantalones largros rayados de moda de gran comodidad"/>
    <n v="1"/>
    <n v="22"/>
    <n v="22"/>
    <n v="2.2000000000000002"/>
    <n v="11"/>
    <n v="8.58"/>
    <m/>
    <s v="00213BU043559"/>
  </r>
  <r>
    <x v="213"/>
    <m/>
    <m/>
    <s v="Yeny"/>
    <s v="BU043676"/>
    <s v="Sandalias de plataforma espadriles con correas doradas"/>
    <n v="1"/>
    <n v="40"/>
    <n v="40"/>
    <n v="4"/>
    <n v="20"/>
    <n v="15.6"/>
    <m/>
    <s v="00214BU043676"/>
  </r>
  <r>
    <x v="214"/>
    <m/>
    <m/>
    <s v="Yesy"/>
    <s v="HAW0060"/>
    <s v="Conjunto de disfraz de 4 piezas (top, falda, medias y diadema)"/>
    <n v="1"/>
    <n v="25"/>
    <n v="25"/>
    <n v="2.5"/>
    <n v="12.5"/>
    <n v="9.75"/>
    <m/>
    <s v="00215HAW0060"/>
  </r>
  <r>
    <x v="215"/>
    <m/>
    <m/>
    <s v="Baby"/>
    <s v="HAW0030"/>
    <s v="Vestido blanco para conformar disfraz"/>
    <n v="1"/>
    <n v="15"/>
    <n v="15"/>
    <n v="1.5"/>
    <n v="7.5"/>
    <n v="5.85"/>
    <m/>
    <s v="00216HAW0030"/>
  </r>
  <r>
    <x v="216"/>
    <m/>
    <m/>
    <s v="Baby"/>
    <s v="HAW0024"/>
    <s v="Velo de novia para disfraz"/>
    <n v="1"/>
    <n v="10"/>
    <n v="10"/>
    <n v="1"/>
    <n v="5"/>
    <n v="3.9"/>
    <m/>
    <s v="00217HAW0024"/>
  </r>
  <r>
    <x v="217"/>
    <m/>
    <m/>
    <s v="Yeny (máscara vendida en ve $15)"/>
    <s v="HAW0026"/>
    <s v="Máscara de El Grito"/>
    <n v="1"/>
    <n v="10"/>
    <n v="10"/>
    <n v="1"/>
    <n v="5"/>
    <n v="3.9"/>
    <m/>
    <s v="00218HAW0026"/>
  </r>
  <r>
    <x v="218"/>
    <m/>
    <m/>
    <s v="Yeny"/>
    <s v="HAW0017"/>
    <s v="Medias pantys con detalle de pierdas brillantes"/>
    <n v="1"/>
    <n v="8"/>
    <n v="8"/>
    <n v="0.8"/>
    <n v="4"/>
    <n v="3.12"/>
    <m/>
    <s v="00219HAW0017"/>
  </r>
  <r>
    <x v="219"/>
    <m/>
    <m/>
    <s v="Samantha"/>
    <s v="HAW0026"/>
    <s v="Máscara de El Grito"/>
    <n v="1"/>
    <n v="10"/>
    <n v="10"/>
    <n v="1"/>
    <n v="5"/>
    <n v="3.9"/>
    <m/>
    <s v="00220HAW0026"/>
  </r>
  <r>
    <x v="220"/>
    <m/>
    <m/>
    <s v="Hija de mimí regalo"/>
    <s v="HAW0026"/>
    <s v="Máscara de El Grito"/>
    <n v="1"/>
    <n v="10"/>
    <n v="10"/>
    <n v="1"/>
    <n v="5"/>
    <n v="3.9"/>
    <m/>
    <s v="00221HAW0026"/>
  </r>
  <r>
    <x v="221"/>
    <m/>
    <m/>
    <s v="Vanessa"/>
    <s v="HAW0075"/>
    <s v="Máscara completa de esqueleto endemoniado con peluca"/>
    <n v="1"/>
    <n v="20"/>
    <n v="20"/>
    <n v="2"/>
    <n v="10"/>
    <n v="7.8"/>
    <m/>
    <s v="00222HAW0075"/>
  </r>
  <r>
    <x v="222"/>
    <m/>
    <m/>
    <s v="Claudia Yili"/>
    <s v="BU043551"/>
    <s v="Traje de baño en bloque de color"/>
    <n v="1"/>
    <n v="25"/>
    <n v="25"/>
    <n v="2.5"/>
    <n v="12.5"/>
    <n v="9.75"/>
    <m/>
    <s v="00223BU043551"/>
  </r>
  <r>
    <x v="223"/>
    <m/>
    <m/>
    <s v="Michelle"/>
    <s v="BU043600"/>
    <s v="Sujetador de gran confort antideslizante sin tirantes color crema"/>
    <n v="1"/>
    <n v="15"/>
    <n v="15"/>
    <n v="1.5"/>
    <n v="7.5"/>
    <n v="5.85"/>
    <m/>
    <s v="00224BU043600"/>
  </r>
  <r>
    <x v="224"/>
    <m/>
    <m/>
    <s v="Claudia Yili"/>
    <s v="BU043674"/>
    <s v="Pantalón alto de pierna ancha color caramelo"/>
    <n v="1"/>
    <n v="30"/>
    <n v="30"/>
    <n v="3"/>
    <n v="15"/>
    <n v="11.7"/>
    <m/>
    <s v="00225BU043674"/>
  </r>
  <r>
    <x v="225"/>
    <m/>
    <m/>
    <s v="Yo"/>
    <s v="BU0561"/>
    <s v="Top bustier corsetero"/>
    <n v="1"/>
    <n v="10"/>
    <n v="10"/>
    <n v="1"/>
    <n v="5"/>
    <n v="3.9"/>
    <m/>
    <s v="00226BU0561"/>
  </r>
  <r>
    <x v="226"/>
    <m/>
    <m/>
    <s v="Yo"/>
    <s v="BU043600"/>
    <s v="Sujetador de gran confort antideslizante sin tirantes color crema"/>
    <n v="1"/>
    <n v="15"/>
    <n v="15"/>
    <n v="1.5"/>
    <n v="7.5"/>
    <n v="5.85"/>
    <m/>
    <s v="00227BU043600"/>
  </r>
  <r>
    <x v="227"/>
    <m/>
    <m/>
    <s v="Violeta"/>
    <s v="BU043654"/>
    <s v="Vestido playero largo de mangas con escote V"/>
    <n v="1"/>
    <n v="30"/>
    <n v="30"/>
    <n v="3"/>
    <n v="15"/>
    <n v="11.7"/>
    <m/>
    <s v="00228BU043654"/>
  </r>
  <r>
    <x v="228"/>
    <m/>
    <m/>
    <s v="Yilian"/>
    <s v="UB0048"/>
    <s v="Falda de trabajo entallada"/>
    <n v="1"/>
    <n v="12"/>
    <n v="12"/>
    <n v="1.2000000000000002"/>
    <n v="5.9999999999999991"/>
    <n v="4.6800000000000006"/>
    <m/>
    <s v="00229UB0048"/>
  </r>
  <r>
    <x v="229"/>
    <m/>
    <m/>
    <s v="Baby"/>
    <s v="HAW0066"/>
    <s v="Antifaz bordado"/>
    <n v="1"/>
    <n v="4"/>
    <n v="4"/>
    <n v="0.4"/>
    <n v="2"/>
    <n v="1.56"/>
    <m/>
    <s v="00230HAW0066"/>
  </r>
  <r>
    <x v="229"/>
    <m/>
    <m/>
    <s v="Baby"/>
    <s v="HAW0067"/>
    <s v="Cuchillo bromista"/>
    <n v="1"/>
    <n v="5"/>
    <n v="5"/>
    <n v="0.5"/>
    <n v="2.5"/>
    <n v="1.95"/>
    <m/>
    <s v="00230HAW0067"/>
  </r>
  <r>
    <x v="230"/>
    <m/>
    <m/>
    <s v="Yilian"/>
    <s v="HAW0054"/>
    <s v="Set de 3 piezas de disfraz bunny (body, medias y diadema)"/>
    <n v="1"/>
    <n v="25"/>
    <n v="25"/>
    <n v="2.5"/>
    <n v="12.5"/>
    <n v="9.75"/>
    <m/>
    <s v="00231HAW0054"/>
  </r>
  <r>
    <x v="231"/>
    <m/>
    <m/>
    <s v="Claudia Yilian"/>
    <s v="BU0733"/>
    <s v="Vestido ajustado con abertura de manga larga"/>
    <n v="1"/>
    <n v="20"/>
    <n v="20"/>
    <n v="2"/>
    <n v="10"/>
    <n v="7.8"/>
    <m/>
    <s v="00232BU0733"/>
  </r>
  <r>
    <x v="232"/>
    <m/>
    <m/>
    <s v="Yeny"/>
    <s v="BU043647"/>
    <s v="Vestido de un hombro con abertura trasera color azul celeste"/>
    <n v="1"/>
    <n v="25"/>
    <n v="25"/>
    <n v="2.5"/>
    <n v="12.5"/>
    <n v="9.75"/>
    <m/>
    <s v="00233BU043647"/>
  </r>
  <r>
    <x v="233"/>
    <m/>
    <m/>
    <s v="Yilian"/>
    <s v="HAW0088"/>
    <s v="Cubre bocas de caravela"/>
    <n v="1"/>
    <n v="4"/>
    <n v="4"/>
    <n v="0.4"/>
    <n v="2"/>
    <n v="1.56"/>
    <m/>
    <s v="00234HAW0088"/>
  </r>
  <r>
    <x v="233"/>
    <m/>
    <m/>
    <s v="Yilian"/>
    <s v="HAW0089"/>
    <s v="Vestido poncho de esqueleto"/>
    <n v="1"/>
    <n v="18"/>
    <n v="18"/>
    <n v="1.8"/>
    <n v="8.9999999999999982"/>
    <n v="7.0200000000000022"/>
    <m/>
    <s v="00234HAW0089"/>
  </r>
  <r>
    <x v="234"/>
    <m/>
    <m/>
    <s v="Sandra"/>
    <s v="BU043573"/>
    <s v="Vestido de espalda descubierta de color sólido y tirantes de espagueti"/>
    <n v="1"/>
    <n v="25"/>
    <n v="25"/>
    <n v="2.5"/>
    <n v="12.5"/>
    <n v="9.75"/>
    <m/>
    <s v="00235BU043573"/>
  </r>
  <r>
    <x v="235"/>
    <m/>
    <m/>
    <s v="Mio"/>
    <s v="HAW0004"/>
    <s v="Botas negras de pierna alta"/>
    <n v="1"/>
    <n v="50"/>
    <n v="50"/>
    <n v="5"/>
    <n v="25"/>
    <n v="19.5"/>
    <m/>
    <s v="00236HAW0004"/>
  </r>
  <r>
    <x v="236"/>
    <m/>
    <m/>
    <s v="Yeny"/>
    <s v="HAW0064"/>
    <s v="Máscara completa de Miles Morales"/>
    <n v="1"/>
    <n v="10"/>
    <n v="10"/>
    <n v="1"/>
    <n v="5"/>
    <n v="3.9"/>
    <m/>
    <s v="00237HAW0064"/>
  </r>
  <r>
    <x v="237"/>
    <m/>
    <m/>
    <m/>
    <s v="BU043535"/>
    <s v="Sandalias espadriles de cuña de correas transparentes"/>
    <n v="1"/>
    <n v="40"/>
    <n v="40"/>
    <n v="0"/>
    <n v="24"/>
    <n v="15.6"/>
    <m/>
    <s v="00238BU043535"/>
  </r>
  <r>
    <x v="238"/>
    <m/>
    <m/>
    <s v="Yesy_x000a__x000a_[2024-10-25 12:24:34 -0500"/>
    <s v="HAW0040"/>
    <s v="Peluca negra con flequillo"/>
    <n v="1"/>
    <n v="20"/>
    <n v="20"/>
    <n v="2"/>
    <n v="10"/>
    <n v="7.8"/>
    <m/>
    <s v="00239HAW0040"/>
  </r>
  <r>
    <x v="239"/>
    <m/>
    <m/>
    <s v="Claudia Yili"/>
    <s v="HAW0042"/>
    <s v="Juego de 4 piezas para disfraz de abejita"/>
    <n v="1"/>
    <n v="15"/>
    <n v="15"/>
    <n v="1.5"/>
    <n v="7.5"/>
    <n v="5.85"/>
    <m/>
    <s v="00240HAW0042"/>
  </r>
  <r>
    <x v="239"/>
    <m/>
    <m/>
    <s v="Claudia Yili"/>
    <s v="HAW0052"/>
    <s v="Vestido de Traje de conejita con diadema de orejas"/>
    <n v="1"/>
    <n v="25"/>
    <n v="25"/>
    <n v="2.5"/>
    <n v="12.5"/>
    <n v="9.75"/>
    <m/>
    <s v="00240HAW0052"/>
  </r>
  <r>
    <x v="239"/>
    <m/>
    <m/>
    <s v="Claudia Yili"/>
    <s v="HAW0017"/>
    <s v="Medias pantys con detalle de pierdas brillantes"/>
    <n v="1"/>
    <n v="8"/>
    <n v="8"/>
    <n v="0.8"/>
    <n v="4"/>
    <n v="3.12"/>
    <m/>
    <s v="00240HAW0017"/>
  </r>
  <r>
    <x v="240"/>
    <m/>
    <m/>
    <s v="Gercy"/>
    <s v="HAW0075"/>
    <s v="Máscara completa de esqueleto endemoniado con peluca"/>
    <n v="1"/>
    <n v="20"/>
    <n v="20"/>
    <n v="2"/>
    <n v="10"/>
    <n v="7.8"/>
    <m/>
    <s v="00241HAW0075"/>
  </r>
  <r>
    <x v="240"/>
    <m/>
    <m/>
    <s v="Gercy"/>
    <s v="HAW0090"/>
    <s v="Vestido poncho de esqueleto"/>
    <n v="1"/>
    <n v="18"/>
    <n v="18"/>
    <n v="1.8"/>
    <n v="8.9999999999999982"/>
    <n v="7.0200000000000022"/>
    <m/>
    <s v="00241HAW0090"/>
  </r>
  <r>
    <x v="240"/>
    <m/>
    <m/>
    <s v="Gercy"/>
    <s v="HAW0069"/>
    <s v="Disfraz de Diosa griega color negro (vestido y cinturón)"/>
    <n v="1"/>
    <n v="25"/>
    <n v="25"/>
    <n v="2.5"/>
    <n v="12.5"/>
    <n v="9.75"/>
    <m/>
    <s v="00241HAW0069"/>
  </r>
  <r>
    <x v="240"/>
    <m/>
    <m/>
    <s v="Gercy"/>
    <s v="HAW0108"/>
    <s v="Pullover naranja calabaza"/>
    <n v="1"/>
    <n v="12"/>
    <n v="12"/>
    <n v="1.2000000000000002"/>
    <n v="5.9999999999999991"/>
    <n v="4.6800000000000006"/>
    <m/>
    <s v="00241HAW0108"/>
  </r>
  <r>
    <x v="240"/>
    <m/>
    <m/>
    <s v="Gercy"/>
    <s v="HAW0083"/>
    <s v="Diadema de calabaza"/>
    <n v="1"/>
    <n v="4"/>
    <n v="4"/>
    <n v="0.4"/>
    <n v="2"/>
    <n v="1.56"/>
    <m/>
    <s v="00241HAW0083"/>
  </r>
  <r>
    <x v="241"/>
    <m/>
    <m/>
    <s v="Claudia Yili"/>
    <s v="BU043523"/>
    <s v="Sandalias doradas de tiras anchas para toda ocasión"/>
    <n v="1"/>
    <n v="20"/>
    <n v="20"/>
    <n v="2"/>
    <n v="10"/>
    <n v="7.8"/>
    <m/>
    <s v="00242BU043523"/>
  </r>
  <r>
    <x v="242"/>
    <m/>
    <m/>
    <s v="Michelle"/>
    <s v="BU04386"/>
    <s v="Pantalones cortos de mezclilla de moda"/>
    <n v="1"/>
    <n v="25"/>
    <n v="25"/>
    <n v="2.5"/>
    <n v="12.5"/>
    <n v="9.75"/>
    <m/>
    <s v="00243BU04386"/>
  </r>
  <r>
    <x v="243"/>
    <m/>
    <m/>
    <s v="Yilian"/>
    <s v="HAW0036"/>
    <s v="Máscara de Bathman"/>
    <n v="1"/>
    <n v="6"/>
    <n v="6"/>
    <n v="0.60000000000000009"/>
    <n v="2.9999999999999996"/>
    <n v="2.3400000000000003"/>
    <m/>
    <s v="00244HAW0036"/>
  </r>
  <r>
    <x v="243"/>
    <m/>
    <m/>
    <s v="Yilian"/>
    <s v="HAW0076"/>
    <s v="Antifaz de conejo sexy"/>
    <n v="1"/>
    <n v="8"/>
    <n v="8"/>
    <n v="0.8"/>
    <n v="4"/>
    <n v="3.12"/>
    <m/>
    <s v="00244HAW0076"/>
  </r>
  <r>
    <x v="244"/>
    <m/>
    <m/>
    <s v="Claudia Yili"/>
    <s v="HAW0067"/>
    <s v="Cuchillo bromista"/>
    <n v="1"/>
    <n v="5"/>
    <n v="5"/>
    <n v="0.5"/>
    <n v="2.5"/>
    <n v="1.95"/>
    <m/>
    <s v="00245HAW0067"/>
  </r>
  <r>
    <x v="245"/>
    <m/>
    <m/>
    <m/>
    <s v="HAW0067"/>
    <s v="Cuchillo bromista"/>
    <n v="1"/>
    <n v="5"/>
    <n v="5"/>
    <n v="0"/>
    <n v="3"/>
    <n v="1.95"/>
    <m/>
    <s v="00246HAW0067"/>
  </r>
  <r>
    <x v="246"/>
    <m/>
    <m/>
    <s v="Asignar vendedor"/>
    <s v="HAW0053"/>
    <s v="Vestido de Traje de conejita con diadema de orejas"/>
    <n v="1"/>
    <n v="25"/>
    <n v="25"/>
    <n v="2.5"/>
    <n v="12.5"/>
    <n v="9.75"/>
    <m/>
    <s v="00247HAW0053"/>
  </r>
  <r>
    <x v="247"/>
    <m/>
    <m/>
    <s v="Asignar vendedores"/>
    <s v="BU043673"/>
    <s v="Pantalón alto de pierna ancha color caramelo"/>
    <n v="1"/>
    <n v="30"/>
    <n v="30"/>
    <n v="3"/>
    <n v="15"/>
    <n v="11.7"/>
    <m/>
    <s v="00248BU043673"/>
  </r>
  <r>
    <x v="247"/>
    <m/>
    <m/>
    <s v="Asignar vendedores"/>
    <s v="BU043671"/>
    <s v="Pantalón alto de pierna ancha color caramelo"/>
    <n v="1"/>
    <n v="30"/>
    <n v="30"/>
    <n v="3"/>
    <n v="12.63"/>
    <n v="14.069999999999997"/>
    <m/>
    <s v="00248BU043671"/>
  </r>
  <r>
    <x v="247"/>
    <m/>
    <m/>
    <s v="Asignar vendedores"/>
    <s v="BU043674"/>
    <s v="Pantalón alto de pierna ancha color caramelo"/>
    <n v="1"/>
    <n v="30"/>
    <n v="30"/>
    <n v="3"/>
    <n v="15"/>
    <n v="11.7"/>
    <m/>
    <s v="00248BU043674"/>
  </r>
  <r>
    <x v="248"/>
    <m/>
    <m/>
    <s v="Claudia Yili"/>
    <s v="HAW0061"/>
    <s v="Conjunto de disfraz de 4 piezas (top, falda, medias y diadema)"/>
    <n v="1"/>
    <n v="25"/>
    <n v="25"/>
    <n v="2.5"/>
    <n v="12.5"/>
    <n v="9.75"/>
    <m/>
    <s v="00249HAW0061"/>
  </r>
  <r>
    <x v="249"/>
    <m/>
    <m/>
    <s v="Reyima"/>
    <s v="HAW0030"/>
    <s v="Vestido blanco para conformar disfraz"/>
    <n v="1"/>
    <n v="15"/>
    <n v="15"/>
    <n v="1.5"/>
    <n v="7.5"/>
    <n v="5.85"/>
    <m/>
    <s v="00250HAW0030"/>
  </r>
  <r>
    <x v="250"/>
    <m/>
    <m/>
    <s v="Yilian"/>
    <s v="BU043666"/>
    <s v="Traje de baño enterizo elegante de un hombro talla grande"/>
    <n v="1"/>
    <n v="28"/>
    <n v="28"/>
    <n v="2.8000000000000003"/>
    <n v="14"/>
    <n v="10.92"/>
    <m/>
    <s v="00251BU043666"/>
  </r>
  <r>
    <x v="251"/>
    <m/>
    <m/>
    <s v="Vanessa"/>
    <s v="BU043618"/>
    <s v="Jeans de talle alto y pierna ancha color azul claro"/>
    <n v="1"/>
    <n v="30"/>
    <n v="30"/>
    <n v="3"/>
    <n v="15"/>
    <n v="11.7"/>
    <m/>
    <s v="00252BU043618"/>
  </r>
  <r>
    <x v="252"/>
    <m/>
    <m/>
    <s v="Yesy"/>
    <s v="HAW0029"/>
    <s v="Vestido blanco para conformar disfraz"/>
    <n v="1"/>
    <n v="15"/>
    <n v="15"/>
    <n v="1.5"/>
    <n v="7.5"/>
    <n v="5.85"/>
    <m/>
    <s v="00253HAW0029"/>
  </r>
  <r>
    <x v="252"/>
    <m/>
    <m/>
    <s v="Yesy"/>
    <s v="HAW0024"/>
    <s v="Velo de novia para disfraz"/>
    <n v="1"/>
    <n v="10"/>
    <n v="10"/>
    <n v="1"/>
    <n v="5"/>
    <n v="3.9"/>
    <m/>
    <s v="00253HAW0024"/>
  </r>
  <r>
    <x v="252"/>
    <m/>
    <m/>
    <s v="Yesy"/>
    <s v="HAW0025"/>
    <s v="Guantes largos blancos traslúcidos"/>
    <n v="1"/>
    <n v="8"/>
    <n v="8"/>
    <n v="0.8"/>
    <n v="4"/>
    <n v="3.12"/>
    <m/>
    <s v="00253HAW0025"/>
  </r>
  <r>
    <x v="253"/>
    <m/>
    <m/>
    <s v="Lo vendí yo"/>
    <s v="HAW0042"/>
    <s v="Juego de 4 piezas para disfraz de abejita"/>
    <n v="1"/>
    <n v="15"/>
    <n v="15"/>
    <n v="1.5"/>
    <n v="7.5"/>
    <n v="5.85"/>
    <m/>
    <s v="00254HAW0042"/>
  </r>
  <r>
    <x v="254"/>
    <m/>
    <m/>
    <s v="Baby"/>
    <s v="HAW0063"/>
    <s v="Máscara completa de hombre araña"/>
    <n v="1"/>
    <n v="10"/>
    <n v="10"/>
    <n v="1"/>
    <n v="5"/>
    <n v="3.9"/>
    <m/>
    <s v="00255HAW0063"/>
  </r>
  <r>
    <x v="255"/>
    <m/>
    <m/>
    <s v="Yudi"/>
    <s v="BU0551"/>
    <s v="Medias de mallas"/>
    <n v="1"/>
    <n v="3"/>
    <n v="3"/>
    <n v="0.30000000000000004"/>
    <n v="1.4999999999999998"/>
    <n v="1.1700000000000002"/>
    <m/>
    <s v="00256BU0551"/>
  </r>
  <r>
    <x v="255"/>
    <m/>
    <m/>
    <s v="Yudi"/>
    <s v="HAW0049"/>
    <s v="Diadema rosas rojas"/>
    <n v="2"/>
    <n v="5"/>
    <n v="10"/>
    <n v="0.5"/>
    <n v="2.5"/>
    <n v="3.9"/>
    <m/>
    <s v="00256HAW0049"/>
  </r>
  <r>
    <x v="256"/>
    <m/>
    <m/>
    <s v="Yesy"/>
    <s v="HAW0023"/>
    <s v="Conjunto de disfraz de policía (mono y cinturones)"/>
    <n v="1"/>
    <n v="25"/>
    <n v="25"/>
    <n v="2.5"/>
    <n v="12.5"/>
    <n v="9.75"/>
    <m/>
    <s v="00257HAW0023"/>
  </r>
  <r>
    <x v="256"/>
    <m/>
    <m/>
    <s v="Yesy"/>
    <s v="HAW0093"/>
    <s v="Disfraz de angel con cinturón y diadema"/>
    <n v="1"/>
    <n v="22"/>
    <n v="22"/>
    <n v="2.2000000000000002"/>
    <n v="11"/>
    <n v="8.58"/>
    <m/>
    <s v="00257HAW0093"/>
  </r>
  <r>
    <x v="257"/>
    <m/>
    <m/>
    <s v="Yilian"/>
    <s v="BU043660"/>
    <s v="Camiseta de moda con estampado de cereza"/>
    <n v="1"/>
    <n v="15"/>
    <n v="15"/>
    <n v="1.5"/>
    <n v="7.5"/>
    <n v="5.85"/>
    <m/>
    <s v="00258BU043660"/>
  </r>
  <r>
    <x v="258"/>
    <m/>
    <m/>
    <s v="Claudia Yili"/>
    <s v="HAW0057"/>
    <s v="Disfraz de diosa egipcia con mangas doradas y banda para la cintura"/>
    <n v="1"/>
    <n v="25"/>
    <n v="25"/>
    <n v="2.5"/>
    <n v="12.5"/>
    <n v="9.75"/>
    <m/>
    <s v="00259HAW0057"/>
  </r>
  <r>
    <x v="258"/>
    <m/>
    <m/>
    <s v="Claudia Yili"/>
    <s v="HAW0080"/>
    <s v="Máscaras led verde de baterías"/>
    <n v="1"/>
    <n v="15"/>
    <n v="15"/>
    <n v="1.5"/>
    <n v="7.5"/>
    <n v="5.85"/>
    <m/>
    <s v="00259HAW0080"/>
  </r>
  <r>
    <x v="259"/>
    <m/>
    <m/>
    <s v="Claudia Yili"/>
    <s v="HAW0031"/>
    <s v="Mono disfraz Mortal Kombat (mono y cuerdas rojas)"/>
    <n v="1"/>
    <n v="20"/>
    <n v="20"/>
    <n v="2"/>
    <n v="10"/>
    <n v="7.8"/>
    <m/>
    <s v="00260HAW0031"/>
  </r>
  <r>
    <x v="259"/>
    <m/>
    <m/>
    <s v="Claudia Yili"/>
    <s v="HAW0054"/>
    <s v="Set de 3 piezas de disfraz bunny (body, medias y diadema)"/>
    <n v="1"/>
    <n v="25"/>
    <n v="25"/>
    <n v="2.5"/>
    <n v="12.5"/>
    <n v="9.75"/>
    <m/>
    <s v="00260HAW0054"/>
  </r>
  <r>
    <x v="259"/>
    <m/>
    <m/>
    <s v="Claudia Yili"/>
    <s v="HAW0057"/>
    <s v="Disfraz de diosa egipcia con mangas doradas y banda para la cintura"/>
    <n v="1"/>
    <n v="25"/>
    <n v="25"/>
    <n v="2.5"/>
    <n v="12.5"/>
    <n v="9.75"/>
    <m/>
    <s v="00260HAW0057"/>
  </r>
  <r>
    <x v="260"/>
    <m/>
    <m/>
    <s v="Claudia Yili"/>
    <s v="BU043672"/>
    <s v="Pantalón alto de pierna ancha color caramelo"/>
    <n v="1"/>
    <n v="30"/>
    <n v="30"/>
    <n v="3"/>
    <n v="15"/>
    <n v="11.7"/>
    <m/>
    <s v="00261BU043672"/>
  </r>
  <r>
    <x v="260"/>
    <m/>
    <m/>
    <s v="Claudia Yili"/>
    <s v="BU04330"/>
    <s v="Pantalón ancho con cordón ajustable"/>
    <n v="1"/>
    <n v="23"/>
    <n v="23"/>
    <n v="2.3000000000000003"/>
    <n v="11.499999999999998"/>
    <n v="8.9700000000000006"/>
    <m/>
    <s v="00261BU04330"/>
  </r>
  <r>
    <x v="260"/>
    <m/>
    <m/>
    <s v="Claudia Yili"/>
    <s v="BU0383"/>
    <s v="Top cami carrera"/>
    <n v="1"/>
    <n v="7"/>
    <n v="7"/>
    <n v="0.70000000000000007"/>
    <n v="3.5"/>
    <n v="2.73"/>
    <m/>
    <s v="00261BU0383"/>
  </r>
  <r>
    <x v="260"/>
    <m/>
    <m/>
    <s v="Claudia Yili"/>
    <s v="BU043607"/>
    <s v="Chaleco de traje estilo blazer color negro"/>
    <n v="1"/>
    <n v="25"/>
    <n v="25"/>
    <n v="2.5"/>
    <n v="12.5"/>
    <n v="9.75"/>
    <m/>
    <s v="00261BU043607"/>
  </r>
  <r>
    <x v="261"/>
    <m/>
    <m/>
    <s v="Yilian"/>
    <s v="HAW0066"/>
    <s v="Antifaz bordado"/>
    <n v="1"/>
    <n v="4"/>
    <n v="4"/>
    <n v="0.4"/>
    <n v="2"/>
    <n v="1.56"/>
    <m/>
    <s v="00262HAW0066"/>
  </r>
  <r>
    <x v="261"/>
    <m/>
    <m/>
    <s v="Yilian"/>
    <s v="HAW0076"/>
    <s v="Antifaz de conejo sexy"/>
    <n v="1"/>
    <n v="8"/>
    <n v="8"/>
    <n v="0.8"/>
    <n v="4"/>
    <n v="3.12"/>
    <m/>
    <s v="00262HAW0076"/>
  </r>
  <r>
    <x v="261"/>
    <m/>
    <m/>
    <s v="Yilian"/>
    <s v="HAW0046"/>
    <s v="Diadema minimalista de diablito"/>
    <n v="1"/>
    <n v="5"/>
    <n v="5"/>
    <n v="0.5"/>
    <n v="2.5"/>
    <n v="1.95"/>
    <m/>
    <s v="00262HAW0046"/>
  </r>
  <r>
    <x v="262"/>
    <m/>
    <m/>
    <s v="Gercy"/>
    <s v="HAW0024"/>
    <s v="Velo de novia para disfraz"/>
    <n v="1"/>
    <n v="10"/>
    <n v="10"/>
    <n v="1"/>
    <n v="5"/>
    <n v="3.9"/>
    <m/>
    <s v="00263HAW0024"/>
  </r>
  <r>
    <x v="263"/>
    <m/>
    <m/>
    <s v="Claudia Yili"/>
    <s v="HAW0047"/>
    <s v="Diadema minimalista de diablito"/>
    <n v="1"/>
    <n v="5"/>
    <n v="5"/>
    <n v="0.5"/>
    <n v="2.5"/>
    <n v="1.95"/>
    <m/>
    <s v="00264HAW0047"/>
  </r>
  <r>
    <x v="264"/>
    <m/>
    <m/>
    <s v="Yeny"/>
    <s v="HAW0046"/>
    <s v="Diadema minimalista de diablito"/>
    <n v="1"/>
    <n v="5"/>
    <n v="5"/>
    <n v="0.5"/>
    <n v="2.5"/>
    <n v="1.95"/>
    <m/>
    <s v="00265HAW0046"/>
  </r>
  <r>
    <x v="264"/>
    <m/>
    <m/>
    <s v="Yeny"/>
    <s v="HAW0066"/>
    <s v="Antifaz bordado"/>
    <n v="1"/>
    <n v="4"/>
    <n v="4"/>
    <n v="0.4"/>
    <n v="2"/>
    <n v="1.56"/>
    <m/>
    <s v="00265HAW0066"/>
  </r>
  <r>
    <x v="265"/>
    <m/>
    <m/>
    <s v="Michelle"/>
    <s v="BU043619"/>
    <s v="Jeans de talle alto y pierna ancha color azul claro"/>
    <n v="1"/>
    <n v="30"/>
    <n v="30"/>
    <n v="3"/>
    <n v="15"/>
    <n v="11.7"/>
    <m/>
    <s v="00266BU043619"/>
  </r>
  <r>
    <x v="266"/>
    <m/>
    <m/>
    <s v="Yudi"/>
    <s v="HAW0075"/>
    <s v="Máscara completa de esqueleto endemoniado con peluca"/>
    <n v="1"/>
    <n v="20"/>
    <n v="20"/>
    <n v="2"/>
    <n v="10"/>
    <n v="7.8"/>
    <m/>
    <s v="00267HAW0075"/>
  </r>
  <r>
    <x v="267"/>
    <m/>
    <m/>
    <s v="Yo"/>
    <s v="HAW0096"/>
    <s v="Tatuajes faciales de catrina"/>
    <n v="1"/>
    <n v="2"/>
    <n v="2"/>
    <n v="0.2"/>
    <n v="1"/>
    <n v="0.78"/>
    <m/>
    <s v="00268HAW0096"/>
  </r>
  <r>
    <x v="267"/>
    <m/>
    <m/>
    <s v="Yo"/>
    <s v="BU043512"/>
    <s v="Sandalias de plataforma de rafia natural"/>
    <n v="1"/>
    <n v="45"/>
    <n v="45"/>
    <n v="4.5"/>
    <n v="22.5"/>
    <n v="17.55"/>
    <m/>
    <s v="00268BU043512"/>
  </r>
  <r>
    <x v="267"/>
    <m/>
    <m/>
    <s v="Yo"/>
    <s v="HAW0066"/>
    <s v="Antifaz bordado"/>
    <n v="1"/>
    <n v="4"/>
    <n v="4"/>
    <n v="0.4"/>
    <n v="2"/>
    <n v="1.56"/>
    <m/>
    <s v="00268HAW0066"/>
  </r>
  <r>
    <x v="268"/>
    <m/>
    <m/>
    <s v="Yesy"/>
    <s v="HAW0076"/>
    <s v="Antifaz de conejo sexy"/>
    <n v="1"/>
    <n v="8"/>
    <n v="8"/>
    <n v="0.8"/>
    <n v="4"/>
    <n v="3.12"/>
    <m/>
    <s v="00269HAW0076"/>
  </r>
  <r>
    <x v="269"/>
    <m/>
    <m/>
    <m/>
    <s v="BU043540"/>
    <s v="Pantalones cortos con dobladillo"/>
    <n v="1"/>
    <n v="20"/>
    <n v="20"/>
    <n v="0"/>
    <n v="9.43"/>
    <n v="10.370000000000001"/>
    <m/>
    <s v="00270BU043540"/>
  </r>
  <r>
    <x v="270"/>
    <m/>
    <m/>
    <s v="Claudia Yili"/>
    <s v="HAW0063"/>
    <s v="Máscara completa de hombre araña"/>
    <n v="1"/>
    <n v="10"/>
    <n v="10"/>
    <n v="1"/>
    <n v="5"/>
    <n v="3.9"/>
    <m/>
    <s v="00271HAW0063"/>
  </r>
  <r>
    <x v="271"/>
    <m/>
    <m/>
    <s v="Yilian"/>
    <s v="HAW0080"/>
    <s v="Máscaras led verde de baterías"/>
    <n v="1"/>
    <n v="15"/>
    <n v="15"/>
    <n v="1.5"/>
    <n v="7.5"/>
    <n v="5.85"/>
    <m/>
    <s v="00272HAW0080"/>
  </r>
  <r>
    <x v="272"/>
    <m/>
    <m/>
    <s v="Yudi"/>
    <s v="HAW0066"/>
    <s v="Antifaz bordado"/>
    <n v="1"/>
    <n v="4"/>
    <n v="4"/>
    <n v="0.4"/>
    <n v="2"/>
    <n v="1.56"/>
    <m/>
    <s v="00273HAW0066"/>
  </r>
  <r>
    <x v="273"/>
    <m/>
    <m/>
    <s v="Gercy"/>
    <s v="HAW0073"/>
    <s v="Mascara careta aterrradora"/>
    <n v="1"/>
    <n v="12"/>
    <n v="12"/>
    <n v="1.2000000000000002"/>
    <n v="5.9999999999999991"/>
    <n v="4.6800000000000006"/>
    <m/>
    <s v="00274HAW0073"/>
  </r>
  <r>
    <x v="274"/>
    <m/>
    <m/>
    <s v="Yeny"/>
    <s v="BU043517"/>
    <s v="Sandalias espadriles de saco nude atada al tobillo"/>
    <n v="1"/>
    <n v="35"/>
    <n v="35"/>
    <n v="3.5"/>
    <n v="12.15"/>
    <n v="19"/>
    <m/>
    <s v="00275BU043517"/>
  </r>
  <r>
    <x v="275"/>
    <m/>
    <m/>
    <s v="Yilian"/>
    <s v="HAW0094"/>
    <s v="Disfraz de angel con cinturón y diadema"/>
    <n v="1"/>
    <n v="22"/>
    <n v="22"/>
    <n v="2.2000000000000002"/>
    <n v="11"/>
    <n v="8.58"/>
    <m/>
    <s v="00276HAW0094"/>
  </r>
  <r>
    <x v="276"/>
    <m/>
    <m/>
    <s v="Claudia Yili"/>
    <s v="HAW0073"/>
    <s v="Mascara careta aterrradora"/>
    <n v="1"/>
    <n v="12"/>
    <n v="12"/>
    <n v="1.2000000000000002"/>
    <n v="5.9999999999999991"/>
    <n v="4.6800000000000006"/>
    <m/>
    <s v="00277HAW0073"/>
  </r>
  <r>
    <x v="276"/>
    <m/>
    <m/>
    <s v="Claudia Yili"/>
    <s v="HAW0020"/>
    <s v="Guantes negros traslúcidos"/>
    <n v="1"/>
    <n v="5"/>
    <n v="5"/>
    <n v="0.5"/>
    <n v="2.5"/>
    <n v="1.95"/>
    <m/>
    <s v="00277HAW0020"/>
  </r>
  <r>
    <x v="276"/>
    <m/>
    <m/>
    <s v="Claudia Yili"/>
    <s v="HAW0016"/>
    <s v="Falda básica de tutú negra"/>
    <n v="1"/>
    <n v="13"/>
    <n v="13"/>
    <n v="1.3"/>
    <n v="6.5"/>
    <n v="5.07"/>
    <m/>
    <s v="00277HAW0016"/>
  </r>
  <r>
    <x v="277"/>
    <m/>
    <m/>
    <s v="Gercy"/>
    <s v="HAW0020"/>
    <s v="Guantes negros traslúcidos"/>
    <n v="1"/>
    <n v="5"/>
    <n v="5"/>
    <n v="0.5"/>
    <n v="2.5"/>
    <n v="1.95"/>
    <m/>
    <s v="00278HAW0020"/>
  </r>
  <r>
    <x v="278"/>
    <m/>
    <m/>
    <s v="Claudia Yili"/>
    <s v="HAW0040"/>
    <s v="Peluca negra con flequillo"/>
    <n v="1"/>
    <n v="20"/>
    <n v="20"/>
    <n v="2"/>
    <n v="10"/>
    <n v="7.8"/>
    <m/>
    <s v="00279HAW0040"/>
  </r>
  <r>
    <x v="279"/>
    <m/>
    <m/>
    <s v="Yilian"/>
    <s v="HAW0016"/>
    <s v="Falda básica de tutú negra"/>
    <n v="1"/>
    <n v="13"/>
    <n v="13"/>
    <n v="1.3"/>
    <n v="6.5"/>
    <n v="5.07"/>
    <m/>
    <s v="00280HAW0016"/>
  </r>
  <r>
    <x v="279"/>
    <m/>
    <m/>
    <s v="Yilian"/>
    <s v="HAW0020"/>
    <s v="Guantes negros traslúcidos"/>
    <n v="1"/>
    <n v="5"/>
    <n v="5"/>
    <n v="0.5"/>
    <n v="2.5"/>
    <n v="1.95"/>
    <m/>
    <s v="00280HAW0020"/>
  </r>
  <r>
    <x v="280"/>
    <m/>
    <m/>
    <s v="Yilian"/>
    <s v="BU043616"/>
    <s v="Camiseta ajustada de rayas sin mangas"/>
    <n v="1"/>
    <n v="8"/>
    <n v="8"/>
    <n v="0.8"/>
    <n v="4"/>
    <n v="3.12"/>
    <m/>
    <s v="00281BU043616"/>
  </r>
  <r>
    <x v="280"/>
    <m/>
    <m/>
    <s v="Yilian"/>
    <s v="BU043599"/>
    <s v="Sujetador de gran confort antideslizante sin tirantes color crema"/>
    <n v="1"/>
    <n v="15"/>
    <n v="15"/>
    <n v="1.5"/>
    <n v="7.5"/>
    <n v="5.85"/>
    <m/>
    <s v="00281BU043599"/>
  </r>
  <r>
    <x v="281"/>
    <m/>
    <m/>
    <s v="Yeny"/>
    <s v="YILHM0001"/>
    <s v="Shorts cargo negro con dobladillo y bolsillos en tendencia Marca H&amp;M"/>
    <n v="1"/>
    <n v="28"/>
    <n v="28"/>
    <n v="2.8000000000000003"/>
    <n v="14"/>
    <n v="10.92"/>
    <m/>
    <s v="00282YILHM0001"/>
  </r>
  <r>
    <x v="281"/>
    <m/>
    <m/>
    <s v="Yeny"/>
    <s v="YILHM0005"/>
    <s v="Shorts cargo gris con dobladillo y bolsillos en tendencia Marca H&amp;M"/>
    <n v="1"/>
    <n v="28"/>
    <n v="28"/>
    <n v="2.8000000000000003"/>
    <n v="14"/>
    <n v="10.92"/>
    <m/>
    <s v="00282YILHM0005"/>
  </r>
  <r>
    <x v="282"/>
    <m/>
    <m/>
    <s v="Yilian"/>
    <s v="YILHM0062"/>
    <s v="Suéter crema oversize de franjas beich Marca H&amp;M"/>
    <n v="1"/>
    <n v="25"/>
    <n v="25"/>
    <n v="2.5"/>
    <n v="12.5"/>
    <n v="9.75"/>
    <m/>
    <s v="00283YILHM0062"/>
  </r>
  <r>
    <x v="282"/>
    <m/>
    <m/>
    <s v="Yilian"/>
    <s v="YILHM0061"/>
    <s v="Suéter oversize crema de listas negras cuello de redondo Marca H&amp;M"/>
    <n v="1"/>
    <n v="25"/>
    <n v="25"/>
    <n v="2.5"/>
    <n v="12.5"/>
    <n v="9.75"/>
    <m/>
    <s v="00283YILHM0061"/>
  </r>
  <r>
    <x v="283"/>
    <m/>
    <m/>
    <s v="Yesy"/>
    <s v="BU0551"/>
    <s v="Medias de mallas"/>
    <n v="1"/>
    <n v="3"/>
    <n v="3"/>
    <n v="0.30000000000000004"/>
    <n v="1.4999999999999998"/>
    <n v="1.1700000000000002"/>
    <m/>
    <s v="00284BU0551"/>
  </r>
  <r>
    <x v="283"/>
    <m/>
    <m/>
    <s v="Yesy"/>
    <s v="HAW0021"/>
    <s v="Mono disfraz de montadora de motocicleta"/>
    <n v="1"/>
    <n v="20"/>
    <n v="20"/>
    <n v="2"/>
    <n v="10"/>
    <n v="7.8"/>
    <m/>
    <s v="00284HAW0021"/>
  </r>
  <r>
    <x v="283"/>
    <m/>
    <m/>
    <s v="Yesy"/>
    <s v="HAW0022"/>
    <s v="Gorro invisible para colocación de pelucas"/>
    <n v="1"/>
    <n v="3"/>
    <n v="3"/>
    <n v="0.30000000000000004"/>
    <n v="1.4999999999999998"/>
    <n v="1.1700000000000002"/>
    <m/>
    <s v="00284HAW0022"/>
  </r>
  <r>
    <x v="284"/>
    <m/>
    <m/>
    <s v="Yilian"/>
    <s v="HAW0024"/>
    <s v="Velo de novia para disfraz"/>
    <n v="1"/>
    <n v="10"/>
    <n v="10"/>
    <n v="1"/>
    <n v="5"/>
    <n v="3.9"/>
    <m/>
    <s v="00285HAW0024"/>
  </r>
  <r>
    <x v="285"/>
    <m/>
    <m/>
    <s v="Yilian, ajuste de ventas, Octubre"/>
    <s v="BU043602"/>
    <s v="Sujetador confortable talla grande Color crema"/>
    <n v="1"/>
    <n v="15"/>
    <n v="15"/>
    <n v="1.5"/>
    <n v="7.5"/>
    <n v="5.85"/>
    <m/>
    <s v="00286BU043602"/>
  </r>
  <r>
    <x v="285"/>
    <m/>
    <m/>
    <s v="Yilian, ajuste de ventas, Octubre"/>
    <s v="BU043571"/>
    <s v="Vestido elegante de línea larga color negro de hombro atado"/>
    <n v="1"/>
    <n v="30"/>
    <n v="30"/>
    <n v="3"/>
    <n v="14"/>
    <n v="12.7"/>
    <m/>
    <s v="00286BU043571"/>
  </r>
  <r>
    <x v="285"/>
    <m/>
    <m/>
    <s v="Yilian, ajuste de ventas, Octubre"/>
    <s v="BU043604"/>
    <s v="Sujetador confortable talla grande Color negro"/>
    <n v="1"/>
    <n v="15"/>
    <n v="15"/>
    <n v="1.5"/>
    <n v="7.5"/>
    <n v="5.85"/>
    <m/>
    <s v="00286BU043604"/>
  </r>
  <r>
    <x v="286"/>
    <m/>
    <m/>
    <s v="Asignar vendedor"/>
    <s v="BU043572"/>
    <s v="Vestido de espalda descubierta de color sólido y tirantes de espagueti"/>
    <n v="1"/>
    <n v="25"/>
    <n v="25"/>
    <n v="2.5"/>
    <n v="12.5"/>
    <n v="9.75"/>
    <m/>
    <s v="00287BU043572"/>
  </r>
  <r>
    <x v="287"/>
    <m/>
    <m/>
    <s v="Se vendió cada disfraz en $17.50"/>
    <s v="HAW0070"/>
    <s v="Disfraz de Diosa griega color negro (vestido y cinturón)"/>
    <n v="1"/>
    <n v="25"/>
    <n v="25"/>
    <n v="2.5"/>
    <n v="12.5"/>
    <n v="9.75"/>
    <m/>
    <s v="00288HAW0070"/>
  </r>
  <r>
    <x v="287"/>
    <m/>
    <m/>
    <s v="Se vendió cada disfraz en $17.50"/>
    <s v="HAW0058"/>
    <s v="Disfraz de diosa egipcia con mangas doradas y banda para la cintura"/>
    <n v="1"/>
    <n v="25"/>
    <n v="25"/>
    <n v="2.5"/>
    <n v="12.5"/>
    <n v="9.75"/>
    <m/>
    <s v="00288HAW0058"/>
  </r>
  <r>
    <x v="288"/>
    <m/>
    <m/>
    <s v="Yeny"/>
    <s v="HAW0084"/>
    <s v="Máscara completa de payaso"/>
    <n v="1"/>
    <n v="20"/>
    <n v="20"/>
    <n v="2"/>
    <n v="10"/>
    <n v="7.8"/>
    <m/>
    <s v="00289HAW0084"/>
  </r>
  <r>
    <x v="289"/>
    <m/>
    <m/>
    <s v="Asignar vendedor"/>
    <s v="HAW0058"/>
    <s v="Disfraz de diosa egipcia con mangas doradas y banda para la cintura"/>
    <n v="1"/>
    <n v="25"/>
    <n v="25"/>
    <n v="2.5"/>
    <n v="12.5"/>
    <n v="9.75"/>
    <m/>
    <s v="00290HAW0058"/>
  </r>
  <r>
    <x v="290"/>
    <m/>
    <m/>
    <s v="Asignar vendedor"/>
    <s v="HAW0070"/>
    <s v="Disfraz de Diosa griega color negro (vestido y cinturón)"/>
    <n v="1"/>
    <n v="25"/>
    <n v="25"/>
    <n v="2.5"/>
    <n v="12.5"/>
    <n v="9.75"/>
    <m/>
    <s v="00291HAW0070"/>
  </r>
  <r>
    <x v="291"/>
    <m/>
    <m/>
    <s v="Ventas ko"/>
    <s v="HAW0040"/>
    <s v="Peluca negra con flequillo"/>
    <n v="1"/>
    <n v="20"/>
    <n v="20"/>
    <n v="2"/>
    <n v="10"/>
    <n v="7.8"/>
    <m/>
    <s v="00292HAW0040"/>
  </r>
  <r>
    <x v="292"/>
    <m/>
    <m/>
    <s v="Michelle"/>
    <s v="BU043576"/>
    <s v="Blusa corta de mangas abombadas de lazos delanteros color rojo"/>
    <n v="1"/>
    <n v="18"/>
    <n v="18"/>
    <n v="1.8"/>
    <n v="10.17"/>
    <n v="5.8500000000000005"/>
    <m/>
    <s v="00293BU043576"/>
  </r>
  <r>
    <x v="293"/>
    <m/>
    <m/>
    <s v="Venta KO"/>
    <s v="HAW0020"/>
    <s v="Guantes negros traslúcidos"/>
    <n v="2"/>
    <n v="5"/>
    <n v="10"/>
    <n v="0.5"/>
    <n v="2.5"/>
    <n v="3.9"/>
    <m/>
    <s v="00294HAW0020"/>
  </r>
  <r>
    <x v="294"/>
    <m/>
    <m/>
    <s v="Arlette"/>
    <s v="HAW0047"/>
    <s v="Diadema minimalista de diablito"/>
    <n v="1"/>
    <n v="5"/>
    <n v="5"/>
    <n v="0.5"/>
    <n v="2.5"/>
    <n v="1.95"/>
    <m/>
    <s v="00295HAW0047"/>
  </r>
  <r>
    <x v="295"/>
    <m/>
    <m/>
    <s v="Vanessa"/>
    <s v="HAW0021"/>
    <s v="Mono disfraz de montadora de motocicleta"/>
    <n v="1"/>
    <n v="20"/>
    <n v="20"/>
    <n v="2"/>
    <n v="10"/>
    <n v="7.8"/>
    <m/>
    <s v="00296HAW0021"/>
  </r>
  <r>
    <x v="296"/>
    <m/>
    <m/>
    <s v="Yilian"/>
    <s v="BU043601"/>
    <s v="Sujetador de gran confort antideslizante sin tirantes color crema"/>
    <n v="1"/>
    <n v="15"/>
    <n v="15"/>
    <n v="1.5"/>
    <n v="7.5"/>
    <n v="5.85"/>
    <m/>
    <s v="00297BU043601"/>
  </r>
  <r>
    <x v="297"/>
    <m/>
    <m/>
    <s v="Sarai"/>
    <s v="HAW0064"/>
    <s v="Máscara completa de Miles Morales"/>
    <n v="1"/>
    <n v="10"/>
    <n v="10"/>
    <n v="1"/>
    <n v="5"/>
    <n v="3.9"/>
    <m/>
    <s v="00298HAW0064"/>
  </r>
  <r>
    <x v="298"/>
    <m/>
    <m/>
    <s v="Yeny"/>
    <s v="HAW0033"/>
    <s v="Conjunto de disfraz con top, tirantes, diadema y shorts"/>
    <n v="1"/>
    <n v="25"/>
    <n v="25"/>
    <n v="2.5"/>
    <n v="12.5"/>
    <n v="9.75"/>
    <m/>
    <s v="00299HAW0033"/>
  </r>
  <r>
    <x v="299"/>
    <m/>
    <m/>
    <s v="Asignar vendedor"/>
    <s v="HAW0049"/>
    <s v="Diadema rosas rojas"/>
    <n v="1"/>
    <n v="5"/>
    <n v="5"/>
    <n v="0.5"/>
    <n v="2.5"/>
    <n v="1.95"/>
    <m/>
    <s v="00300HAW0049"/>
  </r>
  <r>
    <x v="300"/>
    <m/>
    <m/>
    <s v="Sarai"/>
    <s v="HAW0036"/>
    <s v="Máscara de Bathman"/>
    <n v="1"/>
    <n v="6"/>
    <n v="6"/>
    <n v="0.60000000000000009"/>
    <n v="2.9999999999999996"/>
    <n v="2.3400000000000003"/>
    <m/>
    <s v="00301HAW0036"/>
  </r>
  <r>
    <x v="301"/>
    <m/>
    <m/>
    <m/>
    <s v="HAW0001"/>
    <s v="Diadema de Angel Negro"/>
    <n v="1"/>
    <n v="8"/>
    <n v="8"/>
    <n v="0"/>
    <n v="4.8"/>
    <n v="3.12"/>
    <m/>
    <s v="00302HAW0001"/>
  </r>
  <r>
    <x v="302"/>
    <m/>
    <m/>
    <s v="Yudi"/>
    <s v="HAW0066"/>
    <s v="Antifaz bordado"/>
    <n v="1"/>
    <n v="4"/>
    <n v="4"/>
    <n v="0.4"/>
    <n v="2"/>
    <n v="1.56"/>
    <m/>
    <s v="00303HAW0066"/>
  </r>
  <r>
    <x v="303"/>
    <m/>
    <m/>
    <s v="Asignar vendedor"/>
    <s v="HAW0066"/>
    <s v="Antifaz bordado"/>
    <n v="1"/>
    <n v="4"/>
    <n v="4"/>
    <n v="0.4"/>
    <n v="2"/>
    <n v="1.56"/>
    <m/>
    <s v="00304HAW0066"/>
  </r>
  <r>
    <x v="304"/>
    <m/>
    <m/>
    <m/>
    <s v="HAW0066"/>
    <s v="Antifaz bordado"/>
    <n v="1"/>
    <n v="4"/>
    <n v="4"/>
    <n v="0"/>
    <n v="2.4"/>
    <n v="1.56"/>
    <m/>
    <s v="00305HAW0066"/>
  </r>
  <r>
    <x v="305"/>
    <m/>
    <m/>
    <m/>
    <s v="HAW0076"/>
    <s v="Antifaz de conejo sexy"/>
    <n v="1"/>
    <n v="8"/>
    <n v="8"/>
    <n v="0"/>
    <n v="4.8"/>
    <n v="3.12"/>
    <m/>
    <s v="00306HAW0076"/>
  </r>
  <r>
    <x v="306"/>
    <m/>
    <m/>
    <m/>
    <s v="HAW0016"/>
    <s v="Falda básica de tutú negra"/>
    <n v="1"/>
    <n v="13"/>
    <n v="13"/>
    <n v="0"/>
    <n v="7.8"/>
    <n v="5.07"/>
    <m/>
    <s v="00307HAW0016"/>
  </r>
  <r>
    <x v="306"/>
    <m/>
    <m/>
    <m/>
    <s v="HAW0010"/>
    <s v="Set sexy disfraz de zebra set de 2 piezas"/>
    <n v="1"/>
    <n v="20"/>
    <n v="20"/>
    <n v="0"/>
    <n v="12"/>
    <n v="7.8"/>
    <m/>
    <s v="00307HAW0010"/>
  </r>
  <r>
    <x v="307"/>
    <m/>
    <m/>
    <m/>
    <s v="HAW0075"/>
    <s v="Máscara completa de esqueleto endemoniado con peluca"/>
    <n v="1"/>
    <n v="20"/>
    <n v="20"/>
    <n v="0"/>
    <n v="12"/>
    <n v="7.8"/>
    <m/>
    <s v="00308HAW0075"/>
  </r>
  <r>
    <x v="308"/>
    <m/>
    <m/>
    <s v="Vanessa"/>
    <s v="HAW0031"/>
    <s v="Mono disfraz Mortal Kombat (mono y cuerdas rojas)"/>
    <n v="1"/>
    <n v="20"/>
    <n v="20"/>
    <n v="2"/>
    <n v="10"/>
    <n v="7.8"/>
    <m/>
    <s v="00309HAW0031"/>
  </r>
  <r>
    <x v="308"/>
    <m/>
    <m/>
    <s v="Vanessa"/>
    <s v="HAW0075"/>
    <s v="Máscara completa de esqueleto endemoniado con peluca"/>
    <n v="1"/>
    <n v="20"/>
    <n v="20"/>
    <n v="2"/>
    <n v="10"/>
    <n v="7.8"/>
    <m/>
    <s v="00309HAW0075"/>
  </r>
  <r>
    <x v="309"/>
    <m/>
    <m/>
    <s v="Yudi"/>
    <s v="HAW0071"/>
    <s v="Disfraz de Diosa griega color negro (vestido y cinturón)"/>
    <n v="1"/>
    <n v="25"/>
    <n v="25"/>
    <n v="2.5"/>
    <n v="12.5"/>
    <n v="9.75"/>
    <m/>
    <s v="00310HAW0071"/>
  </r>
  <r>
    <x v="309"/>
    <m/>
    <m/>
    <s v="Yudi"/>
    <s v="HAW0059"/>
    <s v="Disfraz de diosa egipcia con mangas doradas y banda para la cintura"/>
    <n v="1"/>
    <n v="25"/>
    <n v="25"/>
    <n v="2.5"/>
    <n v="12.5"/>
    <n v="9.75"/>
    <m/>
    <s v="00310HAW0059"/>
  </r>
  <r>
    <x v="310"/>
    <m/>
    <m/>
    <s v="Claudia"/>
    <s v="HAW0064"/>
    <s v="Máscara completa de Miles Morales"/>
    <n v="1"/>
    <n v="10"/>
    <n v="10"/>
    <n v="1"/>
    <n v="5"/>
    <n v="3.9"/>
    <m/>
    <s v="00311HAW0064"/>
  </r>
  <r>
    <x v="311"/>
    <m/>
    <m/>
    <s v="Asignar vendedor"/>
    <s v="HAW0064"/>
    <s v="Máscara completa de Miles Morales"/>
    <n v="1"/>
    <n v="10"/>
    <n v="10"/>
    <n v="1"/>
    <n v="5"/>
    <n v="3.9"/>
    <m/>
    <s v="00312HAW0064"/>
  </r>
  <r>
    <x v="312"/>
    <m/>
    <m/>
    <s v="Yeny"/>
    <s v="YILHM0004"/>
    <s v="Shorts cargo gris con dobladillo y bolsillos en tendencia Marca H&amp;M"/>
    <n v="1"/>
    <n v="28"/>
    <n v="28"/>
    <n v="2.8000000000000003"/>
    <n v="14"/>
    <n v="10.92"/>
    <m/>
    <s v="00313YILHM0004"/>
  </r>
  <r>
    <x v="313"/>
    <m/>
    <m/>
    <s v="Yilian"/>
    <s v="HAW0055"/>
    <s v="Set de 3 piezas de disfraz bunny (body, medias y diadema)"/>
    <n v="1"/>
    <n v="25"/>
    <n v="25"/>
    <n v="2.5"/>
    <n v="12.5"/>
    <n v="9.75"/>
    <m/>
    <s v="00314HAW0055"/>
  </r>
  <r>
    <x v="314"/>
    <m/>
    <m/>
    <s v="Gercy ( se vendió en $21.00)"/>
    <s v="HAW0014"/>
    <s v="Mono bandeau de vinyl"/>
    <n v="1"/>
    <n v="25"/>
    <n v="25"/>
    <n v="2.5"/>
    <n v="12.5"/>
    <n v="9.75"/>
    <m/>
    <s v="00315HAW0014"/>
  </r>
  <r>
    <x v="315"/>
    <m/>
    <m/>
    <s v="Yeny"/>
    <s v="HAW0068"/>
    <s v="Máscara de bruja con peluca"/>
    <n v="1"/>
    <n v="20"/>
    <n v="20"/>
    <n v="2"/>
    <n v="10"/>
    <n v="7.8"/>
    <m/>
    <s v="00316HAW0068"/>
  </r>
  <r>
    <x v="316"/>
    <m/>
    <m/>
    <s v="Violeta"/>
    <s v="BU06765"/>
    <s v="Blusa Vacaciones con lazo delantero"/>
    <n v="1"/>
    <n v="15"/>
    <n v="15"/>
    <n v="1.5"/>
    <n v="7.5"/>
    <n v="5.85"/>
    <m/>
    <s v="00317BU06765"/>
  </r>
  <r>
    <x v="316"/>
    <m/>
    <m/>
    <s v="Violeta"/>
    <s v="BU04407"/>
    <s v="Top corto de lazo delantero"/>
    <n v="1"/>
    <n v="17"/>
    <n v="17"/>
    <n v="1.7000000000000002"/>
    <n v="8.5"/>
    <n v="6.63"/>
    <m/>
    <s v="00317BU04407"/>
  </r>
  <r>
    <x v="317"/>
    <m/>
    <m/>
    <s v="Yilian"/>
    <s v="BU043506"/>
    <s v="Set de bikini estilo europeo blanco en tendencia"/>
    <n v="1"/>
    <n v="22"/>
    <n v="22"/>
    <n v="2.2000000000000002"/>
    <n v="12.649999999999999"/>
    <n v="6.9300000000000015"/>
    <m/>
    <s v="00318BU043506"/>
  </r>
  <r>
    <x v="318"/>
    <m/>
    <m/>
    <m/>
    <s v="BU04380"/>
    <s v="Camisa elegante de listas"/>
    <n v="1"/>
    <n v="22"/>
    <n v="22"/>
    <n v="0"/>
    <n v="13.2"/>
    <n v="8.58"/>
    <m/>
    <s v="00319BU04380"/>
  </r>
  <r>
    <x v="319"/>
    <m/>
    <m/>
    <s v="Yilian"/>
    <s v="YILHM0093"/>
    <s v="Pullover slim fit blanco algodón Marca H&amp;M"/>
    <n v="1"/>
    <n v="18"/>
    <n v="18"/>
    <n v="1.8"/>
    <n v="13.7"/>
    <n v="2.3200000000000007"/>
    <m/>
    <s v="00320YILHM0093"/>
  </r>
  <r>
    <x v="320"/>
    <m/>
    <m/>
    <s v="Michelle"/>
    <s v="BU043655"/>
    <s v="Vestido playero largo de mangas con escote V"/>
    <n v="1"/>
    <n v="30"/>
    <n v="30"/>
    <n v="3"/>
    <n v="15"/>
    <n v="11.7"/>
    <m/>
    <s v="00321BU043655"/>
  </r>
  <r>
    <x v="321"/>
    <m/>
    <m/>
    <s v="Michelle"/>
    <s v="BU04407"/>
    <s v="Top corto de lazo delantero"/>
    <n v="1"/>
    <n v="17"/>
    <n v="17"/>
    <n v="1.7000000000000002"/>
    <n v="8.5"/>
    <n v="6.63"/>
    <m/>
    <s v="00322BU04407"/>
  </r>
  <r>
    <x v="322"/>
    <m/>
    <m/>
    <s v="Claudia Yili"/>
    <s v="BU043499"/>
    <s v="Vestido Privé Unicolor Sin Mangas ajustado con pliegues color negro"/>
    <n v="1"/>
    <n v="20"/>
    <n v="20"/>
    <n v="2"/>
    <n v="10"/>
    <n v="7.8"/>
    <m/>
    <s v="00323BU043499"/>
  </r>
  <r>
    <x v="323"/>
    <m/>
    <m/>
    <s v="Arlette"/>
    <s v="YILHM0053"/>
    <s v="Top crema con detalle de costura Marca H&amp;M"/>
    <n v="1"/>
    <n v="15"/>
    <n v="15"/>
    <n v="1.5"/>
    <n v="7.5"/>
    <n v="5.85"/>
    <m/>
    <s v="00324YILHM0053"/>
  </r>
  <r>
    <x v="324"/>
    <m/>
    <m/>
    <s v="Venta mía"/>
    <s v="BU043574"/>
    <s v="Vestido de espalda descubierta de color sólido y tirantes de espagueti"/>
    <n v="1"/>
    <n v="25"/>
    <n v="25"/>
    <n v="2.5"/>
    <n v="12.5"/>
    <n v="9.75"/>
    <m/>
    <s v="00325BU043574"/>
  </r>
  <r>
    <x v="325"/>
    <m/>
    <m/>
    <s v="Yudi"/>
    <s v="BU043598"/>
    <s v="Sujetador de gran confort antideslizante sin tirantes color crema"/>
    <n v="1"/>
    <n v="15"/>
    <n v="15"/>
    <n v="1.5"/>
    <n v="7.5"/>
    <n v="5.85"/>
    <m/>
    <s v="00326BU043598"/>
  </r>
  <r>
    <x v="325"/>
    <m/>
    <m/>
    <s v="Yudi"/>
    <s v="BU043595"/>
    <s v="Sujetador de gran confort antideslizante sin tirantes color negro"/>
    <n v="1"/>
    <n v="15"/>
    <n v="15"/>
    <n v="1.5"/>
    <n v="7.5"/>
    <n v="5.85"/>
    <m/>
    <s v="00326BU043595"/>
  </r>
  <r>
    <x v="326"/>
    <m/>
    <m/>
    <s v="Sandra"/>
    <s v="YILHM0099"/>
    <s v="Camisa negra slim fit de cuello chino Marca H&amp;M"/>
    <n v="1"/>
    <n v="25"/>
    <n v="25"/>
    <n v="2.5"/>
    <n v="12.5"/>
    <n v="9.75"/>
    <m/>
    <s v="00327YILHM0099"/>
  </r>
  <r>
    <x v="327"/>
    <m/>
    <m/>
    <s v="Claudia Yili"/>
    <s v="BU068102"/>
    <s v="Vestido Camisero de Bolas"/>
    <n v="1"/>
    <n v="35"/>
    <n v="35"/>
    <n v="3.5"/>
    <n v="17.5"/>
    <n v="13.65"/>
    <m/>
    <s v="00328BU068102"/>
  </r>
  <r>
    <x v="328"/>
    <m/>
    <m/>
    <s v="Arlette"/>
    <s v="BU04401"/>
    <s v="Pullover largo unicolor tela traslúcida negro"/>
    <n v="1"/>
    <n v="10"/>
    <n v="10"/>
    <n v="1"/>
    <n v="5"/>
    <n v="3.9"/>
    <m/>
    <s v="00329BU04401"/>
  </r>
  <r>
    <x v="328"/>
    <m/>
    <m/>
    <s v="Arlette"/>
    <s v="HAW0106"/>
    <s v="Pullover rojo de gatico"/>
    <n v="1"/>
    <n v="12"/>
    <n v="12"/>
    <n v="1.2000000000000002"/>
    <n v="5.9999999999999991"/>
    <n v="4.6800000000000006"/>
    <m/>
    <s v="00329HAW0106"/>
  </r>
  <r>
    <x v="328"/>
    <m/>
    <m/>
    <s v="Arlette"/>
    <s v="HAW0108"/>
    <s v="Pullover naranja calabaza"/>
    <n v="1"/>
    <n v="12"/>
    <n v="12"/>
    <n v="1.2000000000000002"/>
    <n v="5.9999999999999991"/>
    <n v="4.6800000000000006"/>
    <m/>
    <s v="00329HAW0108"/>
  </r>
  <r>
    <x v="328"/>
    <m/>
    <m/>
    <s v="Arlette"/>
    <s v="YILHM0042"/>
    <s v="Top jersey de listas de manga media Marca H&amp;M"/>
    <n v="1"/>
    <n v="15"/>
    <n v="15"/>
    <n v="1.5"/>
    <n v="7.5"/>
    <n v="5.85"/>
    <m/>
    <s v="00329YILHM0042"/>
  </r>
  <r>
    <x v="329"/>
    <m/>
    <m/>
    <s v="Violeta"/>
    <s v="BU043558"/>
    <s v="Bolso de ratán unicolor con ribete negro"/>
    <n v="1"/>
    <n v="30"/>
    <n v="30"/>
    <n v="3"/>
    <n v="15"/>
    <n v="11.7"/>
    <m/>
    <s v="00330BU043558"/>
  </r>
  <r>
    <x v="330"/>
    <m/>
    <m/>
    <s v="Baby se lo quedo para Esposo"/>
    <s v="YILHM0110"/>
    <s v="Enguatada azul navy de cuello tortuga con zíper de tejido de punto grueso de gran calidad Marca H&amp;M"/>
    <n v="1"/>
    <n v="35"/>
    <n v="35"/>
    <n v="3.5"/>
    <n v="17.5"/>
    <n v="13.65"/>
    <m/>
    <s v="00331YILHM0110"/>
  </r>
  <r>
    <x v="331"/>
    <m/>
    <m/>
    <s v="Yudi"/>
    <s v="YILHM0118"/>
    <s v="Jogger gris jaspeado con bolsillos discretos Marca H&amp;M"/>
    <n v="1"/>
    <n v="30"/>
    <n v="30"/>
    <n v="3"/>
    <n v="15"/>
    <n v="11.7"/>
    <m/>
    <s v="00332YILHM0118"/>
  </r>
  <r>
    <x v="331"/>
    <m/>
    <m/>
    <s v="Yudi"/>
    <s v="YILHM0090"/>
    <s v="Pullover de hombre Loose Fit de gran calidad de cuello redondo negro Marca H&amp;M"/>
    <n v="1"/>
    <n v="18"/>
    <n v="18"/>
    <n v="1.8"/>
    <n v="8.9999999999999982"/>
    <n v="7.0200000000000022"/>
    <m/>
    <s v="00332YILHM0090"/>
  </r>
  <r>
    <x v="331"/>
    <m/>
    <m/>
    <s v="Yudi"/>
    <s v="YILHM0089"/>
    <s v="Pullover de hombre Loose Fit de gran calidad de cuello redondo negro Marca H&amp;M"/>
    <n v="1"/>
    <n v="18"/>
    <n v="18"/>
    <n v="1.8"/>
    <n v="8.9999999999999982"/>
    <n v="7.0200000000000022"/>
    <m/>
    <s v="00332YILHM0089"/>
  </r>
  <r>
    <x v="332"/>
    <m/>
    <m/>
    <s v="Arlette"/>
    <s v="YILHM0042"/>
    <s v="Top jersey de listas de manga media Marca H&amp;M"/>
    <n v="1"/>
    <n v="15"/>
    <n v="15"/>
    <n v="1.5"/>
    <n v="7.5"/>
    <n v="5.85"/>
    <m/>
    <s v="00333YILHM0042"/>
  </r>
  <r>
    <x v="333"/>
    <m/>
    <m/>
    <s v="Yilian"/>
    <s v="BU06818"/>
    <s v="Blusa estampada de Lunares"/>
    <n v="1"/>
    <n v="14"/>
    <n v="14"/>
    <n v="1.4000000000000001"/>
    <n v="7"/>
    <n v="5.46"/>
    <m/>
    <s v="00334BU06818"/>
  </r>
  <r>
    <x v="334"/>
    <m/>
    <m/>
    <s v="Yilian"/>
    <s v="BU04406"/>
    <s v="Top corto de lazo delantero"/>
    <n v="1"/>
    <n v="17"/>
    <n v="17"/>
    <n v="1.7000000000000002"/>
    <n v="8.5"/>
    <n v="6.63"/>
    <m/>
    <s v="00335BU04406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08"/>
    <s v="Enguatada blanco vainilla de cuello tortuga Marca H&amp;M"/>
    <n v="1"/>
    <n v="30"/>
    <n v="30"/>
    <n v="3"/>
    <n v="12"/>
    <n v="14.7"/>
    <m/>
    <s v="00336YILHM0108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07"/>
    <s v="Enguatada blanco vainilla de viscosa y cuello redondeado Marca H&amp;M"/>
    <n v="1"/>
    <n v="25"/>
    <n v="25"/>
    <n v="2.5"/>
    <n v="12.5"/>
    <n v="9.75"/>
    <m/>
    <s v="00336YILHM0107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12"/>
    <s v="Enguatada jersey negra de cuello tortuga Marca H&amp;M"/>
    <n v="1"/>
    <n v="0"/>
    <n v="0"/>
    <n v="0"/>
    <n v="0"/>
    <n v="0"/>
    <m/>
    <s v="00336YILHM0112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074"/>
    <s v="Pullover polo blanco muscle fit de cuello con zíper Marca H&amp;M"/>
    <n v="1"/>
    <n v="25"/>
    <n v="25"/>
    <n v="2.5"/>
    <n v="12.5"/>
    <n v="9.75"/>
    <m/>
    <s v="00336YILHM0074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076"/>
    <s v="Pullover polo negro muscle fit de cuello con zíper Marca H&amp;M"/>
    <n v="1"/>
    <n v="25"/>
    <n v="25"/>
    <n v="2.5"/>
    <n v="12.5"/>
    <n v="9.75"/>
    <m/>
    <s v="00336YILHM0076"/>
  </r>
  <r>
    <x v="336"/>
    <m/>
    <m/>
    <s v="Claudia Yili"/>
    <s v="BU043626"/>
    <s v="Vestido maxi sólido con espalda ajustable"/>
    <n v="1"/>
    <n v="25"/>
    <n v="25"/>
    <n v="2.5"/>
    <n v="12.5"/>
    <n v="9.75"/>
    <m/>
    <s v="00337BU043626"/>
  </r>
  <r>
    <x v="337"/>
    <m/>
    <m/>
    <s v="Yilian"/>
    <s v="BU043620"/>
    <s v="Jeans de talle alto y pierna ancha color azul claro"/>
    <n v="1"/>
    <n v="30"/>
    <n v="30"/>
    <n v="3"/>
    <n v="12.46"/>
    <n v="14.239999999999998"/>
    <m/>
    <s v="00338BU043620"/>
  </r>
  <r>
    <x v="338"/>
    <m/>
    <m/>
    <s v="Yilian actualización Venta de Octubre"/>
    <s v="BU043637"/>
    <s v="Vestido elegante largo ajustado con hombro atado"/>
    <n v="1"/>
    <n v="30"/>
    <n v="30"/>
    <n v="3"/>
    <n v="15"/>
    <n v="11.7"/>
    <m/>
    <s v="00339BU043637"/>
  </r>
  <r>
    <x v="339"/>
    <m/>
    <m/>
    <s v="Yilian, ajuste de inventario Octubre"/>
    <s v="BU04328"/>
    <s v="Pantalón ancho con cordón ajustable"/>
    <n v="1"/>
    <n v="23"/>
    <n v="23"/>
    <n v="2.3000000000000003"/>
    <n v="11.499999999999998"/>
    <n v="8.9700000000000006"/>
    <m/>
    <s v="00340BU04328"/>
  </r>
  <r>
    <x v="340"/>
    <m/>
    <m/>
    <s v="Yilian, ajuste de ventas, Octubre"/>
    <s v="HAW0055"/>
    <s v="Set de 3 piezas de disfraz bunny (body, medias y diadema)"/>
    <n v="1"/>
    <n v="25"/>
    <n v="25"/>
    <n v="2.5"/>
    <n v="12.5"/>
    <n v="9.75"/>
    <m/>
    <s v="00341HAW0055"/>
  </r>
  <r>
    <x v="341"/>
    <m/>
    <m/>
    <s v="Violeta ajuste ventas Octubre"/>
    <s v="BU043516"/>
    <s v="Sandalias espadriles de saco nude atada al tobillo"/>
    <n v="1"/>
    <n v="35"/>
    <n v="35"/>
    <n v="3.5"/>
    <n v="17.5"/>
    <n v="13.65"/>
    <m/>
    <s v="00342BU043516"/>
  </r>
  <r>
    <x v="342"/>
    <m/>
    <m/>
    <s v="Sarai, ajuste de ventas, Octubre"/>
    <s v="HAW0046"/>
    <s v="Diadema minimalista de diablito"/>
    <n v="1"/>
    <n v="5"/>
    <n v="5"/>
    <n v="0.5"/>
    <n v="2.5"/>
    <n v="1.95"/>
    <m/>
    <s v="00343HAW0046"/>
  </r>
  <r>
    <x v="343"/>
    <m/>
    <m/>
    <s v="Yilian"/>
    <s v="YILHM0057"/>
    <s v="Cardigan tejido color crema con botones Marca H&amp;M"/>
    <n v="1"/>
    <n v="22"/>
    <n v="22"/>
    <n v="2.2000000000000002"/>
    <n v="11"/>
    <n v="8.58"/>
    <m/>
    <s v="00344YILHM0057"/>
  </r>
  <r>
    <x v="344"/>
    <m/>
    <m/>
    <s v="Massi Manicuri"/>
    <s v="YILHM0109"/>
    <s v="Enguatada azul navy de viscosa y cuello redondo Marca H&amp;M"/>
    <n v="1"/>
    <n v="25"/>
    <n v="25"/>
    <n v="2.5"/>
    <n v="12.5"/>
    <n v="9.75"/>
    <m/>
    <s v="00345YILHM0109"/>
  </r>
  <r>
    <x v="345"/>
    <m/>
    <m/>
    <s v="Claudia Yili"/>
    <s v="BU0702"/>
    <s v="Vestido Frenchy Azul"/>
    <n v="1"/>
    <n v="20"/>
    <n v="20"/>
    <n v="2"/>
    <n v="10"/>
    <n v="7.8"/>
    <m/>
    <s v="00346BU0702"/>
  </r>
  <r>
    <x v="346"/>
    <m/>
    <m/>
    <s v="Claudia Yili"/>
    <s v="BU043620"/>
    <s v="Jeans de talle alto y pierna ancha color azul claro"/>
    <n v="1"/>
    <n v="30"/>
    <n v="30"/>
    <n v="3"/>
    <n v="12.46"/>
    <n v="14.239999999999998"/>
    <m/>
    <s v="00347BU043620"/>
  </r>
  <r>
    <x v="347"/>
    <m/>
    <m/>
    <s v="Yeny"/>
    <s v="BU043621"/>
    <s v="Jeans de talle alto y pierna ancha color azul claro"/>
    <n v="1"/>
    <n v="30"/>
    <n v="30"/>
    <n v="3"/>
    <n v="12.46"/>
    <n v="14.239999999999998"/>
    <m/>
    <s v="00348BU043621"/>
  </r>
  <r>
    <x v="348"/>
    <m/>
    <m/>
    <s v="Yilian"/>
    <s v="BU043488"/>
    <s v="Traje de baño sexy de una sola pieza negro"/>
    <n v="1"/>
    <n v="20"/>
    <n v="20"/>
    <n v="2"/>
    <n v="10"/>
    <n v="7.8"/>
    <m/>
    <s v="00349BU043488"/>
  </r>
  <r>
    <x v="349"/>
    <m/>
    <m/>
    <s v="Violeta"/>
    <s v="BU043670"/>
    <s v="Conjunto de dos prendas elegante-casual color Beis"/>
    <n v="1"/>
    <n v="40"/>
    <n v="40"/>
    <n v="4"/>
    <n v="20"/>
    <n v="15.6"/>
    <m/>
    <s v="00350BU043670"/>
  </r>
  <r>
    <x v="350"/>
    <m/>
    <m/>
    <s v="Claudia Yili"/>
    <s v="BU0308"/>
    <s v="Maxi Vestido Fruncido"/>
    <n v="1"/>
    <n v="30"/>
    <n v="30"/>
    <n v="3"/>
    <n v="15"/>
    <n v="11.7"/>
    <m/>
    <s v="00351BU0308"/>
  </r>
  <r>
    <x v="351"/>
    <m/>
    <m/>
    <s v="Vendido por mi"/>
    <s v="YILHM0097"/>
    <s v="Camisa de algodón estampada en color block Marca H&amp;M"/>
    <n v="1"/>
    <n v="22"/>
    <n v="22"/>
    <n v="2.2000000000000002"/>
    <n v="11"/>
    <n v="8.58"/>
    <m/>
    <s v="00352YILHM0097"/>
  </r>
  <r>
    <x v="352"/>
    <m/>
    <m/>
    <s v="Vendido por mi"/>
    <s v="BU0593"/>
    <s v="Pantalón alto de bajo elegante"/>
    <n v="1"/>
    <n v="32"/>
    <n v="32"/>
    <n v="3.2"/>
    <n v="16.189999999999998"/>
    <n v="12.290000000000003"/>
    <m/>
    <s v="00353BU0593"/>
  </r>
  <r>
    <x v="353"/>
    <m/>
    <m/>
    <s v="Claudia Yili"/>
    <s v="YILHM0063"/>
    <s v="Suéter crema polar con letrero Marca H&amp;M"/>
    <n v="1"/>
    <n v="20"/>
    <n v="20"/>
    <n v="2"/>
    <n v="10"/>
    <n v="7.8"/>
    <m/>
    <s v="00354YILHM0063"/>
  </r>
  <r>
    <x v="354"/>
    <m/>
    <m/>
    <s v="Claudia Yili"/>
    <s v="BU04442"/>
    <s v="Vestido de tirantes atados y espalda corrida"/>
    <n v="1"/>
    <n v="35"/>
    <n v="35"/>
    <n v="3.5"/>
    <n v="17.5"/>
    <n v="13.65"/>
    <m/>
    <s v="00355BU04442"/>
  </r>
  <r>
    <x v="355"/>
    <m/>
    <m/>
    <s v="Inventario"/>
    <s v="BU043637"/>
    <s v="Vestido elegante largo ajustado con hombro atado"/>
    <n v="1"/>
    <n v="30"/>
    <n v="30"/>
    <n v="3"/>
    <n v="15"/>
    <n v="11.7"/>
    <m/>
    <s v="00356BU043637"/>
  </r>
  <r>
    <x v="355"/>
    <m/>
    <m/>
    <s v="Inventario"/>
    <s v="BU043638"/>
    <s v="Vestido elegante largo ajustado con hombro atado"/>
    <n v="1"/>
    <n v="30"/>
    <n v="30"/>
    <n v="3"/>
    <n v="15"/>
    <n v="11.7"/>
    <m/>
    <s v="00356BU043638"/>
  </r>
  <r>
    <x v="356"/>
    <m/>
    <m/>
    <s v="Inventario"/>
    <s v="BU043638"/>
    <s v="Vestido elegante largo ajustado con hombro atado"/>
    <n v="1"/>
    <n v="30"/>
    <n v="30"/>
    <n v="3"/>
    <n v="15"/>
    <n v="11.7"/>
    <m/>
    <s v="00357BU043638"/>
  </r>
  <r>
    <x v="357"/>
    <m/>
    <m/>
    <s v="Baby"/>
    <s v="YILHM0087"/>
    <s v="Pullover de hombre Loose Fit de gran calidad de cuello redondo verde Marca H&amp;M"/>
    <n v="1"/>
    <n v="18"/>
    <n v="18"/>
    <n v="1.8"/>
    <n v="8.9999999999999982"/>
    <n v="7.0200000000000022"/>
    <m/>
    <s v="00358YILHM0087"/>
  </r>
  <r>
    <x v="358"/>
    <m/>
    <m/>
    <s v="Violeta"/>
    <s v="BU043492"/>
    <s v="Sandalias planas de moda de punta cuadrada"/>
    <n v="1"/>
    <n v="12"/>
    <n v="12"/>
    <n v="1.2000000000000002"/>
    <n v="5.9999999999999991"/>
    <n v="4.6800000000000006"/>
    <m/>
    <s v="00359BU043492"/>
  </r>
  <r>
    <x v="358"/>
    <m/>
    <m/>
    <s v="Violeta"/>
    <s v="BU043573"/>
    <s v="Vestido de espalda descubierta de color sólido y tirantes de espagueti"/>
    <n v="1"/>
    <n v="25"/>
    <n v="25"/>
    <n v="2.5"/>
    <n v="12.5"/>
    <n v="9.75"/>
    <m/>
    <s v="00359BU043573"/>
  </r>
  <r>
    <x v="359"/>
    <m/>
    <m/>
    <s v="Yeny"/>
    <s v="BU043536"/>
    <s v="Sandalias espadriles de cuña de correas transparentes"/>
    <n v="1"/>
    <n v="40"/>
    <n v="40"/>
    <n v="4"/>
    <n v="20"/>
    <n v="15.6"/>
    <m/>
    <s v="00360BU043536"/>
  </r>
  <r>
    <x v="360"/>
    <m/>
    <m/>
    <s v="Sarai"/>
    <s v="BU043570"/>
    <s v="Vestido elegante de línea larga color negro de hombro atado"/>
    <n v="1"/>
    <n v="30"/>
    <n v="30"/>
    <n v="3"/>
    <n v="15"/>
    <n v="11.7"/>
    <m/>
    <s v="00361BU043570"/>
  </r>
  <r>
    <x v="361"/>
    <m/>
    <m/>
    <s v="Violeta"/>
    <s v="BU068181"/>
    <s v="Blusa estampada de Lunares"/>
    <n v="1"/>
    <n v="14"/>
    <n v="14"/>
    <n v="1.4000000000000001"/>
    <n v="7"/>
    <n v="5.46"/>
    <m/>
    <s v="00362BU068181"/>
  </r>
  <r>
    <x v="361"/>
    <m/>
    <m/>
    <s v="Violeta"/>
    <s v="BU043632"/>
    <s v="Pantalón elegante de pierna ancha color crema"/>
    <n v="1"/>
    <n v="30"/>
    <n v="30"/>
    <n v="3"/>
    <n v="8.6"/>
    <n v="18.099999999999998"/>
    <m/>
    <s v="00362BU043632"/>
  </r>
  <r>
    <x v="362"/>
    <m/>
    <m/>
    <s v="Yesy"/>
    <s v="BU0698"/>
    <s v="Kimono floral"/>
    <n v="1"/>
    <n v="15"/>
    <n v="15"/>
    <n v="1.5"/>
    <n v="7.5"/>
    <n v="5.85"/>
    <m/>
    <s v="00363BU0698"/>
  </r>
  <r>
    <x v="363"/>
    <m/>
    <m/>
    <s v="Claudia Yili"/>
    <s v="BU068181"/>
    <s v="Blusa estampada de Lunares"/>
    <n v="1"/>
    <n v="14"/>
    <n v="14"/>
    <n v="1.4000000000000001"/>
    <n v="7"/>
    <n v="5.46"/>
    <m/>
    <s v="00364BU068181"/>
  </r>
  <r>
    <x v="364"/>
    <m/>
    <m/>
    <s v="Baby"/>
    <s v="BU04436"/>
    <s v="Falda Maxi plisada favorecedora"/>
    <n v="1"/>
    <n v="25"/>
    <n v="25"/>
    <n v="2.5"/>
    <n v="12.5"/>
    <n v="9.75"/>
    <m/>
    <s v="00365BU04436"/>
  </r>
  <r>
    <x v="365"/>
    <m/>
    <m/>
    <s v="Yeny Vendido en 45"/>
    <s v="BU043481"/>
    <s v="Sneakers chunky blancos"/>
    <n v="1"/>
    <n v="47"/>
    <n v="47"/>
    <n v="4.7"/>
    <n v="23.5"/>
    <n v="18.330000000000002"/>
    <m/>
    <s v="00366BU043481"/>
  </r>
  <r>
    <x v="366"/>
    <m/>
    <m/>
    <s v="Vendido en 45 Yeny"/>
    <s v="BU043481"/>
    <s v="Sneakers chunky blancos"/>
    <n v="1"/>
    <n v="47"/>
    <n v="47"/>
    <n v="4.7"/>
    <n v="23.5"/>
    <n v="18.330000000000002"/>
    <m/>
    <s v="00367BU043481"/>
  </r>
  <r>
    <x v="367"/>
    <m/>
    <m/>
    <s v="Yudi"/>
    <s v="BU04447"/>
    <s v="Pantalón fuccia ajustado de tela H&amp;M"/>
    <n v="1"/>
    <n v="30"/>
    <n v="30"/>
    <n v="3"/>
    <n v="15"/>
    <n v="11.7"/>
    <m/>
    <s v="00368BU04447"/>
  </r>
  <r>
    <x v="368"/>
    <m/>
    <m/>
    <s v="Brenda"/>
    <s v="BU043610"/>
    <s v="Chaleco de traje estilo blazer color blanco"/>
    <n v="1"/>
    <n v="25"/>
    <n v="25"/>
    <n v="2.5"/>
    <n v="12.5"/>
    <n v="9.75"/>
    <m/>
    <s v="00369BU043610"/>
  </r>
  <r>
    <x v="369"/>
    <m/>
    <m/>
    <s v="Yilian"/>
    <s v="YILHM0148"/>
    <s v="Top jersey de cuello tortuga color gris Marca H&amp;M"/>
    <n v="1"/>
    <n v="18"/>
    <n v="18"/>
    <n v="1.8"/>
    <n v="8.9999999999999982"/>
    <n v="7.0200000000000022"/>
    <m/>
    <s v="00370YILHM0148"/>
  </r>
  <r>
    <x v="370"/>
    <m/>
    <m/>
    <s v="Yeny"/>
    <s v="BU06511"/>
    <s v="Zapatillas blanco casual"/>
    <n v="1"/>
    <n v="32"/>
    <n v="32"/>
    <n v="3.2"/>
    <n v="16"/>
    <n v="12.48"/>
    <m/>
    <s v="00371BU06511"/>
  </r>
  <r>
    <x v="371"/>
    <m/>
    <m/>
    <s v="Reyima"/>
    <s v="YILHM0139"/>
    <s v="Calzoncillos Boxers de algodón colores variados"/>
    <n v="3"/>
    <n v="4"/>
    <n v="12"/>
    <n v="0.4"/>
    <n v="2"/>
    <n v="4.68"/>
    <m/>
    <s v="00372YILHM0139"/>
  </r>
  <r>
    <x v="372"/>
    <m/>
    <m/>
    <s v="Arlette"/>
    <s v="YILHM0081"/>
    <s v="Pullover de hombre Loose Fit de gran calidad de cuello redondo gris oscuro Marca H&amp;M"/>
    <n v="1"/>
    <n v="18"/>
    <n v="18"/>
    <n v="1.8"/>
    <n v="8.9999999999999982"/>
    <n v="7.0200000000000022"/>
    <m/>
    <s v="00373YILHM0081"/>
  </r>
  <r>
    <x v="372"/>
    <m/>
    <m/>
    <s v="Arlette"/>
    <s v="YILHM0086"/>
    <s v="Pullover de hombre Loose Fit de gran calidad de cuello redondo azul Marca H&amp;M"/>
    <n v="1"/>
    <n v="18"/>
    <n v="18"/>
    <n v="1.8"/>
    <n v="8.9999999999999982"/>
    <n v="7.0200000000000022"/>
    <m/>
    <s v="00373YILHM0086"/>
  </r>
  <r>
    <x v="372"/>
    <m/>
    <m/>
    <s v="Arlette"/>
    <s v="YILHM0060"/>
    <s v="Suéter oversize crema de franjas azul oscuro de cuello redondo Marca H&amp;M"/>
    <n v="1"/>
    <n v="25"/>
    <n v="25"/>
    <n v="2.5"/>
    <n v="12.5"/>
    <n v="9.75"/>
    <m/>
    <s v="00373YILHM0060"/>
  </r>
  <r>
    <x v="373"/>
    <m/>
    <m/>
    <s v="Todo vendido por mí el pantalón gris que se vendió es el asado de 30 pesos"/>
    <s v="YILHM0014"/>
    <s v="Pantalón elegante de pierna ancha gris de listas blancas Marca H&amp;M"/>
    <n v="1"/>
    <n v="35"/>
    <n v="35"/>
    <n v="3.5"/>
    <n v="17.5"/>
    <n v="13.65"/>
    <m/>
    <s v="00374YILHM0014"/>
  </r>
  <r>
    <x v="373"/>
    <m/>
    <m/>
    <s v="Todo vendido por mí el pantalón gris que se vendió es el asado de 30 pesos"/>
    <s v="BU04330"/>
    <s v="Pantalón ancho con cordón ajustable"/>
    <n v="1"/>
    <n v="23"/>
    <n v="23"/>
    <n v="2.3000000000000003"/>
    <n v="11.499999999999998"/>
    <n v="8.9700000000000006"/>
    <m/>
    <s v="00374BU04330"/>
  </r>
  <r>
    <x v="373"/>
    <m/>
    <m/>
    <s v="Todo vendido por mí el pantalón gris que se vendió es el asado de 30 pesos"/>
    <s v="YILHM0039"/>
    <s v="Blusa negra de escote cuadrado Marca H&amp;M"/>
    <n v="1"/>
    <n v="15"/>
    <n v="15"/>
    <n v="1.5"/>
    <n v="7.5"/>
    <n v="5.85"/>
    <m/>
    <s v="00374YILHM0039"/>
  </r>
  <r>
    <x v="373"/>
    <m/>
    <m/>
    <s v="Todo vendido por mí el pantalón gris que se vendió es el asado de 30 pesos"/>
    <s v="YILHM0045"/>
    <s v="Pullover oversize de listas cramelitas Marca H&amp;M"/>
    <n v="1"/>
    <n v="15"/>
    <n v="15"/>
    <n v="1.5"/>
    <n v="8"/>
    <n v="5.35"/>
    <m/>
    <s v="00374YILHM0045"/>
  </r>
  <r>
    <x v="374"/>
    <m/>
    <m/>
    <s v="Baby"/>
    <s v="BU0349"/>
    <s v="Top Acanalado"/>
    <n v="1"/>
    <n v="14"/>
    <n v="14"/>
    <n v="1.4000000000000001"/>
    <n v="7"/>
    <n v="5.46"/>
    <m/>
    <s v="00375BU0349"/>
  </r>
  <r>
    <x v="375"/>
    <m/>
    <m/>
    <s v="Yeny vendió este y otro pantalón más 2 de $30"/>
    <s v="BU043621"/>
    <s v="Jeans de talle alto y pierna ancha color azul claro"/>
    <n v="1"/>
    <n v="30"/>
    <n v="30"/>
    <n v="3"/>
    <n v="12.46"/>
    <n v="14.239999999999998"/>
    <m/>
    <s v="00376BU043621"/>
  </r>
  <r>
    <x v="376"/>
    <m/>
    <m/>
    <s v="Claudia Yili"/>
    <s v="BU0734"/>
    <s v="Vestido ajustado con abertura de manga larga"/>
    <n v="1"/>
    <n v="20"/>
    <n v="20"/>
    <n v="2"/>
    <n v="10"/>
    <n v="7.8"/>
    <m/>
    <s v="00377BU0734"/>
  </r>
  <r>
    <x v="377"/>
    <m/>
    <m/>
    <s v="Claudia Yili"/>
    <s v="BU06798"/>
    <s v="Crossbody Bag Guateado"/>
    <n v="1"/>
    <n v="20"/>
    <n v="20"/>
    <n v="2"/>
    <n v="10"/>
    <n v="7.8"/>
    <m/>
    <s v="00378BU06798"/>
  </r>
  <r>
    <x v="378"/>
    <m/>
    <m/>
    <s v="Claudia Yili"/>
    <s v="BU0733"/>
    <s v="Vestido ajustado con abertura de manga larga"/>
    <n v="1"/>
    <n v="20"/>
    <n v="20"/>
    <n v="2"/>
    <n v="10"/>
    <n v="7.8"/>
    <m/>
    <s v="00379BU0733"/>
  </r>
  <r>
    <x v="379"/>
    <m/>
    <m/>
    <s v="Yilian"/>
    <s v="BU04353"/>
    <s v="Sandalias strappy de plataforma color beige"/>
    <n v="1"/>
    <n v="35"/>
    <n v="35"/>
    <n v="3.5"/>
    <n v="17.5"/>
    <n v="13.65"/>
    <m/>
    <s v="00380BU04353"/>
  </r>
  <r>
    <x v="380"/>
    <m/>
    <m/>
    <s v="Yudi"/>
    <s v="UB0187"/>
    <s v="Top cruzado naranja"/>
    <n v="1"/>
    <n v="9"/>
    <n v="9"/>
    <n v="0.9"/>
    <n v="4.4999999999999991"/>
    <n v="3.5100000000000011"/>
    <m/>
    <s v="00381UB0187"/>
  </r>
  <r>
    <x v="380"/>
    <m/>
    <m/>
    <s v="Yudi"/>
    <s v="BU0348"/>
    <s v="Top Acanalado"/>
    <n v="1"/>
    <n v="14"/>
    <n v="14"/>
    <n v="1.4000000000000001"/>
    <n v="7"/>
    <n v="5.46"/>
    <m/>
    <s v="00381BU0348"/>
  </r>
  <r>
    <x v="380"/>
    <m/>
    <m/>
    <s v="Yudi"/>
    <s v="BU06819"/>
    <s v="Crossbody Cromado"/>
    <n v="1"/>
    <n v="35"/>
    <n v="35"/>
    <n v="3.5"/>
    <n v="17.5"/>
    <n v="13.65"/>
    <m/>
    <s v="00381BU06819"/>
  </r>
  <r>
    <x v="381"/>
    <m/>
    <m/>
    <s v="Claudia Yili"/>
    <s v="BU043498"/>
    <s v="Vestido Privé Unicolor Sin Mangas ajustado con pliegues color negro"/>
    <n v="1"/>
    <n v="20"/>
    <n v="20"/>
    <n v="2"/>
    <n v="10"/>
    <n v="7.8"/>
    <m/>
    <s v="00382BU043498"/>
  </r>
  <r>
    <x v="382"/>
    <m/>
    <m/>
    <s v="Violeta"/>
    <s v="BU0351"/>
    <s v="Vestido frenchy de puntos"/>
    <n v="1"/>
    <n v="22"/>
    <n v="22"/>
    <n v="2.2000000000000002"/>
    <n v="11"/>
    <n v="8.58"/>
    <m/>
    <s v="00383BU0351"/>
  </r>
  <r>
    <x v="382"/>
    <m/>
    <m/>
    <s v="Violeta"/>
    <s v="UB0192"/>
    <s v="Vestido floral de mangas farol"/>
    <n v="1"/>
    <n v="18"/>
    <n v="18"/>
    <n v="1.8"/>
    <n v="8.9999999999999982"/>
    <n v="7.0200000000000022"/>
    <m/>
    <s v="00383UB0192"/>
  </r>
  <r>
    <x v="382"/>
    <m/>
    <m/>
    <s v="Violeta"/>
    <s v="BU06551"/>
    <s v="Calcetines bajos"/>
    <n v="4"/>
    <n v="1"/>
    <n v="4"/>
    <n v="0.1"/>
    <n v="0.42941176470588205"/>
    <n v="1.8423529411764719"/>
    <m/>
    <s v="00383BU06551"/>
  </r>
  <r>
    <x v="383"/>
    <m/>
    <m/>
    <s v="Samantha"/>
    <s v="BU0652"/>
    <s v="Mocasín de punta fina Marca H&amp;M"/>
    <n v="1"/>
    <n v="55"/>
    <n v="55"/>
    <n v="5.5"/>
    <n v="27.5"/>
    <n v="21.45"/>
    <m/>
    <s v="00384BU0652"/>
  </r>
  <r>
    <x v="384"/>
    <m/>
    <m/>
    <s v="Violeta"/>
    <s v="BU06802"/>
    <s v="Blazer entallado"/>
    <n v="1"/>
    <n v="40"/>
    <n v="40"/>
    <n v="4"/>
    <n v="20"/>
    <n v="15.6"/>
    <m/>
    <s v="00385BU06802"/>
  </r>
  <r>
    <x v="385"/>
    <m/>
    <m/>
    <s v="Michelle"/>
    <s v="UB0218"/>
    <s v="Falda ajustada animal print"/>
    <n v="1"/>
    <n v="12"/>
    <n v="12"/>
    <n v="1.2000000000000002"/>
    <n v="4.8"/>
    <n v="5.88"/>
    <m/>
    <s v="00386UB0218"/>
  </r>
  <r>
    <x v="386"/>
    <m/>
    <m/>
    <s v="Entrado doble (el producto aún está disponible)"/>
    <s v="UB0218"/>
    <s v="Falda ajustada animal print"/>
    <n v="1"/>
    <n v="12"/>
    <n v="12"/>
    <n v="1.2000000000000002"/>
    <n v="4.8"/>
    <n v="5.88"/>
    <m/>
    <s v="00387UB0218"/>
  </r>
  <r>
    <x v="387"/>
    <m/>
    <m/>
    <s v="Baby"/>
    <s v="YILHM0117"/>
    <s v="Jogger regular fit negro con bolsillos discretos Marca H&amp;M"/>
    <n v="1"/>
    <n v="30"/>
    <n v="30"/>
    <n v="3"/>
    <n v="15"/>
    <n v="11.7"/>
    <m/>
    <s v="00388YILHM0117"/>
  </r>
  <r>
    <x v="388"/>
    <m/>
    <m/>
    <s v="Claudia Yili"/>
    <s v="BU043577"/>
    <s v="Vestido rojo elegante de cuello healter de tela satinada"/>
    <n v="1"/>
    <n v="30"/>
    <n v="30"/>
    <n v="3"/>
    <n v="15"/>
    <n v="11.7"/>
    <m/>
    <s v="00389BU043577"/>
  </r>
  <r>
    <x v="389"/>
    <m/>
    <m/>
    <s v="Claudia Yili"/>
    <s v="YILHM0032"/>
    <s v="Blusa-Camisa elegante de listas de cuello V Marca H&amp;M"/>
    <n v="1"/>
    <n v="22"/>
    <n v="22"/>
    <n v="2.2000000000000002"/>
    <n v="11"/>
    <n v="8.58"/>
    <m/>
    <s v="00390YILHM0032"/>
  </r>
  <r>
    <x v="390"/>
    <m/>
    <m/>
    <s v="Yilian"/>
    <s v="YILHM0017"/>
    <s v="Jogger de pierna ancha color negro Marca H&amp;M"/>
    <n v="1"/>
    <n v="30"/>
    <n v="30"/>
    <n v="3"/>
    <n v="15"/>
    <n v="11.7"/>
    <m/>
    <s v="00391YILHM0017"/>
  </r>
  <r>
    <x v="390"/>
    <m/>
    <m/>
    <s v="Yilian"/>
    <s v="YILHM0023"/>
    <s v="Vestido verde Maxi ajustado con corrugado de manga corta Marca H&amp;M"/>
    <n v="1"/>
    <n v="30"/>
    <n v="30"/>
    <n v="3"/>
    <n v="15"/>
    <n v="11.7"/>
    <m/>
    <s v="00391YILHM0023"/>
  </r>
  <r>
    <x v="391"/>
    <m/>
    <m/>
    <s v="Yeny"/>
    <s v="BU043518"/>
    <s v="Sandalias naranjas espadriles de saco atadas con hebilla al tobillo"/>
    <n v="1"/>
    <n v="35"/>
    <n v="35"/>
    <n v="3.5"/>
    <n v="17.5"/>
    <n v="13.65"/>
    <m/>
    <s v="00392BU043518"/>
  </r>
  <r>
    <x v="392"/>
    <m/>
    <m/>
    <s v="Vanessa"/>
    <s v="BU043596"/>
    <s v="Sujetador de gran confort antideslizante sin tirantes color negro"/>
    <n v="1"/>
    <n v="15"/>
    <n v="15"/>
    <n v="1.5"/>
    <n v="7.5"/>
    <n v="5.85"/>
    <m/>
    <s v="00393BU043596"/>
  </r>
  <r>
    <x v="393"/>
    <m/>
    <m/>
    <m/>
    <s v="BU06731"/>
    <s v="Camisa blanca estampado de ave"/>
    <n v="1"/>
    <n v="25"/>
    <n v="25"/>
    <n v="0"/>
    <n v="15"/>
    <n v="9.75"/>
    <m/>
    <s v="00394BU06731"/>
  </r>
  <r>
    <x v="394"/>
    <m/>
    <m/>
    <s v="Yilian"/>
    <s v="BU043668"/>
    <s v="Vestido de botones y listas amarillas con abertura"/>
    <n v="1"/>
    <n v="25"/>
    <n v="25"/>
    <n v="2.5"/>
    <n v="12.5"/>
    <n v="9.75"/>
    <m/>
    <s v="00395BU043668"/>
  </r>
  <r>
    <x v="395"/>
    <m/>
    <m/>
    <s v="Claudia Yili"/>
    <s v="BU0435961"/>
    <s v="Sujetador de gran confort antideslizante sin tirantes color negro"/>
    <n v="1"/>
    <n v="15"/>
    <n v="15"/>
    <n v="1.5"/>
    <n v="7.5"/>
    <n v="5.85"/>
    <m/>
    <s v="00396BU0435961"/>
  </r>
  <r>
    <x v="396"/>
    <m/>
    <m/>
    <s v="Yeni"/>
    <s v="YILHM0052"/>
    <s v="Top de mangas largas de rayas de cuello tortuga Marca H&amp;M"/>
    <n v="1"/>
    <n v="15"/>
    <n v="15"/>
    <n v="1.5"/>
    <n v="7.5"/>
    <n v="5.85"/>
    <m/>
    <s v="00397YILHM0052"/>
  </r>
  <r>
    <x v="397"/>
    <m/>
    <m/>
    <s v="Vanessa"/>
    <s v="BU06785"/>
    <s v="Bolso Crossbody en detalle de cocodrilo"/>
    <n v="1"/>
    <n v="25"/>
    <n v="25"/>
    <n v="2.5"/>
    <n v="12.5"/>
    <n v="9.75"/>
    <m/>
    <s v="00398BU06785"/>
  </r>
  <r>
    <x v="397"/>
    <m/>
    <m/>
    <s v="Vanessa"/>
    <s v="BU043545"/>
    <s v="Bolso minimalista de moda cuadrado con solapa rojo"/>
    <n v="1"/>
    <n v="25"/>
    <n v="25"/>
    <n v="2.5"/>
    <n v="12.5"/>
    <n v="9.75"/>
    <m/>
    <s v="00398BU043545"/>
  </r>
  <r>
    <x v="398"/>
    <m/>
    <m/>
    <s v="Vendido por mí"/>
    <s v="YILHM0059"/>
    <s v="Suéter azul gris tejido de cuello V Marca H&amp;M"/>
    <n v="1"/>
    <n v="25"/>
    <n v="25"/>
    <n v="2.5"/>
    <n v="12.5"/>
    <n v="9.75"/>
    <m/>
    <s v="00399YILHM0059"/>
  </r>
  <r>
    <x v="399"/>
    <m/>
    <m/>
    <s v="Claudia Yili"/>
    <s v="BU043667"/>
    <s v="Vestido de botones y listas amarillas con abertura"/>
    <n v="1"/>
    <n v="25"/>
    <n v="25"/>
    <n v="2.5"/>
    <n v="12.5"/>
    <n v="9.75"/>
    <m/>
    <s v="00400BU043667"/>
  </r>
  <r>
    <x v="400"/>
    <m/>
    <m/>
    <s v="Yilian"/>
    <s v="BU043577"/>
    <s v="Vestido rojo elegante de cuello healter de tela satinada"/>
    <n v="1"/>
    <n v="30"/>
    <n v="30"/>
    <n v="3"/>
    <n v="15"/>
    <n v="11.7"/>
    <m/>
    <s v="00401BU043577"/>
  </r>
  <r>
    <x v="401"/>
    <m/>
    <m/>
    <s v="Vanessa"/>
    <s v="UB0126"/>
    <s v="Vestido Floreado corte de sirena"/>
    <n v="1"/>
    <n v="55"/>
    <n v="55"/>
    <n v="5.5"/>
    <n v="27.5"/>
    <n v="21.45"/>
    <m/>
    <s v="00402UB0126"/>
  </r>
  <r>
    <x v="402"/>
    <m/>
    <m/>
    <s v="Claudia Yilian"/>
    <s v="BU043682"/>
    <s v="Blusa de manga elegante en vuelos con ribete en contraste Color Rosa"/>
    <n v="1"/>
    <n v="18"/>
    <n v="18"/>
    <n v="1.8"/>
    <n v="8.9999999999999982"/>
    <n v="7.0200000000000022"/>
    <m/>
    <s v="00403BU043682"/>
  </r>
  <r>
    <x v="402"/>
    <m/>
    <m/>
    <s v="Claudia Yilian"/>
    <s v="BU043672"/>
    <s v="Pantalón alto de pierna ancha color caramelo"/>
    <n v="1"/>
    <n v="30"/>
    <n v="30"/>
    <n v="3"/>
    <n v="15"/>
    <n v="11.7"/>
    <m/>
    <s v="00403BU043672"/>
  </r>
  <r>
    <x v="402"/>
    <m/>
    <m/>
    <s v="Claudia Yilian"/>
    <s v="BU043693"/>
    <s v="Conjunto de 3 piezas (camisa, top y shorts)"/>
    <n v="1"/>
    <n v="30"/>
    <n v="30"/>
    <n v="3"/>
    <n v="15"/>
    <n v="11.7"/>
    <m/>
    <s v="00403BU043693"/>
  </r>
  <r>
    <x v="402"/>
    <m/>
    <m/>
    <s v="Claudia Yilian"/>
    <s v="BU043630"/>
    <s v="Pantalón elegante de pierna ancha color crema"/>
    <n v="1"/>
    <n v="30"/>
    <n v="30"/>
    <n v="3"/>
    <n v="15"/>
    <n v="11.7"/>
    <m/>
    <s v="00403BU043630"/>
  </r>
  <r>
    <x v="403"/>
    <m/>
    <m/>
    <s v="Asignar nombre del Gestor"/>
    <s v="BU043676"/>
    <s v="Sandalias de plataforma espadriles con correas doradas"/>
    <n v="1"/>
    <n v="40"/>
    <n v="40"/>
    <n v="4"/>
    <n v="20"/>
    <n v="15.6"/>
    <m/>
    <s v="00404BU043676"/>
  </r>
  <r>
    <x v="404"/>
    <m/>
    <m/>
    <s v="Defectuosas"/>
    <s v="BU043533"/>
    <s v="Sandalias planas con adornos de aro y tiras al tobillo"/>
    <n v="1"/>
    <n v="25"/>
    <n v="25"/>
    <n v="2.5"/>
    <n v="12.5"/>
    <n v="9.75"/>
    <m/>
    <s v="00405BU043533"/>
  </r>
  <r>
    <x v="405"/>
    <m/>
    <m/>
    <s v="Claudia"/>
    <s v="BU043511"/>
    <s v="Sandalias de plataforma de rafia natural"/>
    <n v="1"/>
    <n v="45"/>
    <n v="45"/>
    <n v="4.5"/>
    <n v="22.5"/>
    <n v="17.55"/>
    <m/>
    <s v="00406BU043511"/>
  </r>
  <r>
    <x v="406"/>
    <m/>
    <m/>
    <s v="Violeta"/>
    <s v="BU04387"/>
    <s v="Cinturón fino de hebilla de estilo elegante negro"/>
    <n v="1"/>
    <n v="12"/>
    <n v="12"/>
    <n v="1.2000000000000002"/>
    <n v="5.9999999999999991"/>
    <n v="4.6800000000000006"/>
    <m/>
    <s v="00407BU04387"/>
  </r>
  <r>
    <x v="406"/>
    <m/>
    <m/>
    <s v="Violeta"/>
    <s v="BU06551"/>
    <s v="Calcetines bajos"/>
    <n v="4"/>
    <n v="1"/>
    <n v="4"/>
    <n v="0.1"/>
    <n v="0.42941176470588205"/>
    <n v="1.8423529411764719"/>
    <m/>
    <s v="00407BU06551"/>
  </r>
  <r>
    <x v="407"/>
    <m/>
    <m/>
    <s v="Lo vendi yo"/>
    <s v="YILHM0162"/>
    <s v="Camiseta de jersey escote cuadrado de manga larga negro"/>
    <n v="1"/>
    <n v="18"/>
    <n v="18"/>
    <n v="1.8"/>
    <n v="8.9999999999999982"/>
    <n v="7.0200000000000022"/>
    <m/>
    <s v="00408YILHM0162"/>
  </r>
  <r>
    <x v="408"/>
    <m/>
    <m/>
    <s v="Yesy_x000a__x000a_[2024-12-05 11:15:44 -0600"/>
    <s v="YILHM0190"/>
    <s v="Top con cuello redondo Marrón oscuro"/>
    <n v="1"/>
    <n v="15"/>
    <n v="15"/>
    <n v="1.5"/>
    <n v="9"/>
    <n v="4.3499999999999996"/>
    <m/>
    <s v="00409YILHM0190"/>
  </r>
  <r>
    <x v="408"/>
    <m/>
    <m/>
    <s v="Yesy_x000a__x000a_[2024-12-05 11:15:44 -0600"/>
    <s v="YILHM0228"/>
    <s v="Jeans altos anchos de mujer azul Vaquero"/>
    <n v="1"/>
    <n v="40"/>
    <n v="40"/>
    <n v="4"/>
    <n v="20"/>
    <n v="15.6"/>
    <m/>
    <s v="00409YILHM0228"/>
  </r>
  <r>
    <x v="408"/>
    <m/>
    <m/>
    <s v="Yesy_x000a__x000a_[2024-12-05 11:15:44 -0600"/>
    <s v="YILHM0164"/>
    <s v="Jeans altos corte recto de mujer negro"/>
    <n v="1"/>
    <n v="38"/>
    <n v="38"/>
    <n v="3.8000000000000003"/>
    <n v="19"/>
    <n v="14.819999999999999"/>
    <m/>
    <s v="00409YILHM0164"/>
  </r>
  <r>
    <x v="409"/>
    <m/>
    <m/>
    <s v="Violeta"/>
    <s v="YILHM0172"/>
    <s v="Top de mezcla modal acanalado Borgoña"/>
    <n v="1"/>
    <n v="16"/>
    <n v="16"/>
    <n v="1.6"/>
    <n v="8"/>
    <n v="6.24"/>
    <m/>
    <s v="00410YILHM0172"/>
  </r>
  <r>
    <x v="409"/>
    <m/>
    <m/>
    <s v="Violeta"/>
    <s v="YILHM0201"/>
    <s v="Top de cuello alto de microfibra gris oscuro"/>
    <n v="1"/>
    <n v="18"/>
    <n v="18"/>
    <n v="1.8"/>
    <n v="8.9999999999999982"/>
    <n v="7.0200000000000022"/>
    <m/>
    <s v="00410YILHM0201"/>
  </r>
  <r>
    <x v="410"/>
    <m/>
    <m/>
    <s v="Yilian"/>
    <s v="BU043497"/>
    <s v="Vestido Privé Unicolor Sin Mangas ajustado con pliegues color negro"/>
    <n v="1"/>
    <n v="20"/>
    <n v="20"/>
    <n v="2"/>
    <n v="10"/>
    <n v="7.8"/>
    <m/>
    <s v="00411BU043497"/>
  </r>
  <r>
    <x v="411"/>
    <m/>
    <m/>
    <s v="Jacquelin"/>
    <s v="BU043484"/>
    <s v="Shorts Caquis Azul Marino H&amp;M"/>
    <n v="1"/>
    <n v="35"/>
    <n v="35"/>
    <n v="3.5"/>
    <n v="17.5"/>
    <n v="13.65"/>
    <m/>
    <s v="00412BU043484"/>
  </r>
  <r>
    <x v="411"/>
    <m/>
    <m/>
    <s v="Jacquelin"/>
    <s v="BU043483"/>
    <s v="Shorts Caquis Beige H&amp;M"/>
    <n v="1"/>
    <n v="35"/>
    <n v="35"/>
    <n v="3.5"/>
    <n v="17.5"/>
    <n v="13.65"/>
    <m/>
    <s v="00412BU043483"/>
  </r>
  <r>
    <x v="411"/>
    <m/>
    <m/>
    <s v="Jacquelin"/>
    <s v="YILHM0203"/>
    <s v="Pantalones de sarga de algodón beige"/>
    <n v="1"/>
    <n v="35"/>
    <n v="35"/>
    <n v="3.5"/>
    <n v="17.5"/>
    <n v="13.65"/>
    <m/>
    <s v="00412YILHM0203"/>
  </r>
  <r>
    <x v="411"/>
    <m/>
    <m/>
    <s v="Jacquelin"/>
    <s v="BU043485"/>
    <s v="Shorts Caquis Gris H&amp;M"/>
    <n v="1"/>
    <n v="35"/>
    <n v="35"/>
    <n v="3.5"/>
    <n v="17.5"/>
    <n v="13.65"/>
    <m/>
    <s v="00412BU043485"/>
  </r>
  <r>
    <x v="411"/>
    <m/>
    <m/>
    <s v="Jacquelin"/>
    <s v="YILHM0088"/>
    <s v="Pullover de hombre Loose Fit de gran calidad de cuello redondo negro Marca H&amp;M"/>
    <n v="1"/>
    <n v="18"/>
    <n v="18"/>
    <n v="1.8"/>
    <n v="8.9999999999999982"/>
    <n v="7.0200000000000022"/>
    <m/>
    <s v="00412YILHM0088"/>
  </r>
  <r>
    <x v="412"/>
    <m/>
    <m/>
    <s v="Este pantalón lo vende Yesy que es el de la factura de los dos pantalones y el Top marrón que no son yo dos marrón. Si no este pantalón en 15 pesos en vez de 30"/>
    <s v="YILHM0188"/>
    <s v="Pantalones de sarga con pernera de darril negro"/>
    <n v="1"/>
    <n v="30"/>
    <n v="30"/>
    <n v="3"/>
    <n v="15"/>
    <n v="11.7"/>
    <m/>
    <s v="00413YILHM0188"/>
  </r>
  <r>
    <x v="413"/>
    <m/>
    <m/>
    <s v="Baby _x000a_También se vendió un pantalon de los nuevos jogger con parte de abajo ajustable talla L $40.00_x000a_Hay que agregarlo a las ventas y a la comisión"/>
    <s v="YILHM0083"/>
    <s v="Pullover de hombre Loose Fit de gran calidad de cuello redondo gris oscuro Marca H&amp;M"/>
    <n v="1"/>
    <n v="18"/>
    <n v="18"/>
    <n v="1.8"/>
    <n v="8.9999999999999982"/>
    <n v="7.0200000000000022"/>
    <m/>
    <s v="00414YILHM0083"/>
  </r>
  <r>
    <x v="413"/>
    <m/>
    <m/>
    <s v="Baby _x000a_También se vendió un pantalon de los nuevos jogger con parte de abajo ajustable talla L $40.00_x000a_Hay que agregarlo a las ventas y a la comisión"/>
    <s v="YILHM0194"/>
    <s v="Pantalones deportivos de nylon de hombre gris"/>
    <n v="1"/>
    <n v="35"/>
    <n v="35"/>
    <n v="3.5"/>
    <n v="17.5"/>
    <n v="13.65"/>
    <m/>
    <s v="00414YILHM0194"/>
  </r>
  <r>
    <x v="413"/>
    <m/>
    <m/>
    <s v="Baby _x000a_También se vendió un pantalon de los nuevos jogger con parte de abajo ajustable talla L $40.00_x000a_Hay que agregarlo a las ventas y a la comisión"/>
    <s v="YILHM0008"/>
    <s v="Shorts regular fit de algodón color verde army Marca H&amp;M"/>
    <n v="1"/>
    <n v="22"/>
    <n v="22"/>
    <n v="2.2000000000000002"/>
    <n v="11"/>
    <n v="8.58"/>
    <m/>
    <s v="00414YILHM0008"/>
  </r>
  <r>
    <x v="413"/>
    <m/>
    <m/>
    <s v="Baby _x000a_También se vendió un pantalon de los nuevos jogger con parte de abajo ajustable talla L $40.00_x000a_Hay que agregarlo a las ventas y a la comisión"/>
    <s v="YILHM0015"/>
    <s v="Jogger de pierna ancha color chantillí Marca H&amp;M"/>
    <n v="1"/>
    <n v="30"/>
    <n v="30"/>
    <n v="3"/>
    <n v="15"/>
    <n v="11.7"/>
    <m/>
    <s v="00414YILHM0015"/>
  </r>
  <r>
    <x v="413"/>
    <m/>
    <m/>
    <s v="Baby _x000a_También se vendió un pantalon de los nuevos jogger con parte de abajo ajustable talla L $40.00_x000a_Hay que agregarlo a las ventas y a la comisión"/>
    <s v="BU04321"/>
    <s v="Pantalón de vestir de viscosa y lino (beige claro)"/>
    <n v="1"/>
    <n v="35"/>
    <n v="35"/>
    <n v="3.5"/>
    <n v="17.252021151586401"/>
    <n v="13.897978848413599"/>
    <m/>
    <s v="00414BU04321"/>
  </r>
  <r>
    <x v="413"/>
    <m/>
    <m/>
    <s v="Baby _x000a_También se vendió un pantalon de los nuevos jogger con parte de abajo ajustable talla L $40.00_x000a_Hay que agregarlo a las ventas y a la comisión"/>
    <s v="YILHM0185"/>
    <s v="Camiseta jersey escote cuadrado de manga larga turquesa oscuro"/>
    <n v="1"/>
    <n v="18"/>
    <n v="18"/>
    <n v="1.8"/>
    <n v="8.9999999999999982"/>
    <n v="7.0200000000000022"/>
    <m/>
    <s v="00414YILHM0185"/>
  </r>
  <r>
    <x v="413"/>
    <m/>
    <m/>
    <s v="Baby _x000a_También se vendió un pantalon de los nuevos jogger con parte de abajo ajustable talla L $40.00_x000a_Hay que agregarlo a las ventas y a la comisión"/>
    <s v="YILHM0183"/>
    <s v="Pantalones deportivos de nylon de hombre negro"/>
    <n v="1"/>
    <n v="30"/>
    <n v="30"/>
    <n v="3"/>
    <n v="15"/>
    <n v="11.7"/>
    <m/>
    <s v="00414YILHM0183"/>
  </r>
  <r>
    <x v="414"/>
    <m/>
    <m/>
    <s v="Yesy"/>
    <s v="YILHM0226"/>
    <s v="Top de punto fino negro"/>
    <n v="1"/>
    <n v="15"/>
    <n v="15"/>
    <n v="1.5"/>
    <n v="7.5"/>
    <n v="5.85"/>
    <m/>
    <s v="00415YILHM0226"/>
  </r>
  <r>
    <x v="415"/>
    <m/>
    <m/>
    <s v="Yilian"/>
    <s v="BU0594"/>
    <s v="Pantalón alto de bajo elegante"/>
    <n v="1"/>
    <n v="32"/>
    <n v="32"/>
    <n v="3.2"/>
    <n v="16"/>
    <n v="12.48"/>
    <m/>
    <s v="00416BU0594"/>
  </r>
  <r>
    <x v="415"/>
    <m/>
    <m/>
    <s v="Yilian"/>
    <s v="YILHM0223"/>
    <s v="Camiseta de microfibra manga larga negro"/>
    <n v="1"/>
    <n v="20"/>
    <n v="20"/>
    <n v="2"/>
    <n v="10"/>
    <n v="7.8"/>
    <m/>
    <s v="00416YILHM0223"/>
  </r>
  <r>
    <x v="416"/>
    <m/>
    <m/>
    <s v="Ajuste de inventario"/>
    <s v="BU043670"/>
    <s v="Conjunto de dos prendas elegante-casual color Beis"/>
    <n v="1"/>
    <n v="40"/>
    <n v="40"/>
    <n v="4"/>
    <n v="20"/>
    <n v="15.6"/>
    <m/>
    <s v="00417BU043670"/>
  </r>
  <r>
    <x v="417"/>
    <m/>
    <m/>
    <s v="Yudi venta noviembre"/>
    <s v="BU043678"/>
    <s v="Sandalias de plataforma espadriles con correas doradas"/>
    <n v="1"/>
    <n v="40"/>
    <n v="40"/>
    <n v="4"/>
    <n v="20"/>
    <n v="15.6"/>
    <m/>
    <s v="00418BU043678"/>
  </r>
  <r>
    <x v="418"/>
    <m/>
    <m/>
    <s v="Baby"/>
    <s v="YILHM0218"/>
    <s v="Sudadera holgada de hombre negro"/>
    <n v="1"/>
    <n v="25"/>
    <n v="25"/>
    <n v="2.5"/>
    <n v="12.5"/>
    <n v="9.75"/>
    <m/>
    <s v="00419YILHM0218"/>
  </r>
  <r>
    <x v="419"/>
    <m/>
    <m/>
    <s v="Yilian"/>
    <s v="BU043609"/>
    <s v="Chaleco de traje estilo blazer color blanco"/>
    <n v="1"/>
    <n v="25"/>
    <n v="25"/>
    <n v="2.5"/>
    <n v="12.5"/>
    <n v="9.75"/>
    <m/>
    <s v="00420BU043609"/>
  </r>
  <r>
    <x v="420"/>
    <m/>
    <m/>
    <s v="Jaquelin"/>
    <s v="YILHM0193"/>
    <s v="Camisa de satén negro"/>
    <n v="1"/>
    <n v="25"/>
    <n v="25"/>
    <n v="2.5"/>
    <n v="12.5"/>
    <n v="9.75"/>
    <m/>
    <s v="00421YILHM0193"/>
  </r>
  <r>
    <x v="421"/>
    <m/>
    <m/>
    <s v="Claudia"/>
    <s v="BU04419"/>
    <s v="Vestido negro espalda cruzada"/>
    <n v="1"/>
    <n v="30"/>
    <n v="30"/>
    <n v="3"/>
    <n v="15"/>
    <n v="11.7"/>
    <m/>
    <s v="00422BU04419"/>
  </r>
  <r>
    <x v="421"/>
    <m/>
    <m/>
    <s v="Claudia"/>
    <s v="YILHM0073"/>
    <s v="Leggings mallas negros no transparentables Marca H&amp;M"/>
    <n v="1"/>
    <n v="12"/>
    <n v="12"/>
    <n v="1.2000000000000002"/>
    <n v="5.9999999999999991"/>
    <n v="4.6800000000000006"/>
    <m/>
    <s v="00422YILHM0073"/>
  </r>
  <r>
    <x v="421"/>
    <m/>
    <m/>
    <s v="Claudia"/>
    <s v="BU043525"/>
    <s v="Sandalias cruzadas de rafia natural y suela negra"/>
    <n v="1"/>
    <n v="30"/>
    <n v="30"/>
    <n v="3"/>
    <n v="15"/>
    <n v="11.7"/>
    <m/>
    <s v="00422BU043525"/>
  </r>
  <r>
    <x v="422"/>
    <m/>
    <m/>
    <s v="Yilian"/>
    <s v="BU0734"/>
    <s v="Vestido ajustado con abertura de manga larga"/>
    <n v="1"/>
    <n v="20"/>
    <n v="20"/>
    <n v="2"/>
    <n v="10"/>
    <n v="7.8"/>
    <m/>
    <s v="00423BU0734"/>
  </r>
  <r>
    <x v="423"/>
    <m/>
    <m/>
    <s v="Vendido por mi"/>
    <s v="YILHM0168"/>
    <s v="Jeans holgados de hombre gris oscuro"/>
    <n v="1"/>
    <n v="38"/>
    <n v="38"/>
    <n v="3.8000000000000003"/>
    <n v="19"/>
    <n v="14.819999999999999"/>
    <m/>
    <s v="00424YILHM0168"/>
  </r>
  <r>
    <x v="423"/>
    <m/>
    <m/>
    <s v="Vendido por mi"/>
    <s v="HAW0002"/>
    <s v="Botas punta cuadrada"/>
    <n v="1"/>
    <n v="70"/>
    <n v="70"/>
    <n v="7"/>
    <n v="35"/>
    <n v="27.3"/>
    <m/>
    <s v="00424HAW0002"/>
  </r>
  <r>
    <x v="424"/>
    <m/>
    <m/>
    <s v="Yudi_x000a__x000a_El Top de acuerdo tortuga se vendió en 20, ventas total $80"/>
    <s v="YILHM0112"/>
    <s v="Enguatada jersey negra de cuello tortuga Marca H&amp;M"/>
    <n v="1"/>
    <n v="30"/>
    <n v="30"/>
    <n v="3"/>
    <n v="15"/>
    <n v="11.7"/>
    <m/>
    <s v="00425YILHM0112"/>
  </r>
  <r>
    <x v="424"/>
    <m/>
    <m/>
    <s v="Yudi_x000a__x000a_El Top de acuerdo tortuga se vendió en 20, ventas total $80"/>
    <s v="BU0538"/>
    <s v="Sweater de lana H&amp;M"/>
    <n v="1"/>
    <n v="25"/>
    <n v="25"/>
    <n v="2.5"/>
    <n v="12.5"/>
    <n v="9.75"/>
    <m/>
    <s v="00425BU0538"/>
  </r>
  <r>
    <x v="424"/>
    <m/>
    <m/>
    <s v="Yudi_x000a__x000a_El Top de acuerdo tortuga se vendió en 20, ventas total $80"/>
    <s v="BU04338"/>
    <s v="Sandalias carmelitas de moda con correa de velcro"/>
    <n v="1"/>
    <n v="35"/>
    <n v="35"/>
    <n v="3.5"/>
    <n v="17.5"/>
    <n v="13.65"/>
    <m/>
    <s v="00425BU04338"/>
  </r>
  <r>
    <x v="425"/>
    <m/>
    <m/>
    <s v="Claudia"/>
    <s v="BU043588"/>
    <s v="Vestido floral bohemio de línea A de un hombro"/>
    <n v="1"/>
    <n v="35"/>
    <n v="35"/>
    <n v="3.5"/>
    <n v="17.5"/>
    <n v="13.65"/>
    <m/>
    <s v="00426BU043588"/>
  </r>
  <r>
    <x v="426"/>
    <m/>
    <m/>
    <s v="Baby_x000a__x000a_Estos tres productos mas 8 de las cosas nuevas de H&amp;M de hombre_x000a_Total de la factura 262 usd (porque se aplicó 10% de descuento)"/>
    <s v="BU043633"/>
    <s v="Pantalón elegante de pierna ancha color crema"/>
    <n v="1"/>
    <n v="30"/>
    <n v="30"/>
    <n v="3"/>
    <n v="15"/>
    <n v="11.7"/>
    <m/>
    <s v="00427BU043633"/>
  </r>
  <r>
    <x v="426"/>
    <m/>
    <m/>
    <s v="Baby_x000a__x000a_Estos tres productos mas 8 de las cosas nuevas de H&amp;M de hombre_x000a_Total de la factura 262 usd (porque se aplicó 10% de descuento)"/>
    <s v="YILHM0066"/>
    <s v="Top de micro fibra de manga larga Marca H&amp;M"/>
    <n v="1"/>
    <n v="20"/>
    <n v="20"/>
    <n v="2"/>
    <n v="10"/>
    <n v="7.8"/>
    <m/>
    <s v="00427YILHM0066"/>
  </r>
  <r>
    <x v="426"/>
    <m/>
    <m/>
    <s v="Baby_x000a__x000a_Estos tres productos mas 8 de las cosas nuevas de H&amp;M de hombre_x000a_Total de la factura 262 usd (porque se aplicó 10% de descuento)"/>
    <s v="YILHM0018"/>
    <s v="Jogger de pierna ancha color azul marino Marca H&amp;M"/>
    <n v="1"/>
    <n v="30"/>
    <n v="30"/>
    <n v="3"/>
    <n v="15"/>
    <n v="11.7"/>
    <m/>
    <s v="00427YILHM0018"/>
  </r>
  <r>
    <x v="427"/>
    <m/>
    <m/>
    <s v="Yesy"/>
    <s v="YILHM0065"/>
    <s v="Top de micro fibra de manga larga Marca H&amp;M"/>
    <n v="1"/>
    <n v="20"/>
    <n v="20"/>
    <n v="2"/>
    <n v="10"/>
    <n v="7.8"/>
    <m/>
    <s v="00428YILHM0065"/>
  </r>
  <r>
    <x v="427"/>
    <m/>
    <m/>
    <s v="Yesy"/>
    <s v="YILHM0115"/>
    <s v="Jogger regular fit gris medio Marca H&amp;M"/>
    <n v="1"/>
    <n v="30"/>
    <n v="30"/>
    <n v="3"/>
    <n v="15"/>
    <n v="11.7"/>
    <m/>
    <s v="00428YILHM0115"/>
  </r>
  <r>
    <x v="428"/>
    <m/>
    <m/>
    <s v="Violeta"/>
    <s v="BU043569"/>
    <s v="Vestido elegante de línea larga color negro de hombro atado"/>
    <n v="1"/>
    <n v="30"/>
    <n v="30"/>
    <n v="3"/>
    <n v="13.490000000000002"/>
    <n v="13.209999999999997"/>
    <m/>
    <s v="00429BU043569"/>
  </r>
  <r>
    <x v="428"/>
    <m/>
    <m/>
    <s v="Violeta"/>
    <s v="BU043545"/>
    <s v="Bolso minimalista de moda cuadrado con solapa rojo"/>
    <n v="1"/>
    <n v="25"/>
    <n v="25"/>
    <n v="2.5"/>
    <n v="12.5"/>
    <n v="9.75"/>
    <m/>
    <s v="00429BU043545"/>
  </r>
  <r>
    <x v="429"/>
    <m/>
    <m/>
    <s v="Yesy"/>
    <s v="YILHM0170"/>
    <s v="Jersey corto de punto fino de mujer"/>
    <n v="1"/>
    <n v="20"/>
    <n v="20"/>
    <n v="2"/>
    <n v="10"/>
    <n v="7.8"/>
    <m/>
    <s v="00430YILHM0170"/>
  </r>
  <r>
    <x v="429"/>
    <m/>
    <m/>
    <s v="Yesy"/>
    <s v="YILHM0214"/>
    <s v="Camiseta de jersey escote cuadrado de manga larga marrón"/>
    <n v="1"/>
    <n v="15"/>
    <n v="15"/>
    <n v="1.5"/>
    <n v="7.5"/>
    <n v="5.85"/>
    <m/>
    <s v="00430YILHM0214"/>
  </r>
  <r>
    <x v="430"/>
    <m/>
    <m/>
    <s v="Violeta"/>
    <s v="BU043518"/>
    <s v="Sandalias naranjas espadriles de saco atadas con hebilla al tobillo"/>
    <n v="1"/>
    <n v="35"/>
    <n v="35"/>
    <n v="3.5"/>
    <n v="17.5"/>
    <n v="13.65"/>
    <m/>
    <s v="00431BU043518"/>
  </r>
  <r>
    <x v="431"/>
    <m/>
    <m/>
    <s v="Baby"/>
    <s v="YILHM0224"/>
    <s v="Top de punto fino negro"/>
    <n v="1"/>
    <n v="15"/>
    <n v="15"/>
    <n v="1.5"/>
    <n v="7.5"/>
    <n v="5.85"/>
    <m/>
    <s v="00432YILHM0224"/>
  </r>
  <r>
    <x v="431"/>
    <m/>
    <m/>
    <s v="Baby"/>
    <s v="BU0539"/>
    <s v="Sweater de lana H&amp;M"/>
    <n v="1"/>
    <n v="25"/>
    <n v="25"/>
    <n v="2.5"/>
    <n v="12.5"/>
    <n v="9.75"/>
    <m/>
    <s v="00432BU0539"/>
  </r>
  <r>
    <x v="432"/>
    <m/>
    <m/>
    <s v="Yeny"/>
    <s v="YILHM0067"/>
    <s v="Top de manga larga de escote cuadrado Marca H&amp;M"/>
    <n v="1"/>
    <n v="20"/>
    <n v="20"/>
    <n v="2"/>
    <n v="10"/>
    <n v="7.8"/>
    <m/>
    <s v="00433YILHM0067"/>
  </r>
  <r>
    <x v="432"/>
    <m/>
    <m/>
    <s v="Yeny"/>
    <s v="YILHM0055"/>
    <s v="Top de mangas traslúcido de cuello redondo Marca H&amp;M"/>
    <n v="1"/>
    <n v="15"/>
    <n v="15"/>
    <n v="1.5"/>
    <n v="7.5"/>
    <n v="5.85"/>
    <m/>
    <s v="00433YILHM0055"/>
  </r>
  <r>
    <x v="432"/>
    <m/>
    <m/>
    <s v="Yeny"/>
    <s v="YILHM0214"/>
    <s v="Camiseta de jersey escote cuadrado de manga larga marrón"/>
    <n v="1"/>
    <n v="15"/>
    <n v="15"/>
    <n v="1.5"/>
    <n v="7.5"/>
    <n v="5.85"/>
    <m/>
    <s v="00433YILHM0214"/>
  </r>
  <r>
    <x v="433"/>
    <m/>
    <m/>
    <s v="Yilian"/>
    <s v="BU043630"/>
    <s v="Pantalón elegante de pierna ancha color crema"/>
    <n v="1"/>
    <n v="30"/>
    <n v="30"/>
    <n v="3"/>
    <n v="15"/>
    <n v="11.7"/>
    <m/>
    <s v="00434BU043630"/>
  </r>
  <r>
    <x v="434"/>
    <m/>
    <m/>
    <s v="Yilian"/>
    <s v="BU043496"/>
    <s v="Yoga Sexy Set Deportivo con abertura trasera color Albaricoque"/>
    <n v="1"/>
    <n v="35"/>
    <n v="35"/>
    <n v="3.5"/>
    <n v="17.5"/>
    <n v="13.65"/>
    <m/>
    <s v="00435BU043496"/>
  </r>
  <r>
    <x v="434"/>
    <m/>
    <m/>
    <s v="Yilian"/>
    <s v="BU043560"/>
    <s v="Pantalones largros rayados de moda de gran comodidad"/>
    <n v="1"/>
    <n v="22"/>
    <n v="22"/>
    <n v="2.2000000000000002"/>
    <n v="11"/>
    <n v="8.58"/>
    <m/>
    <s v="00435BU043560"/>
  </r>
  <r>
    <x v="435"/>
    <m/>
    <m/>
    <s v="Claudia Yili"/>
    <s v="BU0321"/>
    <s v="Falda de trabajo"/>
    <n v="1"/>
    <n v="15"/>
    <n v="15"/>
    <n v="1.5"/>
    <n v="5.1136363636363598"/>
    <n v="8.2363636363636399"/>
    <m/>
    <s v="00436BU0321"/>
  </r>
  <r>
    <x v="436"/>
    <m/>
    <m/>
    <s v="Kira se quedó con estas y con una de rayas grises de mujer talla L($18)"/>
    <s v="YILHM0202"/>
    <s v="Suéter de ajuste perfecto negro"/>
    <n v="1"/>
    <n v="22"/>
    <n v="22"/>
    <n v="2.2000000000000002"/>
    <n v="11"/>
    <n v="8.58"/>
    <m/>
    <s v="00437YILHM0202"/>
  </r>
  <r>
    <x v="436"/>
    <m/>
    <m/>
    <s v="Kira se quedó con estas y con una de rayas grises de mujer talla L($18)"/>
    <s v="YILHM0206"/>
    <s v="Suéter de ajuste perfecto gris"/>
    <n v="1"/>
    <n v="20"/>
    <n v="20"/>
    <n v="2"/>
    <n v="10"/>
    <n v="7.8"/>
    <m/>
    <s v="00437YILHM0206"/>
  </r>
  <r>
    <x v="436"/>
    <m/>
    <m/>
    <s v="Kira se quedó con estas y con una de rayas grises de mujer talla L($18)"/>
    <s v="YILHM0161"/>
    <s v="Suéter de punto fino ajustado azul marino"/>
    <n v="1"/>
    <n v="25"/>
    <n v="25"/>
    <n v="2.5"/>
    <n v="12.5"/>
    <n v="9.75"/>
    <m/>
    <s v="00437YILHM0161"/>
  </r>
  <r>
    <x v="437"/>
    <m/>
    <m/>
    <s v="Yilian"/>
    <s v="BU043681"/>
    <s v="Blusa de manga elegante en vuelos con ribete en contraste Color Rosa"/>
    <n v="1"/>
    <n v="18"/>
    <n v="18"/>
    <n v="1.8"/>
    <n v="9.02"/>
    <n v="7.0000000000000009"/>
    <m/>
    <s v="00438BU043681"/>
  </r>
  <r>
    <x v="438"/>
    <m/>
    <m/>
    <s v="Yesy"/>
    <s v="BU043610"/>
    <s v="Chaleco de traje estilo blazer color blanco"/>
    <n v="1"/>
    <n v="25"/>
    <n v="25"/>
    <n v="2.5"/>
    <n v="12.5"/>
    <n v="9.75"/>
    <m/>
    <s v="00439BU043610"/>
  </r>
  <r>
    <x v="439"/>
    <m/>
    <m/>
    <s v="Yesy"/>
    <s v="BU043611"/>
    <s v="Chaleco de traje estilo blazer color blanco"/>
    <n v="1"/>
    <n v="25"/>
    <n v="25"/>
    <n v="2.5"/>
    <n v="12.5"/>
    <n v="9.75"/>
    <m/>
    <s v="00440BU043611"/>
  </r>
  <r>
    <x v="440"/>
    <m/>
    <m/>
    <s v="Yilian"/>
    <s v="BU043556"/>
    <s v="Blusa casual delazos delanteros color negro"/>
    <n v="1"/>
    <n v="18"/>
    <n v="18"/>
    <n v="1.8"/>
    <n v="6.8000000000000016"/>
    <n v="9.2199999999999989"/>
    <m/>
    <s v="00441BU043556"/>
  </r>
  <r>
    <x v="440"/>
    <m/>
    <m/>
    <s v="Yilian"/>
    <s v="BU043606"/>
    <s v="Chaleco de traje estilo blazer color negro"/>
    <n v="1"/>
    <n v="25"/>
    <n v="25"/>
    <n v="2.5"/>
    <n v="11.950000000000001"/>
    <n v="10.299999999999999"/>
    <m/>
    <s v="00441BU043606"/>
  </r>
  <r>
    <x v="441"/>
    <m/>
    <m/>
    <s v="Claudia"/>
    <s v="BU043597"/>
    <s v="Sujetador de gran confort antideslizante sin tirantes color negro"/>
    <n v="1"/>
    <n v="15"/>
    <n v="15"/>
    <n v="1.5"/>
    <n v="7.5"/>
    <n v="5.85"/>
    <m/>
    <s v="00442BU043597"/>
  </r>
  <r>
    <x v="442"/>
    <m/>
    <m/>
    <s v="Yilian"/>
    <s v="UB0192"/>
    <s v="Vestido floral de mangas farol"/>
    <n v="1"/>
    <n v="18"/>
    <n v="18"/>
    <n v="1.8"/>
    <n v="8.9999999999999982"/>
    <n v="7.0200000000000022"/>
    <m/>
    <s v="00443UB0192"/>
  </r>
  <r>
    <x v="443"/>
    <m/>
    <m/>
    <s v="Yudi"/>
    <s v="BU0727"/>
    <s v="Jean Mom con bajo descosido"/>
    <n v="1"/>
    <n v="30"/>
    <n v="30"/>
    <n v="3"/>
    <n v="15"/>
    <n v="11.7"/>
    <m/>
    <s v="00444BU0727"/>
  </r>
  <r>
    <x v="444"/>
    <m/>
    <m/>
    <s v="Yeny"/>
    <s v="YILHM0232"/>
    <s v="Top de jersey de algodón acanalado blanco"/>
    <n v="1"/>
    <n v="15"/>
    <n v="15"/>
    <n v="1.5"/>
    <n v="9.3000000000000007"/>
    <n v="4.0499999999999989"/>
    <m/>
    <s v="00445YILHM0232"/>
  </r>
  <r>
    <x v="445"/>
    <m/>
    <m/>
    <s v="Vane"/>
    <s v="YILHM0339"/>
    <s v="Jeans de pierna recta de talle alto"/>
    <n v="1"/>
    <n v="35"/>
    <n v="35"/>
    <n v="3.5"/>
    <n v="17.5"/>
    <n v="13.65"/>
    <m/>
    <s v="00446YILHM0339"/>
  </r>
  <r>
    <x v="446"/>
    <m/>
    <m/>
    <s v="Yilian"/>
    <s v="YILHM0332"/>
    <s v="Cardigan corto de manga larga y botones delanteros negro"/>
    <n v="1"/>
    <n v="30"/>
    <n v="30"/>
    <n v="3"/>
    <n v="15"/>
    <n v="11.7"/>
    <m/>
    <s v="00447YILHM0332"/>
  </r>
  <r>
    <x v="447"/>
    <m/>
    <m/>
    <s v="Yesy"/>
    <s v="YILHM0333"/>
    <s v="Cardigan corto de manga larga y botones delanteros negro"/>
    <n v="1"/>
    <n v="30"/>
    <n v="30"/>
    <n v="3"/>
    <n v="16.119999999999997"/>
    <n v="10.580000000000002"/>
    <m/>
    <s v="00448YILHM0333"/>
  </r>
  <r>
    <x v="448"/>
    <m/>
    <m/>
    <m/>
    <s v="BU043545"/>
    <s v="Bolso minimalista de moda cuadrado con solapa rojo"/>
    <n v="1"/>
    <n v="25"/>
    <n v="25"/>
    <n v="0"/>
    <n v="15"/>
    <n v="9.75"/>
    <m/>
    <s v="00449BU043545"/>
  </r>
  <r>
    <x v="448"/>
    <m/>
    <m/>
    <m/>
    <s v="BU06793"/>
    <s v="Crossbody Bag con hebilla"/>
    <n v="1"/>
    <n v="25"/>
    <n v="25"/>
    <n v="0"/>
    <n v="15"/>
    <n v="9.75"/>
    <m/>
    <s v="00449BU06793"/>
  </r>
  <r>
    <x v="449"/>
    <m/>
    <m/>
    <s v="Violeta"/>
    <s v="YILHM0333"/>
    <s v="Cardigan corto de manga larga y botones delanteros negro"/>
    <n v="1"/>
    <n v="30"/>
    <n v="30"/>
    <n v="3"/>
    <n v="16.119999999999997"/>
    <n v="10.580000000000002"/>
    <m/>
    <s v="00450YILHM0333"/>
  </r>
  <r>
    <x v="450"/>
    <m/>
    <m/>
    <s v="Yesy"/>
    <s v="YILHM0329"/>
    <s v="Cardigan corto de manga larga y botones delanteros Albaricoque"/>
    <n v="1"/>
    <n v="30"/>
    <n v="30"/>
    <n v="3"/>
    <n v="16.689999999999998"/>
    <n v="10.010000000000002"/>
    <m/>
    <s v="00451YILHM0329"/>
  </r>
  <r>
    <x v="451"/>
    <m/>
    <m/>
    <s v="Claudia"/>
    <s v="YILHM0323"/>
    <s v="Pantalones De Traje De Pierna Ancha Negro"/>
    <n v="1"/>
    <n v="30"/>
    <n v="30"/>
    <n v="3"/>
    <n v="15"/>
    <n v="11.7"/>
    <m/>
    <s v="00452YILHM0323"/>
  </r>
  <r>
    <x v="451"/>
    <m/>
    <m/>
    <s v="Claudia"/>
    <s v="YILHM0327"/>
    <s v="Pantalones De Traje De Pierna Ancha Beige"/>
    <n v="1"/>
    <n v="30"/>
    <n v="30"/>
    <n v="3"/>
    <n v="17.28"/>
    <n v="9.4199999999999982"/>
    <m/>
    <s v="00452YILHM0327"/>
  </r>
  <r>
    <x v="452"/>
    <m/>
    <m/>
    <m/>
    <s v="YILHM0411"/>
    <s v="Bolso grande de rafia con zíper y adorno de charm"/>
    <n v="1"/>
    <n v="25"/>
    <n v="25"/>
    <n v="0"/>
    <n v="15"/>
    <n v="9.75"/>
    <m/>
    <s v="00453YILHM0411"/>
  </r>
  <r>
    <x v="453"/>
    <m/>
    <m/>
    <s v="Yesy"/>
    <s v="YILHM0208"/>
    <s v="Conjunto de dos tops Blanco y Marrón oscuro"/>
    <n v="1"/>
    <n v="22"/>
    <n v="22"/>
    <n v="2.2000000000000002"/>
    <n v="11"/>
    <n v="8.58"/>
    <m/>
    <s v="00454YILHM0208"/>
  </r>
  <r>
    <x v="454"/>
    <m/>
    <m/>
    <s v="Baby"/>
    <s v="YILHM0328"/>
    <s v="Cardigan corto de manga larga y botones delanteros Albaricoque"/>
    <n v="1"/>
    <n v="30"/>
    <n v="30"/>
    <n v="3"/>
    <n v="15"/>
    <n v="11.7"/>
    <m/>
    <s v="00455YILHM0328"/>
  </r>
  <r>
    <x v="455"/>
    <m/>
    <m/>
    <s v="Violeta"/>
    <s v="BU06806"/>
    <s v="Vestido Chic Primavera"/>
    <n v="1"/>
    <n v="30"/>
    <n v="30"/>
    <n v="3"/>
    <n v="15"/>
    <n v="11.7"/>
    <m/>
    <s v="00456BU06806"/>
  </r>
  <r>
    <x v="456"/>
    <m/>
    <m/>
    <s v="Violeta"/>
    <s v="YILHM0329"/>
    <s v="Cardigan corto de manga larga y botones delanteros Albaricoque"/>
    <n v="1"/>
    <n v="30"/>
    <n v="30"/>
    <n v="3"/>
    <n v="16.689999999999998"/>
    <n v="10.010000000000002"/>
    <m/>
    <s v="00457YILHM0329"/>
  </r>
  <r>
    <x v="457"/>
    <m/>
    <m/>
    <m/>
    <s v="YILHM0418"/>
    <s v="Botas negras ajustadas de zíper"/>
    <n v="1"/>
    <n v="40"/>
    <n v="40"/>
    <n v="0"/>
    <n v="24"/>
    <n v="15.6"/>
    <m/>
    <s v="00458YILHM0418"/>
  </r>
  <r>
    <x v="458"/>
    <m/>
    <m/>
    <s v="Jacqueline"/>
    <s v="YILHM0230"/>
    <s v="Pantalones cortos deportivos gris melange"/>
    <n v="1"/>
    <n v="20"/>
    <n v="20"/>
    <n v="2"/>
    <n v="10"/>
    <n v="7.8"/>
    <m/>
    <s v="00459YILHM0230"/>
  </r>
  <r>
    <x v="458"/>
    <m/>
    <m/>
    <s v="Jacqueline"/>
    <s v="YILHM0150"/>
    <s v="Pantalones cortos deportivos de hombre negro"/>
    <n v="1"/>
    <n v="20"/>
    <n v="20"/>
    <n v="2"/>
    <n v="10"/>
    <n v="7.8"/>
    <m/>
    <s v="00459YILHM0150"/>
  </r>
  <r>
    <x v="459"/>
    <m/>
    <m/>
    <m/>
    <s v="YILHM0329"/>
    <s v="Cardigan corto de manga larga y botones delanteros Albaricoque"/>
    <n v="1"/>
    <n v="30"/>
    <n v="30"/>
    <n v="0"/>
    <n v="19.689999999999998"/>
    <n v="10.010000000000002"/>
    <m/>
    <s v="00460YILHM0329"/>
  </r>
  <r>
    <x v="460"/>
    <m/>
    <m/>
    <s v="Violeta"/>
    <s v="YILHM0428"/>
    <s v="Plataforma negra en tendencia (talla reducida)"/>
    <n v="1"/>
    <n v="40"/>
    <n v="40"/>
    <n v="4"/>
    <n v="20"/>
    <n v="15.6"/>
    <m/>
    <s v="00461YILHM0428"/>
  </r>
  <r>
    <x v="461"/>
    <m/>
    <m/>
    <s v="Violeta"/>
    <s v="YILHM0418"/>
    <s v="Botas negras ajustadas de zíper"/>
    <n v="1"/>
    <n v="40"/>
    <n v="40"/>
    <n v="4"/>
    <n v="20"/>
    <n v="15.6"/>
    <m/>
    <s v="00462YILHM0418"/>
  </r>
  <r>
    <x v="462"/>
    <m/>
    <m/>
    <s v="Violeta"/>
    <s v="YILHM0411"/>
    <s v="Bolso grande de rafia con zíper y adorno de charm"/>
    <n v="1"/>
    <n v="30"/>
    <n v="30"/>
    <n v="3"/>
    <n v="15"/>
    <n v="11.7"/>
    <m/>
    <s v="00463YILHM0411"/>
  </r>
  <r>
    <x v="463"/>
    <m/>
    <m/>
    <s v="Yudi"/>
    <s v="YILHM0332"/>
    <s v="Cardigan corto de manga larga y botones delanteros negro"/>
    <n v="1"/>
    <n v="30"/>
    <n v="30"/>
    <n v="3"/>
    <n v="15"/>
    <n v="11.7"/>
    <m/>
    <s v="00464YILHM0332"/>
  </r>
  <r>
    <x v="463"/>
    <m/>
    <m/>
    <s v="Yudi"/>
    <s v="YILHM0426"/>
    <s v="Sandalias en tendencia y de gran comodidad Negro (talla reducida)"/>
    <n v="1"/>
    <n v="30"/>
    <n v="30"/>
    <n v="3"/>
    <n v="15"/>
    <n v="11.7"/>
    <m/>
    <s v="00464YILHM0426"/>
  </r>
  <r>
    <x v="464"/>
    <m/>
    <m/>
    <s v="Violeta"/>
    <s v="YILHM0409"/>
    <s v="Bolso carmelita redondo de rafia con zíper"/>
    <n v="1"/>
    <n v="25"/>
    <n v="25"/>
    <n v="2.5"/>
    <n v="12.5"/>
    <n v="9.75"/>
    <m/>
    <s v="00465YILHM0409"/>
  </r>
  <r>
    <x v="465"/>
    <m/>
    <m/>
    <s v="Claudia"/>
    <s v="YILHM0411"/>
    <s v="Bolso grande de rafia con zíper y adorno de charm"/>
    <n v="1"/>
    <n v="30"/>
    <n v="30"/>
    <n v="3"/>
    <n v="15"/>
    <n v="11.7"/>
    <m/>
    <s v="00466YILHM0411"/>
  </r>
  <r>
    <x v="466"/>
    <m/>
    <m/>
    <s v="Yesy"/>
    <s v="YILHM0442"/>
    <s v="Vestido pullover acanalado Rosa (Victoria´s Secret)"/>
    <n v="1"/>
    <n v="30"/>
    <n v="30"/>
    <n v="3"/>
    <n v="15"/>
    <n v="11.7"/>
    <m/>
    <s v="00467YILHM0442"/>
  </r>
  <r>
    <x v="466"/>
    <m/>
    <m/>
    <s v="Yesy"/>
    <s v="YILHM0437"/>
    <s v="Vestido pullover acanalado Oliva (Victoria´s Secret)"/>
    <n v="1"/>
    <n v="30"/>
    <n v="30"/>
    <n v="3"/>
    <n v="15"/>
    <n v="11.7"/>
    <m/>
    <s v="00467YILHM0437"/>
  </r>
  <r>
    <x v="466"/>
    <m/>
    <m/>
    <s v="Yesy"/>
    <s v="YILHM0438"/>
    <s v="Vestido pullover acanalado Crema (Victoria´s Secret)"/>
    <n v="1"/>
    <n v="30"/>
    <n v="30"/>
    <n v="3"/>
    <n v="15"/>
    <n v="11.7"/>
    <m/>
    <s v="00467YILHM0438"/>
  </r>
  <r>
    <x v="467"/>
    <m/>
    <m/>
    <s v="Yeny"/>
    <s v="YILHM0407"/>
    <s v="Bolso ratán de listas blancas"/>
    <n v="1"/>
    <n v="25"/>
    <n v="25"/>
    <n v="2.5"/>
    <n v="12.5"/>
    <n v="9.75"/>
    <m/>
    <s v="00468YILHM0407"/>
  </r>
  <r>
    <x v="468"/>
    <m/>
    <m/>
    <m/>
    <s v="YILHM0430"/>
    <s v="Plataforma en bloque de color"/>
    <n v="1"/>
    <n v="35"/>
    <n v="35"/>
    <n v="0"/>
    <n v="21"/>
    <n v="13.65"/>
    <m/>
    <s v="00469YILHM0430"/>
  </r>
  <r>
    <x v="469"/>
    <m/>
    <m/>
    <s v="Claudia"/>
    <s v="YILHM0411"/>
    <s v="Bolso grande de rafia con zíper y adorno de charm"/>
    <n v="1"/>
    <n v="30"/>
    <n v="30"/>
    <n v="3"/>
    <n v="15"/>
    <n v="11.7"/>
    <m/>
    <s v="00470YILHM0411"/>
  </r>
  <r>
    <x v="470"/>
    <m/>
    <m/>
    <s v="Yilian"/>
    <s v="YILHM0406"/>
    <s v="Bolso ratán de listas negras"/>
    <n v="1"/>
    <n v="25"/>
    <n v="25"/>
    <n v="2.5"/>
    <n v="12.5"/>
    <n v="9.75"/>
    <m/>
    <s v="00471YILHM0406"/>
  </r>
  <r>
    <x v="471"/>
    <m/>
    <m/>
    <s v="Violeta"/>
    <s v="YILHM0334"/>
    <s v="Cardigan corto de manga larga y botones delanteros negro"/>
    <n v="1"/>
    <n v="30"/>
    <n v="30"/>
    <n v="3"/>
    <n v="15"/>
    <n v="11.7"/>
    <m/>
    <s v="00472YILHM0334"/>
  </r>
  <r>
    <x v="472"/>
    <m/>
    <m/>
    <m/>
    <s v="BU06805"/>
    <s v="Blazer entallado"/>
    <n v="1"/>
    <n v="40"/>
    <n v="40"/>
    <n v="0"/>
    <n v="24"/>
    <n v="15.6"/>
    <m/>
    <s v="00473BU06805"/>
  </r>
  <r>
    <x v="473"/>
    <m/>
    <m/>
    <s v="Violeta"/>
    <s v="BU04346"/>
    <s v="Sneakers chunky blancos"/>
    <n v="1"/>
    <n v="45"/>
    <n v="45"/>
    <n v="4.5"/>
    <n v="22.5"/>
    <n v="17.55"/>
    <m/>
    <s v="00474BU04346"/>
  </r>
  <r>
    <x v="473"/>
    <m/>
    <m/>
    <s v="Violeta"/>
    <s v="BU064412"/>
    <s v="Kimono Dazy Elegante"/>
    <n v="1"/>
    <n v="22"/>
    <n v="22"/>
    <n v="2.2000000000000002"/>
    <n v="13.352941176470591"/>
    <n v="6.2270588235294095"/>
    <m/>
    <s v="00474BU064412"/>
  </r>
  <r>
    <x v="473"/>
    <m/>
    <m/>
    <s v="Violeta"/>
    <s v="YILHM0435"/>
    <s v="Pullover blanco Hot Stuff"/>
    <n v="1"/>
    <n v="12"/>
    <n v="12"/>
    <n v="1.2000000000000002"/>
    <n v="10"/>
    <n v="0.67999999999999983"/>
    <m/>
    <s v="00474YILHM0435"/>
  </r>
  <r>
    <x v="473"/>
    <m/>
    <m/>
    <s v="Violeta"/>
    <s v="BU04381"/>
    <s v="Camisa elegante de listas"/>
    <n v="1"/>
    <n v="22"/>
    <n v="22"/>
    <n v="2.2000000000000002"/>
    <n v="11"/>
    <n v="8.58"/>
    <m/>
    <s v="00474BU04381"/>
  </r>
  <r>
    <x v="473"/>
    <m/>
    <m/>
    <s v="Violeta"/>
    <s v="YILHM0327"/>
    <s v="Pantalones De Traje De Pierna Ancha Beige"/>
    <n v="1"/>
    <n v="30"/>
    <n v="30"/>
    <n v="3"/>
    <n v="17.28"/>
    <n v="9.4199999999999982"/>
    <m/>
    <s v="00474YILHM0327"/>
  </r>
  <r>
    <x v="474"/>
    <m/>
    <m/>
    <s v="Yeny"/>
    <s v="YILHM0418"/>
    <s v="Botas negras ajustadas de zíper"/>
    <n v="1"/>
    <n v="40"/>
    <n v="40"/>
    <n v="4"/>
    <n v="20"/>
    <n v="15.6"/>
    <m/>
    <s v="00475YILHM0418"/>
  </r>
  <r>
    <x v="475"/>
    <m/>
    <m/>
    <s v="Yudi"/>
    <s v="BU043519"/>
    <s v="Sandalias naranjas espadriles de saco atadas con hebilla al tobillo"/>
    <n v="1"/>
    <n v="35"/>
    <n v="35"/>
    <n v="3.5"/>
    <n v="17.5"/>
    <n v="13.65"/>
    <m/>
    <s v="00476BU043519"/>
  </r>
  <r>
    <x v="476"/>
    <m/>
    <m/>
    <s v="Yudi"/>
    <s v="YILHM0415"/>
    <s v="Botas negras ajustadas de zíper"/>
    <n v="1"/>
    <n v="40"/>
    <n v="40"/>
    <n v="4"/>
    <n v="20"/>
    <n v="15.6"/>
    <m/>
    <s v="00477YILHM0415"/>
  </r>
  <r>
    <x v="477"/>
    <m/>
    <m/>
    <s v="Claudia"/>
    <s v="YILHM0407"/>
    <s v="Bolso ratán de listas blancas"/>
    <n v="1"/>
    <n v="25"/>
    <n v="25"/>
    <n v="2.5"/>
    <n v="12.5"/>
    <n v="9.75"/>
    <m/>
    <s v="00478YILHM0407"/>
  </r>
  <r>
    <x v="478"/>
    <m/>
    <m/>
    <s v="Violeta"/>
    <s v="YILHM0410"/>
    <s v="Bolso de rafia Chantillí"/>
    <n v="1"/>
    <n v="25"/>
    <n v="25"/>
    <n v="2.5"/>
    <n v="12.5"/>
    <n v="9.75"/>
    <m/>
    <s v="00479YILHM0410"/>
  </r>
  <r>
    <x v="479"/>
    <m/>
    <m/>
    <s v="Jacquelin"/>
    <s v="YILHM0407"/>
    <s v="Bolso ratán de listas blancas"/>
    <n v="1"/>
    <n v="25"/>
    <n v="25"/>
    <n v="2.5"/>
    <n v="12.5"/>
    <n v="9.75"/>
    <m/>
    <s v="00480YILHM0407"/>
  </r>
  <r>
    <x v="479"/>
    <m/>
    <m/>
    <s v="Jacquelin"/>
    <s v="YILHM0410"/>
    <s v="Bolso de rafia Chantillí"/>
    <n v="1"/>
    <n v="25"/>
    <n v="25"/>
    <n v="2.5"/>
    <n v="12.5"/>
    <n v="9.75"/>
    <m/>
    <s v="00480YILHM0410"/>
  </r>
  <r>
    <x v="480"/>
    <m/>
    <m/>
    <s v="Jacqueline"/>
    <s v="UB0101"/>
    <s v="Vestido línea A elegante"/>
    <n v="1"/>
    <n v="25"/>
    <n v="25"/>
    <n v="2.5"/>
    <n v="12.5"/>
    <n v="9.75"/>
    <m/>
    <s v="00481UB0101"/>
  </r>
  <r>
    <x v="481"/>
    <m/>
    <m/>
    <s v="Asignar vendedor"/>
    <s v="BU043606"/>
    <s v="Chaleco de traje estilo blazer color negro"/>
    <n v="1"/>
    <n v="25"/>
    <n v="25"/>
    <n v="2.5"/>
    <n v="11.950000000000001"/>
    <n v="10.299999999999999"/>
    <m/>
    <s v="00482BU043606"/>
  </r>
  <r>
    <x v="482"/>
    <m/>
    <m/>
    <s v="Michelle"/>
    <s v="BU068184"/>
    <s v="Corset negro elegante de encaje"/>
    <n v="1"/>
    <n v="22"/>
    <n v="22"/>
    <n v="2.2000000000000002"/>
    <n v="11"/>
    <n v="8.58"/>
    <m/>
    <s v="00483BU068184"/>
  </r>
  <r>
    <x v="482"/>
    <m/>
    <m/>
    <s v="Michelle"/>
    <s v="BU04453"/>
    <s v="Top de punto y cuello elegante blanco H&amp;M"/>
    <n v="1"/>
    <n v="20"/>
    <n v="20"/>
    <n v="2"/>
    <n v="10"/>
    <n v="7.8"/>
    <m/>
    <s v="00483BU04453"/>
  </r>
  <r>
    <x v="482"/>
    <m/>
    <m/>
    <s v="Michelle"/>
    <s v="BU043607"/>
    <s v="Chaleco de traje estilo blazer color negro"/>
    <n v="1"/>
    <n v="25"/>
    <n v="25"/>
    <n v="2.5"/>
    <n v="12.5"/>
    <n v="9.75"/>
    <m/>
    <s v="00483BU043607"/>
  </r>
  <r>
    <x v="483"/>
    <m/>
    <m/>
    <s v="Jacqueline"/>
    <s v="YILHM0406"/>
    <s v="Bolso ratán de listas negras"/>
    <n v="1"/>
    <n v="25"/>
    <n v="25"/>
    <n v="2.5"/>
    <n v="12.5"/>
    <n v="9.75"/>
    <m/>
    <s v="00484YILHM0406"/>
  </r>
  <r>
    <x v="484"/>
    <m/>
    <m/>
    <s v="Jacqueline"/>
    <s v="YILHM0427"/>
    <s v="Plataforma negra en tendencia (talla reducida)"/>
    <n v="1"/>
    <n v="40"/>
    <n v="40"/>
    <n v="4"/>
    <n v="20"/>
    <n v="15.6"/>
    <m/>
    <s v="00485YILHM0427"/>
  </r>
  <r>
    <x v="485"/>
    <m/>
    <m/>
    <s v="Yilian"/>
    <s v="YILHM0431"/>
    <s v="Plataforma en bloque de color"/>
    <n v="1"/>
    <n v="35"/>
    <n v="35"/>
    <n v="3.5"/>
    <n v="17.5"/>
    <n v="13.65"/>
    <m/>
    <s v="00486YILHM0431"/>
  </r>
  <r>
    <x v="486"/>
    <m/>
    <m/>
    <s v="Violeta"/>
    <s v="YILHM0410"/>
    <s v="Bolso de rafia Chantillí"/>
    <n v="1"/>
    <n v="25"/>
    <n v="25"/>
    <n v="2.5"/>
    <n v="12.5"/>
    <n v="9.75"/>
    <m/>
    <s v="00487YILHM0410"/>
  </r>
  <r>
    <x v="487"/>
    <m/>
    <m/>
    <s v="Arlette"/>
    <s v="YILHM0196"/>
    <s v="Camiseta estampada de ajuste holgado de hombre blanco"/>
    <n v="1"/>
    <n v="18"/>
    <n v="18"/>
    <n v="1.8"/>
    <n v="8.9999999999999982"/>
    <n v="7.0200000000000022"/>
    <m/>
    <s v="00488YILHM0196"/>
  </r>
  <r>
    <x v="488"/>
    <m/>
    <m/>
    <s v="Yilian"/>
    <s v="YILHM0428"/>
    <s v="Plataforma negra en tendencia (talla reducida)"/>
    <n v="1"/>
    <n v="40"/>
    <n v="40"/>
    <n v="4"/>
    <n v="20"/>
    <n v="15.6"/>
    <m/>
    <s v="00489YILHM0428"/>
  </r>
  <r>
    <x v="489"/>
    <m/>
    <m/>
    <s v="Violeta"/>
    <s v="YILHM0408"/>
    <s v="Bolso carmelita cuadrado de rafia con zíper"/>
    <n v="1"/>
    <n v="25"/>
    <n v="25"/>
    <n v="2.5"/>
    <n v="12.5"/>
    <n v="9.75"/>
    <m/>
    <s v="00490YILHM0408"/>
  </r>
  <r>
    <x v="490"/>
    <m/>
    <m/>
    <s v="Michelle"/>
    <s v="YILHM0336"/>
    <s v="Camiseta De Manga Corta A Rayas Con Cuello Redondo"/>
    <n v="1"/>
    <n v="12"/>
    <n v="12"/>
    <n v="1.2000000000000002"/>
    <n v="7.79"/>
    <n v="2.8899999999999997"/>
    <m/>
    <s v="00491YILHM0336"/>
  </r>
  <r>
    <x v="491"/>
    <m/>
    <m/>
    <m/>
    <s v="YILHM0322"/>
    <s v="Pantalones De Traje De Pierna Ancha Negro"/>
    <n v="1"/>
    <n v="30"/>
    <n v="30"/>
    <n v="0"/>
    <n v="18"/>
    <n v="11.7"/>
    <m/>
    <s v="00492YILHM0322"/>
  </r>
  <r>
    <x v="491"/>
    <m/>
    <m/>
    <m/>
    <s v="BU04437"/>
    <s v="Falda Midi Elegante Ajustada"/>
    <n v="1"/>
    <n v="20"/>
    <n v="20"/>
    <n v="0"/>
    <n v="12"/>
    <n v="7.8"/>
    <m/>
    <s v="00492BU04437"/>
  </r>
  <r>
    <x v="491"/>
    <m/>
    <m/>
    <m/>
    <s v="YILHM0326"/>
    <s v="Pantalones De Traje De Pierna Ancha Beige"/>
    <n v="1"/>
    <n v="30"/>
    <n v="30"/>
    <n v="0"/>
    <n v="18"/>
    <n v="11.7"/>
    <m/>
    <s v="00492YILHM0326"/>
  </r>
  <r>
    <x v="491"/>
    <m/>
    <m/>
    <m/>
    <s v="BU043615"/>
    <s v="Camiseta ajustada de rayas sin mangas"/>
    <n v="1"/>
    <n v="8"/>
    <n v="8"/>
    <n v="0"/>
    <n v="4.8"/>
    <n v="3.12"/>
    <m/>
    <s v="00492BU043615"/>
  </r>
  <r>
    <x v="492"/>
    <m/>
    <m/>
    <s v="Yeny"/>
    <s v="YILHM0430"/>
    <s v="Plataforma en bloque de color"/>
    <n v="1"/>
    <n v="35"/>
    <n v="35"/>
    <n v="3.5"/>
    <n v="17.5"/>
    <n v="13.65"/>
    <m/>
    <s v="00493YILHM0430"/>
  </r>
  <r>
    <x v="493"/>
    <m/>
    <m/>
    <s v="Violeta"/>
    <s v="YILHM0426"/>
    <s v="Sandalias en tendencia y de gran comodidad Negro"/>
    <n v="1"/>
    <n v="30"/>
    <n v="30"/>
    <n v="3"/>
    <n v="15"/>
    <n v="11.7"/>
    <m/>
    <s v="00494YILHM0426"/>
  </r>
  <r>
    <x v="494"/>
    <m/>
    <m/>
    <s v="Violeta"/>
    <s v="YILHM0406"/>
    <s v="Bolso ratán de listas negras"/>
    <n v="1"/>
    <n v="25"/>
    <n v="25"/>
    <n v="2.5"/>
    <n v="12.5"/>
    <n v="9.75"/>
    <m/>
    <s v="00495YILHM0406"/>
  </r>
  <r>
    <x v="495"/>
    <m/>
    <m/>
    <s v="Claudia mas vendida sandalia de velcro $30"/>
    <s v="YILHM0421"/>
    <s v="Sandalias en tendencia y de gran comodidad Oliva"/>
    <n v="1"/>
    <n v="30"/>
    <n v="30"/>
    <n v="3"/>
    <n v="14"/>
    <n v="12.7"/>
    <m/>
    <s v="00496YILHM0421"/>
  </r>
  <r>
    <x v="496"/>
    <m/>
    <m/>
    <s v="Gercy"/>
    <s v="YILHM0420"/>
    <s v="Sandalias en tendencia y de gran comodidad Oliva"/>
    <n v="1"/>
    <n v="30"/>
    <n v="30"/>
    <n v="3"/>
    <n v="14"/>
    <n v="12.7"/>
    <m/>
    <s v="00497YILHM0420"/>
  </r>
  <r>
    <x v="497"/>
    <m/>
    <m/>
    <s v="Claudia"/>
    <s v="YILHM0417"/>
    <s v="Botas negras ajustadas de zíper"/>
    <n v="1"/>
    <n v="40"/>
    <n v="40"/>
    <n v="4"/>
    <n v="20"/>
    <n v="15.6"/>
    <m/>
    <s v="00498YILHM0417"/>
  </r>
  <r>
    <x v="497"/>
    <m/>
    <m/>
    <s v="Claudia"/>
    <s v="YILHM0326"/>
    <s v="Pantalones De Traje De Pierna Ancha Beige"/>
    <n v="1"/>
    <n v="30"/>
    <n v="30"/>
    <n v="3"/>
    <n v="15"/>
    <n v="11.7"/>
    <m/>
    <s v="00498YILHM0326"/>
  </r>
  <r>
    <x v="497"/>
    <m/>
    <m/>
    <s v="Claudia"/>
    <s v="YILHM0325"/>
    <s v="Pantalones De Traje De Pierna Ancha Beige"/>
    <n v="1"/>
    <n v="30"/>
    <n v="30"/>
    <n v="3"/>
    <n v="18.28"/>
    <n v="8.4199999999999982"/>
    <m/>
    <s v="00498YILHM0325"/>
  </r>
  <r>
    <x v="498"/>
    <m/>
    <m/>
    <s v="Violeta"/>
    <s v="YILHM0427"/>
    <s v="Plataforma negra en tendencia (talla reducida)"/>
    <n v="1"/>
    <n v="40"/>
    <n v="40"/>
    <n v="4"/>
    <n v="20"/>
    <n v="15.6"/>
    <m/>
    <s v="00499YILHM0427"/>
  </r>
  <r>
    <x v="499"/>
    <m/>
    <m/>
    <s v="Violeta"/>
    <s v="YILHM0407"/>
    <s v="Bolso ratán de listas blancas"/>
    <n v="1"/>
    <n v="25"/>
    <n v="25"/>
    <n v="2.5"/>
    <n v="12.5"/>
    <n v="9.75"/>
    <m/>
    <s v="00500YILHM0407"/>
  </r>
  <r>
    <x v="500"/>
    <m/>
    <m/>
    <s v="Jacqueline"/>
    <s v="YILHM0451"/>
    <s v="Pijama de pantalón largo de algodón Rosa (Victoria´s Secret)"/>
    <n v="1"/>
    <n v="30"/>
    <n v="30"/>
    <n v="3"/>
    <n v="15"/>
    <n v="11.7"/>
    <m/>
    <s v="00501YILHM0451"/>
  </r>
  <r>
    <x v="501"/>
    <m/>
    <m/>
    <s v="Yilian"/>
    <s v="BU043683"/>
    <s v="Blusa de manga elegante en vuelos con ribete en contraste Color Rosa"/>
    <n v="1"/>
    <n v="18"/>
    <n v="18"/>
    <n v="1.8"/>
    <n v="8.9999999999999982"/>
    <n v="7.0200000000000022"/>
    <m/>
    <s v="00502BU043683"/>
  </r>
  <r>
    <x v="502"/>
    <m/>
    <m/>
    <s v="Yilian"/>
    <s v="BU043565"/>
    <s v="Blusa casual corta de lazos color blanco"/>
    <n v="1"/>
    <n v="18"/>
    <n v="18"/>
    <n v="1.8"/>
    <n v="8.9999999999999982"/>
    <n v="7.0200000000000022"/>
    <m/>
    <s v="00503BU043565"/>
  </r>
  <r>
    <x v="503"/>
    <m/>
    <m/>
    <s v="Jacqueline"/>
    <s v="YILHM0409"/>
    <s v="Bolso carmelita redondo de rafia con zíper"/>
    <n v="1"/>
    <n v="25"/>
    <n v="25"/>
    <n v="2.5"/>
    <n v="12.5"/>
    <n v="9.75"/>
    <m/>
    <s v="00504YILHM0409"/>
  </r>
  <r>
    <x v="504"/>
    <m/>
    <m/>
    <s v="Violeta"/>
    <s v="YILHM0423"/>
    <s v="Sandalias en tendencia y de gran comodidad Oliva"/>
    <n v="1"/>
    <n v="30"/>
    <n v="30"/>
    <n v="3"/>
    <n v="15"/>
    <n v="11.7"/>
    <m/>
    <s v="00505YILHM0423"/>
  </r>
  <r>
    <x v="505"/>
    <m/>
    <m/>
    <s v="Violeta"/>
    <s v="YILHM0432"/>
    <s v="Plataforma en bloque de color"/>
    <n v="1"/>
    <n v="35"/>
    <n v="35"/>
    <n v="3.5"/>
    <n v="17.5"/>
    <n v="13.65"/>
    <m/>
    <s v="00506YILHM0432"/>
  </r>
  <r>
    <x v="506"/>
    <m/>
    <m/>
    <s v="Yilian"/>
    <s v="YILHM0417"/>
    <s v="Botas negras ajustadas de zíper"/>
    <n v="1"/>
    <n v="40"/>
    <n v="40"/>
    <n v="4"/>
    <n v="20"/>
    <n v="15.6"/>
    <m/>
    <s v="00507YILHM0417"/>
  </r>
  <r>
    <x v="507"/>
    <m/>
    <m/>
    <s v="Violeta"/>
    <s v="YILHM0419"/>
    <s v="Botas negras ajustadas de zíper"/>
    <n v="1"/>
    <n v="40"/>
    <n v="40"/>
    <n v="4"/>
    <n v="20"/>
    <n v="15.6"/>
    <m/>
    <s v="00508YILHM0419"/>
  </r>
  <r>
    <x v="508"/>
    <m/>
    <m/>
    <s v="Violeta"/>
    <s v="YILHM0423"/>
    <s v="Sandalias en tendencia y de gran comodidad Oliva"/>
    <n v="1"/>
    <n v="30"/>
    <n v="30"/>
    <n v="3"/>
    <n v="15"/>
    <n v="11.7"/>
    <m/>
    <s v="00509YILHM0423"/>
  </r>
  <r>
    <x v="509"/>
    <m/>
    <m/>
    <s v="Claudia"/>
    <s v="YILHM0343"/>
    <s v="Vestido largo con escote profundo y diseño calado con adorno metálico"/>
    <n v="1"/>
    <n v="35"/>
    <n v="35"/>
    <n v="3.5"/>
    <n v="13.5"/>
    <n v="17.649999999999999"/>
    <m/>
    <s v="00510YILHM0343"/>
  </r>
  <r>
    <x v="510"/>
    <m/>
    <m/>
    <s v="Claudia"/>
    <s v="YILHM0330"/>
    <s v="Cardigan corto de manga larga y botones delanteros Albaricoque"/>
    <n v="1"/>
    <n v="30"/>
    <n v="30"/>
    <n v="3"/>
    <n v="16.689999999999998"/>
    <n v="10.010000000000002"/>
    <m/>
    <s v="00511YILHM0330"/>
  </r>
  <r>
    <x v="511"/>
    <m/>
    <m/>
    <s v="Jacqueline"/>
    <s v="YILHM0430"/>
    <s v="Plataforma en bloque de color"/>
    <n v="1"/>
    <n v="35"/>
    <n v="35"/>
    <n v="3.5"/>
    <n v="17.5"/>
    <n v="13.65"/>
    <m/>
    <s v="00512YILHM0430"/>
  </r>
  <r>
    <x v="512"/>
    <m/>
    <m/>
    <s v="Violeta"/>
    <s v="YILHM0408"/>
    <s v="Bolso carmelita cuadrado de rafia con zíper"/>
    <n v="1"/>
    <n v="25"/>
    <n v="25"/>
    <n v="2.5"/>
    <n v="12.5"/>
    <n v="9.75"/>
    <m/>
    <s v="00513YILHM0408"/>
  </r>
  <r>
    <x v="513"/>
    <m/>
    <m/>
    <s v="Violeta"/>
    <s v="YILHM0426"/>
    <s v="Sandalias en tendencia y de gran comodidad Negro"/>
    <n v="1"/>
    <n v="30"/>
    <n v="30"/>
    <n v="3"/>
    <n v="15"/>
    <n v="11.7"/>
    <m/>
    <s v="00514YILHM0426"/>
  </r>
  <r>
    <x v="513"/>
    <m/>
    <m/>
    <s v="Violeta"/>
    <s v="YILHM0338"/>
    <s v="Camiseta De Manga Corta A Rayas Con Cuello Redondo"/>
    <n v="1"/>
    <n v="12"/>
    <n v="12"/>
    <n v="1.2000000000000002"/>
    <n v="7.79"/>
    <n v="2.8899999999999997"/>
    <m/>
    <s v="00514YILHM0338"/>
  </r>
  <r>
    <x v="514"/>
    <m/>
    <m/>
    <s v="Jacqueline"/>
    <s v="BU0565"/>
    <s v="Jean MOM con rotos"/>
    <n v="1"/>
    <n v="30"/>
    <n v="30"/>
    <n v="3"/>
    <n v="15"/>
    <n v="11.7"/>
    <m/>
    <s v="00515BU0565"/>
  </r>
  <r>
    <x v="515"/>
    <m/>
    <m/>
    <s v="Violeta"/>
    <s v="UB0247"/>
    <s v="Sandalias anudadas"/>
    <n v="1"/>
    <n v="27"/>
    <n v="27"/>
    <n v="2.7"/>
    <n v="13.5"/>
    <n v="10.530000000000001"/>
    <m/>
    <s v="00516UB0247"/>
  </r>
  <r>
    <x v="515"/>
    <m/>
    <m/>
    <s v="Violeta"/>
    <s v="YILHM0420"/>
    <s v="Sandalias en tendencia y de gran comodidad Oliva"/>
    <n v="1"/>
    <n v="30"/>
    <n v="30"/>
    <n v="3"/>
    <n v="14"/>
    <n v="12.7"/>
    <m/>
    <s v="00516YILHM0420"/>
  </r>
  <r>
    <x v="516"/>
    <m/>
    <m/>
    <s v="Yudi"/>
    <s v="YILHM0330"/>
    <s v="Cardigan corto de manga larga y botones delanteros Albaricoque"/>
    <n v="1"/>
    <n v="30"/>
    <n v="30"/>
    <n v="3"/>
    <n v="16.689999999999998"/>
    <n v="10.010000000000002"/>
    <m/>
    <s v="00517YILHM0330"/>
  </r>
  <r>
    <x v="516"/>
    <m/>
    <m/>
    <s v="Yudi"/>
    <s v="YILHM0417"/>
    <s v="Botas negras ajustadas de zíper"/>
    <n v="1"/>
    <n v="40"/>
    <n v="40"/>
    <n v="4"/>
    <n v="20"/>
    <n v="15.6"/>
    <m/>
    <s v="00517YILHM0417"/>
  </r>
  <r>
    <x v="517"/>
    <m/>
    <m/>
    <s v="Gercy"/>
    <s v="YILHM0325"/>
    <s v="Pantalones De Traje De Pierna Ancha Beige"/>
    <n v="1"/>
    <n v="30"/>
    <n v="30"/>
    <n v="3"/>
    <n v="18.28"/>
    <n v="8.4199999999999982"/>
    <m/>
    <s v="00518YILHM0325"/>
  </r>
  <r>
    <x v="518"/>
    <m/>
    <m/>
    <s v="Violeta"/>
    <s v="YILHM0429"/>
    <s v="Plataforma en bloque de color"/>
    <n v="1"/>
    <n v="35"/>
    <n v="35"/>
    <n v="3.5"/>
    <n v="17.5"/>
    <n v="13.65"/>
    <m/>
    <s v="00519YILHM0429"/>
  </r>
  <r>
    <x v="519"/>
    <m/>
    <m/>
    <s v="Yeny"/>
    <s v="YILHM0431"/>
    <s v="Plataforma en bloque de color"/>
    <n v="1"/>
    <n v="35"/>
    <n v="35"/>
    <n v="3.5"/>
    <n v="17.5"/>
    <n v="13.65"/>
    <m/>
    <s v="00520YILHM0431"/>
  </r>
  <r>
    <x v="520"/>
    <m/>
    <m/>
    <m/>
    <s v="YILHM0299"/>
    <s v="Enguatada de microfibra gris oscuro de mujer H&amp;M"/>
    <n v="1"/>
    <n v="20"/>
    <n v="20"/>
    <n v="0"/>
    <n v="12"/>
    <n v="7.8"/>
    <m/>
    <s v="00521YILHM0299"/>
  </r>
  <r>
    <x v="521"/>
    <m/>
    <m/>
    <s v="Yesy"/>
    <s v="YILHM0344"/>
    <s v="Vestido largo con escote profundo y diseño calado con adorno metálico"/>
    <n v="1"/>
    <n v="35"/>
    <n v="35"/>
    <n v="3.5"/>
    <n v="14"/>
    <n v="17.149999999999999"/>
    <m/>
    <s v="00522YILHM0344"/>
  </r>
  <r>
    <x v="522"/>
    <m/>
    <m/>
    <s v="Yeny"/>
    <s v="YILHM0419"/>
    <s v="Botas negras ajustadas de zíper"/>
    <n v="1"/>
    <n v="40"/>
    <n v="40"/>
    <n v="4"/>
    <n v="20"/>
    <n v="15.6"/>
    <m/>
    <s v="00523YILHM0419"/>
  </r>
  <r>
    <x v="523"/>
    <m/>
    <m/>
    <s v="Jaqueline"/>
    <s v="YILHM0353"/>
    <s v="Bragas Culotte Terracota"/>
    <n v="1"/>
    <n v="3"/>
    <n v="3"/>
    <n v="0.30000000000000004"/>
    <n v="1.45"/>
    <n v="1.22"/>
    <m/>
    <s v="00524YILHM0353"/>
  </r>
  <r>
    <x v="523"/>
    <m/>
    <m/>
    <s v="Jaqueline"/>
    <s v="YILHM0407"/>
    <s v="Bolso ratán de listas blancas"/>
    <n v="1"/>
    <n v="25"/>
    <n v="25"/>
    <n v="2.5"/>
    <n v="12.5"/>
    <n v="9.75"/>
    <m/>
    <s v="00524YILHM0407"/>
  </r>
  <r>
    <x v="523"/>
    <m/>
    <m/>
    <s v="Jaqueline"/>
    <s v="YILHM0349"/>
    <s v="Bragas Culotte Negro"/>
    <n v="1"/>
    <n v="3"/>
    <n v="3"/>
    <n v="0.30000000000000004"/>
    <n v="1.45"/>
    <n v="1.22"/>
    <m/>
    <s v="00524YILHM0349"/>
  </r>
  <r>
    <x v="523"/>
    <m/>
    <m/>
    <s v="Jaqueline"/>
    <s v="YILHM0348"/>
    <s v="Bragas Culotte Negro"/>
    <n v="1"/>
    <n v="3"/>
    <n v="3"/>
    <n v="0.30000000000000004"/>
    <n v="1.45"/>
    <n v="1.22"/>
    <m/>
    <s v="00524YILHM0348"/>
  </r>
  <r>
    <x v="523"/>
    <m/>
    <m/>
    <s v="Jaqueline"/>
    <s v="YILHM0354"/>
    <s v="Bragas Culotte Terracota"/>
    <n v="1"/>
    <n v="3"/>
    <n v="3"/>
    <n v="0.30000000000000004"/>
    <n v="1.45"/>
    <n v="1.22"/>
    <m/>
    <s v="00524YILHM0354"/>
  </r>
  <r>
    <x v="523"/>
    <m/>
    <m/>
    <s v="Jaqueline"/>
    <s v="YILHM0369"/>
    <s v="Bragas Culotte Mocca"/>
    <n v="1"/>
    <n v="3"/>
    <n v="3"/>
    <n v="0.30000000000000004"/>
    <n v="1.45"/>
    <n v="1.22"/>
    <m/>
    <s v="00524YILHM0369"/>
  </r>
  <r>
    <x v="523"/>
    <m/>
    <m/>
    <s v="Jaqueline"/>
    <s v="YILHM0359"/>
    <s v="Bragas Culotte Café"/>
    <n v="1"/>
    <n v="3"/>
    <n v="3"/>
    <n v="0.30000000000000004"/>
    <n v="1.45"/>
    <n v="1.22"/>
    <m/>
    <s v="00524YILHM0359"/>
  </r>
  <r>
    <x v="523"/>
    <m/>
    <m/>
    <s v="Jaqueline"/>
    <s v="YILHM0364"/>
    <s v="Bragas Culotte Beige"/>
    <n v="1"/>
    <n v="3"/>
    <n v="3"/>
    <n v="0.30000000000000004"/>
    <n v="1.45"/>
    <n v="1.22"/>
    <m/>
    <s v="00524YILHM0364"/>
  </r>
  <r>
    <x v="524"/>
    <m/>
    <m/>
    <s v="Violeta"/>
    <s v="YILHM0416"/>
    <s v="Botas negras ajustadas de zíper"/>
    <n v="1"/>
    <n v="40"/>
    <n v="40"/>
    <n v="4"/>
    <n v="20"/>
    <n v="15.6"/>
    <m/>
    <s v="00525YILHM0416"/>
  </r>
  <r>
    <x v="525"/>
    <m/>
    <m/>
    <s v="Violeta"/>
    <s v="YILHM0422"/>
    <s v="Sandalias en tendencia y de gran comodidad Oliva"/>
    <n v="1"/>
    <n v="30"/>
    <n v="30"/>
    <n v="3"/>
    <n v="15"/>
    <n v="11.7"/>
    <m/>
    <s v="00526YILHM0422"/>
  </r>
  <r>
    <x v="526"/>
    <m/>
    <m/>
    <s v="Claudia"/>
    <s v="YILHM0434"/>
    <s v="Pullover blanco Hot Stuff"/>
    <n v="1"/>
    <n v="12"/>
    <n v="12"/>
    <n v="1.2000000000000002"/>
    <n v="5.9999999999999991"/>
    <n v="4.6800000000000006"/>
    <m/>
    <s v="00527YILHM0434"/>
  </r>
  <r>
    <x v="526"/>
    <m/>
    <m/>
    <s v="Claudia"/>
    <s v="YILHM0215"/>
    <s v="Top de hombros descubiertos"/>
    <n v="1"/>
    <n v="15"/>
    <n v="15"/>
    <n v="1.5"/>
    <n v="7.5"/>
    <n v="5.85"/>
    <m/>
    <s v="00527YILHM0215"/>
  </r>
  <r>
    <x v="527"/>
    <m/>
    <m/>
    <m/>
    <s v="YILHM0260"/>
    <s v="Camiseta cuello en V ajustado blanco H&amp;M"/>
    <n v="1"/>
    <n v="15"/>
    <n v="15"/>
    <n v="0"/>
    <n v="9"/>
    <n v="5.85"/>
    <m/>
    <s v="00528YILHM0260"/>
  </r>
  <r>
    <x v="528"/>
    <m/>
    <m/>
    <s v="Jacqueline"/>
    <s v="YILHM0309"/>
    <s v="Suéter de cuello alto de punto fino y ajuste slim negro de hombre H&amp;M"/>
    <n v="2"/>
    <n v="30"/>
    <n v="60"/>
    <n v="3"/>
    <n v="15"/>
    <n v="23.4"/>
    <m/>
    <s v="00529YILHM0309"/>
  </r>
  <r>
    <x v="529"/>
    <m/>
    <m/>
    <s v="Violeta"/>
    <s v="YILHM0328"/>
    <s v="Cardigan corto de manga larga y botones delanteros Albaricoque"/>
    <n v="1"/>
    <n v="30"/>
    <n v="30"/>
    <n v="3"/>
    <n v="15"/>
    <n v="11.7"/>
    <m/>
    <s v="00530YILHM0328"/>
  </r>
  <r>
    <x v="530"/>
    <m/>
    <m/>
    <m/>
    <s v="YILHM0239"/>
    <s v="Suéter de entrenamiento rosa palo de mujer H&amp;M"/>
    <n v="1"/>
    <n v="30"/>
    <n v="30"/>
    <n v="0"/>
    <n v="18"/>
    <n v="11.7"/>
    <m/>
    <s v="00531YILHM0239"/>
  </r>
  <r>
    <x v="531"/>
    <m/>
    <m/>
    <s v="Yilian"/>
    <s v="YILHM0480"/>
    <s v="Colonia Velvet Petals (Victoria´s Secret)"/>
    <n v="1"/>
    <n v="22"/>
    <n v="22"/>
    <n v="2.2000000000000002"/>
    <n v="11"/>
    <n v="8.58"/>
    <m/>
    <s v="00532YILHM0480"/>
  </r>
  <r>
    <x v="532"/>
    <m/>
    <m/>
    <m/>
    <s v="YILHM0018"/>
    <s v="Jogger de pierna ancha color azul marino Marca H&amp;M"/>
    <n v="1"/>
    <n v="30"/>
    <n v="30"/>
    <n v="0"/>
    <n v="18"/>
    <n v="11.7"/>
    <m/>
    <s v="00533YILHM0018"/>
  </r>
  <r>
    <x v="533"/>
    <m/>
    <m/>
    <s v="Claudia"/>
    <s v="YILHM0339"/>
    <s v="Jeans de pierna recta de talle alto"/>
    <n v="1"/>
    <n v="35"/>
    <n v="35"/>
    <n v="3.5"/>
    <n v="17.5"/>
    <n v="13.65"/>
    <m/>
    <s v="00534YILHM0339"/>
  </r>
  <r>
    <x v="534"/>
    <m/>
    <m/>
    <s v="Yilian"/>
    <s v="YILHM0340"/>
    <s v="Jeans de pierna recta de talle alto"/>
    <n v="1"/>
    <n v="35"/>
    <n v="35"/>
    <n v="3.5"/>
    <n v="17.5"/>
    <n v="13.65"/>
    <m/>
    <s v="00535YILHM0340"/>
  </r>
  <r>
    <x v="535"/>
    <m/>
    <m/>
    <s v="Jacqueline"/>
    <s v="YILHM0428"/>
    <s v="Plataforma negra en tendencia (talla reducida)"/>
    <n v="1"/>
    <n v="40"/>
    <n v="40"/>
    <n v="4"/>
    <n v="20"/>
    <n v="15.6"/>
    <m/>
    <s v="00536YILHM0428"/>
  </r>
  <r>
    <x v="536"/>
    <m/>
    <m/>
    <s v="Claudia"/>
    <s v="YILHM0410"/>
    <s v="Bolso de rafia Chantillí"/>
    <n v="1"/>
    <n v="25"/>
    <n v="25"/>
    <n v="2.5"/>
    <n v="12.5"/>
    <n v="9.75"/>
    <m/>
    <s v="00537YILHM0410"/>
  </r>
  <r>
    <x v="537"/>
    <m/>
    <m/>
    <s v="Jaquelin"/>
    <s v="YILHM0431"/>
    <s v="Plataforma en bloque de color"/>
    <n v="1"/>
    <n v="35"/>
    <n v="35"/>
    <n v="3.5"/>
    <n v="17.5"/>
    <n v="13.65"/>
    <m/>
    <s v="00538YILHM0431"/>
  </r>
  <r>
    <x v="537"/>
    <m/>
    <m/>
    <s v="Jaquelin"/>
    <s v="YILHM0406"/>
    <s v="Bolso ratán de listas negras"/>
    <n v="1"/>
    <n v="25"/>
    <n v="25"/>
    <n v="2.5"/>
    <n v="12.5"/>
    <n v="9.75"/>
    <m/>
    <s v="00538YILHM0406"/>
  </r>
  <r>
    <x v="538"/>
    <m/>
    <m/>
    <s v="Yilian"/>
    <s v="BU043649"/>
    <s v="Vestido de un hombro con abertura trasera color azul celeste"/>
    <n v="1"/>
    <n v="25"/>
    <n v="25"/>
    <n v="2.5"/>
    <n v="12.5"/>
    <n v="9.75"/>
    <m/>
    <s v="00539BU043649"/>
  </r>
  <r>
    <x v="539"/>
    <m/>
    <m/>
    <s v="Claudia"/>
    <s v="YILHM0331"/>
    <s v="Cardigan corto de manga larga y botones delanteros Albaricoque"/>
    <n v="1"/>
    <n v="30"/>
    <n v="30"/>
    <n v="3"/>
    <n v="16.689999999999998"/>
    <n v="10.010000000000002"/>
    <m/>
    <s v="00540YILHM0331"/>
  </r>
  <r>
    <x v="540"/>
    <m/>
    <m/>
    <s v="Yilian"/>
    <s v="YILHM0338"/>
    <s v="Camiseta De Manga Corta A Rayas Con Cuello Redondo"/>
    <n v="1"/>
    <n v="12"/>
    <n v="12"/>
    <n v="1.2000000000000002"/>
    <n v="7.79"/>
    <n v="2.8899999999999997"/>
    <m/>
    <s v="00541YILHM0338"/>
  </r>
  <r>
    <x v="540"/>
    <m/>
    <m/>
    <s v="Yilian"/>
    <s v="BU043683"/>
    <s v="Blusa de manga elegante en vuelos con ribete en contraste Color Rosa"/>
    <n v="1"/>
    <n v="18"/>
    <n v="18"/>
    <n v="1.8"/>
    <n v="8.9999999999999982"/>
    <n v="7.0200000000000022"/>
    <m/>
    <s v="00541BU043683"/>
  </r>
  <r>
    <x v="541"/>
    <m/>
    <m/>
    <s v="Claudia"/>
    <s v="YILHM0412"/>
    <s v="Bolso grande de textura de cocodrilo con neceser"/>
    <n v="1"/>
    <n v="25"/>
    <n v="25"/>
    <n v="2.5"/>
    <n v="12"/>
    <n v="10.25"/>
    <m/>
    <s v="00542YILHM0412"/>
  </r>
  <r>
    <x v="542"/>
    <m/>
    <m/>
    <s v="Claudia"/>
    <s v="YILHM0416"/>
    <s v="Botas negras ajustadas de zíper"/>
    <n v="1"/>
    <n v="40"/>
    <n v="40"/>
    <n v="4"/>
    <n v="20"/>
    <n v="15.6"/>
    <m/>
    <s v="00543YILHM0416"/>
  </r>
  <r>
    <x v="543"/>
    <m/>
    <m/>
    <s v="Michelle (se vendió en $35)"/>
    <s v="YILHM0470"/>
    <s v="Vestido negro largo con escote profundo y diseño calado con adorno metálico"/>
    <n v="1"/>
    <n v="30"/>
    <n v="30"/>
    <n v="3"/>
    <n v="15"/>
    <n v="11.7"/>
    <m/>
    <s v="00544YILHM0470"/>
  </r>
  <r>
    <x v="544"/>
    <m/>
    <m/>
    <s v="Yeny"/>
    <s v="YILHM0340"/>
    <s v="Jeans de pierna recta de talle alto"/>
    <n v="1"/>
    <n v="35"/>
    <n v="35"/>
    <n v="3.5"/>
    <n v="17.5"/>
    <n v="13.65"/>
    <m/>
    <s v="00545YILHM0340"/>
  </r>
  <r>
    <x v="545"/>
    <m/>
    <m/>
    <s v="No se vendio"/>
    <s v="YILHM0416"/>
    <s v="Botas negras ajustadas de zíper"/>
    <n v="1"/>
    <n v="40"/>
    <n v="40"/>
    <n v="4"/>
    <n v="20"/>
    <n v="15.6"/>
    <m/>
    <s v="00546YILHM0416"/>
  </r>
  <r>
    <x v="546"/>
    <m/>
    <m/>
    <m/>
    <s v="YILHM0237"/>
    <s v="Suéter de punto cable de ajuste regular crema de hombre H&amp;M"/>
    <n v="1"/>
    <n v="30"/>
    <n v="30"/>
    <n v="0"/>
    <n v="18"/>
    <n v="11.7"/>
    <m/>
    <s v="00547YILHM0237"/>
  </r>
  <r>
    <x v="547"/>
    <m/>
    <m/>
    <m/>
    <s v="YILHM0156"/>
    <s v="Jeans Bajos y anchos Baggy Azul vaquero"/>
    <n v="1"/>
    <n v="40"/>
    <n v="40"/>
    <n v="0"/>
    <n v="12.5"/>
    <n v="27.1"/>
    <m/>
    <s v="00548YILHM0156"/>
  </r>
  <r>
    <x v="548"/>
    <m/>
    <m/>
    <s v="Yeny"/>
    <s v="YILHM0339"/>
    <s v="Jeans de pierna recta de talle alto"/>
    <n v="1"/>
    <n v="35"/>
    <n v="35"/>
    <n v="3.5"/>
    <n v="17.5"/>
    <n v="13.65"/>
    <m/>
    <s v="00549YILHM0339"/>
  </r>
  <r>
    <x v="549"/>
    <m/>
    <m/>
    <s v="Yilian"/>
    <s v="BU04434"/>
    <s v="Vestido crema ajustado de hombro torcido"/>
    <n v="1"/>
    <n v="25"/>
    <n v="25"/>
    <n v="2.5"/>
    <n v="12.5"/>
    <n v="9.75"/>
    <m/>
    <s v="00550BU04434"/>
  </r>
  <r>
    <x v="550"/>
    <m/>
    <m/>
    <s v="Violeta"/>
    <s v="YILHM0408"/>
    <s v="Bolso carmelita cuadrado de rafia con zíper"/>
    <n v="1"/>
    <n v="25"/>
    <n v="25"/>
    <n v="2.5"/>
    <n v="12.5"/>
    <n v="9.75"/>
    <m/>
    <s v="00551YILHM0408"/>
  </r>
  <r>
    <x v="551"/>
    <m/>
    <m/>
    <s v="Yeny"/>
    <s v="YILHM0408"/>
    <s v="Bolso carmelita cuadrado de rafia con zíper"/>
    <n v="1"/>
    <n v="25"/>
    <n v="25"/>
    <n v="2.5"/>
    <n v="12.5"/>
    <n v="9.75"/>
    <m/>
    <s v="00552YILHM0408"/>
  </r>
  <r>
    <x v="552"/>
    <m/>
    <m/>
    <s v="Michelle"/>
    <s v="YILHM0344"/>
    <s v="Vestido largo con escote profundo y diseño calado con adorno metálico"/>
    <n v="1"/>
    <n v="35"/>
    <n v="35"/>
    <n v="3.5"/>
    <n v="14"/>
    <n v="17.149999999999999"/>
    <m/>
    <s v="00553YILHM0344"/>
  </r>
  <r>
    <x v="553"/>
    <m/>
    <m/>
    <s v="Violeta"/>
    <s v="YILHM0213"/>
    <s v="Camiseta de algodón negro de hombre"/>
    <n v="1"/>
    <n v="15"/>
    <n v="15"/>
    <n v="1.5"/>
    <n v="7.5"/>
    <n v="5.85"/>
    <m/>
    <s v="00554YILHM0213"/>
  </r>
  <r>
    <x v="553"/>
    <m/>
    <m/>
    <s v="Violeta"/>
    <s v="YILHM0002"/>
    <s v="Shorts de algodón color beige de gran calidad Marca H&amp;M"/>
    <n v="1"/>
    <n v="22"/>
    <n v="22"/>
    <n v="2.2000000000000002"/>
    <n v="11"/>
    <n v="8.58"/>
    <m/>
    <s v="00554YILHM0002"/>
  </r>
  <r>
    <x v="554"/>
    <m/>
    <m/>
    <s v="Violeta"/>
    <s v="YILHM0412"/>
    <s v="Bolso grande de textura de cocodrilo con neceser"/>
    <n v="1"/>
    <n v="25"/>
    <n v="25"/>
    <n v="2.5"/>
    <n v="12"/>
    <n v="10.25"/>
    <m/>
    <s v="00555YILHM0412"/>
  </r>
  <r>
    <x v="555"/>
    <m/>
    <m/>
    <s v="Yesy"/>
    <s v="YILHM0085"/>
    <s v="Pullover de hombre Loose Fit de gran calidad de cuello redondo beige Marca H&amp;M"/>
    <n v="1"/>
    <n v="18"/>
    <n v="18"/>
    <n v="1.8"/>
    <n v="8.9999999999999982"/>
    <n v="7.0200000000000022"/>
    <m/>
    <s v="00556YILHM0085"/>
  </r>
  <r>
    <x v="555"/>
    <m/>
    <m/>
    <s v="Yesy"/>
    <s v="YILHM0204"/>
    <s v="Pantalones deportivos cargo verde caqui"/>
    <n v="1"/>
    <n v="35"/>
    <n v="35"/>
    <n v="3.5"/>
    <n v="9"/>
    <n v="22.15"/>
    <m/>
    <s v="00556YILHM0204"/>
  </r>
  <r>
    <x v="555"/>
    <m/>
    <m/>
    <s v="Yesy"/>
    <s v="YILHM0160"/>
    <s v="Top de cuello alto negro"/>
    <n v="1"/>
    <n v="20"/>
    <n v="20"/>
    <n v="2"/>
    <n v="10"/>
    <n v="7.8"/>
    <m/>
    <s v="00556YILHM0160"/>
  </r>
  <r>
    <x v="556"/>
    <m/>
    <m/>
    <m/>
    <s v="YILHM0196"/>
    <s v="Camiseta estampada de ajuste holgado de hombre blanco"/>
    <n v="1"/>
    <n v="18"/>
    <n v="18"/>
    <n v="0"/>
    <n v="10.799999999999999"/>
    <n v="7.0200000000000014"/>
    <m/>
    <s v="00557YILHM0196"/>
  </r>
  <r>
    <x v="557"/>
    <m/>
    <m/>
    <m/>
    <s v="YILHM0219"/>
    <s v="Sudadera holgada de hombre negro"/>
    <n v="1"/>
    <n v="25"/>
    <n v="25"/>
    <n v="0"/>
    <n v="15"/>
    <n v="9.75"/>
    <m/>
    <s v="00558YILHM0219"/>
  </r>
  <r>
    <x v="557"/>
    <m/>
    <m/>
    <m/>
    <s v="YILHM0178"/>
    <s v="Camiseta de jersey ajuste regular negro"/>
    <n v="1"/>
    <n v="18"/>
    <n v="18"/>
    <n v="0"/>
    <n v="10.799999999999999"/>
    <n v="7.0200000000000014"/>
    <m/>
    <s v="00558YILHM0178"/>
  </r>
  <r>
    <x v="558"/>
    <m/>
    <m/>
    <s v="Ajuste de inventario diciembre"/>
    <s v="BU043522"/>
    <s v="Sandalias doradas de tiras anchas para toda ocasión"/>
    <n v="1"/>
    <n v="20"/>
    <n v="20"/>
    <n v="2"/>
    <n v="6.65"/>
    <n v="11.15"/>
    <m/>
    <s v="00559BU043522"/>
  </r>
  <r>
    <x v="559"/>
    <m/>
    <m/>
    <s v="Ajuste de inventario diciembre"/>
    <s v="BU043514"/>
    <s v="Sandalias de plataforma de rafia natural"/>
    <n v="1"/>
    <n v="45"/>
    <n v="45"/>
    <n v="4.5"/>
    <n v="22.5"/>
    <n v="17.55"/>
    <m/>
    <s v="00560BU043514"/>
  </r>
  <r>
    <x v="559"/>
    <m/>
    <m/>
    <s v="Ajuste de inventario diciembre"/>
    <s v="BU043511"/>
    <s v="Sandalias de plataforma de rafia natural"/>
    <n v="1"/>
    <n v="45"/>
    <n v="45"/>
    <n v="4.5"/>
    <n v="22.5"/>
    <n v="17.55"/>
    <m/>
    <s v="00560BU043511"/>
  </r>
  <r>
    <x v="560"/>
    <m/>
    <m/>
    <s v="Yilian"/>
    <s v="UB0058"/>
    <s v="Vestido de solapa y abertura"/>
    <n v="1"/>
    <n v="28"/>
    <n v="28"/>
    <n v="2.8000000000000003"/>
    <n v="14"/>
    <n v="10.92"/>
    <m/>
    <s v="00561UB0058"/>
  </r>
  <r>
    <x v="561"/>
    <m/>
    <m/>
    <s v="Ajuste inventario diciembre"/>
    <s v="UB0059"/>
    <s v="Vestido de solapa y abertura"/>
    <n v="1"/>
    <n v="28"/>
    <n v="28"/>
    <n v="2.8000000000000003"/>
    <n v="14"/>
    <n v="10.92"/>
    <m/>
    <s v="00562UB0059"/>
  </r>
  <r>
    <x v="562"/>
    <m/>
    <m/>
    <s v="Violeta"/>
    <s v="BU043616"/>
    <s v="Camiseta ajustada de rayas sin mangas"/>
    <n v="1"/>
    <n v="8"/>
    <n v="8"/>
    <n v="0.8"/>
    <n v="4"/>
    <n v="3.12"/>
    <m/>
    <s v="00563BU043616"/>
  </r>
  <r>
    <x v="562"/>
    <m/>
    <m/>
    <s v="Violeta"/>
    <s v="YILHM0336"/>
    <s v="Camiseta De Manga Corta A Rayas Con Cuello Redondo"/>
    <n v="1"/>
    <n v="12"/>
    <n v="12"/>
    <n v="1.2000000000000002"/>
    <n v="7.79"/>
    <n v="2.8899999999999997"/>
    <m/>
    <s v="00563YILHM0336"/>
  </r>
  <r>
    <x v="563"/>
    <m/>
    <m/>
    <s v="Yesy"/>
    <s v="BU06818"/>
    <s v="Blusa estampada de Lunares"/>
    <n v="1"/>
    <n v="14"/>
    <n v="14"/>
    <n v="1.4000000000000001"/>
    <n v="7"/>
    <n v="5.46"/>
    <m/>
    <s v="00564BU06818"/>
  </r>
  <r>
    <x v="564"/>
    <m/>
    <m/>
    <s v="Encargo"/>
    <s v="YILHM0474"/>
    <s v="Calzado rojo elegante de punta fina"/>
    <n v="1"/>
    <n v="35"/>
    <n v="35"/>
    <n v="3.5"/>
    <n v="17.5"/>
    <n v="13.65"/>
    <m/>
    <s v="00565YILHM0474"/>
  </r>
  <r>
    <x v="565"/>
    <m/>
    <m/>
    <s v="Yeny"/>
    <s v="YILHM0465"/>
    <s v="Mochilas de Lona de gran calidad con porta laptop Marca Victoria´s Secret Rosa"/>
    <n v="1"/>
    <n v="45"/>
    <n v="45"/>
    <n v="4.5"/>
    <n v="22.5"/>
    <n v="17.55"/>
    <m/>
    <s v="00566YILHM0465"/>
  </r>
  <r>
    <x v="566"/>
    <m/>
    <m/>
    <s v="Yilian"/>
    <s v="BU043686"/>
    <s v="Blusa de manga elegante en vuelos con ribete en contraste Color Blanco"/>
    <n v="1"/>
    <n v="18"/>
    <n v="18"/>
    <n v="1.8"/>
    <n v="8.9999999999999982"/>
    <n v="7.0200000000000022"/>
    <m/>
    <s v="00567BU043686"/>
  </r>
  <r>
    <x v="567"/>
    <m/>
    <m/>
    <s v="Violeta"/>
    <s v="YILHM0425"/>
    <s v="Sandalias en tendencia y de gran comodidad Negro"/>
    <n v="1"/>
    <n v="30"/>
    <n v="30"/>
    <n v="3"/>
    <n v="15"/>
    <n v="11.7"/>
    <m/>
    <s v="00568YILHM0425"/>
  </r>
  <r>
    <x v="568"/>
    <m/>
    <m/>
    <s v="Vendido por mi"/>
    <s v="BU043591"/>
    <s v="Vestido Maija de estilo fresco de verano Negro"/>
    <n v="1"/>
    <n v="20"/>
    <n v="20"/>
    <n v="2"/>
    <n v="10"/>
    <n v="7.8"/>
    <m/>
    <s v="00569BU043591"/>
  </r>
  <r>
    <x v="569"/>
    <m/>
    <m/>
    <s v="Baby se la quedó"/>
    <s v="YILHM0465"/>
    <s v="Mochilas de Lona de gran calidad con porta laptop Marca Victoria´s Secret Rosa"/>
    <n v="1"/>
    <n v="45"/>
    <n v="45"/>
    <n v="4.5"/>
    <n v="22.5"/>
    <n v="17.55"/>
    <m/>
    <s v="00570YILHM0465"/>
  </r>
  <r>
    <x v="570"/>
    <m/>
    <m/>
    <s v="Ajuste inventario diciembre"/>
    <s v="BU04365"/>
    <s v="Sandalias prácticas chunky blanco crema"/>
    <n v="1"/>
    <n v="35"/>
    <n v="35"/>
    <n v="3.5"/>
    <n v="17.5"/>
    <n v="13.65"/>
    <m/>
    <s v="00571BU04365"/>
  </r>
  <r>
    <x v="571"/>
    <m/>
    <m/>
    <s v="Ajuste inventario"/>
    <s v="YILHM0406"/>
    <s v="Bolso ratán de listas negras"/>
    <n v="1"/>
    <n v="25"/>
    <n v="25"/>
    <n v="2.5"/>
    <n v="12.5"/>
    <n v="9.75"/>
    <m/>
    <s v="00572YILHM0406"/>
  </r>
  <r>
    <x v="572"/>
    <m/>
    <m/>
    <s v="Asignar vendedor"/>
    <s v="YILHM0409"/>
    <s v="Bolso carmelita redondo de rafia con zíper"/>
    <n v="1"/>
    <n v="25"/>
    <n v="25"/>
    <n v="2.5"/>
    <n v="12.5"/>
    <n v="9.75"/>
    <m/>
    <s v="00573YILHM0409"/>
  </r>
  <r>
    <x v="573"/>
    <m/>
    <m/>
    <s v="Asignar vendedor"/>
    <s v="YILHM0408"/>
    <s v="Bolso carmelita cuadrado de rafia con zíper"/>
    <n v="1"/>
    <n v="25"/>
    <n v="25"/>
    <n v="2.5"/>
    <n v="12.5"/>
    <n v="9.75"/>
    <m/>
    <s v="00574YILHM0408"/>
  </r>
  <r>
    <x v="574"/>
    <m/>
    <m/>
    <s v="Yeny"/>
    <s v="YILHM0225"/>
    <s v="Top de punto fino negro"/>
    <n v="1"/>
    <n v="15"/>
    <n v="15"/>
    <n v="1.5"/>
    <n v="7.5"/>
    <n v="5.85"/>
    <m/>
    <s v="00575YILHM0225"/>
  </r>
  <r>
    <x v="575"/>
    <m/>
    <m/>
    <s v="Violeta"/>
    <s v="YILHM0425"/>
    <s v="Sandalias en tendencia y de gran comodidad Negro"/>
    <n v="1"/>
    <n v="30"/>
    <n v="30"/>
    <n v="3"/>
    <n v="15"/>
    <n v="11.7"/>
    <m/>
    <s v="00576YILHM0425"/>
  </r>
  <r>
    <x v="576"/>
    <m/>
    <m/>
    <s v="Asignar vendedor"/>
    <s v="YILHM0422"/>
    <s v="Sandalias en tendencia y de gran comodidad Oliva"/>
    <n v="2"/>
    <n v="30"/>
    <n v="60"/>
    <n v="3"/>
    <n v="15"/>
    <n v="23.4"/>
    <m/>
    <s v="00577YILHM0422"/>
  </r>
  <r>
    <x v="577"/>
    <m/>
    <m/>
    <m/>
    <s v="BU0394"/>
    <s v="Sandalias crema"/>
    <n v="1"/>
    <n v="35"/>
    <n v="35"/>
    <n v="0"/>
    <n v="21"/>
    <n v="13.65"/>
    <m/>
    <s v="00578BU0394"/>
  </r>
  <r>
    <x v="578"/>
    <m/>
    <m/>
    <s v="Yudi"/>
    <s v="YILHM0464"/>
    <s v="Mochilas de Lona de gran calidad con porta laptop Marca Victoria´s Secret Gris"/>
    <n v="1"/>
    <n v="45"/>
    <n v="45"/>
    <n v="4.5"/>
    <n v="11"/>
    <n v="29.05"/>
    <m/>
    <s v="00579YILHM0464"/>
  </r>
  <r>
    <x v="579"/>
    <m/>
    <m/>
    <s v="Leticia"/>
    <s v="BU043656"/>
    <s v="Gafas de moda estilo rectangular"/>
    <n v="1"/>
    <n v="10"/>
    <n v="10"/>
    <n v="1"/>
    <n v="3.6099999999999994"/>
    <n v="5.2900000000000009"/>
    <m/>
    <s v="00580BU043656"/>
  </r>
  <r>
    <x v="579"/>
    <m/>
    <m/>
    <s v="Leticia"/>
    <s v="BU043542"/>
    <s v="Pantalones cortos con dobladillo"/>
    <n v="1"/>
    <n v="20"/>
    <n v="20"/>
    <n v="2"/>
    <n v="7.43"/>
    <n v="10.370000000000001"/>
    <m/>
    <s v="00580BU043542"/>
  </r>
  <r>
    <x v="579"/>
    <m/>
    <m/>
    <s v="Leticia"/>
    <s v="YILHM0408"/>
    <s v="Bolso carmelita cuadrado de rafia con zíper"/>
    <n v="1"/>
    <n v="25"/>
    <n v="25"/>
    <n v="2.5"/>
    <n v="12.5"/>
    <n v="9.75"/>
    <m/>
    <s v="00580YILHM0408"/>
  </r>
  <r>
    <x v="579"/>
    <m/>
    <m/>
    <s v="Leticia"/>
    <s v="BU04388"/>
    <s v="Cinturón fino de hebilla de estilo elegante carmelita"/>
    <n v="1"/>
    <n v="12"/>
    <n v="12"/>
    <n v="1.2000000000000002"/>
    <n v="5.9999999999999991"/>
    <n v="4.6800000000000006"/>
    <m/>
    <s v="00580BU04388"/>
  </r>
  <r>
    <x v="580"/>
    <m/>
    <m/>
    <s v="Yilian"/>
    <s v="UB0235"/>
    <s v="Vestido corto azul real"/>
    <n v="1"/>
    <n v="18"/>
    <n v="18"/>
    <n v="1.8"/>
    <n v="9.6444444444444386"/>
    <n v="6.3755555555555619"/>
    <m/>
    <s v="00581UB0235"/>
  </r>
  <r>
    <x v="581"/>
    <m/>
    <m/>
    <s v="Nanda"/>
    <s v="BU04470"/>
    <s v="Short blanco elegante de talle alto"/>
    <n v="1"/>
    <n v="20"/>
    <n v="20"/>
    <n v="2"/>
    <n v="10"/>
    <n v="7.8"/>
    <m/>
    <s v="00582BU04470"/>
  </r>
  <r>
    <x v="582"/>
    <m/>
    <m/>
    <s v="Yilian"/>
    <s v="BU043590"/>
    <s v="Vestido Maija de estilo fresco de verano Blanco"/>
    <n v="1"/>
    <n v="20"/>
    <n v="20"/>
    <n v="2"/>
    <n v="10"/>
    <n v="7.8"/>
    <m/>
    <s v="00583BU043590"/>
  </r>
  <r>
    <x v="583"/>
    <m/>
    <m/>
    <s v="Yilian_x000a__x000a_[2024-12-26 23:47:05 -0600"/>
    <s v="BU043575"/>
    <s v="Blusa corta de mangas abombadas de lazos delanteros color rojo"/>
    <n v="1"/>
    <n v="18"/>
    <n v="18"/>
    <n v="1.8"/>
    <n v="10.18"/>
    <n v="5.8400000000000007"/>
    <m/>
    <s v="00584BU043575"/>
  </r>
  <r>
    <x v="583"/>
    <m/>
    <m/>
    <s v="Yilian_x000a__x000a_[2024-12-26 23:47:05 -0600"/>
    <s v="YILHM0335"/>
    <s v="Camiseta De Manga Corta A Rayas Con Cuello Redondo"/>
    <n v="1"/>
    <n v="12"/>
    <n v="12"/>
    <n v="1.2000000000000002"/>
    <n v="5.9999999999999991"/>
    <n v="4.6800000000000006"/>
    <m/>
    <s v="00584YILHM0335"/>
  </r>
  <r>
    <x v="584"/>
    <m/>
    <m/>
    <s v="Yilian_x000a__x000a_[2024-12-26 23:46:55 -0600"/>
    <s v="YILHM0211"/>
    <s v="Pantalones jogger cómodos negro"/>
    <n v="1"/>
    <n v="30"/>
    <n v="30"/>
    <n v="3"/>
    <n v="9"/>
    <n v="17.7"/>
    <m/>
    <s v="00585YILHM0211"/>
  </r>
  <r>
    <x v="585"/>
    <m/>
    <m/>
    <s v="Vendido por mi"/>
    <s v="YILHM0412"/>
    <s v="Bolso grande de textura de cocodrilo con neceser"/>
    <n v="1"/>
    <n v="25"/>
    <n v="25"/>
    <n v="2.5"/>
    <n v="12"/>
    <n v="10.25"/>
    <m/>
    <s v="00586YILHM0412"/>
  </r>
  <r>
    <x v="586"/>
    <m/>
    <m/>
    <s v="Yilian"/>
    <s v="YILHM0535"/>
    <s v="Camisa de mezcla de algodón blanco de mujer H&amp;M"/>
    <n v="1"/>
    <n v="25"/>
    <n v="25"/>
    <n v="2.5"/>
    <n v="12.5"/>
    <n v="9.75"/>
    <m/>
    <s v="00587YILHM0535"/>
  </r>
  <r>
    <x v="587"/>
    <m/>
    <m/>
    <s v="Baby"/>
    <s v="YILHM0493"/>
    <s v="Pantalones deportivos de mujer beige claro H&amp;M"/>
    <n v="1"/>
    <n v="30"/>
    <n v="30"/>
    <n v="3"/>
    <n v="9"/>
    <n v="17.7"/>
    <m/>
    <s v="00588YILHM0493"/>
  </r>
  <r>
    <x v="587"/>
    <m/>
    <m/>
    <s v="Baby"/>
    <s v="YILHM0505"/>
    <s v="Hoodie con cremallera beige claro de mujer H&amp;M"/>
    <n v="1"/>
    <n v="30"/>
    <n v="30"/>
    <n v="3"/>
    <n v="15"/>
    <n v="11.7"/>
    <m/>
    <s v="00588YILHM0505"/>
  </r>
  <r>
    <x v="588"/>
    <m/>
    <m/>
    <s v="Violeta"/>
    <s v="YILHM0406"/>
    <s v="Bolso ratán de listas negras"/>
    <n v="1"/>
    <n v="25"/>
    <n v="25"/>
    <n v="2.5"/>
    <n v="12.5"/>
    <n v="9.75"/>
    <m/>
    <s v="00589YILHM0406"/>
  </r>
  <r>
    <x v="589"/>
    <m/>
    <m/>
    <s v="Yilian"/>
    <s v="UB0086"/>
    <s v="Falda larga viniletto"/>
    <n v="1"/>
    <n v="18"/>
    <n v="18"/>
    <n v="1.8"/>
    <n v="8.9999999999999982"/>
    <n v="7.0200000000000022"/>
    <m/>
    <s v="00590UB0086"/>
  </r>
  <r>
    <x v="590"/>
    <m/>
    <m/>
    <s v="Violeta"/>
    <s v="BU043574"/>
    <s v="Vestido de espalda descubierta de color sólido y tirantes de espagueti"/>
    <n v="1"/>
    <n v="25"/>
    <n v="25"/>
    <n v="2.5"/>
    <n v="12.5"/>
    <n v="9.75"/>
    <m/>
    <s v="00591BU043574"/>
  </r>
  <r>
    <x v="591"/>
    <m/>
    <m/>
    <s v="Violeta"/>
    <s v="YILHM0416"/>
    <s v="Botas negras ajustadas de zíper"/>
    <n v="1"/>
    <n v="40"/>
    <n v="40"/>
    <n v="4"/>
    <n v="20"/>
    <n v="15.6"/>
    <m/>
    <s v="00592YILHM0416"/>
  </r>
  <r>
    <x v="592"/>
    <m/>
    <m/>
    <s v="Baby"/>
    <s v="SQ9855160"/>
    <s v="Camiseta de jersey escote cuadrado de manga larga marrón"/>
    <n v="1"/>
    <n v="20"/>
    <n v="20"/>
    <n v="2"/>
    <n v="10"/>
    <n v="7.8"/>
    <m/>
    <s v="00593SQ9855160"/>
  </r>
  <r>
    <x v="593"/>
    <m/>
    <m/>
    <s v="Gercy"/>
    <s v="YILHM0263"/>
    <s v="Pulóver holgado blanco de gran calidad de hombre H&amp;M"/>
    <n v="1"/>
    <n v="18"/>
    <n v="18"/>
    <n v="1.8"/>
    <n v="8.9999999999999982"/>
    <n v="7.0200000000000022"/>
    <m/>
    <s v="00594YILHM0263"/>
  </r>
  <r>
    <x v="594"/>
    <m/>
    <m/>
    <s v="Michelle"/>
    <s v="YILHM0323"/>
    <s v="Pantalones De Traje De Pierna Ancha Negro"/>
    <n v="1"/>
    <n v="30"/>
    <n v="30"/>
    <n v="3"/>
    <n v="15"/>
    <n v="11.7"/>
    <m/>
    <s v="00595YILHM0323"/>
  </r>
  <r>
    <x v="594"/>
    <m/>
    <m/>
    <s v="Michelle"/>
    <s v="BU043608"/>
    <s v="Chaleco de traje estilo blazer color negro"/>
    <n v="1"/>
    <n v="25"/>
    <n v="25"/>
    <n v="2.5"/>
    <n v="12.5"/>
    <n v="9.75"/>
    <m/>
    <s v="00595BU043608"/>
  </r>
  <r>
    <x v="595"/>
    <m/>
    <m/>
    <s v="Yesy"/>
    <s v="YILHM0491"/>
    <s v="Jogger deportivo de ajuste regular azul marino de hombre H&amp;M"/>
    <n v="1"/>
    <n v="30"/>
    <n v="30"/>
    <n v="3"/>
    <n v="15"/>
    <n v="11.7"/>
    <m/>
    <s v="00596YILHM0491"/>
  </r>
  <r>
    <x v="596"/>
    <m/>
    <m/>
    <s v="Yilian"/>
    <s v="YILHM0523"/>
    <s v="Suéter de cuello alto de brillos negro de mujer H&amp;M"/>
    <n v="1"/>
    <n v="28"/>
    <n v="28"/>
    <n v="2.8000000000000003"/>
    <n v="14"/>
    <n v="10.92"/>
    <m/>
    <s v="00597YILHM0523"/>
  </r>
  <r>
    <x v="597"/>
    <m/>
    <m/>
    <s v="Violeta"/>
    <s v="YILHM0408"/>
    <s v="Bolso carmelita cuadrado de rafia con zíper"/>
    <n v="1"/>
    <n v="25"/>
    <n v="25"/>
    <n v="2.5"/>
    <n v="12.5"/>
    <n v="9.75"/>
    <m/>
    <s v="00598YILHM0408"/>
  </r>
  <r>
    <x v="598"/>
    <m/>
    <m/>
    <s v="Violeta"/>
    <s v="BU0727"/>
    <s v="Jean Mom con bajo descosido"/>
    <n v="1"/>
    <n v="30"/>
    <n v="30"/>
    <n v="3"/>
    <n v="15"/>
    <n v="11.7"/>
    <m/>
    <s v="00599BU0727"/>
  </r>
  <r>
    <x v="599"/>
    <m/>
    <m/>
    <m/>
    <s v="YILHM0427"/>
    <s v="Plataforma negra en tendencia (talla reducida)"/>
    <n v="1"/>
    <n v="40"/>
    <n v="40"/>
    <n v="0"/>
    <n v="24"/>
    <n v="15.6"/>
    <m/>
    <s v="00600YILHM0427"/>
  </r>
  <r>
    <x v="600"/>
    <m/>
    <m/>
    <s v="Jacqueline"/>
    <s v="YILHM0442"/>
    <s v="Vestido pullover acanalado Rosa (Victoria´s Secret)"/>
    <n v="1"/>
    <n v="30"/>
    <n v="30"/>
    <n v="3"/>
    <n v="15"/>
    <n v="11.7"/>
    <m/>
    <s v="00601YILHM0442"/>
  </r>
  <r>
    <x v="601"/>
    <m/>
    <m/>
    <s v="Claudia"/>
    <s v="BU0565"/>
    <s v="Jean MOM con rotos"/>
    <n v="1"/>
    <n v="30"/>
    <n v="30"/>
    <n v="3"/>
    <n v="15"/>
    <n v="11.7"/>
    <m/>
    <s v="00602BU0565"/>
  </r>
  <r>
    <x v="602"/>
    <m/>
    <m/>
    <s v="Yilian"/>
    <s v="BU043684"/>
    <s v="Blusa de manga elegante en vuelos con ribete en contraste Color Blanco"/>
    <n v="1"/>
    <n v="18"/>
    <n v="18"/>
    <n v="1.8"/>
    <n v="8.9999999999999982"/>
    <n v="7.0200000000000022"/>
    <m/>
    <s v="00603BU043684"/>
  </r>
  <r>
    <x v="602"/>
    <m/>
    <m/>
    <s v="Yilian"/>
    <s v="UB0150"/>
    <s v="Vestido escote de corazón"/>
    <n v="1"/>
    <n v="20"/>
    <n v="20"/>
    <n v="2"/>
    <n v="10"/>
    <n v="7.8"/>
    <m/>
    <s v="00603UB0150"/>
  </r>
  <r>
    <x v="603"/>
    <m/>
    <m/>
    <s v="Yilian"/>
    <s v="BU04387"/>
    <s v="Cinturón fino de hebilla de estilo elegante negro"/>
    <n v="1"/>
    <n v="12"/>
    <n v="12"/>
    <n v="1.2000000000000002"/>
    <n v="5.9999999999999991"/>
    <n v="4.6800000000000006"/>
    <m/>
    <s v="00604BU04387"/>
  </r>
  <r>
    <x v="603"/>
    <m/>
    <m/>
    <s v="Yilian"/>
    <s v="YILHM0249"/>
    <s v="Pulóver holgado rosa de hombre H&amp;M"/>
    <n v="1"/>
    <n v="18"/>
    <n v="18"/>
    <n v="1.8"/>
    <n v="8.9999999999999982"/>
    <n v="7.0200000000000022"/>
    <m/>
    <s v="00604YILHM0249"/>
  </r>
  <r>
    <x v="603"/>
    <m/>
    <m/>
    <s v="Yilian"/>
    <s v="YILHM0384"/>
    <s v="Tanga fina roja"/>
    <n v="1"/>
    <n v="3"/>
    <n v="3"/>
    <n v="0.30000000000000004"/>
    <n v="1.4"/>
    <n v="1.27"/>
    <m/>
    <s v="00604YILHM0384"/>
  </r>
  <r>
    <x v="604"/>
    <m/>
    <m/>
    <s v="Claudia"/>
    <s v="YILHM0406"/>
    <s v="Bolso ratán de listas negras"/>
    <n v="1"/>
    <n v="25"/>
    <n v="25"/>
    <n v="2.5"/>
    <n v="12.5"/>
    <n v="9.75"/>
    <m/>
    <s v="00605YILHM0406"/>
  </r>
  <r>
    <x v="605"/>
    <m/>
    <m/>
    <s v="Claudia"/>
    <s v="YILHM0343"/>
    <s v="Vestido largo con escote profundo y diseño calado con adorno metálico"/>
    <n v="1"/>
    <n v="35"/>
    <n v="35"/>
    <n v="3.5"/>
    <n v="13.5"/>
    <n v="17.649999999999999"/>
    <m/>
    <s v="00606YILHM0343"/>
  </r>
  <r>
    <x v="606"/>
    <m/>
    <m/>
    <s v="Claudia_x000a_Se vendió polo azul de 25 _x000a_Se vendió jogger deportivo de ajuste regular azul marino de hombre 30"/>
    <s v="YILHM0116"/>
    <s v="Jogger slim fit gris oscuro cargo dry fit Marca H&amp;M"/>
    <n v="1"/>
    <n v="35"/>
    <n v="35"/>
    <n v="3.5"/>
    <n v="17.5"/>
    <n v="13.65"/>
    <m/>
    <s v="00607YILHM0116"/>
  </r>
  <r>
    <x v="606"/>
    <m/>
    <m/>
    <s v="Claudia_x000a_Se vendió polo azul de 25 _x000a_Se vendió jogger deportivo de ajuste regular azul marino de hombre 30"/>
    <s v="YILHM0490"/>
    <s v="Jogger deportivo de ajuste regular gris melange de hombre H&amp;M"/>
    <n v="1"/>
    <n v="30"/>
    <n v="30"/>
    <n v="3"/>
    <n v="15"/>
    <n v="11.7"/>
    <m/>
    <s v="00607YILHM0490"/>
  </r>
  <r>
    <x v="607"/>
    <m/>
    <m/>
    <s v="Violeta"/>
    <s v="YILHM0415"/>
    <s v="Botas negras ajustadas de zíper"/>
    <n v="1"/>
    <n v="40"/>
    <n v="40"/>
    <n v="4"/>
    <n v="20"/>
    <n v="15.6"/>
    <m/>
    <s v="00608YILHM0415"/>
  </r>
  <r>
    <x v="608"/>
    <m/>
    <m/>
    <s v="Yilian"/>
    <s v="YILHM0192"/>
    <s v="Camisa de satén azul marino"/>
    <n v="1"/>
    <n v="25"/>
    <n v="25"/>
    <n v="2.5"/>
    <n v="12.5"/>
    <n v="9.75"/>
    <m/>
    <s v="00609YILHM0192"/>
  </r>
  <r>
    <x v="608"/>
    <m/>
    <m/>
    <s v="Yilian"/>
    <s v="BU043557"/>
    <s v="Blusa casual delazos delanteros color negro"/>
    <n v="1"/>
    <n v="18"/>
    <n v="18"/>
    <n v="1.8"/>
    <n v="6.8000000000000016"/>
    <n v="9.2199999999999989"/>
    <m/>
    <s v="00609BU043557"/>
  </r>
  <r>
    <x v="609"/>
    <m/>
    <m/>
    <s v="Jacqueline"/>
    <s v="YILHM0525"/>
    <s v="Body tanga con escote redondo negro de mujer H&amp;M"/>
    <n v="1"/>
    <n v="18"/>
    <n v="18"/>
    <n v="1.8"/>
    <n v="8.9999999999999982"/>
    <n v="7.0200000000000022"/>
    <m/>
    <s v="00610YILHM0525"/>
  </r>
  <r>
    <x v="609"/>
    <m/>
    <m/>
    <s v="Jacqueline"/>
    <s v="YILHM0528"/>
    <s v="Top de hombros descubiertos negro de mujer H&amp;M"/>
    <n v="1"/>
    <n v="20"/>
    <n v="20"/>
    <n v="2"/>
    <n v="10"/>
    <n v="7.8"/>
    <m/>
    <s v="00610YILHM0528"/>
  </r>
  <r>
    <x v="610"/>
    <m/>
    <m/>
    <s v="Baby"/>
    <s v="BU043659"/>
    <s v="Traje de baño casual con ajustes laterales"/>
    <n v="1"/>
    <n v="20"/>
    <n v="20"/>
    <n v="2"/>
    <n v="10.620000000000001"/>
    <n v="7.1799999999999988"/>
    <m/>
    <s v="00611BU043659"/>
  </r>
  <r>
    <x v="610"/>
    <m/>
    <m/>
    <s v="Baby"/>
    <s v="YILHM0460"/>
    <s v="Pijama de pantalón corto Negro de algodón (Victoria´s Secret)"/>
    <n v="1"/>
    <n v="35"/>
    <n v="35"/>
    <n v="3.5"/>
    <n v="14"/>
    <n v="17.149999999999999"/>
    <m/>
    <s v="00611YILHM0460"/>
  </r>
  <r>
    <x v="610"/>
    <m/>
    <m/>
    <s v="Baby"/>
    <s v="BU06621"/>
    <s v="Conjunto de bikini moca"/>
    <n v="1"/>
    <n v="20"/>
    <n v="20"/>
    <n v="2"/>
    <n v="10"/>
    <n v="7.8"/>
    <m/>
    <s v="00611BU06621"/>
  </r>
  <r>
    <x v="610"/>
    <m/>
    <m/>
    <s v="Baby"/>
    <s v="YILHM0331"/>
    <s v="Cardigan corto de manga larga y botones delanteros Albaricoque"/>
    <n v="1"/>
    <n v="30"/>
    <n v="30"/>
    <n v="3"/>
    <n v="16.689999999999998"/>
    <n v="10.010000000000002"/>
    <m/>
    <s v="00611YILHM0331"/>
  </r>
  <r>
    <x v="610"/>
    <m/>
    <m/>
    <s v="Baby"/>
    <s v="BU06692"/>
    <s v="Fashion TOTE bag tamaño de gran capacidad"/>
    <n v="1"/>
    <n v="18"/>
    <n v="18"/>
    <n v="1.8"/>
    <n v="8.9999999999999982"/>
    <n v="7.0200000000000022"/>
    <m/>
    <s v="00611BU06692"/>
  </r>
  <r>
    <x v="611"/>
    <m/>
    <m/>
    <s v="Yudi"/>
    <s v="BU043524"/>
    <s v="Sandalias doradas de tiras anchas para toda ocasión"/>
    <n v="1"/>
    <n v="20"/>
    <n v="20"/>
    <n v="2"/>
    <n v="6.65"/>
    <n v="11.15"/>
    <m/>
    <s v="00612BU043524"/>
  </r>
  <r>
    <x v="611"/>
    <m/>
    <m/>
    <s v="Yudi"/>
    <s v="YILHM0424"/>
    <s v="Sandalias en tendencia y de gran comodidad Oliva"/>
    <n v="1"/>
    <n v="30"/>
    <n v="30"/>
    <n v="3"/>
    <n v="14"/>
    <n v="12.7"/>
    <m/>
    <s v="00612YILHM0424"/>
  </r>
  <r>
    <x v="612"/>
    <m/>
    <m/>
    <s v="Yesy"/>
    <s v="YILHM0286"/>
    <s v="Pulóver lavado de ajuste caja negro vintage de hombre H&amp;M"/>
    <n v="1"/>
    <n v="18"/>
    <n v="18"/>
    <n v="1.8"/>
    <n v="8.9999999999999982"/>
    <n v="7.0200000000000022"/>
    <m/>
    <s v="00613YILHM0286"/>
  </r>
  <r>
    <x v="613"/>
    <m/>
    <m/>
    <s v="Yilian"/>
    <s v="BU043615"/>
    <s v="Camiseta ajustada de rayas sin mangas"/>
    <n v="1"/>
    <n v="8"/>
    <n v="8"/>
    <n v="0.8"/>
    <n v="4"/>
    <n v="3.12"/>
    <m/>
    <s v="00614BU043615"/>
  </r>
  <r>
    <x v="613"/>
    <m/>
    <m/>
    <s v="Yilian"/>
    <s v="BU0383"/>
    <s v="Top cami carrera"/>
    <n v="1"/>
    <n v="7"/>
    <n v="7"/>
    <n v="0.70000000000000007"/>
    <n v="3.5"/>
    <n v="2.73"/>
    <m/>
    <s v="00614BU0383"/>
  </r>
  <r>
    <x v="614"/>
    <m/>
    <m/>
    <s v="Jacqueline"/>
    <s v="YILHM0441"/>
    <s v="Vestido pullover acanalado Gris (Victoria´s Secret)"/>
    <n v="1"/>
    <n v="30"/>
    <n v="30"/>
    <n v="3"/>
    <n v="15"/>
    <n v="11.7"/>
    <m/>
    <s v="00615YILHM0441"/>
  </r>
  <r>
    <x v="615"/>
    <m/>
    <m/>
    <s v="Yilian"/>
    <s v="BU0322"/>
    <s v="Falda de trabajo"/>
    <n v="1"/>
    <n v="15"/>
    <n v="15"/>
    <n v="1.5"/>
    <n v="7.5"/>
    <n v="5.85"/>
    <m/>
    <s v="00616BU0322"/>
  </r>
  <r>
    <x v="616"/>
    <m/>
    <m/>
    <s v="Violeta"/>
    <s v="YILHM0222"/>
    <s v="Polo de ajuste perfecto negro"/>
    <n v="1"/>
    <n v="25"/>
    <n v="25"/>
    <n v="2.5"/>
    <n v="12.5"/>
    <n v="9.75"/>
    <m/>
    <s v="00617YILHM0222"/>
  </r>
  <r>
    <x v="616"/>
    <m/>
    <m/>
    <s v="Violeta"/>
    <s v="YILHM0530"/>
    <s v="Camisa ajustada de hombre H&amp;M"/>
    <n v="1"/>
    <n v="30"/>
    <n v="30"/>
    <n v="3"/>
    <n v="15"/>
    <n v="11.7"/>
    <m/>
    <s v="00617YILHM0530"/>
  </r>
  <r>
    <x v="617"/>
    <m/>
    <m/>
    <s v="Baby"/>
    <s v="BU06828"/>
    <s v="Sujetador suave de encaje y satén Negro"/>
    <n v="1"/>
    <n v="8"/>
    <n v="8"/>
    <n v="0.8"/>
    <n v="6.8724999999999996"/>
    <n v="0.24750000000000033"/>
    <m/>
    <s v="00618BU06828"/>
  </r>
  <r>
    <x v="618"/>
    <m/>
    <m/>
    <s v="Violeta"/>
    <s v="BU043579"/>
    <s v="Conjunto de bikini de manga larga con nudo delantero color vainilla"/>
    <n v="1"/>
    <n v="25"/>
    <n v="25"/>
    <n v="2.5"/>
    <n v="12.5"/>
    <n v="9.75"/>
    <m/>
    <s v="00619BU043579"/>
  </r>
  <r>
    <x v="619"/>
    <m/>
    <m/>
    <s v="Yeny"/>
    <s v="YILHM0407"/>
    <s v="Bolso ratán de listas blancas"/>
    <n v="1"/>
    <n v="25"/>
    <n v="25"/>
    <n v="2.5"/>
    <n v="12.5"/>
    <n v="9.75"/>
    <m/>
    <s v="00620YILHM0407"/>
  </r>
  <r>
    <x v="620"/>
    <m/>
    <m/>
    <s v="Yeny"/>
    <s v="BU043521"/>
    <s v="Sandalias doradas de tiras anchas para toda ocasión"/>
    <n v="1"/>
    <n v="20"/>
    <n v="20"/>
    <n v="2"/>
    <n v="10"/>
    <n v="7.8"/>
    <m/>
    <s v="00621BU043521"/>
  </r>
  <r>
    <x v="621"/>
    <m/>
    <m/>
    <s v="Baby"/>
    <s v="YILHM0322"/>
    <s v="Pantalones De Traje De Pierna Ancha Negro"/>
    <n v="1"/>
    <n v="30"/>
    <n v="30"/>
    <n v="3"/>
    <n v="15"/>
    <n v="11.7"/>
    <m/>
    <s v="00622YILHM0322"/>
  </r>
  <r>
    <x v="621"/>
    <m/>
    <m/>
    <s v="Baby"/>
    <s v="BU043541"/>
    <s v="Pantalones cortos con dobladillo"/>
    <n v="1"/>
    <n v="20"/>
    <n v="20"/>
    <n v="2"/>
    <n v="7.43"/>
    <n v="10.370000000000001"/>
    <m/>
    <s v="00622BU043541"/>
  </r>
  <r>
    <x v="622"/>
    <m/>
    <m/>
    <s v="Claudia"/>
    <s v="BU04435"/>
    <s v="Vestido crema ajustado de hombro torcido"/>
    <n v="1"/>
    <n v="25"/>
    <n v="25"/>
    <n v="2.5"/>
    <n v="12.5"/>
    <n v="9.75"/>
    <m/>
    <s v="00623BU04435"/>
  </r>
  <r>
    <x v="623"/>
    <m/>
    <m/>
    <s v="Claudia"/>
    <s v="YILHM0328"/>
    <s v="Cardigan corto de manga larga y botones delanteros Albaricoque"/>
    <n v="1"/>
    <n v="30"/>
    <n v="30"/>
    <n v="3"/>
    <n v="15"/>
    <n v="11.7"/>
    <m/>
    <s v="00624YILHM0328"/>
  </r>
  <r>
    <x v="624"/>
    <m/>
    <m/>
    <s v="Yilian"/>
    <s v="YILHM0171"/>
    <s v="Jersey de cuello alto rayas negras"/>
    <n v="1"/>
    <n v="22"/>
    <n v="22"/>
    <n v="2.2000000000000002"/>
    <n v="11"/>
    <n v="8.58"/>
    <m/>
    <s v="00625YILHM0171"/>
  </r>
  <r>
    <x v="624"/>
    <m/>
    <m/>
    <s v="Yilian"/>
    <s v="YILHM0494"/>
    <s v="Jogger de pierna ancha gris melange de mujer H&amp;M"/>
    <n v="1"/>
    <n v="30"/>
    <n v="30"/>
    <n v="3"/>
    <n v="15"/>
    <n v="11.7"/>
    <m/>
    <s v="00625YILHM0494"/>
  </r>
  <r>
    <x v="625"/>
    <m/>
    <m/>
    <s v="Yeny"/>
    <s v="BU04374"/>
    <s v="Camisa elegante con lazo grande"/>
    <n v="1"/>
    <n v="20"/>
    <n v="20"/>
    <n v="2"/>
    <n v="10"/>
    <n v="7.8"/>
    <m/>
    <s v="00626BU04374"/>
  </r>
  <r>
    <x v="626"/>
    <m/>
    <m/>
    <s v="Michelle"/>
    <s v="YILHM0266"/>
    <s v="Pulóver holgado verde caqui de gran calidad de hombre H&amp;M"/>
    <n v="1"/>
    <n v="18"/>
    <n v="18"/>
    <n v="1.8"/>
    <n v="8.9999999999999982"/>
    <n v="7.0200000000000022"/>
    <m/>
    <s v="00627YILHM0266"/>
  </r>
  <r>
    <x v="627"/>
    <m/>
    <m/>
    <s v="Michelle"/>
    <s v="SQ0228740"/>
    <s v="Pullover de hombre Loose Fit de gran calidad de cuello redondo azul Marca H&amp;M"/>
    <n v="1"/>
    <n v="18"/>
    <n v="18"/>
    <n v="1.8"/>
    <n v="8.9999999999999982"/>
    <n v="7.0200000000000022"/>
    <m/>
    <s v="00628SQ0228740"/>
  </r>
  <r>
    <x v="628"/>
    <m/>
    <m/>
    <s v="Michelle"/>
    <s v="YILHM0152"/>
    <s v="Pantalones cortos de hombre negro"/>
    <n v="1"/>
    <n v="20"/>
    <n v="20"/>
    <n v="2"/>
    <n v="10"/>
    <n v="7.8"/>
    <m/>
    <s v="00629YILHM0152"/>
  </r>
  <r>
    <x v="629"/>
    <m/>
    <m/>
    <s v="Yeny"/>
    <s v="BU043521"/>
    <s v="Sandalias doradas de tiras anchas para toda ocasión"/>
    <n v="1"/>
    <n v="20"/>
    <n v="20"/>
    <n v="2"/>
    <n v="10"/>
    <n v="7.8"/>
    <m/>
    <s v="00630BU043521"/>
  </r>
  <r>
    <x v="630"/>
    <m/>
    <m/>
    <s v="Michelle"/>
    <s v="YILHM0212"/>
    <s v="Pantalones deportivos Borgoña"/>
    <n v="1"/>
    <n v="30"/>
    <n v="30"/>
    <n v="3"/>
    <n v="15"/>
    <n v="11.7"/>
    <m/>
    <s v="00631YILHM0212"/>
  </r>
  <r>
    <x v="631"/>
    <m/>
    <m/>
    <m/>
    <s v="YILHM0212"/>
    <s v="Pantalones deportivos Borgoña"/>
    <n v="1"/>
    <n v="30"/>
    <n v="30"/>
    <n v="0"/>
    <n v="18"/>
    <n v="11.7"/>
    <m/>
    <s v="00632YILHM0212"/>
  </r>
  <r>
    <x v="632"/>
    <m/>
    <m/>
    <s v="Michelle"/>
    <s v="YILHM0343"/>
    <s v="Vestido largo con escote profundo y diseño calado con adorno metálico"/>
    <n v="1"/>
    <n v="35"/>
    <n v="35"/>
    <n v="3.5"/>
    <n v="13.5"/>
    <n v="17.649999999999999"/>
    <m/>
    <s v="00633YILHM0343"/>
  </r>
  <r>
    <x v="633"/>
    <m/>
    <m/>
    <s v="Michelle"/>
    <s v="BU04451"/>
    <s v="Top de punto y cuello elegante negro H&amp;M"/>
    <n v="1"/>
    <n v="20"/>
    <n v="20"/>
    <n v="2"/>
    <n v="10"/>
    <n v="7.8"/>
    <m/>
    <s v="00634BU04451"/>
  </r>
  <r>
    <x v="634"/>
    <m/>
    <m/>
    <s v="Yeny"/>
    <s v="SQ4817613"/>
    <s v="Jeans de pierna recta de talle alto"/>
    <n v="1"/>
    <n v="35"/>
    <n v="35"/>
    <n v="3.5"/>
    <n v="17.5"/>
    <n v="13.65"/>
    <m/>
    <s v="00635SQ4817613"/>
  </r>
  <r>
    <x v="635"/>
    <m/>
    <m/>
    <s v="Violeta"/>
    <s v="BU043580"/>
    <s v="Conjunto de bikini de manga larga con nudo delantero color vainilla"/>
    <n v="1"/>
    <n v="25"/>
    <n v="25"/>
    <n v="2.5"/>
    <n v="12.5"/>
    <n v="9.75"/>
    <m/>
    <s v="00636BU043580"/>
  </r>
  <r>
    <x v="636"/>
    <m/>
    <m/>
    <s v="Jacqueline"/>
    <s v="YILHM0206"/>
    <s v="Suéter de ajuste perfecto gris"/>
    <n v="1"/>
    <n v="20"/>
    <n v="20"/>
    <n v="2"/>
    <n v="10"/>
    <n v="7.8"/>
    <m/>
    <s v="00637YILHM0206"/>
  </r>
  <r>
    <x v="637"/>
    <m/>
    <m/>
    <s v="Michelle"/>
    <s v="YILHM0326"/>
    <s v="Pantalones De Traje De Pierna Ancha Beige"/>
    <n v="1"/>
    <n v="30"/>
    <n v="30"/>
    <n v="3"/>
    <n v="15"/>
    <n v="11.7"/>
    <m/>
    <s v="00638YILHM0326"/>
  </r>
  <r>
    <x v="638"/>
    <m/>
    <m/>
    <s v="Jacqueline"/>
    <s v="BU0419"/>
    <s v="Playera de animados"/>
    <n v="1"/>
    <n v="25"/>
    <n v="25"/>
    <n v="2.5"/>
    <n v="12.5"/>
    <n v="9.75"/>
    <m/>
    <s v="00639BU0419"/>
  </r>
  <r>
    <x v="639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640YILHM0466"/>
  </r>
  <r>
    <x v="640"/>
    <m/>
    <m/>
    <s v="Gercy"/>
    <s v="YILHM0334"/>
    <s v="Cardigan corto de manga larga y botones delanteros negro"/>
    <n v="1"/>
    <n v="30"/>
    <n v="30"/>
    <n v="3"/>
    <n v="15"/>
    <n v="11.7"/>
    <m/>
    <s v="00641YILHM0334"/>
  </r>
  <r>
    <x v="640"/>
    <m/>
    <m/>
    <s v="Gercy"/>
    <s v="YILHM0331"/>
    <s v="Cardigan corto de manga larga y botones delanteros Albaricoque"/>
    <n v="1"/>
    <n v="30"/>
    <n v="30"/>
    <n v="3"/>
    <n v="16.689999999999998"/>
    <n v="10.010000000000002"/>
    <m/>
    <s v="00641YILHM0331"/>
  </r>
  <r>
    <x v="641"/>
    <m/>
    <m/>
    <s v="Violeta"/>
    <s v="YILHM0329"/>
    <s v="Cardigan corto de manga larga y botones delanteros Albaricoque"/>
    <n v="1"/>
    <n v="30"/>
    <n v="30"/>
    <n v="3"/>
    <n v="16.689999999999998"/>
    <n v="10.010000000000002"/>
    <m/>
    <s v="00642YILHM0329"/>
  </r>
  <r>
    <x v="642"/>
    <m/>
    <m/>
    <s v="Michelle"/>
    <s v="SQ6696986"/>
    <s v="Suéter de cuello alto de punto fino y ajuste slim negro de hombre H&amp;M"/>
    <n v="1"/>
    <n v="30"/>
    <n v="30"/>
    <n v="3"/>
    <n v="15"/>
    <n v="11.7"/>
    <m/>
    <s v="00643SQ6696986"/>
  </r>
  <r>
    <x v="642"/>
    <m/>
    <m/>
    <s v="Michelle"/>
    <s v="YILHM0448"/>
    <s v="Vestido Polo Azul (Victoria´s Secret)"/>
    <n v="1"/>
    <n v="35"/>
    <n v="35"/>
    <n v="3.5"/>
    <n v="14"/>
    <n v="17.149999999999999"/>
    <m/>
    <s v="00643YILHM0448"/>
  </r>
  <r>
    <x v="643"/>
    <m/>
    <m/>
    <s v="Jacqueline"/>
    <s v="YILHM0176"/>
    <s v="Conjunto de dos tops Blanco y negro"/>
    <n v="1"/>
    <n v="15"/>
    <n v="15"/>
    <n v="1.5"/>
    <n v="7.5"/>
    <n v="5.85"/>
    <m/>
    <s v="00644YILHM0176"/>
  </r>
  <r>
    <x v="644"/>
    <m/>
    <m/>
    <s v="Jacquelin"/>
    <s v="YILHM0434"/>
    <s v="Pullover blanco Hot Stuff"/>
    <n v="1"/>
    <n v="12"/>
    <n v="12"/>
    <n v="1.2000000000000002"/>
    <n v="5.9999999999999991"/>
    <n v="4.6800000000000006"/>
    <m/>
    <s v="00645YILHM0434"/>
  </r>
  <r>
    <x v="644"/>
    <m/>
    <m/>
    <s v="Jacquelin"/>
    <s v="BU0276"/>
    <s v="Rubor rosa"/>
    <n v="1"/>
    <n v="10"/>
    <n v="10"/>
    <n v="1"/>
    <n v="5"/>
    <n v="3.9"/>
    <m/>
    <s v="00645BU0276"/>
  </r>
  <r>
    <x v="645"/>
    <m/>
    <m/>
    <s v="Yilian"/>
    <s v="BU06794"/>
    <s v="Crossbody Bag"/>
    <n v="1"/>
    <n v="18"/>
    <n v="18"/>
    <n v="1.8"/>
    <n v="8.9999999999999982"/>
    <n v="7.0200000000000022"/>
    <m/>
    <s v="00646BU06794"/>
  </r>
  <r>
    <x v="646"/>
    <m/>
    <m/>
    <m/>
    <s v="BU043598"/>
    <s v="Sujetador de gran confort antideslizante sin tirantes color crema"/>
    <n v="1"/>
    <n v="15"/>
    <n v="15"/>
    <n v="0"/>
    <n v="9"/>
    <n v="5.85"/>
    <m/>
    <s v="00647BU043598"/>
  </r>
  <r>
    <x v="647"/>
    <m/>
    <m/>
    <s v="Yudi"/>
    <s v="YILHM0434"/>
    <s v="Pullover blanco Hot Stuff"/>
    <n v="1"/>
    <n v="12"/>
    <n v="12"/>
    <n v="1.2000000000000002"/>
    <n v="5.9999999999999991"/>
    <n v="4.6800000000000006"/>
    <m/>
    <s v="00648YILHM0434"/>
  </r>
  <r>
    <x v="647"/>
    <m/>
    <m/>
    <s v="Yudi"/>
    <s v="YILHM0336"/>
    <s v="Camiseta De Manga Corta A Rayas Con Cuello Redondo"/>
    <n v="1"/>
    <n v="12"/>
    <n v="12"/>
    <n v="1.2000000000000002"/>
    <n v="7.79"/>
    <n v="2.8899999999999997"/>
    <m/>
    <s v="00648YILHM0336"/>
  </r>
  <r>
    <x v="648"/>
    <m/>
    <m/>
    <s v="Yudi"/>
    <s v="SQ7786296"/>
    <s v="Pantalones de vestir de hombre azul"/>
    <n v="1"/>
    <n v="35"/>
    <n v="35"/>
    <n v="3.5"/>
    <n v="17.5"/>
    <n v="13.65"/>
    <m/>
    <s v="00649SQ7786296"/>
  </r>
  <r>
    <x v="648"/>
    <m/>
    <m/>
    <s v="Yudi"/>
    <s v="SQ0926210"/>
    <s v="Pantalon de vestir de hombre beich"/>
    <n v="1"/>
    <n v="35"/>
    <n v="35"/>
    <n v="3.5"/>
    <n v="17.5"/>
    <n v="13.65"/>
    <m/>
    <s v="00649SQ0926210"/>
  </r>
  <r>
    <x v="649"/>
    <m/>
    <m/>
    <s v="Yilian"/>
    <s v="HAW0030"/>
    <s v="Vestido blanco para conformar disfraz"/>
    <n v="1"/>
    <n v="15"/>
    <n v="15"/>
    <n v="1.5"/>
    <n v="7.5"/>
    <n v="5.85"/>
    <m/>
    <s v="00650HAW0030"/>
  </r>
  <r>
    <x v="650"/>
    <m/>
    <m/>
    <s v="Yesy"/>
    <s v="YILHM0095"/>
    <s v="Pullover slim fit negro algodón Marca H&amp;M"/>
    <n v="1"/>
    <n v="18"/>
    <n v="18"/>
    <n v="1.8"/>
    <n v="8.9999999999999982"/>
    <n v="7.0200000000000022"/>
    <m/>
    <s v="00651YILHM0095"/>
  </r>
  <r>
    <x v="650"/>
    <m/>
    <m/>
    <s v="Yesy"/>
    <s v="YILHM0242"/>
    <s v="Pulóver holgado negro de hombre H&amp;M"/>
    <n v="1"/>
    <n v="18"/>
    <n v="18"/>
    <n v="1.8"/>
    <n v="9"/>
    <n v="7.0200000000000005"/>
    <m/>
    <s v="00651YILHM0242"/>
  </r>
  <r>
    <x v="651"/>
    <m/>
    <m/>
    <s v="Yudi"/>
    <s v="SQ0284775"/>
    <s v="Polo negro talla M"/>
    <n v="1"/>
    <n v="25"/>
    <n v="25"/>
    <n v="2.5"/>
    <n v="12.5"/>
    <n v="9.75"/>
    <m/>
    <s v="00652SQ0284775"/>
  </r>
  <r>
    <x v="651"/>
    <m/>
    <m/>
    <s v="Yudi"/>
    <s v="SQ4512719"/>
    <s v="Pullover de hombre de ajuste perfecto"/>
    <n v="1"/>
    <n v="18"/>
    <n v="18"/>
    <n v="1.8"/>
    <n v="8.9999999999999982"/>
    <n v="7.0200000000000022"/>
    <m/>
    <s v="00652SQ4512719"/>
  </r>
  <r>
    <x v="651"/>
    <m/>
    <m/>
    <s v="Yudi"/>
    <s v="SQ1044927"/>
    <s v="Pullover carmelita de hombre"/>
    <n v="1"/>
    <n v="18"/>
    <n v="18"/>
    <n v="1.8"/>
    <n v="8.9999999999999982"/>
    <n v="7.0200000000000022"/>
    <m/>
    <s v="00652SQ1044927"/>
  </r>
  <r>
    <x v="652"/>
    <m/>
    <m/>
    <s v="Yudi"/>
    <s v="YILHM0442"/>
    <s v="Vestido pullover acanalado Rosa (Victoria´s Secret)"/>
    <n v="1"/>
    <n v="30"/>
    <n v="30"/>
    <n v="3"/>
    <n v="15"/>
    <n v="11.7"/>
    <m/>
    <s v="00653YILHM0442"/>
  </r>
  <r>
    <x v="652"/>
    <m/>
    <m/>
    <s v="Yudi"/>
    <s v="YILHM0438"/>
    <s v="Vestido pullover acanalado Crema (Victoria´s Secret)"/>
    <n v="1"/>
    <n v="30"/>
    <n v="30"/>
    <n v="3"/>
    <n v="15"/>
    <n v="11.7"/>
    <m/>
    <s v="00653YILHM0438"/>
  </r>
  <r>
    <x v="653"/>
    <m/>
    <m/>
    <s v="Violeta"/>
    <s v="YILHM0408"/>
    <s v="Bolso carmelita cuadrado de rafia con zíper"/>
    <n v="2"/>
    <n v="25"/>
    <n v="50"/>
    <n v="2.5"/>
    <n v="12.5"/>
    <n v="19.5"/>
    <m/>
    <s v="00654YILHM0408"/>
  </r>
  <r>
    <x v="654"/>
    <m/>
    <m/>
    <s v="Violeta"/>
    <s v="BU06707"/>
    <s v="Set de bikini 3 piezas estampado navy"/>
    <n v="1"/>
    <n v="25"/>
    <n v="25"/>
    <n v="2.5"/>
    <n v="12.5"/>
    <n v="9.75"/>
    <m/>
    <s v="00655BU06707"/>
  </r>
  <r>
    <x v="654"/>
    <m/>
    <m/>
    <s v="Violeta"/>
    <s v="YILHM0407"/>
    <s v="Bolso ratán de listas blancas"/>
    <n v="1"/>
    <n v="25"/>
    <n v="25"/>
    <n v="2.5"/>
    <n v="12.5"/>
    <n v="9.75"/>
    <m/>
    <s v="00655YILHM0407"/>
  </r>
  <r>
    <x v="655"/>
    <m/>
    <m/>
    <s v="Violeta"/>
    <s v="BU043580"/>
    <s v="Conjunto de bikini de manga larga con nudo delantero color vainilla"/>
    <n v="1"/>
    <n v="25"/>
    <n v="25"/>
    <n v="2.5"/>
    <n v="12.5"/>
    <n v="9.75"/>
    <m/>
    <s v="00656BU043580"/>
  </r>
  <r>
    <x v="655"/>
    <m/>
    <m/>
    <s v="Violeta"/>
    <s v="BU06779"/>
    <s v="Set de 3 piezas bikini de moda estampado de hoja"/>
    <n v="1"/>
    <n v="28"/>
    <n v="28"/>
    <n v="2.8000000000000003"/>
    <n v="14"/>
    <n v="10.92"/>
    <m/>
    <s v="00656BU06779"/>
  </r>
  <r>
    <x v="656"/>
    <m/>
    <m/>
    <s v="Claudia"/>
    <s v="YILHM0412"/>
    <s v="Bolso grande de textura de cocodrilo con neceser"/>
    <n v="1"/>
    <n v="25"/>
    <n v="25"/>
    <n v="2.5"/>
    <n v="12"/>
    <n v="10.25"/>
    <m/>
    <s v="00657YILHM0412"/>
  </r>
  <r>
    <x v="657"/>
    <m/>
    <m/>
    <s v="Yeny_x000a__x000a__x000a_[2025-01-02 13:09:12 -0600"/>
    <s v="UB0047"/>
    <s v="Falda de trabajo entallada"/>
    <n v="1"/>
    <n v="12"/>
    <n v="12"/>
    <n v="1.2000000000000002"/>
    <n v="5.9999999999999991"/>
    <n v="4.6800000000000006"/>
    <m/>
    <s v="00658UB0047"/>
  </r>
  <r>
    <x v="658"/>
    <m/>
    <m/>
    <m/>
    <s v="BU0590"/>
    <s v="Vestido Orquídea de botones y tirantes de pétalos"/>
    <n v="1"/>
    <n v="28"/>
    <n v="28"/>
    <n v="0"/>
    <n v="15.3"/>
    <n v="12.42"/>
    <m/>
    <s v="00659BU0590"/>
  </r>
  <r>
    <x v="659"/>
    <m/>
    <m/>
    <s v="Violeta"/>
    <s v="YILHM0412"/>
    <s v="Bolso grande de textura de cocodrilo con neceser"/>
    <n v="1"/>
    <n v="25"/>
    <n v="25"/>
    <n v="2.5"/>
    <n v="12"/>
    <n v="10.25"/>
    <m/>
    <s v="00660YILHM0412"/>
  </r>
  <r>
    <x v="660"/>
    <m/>
    <m/>
    <m/>
    <s v="YILHM0274"/>
    <s v="Pantalón cargo de ajuste ajustado beige claro de hombre H&amp;M"/>
    <n v="1"/>
    <n v="35"/>
    <n v="35"/>
    <n v="0"/>
    <n v="21"/>
    <n v="13.65"/>
    <m/>
    <s v="00661YILHM0274"/>
  </r>
  <r>
    <x v="661"/>
    <m/>
    <m/>
    <m/>
    <s v="SQ8134543"/>
    <s v="Jogger deportivo de ajuste regular crema"/>
    <n v="1"/>
    <n v="30"/>
    <n v="30"/>
    <n v="0"/>
    <n v="18"/>
    <n v="11.7"/>
    <m/>
    <s v="00662SQ8134543"/>
  </r>
  <r>
    <x v="662"/>
    <m/>
    <m/>
    <m/>
    <s v="YILHM0273"/>
    <s v="Pulóver de ajuste regular beige claro de hombre H&amp;M"/>
    <n v="1"/>
    <n v="18"/>
    <n v="18"/>
    <n v="0"/>
    <n v="12"/>
    <n v="5.82"/>
    <m/>
    <s v="00663YILHM0273"/>
  </r>
  <r>
    <x v="663"/>
    <m/>
    <m/>
    <m/>
    <s v="SQ7725909"/>
    <s v="Suéter de ajuste de cable crema"/>
    <n v="1"/>
    <n v="35"/>
    <n v="35"/>
    <n v="0"/>
    <n v="21"/>
    <n v="13.65"/>
    <m/>
    <s v="00664SQ7725909"/>
  </r>
  <r>
    <x v="664"/>
    <m/>
    <m/>
    <m/>
    <s v="YILHM0248"/>
    <s v="Pulóver holgado rosa de hombre H&amp;M"/>
    <n v="1"/>
    <n v="18"/>
    <n v="18"/>
    <n v="0"/>
    <n v="10.799999999999999"/>
    <n v="7.0200000000000014"/>
    <m/>
    <s v="00665YILHM0248"/>
  </r>
  <r>
    <x v="665"/>
    <m/>
    <m/>
    <m/>
    <s v="YILHM0240"/>
    <s v="Sudadera holgada Borgoña de hombre H&amp;M"/>
    <n v="1"/>
    <n v="30"/>
    <n v="30"/>
    <n v="0"/>
    <n v="18"/>
    <n v="11.7"/>
    <m/>
    <s v="00666YILHM0240"/>
  </r>
  <r>
    <x v="666"/>
    <m/>
    <m/>
    <m/>
    <s v="YILHM0242"/>
    <s v="Pulóver holgado negro de hombre H&amp;M"/>
    <n v="1"/>
    <n v="18"/>
    <n v="18"/>
    <n v="0"/>
    <n v="10.8"/>
    <n v="7.02"/>
    <m/>
    <s v="00667YILHM0242"/>
  </r>
  <r>
    <x v="667"/>
    <m/>
    <m/>
    <m/>
    <s v="YILHM0312"/>
    <s v="Enguatada de cuello alto negro de mujer H&amp;M"/>
    <n v="1"/>
    <n v="30"/>
    <n v="30"/>
    <n v="0"/>
    <n v="18"/>
    <n v="11.7"/>
    <m/>
    <s v="00668YILHM0312"/>
  </r>
  <r>
    <x v="668"/>
    <m/>
    <m/>
    <m/>
    <s v="YILHM0085"/>
    <s v="Pullover de hombre Loose Fit de gran calidad de cuello redondo beige Marca H&amp;M"/>
    <n v="1"/>
    <n v="18"/>
    <n v="18"/>
    <n v="0"/>
    <n v="10.799999999999999"/>
    <n v="7.0200000000000014"/>
    <m/>
    <s v="00669YILHM0085"/>
  </r>
  <r>
    <x v="669"/>
    <m/>
    <m/>
    <s v="Yilian"/>
    <s v="YILHM0409"/>
    <s v="Bolso carmelita redondo de rafia con zíper"/>
    <n v="1"/>
    <n v="25"/>
    <n v="25"/>
    <n v="2.5"/>
    <n v="12.5"/>
    <n v="9.75"/>
    <m/>
    <s v="00670YILHM0409"/>
  </r>
  <r>
    <x v="670"/>
    <m/>
    <m/>
    <s v="Jacqueline"/>
    <s v="YILHM0431"/>
    <s v="Plataforma en bloque de color"/>
    <n v="1"/>
    <n v="35"/>
    <n v="35"/>
    <n v="3.5"/>
    <n v="17.5"/>
    <n v="13.65"/>
    <m/>
    <s v="00671YILHM0431"/>
  </r>
  <r>
    <x v="671"/>
    <m/>
    <m/>
    <s v="Violeta"/>
    <s v="BU04363"/>
    <s v="Sandalias prácticas chunky blanco crema"/>
    <n v="1"/>
    <n v="35"/>
    <n v="35"/>
    <n v="3.5"/>
    <n v="17.5"/>
    <n v="13.65"/>
    <m/>
    <s v="00672BU04363"/>
  </r>
  <r>
    <x v="671"/>
    <m/>
    <m/>
    <s v="Violeta"/>
    <s v="BU04388"/>
    <s v="Cinturón fino de hebilla de estilo elegante carmelita"/>
    <n v="1"/>
    <n v="12"/>
    <n v="12"/>
    <n v="1.2000000000000002"/>
    <n v="5.9999999999999991"/>
    <n v="4.6800000000000006"/>
    <m/>
    <s v="00672BU04388"/>
  </r>
  <r>
    <x v="672"/>
    <m/>
    <m/>
    <s v="Violeta"/>
    <s v="BU043494"/>
    <s v="Conjunto de Traje de Baño sexy color rojo"/>
    <n v="1"/>
    <n v="15"/>
    <n v="15"/>
    <n v="1.5"/>
    <n v="7.5"/>
    <n v="5.85"/>
    <m/>
    <s v="00673BU043494"/>
  </r>
  <r>
    <x v="673"/>
    <m/>
    <m/>
    <s v="Claudia"/>
    <s v="YILHM0409"/>
    <s v="Bolso carmelita redondo de rafia con zíper"/>
    <n v="1"/>
    <n v="25"/>
    <n v="25"/>
    <n v="2.5"/>
    <n v="12.5"/>
    <n v="9.75"/>
    <m/>
    <s v="00674YILHM0409"/>
  </r>
  <r>
    <x v="674"/>
    <m/>
    <m/>
    <s v="Claudia"/>
    <s v="BU07353"/>
    <s v="Vestido Rojo de botones"/>
    <n v="1"/>
    <n v="12"/>
    <n v="12"/>
    <n v="1.2000000000000002"/>
    <n v="5.9999999999999991"/>
    <n v="4.6800000000000006"/>
    <m/>
    <s v="00675BU07353"/>
  </r>
  <r>
    <x v="675"/>
    <m/>
    <m/>
    <s v="Michelle"/>
    <s v="SQ0434388"/>
    <s v="Jean MOM con rotos"/>
    <n v="1"/>
    <n v="30"/>
    <n v="30"/>
    <n v="3"/>
    <n v="15"/>
    <n v="11.7"/>
    <m/>
    <s v="00676SQ0434388"/>
  </r>
  <r>
    <x v="676"/>
    <m/>
    <m/>
    <s v="Jacqueline"/>
    <s v="BU04346"/>
    <s v="Sneakers chunky blancos"/>
    <n v="1"/>
    <n v="45"/>
    <n v="45"/>
    <n v="4.5"/>
    <n v="22.5"/>
    <n v="17.55"/>
    <m/>
    <s v="00677BU04346"/>
  </r>
  <r>
    <x v="677"/>
    <m/>
    <m/>
    <s v="Michelle"/>
    <s v="BU043631"/>
    <s v="Pantalón elegante de pierna ancha color crema"/>
    <n v="1"/>
    <n v="30"/>
    <n v="30"/>
    <n v="3"/>
    <n v="8.6"/>
    <n v="18.099999999999998"/>
    <m/>
    <s v="00678BU043631"/>
  </r>
  <r>
    <x v="677"/>
    <m/>
    <m/>
    <s v="Michelle"/>
    <s v="YILHM0407"/>
    <s v="Bolso ratán de listas blancas"/>
    <n v="1"/>
    <n v="25"/>
    <n v="25"/>
    <n v="2.5"/>
    <n v="12.5"/>
    <n v="9.75"/>
    <m/>
    <s v="00678YILHM0407"/>
  </r>
  <r>
    <x v="678"/>
    <m/>
    <m/>
    <s v="Yeny"/>
    <s v="SQ0215072"/>
    <s v="Sandalias mule con adorno de nudos"/>
    <n v="1"/>
    <n v="35"/>
    <n v="35"/>
    <n v="3.5"/>
    <n v="19.649999999999999"/>
    <n v="11.500000000000002"/>
    <m/>
    <s v="00679SQ0215072"/>
  </r>
  <r>
    <x v="679"/>
    <m/>
    <m/>
    <s v="Violeta"/>
    <s v="YILHM0437"/>
    <s v="Vestido pullover acanalado Oliva (Victoria´s Secret)"/>
    <n v="1"/>
    <n v="30"/>
    <n v="30"/>
    <n v="3"/>
    <n v="15"/>
    <n v="11.7"/>
    <m/>
    <s v="00680YILHM0437"/>
  </r>
  <r>
    <x v="679"/>
    <m/>
    <m/>
    <s v="Violeta"/>
    <s v="BU06792"/>
    <s v="Vestido Midi de espalda oblicua"/>
    <n v="1"/>
    <n v="30"/>
    <n v="30"/>
    <n v="3"/>
    <n v="15"/>
    <n v="11.7"/>
    <m/>
    <s v="00680BU06792"/>
  </r>
  <r>
    <x v="679"/>
    <m/>
    <m/>
    <s v="Violeta"/>
    <s v="BU043497"/>
    <s v="Vestido Privé Unicolor Sin Mangas ajustado con pliegues color negro"/>
    <n v="1"/>
    <n v="20"/>
    <n v="20"/>
    <n v="2"/>
    <n v="10"/>
    <n v="7.8"/>
    <m/>
    <s v="00680BU043497"/>
  </r>
  <r>
    <x v="679"/>
    <m/>
    <m/>
    <s v="Violeta"/>
    <s v="YILHM0407"/>
    <s v="Bolso ratán de listas blancas"/>
    <n v="1"/>
    <n v="25"/>
    <n v="25"/>
    <n v="2.5"/>
    <n v="12.5"/>
    <n v="9.75"/>
    <m/>
    <s v="00680YILHM0407"/>
  </r>
  <r>
    <x v="680"/>
    <m/>
    <m/>
    <s v="Yesy"/>
    <s v="YILHM0003"/>
    <s v="Shorts de felpa regular fit gris medio Marca H&amp;M"/>
    <n v="1"/>
    <n v="22"/>
    <n v="22"/>
    <n v="2.2000000000000002"/>
    <n v="11"/>
    <n v="8.58"/>
    <m/>
    <s v="00681YILHM0003"/>
  </r>
  <r>
    <x v="680"/>
    <m/>
    <m/>
    <s v="Yesy"/>
    <s v="YILHM0211"/>
    <s v="Pantalones jogger cómodos negro"/>
    <n v="1"/>
    <n v="30"/>
    <n v="30"/>
    <n v="3"/>
    <n v="9"/>
    <n v="17.7"/>
    <m/>
    <s v="00681YILHM0211"/>
  </r>
  <r>
    <x v="681"/>
    <m/>
    <m/>
    <s v="Yilian"/>
    <s v="YILHM0500"/>
    <s v="Hoodie con capucho hologada negro de hombre H&amp;M"/>
    <n v="1"/>
    <n v="35"/>
    <n v="35"/>
    <n v="3.5"/>
    <n v="17.5"/>
    <n v="13.65"/>
    <m/>
    <s v="00682YILHM0500"/>
  </r>
  <r>
    <x v="682"/>
    <m/>
    <m/>
    <s v="Yesy"/>
    <s v="YILHM0510"/>
    <s v="Polo de algodón de ajuste regular con cremallera beige de hombre H&amp;M"/>
    <n v="1"/>
    <n v="25"/>
    <n v="25"/>
    <n v="2.5"/>
    <n v="12.5"/>
    <n v="9.75"/>
    <m/>
    <s v="00683YILHM0510"/>
  </r>
  <r>
    <x v="682"/>
    <m/>
    <m/>
    <s v="Yesy"/>
    <s v="YILHM0504"/>
    <s v="Enguatada con estampado de gofrados y ajuste slim gris de hombre H&amp;M"/>
    <n v="1"/>
    <n v="25"/>
    <n v="25"/>
    <n v="2.5"/>
    <n v="12.5"/>
    <n v="9.75"/>
    <m/>
    <s v="00683YILHM0504"/>
  </r>
  <r>
    <x v="683"/>
    <m/>
    <m/>
    <s v="Violeta"/>
    <s v="YILHM0409"/>
    <s v="Bolso carmelita redondo de rafia con zíper"/>
    <n v="1"/>
    <n v="25"/>
    <n v="25"/>
    <n v="2.5"/>
    <n v="12.5"/>
    <n v="9.75"/>
    <m/>
    <s v="00684YILHM0409"/>
  </r>
  <r>
    <x v="684"/>
    <m/>
    <m/>
    <s v="Michelle"/>
    <s v="YILHM0326"/>
    <s v="Pantalones De Traje De Pierna Ancha Beige"/>
    <n v="1"/>
    <n v="30"/>
    <n v="30"/>
    <n v="3"/>
    <n v="15"/>
    <n v="11.7"/>
    <m/>
    <s v="00685YILHM0326"/>
  </r>
  <r>
    <x v="685"/>
    <m/>
    <m/>
    <s v="Violeta"/>
    <s v="YILHM0488"/>
    <s v="Sudadera holgada beige claro de hombre H&amp;M"/>
    <n v="1"/>
    <n v="30"/>
    <n v="30"/>
    <n v="3"/>
    <n v="15"/>
    <n v="11.7"/>
    <m/>
    <s v="00686YILHM0488"/>
  </r>
  <r>
    <x v="685"/>
    <m/>
    <m/>
    <s v="Violeta"/>
    <s v="BU06711"/>
    <s v="Horquillas en forma de lazo"/>
    <n v="1"/>
    <n v="2"/>
    <n v="2"/>
    <n v="0.2"/>
    <n v="1.391176470588235"/>
    <n v="0.38882352941176496"/>
    <m/>
    <s v="00686BU06711"/>
  </r>
  <r>
    <x v="685"/>
    <m/>
    <m/>
    <s v="Violeta"/>
    <s v="YILHM0518"/>
    <s v="Suéter de cuello alto negro de mujer H&amp;M"/>
    <n v="1"/>
    <n v="20"/>
    <n v="20"/>
    <n v="2"/>
    <n v="9"/>
    <n v="8.8000000000000007"/>
    <m/>
    <s v="00686YILHM0518"/>
  </r>
  <r>
    <x v="686"/>
    <m/>
    <m/>
    <s v="Baby"/>
    <s v="YILHM0272"/>
    <s v="Sudadera holgada Thermolite beige claro H&amp;M"/>
    <n v="1"/>
    <n v="18"/>
    <n v="18"/>
    <n v="1.8"/>
    <n v="8.9999999999999982"/>
    <n v="7.0200000000000022"/>
    <m/>
    <s v="00687YILHM0272"/>
  </r>
  <r>
    <x v="687"/>
    <m/>
    <m/>
    <m/>
    <s v="YILHM0253"/>
    <s v="Pulóver holgado con estampado Kodak H&amp;M"/>
    <n v="1"/>
    <n v="18"/>
    <n v="18"/>
    <n v="0"/>
    <n v="10.799999999999999"/>
    <n v="7.0200000000000014"/>
    <m/>
    <s v="00688YILHM0253"/>
  </r>
  <r>
    <x v="688"/>
    <m/>
    <m/>
    <s v="Yudi"/>
    <s v="BU043586"/>
    <s v="Vestido floral bohemio de línea A de un hombro"/>
    <n v="1"/>
    <n v="35"/>
    <n v="35"/>
    <n v="3.5"/>
    <n v="17.5"/>
    <n v="13.65"/>
    <m/>
    <s v="00689BU043586"/>
  </r>
  <r>
    <x v="688"/>
    <m/>
    <m/>
    <s v="Yudi"/>
    <s v="BU06745"/>
    <s v="Vestido Resorte estampado bohemio"/>
    <n v="1"/>
    <n v="35"/>
    <n v="35"/>
    <n v="3.5"/>
    <n v="17.5"/>
    <n v="13.65"/>
    <m/>
    <s v="00689BU06745"/>
  </r>
  <r>
    <x v="689"/>
    <m/>
    <m/>
    <s v="Yudi"/>
    <s v="YILHM0229"/>
    <s v="Pantalones cortos deportivos gris melange"/>
    <n v="1"/>
    <n v="20"/>
    <n v="20"/>
    <n v="2"/>
    <n v="10"/>
    <n v="7.8"/>
    <m/>
    <s v="00690YILHM0229"/>
  </r>
  <r>
    <x v="690"/>
    <m/>
    <m/>
    <s v="Violeta"/>
    <s v="BU043509"/>
    <s v="Set de bikini de estilo europeo de moda color Oliva"/>
    <n v="1"/>
    <n v="22"/>
    <n v="22"/>
    <n v="2.2000000000000002"/>
    <n v="11"/>
    <n v="8.58"/>
    <m/>
    <s v="00691BU043509"/>
  </r>
  <r>
    <x v="691"/>
    <m/>
    <m/>
    <s v="Violeta"/>
    <s v="YILHM0432"/>
    <s v="Plataforma en bloque de color"/>
    <n v="1"/>
    <n v="35"/>
    <n v="35"/>
    <n v="3.5"/>
    <n v="17.5"/>
    <n v="13.65"/>
    <m/>
    <s v="00692YILHM0432"/>
  </r>
  <r>
    <x v="692"/>
    <m/>
    <m/>
    <s v="Jacqueline"/>
    <s v="YILHM0337"/>
    <s v="Camiseta De Manga Corta A Rayas Con Cuello Redondo"/>
    <n v="1"/>
    <n v="12"/>
    <n v="12"/>
    <n v="1.2000000000000002"/>
    <n v="7.79"/>
    <n v="2.8899999999999997"/>
    <m/>
    <s v="00693YILHM0337"/>
  </r>
  <r>
    <x v="693"/>
    <m/>
    <m/>
    <s v="Violeta"/>
    <s v="YILHM0412"/>
    <s v="Bolso grande de textura de cocodrilo con neceser"/>
    <n v="1"/>
    <n v="25"/>
    <n v="25"/>
    <n v="2.5"/>
    <n v="12"/>
    <n v="10.25"/>
    <m/>
    <s v="00694YILHM0412"/>
  </r>
  <r>
    <x v="693"/>
    <m/>
    <m/>
    <s v="Violeta"/>
    <s v="YILHM0409"/>
    <s v="Bolso carmelita redondo de rafia con zíper"/>
    <n v="1"/>
    <n v="25"/>
    <n v="25"/>
    <n v="2.5"/>
    <n v="12.5"/>
    <n v="9.75"/>
    <m/>
    <s v="00694YILHM0409"/>
  </r>
  <r>
    <x v="694"/>
    <m/>
    <m/>
    <s v="Claudia"/>
    <s v="YILHM0490"/>
    <s v="Sudadera holgada beige claro de hombre H&amp;M"/>
    <n v="1"/>
    <n v="30"/>
    <n v="30"/>
    <n v="3"/>
    <n v="15"/>
    <n v="11.7"/>
    <m/>
    <s v="00695YILHM0490"/>
  </r>
  <r>
    <x v="695"/>
    <m/>
    <m/>
    <m/>
    <s v="YILHM0284"/>
    <s v="Pantalón cargo de ajuste relajado con cordones en los bajos beige claro de hombre H&amp;M"/>
    <n v="1"/>
    <n v="35"/>
    <n v="35"/>
    <n v="0"/>
    <n v="21"/>
    <n v="13.65"/>
    <m/>
    <s v="00696YILHM0284"/>
  </r>
  <r>
    <x v="696"/>
    <m/>
    <m/>
    <s v="Baby"/>
    <s v="YILHM0459"/>
    <s v="Pijama de pantalón corto Negro de algodón (Victoria´s Secret)"/>
    <n v="1"/>
    <n v="35"/>
    <n v="35"/>
    <n v="3.5"/>
    <n v="14"/>
    <n v="17.149999999999999"/>
    <m/>
    <s v="00697YILHM0459"/>
  </r>
  <r>
    <x v="697"/>
    <m/>
    <m/>
    <s v="Baby"/>
    <s v="YILHM0455"/>
    <s v="Pijama de pantalón largo de algodón Negro (Victoria´s Secret)"/>
    <n v="1"/>
    <n v="35"/>
    <n v="35"/>
    <n v="3.5"/>
    <n v="17.5"/>
    <n v="13.65"/>
    <m/>
    <s v="00698YILHM0455"/>
  </r>
  <r>
    <x v="698"/>
    <m/>
    <m/>
    <s v="Michelle"/>
    <s v="YILHM0433"/>
    <s v="Pullover blanco Hot Stuff"/>
    <n v="1"/>
    <n v="12"/>
    <n v="12"/>
    <n v="1.2000000000000002"/>
    <n v="10"/>
    <n v="0.67999999999999983"/>
    <m/>
    <s v="00699YILHM0433"/>
  </r>
  <r>
    <x v="699"/>
    <m/>
    <m/>
    <s v="Jacqueline"/>
    <s v="BU043631"/>
    <s v="Pantalón elegante de pierna ancha color crema"/>
    <n v="1"/>
    <n v="30"/>
    <n v="30"/>
    <n v="3"/>
    <n v="8.6"/>
    <n v="18.099999999999998"/>
    <m/>
    <s v="00700BU043631"/>
  </r>
  <r>
    <x v="699"/>
    <m/>
    <m/>
    <s v="Jacqueline"/>
    <s v="BU0440241"/>
    <s v="Pullover largo unicolor tela traslúcida beige"/>
    <n v="1"/>
    <n v="10"/>
    <n v="10"/>
    <n v="1"/>
    <n v="4.32"/>
    <n v="4.58"/>
    <m/>
    <s v="00700BU0440241"/>
  </r>
  <r>
    <x v="700"/>
    <m/>
    <m/>
    <s v="Michelle"/>
    <s v="YILHM0323"/>
    <s v="Pantalones De Traje De Pierna Ancha Negro"/>
    <n v="1"/>
    <n v="30"/>
    <n v="30"/>
    <n v="3"/>
    <n v="15"/>
    <n v="11.7"/>
    <m/>
    <s v="00701YILHM0323"/>
  </r>
  <r>
    <x v="701"/>
    <m/>
    <m/>
    <m/>
    <s v="YILHM0436"/>
    <s v="Pullover blanco Hot Stuff"/>
    <n v="1"/>
    <n v="12"/>
    <n v="12"/>
    <n v="0"/>
    <n v="7.2"/>
    <n v="4.68"/>
    <m/>
    <s v="00702YILHM0436"/>
  </r>
  <r>
    <x v="702"/>
    <m/>
    <m/>
    <s v="Violeta"/>
    <s v="BU06738"/>
    <s v="Set de bikini con cobertor de playa"/>
    <n v="1"/>
    <n v="25"/>
    <n v="25"/>
    <n v="2.5"/>
    <n v="12.5"/>
    <n v="9.75"/>
    <m/>
    <s v="00703BU06738"/>
  </r>
  <r>
    <x v="702"/>
    <m/>
    <m/>
    <s v="Violeta"/>
    <s v="BU043507"/>
    <s v="Set de bikini estilo europeo blanco en tendencia"/>
    <n v="1"/>
    <n v="22"/>
    <n v="22"/>
    <n v="2.2000000000000002"/>
    <n v="11"/>
    <n v="8.58"/>
    <m/>
    <s v="00703BU043507"/>
  </r>
  <r>
    <x v="703"/>
    <m/>
    <m/>
    <s v="Yilian"/>
    <s v="YILHM0496"/>
    <s v="Jogger de pierna ancha negro de mujer H&amp;M"/>
    <n v="1"/>
    <n v="30"/>
    <n v="30"/>
    <n v="3"/>
    <n v="15"/>
    <n v="11.7"/>
    <m/>
    <s v="00704YILHM0496"/>
  </r>
  <r>
    <x v="704"/>
    <m/>
    <m/>
    <s v="Yilian"/>
    <s v="YILHM0296"/>
    <s v="Pulóver estampado de ajuste holgado negro soho LDN H&amp;M"/>
    <n v="1"/>
    <n v="18"/>
    <n v="18"/>
    <n v="1.8"/>
    <n v="8.9999999999999982"/>
    <n v="7.0200000000000022"/>
    <m/>
    <s v="00705YILHM0296"/>
  </r>
  <r>
    <x v="705"/>
    <m/>
    <m/>
    <s v="Yilian"/>
    <s v="YILHM0163"/>
    <s v="Jeans holgados de hombre negro"/>
    <n v="1"/>
    <n v="38"/>
    <n v="38"/>
    <n v="3.8000000000000003"/>
    <n v="19"/>
    <n v="14.819999999999999"/>
    <m/>
    <s v="00706YILHM0163"/>
  </r>
  <r>
    <x v="705"/>
    <m/>
    <m/>
    <s v="Yilian"/>
    <s v="YILHM0300"/>
    <s v="Pulóver holgado con estampado de ajuste holgado blanco soho heights de hombre H&amp;M"/>
    <n v="1"/>
    <n v="18"/>
    <n v="18"/>
    <n v="1.8"/>
    <n v="8.9999999999999982"/>
    <n v="7.0200000000000022"/>
    <m/>
    <s v="00706YILHM0300"/>
  </r>
  <r>
    <x v="706"/>
    <m/>
    <m/>
    <s v="Michelle"/>
    <s v="YILHM0490"/>
    <s v="Sudadera holgada beige claro de hombre H&amp;M"/>
    <n v="1"/>
    <n v="30"/>
    <n v="30"/>
    <n v="3"/>
    <n v="15"/>
    <n v="11.7"/>
    <m/>
    <s v="00707YILHM0490"/>
  </r>
  <r>
    <x v="706"/>
    <m/>
    <m/>
    <s v="Michelle"/>
    <s v="YILHM0488"/>
    <s v="Sudadera holgada beige claro de hombre H&amp;M"/>
    <n v="1"/>
    <n v="30"/>
    <n v="30"/>
    <n v="3"/>
    <n v="15"/>
    <n v="11.7"/>
    <m/>
    <s v="00707YILHM0488"/>
  </r>
  <r>
    <x v="707"/>
    <m/>
    <m/>
    <s v="Venta mía"/>
    <s v="UB0246"/>
    <s v="Sandalias anudadas"/>
    <n v="1"/>
    <n v="27"/>
    <n v="27"/>
    <n v="2.7"/>
    <n v="15.522222222222201"/>
    <n v="8.5077777777778003"/>
    <m/>
    <s v="00708UB0246"/>
  </r>
  <r>
    <x v="708"/>
    <m/>
    <m/>
    <s v="Claudia"/>
    <s v="YILHM0513"/>
    <s v="Hoodie con capucha rosa topo de mujer H&amp;M"/>
    <n v="1"/>
    <n v="30"/>
    <n v="30"/>
    <n v="3"/>
    <n v="15"/>
    <n v="11.7"/>
    <m/>
    <s v="00709YILHM0513"/>
  </r>
  <r>
    <x v="709"/>
    <m/>
    <m/>
    <m/>
    <s v="YILHM0087"/>
    <s v="Pullover de hombre Loose Fit de gran calidad de cuello redondo verde Marca H&amp;M"/>
    <n v="1"/>
    <n v="18"/>
    <n v="18"/>
    <n v="0"/>
    <n v="10.799999999999999"/>
    <n v="7.0200000000000014"/>
    <m/>
    <s v="00710YILHM0087"/>
  </r>
  <r>
    <x v="709"/>
    <m/>
    <m/>
    <m/>
    <s v="YILHM0198"/>
    <s v="Camiseta de ajuste regular gris oscuro"/>
    <n v="1"/>
    <n v="15"/>
    <n v="15"/>
    <n v="0"/>
    <n v="9"/>
    <n v="5.85"/>
    <m/>
    <s v="00710YILHM0198"/>
  </r>
  <r>
    <x v="709"/>
    <m/>
    <m/>
    <m/>
    <s v="YILHM0507"/>
    <s v="Jeans mom de tiro alto y pierna delgada azul oscuro de mujer H&amp;M"/>
    <n v="1"/>
    <n v="35"/>
    <n v="35"/>
    <n v="0"/>
    <n v="21"/>
    <n v="13.65"/>
    <m/>
    <s v="00710YILHM0507"/>
  </r>
  <r>
    <x v="709"/>
    <m/>
    <m/>
    <m/>
    <s v="SQ3420577"/>
    <s v="Pulóver de ajuste holgado beige claro de gran calidad de hombre H&amp;M"/>
    <n v="1"/>
    <n v="18"/>
    <n v="18"/>
    <n v="0"/>
    <n v="10.799999999999999"/>
    <n v="7.0200000000000014"/>
    <m/>
    <s v="00710SQ3420577"/>
  </r>
  <r>
    <x v="709"/>
    <m/>
    <m/>
    <m/>
    <s v="YILHM0008"/>
    <s v="Shorts regular fit de algodón color verde army Marca H&amp;M"/>
    <n v="1"/>
    <n v="22"/>
    <n v="22"/>
    <n v="0"/>
    <n v="13.2"/>
    <n v="8.58"/>
    <m/>
    <s v="00710YILHM0008"/>
  </r>
  <r>
    <x v="709"/>
    <m/>
    <m/>
    <m/>
    <s v="YILHM0009"/>
    <s v="Shorts beich cargo regular fit de semi elastano con bolsillos traseros y a los lados Marca H&amp;M"/>
    <n v="1"/>
    <n v="25"/>
    <n v="25"/>
    <n v="0"/>
    <n v="15"/>
    <n v="9.75"/>
    <m/>
    <s v="00710YILHM0009"/>
  </r>
  <r>
    <x v="710"/>
    <m/>
    <m/>
    <s v="Jacquelin"/>
    <s v="YILHM0212"/>
    <s v="Pantalones deportivos Borgoña"/>
    <n v="1"/>
    <n v="30"/>
    <n v="30"/>
    <n v="3"/>
    <n v="15"/>
    <n v="11.7"/>
    <m/>
    <s v="00711YILHM0212"/>
  </r>
  <r>
    <x v="710"/>
    <m/>
    <m/>
    <s v="Jacquelin"/>
    <s v="SQ3983276"/>
    <s v="Jogger deportivo de ajuste regular blanco (Unisex)"/>
    <n v="1"/>
    <n v="30"/>
    <n v="30"/>
    <n v="3"/>
    <n v="15"/>
    <n v="11.7"/>
    <m/>
    <s v="00711SQ3983276"/>
  </r>
  <r>
    <x v="710"/>
    <m/>
    <m/>
    <s v="Jacquelin"/>
    <s v="YILHM0252"/>
    <s v="Pulóver holgado con estampado Kodak H&amp;M"/>
    <n v="1"/>
    <n v="18"/>
    <n v="18"/>
    <n v="1.8"/>
    <n v="8.9999999999999982"/>
    <n v="7.0200000000000022"/>
    <m/>
    <s v="00711YILHM0252"/>
  </r>
  <r>
    <x v="711"/>
    <m/>
    <m/>
    <s v="Yesy"/>
    <s v="YILHM0276"/>
    <s v="Enguatada con estampado de gofrados y ajuste slim marrón de hombre H&amp;M"/>
    <n v="1"/>
    <n v="25"/>
    <n v="25"/>
    <n v="2.5"/>
    <n v="12.5"/>
    <n v="9.75"/>
    <m/>
    <s v="00712YILHM0276"/>
  </r>
  <r>
    <x v="712"/>
    <m/>
    <m/>
    <s v="Jacqueline"/>
    <s v="YILHM0024"/>
    <s v="Vestido negro elegante de línea A con manga media de tela rígida Marca H&amp;M"/>
    <n v="1"/>
    <n v="35"/>
    <n v="35"/>
    <n v="3.5"/>
    <n v="17.5"/>
    <n v="13.65"/>
    <m/>
    <s v="00713YILHM0024"/>
  </r>
  <r>
    <x v="713"/>
    <m/>
    <m/>
    <s v="Venta mía"/>
    <s v="BU043651"/>
    <s v="Bolso estilo Tote con estampado floral"/>
    <n v="1"/>
    <n v="12"/>
    <n v="12"/>
    <n v="1.2000000000000002"/>
    <n v="4.83"/>
    <n v="5.85"/>
    <m/>
    <s v="00714BU043651"/>
  </r>
  <r>
    <x v="714"/>
    <m/>
    <m/>
    <s v="Claudia"/>
    <s v="YILHM0452"/>
    <s v="Pijama de pantalón largo de algodón Rosa (Victoria´s Secret)"/>
    <n v="1"/>
    <n v="35"/>
    <n v="35"/>
    <n v="3.5"/>
    <n v="17.5"/>
    <n v="13.65"/>
    <m/>
    <s v="00715YILHM0452"/>
  </r>
  <r>
    <x v="715"/>
    <m/>
    <m/>
    <s v="Yeny"/>
    <s v="YILHM0292"/>
    <s v="Pulóver holgada de hombre gis oscuro H&amp;M"/>
    <n v="1"/>
    <n v="18"/>
    <n v="18"/>
    <n v="1.8"/>
    <n v="8.9999999999999982"/>
    <n v="7.0200000000000022"/>
    <m/>
    <s v="00716YILHM0292"/>
  </r>
  <r>
    <x v="715"/>
    <m/>
    <m/>
    <s v="Yeny"/>
    <s v="YILHM0092"/>
    <s v="Pullover slim fit gris claro algodón Marca H&amp;M"/>
    <n v="1"/>
    <n v="18"/>
    <n v="18"/>
    <n v="1.8"/>
    <n v="8.9999999999999982"/>
    <n v="7.0200000000000022"/>
    <m/>
    <s v="00716YILHM0092"/>
  </r>
  <r>
    <x v="716"/>
    <m/>
    <m/>
    <s v="Yeny"/>
    <s v="YILHM0238"/>
    <s v="Suéter de punto cable de ajuste regular gris oscuro de hombre H&amp;M"/>
    <n v="1"/>
    <n v="30"/>
    <n v="30"/>
    <n v="3"/>
    <n v="15"/>
    <n v="11.7"/>
    <m/>
    <s v="00717YILHM0238"/>
  </r>
  <r>
    <x v="716"/>
    <m/>
    <m/>
    <s v="Yeny"/>
    <s v="YILHM0501"/>
    <s v="Polo de gofrado de ajuste perfecto crema de hombre H&amp;M"/>
    <n v="1"/>
    <n v="25"/>
    <n v="25"/>
    <n v="2.5"/>
    <n v="12.5"/>
    <n v="9.75"/>
    <m/>
    <s v="00717YILHM0501"/>
  </r>
  <r>
    <x v="717"/>
    <m/>
    <m/>
    <s v="Violeta"/>
    <s v="YILHM0412"/>
    <s v="Bolso grande de textura de cocodrilo con neceser"/>
    <n v="1"/>
    <n v="25"/>
    <n v="25"/>
    <n v="2.5"/>
    <n v="12"/>
    <n v="10.25"/>
    <m/>
    <s v="00718YILHM0412"/>
  </r>
  <r>
    <x v="718"/>
    <m/>
    <m/>
    <s v="Gercy"/>
    <s v="YILHM0264"/>
    <s v="Pulóver holgado negro de gran calidad de hombre H&amp;M"/>
    <n v="1"/>
    <n v="18"/>
    <n v="18"/>
    <n v="1.8"/>
    <n v="8.9999999999999982"/>
    <n v="7.0200000000000022"/>
    <m/>
    <s v="00719YILHM0264"/>
  </r>
  <r>
    <x v="718"/>
    <m/>
    <m/>
    <s v="Gercy"/>
    <s v="YILHM0082"/>
    <s v="Pullover de hombre Loose Fit de gran calidad de cuello redondo gris oscuro Marca H&amp;M"/>
    <n v="1"/>
    <n v="18"/>
    <n v="18"/>
    <n v="1.8"/>
    <n v="8.9999999999999982"/>
    <n v="7.0200000000000022"/>
    <m/>
    <s v="00719YILHM0082"/>
  </r>
  <r>
    <x v="719"/>
    <m/>
    <m/>
    <s v="Yilian"/>
    <s v="YILHM0173"/>
    <s v="Camiseta de algodón blanco de mujer"/>
    <n v="1"/>
    <n v="15"/>
    <n v="15"/>
    <n v="1.5"/>
    <n v="7.5"/>
    <n v="5.85"/>
    <m/>
    <s v="00720YILHM0173"/>
  </r>
  <r>
    <x v="719"/>
    <m/>
    <m/>
    <s v="Yilian"/>
    <s v="YILHM0313"/>
    <s v="Blusa de jersey drapeado blanco de mujer H&amp;M"/>
    <n v="1"/>
    <n v="20"/>
    <n v="20"/>
    <n v="2"/>
    <n v="10"/>
    <n v="7.8"/>
    <m/>
    <s v="00720YILHM0313"/>
  </r>
  <r>
    <x v="719"/>
    <m/>
    <m/>
    <s v="Yilian"/>
    <s v="BU04388"/>
    <s v="Cinturón fino de hebilla de estilo elegante carmelita"/>
    <n v="1"/>
    <n v="12"/>
    <n v="12"/>
    <n v="1.2000000000000002"/>
    <n v="5.9999999999999991"/>
    <n v="4.6800000000000006"/>
    <m/>
    <s v="00720BU04388"/>
  </r>
  <r>
    <x v="720"/>
    <m/>
    <m/>
    <s v="Gercy"/>
    <s v="BU04410"/>
    <s v="Camisetas sin mangas de diseño crochet"/>
    <n v="1"/>
    <n v="18"/>
    <n v="18"/>
    <n v="1.8"/>
    <n v="7.0000000000000009"/>
    <n v="9.02"/>
    <m/>
    <s v="00721BU04410"/>
  </r>
  <r>
    <x v="720"/>
    <m/>
    <m/>
    <s v="Gercy"/>
    <s v="BU0360"/>
    <s v="Falda margarita de corte A"/>
    <n v="1"/>
    <n v="15"/>
    <n v="15"/>
    <n v="1.5"/>
    <n v="7.5"/>
    <n v="5.85"/>
    <m/>
    <s v="00721BU0360"/>
  </r>
  <r>
    <x v="720"/>
    <m/>
    <m/>
    <s v="Gercy"/>
    <s v="YILHM0497"/>
    <s v="Jogger de pierna ancha negro con bolsillo trasero de mujer H&amp;M"/>
    <n v="1"/>
    <n v="30"/>
    <n v="30"/>
    <n v="3"/>
    <n v="15"/>
    <n v="11.7"/>
    <m/>
    <s v="00721YILHM0497"/>
  </r>
  <r>
    <x v="720"/>
    <m/>
    <m/>
    <s v="Gercy"/>
    <s v="BU04459"/>
    <s v="Pantalón de pierna ancha con estampado de moda H&amp;M"/>
    <n v="1"/>
    <n v="25"/>
    <n v="25"/>
    <n v="2.5"/>
    <n v="11.96"/>
    <n v="10.29"/>
    <m/>
    <s v="00721BU04459"/>
  </r>
  <r>
    <x v="721"/>
    <m/>
    <m/>
    <s v="Gercy"/>
    <s v="YILHM0514"/>
    <s v="Hoodie con capucha gris oscuro mujer"/>
    <n v="1"/>
    <n v="30"/>
    <n v="30"/>
    <n v="3"/>
    <n v="15"/>
    <n v="11.7"/>
    <m/>
    <s v="00722YILHM0514"/>
  </r>
  <r>
    <x v="722"/>
    <m/>
    <m/>
    <s v="Laura"/>
    <s v="YILHM0304"/>
    <s v="Pulóver de algodón de ajuste oversize negro de hombre H&amp;M"/>
    <n v="1"/>
    <n v="18"/>
    <n v="18"/>
    <n v="1.8"/>
    <n v="8.9999999999999982"/>
    <n v="7.0200000000000022"/>
    <m/>
    <s v="00723YILHM0304"/>
  </r>
  <r>
    <x v="723"/>
    <m/>
    <m/>
    <s v="Baby"/>
    <s v="YILHM0511"/>
    <s v="Suéter de punto de ajuste regular crema de hombre H&amp;M"/>
    <n v="1"/>
    <n v="25"/>
    <n v="25"/>
    <n v="2.5"/>
    <n v="12.5"/>
    <n v="9.75"/>
    <m/>
    <s v="00724YILHM0511"/>
  </r>
  <r>
    <x v="724"/>
    <m/>
    <m/>
    <m/>
    <s v="SQ6926127"/>
    <s v="Suéter de cuello rojo borgoña"/>
    <n v="1"/>
    <n v="25"/>
    <n v="25"/>
    <n v="0"/>
    <n v="15"/>
    <n v="9.75"/>
    <m/>
    <s v="00725SQ6926127"/>
  </r>
  <r>
    <x v="725"/>
    <m/>
    <m/>
    <s v="Yilian"/>
    <s v="YILHM0487"/>
    <s v="Loose fit hoodie color crema Hombre H&amp;M"/>
    <n v="1"/>
    <n v="30"/>
    <n v="30"/>
    <n v="3"/>
    <n v="15"/>
    <n v="11.7"/>
    <m/>
    <s v="00726YILHM0487"/>
  </r>
  <r>
    <x v="726"/>
    <m/>
    <m/>
    <s v="Nanda"/>
    <s v="SQ9842287"/>
    <s v="Suéter tejido de cuello y listas"/>
    <n v="1"/>
    <n v="25"/>
    <n v="25"/>
    <n v="2.5"/>
    <n v="12.5"/>
    <n v="9.75"/>
    <m/>
    <s v="00727SQ9842287"/>
  </r>
  <r>
    <x v="727"/>
    <m/>
    <m/>
    <s v="Laura_x000a__x000a_[2025-01-09 10:19:16 -0600"/>
    <s v="YILHM0314"/>
    <s v="Hoodie Snoopy"/>
    <n v="1"/>
    <n v="35"/>
    <n v="35"/>
    <n v="3.5"/>
    <n v="17.5"/>
    <n v="13.65"/>
    <m/>
    <s v="00728YILHM0314"/>
  </r>
  <r>
    <x v="728"/>
    <m/>
    <m/>
    <m/>
    <s v="YILHM0245"/>
    <s v="Sudadera oversize New York de mujer H&amp;M"/>
    <n v="1"/>
    <n v="30"/>
    <n v="30"/>
    <n v="0"/>
    <n v="18"/>
    <n v="11.7"/>
    <m/>
    <s v="00729YILHM0245"/>
  </r>
  <r>
    <x v="729"/>
    <m/>
    <m/>
    <s v="Violeta"/>
    <s v="YILHM0407"/>
    <s v="Bolso ratán de listas blancas"/>
    <n v="1"/>
    <n v="25"/>
    <n v="25"/>
    <n v="2.5"/>
    <n v="12.5"/>
    <n v="9.75"/>
    <m/>
    <s v="00730YILHM0407"/>
  </r>
  <r>
    <x v="730"/>
    <m/>
    <m/>
    <s v="Michel"/>
    <s v="SQ8999941"/>
    <s v="Suéter de lana de cuello redondo de listas"/>
    <n v="1"/>
    <n v="25"/>
    <n v="25"/>
    <n v="2.5"/>
    <n v="12.5"/>
    <n v="9.75"/>
    <m/>
    <s v="00731SQ8999941"/>
  </r>
  <r>
    <x v="730"/>
    <m/>
    <m/>
    <s v="Michel"/>
    <s v="SQ6143450"/>
    <s v="Suéter de jersey de cuello y ribete negro"/>
    <n v="1"/>
    <n v="25"/>
    <n v="25"/>
    <n v="2.5"/>
    <n v="12.5"/>
    <n v="9.75"/>
    <m/>
    <s v="00731SQ6143450"/>
  </r>
  <r>
    <x v="731"/>
    <m/>
    <m/>
    <s v="Claudia"/>
    <s v="SQ5875221"/>
    <s v="Enguatada con detalle de costura H&amp;M"/>
    <n v="1"/>
    <n v="20"/>
    <n v="20"/>
    <n v="2"/>
    <n v="10"/>
    <n v="7.8"/>
    <m/>
    <s v="00732SQ5875221"/>
  </r>
  <r>
    <x v="731"/>
    <m/>
    <m/>
    <s v="Claudia"/>
    <s v="YILHM0656"/>
    <s v="Cardigan negro ajustado de tela de jersey H&amp;M"/>
    <n v="1"/>
    <n v="20"/>
    <n v="20"/>
    <n v="2"/>
    <n v="9"/>
    <n v="8.8000000000000007"/>
    <m/>
    <s v="00732YILHM0656"/>
  </r>
  <r>
    <x v="731"/>
    <m/>
    <m/>
    <s v="Claudia"/>
    <s v="SQ4840974"/>
    <s v="Suéter de listas en cuello V"/>
    <n v="1"/>
    <n v="25"/>
    <n v="25"/>
    <n v="2.5"/>
    <n v="12.5"/>
    <n v="9.75"/>
    <m/>
    <s v="00732SQ4840974"/>
  </r>
  <r>
    <x v="732"/>
    <m/>
    <m/>
    <s v="Yudi"/>
    <s v="SQ3649984"/>
    <s v="Jogger deportivo de ajuste regular gris melange de hombre H&amp;M"/>
    <n v="1"/>
    <n v="30"/>
    <n v="30"/>
    <n v="3"/>
    <n v="15"/>
    <n v="11.7"/>
    <m/>
    <s v="00733SQ3649984"/>
  </r>
  <r>
    <x v="733"/>
    <m/>
    <m/>
    <s v="Violeta"/>
    <s v="YILHM0375"/>
    <s v="Tanga fina de corazones"/>
    <n v="1"/>
    <n v="3"/>
    <n v="3"/>
    <n v="0.30000000000000004"/>
    <n v="1.4"/>
    <n v="1.27"/>
    <m/>
    <s v="00734YILHM0375"/>
  </r>
  <r>
    <x v="733"/>
    <m/>
    <m/>
    <s v="Violeta"/>
    <s v="YILHM0512"/>
    <s v="Sudadera bordada crema de hombre H&amp;M"/>
    <n v="1"/>
    <n v="30"/>
    <n v="30"/>
    <n v="3"/>
    <n v="15"/>
    <n v="11.7"/>
    <m/>
    <s v="00734YILHM0512"/>
  </r>
  <r>
    <x v="733"/>
    <m/>
    <m/>
    <s v="Violeta"/>
    <s v="SQ4192172"/>
    <s v="Jogger de pierna ancha con bolsillos"/>
    <n v="1"/>
    <n v="30"/>
    <n v="30"/>
    <n v="3"/>
    <n v="15"/>
    <n v="11.7"/>
    <m/>
    <s v="00734SQ4192172"/>
  </r>
  <r>
    <x v="733"/>
    <m/>
    <m/>
    <s v="Violeta"/>
    <s v="YILHM0244"/>
    <s v="Polo acanalado de ajuste regular y mangas largas negro de hombre H&amp;M"/>
    <n v="1"/>
    <n v="30"/>
    <n v="30"/>
    <n v="3"/>
    <n v="15"/>
    <n v="11.7"/>
    <m/>
    <s v="00734YILHM0244"/>
  </r>
  <r>
    <x v="733"/>
    <m/>
    <m/>
    <s v="Violeta"/>
    <s v="YILHM0567"/>
    <s v="Pantalones de pierna ancha negro de mujer H&amp;M"/>
    <n v="1"/>
    <n v="35"/>
    <n v="35"/>
    <n v="3.5"/>
    <n v="17.5"/>
    <n v="13.65"/>
    <m/>
    <s v="00734YILHM0567"/>
  </r>
  <r>
    <x v="733"/>
    <m/>
    <m/>
    <s v="Violeta"/>
    <s v="SQ9148807"/>
    <s v="Suéter azul navy de cuello redondo"/>
    <n v="1"/>
    <n v="20"/>
    <n v="20"/>
    <n v="2"/>
    <n v="10"/>
    <n v="7.8"/>
    <m/>
    <s v="00734SQ9148807"/>
  </r>
  <r>
    <x v="733"/>
    <m/>
    <m/>
    <s v="Violeta"/>
    <s v="YILHM0384"/>
    <s v="Tanga fina roja"/>
    <n v="1"/>
    <n v="3"/>
    <n v="3"/>
    <n v="0.30000000000000004"/>
    <n v="1.4"/>
    <n v="1.27"/>
    <m/>
    <s v="00734YILHM0384"/>
  </r>
  <r>
    <x v="733"/>
    <m/>
    <m/>
    <s v="Violeta"/>
    <s v="YILHM0378"/>
    <s v="Tanga fina negra"/>
    <n v="1"/>
    <n v="3"/>
    <n v="3"/>
    <n v="0.30000000000000004"/>
    <n v="1.4"/>
    <n v="1.27"/>
    <m/>
    <s v="00734YILHM0378"/>
  </r>
  <r>
    <x v="734"/>
    <m/>
    <m/>
    <s v="Jacqueline"/>
    <s v="YILHM0243"/>
    <s v="Sudadera con capucha Fórmula 1 negro de hombre H&amp;M"/>
    <n v="1"/>
    <n v="35"/>
    <n v="35"/>
    <n v="3.5"/>
    <n v="17.5"/>
    <n v="13.65"/>
    <m/>
    <s v="00735YILHM0243"/>
  </r>
  <r>
    <x v="735"/>
    <m/>
    <m/>
    <s v="Yilian"/>
    <s v="YILHM0334"/>
    <s v="Cardigan corto de manga larga y botones delanteros negro"/>
    <n v="1"/>
    <n v="30"/>
    <n v="30"/>
    <n v="3"/>
    <n v="15"/>
    <n v="11.7"/>
    <m/>
    <s v="00736YILHM0334"/>
  </r>
  <r>
    <x v="735"/>
    <m/>
    <m/>
    <s v="Yilian"/>
    <s v="YILHM0330"/>
    <s v="Cardigan corto de manga larga y botones delanteros Albaricoque"/>
    <n v="1"/>
    <n v="30"/>
    <n v="30"/>
    <n v="3"/>
    <n v="16.689999999999998"/>
    <n v="10.010000000000002"/>
    <m/>
    <s v="00736YILHM0330"/>
  </r>
  <r>
    <x v="735"/>
    <m/>
    <m/>
    <s v="Yilian"/>
    <s v="YILHM0499"/>
    <s v="Sudadera holgada Thermolite negro H&amp;M"/>
    <n v="1"/>
    <n v="25"/>
    <n v="25"/>
    <n v="2.5"/>
    <n v="12.5"/>
    <n v="9.75"/>
    <m/>
    <s v="00736YILHM0499"/>
  </r>
  <r>
    <x v="736"/>
    <m/>
    <m/>
    <s v="Claudia"/>
    <s v="SQ3743179"/>
    <s v="Suéter de lana de cuello redondo de listas"/>
    <n v="1"/>
    <n v="25"/>
    <n v="25"/>
    <n v="2.5"/>
    <n v="12.5"/>
    <n v="9.75"/>
    <m/>
    <s v="00737SQ3743179"/>
  </r>
  <r>
    <x v="737"/>
    <m/>
    <m/>
    <s v="Claudia"/>
    <s v="UB0164"/>
    <s v="Hoodie rojo de capucha y puños negros"/>
    <n v="1"/>
    <n v="21"/>
    <n v="21"/>
    <n v="2.1"/>
    <n v="10.5"/>
    <n v="8.19"/>
    <m/>
    <s v="00738UB0164"/>
  </r>
  <r>
    <x v="738"/>
    <m/>
    <m/>
    <s v="Jacqueline"/>
    <s v="YILHM0031"/>
    <s v="Blusa-Camisa Blanca de tela de viscosa Marca H&amp;M"/>
    <n v="1"/>
    <n v="22"/>
    <n v="22"/>
    <n v="2.2000000000000002"/>
    <n v="11"/>
    <n v="8.58"/>
    <m/>
    <s v="00739YILHM0031"/>
  </r>
  <r>
    <x v="739"/>
    <m/>
    <m/>
    <m/>
    <s v="YILHM0327"/>
    <s v="Pantalones De Traje De Pierna Ancha Beige"/>
    <n v="1"/>
    <n v="30"/>
    <n v="30"/>
    <n v="0"/>
    <n v="20.28"/>
    <n v="9.4199999999999982"/>
    <m/>
    <s v="00740YILHM0327"/>
  </r>
  <r>
    <x v="740"/>
    <m/>
    <m/>
    <s v="Jacqueline"/>
    <s v="YILHM0656"/>
    <s v="Cardigan negro ajustado de tela de jersey H&amp;M"/>
    <n v="1"/>
    <n v="20"/>
    <n v="20"/>
    <n v="2"/>
    <n v="9"/>
    <n v="8.8000000000000007"/>
    <m/>
    <s v="00741YILHM0656"/>
  </r>
  <r>
    <x v="740"/>
    <m/>
    <m/>
    <s v="Jacqueline"/>
    <s v="YILHM0636"/>
    <s v="Enguatada de jersey blanca de mujer H&amp;M"/>
    <n v="1"/>
    <n v="18"/>
    <n v="18"/>
    <n v="1.8"/>
    <n v="9.1999999999999993"/>
    <n v="6.8200000000000012"/>
    <m/>
    <s v="00741YILHM0636"/>
  </r>
  <r>
    <x v="740"/>
    <m/>
    <m/>
    <s v="Jacqueline"/>
    <s v="YILHM0678"/>
    <s v="Top con cuello redondo negro"/>
    <n v="1"/>
    <n v="15"/>
    <n v="15"/>
    <n v="1.5"/>
    <n v="7.5"/>
    <n v="5.85"/>
    <m/>
    <s v="00741YILHM0678"/>
  </r>
  <r>
    <x v="741"/>
    <m/>
    <m/>
    <s v="Jacqueline"/>
    <s v="YILHM0328"/>
    <s v="Cardigan corto de manga larga y botones delanteros Albaricoque"/>
    <n v="1"/>
    <n v="30"/>
    <n v="30"/>
    <n v="3"/>
    <n v="15"/>
    <n v="11.7"/>
    <m/>
    <s v="00742YILHM0328"/>
  </r>
  <r>
    <x v="741"/>
    <m/>
    <m/>
    <s v="Jacqueline"/>
    <s v="BU06551"/>
    <s v="Calcetines bajos"/>
    <n v="1"/>
    <n v="1"/>
    <n v="1"/>
    <n v="0.1"/>
    <n v="0.42941176470588205"/>
    <n v="0.46058823529411796"/>
    <m/>
    <s v="00742BU06551"/>
  </r>
  <r>
    <x v="741"/>
    <m/>
    <m/>
    <s v="Jacqueline"/>
    <s v="YILHM0707"/>
    <s v="Enguatada de mezcla modal acanalado negro de mujer H&amp;M"/>
    <n v="1"/>
    <n v="25"/>
    <n v="25"/>
    <n v="2.5"/>
    <n v="12.5"/>
    <n v="9.75"/>
    <m/>
    <s v="00742YILHM0707"/>
  </r>
  <r>
    <x v="742"/>
    <m/>
    <m/>
    <s v="Violeta"/>
    <s v="BU06571"/>
    <s v="Bikini negro sexy pequeño"/>
    <n v="1"/>
    <n v="20"/>
    <n v="20"/>
    <n v="2"/>
    <n v="10"/>
    <n v="7.8"/>
    <m/>
    <s v="00743BU06571"/>
  </r>
  <r>
    <x v="742"/>
    <m/>
    <m/>
    <s v="Violeta"/>
    <s v="BU043551"/>
    <s v="Traje de baño en bloque de color"/>
    <n v="1"/>
    <n v="25"/>
    <n v="25"/>
    <n v="2.5"/>
    <n v="12.5"/>
    <n v="9.75"/>
    <m/>
    <s v="00743BU043551"/>
  </r>
  <r>
    <x v="743"/>
    <m/>
    <m/>
    <s v="Violeta"/>
    <s v="BU06777"/>
    <s v="Bikini bandeau de estilo floral"/>
    <n v="1"/>
    <n v="18"/>
    <n v="18"/>
    <n v="1.8"/>
    <n v="8.9999999999999982"/>
    <n v="7.0200000000000022"/>
    <m/>
    <s v="00744BU06777"/>
  </r>
  <r>
    <x v="743"/>
    <m/>
    <m/>
    <s v="Violeta"/>
    <s v="BU043507"/>
    <s v="Set de bikini estilo europeo blanco en tendencia"/>
    <n v="1"/>
    <n v="22"/>
    <n v="22"/>
    <n v="2.2000000000000002"/>
    <n v="11"/>
    <n v="8.58"/>
    <m/>
    <s v="00744BU043507"/>
  </r>
  <r>
    <x v="744"/>
    <m/>
    <m/>
    <s v="Gercy"/>
    <s v="YILHM0249"/>
    <s v="Pulóver holgado rosa de hombre H&amp;M"/>
    <n v="1"/>
    <n v="18"/>
    <n v="18"/>
    <n v="1.8"/>
    <n v="8.9999999999999982"/>
    <n v="7.0200000000000022"/>
    <m/>
    <s v="00745YILHM0249"/>
  </r>
  <r>
    <x v="744"/>
    <m/>
    <m/>
    <s v="Gercy"/>
    <s v="YILHM0277"/>
    <s v="Pantalones cortos negros de algodón"/>
    <n v="1"/>
    <n v="22"/>
    <n v="22"/>
    <n v="2.2000000000000002"/>
    <n v="11"/>
    <n v="8.58"/>
    <m/>
    <s v="00745YILHM0277"/>
  </r>
  <r>
    <x v="744"/>
    <m/>
    <m/>
    <s v="Gercy"/>
    <s v="YILHM0010"/>
    <s v="Shorts de felpa color negro con bolsillos discretos Marca H&amp;M"/>
    <n v="1"/>
    <n v="20"/>
    <n v="20"/>
    <n v="2"/>
    <n v="10"/>
    <n v="7.8"/>
    <m/>
    <s v="00745YILHM0010"/>
  </r>
  <r>
    <x v="745"/>
    <m/>
    <m/>
    <m/>
    <s v="YILHM0107"/>
    <s v="Enguatada blanco vainilla de viscosa y cuello redondeado Marca H&amp;M"/>
    <n v="1"/>
    <n v="25"/>
    <n v="25"/>
    <n v="0"/>
    <n v="15"/>
    <n v="9.75"/>
    <m/>
    <s v="00746YILHM0107"/>
  </r>
  <r>
    <x v="746"/>
    <m/>
    <m/>
    <s v="Yilian"/>
    <s v="SQ2049620"/>
    <s v="Jogger de talle alto con cordón de ajuste"/>
    <n v="1"/>
    <n v="30"/>
    <n v="30"/>
    <n v="3"/>
    <n v="15"/>
    <n v="11.7"/>
    <m/>
    <s v="00747SQ2049620"/>
  </r>
  <r>
    <x v="746"/>
    <m/>
    <m/>
    <s v="Yilian"/>
    <s v="SQ7918560"/>
    <s v="Suéter de jersey de cuello y ribete negro"/>
    <n v="1"/>
    <n v="25"/>
    <n v="25"/>
    <n v="2.5"/>
    <n v="12.5"/>
    <n v="9.75"/>
    <m/>
    <s v="00747SQ7918560"/>
  </r>
  <r>
    <x v="746"/>
    <m/>
    <m/>
    <s v="Yilian"/>
    <s v="SQ4232528"/>
    <s v="Jogger regular fit"/>
    <n v="1"/>
    <n v="30"/>
    <n v="30"/>
    <n v="3"/>
    <n v="15"/>
    <n v="11.7"/>
    <m/>
    <s v="00747SQ4232528"/>
  </r>
  <r>
    <x v="747"/>
    <m/>
    <m/>
    <s v="Yudi"/>
    <s v="SQ4840974"/>
    <s v="Suéter de listas en cuello V"/>
    <n v="1"/>
    <n v="25"/>
    <n v="25"/>
    <n v="2.5"/>
    <n v="12.5"/>
    <n v="9.75"/>
    <m/>
    <s v="00748SQ4840974"/>
  </r>
  <r>
    <x v="747"/>
    <m/>
    <m/>
    <s v="Yudi"/>
    <s v="SQ6143450"/>
    <s v="Suéter de jersey de cuello y ribete negro"/>
    <n v="1"/>
    <n v="25"/>
    <n v="25"/>
    <n v="2.5"/>
    <n v="12.5"/>
    <n v="9.75"/>
    <m/>
    <s v="00748SQ6143450"/>
  </r>
  <r>
    <x v="748"/>
    <m/>
    <m/>
    <m/>
    <s v="YILHM0518"/>
    <s v="Suéter de cuello alto negro de mujer H&amp;M"/>
    <n v="1"/>
    <n v="20"/>
    <n v="20"/>
    <n v="0"/>
    <n v="11"/>
    <n v="8.8000000000000007"/>
    <m/>
    <s v="00749YILHM0518"/>
  </r>
  <r>
    <x v="748"/>
    <m/>
    <m/>
    <m/>
    <s v="YILHM0495"/>
    <s v="Jogger deportivo de ajuste regular negro de mujer H&amp;M"/>
    <n v="1"/>
    <n v="30"/>
    <n v="30"/>
    <n v="0"/>
    <n v="18"/>
    <n v="11.7"/>
    <m/>
    <s v="00749YILHM0495"/>
  </r>
  <r>
    <x v="748"/>
    <m/>
    <m/>
    <m/>
    <s v="YILHM0211"/>
    <s v="Pantalones jogger cómodos negro"/>
    <n v="1"/>
    <n v="30"/>
    <n v="30"/>
    <n v="0"/>
    <n v="12"/>
    <n v="17.7"/>
    <m/>
    <s v="00749YILHM0211"/>
  </r>
  <r>
    <x v="749"/>
    <m/>
    <m/>
    <s v="Violeta"/>
    <s v="SQ4837944"/>
    <s v="Suéter tejido a los hombros negro con listas blancas"/>
    <n v="1"/>
    <n v="30"/>
    <n v="30"/>
    <n v="3"/>
    <n v="15"/>
    <n v="11.7"/>
    <m/>
    <s v="00750SQ4837944"/>
  </r>
  <r>
    <x v="749"/>
    <m/>
    <m/>
    <s v="Violeta"/>
    <s v="YILHM0656"/>
    <s v="Cardigan negro ajustado de tela de jersey H&amp;M"/>
    <n v="1"/>
    <n v="20"/>
    <n v="20"/>
    <n v="2"/>
    <n v="9"/>
    <n v="8.8000000000000007"/>
    <m/>
    <s v="00750YILHM0656"/>
  </r>
  <r>
    <x v="749"/>
    <m/>
    <m/>
    <s v="Violeta"/>
    <s v="SQ1697941"/>
    <s v="Suéter con detalle de letras y botones H&amp;M"/>
    <n v="1"/>
    <n v="29"/>
    <n v="29"/>
    <n v="2.9000000000000004"/>
    <n v="14.499999999999998"/>
    <n v="11.310000000000002"/>
    <m/>
    <s v="00750SQ1697941"/>
  </r>
  <r>
    <x v="749"/>
    <m/>
    <m/>
    <s v="Violeta"/>
    <s v="SQ4840974"/>
    <s v="Suéter de listas en cuello V"/>
    <n v="1"/>
    <n v="25"/>
    <n v="25"/>
    <n v="2.5"/>
    <n v="12.5"/>
    <n v="9.75"/>
    <m/>
    <s v="00750SQ4840974"/>
  </r>
  <r>
    <x v="750"/>
    <m/>
    <m/>
    <s v="Jacqueline"/>
    <s v="YILHM0631"/>
    <s v="Enguatada deportiva MOVE gris pardo oscuro de mujer H&amp;M"/>
    <n v="1"/>
    <n v="20"/>
    <n v="20"/>
    <n v="2"/>
    <n v="9"/>
    <n v="8.8000000000000007"/>
    <m/>
    <s v="00751YILHM0631"/>
  </r>
  <r>
    <x v="750"/>
    <m/>
    <m/>
    <s v="Jacqueline"/>
    <s v="YILHM0663"/>
    <s v="Abrigo de cuello alto de punto fino crema de mujer H&amp;M"/>
    <n v="1"/>
    <n v="25"/>
    <n v="25"/>
    <n v="2.5"/>
    <n v="12.5"/>
    <n v="9.75"/>
    <m/>
    <s v="00751YILHM0663"/>
  </r>
  <r>
    <x v="751"/>
    <m/>
    <m/>
    <s v="Venta mía"/>
    <s v="YILHM0010"/>
    <s v="Shorts de felpa color negro con bolsillos discretos Marca H&amp;M"/>
    <n v="1"/>
    <n v="20"/>
    <n v="20"/>
    <n v="2"/>
    <n v="10"/>
    <n v="7.8"/>
    <m/>
    <s v="00752YILHM0010"/>
  </r>
  <r>
    <x v="751"/>
    <m/>
    <m/>
    <s v="Venta mía"/>
    <s v="SQ7312140"/>
    <s v="Pulóver holgado verde caqui de gran calidad de hombre H&amp;M"/>
    <n v="1"/>
    <n v="18"/>
    <n v="18"/>
    <n v="1.8"/>
    <n v="8.9999999999999982"/>
    <n v="7.0200000000000022"/>
    <m/>
    <s v="00752SQ7312140"/>
  </r>
  <r>
    <x v="751"/>
    <m/>
    <m/>
    <s v="Venta mía"/>
    <s v="YILHM0221"/>
    <s v="Polo de ajuste perfecto negro"/>
    <n v="1"/>
    <n v="25"/>
    <n v="25"/>
    <n v="2.5"/>
    <n v="12.5"/>
    <n v="9.75"/>
    <m/>
    <s v="00752YILHM0221"/>
  </r>
  <r>
    <x v="751"/>
    <m/>
    <m/>
    <s v="Venta mía"/>
    <s v="YILHM0290"/>
    <s v="Shorts cortos de ajuste regular beige claro de hombre H&amp;M"/>
    <n v="1"/>
    <n v="28"/>
    <n v="28"/>
    <n v="2.8000000000000003"/>
    <n v="14"/>
    <n v="10.92"/>
    <m/>
    <s v="00752YILHM0290"/>
  </r>
  <r>
    <x v="752"/>
    <m/>
    <m/>
    <s v="Yeny"/>
    <s v="BU043579"/>
    <s v="Conjunto de bikini de manga larga con nudo delantero color vainilla"/>
    <n v="1"/>
    <n v="25"/>
    <n v="25"/>
    <n v="2.5"/>
    <n v="12.5"/>
    <n v="9.75"/>
    <m/>
    <s v="00753BU043579"/>
  </r>
  <r>
    <x v="753"/>
    <m/>
    <m/>
    <s v="Laura"/>
    <s v="YILHM0490"/>
    <s v="Jogger deportivo de ajuste regular gris melange de hombre H&amp;M"/>
    <n v="1"/>
    <n v="30"/>
    <n v="30"/>
    <n v="3"/>
    <n v="15"/>
    <n v="11.7"/>
    <m/>
    <s v="00754YILHM0490"/>
  </r>
  <r>
    <x v="754"/>
    <m/>
    <m/>
    <s v="Claudia"/>
    <s v="YILHM0597"/>
    <s v="Suéter de cuello alto simulado crema de mujer H&amp;M"/>
    <n v="1"/>
    <n v="30"/>
    <n v="30"/>
    <n v="3"/>
    <n v="8.5"/>
    <n v="18.2"/>
    <m/>
    <s v="00755YILHM0597"/>
  </r>
  <r>
    <x v="755"/>
    <m/>
    <m/>
    <m/>
    <s v="YILHM0211"/>
    <s v="Pantalones jogger cómodos negro"/>
    <n v="1"/>
    <n v="30"/>
    <n v="30"/>
    <n v="0"/>
    <n v="12"/>
    <n v="17.7"/>
    <m/>
    <s v="00756YILHM0211"/>
  </r>
  <r>
    <x v="755"/>
    <m/>
    <m/>
    <m/>
    <s v="YILHM0230"/>
    <s v="Pantalones cortos deportivos gris melange"/>
    <n v="1"/>
    <n v="20"/>
    <n v="20"/>
    <n v="0"/>
    <n v="12"/>
    <n v="7.8"/>
    <m/>
    <s v="00756YILHM0230"/>
  </r>
  <r>
    <x v="755"/>
    <m/>
    <m/>
    <m/>
    <s v="YILHM0277"/>
    <s v="Pantalones cortos negros de algodón"/>
    <n v="1"/>
    <n v="22"/>
    <n v="22"/>
    <n v="0"/>
    <n v="13.2"/>
    <n v="8.58"/>
    <m/>
    <s v="00756YILHM0277"/>
  </r>
  <r>
    <x v="755"/>
    <m/>
    <m/>
    <m/>
    <s v="YILHM0429"/>
    <s v="Plataforma en bloque de color"/>
    <n v="1"/>
    <n v="35"/>
    <n v="35"/>
    <n v="0"/>
    <n v="21"/>
    <n v="13.65"/>
    <m/>
    <s v="00756YILHM0429"/>
  </r>
  <r>
    <x v="755"/>
    <m/>
    <m/>
    <m/>
    <s v="YILHM0198"/>
    <s v="Camiseta de ajuste regular gris oscuro"/>
    <n v="1"/>
    <n v="15"/>
    <n v="15"/>
    <n v="0"/>
    <n v="9"/>
    <n v="5.85"/>
    <m/>
    <s v="00756YILHM0198"/>
  </r>
  <r>
    <x v="755"/>
    <m/>
    <m/>
    <m/>
    <s v="SQ7847271"/>
    <s v="Pantalones jogger cómodos negro"/>
    <n v="1"/>
    <n v="30"/>
    <n v="30"/>
    <n v="0"/>
    <n v="18"/>
    <n v="11.7"/>
    <m/>
    <s v="00756SQ7847271"/>
  </r>
  <r>
    <x v="756"/>
    <m/>
    <m/>
    <s v="Michelle"/>
    <s v="SQ5348108"/>
    <s v="Jogger en mezcla de algodón con bolsillos"/>
    <n v="1"/>
    <n v="30"/>
    <n v="30"/>
    <n v="3"/>
    <n v="15"/>
    <n v="11.7"/>
    <m/>
    <s v="00757SQ5348108"/>
  </r>
  <r>
    <x v="757"/>
    <m/>
    <m/>
    <m/>
    <s v="YILHM0301"/>
    <s v="Mallas deportivas en drymovement H&amp;M"/>
    <n v="1"/>
    <n v="30"/>
    <n v="30"/>
    <n v="0"/>
    <n v="18"/>
    <n v="11.7"/>
    <m/>
    <s v="00758YILHM0301"/>
  </r>
  <r>
    <x v="757"/>
    <m/>
    <m/>
    <m/>
    <s v="YILHM0517"/>
    <s v="Falda de gasa plisada negro de mujer H&amp;M"/>
    <n v="1"/>
    <n v="30"/>
    <n v="30"/>
    <n v="0"/>
    <n v="18"/>
    <n v="11.7"/>
    <m/>
    <s v="00758YILHM0517"/>
  </r>
  <r>
    <x v="757"/>
    <m/>
    <m/>
    <m/>
    <s v="YILHM0666"/>
    <s v="Suéter de cuello alto de punto fino y ajuste slim negro de hombre H&amp;M"/>
    <n v="1"/>
    <n v="30"/>
    <n v="30"/>
    <n v="0"/>
    <n v="18"/>
    <n v="11.7"/>
    <m/>
    <s v="00758YILHM0666"/>
  </r>
  <r>
    <x v="758"/>
    <m/>
    <m/>
    <s v="Claudia"/>
    <s v="YILHM0464"/>
    <s v="Mochilas de Lona de gran calidad con porta laptop Marca Victoria´s Secret Gris"/>
    <n v="1"/>
    <n v="45"/>
    <n v="45"/>
    <n v="4.5"/>
    <n v="11"/>
    <n v="29.05"/>
    <m/>
    <s v="00759YILHM0464"/>
  </r>
  <r>
    <x v="759"/>
    <m/>
    <m/>
    <s v="Venta mía"/>
    <s v="YILHM0474"/>
    <s v="Calzado rojo elegante de punta fina"/>
    <n v="1"/>
    <n v="35"/>
    <n v="35"/>
    <n v="3.5"/>
    <n v="17.5"/>
    <n v="13.65"/>
    <m/>
    <s v="00760YILHM0474"/>
  </r>
  <r>
    <x v="760"/>
    <m/>
    <m/>
    <s v="Michelle"/>
    <s v="SQ6243496"/>
    <s v="Pantalones deportivos de mujer beige claro H&amp;M"/>
    <n v="1"/>
    <n v="30"/>
    <n v="30"/>
    <n v="3"/>
    <n v="15"/>
    <n v="11.7"/>
    <m/>
    <s v="00761SQ6243496"/>
  </r>
  <r>
    <x v="761"/>
    <m/>
    <m/>
    <s v="Claudia"/>
    <s v="YILHM0341"/>
    <s v="Jeans de pierna recta de talle alto no elastizado"/>
    <n v="1"/>
    <n v="35"/>
    <n v="35"/>
    <n v="3.5"/>
    <n v="17.5"/>
    <n v="13.65"/>
    <m/>
    <s v="00762YILHM0341"/>
  </r>
  <r>
    <x v="762"/>
    <m/>
    <m/>
    <s v="Yeny"/>
    <s v="BU043551"/>
    <s v="Traje de baño en bloque de color"/>
    <n v="1"/>
    <n v="25"/>
    <n v="25"/>
    <n v="2.5"/>
    <n v="12.5"/>
    <n v="9.75"/>
    <m/>
    <s v="00763BU043551"/>
  </r>
  <r>
    <x v="763"/>
    <m/>
    <m/>
    <s v="Yeny"/>
    <s v="YILHM0483"/>
    <s v="Crema Bare Vanilla (Victoria´s Secret)"/>
    <n v="1"/>
    <n v="22"/>
    <n v="22"/>
    <n v="2.2000000000000002"/>
    <n v="11"/>
    <n v="8.58"/>
    <m/>
    <s v="00764YILHM0483"/>
  </r>
  <r>
    <x v="763"/>
    <m/>
    <m/>
    <s v="Yeny"/>
    <s v="YILHM0484"/>
    <s v="Colonia Bare Vanilla (Victoria´s Secret)"/>
    <n v="1"/>
    <n v="22"/>
    <n v="22"/>
    <n v="2.2000000000000002"/>
    <n v="11"/>
    <n v="8.58"/>
    <m/>
    <s v="00764YILHM0484"/>
  </r>
  <r>
    <x v="764"/>
    <m/>
    <m/>
    <m/>
    <s v="YILHM0234"/>
    <s v="Camiseta ajustada de mujer blanco"/>
    <n v="1"/>
    <n v="15"/>
    <n v="15"/>
    <n v="0"/>
    <n v="9"/>
    <n v="5.85"/>
    <m/>
    <s v="00765YILHM0234"/>
  </r>
  <r>
    <x v="764"/>
    <m/>
    <m/>
    <m/>
    <s v="YILH0342"/>
    <s v="Jeans de pierna recta de talle alto no elastizado"/>
    <n v="1"/>
    <n v="35"/>
    <n v="35"/>
    <n v="0"/>
    <n v="21"/>
    <n v="13.65"/>
    <m/>
    <s v="00765YILH0342"/>
  </r>
  <r>
    <x v="764"/>
    <m/>
    <m/>
    <m/>
    <s v="YILHM0175"/>
    <s v="Camiseta de algodón blanco de mujer"/>
    <n v="1"/>
    <n v="15"/>
    <n v="15"/>
    <n v="0"/>
    <n v="9"/>
    <n v="5.85"/>
    <m/>
    <s v="00765YILHM0175"/>
  </r>
  <r>
    <x v="765"/>
    <m/>
    <m/>
    <s v="Michelle"/>
    <s v="YILHM0337"/>
    <s v="Camiseta De Manga Corta A Rayas Con Cuello Redondo"/>
    <n v="1"/>
    <n v="12"/>
    <n v="12"/>
    <n v="1.2000000000000002"/>
    <n v="7.79"/>
    <n v="2.8899999999999997"/>
    <m/>
    <s v="00766YILHM0337"/>
  </r>
  <r>
    <x v="766"/>
    <m/>
    <m/>
    <s v="Michelle"/>
    <s v="UB0229"/>
    <s v="Vestido con cordón de ajuste H&amp;M"/>
    <n v="1"/>
    <n v="18"/>
    <n v="18"/>
    <n v="1.8"/>
    <n v="9.6444444444444386"/>
    <n v="6.3755555555555619"/>
    <m/>
    <s v="00767UB0229"/>
  </r>
  <r>
    <x v="767"/>
    <m/>
    <m/>
    <s v="Jacque"/>
    <s v="YILHM0611"/>
    <s v="Enguatada acanalada con encaje rojo oscuro de mujer H&amp;M"/>
    <n v="1"/>
    <n v="18"/>
    <n v="18"/>
    <n v="1.8"/>
    <n v="8.9999999999999982"/>
    <n v="7.0200000000000022"/>
    <m/>
    <s v="00768YILHM0611"/>
  </r>
  <r>
    <x v="768"/>
    <m/>
    <m/>
    <m/>
    <s v="BU043589"/>
    <s v="Vestido Maija de estilo fresco de verano Blanco"/>
    <n v="1"/>
    <n v="20"/>
    <n v="20"/>
    <n v="0"/>
    <n v="12"/>
    <n v="7.8"/>
    <m/>
    <s v="00769BU043589"/>
  </r>
  <r>
    <x v="768"/>
    <m/>
    <m/>
    <m/>
    <s v="UB0103"/>
    <s v="Conjunto Top y Falda con textura"/>
    <n v="1"/>
    <n v="25"/>
    <n v="25"/>
    <n v="0"/>
    <n v="15"/>
    <n v="9.75"/>
    <m/>
    <s v="00769UB0103"/>
  </r>
  <r>
    <x v="768"/>
    <m/>
    <m/>
    <m/>
    <s v="YILHM0638"/>
    <s v="Blusa de jersey con estampado animal print leopardo de mujer H&amp;M"/>
    <n v="1"/>
    <n v="18"/>
    <n v="18"/>
    <n v="0"/>
    <n v="11"/>
    <n v="6.82"/>
    <m/>
    <s v="00769YILHM0638"/>
  </r>
  <r>
    <x v="769"/>
    <m/>
    <m/>
    <m/>
    <s v="BU043664"/>
    <s v="Traje de baño enterizo de espalda corrida estilo hilo"/>
    <n v="1"/>
    <n v="18"/>
    <n v="18"/>
    <n v="0"/>
    <n v="10.530000000000001"/>
    <n v="7.2899999999999991"/>
    <m/>
    <s v="00770BU043664"/>
  </r>
  <r>
    <x v="769"/>
    <m/>
    <m/>
    <m/>
    <s v="YILHM0398"/>
    <s v="Tanga Brasileña Blanca"/>
    <n v="1"/>
    <n v="3"/>
    <n v="3"/>
    <n v="0"/>
    <n v="1.8"/>
    <n v="1.17"/>
    <m/>
    <s v="00770YILHM0398"/>
  </r>
  <r>
    <x v="770"/>
    <m/>
    <m/>
    <s v="Michelle"/>
    <s v="BU043551"/>
    <s v="Traje de baño en bloque de color"/>
    <n v="1"/>
    <n v="25"/>
    <n v="25"/>
    <n v="2.5"/>
    <n v="12.5"/>
    <n v="9.75"/>
    <m/>
    <s v="00771BU043551"/>
  </r>
  <r>
    <x v="770"/>
    <m/>
    <m/>
    <s v="Michelle"/>
    <s v="BU043508"/>
    <s v="Set de bikini de estilo europeo de moda color Oliva"/>
    <n v="1"/>
    <n v="22"/>
    <n v="22"/>
    <n v="2.2000000000000002"/>
    <n v="11"/>
    <n v="8.58"/>
    <m/>
    <s v="00771BU043508"/>
  </r>
  <r>
    <x v="771"/>
    <m/>
    <m/>
    <s v="Michelle"/>
    <s v="BU043542"/>
    <s v="Pantalones cortos con dobladillo"/>
    <n v="1"/>
    <n v="20"/>
    <n v="20"/>
    <n v="2"/>
    <n v="7.43"/>
    <n v="10.370000000000001"/>
    <m/>
    <s v="00772BU043542"/>
  </r>
  <r>
    <x v="772"/>
    <m/>
    <m/>
    <s v="Baby"/>
    <s v="SQ2606199"/>
    <s v="Enguatada de microfibra  de manga larga crema de mujer H&amp;M"/>
    <n v="1"/>
    <n v="20"/>
    <n v="20"/>
    <n v="2"/>
    <n v="10"/>
    <n v="7.8"/>
    <m/>
    <s v="00773SQ2606199"/>
  </r>
  <r>
    <x v="772"/>
    <m/>
    <m/>
    <s v="Baby"/>
    <s v="YILHM0148"/>
    <s v="Top jersey de cuello tortuga color gris Marca H&amp;M"/>
    <n v="1"/>
    <n v="18"/>
    <n v="18"/>
    <n v="1.8"/>
    <n v="8.9999999999999982"/>
    <n v="7.0200000000000022"/>
    <m/>
    <s v="00773YILHM0148"/>
  </r>
  <r>
    <x v="773"/>
    <m/>
    <m/>
    <s v="Gercy"/>
    <s v="YILHM0335"/>
    <s v="Camiseta De Manga Corta A Rayas Con Cuello Redondo"/>
    <n v="1"/>
    <n v="12"/>
    <n v="12"/>
    <n v="1.2000000000000002"/>
    <n v="5.9999999999999991"/>
    <n v="4.6800000000000006"/>
    <m/>
    <s v="00774YILHM0335"/>
  </r>
  <r>
    <x v="774"/>
    <m/>
    <m/>
    <s v="Arlette"/>
    <s v="YILHM0297"/>
    <s v="Pulóver de algodón de ajuste slim marrón claro de hombre H&amp;M"/>
    <n v="1"/>
    <n v="18"/>
    <n v="18"/>
    <n v="1.8"/>
    <n v="8.9999999999999982"/>
    <n v="7.0200000000000022"/>
    <m/>
    <s v="00775YILHM0297"/>
  </r>
  <r>
    <x v="774"/>
    <m/>
    <m/>
    <s v="Arlette"/>
    <s v="YILHM0079"/>
    <s v="Pullover de hombre Loose Fit de gran calidad de cuello redondo vainilla H&amp;M"/>
    <n v="1"/>
    <n v="18"/>
    <n v="18"/>
    <n v="1.8"/>
    <n v="8.9999999999999982"/>
    <n v="7.0200000000000022"/>
    <m/>
    <s v="00775YILHM0079"/>
  </r>
  <r>
    <x v="774"/>
    <m/>
    <m/>
    <s v="Arlette"/>
    <s v="YILHM0303"/>
    <s v="Pulóver de ajuste regular negro melange de hombre H&amp;M"/>
    <n v="1"/>
    <n v="18"/>
    <n v="18"/>
    <n v="1.8"/>
    <n v="9"/>
    <n v="7.0200000000000005"/>
    <m/>
    <s v="00775YILHM0303"/>
  </r>
  <r>
    <x v="775"/>
    <m/>
    <m/>
    <s v="Yeny"/>
    <s v="BU0494"/>
    <s v="Top negro de cuello V con encaje"/>
    <n v="1"/>
    <n v="12"/>
    <n v="12"/>
    <n v="1.2000000000000002"/>
    <n v="5.9999999999999991"/>
    <n v="4.6800000000000006"/>
    <m/>
    <s v="00776BU0494"/>
  </r>
  <r>
    <x v="775"/>
    <m/>
    <m/>
    <s v="Yeny"/>
    <s v="SQ8887030"/>
    <s v="Jogger deportivo de ajuste regular negro de mujer H&amp;M"/>
    <n v="1"/>
    <n v="30"/>
    <n v="30"/>
    <n v="3"/>
    <n v="15"/>
    <n v="11.7"/>
    <m/>
    <s v="00776SQ8887030"/>
  </r>
  <r>
    <x v="776"/>
    <m/>
    <m/>
    <s v="Yilian vendió esto mas una lengua de 25 que no está en catálogo"/>
    <s v="SQ6406523"/>
    <s v="Polo de ajuste encantado azul marino de hombre H&amp;M"/>
    <n v="1"/>
    <n v="25"/>
    <n v="25"/>
    <n v="2.5"/>
    <n v="12.5"/>
    <n v="9.75"/>
    <m/>
    <s v="00777SQ6406523"/>
  </r>
  <r>
    <x v="776"/>
    <m/>
    <m/>
    <s v="Yilian vendió esto mas una lengua de 25 que no está en catálogo"/>
    <s v="SQ4274345"/>
    <s v="Pulóver oversize blanco de hombre H&amp;M"/>
    <n v="1"/>
    <n v="18"/>
    <n v="18"/>
    <n v="1.8"/>
    <n v="8.9999999999999982"/>
    <n v="7.0200000000000022"/>
    <m/>
    <s v="00777SQ4274345"/>
  </r>
  <r>
    <x v="776"/>
    <m/>
    <m/>
    <s v="Yilian vendió esto mas una lengua de 25 que no está en catálogo"/>
    <s v="YILHM0257"/>
    <s v="Jeans slim negro H&amp;M"/>
    <n v="1"/>
    <n v="35"/>
    <n v="35"/>
    <n v="3.5"/>
    <n v="9"/>
    <n v="22.15"/>
    <m/>
    <s v="00777YILHM0257"/>
  </r>
  <r>
    <x v="777"/>
    <m/>
    <m/>
    <s v="Gercy"/>
    <s v="YILHM0461"/>
    <s v="Pijama de pantalón corto Negro de algodón (Victoria´s Secret)"/>
    <n v="1"/>
    <n v="35"/>
    <n v="35"/>
    <n v="3.5"/>
    <n v="17.5"/>
    <n v="13.65"/>
    <m/>
    <s v="00778YILHM0461"/>
  </r>
  <r>
    <x v="777"/>
    <m/>
    <m/>
    <s v="Gercy"/>
    <s v="YILHM0554"/>
    <s v="Pullover holgado con efecto lavado marrón de hombre H&amp;M"/>
    <n v="1"/>
    <n v="18"/>
    <n v="18"/>
    <n v="1.8"/>
    <n v="8.9999999999999982"/>
    <n v="7.0200000000000022"/>
    <m/>
    <s v="00778YILHM0554"/>
  </r>
  <r>
    <x v="777"/>
    <m/>
    <m/>
    <s v="Gercy"/>
    <s v="YILHM0598"/>
    <s v="Camisa resort de canalé de ajuste holgado negro de hombre H&amp;M"/>
    <n v="1"/>
    <n v="35"/>
    <n v="35"/>
    <n v="3.5"/>
    <n v="17.5"/>
    <n v="13.65"/>
    <m/>
    <s v="00778YILHM0598"/>
  </r>
  <r>
    <x v="778"/>
    <m/>
    <m/>
    <m/>
    <s v="BU04335"/>
    <s v="Pantalón de vestir de viscosa y lino negro"/>
    <n v="1"/>
    <n v="35"/>
    <n v="35"/>
    <n v="0"/>
    <n v="21"/>
    <n v="13.65"/>
    <m/>
    <s v="00779BU04335"/>
  </r>
  <r>
    <x v="778"/>
    <m/>
    <m/>
    <m/>
    <s v="BU04321"/>
    <s v="Pantalón de vestir de viscosa y lino (beige claro)"/>
    <n v="1"/>
    <n v="35"/>
    <n v="35"/>
    <n v="0"/>
    <n v="20.752021151586401"/>
    <n v="13.897978848413599"/>
    <m/>
    <s v="00779BU04321"/>
  </r>
  <r>
    <x v="779"/>
    <m/>
    <m/>
    <s v="Michelle"/>
    <s v="BU043509"/>
    <s v="Set de bikini de estilo europeo de moda color Oliva"/>
    <n v="1"/>
    <n v="22"/>
    <n v="22"/>
    <n v="2.2000000000000002"/>
    <n v="11"/>
    <n v="8.58"/>
    <m/>
    <s v="00780BU043509"/>
  </r>
  <r>
    <x v="780"/>
    <m/>
    <m/>
    <s v="Michelle"/>
    <s v="YILHM0429"/>
    <s v="Plataforma en bloque de color"/>
    <n v="1"/>
    <n v="35"/>
    <n v="35"/>
    <n v="3.5"/>
    <n v="17.5"/>
    <n v="13.65"/>
    <m/>
    <s v="00781YILHM0429"/>
  </r>
  <r>
    <x v="781"/>
    <m/>
    <m/>
    <s v="Claudia"/>
    <s v="YILHM0568"/>
    <s v="Pulóver de ajuste holgado beige claro de gran calidad de hombre H&amp;M"/>
    <n v="1"/>
    <n v="18"/>
    <n v="18"/>
    <n v="1.8"/>
    <n v="8.9999999999999982"/>
    <n v="7.0200000000000022"/>
    <m/>
    <s v="00782YILHM0568"/>
  </r>
  <r>
    <x v="782"/>
    <m/>
    <m/>
    <s v="Jacque"/>
    <s v="BU043633"/>
    <s v="Pantalón elegante de pierna ancha color crema"/>
    <n v="1"/>
    <n v="30"/>
    <n v="30"/>
    <n v="3"/>
    <n v="15"/>
    <n v="11.7"/>
    <m/>
    <s v="00783BU043633"/>
  </r>
  <r>
    <x v="783"/>
    <m/>
    <m/>
    <s v="Gercy"/>
    <s v="YILHM00191"/>
    <s v="Vestido playera oversize de listas Marca H&amp;M"/>
    <n v="1"/>
    <n v="28"/>
    <n v="28"/>
    <n v="2.8000000000000003"/>
    <n v="14"/>
    <n v="10.92"/>
    <m/>
    <s v="00784YILHM00191"/>
  </r>
  <r>
    <x v="783"/>
    <m/>
    <m/>
    <s v="Gercy"/>
    <s v="YILHM0711"/>
    <s v="Enguatada de escote cuadrado beige claro de mujer H&amp;M"/>
    <n v="1"/>
    <n v="20"/>
    <n v="20"/>
    <n v="2"/>
    <n v="9"/>
    <n v="8.8000000000000007"/>
    <m/>
    <s v="00784YILHM0711"/>
  </r>
  <r>
    <x v="783"/>
    <m/>
    <m/>
    <s v="Gercy"/>
    <s v="YILHM0184"/>
    <s v="Vestido ceñido de punto canalé negro"/>
    <n v="1"/>
    <n v="30"/>
    <n v="30"/>
    <n v="3"/>
    <n v="15"/>
    <n v="11.7"/>
    <m/>
    <s v="00784YILHM0184"/>
  </r>
  <r>
    <x v="783"/>
    <m/>
    <m/>
    <s v="Gercy"/>
    <s v="YILHM0154"/>
    <s v="Pantalones cortos deportivos de mujer negro"/>
    <n v="1"/>
    <n v="15"/>
    <n v="15"/>
    <n v="1.5"/>
    <n v="7.5"/>
    <n v="5.85"/>
    <m/>
    <s v="00784YILHM0154"/>
  </r>
  <r>
    <x v="783"/>
    <m/>
    <m/>
    <s v="Gercy"/>
    <s v="YILHM0422"/>
    <s v="Sandalias en tendencia y de gran comodidad Oliva"/>
    <n v="1"/>
    <n v="30"/>
    <n v="30"/>
    <n v="3"/>
    <n v="15"/>
    <n v="11.7"/>
    <m/>
    <s v="00784YILHM0422"/>
  </r>
  <r>
    <x v="783"/>
    <m/>
    <m/>
    <s v="Gercy"/>
    <s v="YILHM0033"/>
    <s v="Blusa-Camisa elegante de listas de cuello V Marca H&amp;M"/>
    <n v="1"/>
    <n v="22"/>
    <n v="22"/>
    <n v="2.2000000000000002"/>
    <n v="11"/>
    <n v="8.58"/>
    <m/>
    <s v="00784YILHM0033"/>
  </r>
  <r>
    <x v="784"/>
    <m/>
    <m/>
    <s v="Yeny"/>
    <s v="YILHM0464"/>
    <s v="Mochilas de Lona de gran calidad con porta laptop Marca Victoria´s Secret Gris"/>
    <n v="1"/>
    <n v="45"/>
    <n v="45"/>
    <n v="4.5"/>
    <n v="11"/>
    <n v="29.05"/>
    <m/>
    <s v="00785YILHM0464"/>
  </r>
  <r>
    <x v="785"/>
    <m/>
    <m/>
    <s v="Baby"/>
    <s v="YILHM0641"/>
    <s v="Pullover negro con lazo de adorno plateado de mujer H&amp;M"/>
    <n v="1"/>
    <n v="20"/>
    <n v="20"/>
    <n v="2"/>
    <n v="10"/>
    <n v="7.8"/>
    <m/>
    <s v="00786YILHM0641"/>
  </r>
  <r>
    <x v="786"/>
    <m/>
    <m/>
    <s v="Violeta"/>
    <s v="YILHM0335"/>
    <s v="Camiseta De Manga Corta A Rayas Con Cuello Redondo"/>
    <n v="1"/>
    <n v="12"/>
    <n v="12"/>
    <n v="1.2000000000000002"/>
    <n v="5.9999999999999991"/>
    <n v="4.6800000000000006"/>
    <m/>
    <s v="00787YILHM0335"/>
  </r>
  <r>
    <x v="787"/>
    <m/>
    <m/>
    <s v="Claudia"/>
    <s v="YILHM0341"/>
    <s v="Jeans de pierna recta de talle alto no elastizado"/>
    <n v="1"/>
    <n v="35"/>
    <n v="35"/>
    <n v="3.5"/>
    <n v="17.5"/>
    <n v="13.65"/>
    <m/>
    <s v="00788YILHM0341"/>
  </r>
  <r>
    <x v="788"/>
    <m/>
    <m/>
    <s v="Yesy"/>
    <s v="YILHM0209"/>
    <s v="Conjunto de dos tops Blanco y Marrón oscuro"/>
    <n v="1"/>
    <n v="22"/>
    <n v="22"/>
    <n v="2.2000000000000002"/>
    <n v="11"/>
    <n v="8.58"/>
    <m/>
    <s v="00789YILHM0209"/>
  </r>
  <r>
    <x v="789"/>
    <m/>
    <m/>
    <s v="Violeta fue $25"/>
    <s v="BU043658"/>
    <s v="Traje de baño casual con ajustes laterales"/>
    <n v="1"/>
    <n v="20"/>
    <n v="20"/>
    <n v="2"/>
    <n v="10"/>
    <n v="7.8"/>
    <m/>
    <s v="00790BU043658"/>
  </r>
  <r>
    <x v="790"/>
    <m/>
    <m/>
    <s v="Nayi"/>
    <s v="BU04444"/>
    <s v="Vestido lila cruzado H&amp;M"/>
    <n v="1"/>
    <n v="28"/>
    <n v="28"/>
    <n v="2.8000000000000003"/>
    <n v="14"/>
    <n v="10.92"/>
    <m/>
    <s v="00791BU04444"/>
  </r>
  <r>
    <x v="790"/>
    <m/>
    <m/>
    <s v="Nayi"/>
    <s v="SQ7299014"/>
    <s v="Cardigan negro ajustado de tela de jersey H&amp;M"/>
    <n v="1"/>
    <n v="20"/>
    <n v="20"/>
    <n v="2"/>
    <n v="10"/>
    <n v="7.8"/>
    <m/>
    <s v="00791SQ7299014"/>
  </r>
  <r>
    <x v="791"/>
    <m/>
    <m/>
    <s v="Michelle vendió esto y una camisa de $28"/>
    <s v="YILHM0533"/>
    <s v="Camisa slim fit blanca de hombre H&amp;M"/>
    <n v="1"/>
    <n v="30"/>
    <n v="30"/>
    <n v="3"/>
    <n v="9"/>
    <n v="17.7"/>
    <m/>
    <s v="00792YILHM0533"/>
  </r>
  <r>
    <x v="792"/>
    <m/>
    <m/>
    <s v="Michelle"/>
    <s v="YILHM0323"/>
    <s v="Pantalones De Traje De Pierna Ancha Negro"/>
    <n v="1"/>
    <n v="30"/>
    <n v="30"/>
    <n v="3"/>
    <n v="15"/>
    <n v="11.7"/>
    <m/>
    <s v="00793YILHM0323"/>
  </r>
  <r>
    <x v="792"/>
    <m/>
    <m/>
    <s v="Michelle"/>
    <s v="SQ3856321"/>
    <s v="Jogger deportivo de ajuste regular azul marino de hombre H&amp;M"/>
    <n v="1"/>
    <n v="30"/>
    <n v="30"/>
    <n v="3"/>
    <n v="15"/>
    <n v="11.7"/>
    <m/>
    <s v="00793SQ3856321"/>
  </r>
  <r>
    <x v="793"/>
    <m/>
    <m/>
    <s v="Yeny"/>
    <s v="YILHM0433"/>
    <s v="Pullover blanco Hot Stuff"/>
    <n v="1"/>
    <n v="12"/>
    <n v="12"/>
    <n v="1.2000000000000002"/>
    <n v="10"/>
    <n v="0.67999999999999983"/>
    <m/>
    <s v="00794YILHM0433"/>
  </r>
  <r>
    <x v="794"/>
    <m/>
    <m/>
    <s v="Baby"/>
    <s v="SQ9164868"/>
    <s v="Enguatada acanalado con ribete de picot blanco de mujer H&amp;M"/>
    <n v="1"/>
    <n v="18"/>
    <n v="18"/>
    <n v="1.8"/>
    <n v="8.9999999999999982"/>
    <n v="7.0200000000000022"/>
    <m/>
    <s v="00795SQ9164868"/>
  </r>
  <r>
    <x v="794"/>
    <m/>
    <m/>
    <s v="Baby"/>
    <s v="YILHM0665"/>
    <s v="Enguatada blanca de mujer H&amp;M"/>
    <n v="1"/>
    <n v="15"/>
    <n v="15"/>
    <n v="1.5"/>
    <n v="7.5"/>
    <n v="5.85"/>
    <m/>
    <s v="00795YILHM0665"/>
  </r>
  <r>
    <x v="795"/>
    <m/>
    <m/>
    <s v="Jacque mas dos camisas de $35"/>
    <s v="BU043633"/>
    <s v="Pantalón elegante de pierna ancha color crema"/>
    <n v="1"/>
    <n v="30"/>
    <n v="30"/>
    <n v="3"/>
    <n v="15"/>
    <n v="11.7"/>
    <m/>
    <s v="00796BU043633"/>
  </r>
  <r>
    <x v="795"/>
    <m/>
    <m/>
    <s v="Jacque mas dos camisas de $35"/>
    <s v="YILHM0078"/>
    <s v="Pullover de hombre Loose Fit de gran calidad de cuello redondo vainilla H&amp;M"/>
    <n v="1"/>
    <n v="18"/>
    <n v="18"/>
    <n v="1.8"/>
    <n v="8.9999999999999982"/>
    <n v="7.0200000000000022"/>
    <m/>
    <s v="00796YILHM0078"/>
  </r>
  <r>
    <x v="796"/>
    <m/>
    <m/>
    <s v="Michelle"/>
    <s v="BU043516"/>
    <s v="Sandalias espadriles de saco nude atada al tobillo"/>
    <n v="1"/>
    <n v="35"/>
    <n v="35"/>
    <n v="3.5"/>
    <n v="17.5"/>
    <n v="13.65"/>
    <m/>
    <s v="00797BU043516"/>
  </r>
  <r>
    <x v="797"/>
    <m/>
    <m/>
    <s v="Nayi (vendido en $40)"/>
    <s v="YILHM0477"/>
    <s v="Colonia Pure Seduction (Victoria´s Secret)"/>
    <n v="1"/>
    <n v="22"/>
    <n v="22"/>
    <n v="2.2000000000000002"/>
    <n v="11"/>
    <n v="8.58"/>
    <m/>
    <s v="00798YILHM0477"/>
  </r>
  <r>
    <x v="797"/>
    <m/>
    <m/>
    <s v="Nayi (vendido en $40)"/>
    <s v="YILHM0478"/>
    <s v="Crema Pure Seduction (Victoria´s Secret)"/>
    <n v="1"/>
    <n v="22"/>
    <n v="22"/>
    <n v="2.2000000000000002"/>
    <n v="11"/>
    <n v="8.58"/>
    <m/>
    <s v="00798YILHM0478"/>
  </r>
  <r>
    <x v="798"/>
    <m/>
    <m/>
    <s v="Violeta"/>
    <s v="SQ0144271"/>
    <s v="Vestido estampado malva"/>
    <n v="1"/>
    <n v="18"/>
    <n v="18"/>
    <n v="1.8"/>
    <n v="8.9999999999999982"/>
    <n v="7.0200000000000022"/>
    <m/>
    <s v="00799SQ0144271"/>
  </r>
  <r>
    <x v="798"/>
    <m/>
    <m/>
    <s v="Violeta"/>
    <s v="SQ0033313"/>
    <s v="Cardigan beige ajustado de tela jersey de mujer H&amp;M"/>
    <n v="1"/>
    <n v="20"/>
    <n v="20"/>
    <n v="2"/>
    <n v="10"/>
    <n v="7.8"/>
    <m/>
    <s v="00799SQ0033313"/>
  </r>
  <r>
    <x v="799"/>
    <m/>
    <m/>
    <s v="Yilian"/>
    <s v="YILHM0728"/>
    <s v="Enguatada acanalada con ribete de picot negro de mujer H&amp;M"/>
    <n v="1"/>
    <n v="18"/>
    <n v="18"/>
    <n v="1.8"/>
    <n v="13.7"/>
    <n v="2.3200000000000007"/>
    <m/>
    <s v="00800YILHM0728"/>
  </r>
  <r>
    <x v="800"/>
    <m/>
    <m/>
    <s v="Yilian"/>
    <s v="SQ0033313"/>
    <s v="Cardigan beige ajustado de tela jersey de mujer H&amp;M"/>
    <n v="1"/>
    <n v="20"/>
    <n v="20"/>
    <n v="2"/>
    <n v="10"/>
    <n v="7.8"/>
    <m/>
    <s v="00801SQ0033313"/>
  </r>
  <r>
    <x v="801"/>
    <m/>
    <m/>
    <s v="Violeta"/>
    <s v="SQ1264155"/>
    <s v="Enguatada de estampado gofrado de ajuste slim de hombre H&amp;M"/>
    <n v="1"/>
    <n v="25"/>
    <n v="25"/>
    <n v="2.5"/>
    <n v="12.5"/>
    <n v="9.75"/>
    <m/>
    <s v="00802SQ1264155"/>
  </r>
  <r>
    <x v="802"/>
    <m/>
    <m/>
    <s v="Jacque"/>
    <s v="BU043678"/>
    <s v="Sandalias de plataforma espadriles con correas doradas"/>
    <n v="1"/>
    <n v="40"/>
    <n v="40"/>
    <n v="4"/>
    <n v="20"/>
    <n v="15.6"/>
    <m/>
    <s v="00803BU043678"/>
  </r>
  <r>
    <x v="803"/>
    <m/>
    <m/>
    <s v="Violeta"/>
    <s v="YLHM0555"/>
    <s v="Pulóver de ajuste encantado blanco de hombre H&amp;M"/>
    <n v="1"/>
    <n v="15"/>
    <n v="15"/>
    <n v="1.5"/>
    <n v="7.5"/>
    <n v="5.85"/>
    <m/>
    <s v="00804YLHM0555"/>
  </r>
  <r>
    <x v="804"/>
    <m/>
    <m/>
    <s v="Violeta"/>
    <s v="Yilhm0627"/>
    <s v="Pulóver de hombre negro H&amp;M"/>
    <n v="1"/>
    <n v="18"/>
    <n v="18"/>
    <n v="1.8"/>
    <n v="8.6999999999999993"/>
    <n v="7.3200000000000012"/>
    <m/>
    <s v="00805Yilhm0627"/>
  </r>
  <r>
    <x v="805"/>
    <m/>
    <m/>
    <s v="Yudi"/>
    <s v="YILHM0538"/>
    <s v="Jogger anchos de cubierta de vinilo"/>
    <n v="1"/>
    <n v="30"/>
    <n v="30"/>
    <n v="3"/>
    <n v="9"/>
    <n v="17.7"/>
    <m/>
    <s v="00806YILHM0538"/>
  </r>
  <r>
    <x v="806"/>
    <m/>
    <m/>
    <s v="Nayi"/>
    <s v="BU04468"/>
    <s v="Top corto verde sin tirantes"/>
    <n v="1"/>
    <n v="5"/>
    <n v="5"/>
    <n v="0.5"/>
    <n v="2.5"/>
    <n v="1.95"/>
    <m/>
    <s v="00807BU04468"/>
  </r>
  <r>
    <x v="807"/>
    <m/>
    <m/>
    <s v="Jacqueline mas un pantalón de $30"/>
    <s v="YILHM0035"/>
    <s v="Blusa-Camisa negra con estampado en silueta elegante de flores blancas Marca H&amp;M"/>
    <n v="1"/>
    <n v="22"/>
    <n v="22"/>
    <n v="2.2000000000000002"/>
    <n v="7.9999999999999991"/>
    <n v="11.58"/>
    <m/>
    <s v="00808YILHM0035"/>
  </r>
  <r>
    <x v="807"/>
    <m/>
    <m/>
    <s v="Jacqueline mas un pantalón de $30"/>
    <s v="BU067409"/>
    <s v="Vestido frenchy botones marrón"/>
    <n v="1"/>
    <n v="35"/>
    <n v="35"/>
    <n v="3.5"/>
    <n v="17.5"/>
    <n v="13.65"/>
    <m/>
    <s v="00808BU067409"/>
  </r>
  <r>
    <x v="807"/>
    <m/>
    <m/>
    <s v="Jacqueline mas un pantalón de $30"/>
    <s v="SQ1165946"/>
    <s v="Suéter crema oversize de franjas beich Marca H&amp;M"/>
    <n v="1"/>
    <n v="25"/>
    <n v="25"/>
    <n v="2.5"/>
    <n v="14"/>
    <n v="8.25"/>
    <m/>
    <s v="00808SQ1165946"/>
  </r>
  <r>
    <x v="807"/>
    <m/>
    <m/>
    <s v="Jacqueline mas un pantalón de $30"/>
    <s v="YILHM0594"/>
    <s v="Suéter con hombros descubiertos burdeos de mujer H&amp;M"/>
    <n v="1"/>
    <n v="25"/>
    <n v="25"/>
    <n v="2.5"/>
    <n v="12.5"/>
    <n v="9.75"/>
    <m/>
    <s v="00808YILHM0594"/>
  </r>
  <r>
    <x v="808"/>
    <m/>
    <m/>
    <s v="Nayi"/>
    <s v="BU06768"/>
    <s v="Vestido color block bohemio"/>
    <n v="1"/>
    <n v="30"/>
    <n v="30"/>
    <n v="3"/>
    <n v="15"/>
    <n v="11.7"/>
    <m/>
    <s v="00809BU06768"/>
  </r>
  <r>
    <x v="808"/>
    <m/>
    <m/>
    <s v="Nayi"/>
    <s v="BU067012"/>
    <s v="Falda Bohemia de mezclilla de cintura alta con detalles de botón"/>
    <n v="1"/>
    <n v="30"/>
    <n v="30"/>
    <n v="3"/>
    <n v="15"/>
    <n v="11.7"/>
    <m/>
    <s v="00809BU067012"/>
  </r>
  <r>
    <x v="809"/>
    <m/>
    <m/>
    <m/>
    <s v="SQ3262759"/>
    <s v="Suéter con estampado de gofrado gris de hombre H&amp;M"/>
    <n v="1"/>
    <n v="25"/>
    <n v="25"/>
    <n v="0"/>
    <n v="15"/>
    <n v="9.75"/>
    <m/>
    <s v="00810SQ3262759"/>
  </r>
  <r>
    <x v="809"/>
    <m/>
    <m/>
    <m/>
    <s v="SQ1264155"/>
    <s v="Enguatada de estampado gofrado de ajuste slim de hombre H&amp;M"/>
    <n v="1"/>
    <n v="25"/>
    <n v="25"/>
    <n v="0"/>
    <n v="15"/>
    <n v="9.75"/>
    <m/>
    <s v="00810SQ1264155"/>
  </r>
  <r>
    <x v="809"/>
    <m/>
    <m/>
    <m/>
    <s v="YILHM0199"/>
    <s v="Sudadera holgada de hombre negro melange"/>
    <n v="1"/>
    <n v="20"/>
    <n v="20"/>
    <n v="0"/>
    <n v="12"/>
    <n v="7.8"/>
    <m/>
    <s v="00810YILHM0199"/>
  </r>
  <r>
    <x v="810"/>
    <m/>
    <m/>
    <s v="Claudia"/>
    <s v="SQ2149497"/>
    <s v="Polo de ajuste encantado azul marino de hombre H&amp;M"/>
    <n v="1"/>
    <n v="25"/>
    <n v="25"/>
    <n v="2.5"/>
    <n v="12.5"/>
    <n v="9.75"/>
    <m/>
    <s v="00811SQ2149497"/>
  </r>
  <r>
    <x v="810"/>
    <m/>
    <m/>
    <s v="Claudia"/>
    <s v="SQ2143557"/>
    <s v="Pullover de hombre Loose Fit de gran calidad de cuello redondo vainilla H&amp;M"/>
    <n v="1"/>
    <n v="18"/>
    <n v="18"/>
    <n v="1.8"/>
    <n v="9"/>
    <n v="7.0200000000000005"/>
    <m/>
    <s v="00811SQ2143557"/>
  </r>
  <r>
    <x v="810"/>
    <m/>
    <m/>
    <s v="Claudia"/>
    <s v="YILHM0204"/>
    <s v="Pantalones deportivos cargo verde caqui"/>
    <n v="1"/>
    <n v="35"/>
    <n v="35"/>
    <n v="3.5"/>
    <n v="9"/>
    <n v="22.15"/>
    <m/>
    <s v="00811YILHM0204"/>
  </r>
  <r>
    <x v="811"/>
    <m/>
    <m/>
    <s v="Claudia"/>
    <s v="BU043560"/>
    <s v="Pantalones largros rayados de moda de gran comodidad"/>
    <n v="1"/>
    <n v="22"/>
    <n v="22"/>
    <n v="2.2000000000000002"/>
    <n v="11"/>
    <n v="8.58"/>
    <m/>
    <s v="00812BU043560"/>
  </r>
  <r>
    <x v="812"/>
    <m/>
    <m/>
    <s v="Baby"/>
    <s v="SQ6694735"/>
    <s v="Suéter de hombros descubiertos"/>
    <n v="1"/>
    <n v="25"/>
    <n v="25"/>
    <n v="2.5"/>
    <n v="12.5"/>
    <n v="9.75"/>
    <m/>
    <s v="00813SQ6694735"/>
  </r>
  <r>
    <x v="813"/>
    <m/>
    <m/>
    <s v="Nayi"/>
    <s v="YILHM0666"/>
    <s v="Suéter de cuello alto negro de mujer H&amp;M"/>
    <n v="1"/>
    <n v="20"/>
    <n v="20"/>
    <n v="2"/>
    <n v="10"/>
    <n v="7.8"/>
    <m/>
    <s v="00814YILHM0666"/>
  </r>
  <r>
    <x v="814"/>
    <m/>
    <m/>
    <s v="Michelle"/>
    <s v="YILHM0341"/>
    <s v="Jeans de pierna recta de talle alto no elastizado"/>
    <n v="1"/>
    <n v="35"/>
    <n v="35"/>
    <n v="3.5"/>
    <n v="17.5"/>
    <n v="13.65"/>
    <m/>
    <s v="00815YILHM0341"/>
  </r>
  <r>
    <x v="815"/>
    <m/>
    <m/>
    <m/>
    <s v="SQ6017235"/>
    <s v="Polo crema gofrado"/>
    <n v="1"/>
    <n v="25"/>
    <n v="25"/>
    <n v="0"/>
    <n v="15"/>
    <n v="9.75"/>
    <m/>
    <s v="00816SQ6017235"/>
  </r>
  <r>
    <x v="816"/>
    <m/>
    <m/>
    <s v="Jacque"/>
    <s v="SQ1884929"/>
    <s v="Camisa y cosas vendidas por jacque"/>
    <n v="1"/>
    <n v="115"/>
    <n v="115"/>
    <n v="11.5"/>
    <n v="57.5"/>
    <n v="44.85"/>
    <m/>
    <s v="00817SQ1884929"/>
  </r>
  <r>
    <x v="817"/>
    <m/>
    <m/>
    <s v="Lau"/>
    <s v="SQ0046355"/>
    <s v="Jogger cómodo de pierna ancha con cordón y bolsillos"/>
    <n v="1"/>
    <n v="30"/>
    <n v="30"/>
    <n v="3"/>
    <n v="15"/>
    <n v="11.7"/>
    <m/>
    <s v="00818SQ0046355"/>
  </r>
  <r>
    <x v="818"/>
    <m/>
    <m/>
    <s v="Baby"/>
    <s v="YILHM0322"/>
    <s v="Pantalones De Traje De Pierna Ancha Negro"/>
    <n v="1"/>
    <n v="30"/>
    <n v="30"/>
    <n v="3"/>
    <n v="15"/>
    <n v="11.7"/>
    <m/>
    <s v="00819YILHM0322"/>
  </r>
  <r>
    <x v="818"/>
    <m/>
    <m/>
    <s v="Baby"/>
    <s v="BU043691"/>
    <s v="Blusa de manga elegante en vuelos con ribete en contraste Color Morado"/>
    <n v="1"/>
    <n v="18"/>
    <n v="18"/>
    <n v="1.8"/>
    <n v="9.68"/>
    <n v="6.3400000000000007"/>
    <m/>
    <s v="00819BU043691"/>
  </r>
  <r>
    <x v="819"/>
    <m/>
    <m/>
    <s v="Yesy"/>
    <s v="YILHM0267"/>
    <s v="Pulóver holgado negro de hombre H&amp;M"/>
    <n v="1"/>
    <n v="18"/>
    <n v="18"/>
    <n v="1.8"/>
    <n v="8.9999999999999982"/>
    <n v="7.0200000000000022"/>
    <m/>
    <s v="00820YILHM0267"/>
  </r>
  <r>
    <x v="820"/>
    <m/>
    <m/>
    <s v="Yilian_x000a_Más un suéter de $25"/>
    <s v="SQ1346431"/>
    <s v="Enguatada con detalle de costura H&amp;M"/>
    <n v="1"/>
    <n v="20"/>
    <n v="20"/>
    <n v="2"/>
    <n v="10"/>
    <n v="7.8"/>
    <m/>
    <s v="00821SQ1346431"/>
  </r>
  <r>
    <x v="820"/>
    <m/>
    <m/>
    <s v="Yilian_x000a_Más un suéter de $25"/>
    <s v="SQ7847271"/>
    <s v="Pantalones jogger cómodos negro"/>
    <n v="1"/>
    <n v="30"/>
    <n v="30"/>
    <n v="3"/>
    <n v="15"/>
    <n v="11.7"/>
    <m/>
    <s v="00821SQ7847271"/>
  </r>
  <r>
    <x v="820"/>
    <m/>
    <m/>
    <s v="Yilian_x000a_Más un suéter de $25"/>
    <s v="SQ3679151"/>
    <s v="Jogger cómodo de pierna ancha con cordón"/>
    <n v="1"/>
    <n v="25"/>
    <n v="25"/>
    <n v="2.5"/>
    <n v="12.5"/>
    <n v="9.75"/>
    <m/>
    <s v="00821SQ3679151"/>
  </r>
  <r>
    <x v="821"/>
    <m/>
    <m/>
    <s v="Yesy mas uno de $30"/>
    <s v="YILHM0666"/>
    <s v="Suéter de cuello alto negro de mujer H&amp;M"/>
    <n v="1"/>
    <n v="20"/>
    <n v="20"/>
    <n v="2"/>
    <n v="10"/>
    <n v="7.8"/>
    <m/>
    <s v="00822YILHM0666"/>
  </r>
  <r>
    <x v="822"/>
    <m/>
    <m/>
    <s v="Claudia"/>
    <s v="SQ6788879"/>
    <s v="Suéter de cuello alto de punto fino y ajuste slim blanco de hombre H&amp;M"/>
    <n v="1"/>
    <n v="25"/>
    <n v="25"/>
    <n v="2.5"/>
    <n v="12.5"/>
    <n v="9.75"/>
    <m/>
    <s v="00823SQ6788879"/>
  </r>
  <r>
    <x v="823"/>
    <m/>
    <m/>
    <s v="Michelle"/>
    <s v="YILHM0282"/>
    <s v="Pulóver oversize aspecto vintage con estampado de frase Out of service de hombre H&amp;M"/>
    <n v="1"/>
    <n v="20"/>
    <n v="20"/>
    <n v="2"/>
    <n v="10"/>
    <n v="7.8"/>
    <m/>
    <s v="00824YILHM0282"/>
  </r>
  <r>
    <x v="823"/>
    <m/>
    <m/>
    <s v="Michelle"/>
    <s v="Yilhm0719"/>
    <s v="Jogger de pierna ancha color negro Marca H&amp;M"/>
    <n v="1"/>
    <n v="30"/>
    <n v="30"/>
    <n v="3"/>
    <n v="15"/>
    <n v="11.7"/>
    <m/>
    <s v="00824Yilhm0719"/>
  </r>
  <r>
    <x v="824"/>
    <m/>
    <m/>
    <s v="Michelle"/>
    <s v="YILHM0320"/>
    <s v="Pantalones De Traje De Pierna Ancha Negro"/>
    <n v="1"/>
    <n v="30"/>
    <n v="30"/>
    <n v="3"/>
    <n v="15.630000000000003"/>
    <n v="11.069999999999997"/>
    <m/>
    <s v="00825YILHM0320"/>
  </r>
  <r>
    <x v="825"/>
    <m/>
    <m/>
    <m/>
    <s v="YILHM0849"/>
    <s v="Suéter con detalle de letras y botones H&amp;M"/>
    <n v="1"/>
    <n v="30"/>
    <n v="30"/>
    <n v="0"/>
    <n v="12"/>
    <n v="17.7"/>
    <m/>
    <s v="00826YILHM0849"/>
  </r>
  <r>
    <x v="825"/>
    <m/>
    <m/>
    <m/>
    <s v="SQ1812397"/>
    <s v="Sudadera oversize con detalles de botones negro de mujer H&amp;M"/>
    <n v="1"/>
    <n v="30"/>
    <n v="30"/>
    <n v="0"/>
    <n v="16.5"/>
    <n v="13.2"/>
    <m/>
    <s v="00826SQ1812397"/>
  </r>
  <r>
    <x v="826"/>
    <m/>
    <m/>
    <m/>
    <s v="YILHM0518"/>
    <s v="Suéter de cuello alto negro de mujer H&amp;M"/>
    <n v="1"/>
    <n v="20"/>
    <n v="20"/>
    <n v="0"/>
    <n v="11"/>
    <n v="8.8000000000000007"/>
    <m/>
    <s v="00827YILHM0518"/>
  </r>
  <r>
    <x v="827"/>
    <m/>
    <m/>
    <m/>
    <s v="BU043580"/>
    <s v="Conjunto de bikini de manga larga con nudo delantero color vainilla"/>
    <n v="1"/>
    <n v="25"/>
    <n v="25"/>
    <n v="0"/>
    <n v="15"/>
    <n v="9.75"/>
    <m/>
    <s v="00828BU043580"/>
  </r>
  <r>
    <x v="828"/>
    <m/>
    <m/>
    <s v="Michelle"/>
    <s v="YILHM0443"/>
    <s v="Vestido pullover acanalado Rosa (Victoria´s Secret)"/>
    <n v="1"/>
    <n v="30"/>
    <n v="30"/>
    <n v="3"/>
    <n v="14"/>
    <n v="12.7"/>
    <m/>
    <s v="00829YILHM0443"/>
  </r>
  <r>
    <x v="828"/>
    <m/>
    <m/>
    <s v="Michelle"/>
    <s v="YILHM0441"/>
    <s v="Vestido pullover acanalado Gris (Victoria´s Secret)"/>
    <n v="1"/>
    <n v="30"/>
    <n v="30"/>
    <n v="3"/>
    <n v="15"/>
    <n v="11.7"/>
    <m/>
    <s v="00829YILHM0441"/>
  </r>
  <r>
    <x v="829"/>
    <m/>
    <m/>
    <m/>
    <s v="YILHM0158"/>
    <s v="Blusa de algodón con detalle de lazo negro"/>
    <n v="1"/>
    <n v="20"/>
    <n v="20"/>
    <n v="0"/>
    <n v="12"/>
    <n v="7.8"/>
    <m/>
    <s v="00830YILHM0158"/>
  </r>
  <r>
    <x v="830"/>
    <m/>
    <m/>
    <s v="Yilian"/>
    <s v="YILHM0519"/>
    <s v="Enguatada de punto fino gris melange de mujer H&amp;M"/>
    <n v="1"/>
    <n v="20"/>
    <n v="20"/>
    <n v="2"/>
    <n v="10"/>
    <n v="7.8"/>
    <m/>
    <s v="00831YILHM0519"/>
  </r>
  <r>
    <x v="830"/>
    <m/>
    <m/>
    <s v="Yilian"/>
    <s v="YILHM0518"/>
    <s v="Suéter de cuello alto negro de mujer H&amp;M"/>
    <n v="1"/>
    <n v="20"/>
    <n v="20"/>
    <n v="2"/>
    <n v="9"/>
    <n v="8.8000000000000007"/>
    <m/>
    <s v="00831YILHM0518"/>
  </r>
  <r>
    <x v="830"/>
    <m/>
    <m/>
    <s v="Yilian"/>
    <s v="SQ3525515"/>
    <s v="Jogger deportivo de ajuste regular gris melange de hombre H&amp;M"/>
    <n v="1"/>
    <n v="30"/>
    <n v="30"/>
    <n v="3"/>
    <n v="15"/>
    <n v="11.7"/>
    <m/>
    <s v="00831SQ3525515"/>
  </r>
  <r>
    <x v="831"/>
    <m/>
    <m/>
    <s v="Michelle"/>
    <s v="BU043486"/>
    <s v="Sandalias de plataforma y tacón grueso color beige F21"/>
    <n v="1"/>
    <n v="60"/>
    <n v="60"/>
    <n v="6"/>
    <n v="30"/>
    <n v="23.4"/>
    <m/>
    <s v="00832BU043486"/>
  </r>
  <r>
    <x v="832"/>
    <m/>
    <m/>
    <s v="Jacqueline"/>
    <s v="YILHM0233"/>
    <s v="Top de jersey de algodón acanalado blanco"/>
    <n v="1"/>
    <n v="15"/>
    <n v="15"/>
    <n v="1.5"/>
    <n v="7.5"/>
    <n v="5.85"/>
    <m/>
    <s v="00833YILHM0233"/>
  </r>
  <r>
    <x v="833"/>
    <m/>
    <m/>
    <s v="Baby"/>
    <s v="YILHM0337"/>
    <s v="Camiseta De Manga Corta A Rayas Con Cuello Redondo"/>
    <n v="1"/>
    <n v="12"/>
    <n v="12"/>
    <n v="1.2000000000000002"/>
    <n v="7.79"/>
    <n v="2.8899999999999997"/>
    <m/>
    <s v="00834YILHM0337"/>
  </r>
  <r>
    <x v="833"/>
    <m/>
    <m/>
    <s v="Baby"/>
    <s v="YILHM0064"/>
    <s v="Top de canalé de manga larga de cuello redondo slim fit color crema Marca H&amp;M"/>
    <n v="1"/>
    <n v="20"/>
    <n v="20"/>
    <n v="2"/>
    <n v="10"/>
    <n v="7.8"/>
    <m/>
    <s v="00834YILHM0064"/>
  </r>
  <r>
    <x v="834"/>
    <m/>
    <m/>
    <s v="Claudia"/>
    <s v="BU06808"/>
    <s v="Vestido Chic Primavera"/>
    <n v="1"/>
    <n v="30"/>
    <n v="30"/>
    <n v="3"/>
    <n v="15"/>
    <n v="11.7"/>
    <m/>
    <s v="00835BU06808"/>
  </r>
  <r>
    <x v="835"/>
    <m/>
    <m/>
    <s v="Baby"/>
    <s v="SQ2163597"/>
    <s v="Suéter acabalado con puño lechuga"/>
    <n v="1"/>
    <n v="25"/>
    <n v="25"/>
    <n v="2.5"/>
    <n v="12.5"/>
    <n v="9.75"/>
    <m/>
    <s v="00836SQ2163597"/>
  </r>
  <r>
    <x v="836"/>
    <m/>
    <m/>
    <s v="Violeta"/>
    <s v="BU043490"/>
    <s v="Traje de baño sexy de una sola pieza negro"/>
    <n v="1"/>
    <n v="20"/>
    <n v="20"/>
    <n v="2"/>
    <n v="10"/>
    <n v="7.8"/>
    <m/>
    <s v="00837BU043490"/>
  </r>
  <r>
    <x v="837"/>
    <m/>
    <m/>
    <s v="Claudia"/>
    <s v="YILHM0159"/>
    <s v="Pantalones deportivos holgados negro"/>
    <n v="1"/>
    <n v="30"/>
    <n v="30"/>
    <n v="3"/>
    <n v="15"/>
    <n v="11.7"/>
    <m/>
    <s v="00838YILHM0159"/>
  </r>
  <r>
    <x v="838"/>
    <m/>
    <m/>
    <s v="Claudia"/>
    <s v="YILHM0412"/>
    <s v="Bolso grande de textura de cocodrilo con neceser"/>
    <n v="1"/>
    <n v="25"/>
    <n v="25"/>
    <n v="2.5"/>
    <n v="12"/>
    <n v="10.25"/>
    <m/>
    <s v="00839YILHM0412"/>
  </r>
  <r>
    <x v="839"/>
    <m/>
    <m/>
    <s v="Yilian"/>
    <s v="YILHM0296"/>
    <s v="Pulóver estampado de ajuste holgado negro soho LDN H&amp;M"/>
    <n v="1"/>
    <n v="18"/>
    <n v="18"/>
    <n v="1.8"/>
    <n v="8.9999999999999982"/>
    <n v="7.0200000000000022"/>
    <m/>
    <s v="00840YILHM0296"/>
  </r>
  <r>
    <x v="840"/>
    <m/>
    <m/>
    <s v="Violeta"/>
    <s v="YILHM0321"/>
    <s v="Pantalones De Traje De Pierna Ancha Negro"/>
    <n v="1"/>
    <n v="30"/>
    <n v="30"/>
    <n v="3"/>
    <n v="15.630000000000003"/>
    <n v="11.069999999999997"/>
    <m/>
    <s v="00841YILHM0321"/>
  </r>
  <r>
    <x v="840"/>
    <m/>
    <m/>
    <s v="Violeta"/>
    <s v="YILHM0326"/>
    <s v="Pantalones De Traje De Pierna Ancha Beige"/>
    <n v="1"/>
    <n v="30"/>
    <n v="30"/>
    <n v="3"/>
    <n v="15"/>
    <n v="11.7"/>
    <m/>
    <s v="00841YILHM0326"/>
  </r>
  <r>
    <x v="841"/>
    <m/>
    <m/>
    <s v="Baby"/>
    <s v="SQ3283871"/>
    <s v="Enguatada de hombros caídos"/>
    <n v="1"/>
    <n v="20"/>
    <n v="20"/>
    <n v="2"/>
    <n v="10"/>
    <n v="7.8"/>
    <m/>
    <s v="00842SQ3283871"/>
  </r>
  <r>
    <x v="842"/>
    <m/>
    <m/>
    <s v="Jacqueline"/>
    <s v="BU043650"/>
    <s v="Bolsa casual con diseño de gato y mariposa de tamaño mediano"/>
    <n v="1"/>
    <n v="12"/>
    <n v="12"/>
    <n v="1.2000000000000002"/>
    <n v="4.6400000000000006"/>
    <n v="6.0399999999999991"/>
    <m/>
    <s v="00843BU043650"/>
  </r>
  <r>
    <x v="843"/>
    <m/>
    <m/>
    <s v="Baby"/>
    <s v="YILHM0412"/>
    <s v="Bolso grande de textura de cocodrilo con neceser"/>
    <n v="1"/>
    <n v="25"/>
    <n v="25"/>
    <n v="2.5"/>
    <n v="12"/>
    <n v="10.25"/>
    <m/>
    <s v="00844YILHM0412"/>
  </r>
  <r>
    <x v="844"/>
    <m/>
    <m/>
    <s v="Yilian"/>
    <s v="YILHM0515"/>
    <s v="Suéter de cuello alto de punto fino y ajuste slim blanco de hombre H&amp;M"/>
    <n v="1"/>
    <n v="25"/>
    <n v="25"/>
    <n v="2.5"/>
    <n v="12.5"/>
    <n v="9.75"/>
    <m/>
    <s v="00845YILHM0515"/>
  </r>
  <r>
    <x v="844"/>
    <m/>
    <m/>
    <s v="Yilian"/>
    <s v="YILHM0536"/>
    <s v="Suéter de cuello alto de punto fino y ajuste slim negro de hombre H&amp;M"/>
    <n v="1"/>
    <n v="30"/>
    <n v="30"/>
    <n v="3"/>
    <n v="15"/>
    <n v="11.7"/>
    <m/>
    <s v="00845YILHM0536"/>
  </r>
  <r>
    <x v="845"/>
    <m/>
    <m/>
    <s v="Yeny"/>
    <s v="YILHM0466"/>
    <s v="Mochilas de Lona de gran calidad con porta laptop Marca Victoria´s Secret Negra"/>
    <n v="1"/>
    <n v="45"/>
    <n v="45"/>
    <n v="4.5"/>
    <n v="22.5"/>
    <n v="17.55"/>
    <m/>
    <s v="00846YILHM0466"/>
  </r>
  <r>
    <x v="846"/>
    <m/>
    <m/>
    <s v="Yilian"/>
    <s v="BU043541"/>
    <s v="Pantalones cortos con dobladillo"/>
    <n v="1"/>
    <n v="20"/>
    <n v="20"/>
    <n v="2"/>
    <n v="7.43"/>
    <n v="10.370000000000001"/>
    <m/>
    <s v="00847BU043541"/>
  </r>
  <r>
    <x v="847"/>
    <m/>
    <m/>
    <s v="Yeny"/>
    <s v="YILHM0007"/>
    <s v="Shorts regular fit de algodón color verde army Marca H&amp;M"/>
    <n v="1"/>
    <n v="22"/>
    <n v="22"/>
    <n v="2.2000000000000002"/>
    <n v="11"/>
    <n v="8.58"/>
    <m/>
    <s v="00848YILHM0007"/>
  </r>
  <r>
    <x v="848"/>
    <m/>
    <m/>
    <s v="Nayi"/>
    <s v="BU043664"/>
    <s v="Traje de baño enterizo de espalda corrida estilo hilo"/>
    <n v="1"/>
    <n v="18"/>
    <n v="18"/>
    <n v="1.8"/>
    <n v="8.73"/>
    <n v="7.29"/>
    <m/>
    <s v="00849BU043664"/>
  </r>
  <r>
    <x v="849"/>
    <m/>
    <m/>
    <s v="Violeta"/>
    <s v="UB0021"/>
    <s v="Bikini elegante con herrajes color negro"/>
    <n v="1"/>
    <n v="18"/>
    <n v="18"/>
    <n v="1.8"/>
    <n v="8.9999999999999982"/>
    <n v="7.0200000000000022"/>
    <m/>
    <s v="00850UB0021"/>
  </r>
  <r>
    <x v="850"/>
    <m/>
    <m/>
    <s v="Violeta"/>
    <s v="BU0368"/>
    <s v="Falda Fruncida"/>
    <n v="1"/>
    <n v="23"/>
    <n v="23"/>
    <n v="2.3000000000000003"/>
    <n v="11.499999999999998"/>
    <n v="8.9700000000000006"/>
    <m/>
    <s v="00851BU0368"/>
  </r>
  <r>
    <x v="850"/>
    <m/>
    <m/>
    <s v="Violeta"/>
    <s v="SQ6406523"/>
    <s v="Polo de ajuste encantado azul marino de hombre H&amp;M"/>
    <n v="1"/>
    <n v="25"/>
    <n v="25"/>
    <n v="2.5"/>
    <n v="12.5"/>
    <n v="9.75"/>
    <m/>
    <s v="00851SQ6406523"/>
  </r>
  <r>
    <x v="851"/>
    <m/>
    <m/>
    <s v="Yeni"/>
    <s v="YILHM0657"/>
    <s v="Camisa utilitaria de ajuste regular negro de hombre H&amp;M"/>
    <n v="1"/>
    <n v="35"/>
    <n v="35"/>
    <n v="3.5"/>
    <n v="9"/>
    <n v="22.15"/>
    <m/>
    <s v="00852YILHM0657"/>
  </r>
  <r>
    <x v="851"/>
    <m/>
    <m/>
    <s v="Yeni"/>
    <s v="YILHM0690"/>
    <s v="Camisa de fieltro de ajuste regular gris de hombre H&amp;M"/>
    <n v="1"/>
    <n v="35"/>
    <n v="35"/>
    <n v="3.5"/>
    <n v="14"/>
    <n v="17.149999999999999"/>
    <m/>
    <s v="00852YILHM0690"/>
  </r>
  <r>
    <x v="852"/>
    <m/>
    <m/>
    <s v="Violeta"/>
    <s v="BU043665"/>
    <s v="Traje de baño enterizo de espalda corrida estilo hilo"/>
    <n v="1"/>
    <n v="18"/>
    <n v="18"/>
    <n v="1.8"/>
    <n v="8.9999999999999982"/>
    <n v="7.0200000000000022"/>
    <m/>
    <s v="00853BU043665"/>
  </r>
  <r>
    <x v="852"/>
    <m/>
    <m/>
    <s v="Violeta"/>
    <s v="BU043490"/>
    <s v="Traje de baño sexy de una sola pieza negro"/>
    <n v="1"/>
    <n v="20"/>
    <n v="20"/>
    <n v="2"/>
    <n v="10"/>
    <n v="7.8"/>
    <m/>
    <s v="00853BU043490"/>
  </r>
  <r>
    <x v="853"/>
    <m/>
    <m/>
    <s v="Gercy"/>
    <s v="YILHM0329"/>
    <s v="Cardigan corto de manga larga y botones delanteros Albaricoque"/>
    <n v="1"/>
    <n v="30"/>
    <n v="30"/>
    <n v="3"/>
    <n v="16.689999999999998"/>
    <n v="10.010000000000002"/>
    <m/>
    <s v="00854YILHM0329"/>
  </r>
  <r>
    <x v="854"/>
    <m/>
    <m/>
    <s v="Violeta"/>
    <s v="SQ2222269"/>
    <s v="Sandalias de plataforma de rafia natural"/>
    <n v="1"/>
    <n v="45"/>
    <n v="45"/>
    <n v="4.5"/>
    <n v="22.5"/>
    <n v="17.55"/>
    <m/>
    <s v="00855SQ2222269"/>
  </r>
  <r>
    <x v="855"/>
    <m/>
    <m/>
    <s v="Nayi"/>
    <s v="YILHM0412"/>
    <s v="Bolso grande de textura de cocodrilo con neceser"/>
    <n v="1"/>
    <n v="25"/>
    <n v="25"/>
    <n v="2.5"/>
    <n v="12"/>
    <n v="10.25"/>
    <m/>
    <s v="00856YILHM0412"/>
  </r>
  <r>
    <x v="856"/>
    <m/>
    <m/>
    <s v="Baby"/>
    <s v="YILHM0387"/>
    <s v="Tanga Brasileña Vino"/>
    <n v="1"/>
    <n v="3"/>
    <n v="3"/>
    <n v="0.30000000000000004"/>
    <n v="1.5"/>
    <n v="1.17"/>
    <m/>
    <s v="00857YILHM0387"/>
  </r>
  <r>
    <x v="856"/>
    <m/>
    <m/>
    <s v="Baby"/>
    <s v="YILHM0391"/>
    <s v="Tanga Brasileña Gris"/>
    <n v="1"/>
    <n v="3"/>
    <n v="3"/>
    <n v="0.30000000000000004"/>
    <n v="1.5"/>
    <n v="1.17"/>
    <m/>
    <s v="00857YILHM0391"/>
  </r>
  <r>
    <x v="856"/>
    <m/>
    <m/>
    <s v="Baby"/>
    <s v="YILHM0395"/>
    <s v="Tanga Brasileña Negra"/>
    <n v="1"/>
    <n v="3"/>
    <n v="3"/>
    <n v="0.30000000000000004"/>
    <n v="1.5"/>
    <n v="1.17"/>
    <m/>
    <s v="00857YILHM0395"/>
  </r>
  <r>
    <x v="856"/>
    <m/>
    <m/>
    <s v="Baby"/>
    <s v="YILHM0399"/>
    <s v="Tanga Brasileña Blanca"/>
    <n v="1"/>
    <n v="3"/>
    <n v="3"/>
    <n v="0.30000000000000004"/>
    <n v="1.5"/>
    <n v="1.17"/>
    <m/>
    <s v="00857YILHM0399"/>
  </r>
  <r>
    <x v="856"/>
    <m/>
    <m/>
    <s v="Baby"/>
    <s v="YILHM0403"/>
    <s v="Tanga Brasileña Coral"/>
    <n v="1"/>
    <n v="3"/>
    <n v="3"/>
    <n v="0.30000000000000004"/>
    <n v="1.5"/>
    <n v="1.17"/>
    <m/>
    <s v="00857YILHM0403"/>
  </r>
  <r>
    <x v="857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858YILHM0466"/>
  </r>
  <r>
    <x v="858"/>
    <m/>
    <m/>
    <s v="Yeny"/>
    <s v="YILHM0412"/>
    <s v="Bolso grande de textura de cocodrilo con neceser"/>
    <n v="1"/>
    <n v="25"/>
    <n v="25"/>
    <n v="2.5"/>
    <n v="12"/>
    <n v="10.25"/>
    <m/>
    <s v="00859YILHM0412"/>
  </r>
  <r>
    <x v="859"/>
    <m/>
    <m/>
    <s v="Michelle"/>
    <s v="YILHM0533"/>
    <s v="Camisa slim fit blanca de hombre H&amp;M"/>
    <n v="1"/>
    <n v="30"/>
    <n v="30"/>
    <n v="3"/>
    <n v="9"/>
    <n v="17.7"/>
    <m/>
    <s v="00860YILHM0533"/>
  </r>
  <r>
    <x v="860"/>
    <m/>
    <m/>
    <s v="Nayi"/>
    <s v="BU043657"/>
    <s v="Traje de baño casual con ajustes laterales"/>
    <n v="1"/>
    <n v="20"/>
    <n v="20"/>
    <n v="2"/>
    <n v="10"/>
    <n v="7.8"/>
    <m/>
    <s v="00861BU043657"/>
  </r>
  <r>
    <x v="861"/>
    <m/>
    <m/>
    <s v="Baby"/>
    <s v="YILHM0379"/>
    <s v="Tanga fina negra"/>
    <n v="2"/>
    <n v="3"/>
    <n v="6"/>
    <n v="0.30000000000000004"/>
    <n v="1.4"/>
    <n v="2.54"/>
    <m/>
    <s v="00862YILHM0379"/>
  </r>
  <r>
    <x v="861"/>
    <m/>
    <m/>
    <s v="Baby"/>
    <s v="YILHM0376"/>
    <s v="Tanga fina de corazones"/>
    <n v="1"/>
    <n v="3"/>
    <n v="3"/>
    <n v="0.30000000000000004"/>
    <n v="1.4"/>
    <n v="1.27"/>
    <m/>
    <s v="00862YILHM0376"/>
  </r>
  <r>
    <x v="861"/>
    <m/>
    <m/>
    <s v="Baby"/>
    <s v="YILHM0385"/>
    <s v="Tanga fina roja"/>
    <n v="1"/>
    <n v="3"/>
    <n v="3"/>
    <n v="0.30000000000000004"/>
    <n v="1.4"/>
    <n v="1.27"/>
    <m/>
    <s v="00862YILHM0385"/>
  </r>
  <r>
    <x v="862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863YILHM0466"/>
  </r>
  <r>
    <x v="863"/>
    <m/>
    <m/>
    <s v="Violeta"/>
    <s v="BU043489"/>
    <s v="Traje de baño sexy de una sola pieza negro"/>
    <n v="1"/>
    <n v="20"/>
    <n v="20"/>
    <n v="2"/>
    <n v="10"/>
    <n v="7.8"/>
    <m/>
    <s v="00864BU043489"/>
  </r>
  <r>
    <x v="863"/>
    <m/>
    <m/>
    <s v="Violeta"/>
    <s v="BU043510"/>
    <s v="Set de bikini de estilo europeo de moda color Oliva"/>
    <n v="1"/>
    <n v="22"/>
    <n v="22"/>
    <n v="2.2000000000000002"/>
    <n v="11"/>
    <n v="8.58"/>
    <m/>
    <s v="00864BU043510"/>
  </r>
  <r>
    <x v="864"/>
    <m/>
    <m/>
    <s v="Yilian"/>
    <s v="YILHM0180"/>
    <s v="Camiseta ajustada borgoña de mujer"/>
    <n v="1"/>
    <n v="15"/>
    <n v="15"/>
    <n v="1.5"/>
    <n v="7.5"/>
    <n v="5.85"/>
    <m/>
    <s v="00865YILHM0180"/>
  </r>
  <r>
    <x v="864"/>
    <m/>
    <m/>
    <s v="Yilian"/>
    <s v="YILHM0291"/>
    <s v="Enguatada de microfibra blanca de mujer H&amp;M"/>
    <n v="1"/>
    <n v="20"/>
    <n v="20"/>
    <n v="2"/>
    <n v="8.5"/>
    <n v="9.3000000000000007"/>
    <m/>
    <s v="00865YILHM0291"/>
  </r>
  <r>
    <x v="864"/>
    <m/>
    <m/>
    <s v="Yilian"/>
    <s v="BU0505"/>
    <s v="Pantaloneta con cinturón"/>
    <n v="1"/>
    <n v="28"/>
    <n v="28"/>
    <n v="2.8000000000000003"/>
    <n v="18.2"/>
    <n v="6.72"/>
    <m/>
    <s v="00865BU0505"/>
  </r>
  <r>
    <x v="864"/>
    <m/>
    <m/>
    <s v="Yilian"/>
    <s v="BU043682"/>
    <s v="Blusa de manga elegante en vuelos con ribete en contraste Color Rosa"/>
    <n v="1"/>
    <n v="18"/>
    <n v="18"/>
    <n v="1.8"/>
    <n v="8.9999999999999982"/>
    <n v="7.0200000000000022"/>
    <m/>
    <s v="00865BU043682"/>
  </r>
  <r>
    <x v="864"/>
    <m/>
    <m/>
    <s v="Yilian"/>
    <s v="BU0594"/>
    <s v="Pantalón alto de bajo elegante"/>
    <n v="1"/>
    <n v="32"/>
    <n v="32"/>
    <n v="3.2"/>
    <n v="16"/>
    <n v="12.48"/>
    <m/>
    <s v="00865BU0594"/>
  </r>
  <r>
    <x v="864"/>
    <m/>
    <m/>
    <s v="Yilian"/>
    <s v="BU043612"/>
    <s v="Chaleco de traje estilo blazer color blanco"/>
    <n v="1"/>
    <n v="25"/>
    <n v="25"/>
    <n v="2.5"/>
    <n v="12.5"/>
    <n v="9.75"/>
    <m/>
    <s v="00865BU043612"/>
  </r>
  <r>
    <x v="864"/>
    <m/>
    <m/>
    <s v="Yilian"/>
    <s v="YILHM0189"/>
    <s v="Top con cuello redondo negro"/>
    <n v="1"/>
    <n v="15"/>
    <n v="15"/>
    <n v="1.5"/>
    <n v="7.5"/>
    <n v="5.85"/>
    <m/>
    <s v="00865YILHM0189"/>
  </r>
  <r>
    <x v="864"/>
    <m/>
    <m/>
    <s v="Yilian"/>
    <s v="BU0726"/>
    <s v="Chaleco corto de traje cuadros"/>
    <n v="1"/>
    <n v="36"/>
    <n v="36"/>
    <n v="3.6"/>
    <n v="17.999999999999996"/>
    <n v="14.040000000000004"/>
    <m/>
    <s v="00865BU0726"/>
  </r>
  <r>
    <x v="864"/>
    <m/>
    <m/>
    <s v="Yilian"/>
    <s v="BU043583"/>
    <s v="Mono Sailor con botón delantero y cinturón naranja quemada"/>
    <n v="1"/>
    <n v="35"/>
    <n v="35"/>
    <n v="3.5"/>
    <n v="11.57"/>
    <n v="19.579999999999998"/>
    <m/>
    <s v="00865BU043583"/>
  </r>
  <r>
    <x v="864"/>
    <m/>
    <m/>
    <s v="Yilian"/>
    <s v="YILHM0166"/>
    <s v="Camiseta ajustada negro"/>
    <n v="1"/>
    <n v="15"/>
    <n v="15"/>
    <n v="1.5"/>
    <n v="7.5"/>
    <n v="5.85"/>
    <m/>
    <s v="00865YILHM0166"/>
  </r>
  <r>
    <x v="865"/>
    <m/>
    <m/>
    <s v="Yudi"/>
    <s v="BU043461"/>
    <s v="Sneakers chunky blancos"/>
    <n v="1"/>
    <n v="45"/>
    <n v="45"/>
    <n v="4.5"/>
    <n v="24.47"/>
    <n v="15.580000000000002"/>
    <m/>
    <s v="00866BU043461"/>
  </r>
  <r>
    <x v="866"/>
    <m/>
    <m/>
    <s v="Nayi"/>
    <s v="YILHM0466"/>
    <s v="Mochilas de Lona de gran calidad con porta laptop Marca Victoria´s Secret Negra"/>
    <n v="1"/>
    <n v="45"/>
    <n v="45"/>
    <n v="4.5"/>
    <n v="22.5"/>
    <n v="17.55"/>
    <m/>
    <s v="00867YILHM0466"/>
  </r>
  <r>
    <x v="867"/>
    <m/>
    <m/>
    <s v="Michelle"/>
    <s v="YILH0342"/>
    <s v="Jeans de pierna recta de talle alto no elastizado"/>
    <n v="1"/>
    <n v="35"/>
    <n v="35"/>
    <n v="3.5"/>
    <n v="17.5"/>
    <n v="13.65"/>
    <m/>
    <s v="00868YILH0342"/>
  </r>
  <r>
    <x v="868"/>
    <m/>
    <m/>
    <s v="Nayi"/>
    <s v="UB0296"/>
    <s v="Sandalias animal print de tacón"/>
    <n v="1"/>
    <n v="30"/>
    <n v="30"/>
    <n v="3"/>
    <n v="15"/>
    <n v="11.7"/>
    <m/>
    <s v="00869UB0296"/>
  </r>
  <r>
    <x v="869"/>
    <m/>
    <m/>
    <s v="Violeta"/>
    <s v="BU043665"/>
    <s v="Traje de baño enterizo de espalda corrida estilo hilo"/>
    <n v="1"/>
    <n v="18"/>
    <n v="18"/>
    <n v="1.8"/>
    <n v="8.9999999999999982"/>
    <n v="7.0200000000000022"/>
    <m/>
    <s v="00870BU043665"/>
  </r>
  <r>
    <x v="870"/>
    <m/>
    <m/>
    <s v="Claudia se vendio en vez de un shor de felpa negro de bolsillo diacreto uno azul"/>
    <s v="YILHM1046"/>
    <s v="Vestido de lino verde aloe con tiras cruzadas y volantes PLT"/>
    <n v="1"/>
    <n v="24"/>
    <n v="24"/>
    <n v="2.4000000000000004"/>
    <n v="6.9"/>
    <n v="14.46"/>
    <m/>
    <s v="00871YILHM1046"/>
  </r>
  <r>
    <x v="870"/>
    <m/>
    <m/>
    <s v="Claudia se vendio en vez de un shor de felpa negro de bolsillo diacreto uno azul"/>
    <s v="YILHM1024"/>
    <s v="Vestido maxi oliva de satín estilo bandeau con abertura a los lados PLT"/>
    <n v="1"/>
    <n v="28"/>
    <n v="28"/>
    <n v="2.8000000000000003"/>
    <n v="10.5"/>
    <n v="14.42"/>
    <m/>
    <s v="00871YILHM1024"/>
  </r>
  <r>
    <x v="870"/>
    <m/>
    <m/>
    <s v="Claudia se vendio en vez de un shor de felpa negro de bolsillo diacreto uno azul"/>
    <s v="YILHM0152"/>
    <s v="Pantalones cortos de hombre negro"/>
    <n v="1"/>
    <n v="20"/>
    <n v="20"/>
    <n v="2"/>
    <n v="10"/>
    <n v="7.8"/>
    <m/>
    <s v="00871YILHM0152"/>
  </r>
  <r>
    <x v="870"/>
    <m/>
    <m/>
    <s v="Claudia se vendio en vez de un shor de felpa negro de bolsillo diacreto uno azul"/>
    <s v="YILHM0010"/>
    <s v="Shorts de felpa color negro con bolsillos discretos Marca H&amp;M"/>
    <n v="1"/>
    <n v="20"/>
    <n v="20"/>
    <n v="2"/>
    <n v="10"/>
    <n v="7.8"/>
    <m/>
    <s v="00871YILHM0010"/>
  </r>
  <r>
    <x v="871"/>
    <m/>
    <m/>
    <m/>
    <s v="YILHM0090"/>
    <s v="Pullover de hombre Loose Fit de gran calidad de cuello redondo negro Marca H&amp;M"/>
    <n v="1"/>
    <n v="18"/>
    <n v="18"/>
    <n v="0"/>
    <n v="10.799999999999999"/>
    <n v="7.0200000000000014"/>
    <m/>
    <s v="00872YILHM0090"/>
  </r>
  <r>
    <x v="872"/>
    <m/>
    <m/>
    <s v="Yilian"/>
    <s v="SQ9589921"/>
    <s v="Enguatada de punto negra de mujer"/>
    <n v="1"/>
    <n v="20"/>
    <n v="20"/>
    <n v="2"/>
    <n v="10"/>
    <n v="7.8"/>
    <m/>
    <s v="00873SQ9589921"/>
  </r>
  <r>
    <x v="873"/>
    <m/>
    <m/>
    <s v="Violeta"/>
    <s v="SQ8327631"/>
    <s v="Sandalias trenzadas blancas PLT"/>
    <n v="1"/>
    <n v="25"/>
    <n v="25"/>
    <n v="2.5"/>
    <n v="12.5"/>
    <n v="9.75"/>
    <m/>
    <s v="00874SQ8327631"/>
  </r>
  <r>
    <x v="874"/>
    <m/>
    <m/>
    <s v="Jacque"/>
    <s v="SQ6779993"/>
    <s v="Traje de baño sexy de una sola pieza talla M"/>
    <n v="1"/>
    <n v="20"/>
    <n v="20"/>
    <n v="2"/>
    <n v="10"/>
    <n v="7.8"/>
    <m/>
    <s v="00875SQ6779993"/>
  </r>
  <r>
    <x v="875"/>
    <m/>
    <m/>
    <s v="Claudia"/>
    <s v="YILHM1027"/>
    <s v="Vestido maxi con textura tipo lino de diseño bandeau con nudo y aberturas PLT"/>
    <n v="1"/>
    <n v="28"/>
    <n v="28"/>
    <n v="2.8000000000000003"/>
    <n v="13.25"/>
    <n v="11.67"/>
    <m/>
    <s v="00876YILHM1027"/>
  </r>
  <r>
    <x v="876"/>
    <m/>
    <m/>
    <s v="Yeny"/>
    <s v="BU0611"/>
    <s v="Blusa corta Blanca bordada Girasol"/>
    <n v="1"/>
    <n v="12"/>
    <n v="12"/>
    <n v="1.2000000000000002"/>
    <n v="5.9999999999999991"/>
    <n v="4.6800000000000006"/>
    <m/>
    <s v="00877BU0611"/>
  </r>
  <r>
    <x v="877"/>
    <m/>
    <m/>
    <s v="Nayi"/>
    <s v="SQ8404718"/>
    <s v="Pullover de hombre polo de ajuste perfecto M"/>
    <n v="1"/>
    <n v="25"/>
    <n v="25"/>
    <n v="2.5"/>
    <n v="12.5"/>
    <n v="9.75"/>
    <m/>
    <s v="00878SQ8404718"/>
  </r>
  <r>
    <x v="878"/>
    <m/>
    <m/>
    <s v="Yeny"/>
    <s v="BU043665"/>
    <s v="Traje de baño enterizo de espalda corrida estilo hilo"/>
    <n v="1"/>
    <n v="18"/>
    <n v="18"/>
    <n v="1.8"/>
    <n v="8.9999999999999982"/>
    <n v="7.0200000000000022"/>
    <m/>
    <s v="00879BU043665"/>
  </r>
  <r>
    <x v="879"/>
    <m/>
    <m/>
    <s v="Violeta"/>
    <s v="SQ5461211"/>
    <s v="Blusa elegante blanca ribete negro talla S"/>
    <n v="1"/>
    <n v="18"/>
    <n v="18"/>
    <n v="1.8"/>
    <n v="8.9999999999999982"/>
    <n v="7.0200000000000022"/>
    <m/>
    <s v="00880SQ5461211"/>
  </r>
  <r>
    <x v="880"/>
    <m/>
    <m/>
    <m/>
    <s v="YILHM1022"/>
    <s v="Vestido maxi color óxido con diseño de nudo y escote healter PLT"/>
    <n v="1"/>
    <n v="28"/>
    <n v="28"/>
    <n v="0"/>
    <n v="16.8"/>
    <n v="10.92"/>
    <m/>
    <s v="00881YILHM1022"/>
  </r>
  <r>
    <x v="881"/>
    <m/>
    <m/>
    <s v="Claudia"/>
    <s v="YILHM1060"/>
    <s v="Vestido maxi en color rojo tomate con textura traslúcida con aberturas y diseño cruzado PLT"/>
    <n v="1"/>
    <n v="24"/>
    <n v="24"/>
    <n v="2.4000000000000004"/>
    <n v="7.4"/>
    <n v="13.96"/>
    <m/>
    <s v="00882YILHM1060"/>
  </r>
  <r>
    <x v="881"/>
    <m/>
    <m/>
    <s v="Claudia"/>
    <s v="YILHM1029"/>
    <s v="Vestido maxi de punto canalé con nudo y aberturas PLT"/>
    <n v="1"/>
    <n v="28"/>
    <n v="28"/>
    <n v="2.8000000000000003"/>
    <n v="13"/>
    <n v="11.92"/>
    <m/>
    <s v="00882YILHM1029"/>
  </r>
  <r>
    <x v="882"/>
    <m/>
    <m/>
    <s v="Violeta"/>
    <s v="BLTHM0956"/>
    <s v="Pantalones arrugados beige de mujer H&amp;M"/>
    <n v="1"/>
    <n v="30"/>
    <n v="30"/>
    <n v="3"/>
    <n v="10.8"/>
    <n v="15.899999999999999"/>
    <m/>
    <s v="00883BLTHM0956"/>
  </r>
  <r>
    <x v="882"/>
    <m/>
    <m/>
    <s v="Violeta"/>
    <s v="YILHM0950"/>
    <s v="Pantalones de pierna ancha de poliester negro de mujer H&amp;M"/>
    <n v="1"/>
    <n v="35"/>
    <n v="35"/>
    <n v="3.5"/>
    <n v="10.8"/>
    <n v="20.349999999999998"/>
    <m/>
    <s v="00883YILHM0950"/>
  </r>
  <r>
    <x v="883"/>
    <m/>
    <m/>
    <s v="Yeny"/>
    <s v="BU043665"/>
    <s v="Traje de baño enterizo de espalda corrida estilo hilo"/>
    <n v="1"/>
    <n v="18"/>
    <n v="18"/>
    <n v="1.8"/>
    <n v="8.9999999999999982"/>
    <n v="7.0200000000000022"/>
    <m/>
    <s v="00884BU043665"/>
  </r>
  <r>
    <x v="884"/>
    <m/>
    <m/>
    <m/>
    <s v="YILHM0885"/>
    <s v="Pulóver oversize blanco de hombre H&amp;M"/>
    <n v="1"/>
    <n v="18"/>
    <n v="18"/>
    <n v="0"/>
    <n v="10.799999999999999"/>
    <n v="7.0200000000000014"/>
    <m/>
    <s v="00885YILHM0885"/>
  </r>
  <r>
    <x v="885"/>
    <m/>
    <m/>
    <s v="Jacqueline"/>
    <s v="UB0102"/>
    <s v="Vestido línea A elegante"/>
    <n v="1"/>
    <n v="25"/>
    <n v="25"/>
    <n v="2.5"/>
    <n v="12.5"/>
    <n v="9.75"/>
    <m/>
    <s v="00886UB0102"/>
  </r>
  <r>
    <x v="885"/>
    <m/>
    <m/>
    <s v="Jacqueline"/>
    <s v="BU06830"/>
    <s v="Vestido a Media Pierna Elegante y Versátil"/>
    <n v="1"/>
    <n v="28"/>
    <n v="28"/>
    <n v="2.8000000000000003"/>
    <n v="15.02"/>
    <n v="9.9"/>
    <m/>
    <s v="00886BU06830"/>
  </r>
  <r>
    <x v="885"/>
    <m/>
    <m/>
    <s v="Jacqueline"/>
    <s v="YILHM0529"/>
    <s v="Camisa slim fit negro de hombre H&amp;M"/>
    <n v="1"/>
    <n v="30"/>
    <n v="30"/>
    <n v="3"/>
    <n v="15"/>
    <n v="11.7"/>
    <m/>
    <s v="00886YILHM0529"/>
  </r>
  <r>
    <x v="886"/>
    <m/>
    <m/>
    <s v="Yeny"/>
    <s v="BU043615"/>
    <s v="Camiseta ajustada de rayas sin mangas"/>
    <n v="1"/>
    <n v="8"/>
    <n v="8"/>
    <n v="0.8"/>
    <n v="4"/>
    <n v="3.12"/>
    <m/>
    <s v="00887BU043615"/>
  </r>
  <r>
    <x v="887"/>
    <m/>
    <m/>
    <s v="Nayi"/>
    <s v="YILHM1088"/>
    <s v="Bolso tote tejido de moda tramaño mediano color crema"/>
    <n v="1"/>
    <n v="25"/>
    <n v="25"/>
    <n v="2.5"/>
    <n v="12"/>
    <n v="10.25"/>
    <m/>
    <s v="00888YILHM1088"/>
  </r>
  <r>
    <x v="888"/>
    <m/>
    <m/>
    <s v="Yeny"/>
    <s v="YILHM0174"/>
    <s v="Camiseta de algodón blanco de mujer"/>
    <n v="1"/>
    <n v="15"/>
    <n v="15"/>
    <n v="1.5"/>
    <n v="7.5"/>
    <n v="5.85"/>
    <m/>
    <s v="00889YILHM0174"/>
  </r>
  <r>
    <x v="889"/>
    <m/>
    <m/>
    <s v="Violeta"/>
    <s v="BLTHM0915"/>
    <s v="Pantalones de vestir beige de mujer H&amp;M"/>
    <n v="1"/>
    <n v="30"/>
    <n v="30"/>
    <n v="3"/>
    <n v="10.8"/>
    <n v="15.899999999999999"/>
    <m/>
    <s v="00890BLTHM0915"/>
  </r>
  <r>
    <x v="889"/>
    <m/>
    <m/>
    <s v="Violeta"/>
    <s v="YILHM0543"/>
    <s v="Pantalones de vestir beige de mujer H&amp;M"/>
    <n v="1"/>
    <n v="30"/>
    <n v="30"/>
    <n v="3"/>
    <n v="9"/>
    <n v="17.7"/>
    <m/>
    <s v="00890YILHM0543"/>
  </r>
  <r>
    <x v="889"/>
    <m/>
    <m/>
    <s v="Violeta"/>
    <s v="BU043630"/>
    <s v="Pantalón elegante de pierna ancha color crema"/>
    <n v="1"/>
    <n v="30"/>
    <n v="30"/>
    <n v="3"/>
    <n v="15"/>
    <n v="11.7"/>
    <m/>
    <s v="00890BU043630"/>
  </r>
  <r>
    <x v="889"/>
    <m/>
    <m/>
    <s v="Violeta"/>
    <s v="YILHM0934"/>
    <s v="Pantalones de vestir negro de cintura alta de mujer H&amp;M"/>
    <n v="1"/>
    <n v="25"/>
    <n v="25"/>
    <n v="2.5"/>
    <n v="10.8"/>
    <n v="11.45"/>
    <m/>
    <s v="00890YILHM0934"/>
  </r>
  <r>
    <x v="890"/>
    <m/>
    <m/>
    <s v="Yeny"/>
    <s v="YILHM0886"/>
    <s v="Pulóver regular fit blanco de hombre H&amp;M"/>
    <n v="1"/>
    <n v="18"/>
    <n v="18"/>
    <n v="1.8"/>
    <n v="8.9999999999999982"/>
    <n v="7.0200000000000022"/>
    <m/>
    <s v="00891YILHM0886"/>
  </r>
  <r>
    <x v="891"/>
    <m/>
    <m/>
    <s v="Claudia"/>
    <s v="YILHM0435"/>
    <s v="Pullover blanco Hot Stuff"/>
    <n v="1"/>
    <n v="12"/>
    <n v="12"/>
    <n v="1.2000000000000002"/>
    <n v="10"/>
    <n v="0.67999999999999983"/>
    <m/>
    <s v="00892YILHM0435"/>
  </r>
  <r>
    <x v="892"/>
    <m/>
    <m/>
    <s v="Violeta"/>
    <s v="YILHM1086"/>
    <s v="Bolso tote tejido de moda de tramaño mediano color beige"/>
    <n v="1"/>
    <n v="25"/>
    <n v="25"/>
    <n v="2.5"/>
    <n v="12.56"/>
    <n v="9.69"/>
    <m/>
    <s v="00893YILHM1086"/>
  </r>
  <r>
    <x v="893"/>
    <m/>
    <m/>
    <s v="Violeta"/>
    <s v="YILHM1086"/>
    <s v="Bolso tote tejido de moda de tramaño mediano color beige"/>
    <n v="1"/>
    <n v="25"/>
    <n v="25"/>
    <n v="2.5"/>
    <n v="12.56"/>
    <n v="9.69"/>
    <m/>
    <s v="00894YILHM1086"/>
  </r>
  <r>
    <x v="894"/>
    <m/>
    <m/>
    <s v="Claudia"/>
    <s v="YILHM1086"/>
    <s v="Bolso tote tejido de moda de tramaño mediano color beige"/>
    <n v="1"/>
    <n v="25"/>
    <n v="25"/>
    <n v="2.5"/>
    <n v="12.56"/>
    <n v="9.69"/>
    <m/>
    <s v="00895YILHM1086"/>
  </r>
  <r>
    <x v="895"/>
    <m/>
    <m/>
    <s v="Yilian"/>
    <s v="YILHM1087"/>
    <s v="Bolso extragrande minimalista para viajes y vacaciones"/>
    <n v="1"/>
    <n v="30"/>
    <n v="30"/>
    <n v="3"/>
    <n v="12.780000000000001"/>
    <n v="13.919999999999998"/>
    <m/>
    <s v="00896YILHM1087"/>
  </r>
  <r>
    <x v="896"/>
    <m/>
    <m/>
    <s v="Yudi"/>
    <s v="BU043500"/>
    <s v="Maxi Vestido de corte holgado de cintura con ajuste con estampado de plantas"/>
    <n v="1"/>
    <n v="35"/>
    <n v="35"/>
    <n v="3.5"/>
    <n v="12.690000000000001"/>
    <n v="18.459999999999997"/>
    <m/>
    <s v="00897BU043500"/>
  </r>
  <r>
    <x v="896"/>
    <m/>
    <m/>
    <s v="Yudi"/>
    <s v="YILHM1072"/>
    <s v="Maxi vestido negro texturizado de cuello healter PLT"/>
    <n v="1"/>
    <n v="35"/>
    <n v="35"/>
    <n v="3.5"/>
    <n v="10.050000000000001"/>
    <n v="21.099999999999998"/>
    <m/>
    <s v="00897YILHM1072"/>
  </r>
  <r>
    <x v="896"/>
    <m/>
    <m/>
    <s v="Yudi"/>
    <s v="bu04403"/>
    <s v="Maxi vestido de algodón cruzado con estampado floral vibrante"/>
    <n v="1"/>
    <n v="30"/>
    <n v="30"/>
    <n v="3"/>
    <n v="15"/>
    <n v="11.7"/>
    <m/>
    <s v="00897bu04403"/>
  </r>
  <r>
    <x v="897"/>
    <m/>
    <m/>
    <m/>
    <s v="YILHM0524"/>
    <s v="Jeans de tiro alto con pierna ajustada de mujer H&amp;M"/>
    <n v="1"/>
    <n v="30"/>
    <n v="30"/>
    <n v="0"/>
    <n v="18"/>
    <n v="11.7"/>
    <m/>
    <s v="00898YILHM0524"/>
  </r>
  <r>
    <x v="898"/>
    <m/>
    <m/>
    <s v="Claudia"/>
    <s v="YILHM1070"/>
    <s v="Vestido maxi de lino en color óxido tipo bandeau con cortes laterales PLT"/>
    <n v="1"/>
    <n v="30"/>
    <n v="30"/>
    <n v="3"/>
    <n v="9.8000000000000007"/>
    <n v="16.899999999999999"/>
    <m/>
    <s v="00899YILHM1070"/>
  </r>
  <r>
    <x v="899"/>
    <m/>
    <m/>
    <s v="Michelle"/>
    <s v="YILHM0340"/>
    <s v="Jeans de pierna recta de talle alto"/>
    <n v="1"/>
    <n v="35"/>
    <n v="35"/>
    <n v="3.5"/>
    <n v="17.5"/>
    <n v="13.65"/>
    <m/>
    <s v="00900YILHM0340"/>
  </r>
  <r>
    <x v="900"/>
    <m/>
    <m/>
    <s v="Laura"/>
    <s v="YILHM0561"/>
    <s v="Camisa de punto texturizado de ajuste regular negro de hombre H&amp;M"/>
    <n v="1"/>
    <n v="22"/>
    <n v="22"/>
    <n v="2.2000000000000002"/>
    <n v="9.3000000000000007"/>
    <n v="10.28"/>
    <m/>
    <s v="00901YILHM0561"/>
  </r>
  <r>
    <x v="901"/>
    <m/>
    <m/>
    <s v="Gercy"/>
    <s v="YILHM0913"/>
    <s v="Pulóver estampado de ajuste holgado negro Soho LDN H&amp;M"/>
    <n v="1"/>
    <n v="20"/>
    <n v="20"/>
    <n v="2"/>
    <n v="10.8"/>
    <n v="6.9999999999999991"/>
    <m/>
    <s v="00902YILHM0913"/>
  </r>
  <r>
    <x v="901"/>
    <m/>
    <m/>
    <s v="Gercy"/>
    <s v="SQ0293150"/>
    <s v="Pulóver de ajuste holgado beige claro de gran calidad H&amp;M"/>
    <n v="1"/>
    <n v="18"/>
    <n v="18"/>
    <n v="1.8"/>
    <n v="9"/>
    <n v="7.0200000000000005"/>
    <m/>
    <s v="00902SQ0293150"/>
  </r>
  <r>
    <x v="902"/>
    <m/>
    <m/>
    <s v="Laura"/>
    <s v="YILHM0182"/>
    <s v="Pantalones deportivos de nylon de hombre negro"/>
    <n v="1"/>
    <n v="30"/>
    <n v="30"/>
    <n v="3"/>
    <n v="15"/>
    <n v="11.7"/>
    <m/>
    <s v="00903YILHM0182"/>
  </r>
  <r>
    <x v="902"/>
    <m/>
    <m/>
    <s v="Laura"/>
    <s v="YILHM0221"/>
    <s v="Polo de ajuste perfecto negro"/>
    <n v="1"/>
    <n v="25"/>
    <n v="25"/>
    <n v="2.5"/>
    <n v="12.5"/>
    <n v="9.75"/>
    <m/>
    <s v="00903YILHM0221"/>
  </r>
  <r>
    <x v="903"/>
    <m/>
    <m/>
    <s v="Violeta"/>
    <s v="BU067412"/>
    <s v="Set de bikini bandeau color sólido"/>
    <n v="1"/>
    <n v="15"/>
    <n v="15"/>
    <n v="1.5"/>
    <n v="4.6899999999999995"/>
    <n v="8.66"/>
    <m/>
    <s v="00904BU067412"/>
  </r>
  <r>
    <x v="904"/>
    <m/>
    <m/>
    <s v="Violeta"/>
    <s v="YILHM1055"/>
    <s v="Vestido bodycon de lino en color verde aloe con diseño de cordones en la espalda PLT"/>
    <n v="1"/>
    <n v="25"/>
    <n v="25"/>
    <n v="2.5"/>
    <n v="10.050000000000001"/>
    <n v="12.2"/>
    <m/>
    <s v="00905YILHM1055"/>
  </r>
  <r>
    <x v="905"/>
    <m/>
    <m/>
    <m/>
    <s v="BU04388"/>
    <s v="Cinturón fino de hebilla de estilo elegante carmelita"/>
    <n v="1"/>
    <n v="12"/>
    <n v="12"/>
    <n v="0"/>
    <n v="7.1999999999999993"/>
    <n v="4.6800000000000006"/>
    <m/>
    <s v="00906BU04388"/>
  </r>
  <r>
    <x v="905"/>
    <m/>
    <m/>
    <m/>
    <s v="LTA00013"/>
    <s v="Espejuelos de sol vintage clásicas aviador"/>
    <n v="1"/>
    <n v="10"/>
    <n v="10"/>
    <n v="0"/>
    <n v="6"/>
    <n v="3.9"/>
    <m/>
    <s v="00906LTA00013"/>
  </r>
  <r>
    <x v="906"/>
    <m/>
    <m/>
    <s v="Nayi"/>
    <s v="YILHM0905"/>
    <s v="Pulóve oversize rosa de hombre"/>
    <n v="1"/>
    <n v="18"/>
    <n v="18"/>
    <n v="1.8"/>
    <n v="10.8"/>
    <n v="5.22"/>
    <m/>
    <s v="00907YILHM0905"/>
  </r>
  <r>
    <x v="907"/>
    <m/>
    <m/>
    <s v="Violeta"/>
    <s v="YILHM1060"/>
    <s v="Vestido maxi en color rojo tomate con textura traslúcida con aberturas y diseño cruzado PLT"/>
    <n v="1"/>
    <n v="25"/>
    <n v="25"/>
    <n v="2.5"/>
    <n v="7.3000000000000007"/>
    <n v="14.95"/>
    <m/>
    <s v="00908YILHM1060"/>
  </r>
  <r>
    <x v="908"/>
    <m/>
    <m/>
    <m/>
    <s v="YILHM0351"/>
    <s v="Bragas Culotte Terracota"/>
    <n v="1"/>
    <n v="3"/>
    <n v="3"/>
    <n v="0"/>
    <n v="1.75"/>
    <n v="1.22"/>
    <m/>
    <s v="00909YILHM0351"/>
  </r>
  <r>
    <x v="908"/>
    <m/>
    <m/>
    <m/>
    <s v="YILHM0346"/>
    <s v="Bragas Culotte Negro"/>
    <n v="1"/>
    <n v="3"/>
    <n v="3"/>
    <n v="0"/>
    <n v="1.75"/>
    <n v="1.22"/>
    <m/>
    <s v="00909YILHM0346"/>
  </r>
  <r>
    <x v="908"/>
    <m/>
    <m/>
    <m/>
    <s v="YILHM0361"/>
    <s v="Bragas Culotte Beige"/>
    <n v="1"/>
    <n v="3"/>
    <n v="3"/>
    <n v="0"/>
    <n v="1.75"/>
    <n v="1.22"/>
    <m/>
    <s v="00909YILHM0361"/>
  </r>
  <r>
    <x v="908"/>
    <m/>
    <m/>
    <m/>
    <s v="YILHM0366"/>
    <s v="Bragas Culotte Mocca"/>
    <n v="1"/>
    <n v="3"/>
    <n v="3"/>
    <n v="0"/>
    <n v="1.75"/>
    <n v="1.22"/>
    <m/>
    <s v="00909YILHM0366"/>
  </r>
  <r>
    <x v="908"/>
    <m/>
    <m/>
    <m/>
    <s v="YILHM0356"/>
    <s v="Bragas Culotte Café"/>
    <n v="1"/>
    <n v="3"/>
    <n v="3"/>
    <n v="0"/>
    <n v="1.75"/>
    <n v="1.22"/>
    <m/>
    <s v="00909YILHM0356"/>
  </r>
  <r>
    <x v="909"/>
    <m/>
    <m/>
    <s v="Yeny"/>
    <s v="YILHM0907"/>
    <s v="Pulóver holgado negro con estampado Massahi"/>
    <n v="1"/>
    <n v="20"/>
    <n v="20"/>
    <n v="2"/>
    <n v="10.8"/>
    <n v="6.9999999999999991"/>
    <m/>
    <s v="00910YILHM0907"/>
  </r>
  <r>
    <x v="910"/>
    <m/>
    <m/>
    <s v="Nayi"/>
    <s v="BLTHM0876"/>
    <s v="Polo de ajuste encantado beige oscuro de hombre H&amp;M"/>
    <n v="1"/>
    <n v="25"/>
    <n v="25"/>
    <n v="2.5"/>
    <n v="12.5"/>
    <n v="9.75"/>
    <m/>
    <s v="00911BLTHM0876"/>
  </r>
  <r>
    <x v="910"/>
    <m/>
    <m/>
    <s v="Nayi"/>
    <s v="YILHM0887"/>
    <s v="Pulóver regular fit blanco de hombre H&amp;M"/>
    <n v="1"/>
    <n v="18"/>
    <n v="18"/>
    <n v="1.8"/>
    <n v="8.9999999999999982"/>
    <n v="7.0200000000000022"/>
    <m/>
    <s v="00911YILHM0887"/>
  </r>
  <r>
    <x v="910"/>
    <m/>
    <m/>
    <s v="Nayi"/>
    <s v="YILHM0646"/>
    <s v="Pulóver texturizado slim fit negro de hombre H&amp;M"/>
    <n v="1"/>
    <n v="20"/>
    <n v="20"/>
    <n v="2"/>
    <n v="9"/>
    <n v="8.8000000000000007"/>
    <m/>
    <s v="00911YILHM0646"/>
  </r>
  <r>
    <x v="910"/>
    <m/>
    <m/>
    <s v="Nayi"/>
    <s v="YILHM0557"/>
    <s v="Pulóver de ajuste regular azul marino de hombre H&amp;M"/>
    <n v="1"/>
    <n v="15"/>
    <n v="15"/>
    <n v="1.5"/>
    <n v="9"/>
    <n v="4.3499999999999996"/>
    <m/>
    <s v="00911YILHM0557"/>
  </r>
  <r>
    <x v="911"/>
    <m/>
    <m/>
    <s v="Yilian"/>
    <s v="YILHM0424"/>
    <s v="Sandalias en tendencia y de gran calidad Oliva"/>
    <n v="1"/>
    <n v="30"/>
    <n v="30"/>
    <n v="3"/>
    <n v="14"/>
    <n v="12.7"/>
    <m/>
    <s v="00912YILHM0424"/>
  </r>
  <r>
    <x v="912"/>
    <m/>
    <m/>
    <s v="Michelle"/>
    <s v="YILHM0187"/>
    <s v="Camiseta ajustada verde caqui osuro"/>
    <n v="1"/>
    <n v="15"/>
    <n v="15"/>
    <n v="1.5"/>
    <n v="7.5"/>
    <n v="5.85"/>
    <m/>
    <s v="00913YILHM0187"/>
  </r>
  <r>
    <x v="912"/>
    <m/>
    <m/>
    <s v="Michelle"/>
    <s v="BU040298"/>
    <s v="Pullover largo unicolor tela traslúcida beige"/>
    <n v="1"/>
    <n v="10"/>
    <n v="10"/>
    <n v="1"/>
    <n v="5"/>
    <n v="3.9"/>
    <m/>
    <s v="00913BU040298"/>
  </r>
  <r>
    <x v="913"/>
    <m/>
    <m/>
    <s v="Yeny"/>
    <s v="YILHM1065"/>
    <s v="Vestido shift en color óxido con tirantes de detalles de cortes PLT"/>
    <n v="1"/>
    <n v="20"/>
    <n v="20"/>
    <n v="2"/>
    <n v="10"/>
    <n v="7.8"/>
    <m/>
    <s v="00914YILHM1065"/>
  </r>
  <r>
    <x v="914"/>
    <m/>
    <m/>
    <s v="Laura"/>
    <s v="YILHM1042"/>
    <s v="Vestido negro de tejido elástico con cuello alto y falda tipo puff ball PLT"/>
    <n v="1"/>
    <n v="30"/>
    <n v="30"/>
    <n v="3"/>
    <n v="11.05"/>
    <n v="15.649999999999999"/>
    <m/>
    <s v="00915YILHM1042"/>
  </r>
  <r>
    <x v="914"/>
    <m/>
    <m/>
    <s v="Laura"/>
    <s v="BU043519"/>
    <s v="Sandalias naranjas espadriles de saco atadas con hebilla al tobillo"/>
    <n v="1"/>
    <n v="35"/>
    <n v="35"/>
    <n v="3.5"/>
    <n v="17.5"/>
    <n v="13.65"/>
    <m/>
    <s v="00915BU043519"/>
  </r>
  <r>
    <x v="915"/>
    <m/>
    <m/>
    <s v="Michelle"/>
    <s v="YILHM0338"/>
    <s v="Camiseta de manga corta a rayas con cuello redondo"/>
    <n v="1"/>
    <n v="12"/>
    <n v="12"/>
    <n v="1.2000000000000002"/>
    <n v="7.79"/>
    <n v="2.8899999999999997"/>
    <m/>
    <s v="00916YILHM0338"/>
  </r>
  <r>
    <x v="916"/>
    <m/>
    <m/>
    <s v="Claudia"/>
    <s v="YILHM0673"/>
    <s v="Blusa con volantes turquesa polvoriento de mujer H&amp;M"/>
    <n v="1"/>
    <n v="18"/>
    <n v="18"/>
    <n v="1.8"/>
    <n v="9"/>
    <n v="7.0200000000000005"/>
    <m/>
    <s v="00917YILHM0673"/>
  </r>
  <r>
    <x v="917"/>
    <m/>
    <m/>
    <s v="Yudi"/>
    <s v="BLTHM0896"/>
    <s v="Pulóver de ajuste oversize negro Fender de hombre H&amp;M"/>
    <n v="1"/>
    <n v="20"/>
    <n v="20"/>
    <n v="2"/>
    <n v="10"/>
    <n v="7.8"/>
    <m/>
    <s v="00918BLTHM0896"/>
  </r>
  <r>
    <x v="917"/>
    <m/>
    <m/>
    <s v="Yudi"/>
    <s v="YILHM0913"/>
    <s v="Pulóver estampado de ajuste holgado negro Soho LDN H&amp;M"/>
    <n v="1"/>
    <n v="20"/>
    <n v="20"/>
    <n v="2"/>
    <n v="10.8"/>
    <n v="6.9999999999999991"/>
    <m/>
    <s v="00918YILHM0913"/>
  </r>
  <r>
    <x v="918"/>
    <m/>
    <m/>
    <s v="Laura"/>
    <s v="YILHM0573"/>
    <s v="Chaleco de traje negro de mujer H&amp;M"/>
    <n v="1"/>
    <n v="25"/>
    <n v="25"/>
    <n v="2.5"/>
    <n v="12.5"/>
    <n v="9.75"/>
    <m/>
    <s v="00919YILHM0573"/>
  </r>
  <r>
    <x v="919"/>
    <m/>
    <m/>
    <s v="Violeta"/>
    <s v="YILHM0383"/>
    <s v="Tanga fina roja"/>
    <n v="1"/>
    <n v="3"/>
    <n v="3"/>
    <n v="0.30000000000000004"/>
    <n v="1.4"/>
    <n v="1.27"/>
    <m/>
    <s v="00920YILHM0383"/>
  </r>
  <r>
    <x v="919"/>
    <m/>
    <m/>
    <s v="Violeta"/>
    <s v="YILHM0377"/>
    <s v="Tanga fina negra"/>
    <n v="1"/>
    <n v="3"/>
    <n v="3"/>
    <n v="0.30000000000000004"/>
    <n v="1.4"/>
    <n v="1.27"/>
    <m/>
    <s v="00920YILHM0377"/>
  </r>
  <r>
    <x v="920"/>
    <m/>
    <m/>
    <s v="Yilian"/>
    <s v="BU04370"/>
    <s v="Bolso bandolera de rafia rígido de tamaño pequeño"/>
    <n v="1"/>
    <n v="25"/>
    <n v="25"/>
    <n v="2.5"/>
    <n v="12.5"/>
    <n v="9.75"/>
    <m/>
    <s v="00921BU04370"/>
  </r>
  <r>
    <x v="921"/>
    <m/>
    <m/>
    <s v="Gercy"/>
    <s v="YILHM0383"/>
    <s v="Tanga fina roja"/>
    <n v="1"/>
    <n v="3"/>
    <n v="3"/>
    <n v="0.30000000000000004"/>
    <n v="1.4"/>
    <n v="1.27"/>
    <m/>
    <s v="00922YILHM0383"/>
  </r>
  <r>
    <x v="921"/>
    <m/>
    <m/>
    <s v="Gercy"/>
    <s v="YILHM0377"/>
    <s v="Tanga fina negra"/>
    <n v="1"/>
    <n v="3"/>
    <n v="3"/>
    <n v="0.30000000000000004"/>
    <n v="1.4"/>
    <n v="1.27"/>
    <m/>
    <s v="00922YILHM0377"/>
  </r>
  <r>
    <x v="921"/>
    <m/>
    <m/>
    <s v="Gercy"/>
    <s v="YILHM0371"/>
    <s v="Tanga fina de cerezas"/>
    <n v="1"/>
    <n v="3"/>
    <n v="3"/>
    <n v="0.30000000000000004"/>
    <n v="1.4"/>
    <n v="1.27"/>
    <m/>
    <s v="00922YILHM0371"/>
  </r>
  <r>
    <x v="922"/>
    <m/>
    <m/>
    <s v="Yudi"/>
    <s v="YILHM0256"/>
    <s v="Jeans slim negro H&amp;M"/>
    <n v="1"/>
    <n v="35"/>
    <n v="35"/>
    <n v="3.5"/>
    <n v="17.5"/>
    <n v="13.65"/>
    <m/>
    <s v="00923YILHM0256"/>
  </r>
  <r>
    <x v="922"/>
    <m/>
    <m/>
    <s v="Yudi"/>
    <s v="YILHM0545"/>
    <s v="Pantalones de traje gris pardo de hombre H&amp;M"/>
    <n v="1"/>
    <n v="35"/>
    <n v="35"/>
    <n v="3.5"/>
    <n v="9"/>
    <n v="22.15"/>
    <m/>
    <s v="00923YILHM0545"/>
  </r>
  <r>
    <x v="922"/>
    <m/>
    <m/>
    <s v="Yudi"/>
    <s v="YILHM0864"/>
    <s v="Pantalones de sarga de algodón ajustado de hombre negro"/>
    <n v="1"/>
    <n v="35"/>
    <n v="35"/>
    <n v="3.5"/>
    <n v="17.5"/>
    <n v="13.65"/>
    <m/>
    <s v="00923YILHM0864"/>
  </r>
  <r>
    <x v="923"/>
    <m/>
    <m/>
    <s v="Yudi"/>
    <s v="YILHM0890"/>
    <s v="Pulóver loose fit de gran calidad blanco crema de hombre H&amp;M"/>
    <n v="1"/>
    <n v="20"/>
    <n v="20"/>
    <n v="2"/>
    <n v="10.8"/>
    <n v="6.9999999999999991"/>
    <m/>
    <s v="00924YILHM0890"/>
  </r>
  <r>
    <x v="923"/>
    <m/>
    <m/>
    <s v="Yudi"/>
    <s v="YILHM0910"/>
    <s v="Pulóver slim fit blanco de hombre H&amp;M"/>
    <n v="1"/>
    <n v="18"/>
    <n v="18"/>
    <n v="1.8"/>
    <n v="10.8"/>
    <n v="5.22"/>
    <m/>
    <s v="00924YILHM0910"/>
  </r>
  <r>
    <x v="923"/>
    <m/>
    <m/>
    <s v="Yudi"/>
    <s v="YILHM0308"/>
    <s v="Pulóver de algodón de ajuste slim negro de hombre H&amp;M"/>
    <n v="1"/>
    <n v="18"/>
    <n v="18"/>
    <n v="1.8"/>
    <n v="9"/>
    <n v="7.0200000000000005"/>
    <m/>
    <s v="00924YILHM0308"/>
  </r>
  <r>
    <x v="924"/>
    <m/>
    <m/>
    <m/>
    <s v="YILHM0463"/>
    <s v="Angel New York Eau de Parfum"/>
    <n v="1"/>
    <n v="38"/>
    <n v="38"/>
    <n v="0"/>
    <n v="26.71"/>
    <n v="10.909999999999998"/>
    <m/>
    <s v="00925YILHM0463"/>
  </r>
  <r>
    <x v="924"/>
    <m/>
    <m/>
    <m/>
    <s v="YILHM0034"/>
    <s v="Blusa Chantillí de estampado geométrico de manga globo y cuello V Marca H&amp;M"/>
    <n v="1"/>
    <n v="22"/>
    <n v="22"/>
    <n v="0"/>
    <n v="13.2"/>
    <n v="8.58"/>
    <m/>
    <s v="00925YILHM0034"/>
  </r>
  <r>
    <x v="925"/>
    <m/>
    <m/>
    <s v="Nayi"/>
    <s v="YILHM1078"/>
    <s v="Shorts mom denim lavado azul medio de bajo con dobladillo PLT"/>
    <n v="1"/>
    <n v="20"/>
    <n v="20"/>
    <n v="2"/>
    <n v="8.5500000000000007"/>
    <n v="9.25"/>
    <m/>
    <s v="00926YILHM1078"/>
  </r>
  <r>
    <x v="926"/>
    <m/>
    <m/>
    <m/>
    <s v="YILHM2040"/>
    <s v="Jogger de pata ancha gris melange oscuro de mujer H&amp;M"/>
    <n v="1"/>
    <n v="30"/>
    <n v="30"/>
    <n v="0"/>
    <n v="3"/>
    <n v="26.7"/>
    <m/>
    <s v="00927YILHM2040"/>
  </r>
  <r>
    <x v="926"/>
    <m/>
    <m/>
    <m/>
    <s v="YILHM0688"/>
    <s v="Top corto negro de mujer H&amp;M"/>
    <n v="1"/>
    <n v="15"/>
    <n v="15"/>
    <n v="0"/>
    <n v="9"/>
    <n v="5.85"/>
    <m/>
    <s v="00927YILHM0688"/>
  </r>
  <r>
    <x v="927"/>
    <m/>
    <m/>
    <s v="Claudia"/>
    <s v="YILHM2054"/>
    <s v="Pantalones cortos de cordón delantero negro de hombre H&amp;M"/>
    <n v="1"/>
    <n v="20"/>
    <n v="20"/>
    <n v="2"/>
    <n v="0"/>
    <n v="17.8"/>
    <m/>
    <s v="00928YILHM2054"/>
  </r>
  <r>
    <x v="928"/>
    <m/>
    <m/>
    <s v="Violeta"/>
    <s v="BU043629"/>
    <s v="Vestido largo estampado azul de cuello healter"/>
    <n v="1"/>
    <n v="35"/>
    <n v="35"/>
    <n v="3.5"/>
    <n v="17.5"/>
    <n v="13.65"/>
    <m/>
    <s v="00929BU043629"/>
  </r>
  <r>
    <x v="929"/>
    <m/>
    <m/>
    <s v="Nayi"/>
    <s v="YILHM2081"/>
    <s v="Top con cuello de barco de rayas blancas y negras H&amp;M"/>
    <n v="1"/>
    <n v="18"/>
    <n v="18"/>
    <n v="1.8"/>
    <n v="8.9999999999999982"/>
    <n v="7.0200000000000022"/>
    <m/>
    <s v="00930YILHM2081"/>
  </r>
  <r>
    <x v="930"/>
    <m/>
    <m/>
    <s v="Yilian"/>
    <s v="YILHM1079"/>
    <s v="Shorts mom denim lavado azul medio de bajo con dobladillo PLT"/>
    <n v="1"/>
    <n v="20"/>
    <n v="20"/>
    <n v="2"/>
    <n v="8.5500000000000007"/>
    <n v="9.25"/>
    <m/>
    <s v="00931YILHM1079"/>
  </r>
  <r>
    <x v="931"/>
    <m/>
    <m/>
    <s v="Yilian"/>
    <s v="YILHM0421"/>
    <s v="Sandalias en tendencia y de gran calidad Oliva"/>
    <n v="1"/>
    <n v="30"/>
    <n v="30"/>
    <n v="3"/>
    <n v="14"/>
    <n v="12.7"/>
    <m/>
    <s v="00932YILHM0421"/>
  </r>
  <r>
    <x v="932"/>
    <m/>
    <m/>
    <s v="Yeny"/>
    <s v="YILHM0596"/>
    <s v="Polo brillante ajustado negro de hombre H&amp;M"/>
    <n v="1"/>
    <n v="20"/>
    <n v="20"/>
    <n v="2"/>
    <n v="9"/>
    <n v="8.8000000000000007"/>
    <m/>
    <s v="00933YILHM0596"/>
  </r>
  <r>
    <x v="932"/>
    <m/>
    <m/>
    <s v="Yeny"/>
    <s v="YILHM2055"/>
    <s v="Pantalones cortos de cordón delantero negro de hombre H&amp;M"/>
    <n v="1"/>
    <n v="20"/>
    <n v="20"/>
    <n v="2"/>
    <n v="0"/>
    <n v="17.8"/>
    <m/>
    <s v="00933YILHM2055"/>
  </r>
  <r>
    <x v="933"/>
    <m/>
    <m/>
    <s v="Yudi"/>
    <s v="YILHM0945"/>
    <s v="Malla para correr MOVE negra de mujer H&amp;M"/>
    <n v="1"/>
    <n v="30"/>
    <n v="30"/>
    <n v="3"/>
    <n v="10.8"/>
    <n v="15.899999999999999"/>
    <m/>
    <s v="00934YILHM0945"/>
  </r>
  <r>
    <x v="934"/>
    <m/>
    <m/>
    <s v="Laura"/>
    <s v="YILHM2207"/>
    <s v="Pulover holgado con estampado beige claro/snoopy H&amp;M"/>
    <n v="1"/>
    <n v="18"/>
    <n v="18"/>
    <n v="1.8"/>
    <n v="8.9999999999999982"/>
    <n v="7.0200000000000022"/>
    <m/>
    <s v="00935YILHM2207"/>
  </r>
  <r>
    <x v="934"/>
    <m/>
    <m/>
    <s v="Laura"/>
    <s v="YILHM2134"/>
    <s v="Pulóver de hombre oversized amarillo H&amp;M"/>
    <n v="1"/>
    <n v="18"/>
    <n v="18"/>
    <n v="1.8"/>
    <n v="0"/>
    <n v="16.02"/>
    <m/>
    <s v="00935YILHM2134"/>
  </r>
  <r>
    <x v="935"/>
    <m/>
    <m/>
    <s v="Yilian"/>
    <s v="SQ2179115"/>
    <s v="Pantalon de mujer negro"/>
    <n v="1"/>
    <n v="35"/>
    <n v="35"/>
    <n v="3.5"/>
    <n v="17.5"/>
    <n v="13.65"/>
    <m/>
    <s v="00936SQ2179115"/>
  </r>
  <r>
    <x v="936"/>
    <m/>
    <m/>
    <s v="Claudia"/>
    <s v="YILHM2114"/>
    <s v="Camisa de mezcla de lino sin mangas blanca H&amp;M"/>
    <n v="1"/>
    <n v="18"/>
    <n v="18"/>
    <n v="1.8"/>
    <n v="0"/>
    <n v="16.02"/>
    <m/>
    <s v="00937YILHM2114"/>
  </r>
  <r>
    <x v="937"/>
    <m/>
    <m/>
    <s v="Yudi"/>
    <s v="YILHM0485"/>
    <s v="Limpiador facial para todo tipo de piel a base de Leche de Coco y Rosas (Victoria´s Secret)"/>
    <n v="1"/>
    <n v="20"/>
    <n v="20"/>
    <n v="2"/>
    <n v="10"/>
    <n v="7.8"/>
    <m/>
    <s v="00938YILHM0485"/>
  </r>
  <r>
    <x v="938"/>
    <m/>
    <m/>
    <s v="Yesy"/>
    <s v="YILHM2121"/>
    <s v="Camisa de popelina blanca con rayas negras H&amp;M"/>
    <n v="1"/>
    <n v="25"/>
    <n v="25"/>
    <n v="2.5"/>
    <n v="0"/>
    <n v="22.25"/>
    <m/>
    <s v="00939YILHM2121"/>
  </r>
  <r>
    <x v="938"/>
    <m/>
    <m/>
    <s v="Yesy"/>
    <s v="YILHM2078"/>
    <s v="Chaleco de traje beige pálido H&amp;M"/>
    <n v="1"/>
    <n v="25"/>
    <n v="25"/>
    <n v="2.5"/>
    <n v="0"/>
    <n v="22.25"/>
    <m/>
    <s v="00939YILHM2078"/>
  </r>
  <r>
    <x v="938"/>
    <m/>
    <m/>
    <s v="Yesy"/>
    <s v="YILHM2116"/>
    <s v="Top sin mangas drapeado amarillo claro H&amp;M"/>
    <n v="1"/>
    <n v="18"/>
    <n v="18"/>
    <n v="1.8"/>
    <n v="0"/>
    <n v="16.02"/>
    <m/>
    <s v="00939YILHM2116"/>
  </r>
  <r>
    <x v="939"/>
    <m/>
    <m/>
    <s v="Claudia"/>
    <s v="YILHM1001"/>
    <s v="Sandalias planas de tiras atadas color crema"/>
    <n v="1"/>
    <n v="22"/>
    <n v="22"/>
    <n v="2.2000000000000002"/>
    <n v="11.75"/>
    <n v="7.830000000000001"/>
    <m/>
    <s v="00940YILHM1001"/>
  </r>
  <r>
    <x v="940"/>
    <m/>
    <m/>
    <m/>
    <s v="YILHM2003"/>
    <s v="Blusa-Camisa elegante azul polvoriento en tejido sedoso H&amp;M"/>
    <n v="1"/>
    <n v="25"/>
    <n v="25"/>
    <n v="0"/>
    <n v="2.5"/>
    <n v="22.25"/>
    <m/>
    <s v="00941YILHM2003"/>
  </r>
  <r>
    <x v="941"/>
    <m/>
    <m/>
    <s v="Violeta"/>
    <s v="YILHM1088"/>
    <s v="Bolso tote tejido de moda tramaño mediano color crema"/>
    <n v="1"/>
    <n v="25"/>
    <n v="25"/>
    <n v="2.5"/>
    <n v="12"/>
    <n v="10.25"/>
    <m/>
    <s v="00942YILHM1088"/>
  </r>
  <r>
    <x v="942"/>
    <m/>
    <m/>
    <m/>
    <s v="YILHM1005"/>
    <s v="Sandalias mules negras con cuentas"/>
    <n v="1"/>
    <n v="29"/>
    <n v="29"/>
    <n v="0"/>
    <n v="19.149999999999999"/>
    <n v="9.5600000000000023"/>
    <m/>
    <s v="00943YILHM1005"/>
  </r>
  <r>
    <x v="942"/>
    <m/>
    <m/>
    <m/>
    <s v="YILHM1079"/>
    <s v="Shorts mom denim lavado azul medio de bajo con dobladillo PLT"/>
    <n v="1"/>
    <n v="20"/>
    <n v="20"/>
    <n v="0"/>
    <n v="10.55"/>
    <n v="9.25"/>
    <m/>
    <s v="00943YILHM1079"/>
  </r>
  <r>
    <x v="943"/>
    <m/>
    <m/>
    <s v="Claudia"/>
    <s v="YILHM0968"/>
    <s v="Jeans mom de tiro alto y pierna delgada azul oscuro de mujer H&amp;M"/>
    <n v="1"/>
    <n v="40"/>
    <n v="40"/>
    <n v="4"/>
    <n v="0"/>
    <n v="35.6"/>
    <m/>
    <s v="00944YILHM0968"/>
  </r>
  <r>
    <x v="944"/>
    <m/>
    <m/>
    <s v="Claudia"/>
    <s v="YILHM2171"/>
    <s v="Jogger de cargo ajustado gris oscuro H&amp;M"/>
    <n v="1"/>
    <n v="35"/>
    <n v="35"/>
    <n v="3.5"/>
    <n v="0"/>
    <n v="31.15"/>
    <m/>
    <s v="00945YILHM2171"/>
  </r>
  <r>
    <x v="945"/>
    <m/>
    <m/>
    <m/>
    <s v="YILHM2204"/>
    <s v="Pulóver regular marrón H&amp;M"/>
    <n v="1"/>
    <n v="18"/>
    <n v="18"/>
    <n v="0"/>
    <n v="10.799999999999999"/>
    <n v="7.0200000000000014"/>
    <m/>
    <s v="00946YILHM2204"/>
  </r>
  <r>
    <x v="945"/>
    <m/>
    <m/>
    <m/>
    <s v="YILHM2139"/>
    <s v="Polo ajustado negro H&amp;M"/>
    <n v="1"/>
    <n v="25"/>
    <n v="25"/>
    <n v="0"/>
    <n v="2.5"/>
    <n v="22.25"/>
    <m/>
    <s v="00946YILHM2139"/>
  </r>
  <r>
    <x v="946"/>
    <m/>
    <m/>
    <s v="Yilian"/>
    <s v="YILHM2045"/>
    <s v="Jogger deportivo de ajuste regular azul grisáceo de mujer H&amp;M"/>
    <n v="1"/>
    <n v="30"/>
    <n v="30"/>
    <n v="3"/>
    <n v="0"/>
    <n v="26.7"/>
    <m/>
    <s v="00947YILHM2045"/>
  </r>
  <r>
    <x v="946"/>
    <m/>
    <m/>
    <s v="Yilian"/>
    <s v="YILHM0614"/>
    <s v="Pulóver de punto fino adornado negro de mujer H&amp;M"/>
    <n v="1"/>
    <n v="18"/>
    <n v="18"/>
    <n v="1.8"/>
    <n v="9"/>
    <n v="7.0200000000000005"/>
    <m/>
    <s v="00947YILHM0614"/>
  </r>
  <r>
    <x v="947"/>
    <m/>
    <m/>
    <s v="Oferta 3x2"/>
    <s v="YILHM2077"/>
    <s v="Camiseta de mujer sin mangas acanalada negra H&amp;M"/>
    <n v="1"/>
    <n v="12"/>
    <n v="12"/>
    <n v="1.2000000000000002"/>
    <n v="0"/>
    <n v="10.680000000000001"/>
    <m/>
    <s v="00948YILHM2077"/>
  </r>
  <r>
    <x v="948"/>
    <m/>
    <m/>
    <s v="Laura"/>
    <s v="YILHM0576"/>
    <s v="Pantalones de jersey negro de mujer H&amp;M"/>
    <n v="1"/>
    <n v="30"/>
    <n v="30"/>
    <n v="3"/>
    <n v="9"/>
    <n v="17.7"/>
    <m/>
    <s v="00949YILHM0576"/>
  </r>
  <r>
    <x v="948"/>
    <m/>
    <m/>
    <s v="Laura"/>
    <s v="YILHM2157"/>
    <s v="Chaleco de traje negro H&amp;M"/>
    <n v="1"/>
    <n v="35"/>
    <n v="35"/>
    <n v="3.5"/>
    <n v="0"/>
    <n v="31.15"/>
    <m/>
    <s v="00949YILHM2157"/>
  </r>
  <r>
    <x v="949"/>
    <m/>
    <m/>
    <s v="Oferta 3x2"/>
    <s v="BU043565"/>
    <s v="Blusa casual corta de lazos color blanco"/>
    <n v="1"/>
    <n v="18"/>
    <n v="18"/>
    <n v="1.8"/>
    <n v="8.9999999999999982"/>
    <n v="7.0200000000000022"/>
    <m/>
    <s v="00950BU043565"/>
  </r>
  <r>
    <x v="950"/>
    <m/>
    <m/>
    <s v="Baby"/>
    <s v="YILHM0890"/>
    <s v="Pulóver loose fit de gran calidad blanco crema de hombre H&amp;M"/>
    <n v="1"/>
    <n v="20"/>
    <n v="20"/>
    <n v="2"/>
    <n v="10.8"/>
    <n v="6.9999999999999991"/>
    <m/>
    <s v="00951YILHM0890"/>
  </r>
  <r>
    <x v="951"/>
    <m/>
    <m/>
    <m/>
    <s v="YILHM2008"/>
    <s v="Vestido de algodón con estampado azul H&amp;M"/>
    <n v="1"/>
    <n v="30"/>
    <n v="30"/>
    <n v="0"/>
    <n v="0"/>
    <n v="29.7"/>
    <m/>
    <s v="00952YILHM2008"/>
  </r>
  <r>
    <x v="951"/>
    <m/>
    <m/>
    <m/>
    <s v="YILHM0485"/>
    <s v="Limpiador facial para todo tipo de piel a base de Leche de Coco y Rosas (Victoria´s Secret)"/>
    <n v="1"/>
    <n v="20"/>
    <n v="20"/>
    <n v="0"/>
    <n v="12"/>
    <n v="7.8"/>
    <m/>
    <s v="00952YILHM0485"/>
  </r>
  <r>
    <x v="952"/>
    <m/>
    <m/>
    <m/>
    <s v="UB0267"/>
    <s v="Vestido slip de espalda corrida"/>
    <n v="1"/>
    <n v="8"/>
    <n v="8"/>
    <n v="0"/>
    <n v="0"/>
    <n v="7.92"/>
    <m/>
    <s v="00953UB0267"/>
  </r>
  <r>
    <x v="953"/>
    <m/>
    <m/>
    <m/>
    <s v="YILHM0146"/>
    <s v="Calcetines altos de moda negro PULFICTION"/>
    <n v="1"/>
    <n v="5"/>
    <n v="5"/>
    <n v="0"/>
    <n v="2.5"/>
    <n v="2.4500000000000002"/>
    <m/>
    <s v="00954YILHM0146"/>
  </r>
  <r>
    <x v="954"/>
    <m/>
    <m/>
    <s v="Claudia"/>
    <s v="YILHM2001"/>
    <s v="Blusa-Camisa elegante negra en tejido sedoso H&amp;M"/>
    <n v="1"/>
    <n v="25"/>
    <n v="25"/>
    <n v="2.5"/>
    <n v="0"/>
    <n v="22.25"/>
    <m/>
    <s v="00955YILHM2001"/>
  </r>
  <r>
    <x v="955"/>
    <m/>
    <m/>
    <m/>
    <s v="YILHM0325"/>
    <s v="Pantalones De Traje De Pierna Ancha Beige"/>
    <n v="1"/>
    <n v="30"/>
    <n v="30"/>
    <n v="0"/>
    <n v="21.28"/>
    <n v="8.4199999999999982"/>
    <m/>
    <s v="00956YILHM0325"/>
  </r>
  <r>
    <x v="956"/>
    <m/>
    <m/>
    <s v="Baby"/>
    <s v="YILHM0922"/>
    <s v="Pantalones de vestir de corte recto rojo de mujer H&amp;M"/>
    <n v="1"/>
    <n v="40"/>
    <n v="40"/>
    <n v="4"/>
    <n v="10.8"/>
    <n v="24.8"/>
    <m/>
    <s v="00957YILHM0922"/>
  </r>
  <r>
    <x v="957"/>
    <m/>
    <m/>
    <s v="Claudia"/>
    <s v="YILHM1087"/>
    <s v="Bolso extragrande minimalista para viajes y vacaciones"/>
    <n v="1"/>
    <n v="30"/>
    <n v="30"/>
    <n v="3"/>
    <n v="12.780000000000001"/>
    <n v="13.919999999999998"/>
    <m/>
    <s v="00958YILHM1087"/>
  </r>
  <r>
    <x v="958"/>
    <m/>
    <m/>
    <s v="Jacque"/>
    <s v="YILHM0652"/>
    <s v="Blusa negra con hombro fruncido de mujer H&amp;M"/>
    <n v="1"/>
    <n v="18"/>
    <n v="18"/>
    <n v="1.8"/>
    <n v="9"/>
    <n v="7.0200000000000005"/>
    <m/>
    <s v="00959YILHM0652"/>
  </r>
  <r>
    <x v="959"/>
    <m/>
    <m/>
    <m/>
    <s v="YILHM1081"/>
    <s v="Vestido midi ajustado en color stone con detalle de paneles con tejido elástico PLT"/>
    <n v="1"/>
    <n v="28"/>
    <n v="28"/>
    <n v="0"/>
    <n v="13.8"/>
    <n v="13.92"/>
    <m/>
    <s v="00960YILHM1081"/>
  </r>
  <r>
    <x v="960"/>
    <m/>
    <m/>
    <s v="Violeta"/>
    <s v="YILHM2065"/>
    <s v="Jeans de mujer cortos de pierna ancha de talle alto azul claro H&amp;M"/>
    <n v="1"/>
    <n v="35"/>
    <n v="35"/>
    <n v="3.5"/>
    <n v="0"/>
    <n v="31.15"/>
    <m/>
    <s v="00961YILHM2065"/>
  </r>
  <r>
    <x v="961"/>
    <m/>
    <m/>
    <s v="Yilian"/>
    <s v="YILHM0324"/>
    <s v="Pantalones De Traje De Pierna Ancha Beige"/>
    <n v="1"/>
    <n v="30"/>
    <n v="30"/>
    <n v="3"/>
    <n v="16.630000000000003"/>
    <n v="10.069999999999997"/>
    <m/>
    <s v="00962YILHM0324"/>
  </r>
  <r>
    <x v="962"/>
    <m/>
    <m/>
    <s v="Baby"/>
    <s v="YILHM2071"/>
    <s v="Pulóver de punto fino de mujer de rayas negras H&amp;M"/>
    <n v="1"/>
    <n v="18"/>
    <n v="18"/>
    <n v="1.8"/>
    <n v="0"/>
    <n v="16.02"/>
    <m/>
    <s v="00963YILHM2071"/>
  </r>
  <r>
    <x v="963"/>
    <m/>
    <m/>
    <s v="Jessica"/>
    <s v="BU0426"/>
    <s v="Pezoneras de silicona"/>
    <n v="1"/>
    <n v="5"/>
    <n v="5"/>
    <n v="0.5"/>
    <n v="2.5"/>
    <n v="1.95"/>
    <m/>
    <s v="00964BU0426"/>
  </r>
  <r>
    <x v="964"/>
    <m/>
    <m/>
    <s v="Nayi"/>
    <s v="BU06805"/>
    <s v="Blazer entallado negro"/>
    <n v="1"/>
    <n v="40"/>
    <n v="40"/>
    <n v="4"/>
    <n v="20"/>
    <n v="15.6"/>
    <m/>
    <s v="00965BU06805"/>
  </r>
  <r>
    <x v="965"/>
    <m/>
    <m/>
    <s v="Baby"/>
    <s v="YILHM2009"/>
    <s v="Maxi vestido negro con estampado micro de flores blancas H&amp;M"/>
    <n v="1"/>
    <n v="35"/>
    <n v="35"/>
    <n v="3.5"/>
    <n v="17.5"/>
    <n v="13.65"/>
    <m/>
    <s v="00966YILHM2009"/>
  </r>
  <r>
    <x v="966"/>
    <m/>
    <m/>
    <s v="Producto de damian"/>
    <s v="YILHM0298"/>
    <s v="Pulóver de ajuste regular negro melange de hombre H&amp;M"/>
    <n v="1"/>
    <n v="15"/>
    <n v="15"/>
    <n v="1.5"/>
    <n v="9.3000000000000007"/>
    <n v="4.0499999999999989"/>
    <m/>
    <s v="00967YILHM0298"/>
  </r>
  <r>
    <x v="967"/>
    <m/>
    <m/>
    <s v="Yeny"/>
    <s v="YILHM0464"/>
    <s v="Mochila de lona ideal para viajes, negocios y escuela con porta laptop VS color gris"/>
    <n v="1"/>
    <n v="45"/>
    <n v="45"/>
    <n v="4.5"/>
    <n v="11"/>
    <n v="29.05"/>
    <m/>
    <s v="00968YILHM0464"/>
  </r>
  <r>
    <x v="968"/>
    <m/>
    <m/>
    <s v="Claudia"/>
    <s v="YILHM1028"/>
    <s v="Vestido maxi de punto canalé con nudo y aberturas PLT"/>
    <n v="1"/>
    <n v="28"/>
    <n v="28"/>
    <n v="2.8000000000000003"/>
    <n v="13"/>
    <n v="11.92"/>
    <m/>
    <s v="00969YILHM1028"/>
  </r>
  <r>
    <x v="968"/>
    <m/>
    <m/>
    <s v="Claudia"/>
    <s v="YILHM1055"/>
    <s v="Vestido bodycon de lino en color verde aloe con diseño de cordones en la espalda PLT"/>
    <n v="1"/>
    <n v="20"/>
    <n v="20"/>
    <n v="2"/>
    <n v="10.55"/>
    <n v="7.2499999999999991"/>
    <m/>
    <s v="00969YILHM1055"/>
  </r>
  <r>
    <x v="969"/>
    <m/>
    <m/>
    <m/>
    <s v="YILHM0648"/>
    <s v="Camisa ajustada negro y botones negro de hombre H&amp;M"/>
    <n v="1"/>
    <n v="30"/>
    <n v="30"/>
    <n v="0"/>
    <n v="12"/>
    <n v="17.7"/>
    <m/>
    <s v="00970YILHM0648"/>
  </r>
  <r>
    <x v="969"/>
    <m/>
    <m/>
    <m/>
    <s v="YILHM2133"/>
    <s v="Camisa de mezcla de lino de manga corta de corte regular H&amp;M"/>
    <n v="1"/>
    <n v="30"/>
    <n v="30"/>
    <n v="0"/>
    <n v="3"/>
    <n v="26.7"/>
    <m/>
    <s v="00970YILHM2133"/>
  </r>
  <r>
    <x v="970"/>
    <m/>
    <m/>
    <m/>
    <s v="BU0426"/>
    <s v="Pezoneras de silicona"/>
    <n v="1"/>
    <n v="5"/>
    <n v="5"/>
    <n v="0"/>
    <n v="3"/>
    <n v="1.95"/>
    <m/>
    <s v="00971BU0426"/>
  </r>
  <r>
    <x v="971"/>
    <m/>
    <m/>
    <s v="Claudia"/>
    <s v="YILHM1009"/>
    <s v="Sandalias mules negras con cuentas"/>
    <n v="1"/>
    <n v="29"/>
    <n v="29"/>
    <n v="2.9000000000000004"/>
    <n v="16.25"/>
    <n v="9.56"/>
    <m/>
    <s v="00972YILHM1009"/>
  </r>
  <r>
    <x v="971"/>
    <m/>
    <m/>
    <s v="Claudia"/>
    <s v="YILHM0422"/>
    <s v="Sandalias en tendencia y de gran calidad Oliva"/>
    <n v="1"/>
    <n v="30"/>
    <n v="30"/>
    <n v="3"/>
    <n v="15"/>
    <n v="11.7"/>
    <m/>
    <s v="00972YILHM0422"/>
  </r>
  <r>
    <x v="972"/>
    <m/>
    <m/>
    <s v="Nalli"/>
    <s v="BU043576"/>
    <s v="Blusa corta de mangas abombadas de lazos delanteros color rojo"/>
    <n v="1"/>
    <n v="18"/>
    <n v="18"/>
    <n v="1.8"/>
    <n v="10.17"/>
    <n v="5.8500000000000005"/>
    <m/>
    <s v="00973BU043576"/>
  </r>
  <r>
    <x v="973"/>
    <m/>
    <m/>
    <s v="Nalli"/>
    <s v="BU06795"/>
    <s v="Mochila de lana sintética teddy"/>
    <n v="1"/>
    <n v="18"/>
    <n v="18"/>
    <n v="1.8"/>
    <n v="11.790000000000001"/>
    <n v="4.2299999999999995"/>
    <m/>
    <s v="00974BU06795"/>
  </r>
  <r>
    <x v="974"/>
    <m/>
    <m/>
    <s v="Yilian"/>
    <s v="YILHM2203"/>
    <s v="Pulóver oversized marrón H&amp;M"/>
    <n v="1"/>
    <n v="18"/>
    <n v="18"/>
    <n v="1.8"/>
    <n v="8.9999999999999982"/>
    <n v="7.0200000000000022"/>
    <m/>
    <s v="00975YILHM2203"/>
  </r>
  <r>
    <x v="974"/>
    <m/>
    <m/>
    <s v="Yilian"/>
    <s v="YILHM2053"/>
    <s v="Pantalones cortos de cordón delantero negro de hombre H&amp;M"/>
    <n v="1"/>
    <n v="20"/>
    <n v="20"/>
    <n v="2"/>
    <n v="0"/>
    <n v="17.8"/>
    <m/>
    <s v="00975YILHM2053"/>
  </r>
  <r>
    <x v="975"/>
    <m/>
    <m/>
    <s v="Yilian"/>
    <s v="YILHM2071"/>
    <s v="Pulóver de punto fino de mujer de rayas negras H&amp;M"/>
    <n v="1"/>
    <n v="18"/>
    <n v="18"/>
    <n v="1.8"/>
    <n v="0"/>
    <n v="16.02"/>
    <m/>
    <s v="00976YILHM2071"/>
  </r>
  <r>
    <x v="975"/>
    <m/>
    <m/>
    <s v="Yilian"/>
    <s v="YILHM0436"/>
    <s v="Pullover blanco Hot Stuff"/>
    <n v="1"/>
    <n v="12"/>
    <n v="12"/>
    <n v="1.2000000000000002"/>
    <n v="6"/>
    <n v="4.68"/>
    <m/>
    <s v="00976YILHM0436"/>
  </r>
  <r>
    <x v="976"/>
    <m/>
    <m/>
    <s v="Lianet"/>
    <s v="YILHM2090"/>
    <s v="Camisa de mujer de algodón holgada azul rayado H&amp;M"/>
    <n v="1"/>
    <n v="25"/>
    <n v="25"/>
    <n v="2.5"/>
    <n v="12.5"/>
    <n v="9.75"/>
    <m/>
    <s v="00977YILHM2090"/>
  </r>
  <r>
    <x v="977"/>
    <m/>
    <m/>
    <s v="Nayi"/>
    <s v="YILHM2020"/>
    <s v="Pulóver ajustado de microfibra negro de mujer H&amp;M"/>
    <n v="1"/>
    <n v="15"/>
    <n v="15"/>
    <n v="1.5"/>
    <n v="0"/>
    <n v="13.35"/>
    <m/>
    <s v="00978YILHM2020"/>
  </r>
  <r>
    <x v="977"/>
    <m/>
    <m/>
    <s v="Nayi"/>
    <s v="YILHM0543"/>
    <s v="Pantalones de vestir beige de mujer H&amp;M"/>
    <n v="1"/>
    <n v="30"/>
    <n v="30"/>
    <n v="3"/>
    <n v="9"/>
    <n v="17.7"/>
    <m/>
    <s v="00978YILHM0543"/>
  </r>
  <r>
    <x v="977"/>
    <m/>
    <m/>
    <s v="Nayi"/>
    <s v="YILHM0043"/>
    <s v="Pullover slim fit carmelita de algodón Marca H&amp;M"/>
    <n v="1"/>
    <n v="15"/>
    <n v="15"/>
    <n v="1.5"/>
    <n v="7.5"/>
    <n v="5.85"/>
    <m/>
    <s v="00978YILHM0043"/>
  </r>
  <r>
    <x v="977"/>
    <m/>
    <m/>
    <s v="Nayi"/>
    <s v="YILHM2018"/>
    <s v="Pulóver ajustado de microfibra blanco de mujer H&amp;M"/>
    <n v="1"/>
    <n v="15"/>
    <n v="15"/>
    <n v="1.5"/>
    <n v="0"/>
    <n v="13.35"/>
    <m/>
    <s v="00978YILHM2018"/>
  </r>
  <r>
    <x v="978"/>
    <m/>
    <m/>
    <s v="Yeni"/>
    <s v="BU043656"/>
    <s v="Gafas de moda estilo rectangular"/>
    <n v="1"/>
    <n v="10"/>
    <n v="10"/>
    <n v="1"/>
    <n v="3.6099999999999994"/>
    <n v="5.2900000000000009"/>
    <m/>
    <s v="00979BU043656"/>
  </r>
  <r>
    <x v="979"/>
    <m/>
    <m/>
    <s v="Claudia"/>
    <s v="YILHM1087"/>
    <s v="Bolso extragrande minimalista para viajes y vacaciones"/>
    <n v="1"/>
    <n v="30"/>
    <n v="30"/>
    <n v="3"/>
    <n v="12.780000000000001"/>
    <n v="13.919999999999998"/>
    <m/>
    <s v="00980YILHM1087"/>
  </r>
  <r>
    <x v="980"/>
    <m/>
    <m/>
    <s v="Claudia"/>
    <s v="YILHM1088"/>
    <s v="Bolso tote tejido de moda tramaño mediano color crema"/>
    <n v="1"/>
    <n v="25"/>
    <n v="25"/>
    <n v="2.5"/>
    <n v="12"/>
    <n v="10.25"/>
    <m/>
    <s v="00981YILHM1088"/>
  </r>
  <r>
    <x v="981"/>
    <m/>
    <m/>
    <s v="Nalli"/>
    <s v="YILHM2229"/>
    <s v="Camisa Oxford de corte regular verde salvia H&amp;M"/>
    <n v="1"/>
    <n v="30"/>
    <n v="30"/>
    <n v="3"/>
    <n v="15"/>
    <n v="11.7"/>
    <m/>
    <s v="00982YILHM2229"/>
  </r>
  <r>
    <x v="982"/>
    <m/>
    <m/>
    <s v="Jacque"/>
    <s v="YILHM0250"/>
    <s v="Pantalones cortos de cordón delantero gris de hombre H&amp;M"/>
    <n v="1"/>
    <n v="20"/>
    <n v="20"/>
    <n v="2"/>
    <n v="10"/>
    <n v="7.8"/>
    <m/>
    <s v="00983YILHM0250"/>
  </r>
  <r>
    <x v="982"/>
    <m/>
    <m/>
    <s v="Jacque"/>
    <s v="YILHM2142"/>
    <s v="Polo de punto de agujero de corte regular celeste H&amp;M"/>
    <n v="1"/>
    <n v="30"/>
    <n v="30"/>
    <n v="3"/>
    <n v="0"/>
    <n v="26.7"/>
    <m/>
    <s v="00983YILHM2142"/>
  </r>
  <r>
    <x v="982"/>
    <m/>
    <m/>
    <s v="Jacque"/>
    <s v="YILHM2177"/>
    <s v="Polo de punto pointelle de corte regular crema rayado H&amp;M"/>
    <n v="1"/>
    <n v="30"/>
    <n v="30"/>
    <n v="3"/>
    <n v="0"/>
    <n v="26.7"/>
    <m/>
    <s v="00983YILHM2177"/>
  </r>
  <r>
    <x v="982"/>
    <m/>
    <m/>
    <s v="Jacque"/>
    <s v="YILHM2143"/>
    <s v="Polo de punto de agujero de corte regular blanco H&amp;M"/>
    <n v="1"/>
    <n v="30"/>
    <n v="30"/>
    <n v="3"/>
    <n v="0"/>
    <n v="26.7"/>
    <m/>
    <s v="00983YILHM2143"/>
  </r>
  <r>
    <x v="983"/>
    <m/>
    <m/>
    <s v="Yeni"/>
    <s v="YILHM0138"/>
    <s v="Calzoncillos Boxers de algodón color negro Marca H&amp;M"/>
    <n v="3"/>
    <n v="4"/>
    <n v="12"/>
    <n v="0.4"/>
    <n v="2"/>
    <n v="4.68"/>
    <m/>
    <s v="00984YILHM0138"/>
  </r>
  <r>
    <x v="984"/>
    <m/>
    <m/>
    <s v="Claudia"/>
    <s v="BU043628"/>
    <s v="Vestido playero crochet con aberturas y espalda oblicua - Talla S"/>
    <n v="1"/>
    <n v="30"/>
    <n v="30"/>
    <n v="3"/>
    <n v="15"/>
    <n v="11.7"/>
    <m/>
    <s v="00985BU043628"/>
  </r>
  <r>
    <x v="985"/>
    <m/>
    <m/>
    <s v="Nayi"/>
    <s v="YILHM0951"/>
    <s v="Pantalones de vestir negro de cintura alta de mujer H&amp;M"/>
    <n v="1"/>
    <n v="25"/>
    <n v="25"/>
    <n v="2.5"/>
    <n v="10.8"/>
    <n v="11.45"/>
    <m/>
    <s v="00986YILHM0951"/>
  </r>
  <r>
    <x v="986"/>
    <m/>
    <m/>
    <m/>
    <s v="YILHM2069"/>
    <s v="Jeans de mujer de pierna ancha de cintura alta azul oscuro"/>
    <n v="1"/>
    <n v="35"/>
    <n v="35"/>
    <n v="0"/>
    <n v="3.5"/>
    <n v="31.15"/>
    <m/>
    <s v="00987YILHM2069"/>
  </r>
  <r>
    <x v="987"/>
    <m/>
    <m/>
    <s v="Nayi"/>
    <s v="YILHM00355"/>
    <s v="Blusa oversize estampada de crepé Marca H&amp;M"/>
    <n v="1"/>
    <n v="22"/>
    <n v="22"/>
    <n v="2.2000000000000002"/>
    <n v="11"/>
    <n v="8.58"/>
    <m/>
    <s v="00988YILHM00355"/>
  </r>
  <r>
    <x v="987"/>
    <m/>
    <m/>
    <s v="Nayi"/>
    <s v="YILHM0034"/>
    <s v="Blusa Chantillí de estampado geométrico de manga globo y cuello V Marca H&amp;M"/>
    <n v="1"/>
    <n v="22"/>
    <n v="22"/>
    <n v="2.2000000000000002"/>
    <n v="11"/>
    <n v="8.58"/>
    <m/>
    <s v="00988YILHM0034"/>
  </r>
  <r>
    <x v="988"/>
    <m/>
    <m/>
    <s v="Jacque"/>
    <s v="YILHM2182"/>
    <s v="Pulóver loose fit blanco de hombre H&amp;M"/>
    <n v="1"/>
    <n v="18"/>
    <n v="18"/>
    <n v="1.8"/>
    <n v="8.9999999999999982"/>
    <n v="7.0200000000000022"/>
    <m/>
    <s v="00989YILHM2182"/>
  </r>
  <r>
    <x v="989"/>
    <m/>
    <m/>
    <s v="Jacqueline"/>
    <s v="BU06777"/>
    <s v="Bikini bandeau de estilo floral"/>
    <n v="1"/>
    <n v="18"/>
    <n v="18"/>
    <n v="1.8"/>
    <n v="8.9999999999999982"/>
    <n v="7.0200000000000022"/>
    <m/>
    <s v="00990BU06777"/>
  </r>
  <r>
    <x v="989"/>
    <m/>
    <m/>
    <s v="Jacqueline"/>
    <s v="BU043652"/>
    <s v="Gafas clásicas de metal ovaladas"/>
    <n v="1"/>
    <n v="15"/>
    <n v="15"/>
    <n v="1.5"/>
    <n v="7.5"/>
    <n v="5.85"/>
    <m/>
    <s v="00990BU043652"/>
  </r>
  <r>
    <x v="990"/>
    <m/>
    <m/>
    <s v="Violeta"/>
    <s v="YILHM1010"/>
    <s v="Sandalias mules negras con cuentas"/>
    <n v="1"/>
    <n v="29"/>
    <n v="29"/>
    <n v="2.9000000000000004"/>
    <n v="16.25"/>
    <n v="9.56"/>
    <m/>
    <s v="00991YILHM1010"/>
  </r>
  <r>
    <x v="991"/>
    <m/>
    <m/>
    <s v="Claudia"/>
    <s v="BU0487"/>
    <s v="Pantaloneta negra con abertura"/>
    <n v="1"/>
    <n v="23"/>
    <n v="23"/>
    <n v="2.3000000000000003"/>
    <n v="15.219999999999999"/>
    <n v="5.25"/>
    <m/>
    <s v="00992BU0487"/>
  </r>
  <r>
    <x v="991"/>
    <m/>
    <m/>
    <s v="Claudia"/>
    <s v="BLTHM0920"/>
    <s v="Pantalones de vestir borgoña con detalle de hebilla de mujer H&amp;M"/>
    <n v="1"/>
    <n v="35"/>
    <n v="35"/>
    <n v="3.5"/>
    <n v="10.8"/>
    <n v="20.349999999999998"/>
    <m/>
    <s v="00992BLTHM0920"/>
  </r>
  <r>
    <x v="991"/>
    <m/>
    <m/>
    <s v="Claudia"/>
    <s v="YILHM0325"/>
    <s v="Pantalones De Traje De Pierna Ancha Beige"/>
    <n v="1"/>
    <n v="30"/>
    <n v="30"/>
    <n v="3"/>
    <n v="18.28"/>
    <n v="8.4199999999999982"/>
    <m/>
    <s v="00992YILHM0325"/>
  </r>
  <r>
    <x v="992"/>
    <m/>
    <m/>
    <s v="Claudia"/>
    <s v="YILHM1058"/>
    <s v="Vestido midi con color crema mantequilla con escote bardot y detalles de volantes PLT"/>
    <n v="1"/>
    <n v="20"/>
    <n v="20"/>
    <n v="2"/>
    <n v="9.8000000000000007"/>
    <n v="7.9999999999999991"/>
    <m/>
    <s v="00993YILHM1058"/>
  </r>
  <r>
    <x v="993"/>
    <m/>
    <m/>
    <m/>
    <s v="YILHM2408"/>
    <s v="_Top de jersey gofre beige H&amp;M"/>
    <n v="1"/>
    <n v="30"/>
    <n v="30"/>
    <n v="0"/>
    <n v="3"/>
    <n v="26.7"/>
    <m/>
    <s v="00994YILHM2408"/>
  </r>
  <r>
    <x v="994"/>
    <m/>
    <m/>
    <s v="Yeni"/>
    <s v="YILHM2399"/>
    <s v="_Blusa de mangas globo estampado beige claro/negro H&amp;M"/>
    <n v="1"/>
    <n v="20"/>
    <n v="20"/>
    <n v="2"/>
    <n v="0"/>
    <n v="17.8"/>
    <m/>
    <s v="00995YILHM2399"/>
  </r>
  <r>
    <x v="994"/>
    <m/>
    <m/>
    <s v="Yeni"/>
    <s v="YILHM2099"/>
    <s v="Pulóver ajustado verde oliva H&amp;M"/>
    <n v="1"/>
    <n v="15"/>
    <n v="15"/>
    <n v="1.5"/>
    <n v="0"/>
    <n v="13.35"/>
    <m/>
    <s v="00995YILHM2099"/>
  </r>
  <r>
    <x v="995"/>
    <m/>
    <m/>
    <s v="Violeta"/>
    <s v="YILHM2536"/>
    <s v="Vestido de ganchillo ajustado de espalda cruzada ajustable"/>
    <n v="1"/>
    <n v="30"/>
    <n v="30"/>
    <n v="3"/>
    <n v="10.73"/>
    <n v="15.969999999999999"/>
    <m/>
    <s v="00996YILHM2536"/>
  </r>
  <r>
    <x v="996"/>
    <m/>
    <m/>
    <s v="Gercy"/>
    <s v="BU043495"/>
    <s v="Set de traje de baño Tankini con cordón lateral color negro"/>
    <n v="1"/>
    <n v="25"/>
    <n v="25"/>
    <n v="2.5"/>
    <n v="12.5"/>
    <n v="9.75"/>
    <m/>
    <s v="00997BU043495"/>
  </r>
  <r>
    <x v="996"/>
    <m/>
    <m/>
    <s v="Gercy"/>
    <s v="YILHM2268"/>
    <s v="Top de mangas largas de microfibra escote cuadrado blanco H&amp;M"/>
    <n v="1"/>
    <n v="18"/>
    <n v="18"/>
    <n v="1.8"/>
    <n v="8.9999999999999982"/>
    <n v="7.0200000000000022"/>
    <m/>
    <s v="00997YILHM2268"/>
  </r>
  <r>
    <x v="997"/>
    <m/>
    <m/>
    <m/>
    <s v="YILHM2536"/>
    <s v="Vestido de ganchillo ajustado de espalda cruzada ajustable"/>
    <n v="1"/>
    <n v="30"/>
    <n v="30"/>
    <n v="0"/>
    <n v="13.73"/>
    <n v="15.969999999999999"/>
    <m/>
    <s v="00998YILHM2536"/>
  </r>
  <r>
    <x v="998"/>
    <m/>
    <m/>
    <s v="Gercy"/>
    <s v="YILHM2535"/>
    <s v="Vestido de ganchillo ajustado de espalda cruzada ajustable"/>
    <n v="1"/>
    <n v="30"/>
    <n v="30"/>
    <n v="3"/>
    <n v="10.73"/>
    <n v="15.969999999999999"/>
    <m/>
    <s v="00999YILHM2535"/>
  </r>
  <r>
    <x v="999"/>
    <m/>
    <m/>
    <s v="Claudis"/>
    <s v="YILHM2536"/>
    <s v="Vestido de ganchillo ajustado de espalda cruzada ajustable"/>
    <n v="1"/>
    <n v="30"/>
    <n v="30"/>
    <n v="3"/>
    <n v="10.73"/>
    <n v="15.969999999999999"/>
    <m/>
    <s v="01000YILHM2536"/>
  </r>
  <r>
    <x v="1000"/>
    <m/>
    <m/>
    <m/>
    <s v="UB0021"/>
    <s v="Bikini elegante con herrajes color negro"/>
    <n v="1"/>
    <n v="18"/>
    <n v="18"/>
    <n v="0"/>
    <n v="10.799999999999999"/>
    <n v="7.0200000000000014"/>
    <m/>
    <s v="01001UB0021"/>
  </r>
  <r>
    <x v="1001"/>
    <m/>
    <m/>
    <s v="Jacque"/>
    <s v="BU06725"/>
    <s v="Set de bikini floral con aro"/>
    <n v="1"/>
    <n v="20"/>
    <n v="20"/>
    <n v="2"/>
    <n v="10"/>
    <n v="7.8"/>
    <m/>
    <s v="01002BU06725"/>
  </r>
  <r>
    <x v="1002"/>
    <m/>
    <m/>
    <m/>
    <s v="YILHM2158"/>
    <s v="Top de jersey gofre negro H&amp;M"/>
    <n v="1"/>
    <n v="30"/>
    <n v="30"/>
    <n v="0"/>
    <n v="3"/>
    <n v="26.7"/>
    <m/>
    <s v="01003YILHM2158"/>
  </r>
  <r>
    <x v="1002"/>
    <m/>
    <m/>
    <m/>
    <s v="YILHM2406"/>
    <s v="_Falda larga satinada beige claro H&amp;M"/>
    <n v="1"/>
    <n v="35"/>
    <n v="35"/>
    <n v="0"/>
    <n v="3.5"/>
    <n v="31.15"/>
    <m/>
    <s v="01003YILHM2406"/>
  </r>
  <r>
    <x v="1003"/>
    <m/>
    <m/>
    <m/>
    <s v="YILHM2556"/>
    <s v="Sandalias prácticas negras de plataforma con hebillas doradas"/>
    <n v="1"/>
    <n v="40"/>
    <n v="40"/>
    <n v="0"/>
    <n v="24"/>
    <n v="15.6"/>
    <m/>
    <s v="01004YILHM2556"/>
  </r>
  <r>
    <x v="1004"/>
    <m/>
    <m/>
    <s v="Nally"/>
    <s v="YILHM2568"/>
    <s v="Sandalias negras con plataforma anudadas con detalle trenzado"/>
    <n v="1"/>
    <n v="30"/>
    <n v="30"/>
    <n v="3"/>
    <n v="-3"/>
    <n v="29.7"/>
    <m/>
    <s v="01005YILHM2568"/>
  </r>
  <r>
    <x v="1005"/>
    <m/>
    <m/>
    <s v="Claudia"/>
    <s v="YILHM2568"/>
    <s v="Sandalias negras con plataforma anudadas con detalle trenzado"/>
    <n v="1"/>
    <n v="30"/>
    <n v="30"/>
    <n v="3"/>
    <n v="-3"/>
    <n v="29.7"/>
    <m/>
    <s v="01006YILHM2568"/>
  </r>
  <r>
    <x v="1006"/>
    <m/>
    <m/>
    <s v="Jacqueline"/>
    <s v="BU043525"/>
    <s v="Sandalias cruzadas de rafia natural y suela negra"/>
    <n v="1"/>
    <n v="30"/>
    <n v="30"/>
    <n v="3"/>
    <n v="15"/>
    <n v="11.7"/>
    <m/>
    <s v="01007BU043525"/>
  </r>
  <r>
    <x v="1007"/>
    <m/>
    <m/>
    <s v="Vendedor Yudi con comisión del 5%"/>
    <s v="BU043523"/>
    <s v="Sandalias doradas de tiras anchas para toda ocasión"/>
    <n v="1"/>
    <n v="20"/>
    <n v="20"/>
    <n v="2"/>
    <n v="10"/>
    <n v="7.8"/>
    <m/>
    <s v="01008BU043523"/>
  </r>
  <r>
    <x v="1008"/>
    <m/>
    <m/>
    <m/>
    <s v="YILHM2120"/>
    <s v="Camisa azul marino con rayas blancas H&amp;M"/>
    <n v="1"/>
    <n v="25"/>
    <n v="25"/>
    <n v="0"/>
    <n v="2.5"/>
    <n v="22.25"/>
    <m/>
    <s v="01009YILHM2120"/>
  </r>
  <r>
    <x v="1009"/>
    <m/>
    <m/>
    <s v="Yesy"/>
    <s v="YILHM2546"/>
    <s v="Bolsa de cubo en tendencia de estilo casual y versátil marrón chocalate"/>
    <n v="1"/>
    <n v="35"/>
    <n v="35"/>
    <n v="3.5"/>
    <n v="17.600000000000001"/>
    <n v="13.549999999999999"/>
    <m/>
    <s v="01010YILHM2546"/>
  </r>
  <r>
    <x v="1010"/>
    <m/>
    <m/>
    <m/>
    <s v="YILHM2385"/>
    <s v="_Chaleco de traje beige claro con botones nacarados H&amp;M"/>
    <n v="1"/>
    <n v="25"/>
    <n v="25"/>
    <n v="0"/>
    <n v="2.5"/>
    <n v="22.25"/>
    <m/>
    <s v="01011YILHM2385"/>
  </r>
  <r>
    <x v="1011"/>
    <m/>
    <m/>
    <s v="Yeni"/>
    <s v="YILHM2320"/>
    <s v="Camisa ajustada blanca H&amp;M"/>
    <n v="1"/>
    <n v="25"/>
    <n v="25"/>
    <n v="2.5"/>
    <n v="12.5"/>
    <n v="9.75"/>
    <m/>
    <s v="01012YILHM2320"/>
  </r>
  <r>
    <x v="1012"/>
    <m/>
    <m/>
    <s v="Yilian"/>
    <s v="YILHM2357"/>
    <s v="_Jogger de hombre de ajuste regular gris melange H&amp;M"/>
    <n v="1"/>
    <n v="30"/>
    <n v="30"/>
    <n v="3"/>
    <n v="0"/>
    <n v="26.7"/>
    <m/>
    <s v="01013YILHM2357"/>
  </r>
  <r>
    <x v="1013"/>
    <m/>
    <m/>
    <s v="Violeta"/>
    <s v="YILHM1083"/>
    <s v="Sandalias en tendencia y de gran calidad Negras"/>
    <n v="1"/>
    <n v="30"/>
    <n v="30"/>
    <n v="3"/>
    <n v="6.8000000000000007"/>
    <n v="19.899999999999999"/>
    <m/>
    <s v="01014YILHM1083"/>
  </r>
  <r>
    <x v="1014"/>
    <m/>
    <m/>
    <s v="Violeta"/>
    <s v="YILHM2561"/>
    <s v="Sandalias prácticas beige de plataforma con hebillas doradas"/>
    <n v="1"/>
    <n v="35"/>
    <n v="35"/>
    <n v="3.5"/>
    <n v="-3.5"/>
    <n v="34.65"/>
    <m/>
    <s v="01015YILHM2561"/>
  </r>
  <r>
    <x v="1015"/>
    <m/>
    <m/>
    <s v="Yudi"/>
    <s v="YILHM2556"/>
    <s v="Sandalias prácticas negras de plataforma con hebillas doradas"/>
    <n v="1"/>
    <n v="40"/>
    <n v="40"/>
    <n v="4"/>
    <n v="20"/>
    <n v="15.6"/>
    <m/>
    <s v="01016YILHM2556"/>
  </r>
  <r>
    <x v="1016"/>
    <m/>
    <m/>
    <s v="Gercy"/>
    <s v="YILHM2039"/>
    <s v="Jogger de pata ancha gris melange de mujer H&amp;M"/>
    <n v="1"/>
    <n v="30"/>
    <n v="30"/>
    <n v="3"/>
    <n v="0"/>
    <n v="26.7"/>
    <m/>
    <s v="01017YILHM2039"/>
  </r>
  <r>
    <x v="1017"/>
    <m/>
    <m/>
    <s v="Jacqueline"/>
    <s v="YILHM0449"/>
    <s v="Vestido polo azul VS"/>
    <n v="1"/>
    <n v="35"/>
    <n v="35"/>
    <n v="3.5"/>
    <n v="14"/>
    <n v="17.149999999999999"/>
    <m/>
    <s v="01018YILHM0449"/>
  </r>
  <r>
    <x v="1018"/>
    <m/>
    <m/>
    <s v="Violeta"/>
    <s v="BU043506"/>
    <s v="Set de bikini estilo europeo blanco en tendencia"/>
    <n v="1"/>
    <n v="22"/>
    <n v="22"/>
    <n v="2.2000000000000002"/>
    <n v="12.649999999999999"/>
    <n v="6.9300000000000015"/>
    <m/>
    <s v="01019BU043506"/>
  </r>
  <r>
    <x v="1019"/>
    <m/>
    <m/>
    <s v="Gercy"/>
    <s v="YILHM0852"/>
    <s v="Jogger deportivo de ajuste regular gris melange de hombre H&amp;M"/>
    <n v="1"/>
    <n v="30"/>
    <n v="30"/>
    <n v="3"/>
    <n v="10.8"/>
    <n v="15.899999999999999"/>
    <m/>
    <s v="01020YILHM0852"/>
  </r>
  <r>
    <x v="1020"/>
    <m/>
    <m/>
    <s v="Jacqueline"/>
    <s v="YILHM2546"/>
    <s v="Bolsa de cubo en tendencia de estilo casual y versátil marrón chocalate"/>
    <n v="1"/>
    <n v="35"/>
    <n v="35"/>
    <n v="3.5"/>
    <n v="17.600000000000001"/>
    <n v="13.549999999999999"/>
    <m/>
    <s v="01021YILHM2546"/>
  </r>
  <r>
    <x v="1021"/>
    <m/>
    <m/>
    <s v="Yilian"/>
    <s v="YILHM2538"/>
    <s v="Bolso de playa tejido con diseño elegante y accesorio"/>
    <n v="1"/>
    <n v="30"/>
    <n v="30"/>
    <n v="3"/>
    <n v="13.439999999999998"/>
    <n v="13.260000000000002"/>
    <m/>
    <s v="01022YILHM2538"/>
  </r>
  <r>
    <x v="1022"/>
    <m/>
    <m/>
    <s v="Claudia"/>
    <s v="YILHM1086"/>
    <s v="Bolso tote tejido de moda de tamaño mediano color beige"/>
    <n v="1"/>
    <n v="25"/>
    <n v="25"/>
    <n v="2.5"/>
    <n v="12.56"/>
    <n v="9.69"/>
    <m/>
    <s v="01023YILHM1086"/>
  </r>
  <r>
    <x v="1023"/>
    <m/>
    <m/>
    <s v="Yesy"/>
    <s v="YILHM2548"/>
    <s v="Bolsa de hombro tipo cubo elegante casual unicolor blanco crema"/>
    <n v="1"/>
    <n v="30"/>
    <n v="30"/>
    <n v="3"/>
    <n v="-3"/>
    <n v="29.7"/>
    <m/>
    <s v="01024YILHM2548"/>
  </r>
  <r>
    <x v="1024"/>
    <m/>
    <m/>
    <m/>
    <s v="YILHM2405"/>
    <s v="_Blusa con encaje blanca H&amp;M"/>
    <n v="1"/>
    <n v="35"/>
    <n v="35"/>
    <n v="0"/>
    <n v="3.5"/>
    <n v="31.15"/>
    <m/>
    <s v="01025YILHM2405"/>
  </r>
  <r>
    <x v="1024"/>
    <m/>
    <m/>
    <m/>
    <s v="YILHM0581"/>
    <s v="Pulóver ajustado de microfibra negro de mujer H&amp;M"/>
    <n v="1"/>
    <n v="15"/>
    <n v="15"/>
    <n v="0"/>
    <n v="9"/>
    <n v="5.85"/>
    <m/>
    <s v="01025YILHM0581"/>
  </r>
  <r>
    <x v="1024"/>
    <m/>
    <m/>
    <m/>
    <s v="YILHM2374"/>
    <s v="_Shorts de mezclilla de cintura alta azul denim H&amp;M"/>
    <n v="1"/>
    <n v="25"/>
    <n v="25"/>
    <n v="0"/>
    <n v="2.5"/>
    <n v="22.25"/>
    <m/>
    <s v="01025YILHM2374"/>
  </r>
  <r>
    <x v="1024"/>
    <m/>
    <m/>
    <m/>
    <s v="YILHM2391"/>
    <s v="_Camisa de mujer de lino blanca H&amp;M"/>
    <n v="1"/>
    <n v="35"/>
    <n v="35"/>
    <n v="0"/>
    <n v="3.5"/>
    <n v="31.15"/>
    <m/>
    <s v="01025YILHM2391"/>
  </r>
  <r>
    <x v="1025"/>
    <m/>
    <m/>
    <s v="Claudia"/>
    <s v="LTA00013"/>
    <s v="Espejuelos de sol vintage clásicas aviador"/>
    <n v="1"/>
    <n v="10"/>
    <n v="10"/>
    <n v="1"/>
    <n v="5"/>
    <n v="3.9"/>
    <m/>
    <s v="01026LTA00013"/>
  </r>
  <r>
    <x v="1026"/>
    <m/>
    <m/>
    <s v="Nalli"/>
    <s v="YILHM2575"/>
    <s v="Sandalias cruzadas con plataforma y detalle de hebilla plateada de gran comodidad"/>
    <n v="1"/>
    <n v="30"/>
    <n v="30"/>
    <n v="3"/>
    <n v="-3"/>
    <n v="29.7"/>
    <m/>
    <s v="01027YILHM2575"/>
  </r>
  <r>
    <x v="1027"/>
    <m/>
    <m/>
    <s v="Yesy"/>
    <s v="YILHM2422"/>
    <s v="_Vestido bordado con ojales y cordón delantero blanco H&amp;M"/>
    <n v="1"/>
    <n v="40"/>
    <n v="40"/>
    <n v="4"/>
    <n v="20"/>
    <n v="15.6"/>
    <m/>
    <s v="01028YILHM2422"/>
  </r>
  <r>
    <x v="1027"/>
    <m/>
    <m/>
    <s v="Yesy"/>
    <s v="YILHM2414"/>
    <s v="Chaleco de traje negro de mujer H&amp;M"/>
    <n v="1"/>
    <n v="25"/>
    <n v="25"/>
    <n v="2.5"/>
    <n v="0"/>
    <n v="22.25"/>
    <m/>
    <s v="01028YILHM2414"/>
  </r>
  <r>
    <x v="1027"/>
    <m/>
    <m/>
    <s v="Yesy"/>
    <s v="YILHM2389"/>
    <s v="_Top corto de mezclilla color crema H&amp;M"/>
    <n v="1"/>
    <n v="25"/>
    <n v="25"/>
    <n v="2.5"/>
    <n v="0"/>
    <n v="22.25"/>
    <m/>
    <s v="01028YILHM2389"/>
  </r>
  <r>
    <x v="1028"/>
    <m/>
    <m/>
    <m/>
    <s v="YILHM2285"/>
    <s v="Pulóver blanco/bijou H&amp;M"/>
    <n v="1"/>
    <n v="20"/>
    <n v="20"/>
    <n v="0"/>
    <n v="12"/>
    <n v="7.8"/>
    <m/>
    <s v="01029YILHM2285"/>
  </r>
  <r>
    <x v="1028"/>
    <m/>
    <m/>
    <m/>
    <s v="YILHM2020"/>
    <s v="Pulóver ajustado de microfibra negro de mujer H&amp;M"/>
    <n v="1"/>
    <n v="15"/>
    <n v="15"/>
    <n v="0"/>
    <n v="1.5"/>
    <n v="13.35"/>
    <m/>
    <s v="01029YILHM2020"/>
  </r>
  <r>
    <x v="1028"/>
    <m/>
    <m/>
    <m/>
    <s v="YILHM2015"/>
    <s v="Pulóver canalé azul grisáceo claro de mujer H&amp;M"/>
    <n v="1"/>
    <n v="15"/>
    <n v="15"/>
    <n v="0"/>
    <n v="1.5"/>
    <n v="13.35"/>
    <m/>
    <s v="01029YILHM2015"/>
  </r>
  <r>
    <x v="1028"/>
    <m/>
    <m/>
    <m/>
    <s v="YILHM2088"/>
    <s v="Pulóver de algodón de mujer beige claro H&amp;M"/>
    <n v="1"/>
    <n v="15"/>
    <n v="15"/>
    <n v="0"/>
    <n v="1.5"/>
    <n v="13.35"/>
    <m/>
    <s v="01029YILHM2088"/>
  </r>
  <r>
    <x v="1028"/>
    <m/>
    <m/>
    <m/>
    <s v="BU0428"/>
    <s v="Short de mezclilla con doblez no elastizado"/>
    <n v="1"/>
    <n v="20"/>
    <n v="20"/>
    <n v="0"/>
    <n v="12"/>
    <n v="7.8"/>
    <m/>
    <s v="01029BU0428"/>
  </r>
  <r>
    <x v="1028"/>
    <m/>
    <m/>
    <m/>
    <s v="YILHM2256"/>
    <s v="Pulóver ajustado de microfibra gris H&amp;M"/>
    <n v="1"/>
    <n v="18"/>
    <n v="18"/>
    <n v="0"/>
    <n v="10.799999999999999"/>
    <n v="7.0200000000000014"/>
    <m/>
    <s v="01029YILHM2256"/>
  </r>
  <r>
    <x v="1028"/>
    <m/>
    <m/>
    <m/>
    <s v="YILHM2115"/>
    <s v="Top de punto fino celeste H&amp;M"/>
    <n v="1"/>
    <n v="18"/>
    <n v="18"/>
    <n v="0"/>
    <n v="10.799999999999999"/>
    <n v="7.0200000000000014"/>
    <m/>
    <s v="01029YILHM2115"/>
  </r>
  <r>
    <x v="1028"/>
    <m/>
    <m/>
    <m/>
    <s v="YILHM2286"/>
    <s v="Pulóver blanco de algodón de mujer H&amp;M"/>
    <n v="1"/>
    <n v="15"/>
    <n v="15"/>
    <n v="0"/>
    <n v="9"/>
    <n v="5.85"/>
    <m/>
    <s v="01029YILHM2286"/>
  </r>
  <r>
    <x v="1028"/>
    <m/>
    <m/>
    <m/>
    <s v="YILHM2413"/>
    <s v="_Bañador con copa acolchada estampado azul y blanco H&amp;M"/>
    <n v="1"/>
    <n v="35"/>
    <n v="35"/>
    <n v="0"/>
    <n v="3.5"/>
    <n v="31.15"/>
    <m/>
    <s v="01029YILHM2413"/>
  </r>
  <r>
    <x v="1028"/>
    <m/>
    <m/>
    <m/>
    <s v="YILHM2092"/>
    <s v="Pantalón con cordón de mezcla de lino negro H&amp;M"/>
    <n v="1"/>
    <n v="35"/>
    <n v="35"/>
    <n v="0"/>
    <n v="3.5"/>
    <n v="31.15"/>
    <m/>
    <s v="01029YILHM2092"/>
  </r>
  <r>
    <x v="1028"/>
    <m/>
    <m/>
    <m/>
    <s v="YILHM2113"/>
    <s v="Camisa de mezcla de lino sin mangas blanca H&amp;M"/>
    <n v="1"/>
    <n v="18"/>
    <n v="18"/>
    <n v="0"/>
    <n v="1.8"/>
    <n v="16.02"/>
    <m/>
    <s v="01029YILHM2113"/>
  </r>
  <r>
    <x v="1029"/>
    <m/>
    <m/>
    <s v="Yilian"/>
    <s v="YILHM1028"/>
    <s v="Vestido maxi de punto canalé con nudo y aberturas PLT"/>
    <n v="1"/>
    <n v="28"/>
    <n v="28"/>
    <n v="2.8000000000000003"/>
    <n v="13"/>
    <n v="11.92"/>
    <m/>
    <s v="01030YILHM1028"/>
  </r>
  <r>
    <x v="1030"/>
    <m/>
    <m/>
    <s v="Violeta"/>
    <s v="YILHM1086"/>
    <s v="Bolso tote tejido de moda de tamaño mediano color beige"/>
    <n v="1"/>
    <n v="25"/>
    <n v="25"/>
    <n v="2.5"/>
    <n v="12.56"/>
    <n v="9.69"/>
    <m/>
    <s v="01031YILHM1086"/>
  </r>
  <r>
    <x v="1031"/>
    <m/>
    <m/>
    <s v="Liliem"/>
    <s v="SQ1912585"/>
    <s v="Sandalias negras con plataforma anudadas con detalle trenzado"/>
    <n v="1"/>
    <n v="30"/>
    <n v="30"/>
    <n v="3"/>
    <n v="15"/>
    <n v="11.7"/>
    <m/>
    <s v="01032SQ1912585"/>
  </r>
  <r>
    <x v="1032"/>
    <m/>
    <m/>
    <s v="Lliliem"/>
    <s v="YILHM2557"/>
    <s v="Sandalias prácticas negras de plataforma con hebillas doradas"/>
    <n v="1"/>
    <n v="40"/>
    <n v="40"/>
    <n v="4"/>
    <n v="20"/>
    <n v="15.6"/>
    <m/>
    <s v="01033YILHM2557"/>
  </r>
  <r>
    <x v="1033"/>
    <m/>
    <m/>
    <s v="Yeny"/>
    <s v="YILHM2367"/>
    <s v="_Vestido negro ajustado drapeado H&amp;M"/>
    <n v="1"/>
    <n v="30"/>
    <n v="30"/>
    <n v="3"/>
    <n v="15"/>
    <n v="11.7"/>
    <m/>
    <s v="01034YILHM2367"/>
  </r>
  <r>
    <x v="1033"/>
    <m/>
    <m/>
    <s v="Yeny"/>
    <s v="BU0424"/>
    <s v="Pullover negro cuello redondo"/>
    <n v="1"/>
    <n v="15"/>
    <n v="15"/>
    <n v="1.5"/>
    <n v="7.5"/>
    <n v="5.85"/>
    <m/>
    <s v="01034BU0424"/>
  </r>
  <r>
    <x v="1034"/>
    <m/>
    <m/>
    <s v="Claudia"/>
    <s v="YILHM1086"/>
    <s v="Bolso tote tejido de moda de tamaño mediano color beige"/>
    <n v="1"/>
    <n v="25"/>
    <n v="25"/>
    <n v="2.5"/>
    <n v="12.56"/>
    <n v="9.69"/>
    <m/>
    <s v="01035YILHM1086"/>
  </r>
  <r>
    <x v="1035"/>
    <m/>
    <m/>
    <m/>
    <s v="YILHM2151"/>
    <s v="Camisa resort de canalé de ajuste holgado negra H&amp;M"/>
    <n v="1"/>
    <n v="35"/>
    <n v="35"/>
    <n v="0"/>
    <n v="3.5"/>
    <n v="31.15"/>
    <m/>
    <s v="01036YILHM2151"/>
  </r>
  <r>
    <x v="1036"/>
    <m/>
    <m/>
    <s v="Tienda"/>
    <s v="YILHM2201"/>
    <s v="Pulóver oversized de algodón negro H&amp;M"/>
    <n v="1"/>
    <n v="20"/>
    <n v="20"/>
    <n v="2"/>
    <n v="0"/>
    <n v="17.8"/>
    <m/>
    <s v="01037YILHM2201"/>
  </r>
  <r>
    <x v="1037"/>
    <m/>
    <m/>
    <s v="Nayi"/>
    <s v="YILHM2235"/>
    <s v="Short bañador de hombre celeste H&amp;M"/>
    <n v="1"/>
    <n v="22"/>
    <n v="22"/>
    <n v="2.2000000000000002"/>
    <n v="11"/>
    <n v="8.58"/>
    <m/>
    <s v="01038YILHM2235"/>
  </r>
  <r>
    <x v="1037"/>
    <m/>
    <m/>
    <s v="Nayi"/>
    <s v="YILHM2237"/>
    <s v="Short bañador de hombre naranja oscuro/palmeras H&amp;M"/>
    <n v="1"/>
    <n v="22"/>
    <n v="22"/>
    <n v="2.2000000000000002"/>
    <n v="0"/>
    <n v="19.580000000000002"/>
    <m/>
    <s v="01038YILHM2237"/>
  </r>
  <r>
    <x v="1037"/>
    <m/>
    <m/>
    <s v="Nayi"/>
    <s v="YILHM2236"/>
    <s v="Short bañador de hombre celeste/estampado H&amp;M"/>
    <n v="1"/>
    <n v="22"/>
    <n v="22"/>
    <n v="2.2000000000000002"/>
    <n v="11"/>
    <n v="8.58"/>
    <m/>
    <s v="01038YILHM2236"/>
  </r>
  <r>
    <x v="1038"/>
    <m/>
    <m/>
    <s v="Yilian"/>
    <s v="YILHM2545"/>
    <s v="Bolso de cubo de lona con paneles de moda y correa de dos colores"/>
    <n v="1"/>
    <n v="35"/>
    <n v="35"/>
    <n v="3.5"/>
    <n v="19.170000000000002"/>
    <n v="11.979999999999999"/>
    <m/>
    <s v="01039YILHM2545"/>
  </r>
  <r>
    <x v="1039"/>
    <m/>
    <m/>
    <s v="Lliliem"/>
    <s v="YILHM2538"/>
    <s v="Bolso de playa tejido con diseño elegante y accesorio"/>
    <n v="1"/>
    <n v="30"/>
    <n v="30"/>
    <n v="3"/>
    <n v="13.439999999999998"/>
    <n v="13.260000000000002"/>
    <m/>
    <s v="01040YILHM2538"/>
  </r>
  <r>
    <x v="1040"/>
    <m/>
    <m/>
    <s v="Yilian"/>
    <s v="YILHM2549"/>
    <s v="Bolso de mano estilo coreano negro con cordón para mujer"/>
    <n v="1"/>
    <n v="35"/>
    <n v="35"/>
    <n v="3.5"/>
    <n v="-3.5"/>
    <n v="34.65"/>
    <m/>
    <s v="01041YILHM2549"/>
  </r>
  <r>
    <x v="1041"/>
    <m/>
    <m/>
    <s v="Yilian"/>
    <s v="YILHM1088"/>
    <s v="Bolso tote tejido de moda tramaño mediano color crema"/>
    <n v="1"/>
    <n v="25"/>
    <n v="25"/>
    <n v="2.5"/>
    <n v="12"/>
    <n v="10.25"/>
    <m/>
    <s v="01042YILHM1088"/>
  </r>
  <r>
    <x v="1042"/>
    <m/>
    <m/>
    <s v="Yeny"/>
    <s v="YILHM2547"/>
    <s v="Bolsa de cubo con asa superior elegante de gran capacidad azul"/>
    <n v="1"/>
    <n v="35"/>
    <n v="35"/>
    <n v="3.5"/>
    <n v="-3.5"/>
    <n v="34.65"/>
    <m/>
    <s v="01043YILHM2547"/>
  </r>
  <r>
    <x v="1043"/>
    <m/>
    <m/>
    <s v="Deborah"/>
    <s v="YILHM2559"/>
    <s v="Sandalias prácticas beige de plataforma con hebillas doradas"/>
    <n v="1"/>
    <n v="35"/>
    <n v="35"/>
    <n v="3.5"/>
    <n v="-3.5"/>
    <n v="34.65"/>
    <m/>
    <s v="01044YILHM2559"/>
  </r>
  <r>
    <x v="1044"/>
    <m/>
    <m/>
    <s v="Jacquelin"/>
    <s v="YILHM0883"/>
    <s v="Pulóver regular fit blanco de hombre H&amp;M"/>
    <n v="1"/>
    <n v="18"/>
    <n v="18"/>
    <n v="1.8"/>
    <n v="10.8"/>
    <n v="5.22"/>
    <m/>
    <s v="01045YILHM0883"/>
  </r>
  <r>
    <x v="1045"/>
    <m/>
    <m/>
    <s v="Violeta"/>
    <s v="YILHM0424"/>
    <s v="Sandalias en tendencia y de gran calidad Oliva"/>
    <n v="1"/>
    <n v="30"/>
    <n v="30"/>
    <n v="3"/>
    <n v="14"/>
    <n v="12.7"/>
    <m/>
    <s v="01046YILHM0424"/>
  </r>
  <r>
    <x v="1046"/>
    <m/>
    <m/>
    <s v="Violeta"/>
    <s v="BU043665"/>
    <s v="Traje de baño enterizo de espalda corrida estilo hilo"/>
    <n v="1"/>
    <n v="18"/>
    <n v="18"/>
    <n v="1.8"/>
    <n v="8.9999999999999982"/>
    <n v="7.0200000000000022"/>
    <m/>
    <s v="01047BU043665"/>
  </r>
  <r>
    <x v="1047"/>
    <m/>
    <m/>
    <s v="Violeta"/>
    <s v="YILHM2131"/>
    <s v="Polo de ajuste encantado beige oscuro de hombre H&amp;M"/>
    <n v="1"/>
    <n v="25"/>
    <n v="25"/>
    <n v="2.5"/>
    <n v="0"/>
    <n v="22.25"/>
    <m/>
    <s v="01048YILHM2131"/>
  </r>
  <r>
    <x v="1047"/>
    <m/>
    <m/>
    <s v="Violeta"/>
    <s v="YILHM0546"/>
    <s v="Pantalones elegantes slim fit beige oscuro de hombre H&amp;M"/>
    <n v="1"/>
    <n v="35"/>
    <n v="35"/>
    <n v="3.5"/>
    <n v="17.5"/>
    <n v="13.65"/>
    <m/>
    <s v="01048YILHM0546"/>
  </r>
  <r>
    <x v="1047"/>
    <m/>
    <m/>
    <s v="Violeta"/>
    <s v="YILHM0531"/>
    <s v="Camisa elástica de ajuste perfecto de hombre H&amp;M"/>
    <n v="1"/>
    <n v="30"/>
    <n v="30"/>
    <n v="3"/>
    <n v="15"/>
    <n v="11.7"/>
    <m/>
    <s v="01048YILHM0531"/>
  </r>
  <r>
    <x v="1047"/>
    <m/>
    <m/>
    <s v="Violeta"/>
    <s v="YILHM2184"/>
    <s v="Pulóver slim fit blanco de hombre H&amp;M"/>
    <n v="1"/>
    <n v="18"/>
    <n v="18"/>
    <n v="1.8"/>
    <n v="0"/>
    <n v="16.02"/>
    <m/>
    <s v="01048YILHM2184"/>
  </r>
  <r>
    <x v="1047"/>
    <m/>
    <m/>
    <s v="Violeta"/>
    <s v="YILHM2135"/>
    <s v="Pulóver de hombre slim fit verde salvia H&amp;M"/>
    <n v="1"/>
    <n v="18"/>
    <n v="18"/>
    <n v="1.8"/>
    <n v="0"/>
    <n v="16.02"/>
    <m/>
    <s v="01048YILHM2135"/>
  </r>
  <r>
    <x v="1048"/>
    <m/>
    <m/>
    <m/>
    <s v="YILHM2546"/>
    <s v="Bolsa de cubo en tendencia de estilo casual y versátil marrón chocalate"/>
    <n v="1"/>
    <n v="35"/>
    <n v="35"/>
    <n v="0"/>
    <n v="21.1"/>
    <n v="13.549999999999999"/>
    <m/>
    <s v="01049YILHM2546"/>
  </r>
  <r>
    <x v="1049"/>
    <m/>
    <m/>
    <s v="Reyima comisión 5%"/>
    <s v="YILHM2545"/>
    <s v="Bolso de cubo de lona con paneles de moda y correa de dos colores"/>
    <n v="1"/>
    <n v="35"/>
    <n v="35"/>
    <n v="3.5"/>
    <n v="19.170000000000002"/>
    <n v="11.979999999999999"/>
    <m/>
    <s v="01050YILHM2545"/>
  </r>
  <r>
    <x v="1050"/>
    <m/>
    <m/>
    <s v="Jacqueline"/>
    <s v="YILHM2535"/>
    <s v="Vestido de ganchillo ajustado de espalda cruzada ajustable"/>
    <n v="1"/>
    <n v="30"/>
    <n v="30"/>
    <n v="3"/>
    <n v="10.73"/>
    <n v="15.969999999999999"/>
    <m/>
    <s v="01051YILHM2535"/>
  </r>
  <r>
    <x v="1051"/>
    <m/>
    <m/>
    <s v="Nalli"/>
    <s v="BU04450"/>
    <s v="Top de punto y cuello elegante negro H&amp;M"/>
    <n v="1"/>
    <n v="20"/>
    <n v="20"/>
    <n v="2"/>
    <n v="10"/>
    <n v="7.8"/>
    <m/>
    <s v="01052BU04450"/>
  </r>
  <r>
    <x v="1052"/>
    <m/>
    <m/>
    <s v="Deborah"/>
    <s v="YILHM2538"/>
    <s v="Bolso de playa tejido con diseño elegante y accesorio"/>
    <n v="1"/>
    <n v="30"/>
    <n v="30"/>
    <n v="3"/>
    <n v="13.439999999999998"/>
    <n v="13.260000000000002"/>
    <m/>
    <s v="01053YILHM2538"/>
  </r>
  <r>
    <x v="1053"/>
    <m/>
    <m/>
    <s v="Jacque"/>
    <s v="YILHM2416"/>
    <s v="_Top estilo corset negro H&amp;M"/>
    <n v="1"/>
    <n v="18"/>
    <n v="18"/>
    <n v="1.8"/>
    <n v="0"/>
    <n v="16.02"/>
    <m/>
    <s v="01054YILHM2416"/>
  </r>
  <r>
    <x v="1053"/>
    <m/>
    <m/>
    <s v="Jacque"/>
    <s v="BU043631"/>
    <s v="Pantalón elegante de pierna ancha color crema"/>
    <n v="1"/>
    <n v="30"/>
    <n v="30"/>
    <n v="3"/>
    <n v="8.6"/>
    <n v="18.099999999999998"/>
    <m/>
    <s v="01054BU043631"/>
  </r>
  <r>
    <x v="1053"/>
    <m/>
    <m/>
    <s v="Jacque"/>
    <s v="YILHM1008"/>
    <s v="Sandalias mules negras con cuentas"/>
    <n v="1"/>
    <n v="29"/>
    <n v="29"/>
    <n v="2.9000000000000004"/>
    <n v="16.25"/>
    <n v="9.56"/>
    <m/>
    <s v="01054YILHM1008"/>
  </r>
  <r>
    <x v="1053"/>
    <m/>
    <m/>
    <s v="Jacque"/>
    <s v="YILHM2343"/>
    <s v="_Camiseta sin mangas acanalada de mujer azul grisáceo H&amp;M"/>
    <n v="1"/>
    <n v="18"/>
    <n v="18"/>
    <n v="1.8"/>
    <n v="0"/>
    <n v="16.02"/>
    <m/>
    <s v="01054YILHM2343"/>
  </r>
  <r>
    <x v="1053"/>
    <m/>
    <m/>
    <s v="Jacque"/>
    <s v="YILHM1086"/>
    <s v="Bolso tote tejido de moda de tamaño mediano color beige"/>
    <n v="1"/>
    <n v="25"/>
    <n v="25"/>
    <n v="2.5"/>
    <n v="12.56"/>
    <n v="9.69"/>
    <m/>
    <s v="01054YILHM1086"/>
  </r>
  <r>
    <x v="1053"/>
    <m/>
    <m/>
    <s v="Jacque"/>
    <s v="YILHM1087"/>
    <s v="Bolso extragrande minimalista para viajes y vacaciones"/>
    <n v="1"/>
    <n v="30"/>
    <n v="30"/>
    <n v="3"/>
    <n v="12.780000000000001"/>
    <n v="13.919999999999998"/>
    <m/>
    <s v="01054YILHM1087"/>
  </r>
  <r>
    <x v="1054"/>
    <m/>
    <m/>
    <s v="LianetTienda"/>
    <s v="YILHM2450"/>
    <s v="_Pulóver de mujer oversized gris oscuro Nirvana H&amp;M"/>
    <n v="1"/>
    <n v="20"/>
    <n v="20"/>
    <n v="2"/>
    <n v="10"/>
    <n v="7.8"/>
    <m/>
    <s v="01055YILHM2450"/>
  </r>
  <r>
    <x v="1055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56YILHM2538"/>
  </r>
  <r>
    <x v="1055"/>
    <m/>
    <m/>
    <s v="Violeta"/>
    <s v="YILHM1003"/>
    <s v="Sandalias planas de tiras atadas color crema"/>
    <n v="1"/>
    <n v="22"/>
    <n v="22"/>
    <n v="2.2000000000000002"/>
    <n v="11.75"/>
    <n v="7.830000000000001"/>
    <m/>
    <s v="01056YILHM1003"/>
  </r>
  <r>
    <x v="1056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57YILHM2538"/>
  </r>
  <r>
    <x v="1057"/>
    <m/>
    <m/>
    <s v="Nalli"/>
    <s v="YILHM1077"/>
    <s v="Shorts mom denim lavado azul medio de bajo con dobladillo PLT"/>
    <n v="1"/>
    <n v="20"/>
    <n v="20"/>
    <n v="2"/>
    <n v="8.5500000000000007"/>
    <n v="9.25"/>
    <m/>
    <s v="01058YILHM1077"/>
  </r>
  <r>
    <x v="1058"/>
    <m/>
    <m/>
    <s v="Violeta"/>
    <s v="BU06828"/>
    <s v="Sujetador suave de encaje y satén Negro"/>
    <n v="1"/>
    <n v="6.98"/>
    <n v="6.98"/>
    <n v="0.69800000000000006"/>
    <n v="6.974499999999999"/>
    <n v="-0.76229999999999865"/>
    <m/>
    <s v="01059BU06828"/>
  </r>
  <r>
    <x v="1058"/>
    <m/>
    <m/>
    <s v="Violeta"/>
    <s v="YILHM2061"/>
    <s v="Jeans de mujer ajustados de cintura alta azul oscuro H&amp;M"/>
    <n v="1"/>
    <n v="35"/>
    <n v="35"/>
    <n v="3.5"/>
    <n v="0"/>
    <n v="31.15"/>
    <m/>
    <s v="01059YILHM2061"/>
  </r>
  <r>
    <x v="1058"/>
    <m/>
    <m/>
    <s v="Violeta"/>
    <s v="YILHM2535"/>
    <s v="Vestido de ganchillo ajustado de espalda cruzada ajustable"/>
    <n v="1"/>
    <n v="30"/>
    <n v="30"/>
    <n v="3"/>
    <n v="10.73"/>
    <n v="15.969999999999999"/>
    <m/>
    <s v="01059YILHM2535"/>
  </r>
  <r>
    <x v="1058"/>
    <m/>
    <m/>
    <s v="Violeta"/>
    <s v="YILHM2259"/>
    <s v="Pulóver estampado negro/camaro H&amp;M"/>
    <n v="1"/>
    <n v="15"/>
    <n v="15"/>
    <n v="1.5"/>
    <n v="7.5"/>
    <n v="5.85"/>
    <m/>
    <s v="01059YILHM2259"/>
  </r>
  <r>
    <x v="1058"/>
    <m/>
    <m/>
    <s v="Violeta"/>
    <s v="BU06730"/>
    <s v="Vestido resorte estampado Bohemio"/>
    <n v="1"/>
    <n v="30"/>
    <n v="30"/>
    <n v="3"/>
    <n v="15"/>
    <n v="11.7"/>
    <m/>
    <s v="01059BU06730"/>
  </r>
  <r>
    <x v="1059"/>
    <m/>
    <m/>
    <s v="Violeta"/>
    <s v="YILHM2536"/>
    <s v="Vestido de ganchillo ajustado de espalda cruzada ajustable"/>
    <n v="1"/>
    <n v="30"/>
    <n v="30"/>
    <n v="3"/>
    <n v="10.73"/>
    <n v="15.969999999999999"/>
    <m/>
    <s v="01060YILHM2536"/>
  </r>
  <r>
    <x v="1060"/>
    <m/>
    <m/>
    <s v="Violeta"/>
    <s v="YILHM2057"/>
    <s v="Pantalones cortos de gran calidad con bolsillos discretos negro de hombre H&amp;M"/>
    <n v="1"/>
    <n v="28"/>
    <n v="28"/>
    <n v="2.8000000000000003"/>
    <n v="0"/>
    <n v="24.919999999999998"/>
    <m/>
    <s v="01061YILHM2057"/>
  </r>
  <r>
    <x v="1061"/>
    <m/>
    <m/>
    <m/>
    <s v="YILHM2583"/>
    <s v="Vestido maxi blanco de vuelos y espalda cruzada"/>
    <n v="1"/>
    <n v="30"/>
    <n v="30"/>
    <n v="0"/>
    <n v="0"/>
    <n v="29.7"/>
    <m/>
    <s v="01062YILHM2583"/>
  </r>
  <r>
    <x v="1062"/>
    <m/>
    <m/>
    <s v="Nalli"/>
    <s v="YILHM0421"/>
    <s v="Sandalias en tendencia y de gran calidad Oliva"/>
    <n v="1"/>
    <n v="30"/>
    <n v="30"/>
    <n v="3"/>
    <n v="14"/>
    <n v="12.7"/>
    <m/>
    <s v="01063YILHM0421"/>
  </r>
  <r>
    <x v="1063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64YILHM2538"/>
  </r>
  <r>
    <x v="1064"/>
    <m/>
    <m/>
    <s v="Nalli"/>
    <s v="YILHM2274"/>
    <s v="Top de cuello cuadrado de microfibra blanco H&amp;M"/>
    <n v="1"/>
    <n v="18"/>
    <n v="18"/>
    <n v="1.8"/>
    <n v="0"/>
    <n v="16.02"/>
    <m/>
    <s v="01065YILHM2274"/>
  </r>
  <r>
    <x v="1065"/>
    <m/>
    <m/>
    <s v="Nalli"/>
    <s v="YILHM2365"/>
    <s v="_Top de mujer de punto fino color crema H&amp;M"/>
    <n v="1"/>
    <n v="25"/>
    <n v="25"/>
    <n v="2.5"/>
    <n v="0"/>
    <n v="22.25"/>
    <m/>
    <s v="01066YILHM2365"/>
  </r>
  <r>
    <x v="1066"/>
    <m/>
    <m/>
    <s v="Violeta"/>
    <s v="YILHM2545"/>
    <s v="Bolso de cubo de lona con paneles de moda y correa de dos colores"/>
    <n v="1"/>
    <n v="35"/>
    <n v="35"/>
    <n v="3.5"/>
    <n v="19.170000000000002"/>
    <n v="11.979999999999999"/>
    <m/>
    <s v="01067YILHM2545"/>
  </r>
  <r>
    <x v="1067"/>
    <m/>
    <m/>
    <s v="Violeta"/>
    <s v="YILHM1088"/>
    <s v="Bolso tote tejido de moda tamaño mediano color crema"/>
    <n v="1"/>
    <n v="25"/>
    <n v="25"/>
    <n v="2.5"/>
    <n v="12"/>
    <n v="10.25"/>
    <m/>
    <s v="01068YILHM1088"/>
  </r>
  <r>
    <x v="1068"/>
    <m/>
    <m/>
    <s v="Nalli"/>
    <s v="YILHM2561"/>
    <s v="Sandalias prácticas beige de plataforma con hebillas doradas"/>
    <n v="1"/>
    <n v="40"/>
    <n v="40"/>
    <n v="4"/>
    <n v="-4"/>
    <n v="39.6"/>
    <m/>
    <s v="01069YILHM2561"/>
  </r>
  <r>
    <x v="1069"/>
    <m/>
    <m/>
    <s v="Violeta"/>
    <s v="YILHM2568"/>
    <s v="Sandalias negras con plataforma anudadas con detalle trenzado"/>
    <n v="1"/>
    <n v="30"/>
    <n v="30"/>
    <n v="3"/>
    <n v="-3"/>
    <n v="29.7"/>
    <m/>
    <s v="01070YILHM2568"/>
  </r>
  <r>
    <x v="1070"/>
    <m/>
    <m/>
    <s v="Violeta"/>
    <s v="YILHM1003"/>
    <s v="Sandalias planas de tiras atadas color crema"/>
    <n v="1"/>
    <n v="22"/>
    <n v="22"/>
    <n v="2.2000000000000002"/>
    <n v="11.75"/>
    <n v="7.830000000000001"/>
    <m/>
    <s v="01071YILHM1003"/>
  </r>
  <r>
    <x v="1070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71YILHM2538"/>
  </r>
  <r>
    <x v="1071"/>
    <m/>
    <m/>
    <s v="Nalli"/>
    <s v="YILHM1077"/>
    <s v="Shorts mom denim lavado azul medio de bajo con dobladillo PLT"/>
    <n v="1"/>
    <n v="20"/>
    <n v="20"/>
    <n v="2"/>
    <n v="8.5500000000000007"/>
    <n v="9.25"/>
    <m/>
    <s v="01072YILHM1077"/>
  </r>
  <r>
    <x v="1072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73YILHM2538"/>
  </r>
  <r>
    <x v="1073"/>
    <m/>
    <m/>
    <s v="Violeta"/>
    <s v="YILHM2598"/>
    <s v="_Sandalias blancas de plataforma negra con tiras cruzadas y detalles de tachuelas plateadas"/>
    <n v="1"/>
    <n v="35"/>
    <n v="35"/>
    <n v="3.5"/>
    <n v="-3.5"/>
    <n v="34.65"/>
    <m/>
    <s v="01074YILHM2598"/>
  </r>
  <r>
    <x v="1074"/>
    <m/>
    <m/>
    <s v="Nalli"/>
    <s v="YILHM2549"/>
    <s v="Bolso de mano estilo coreano negro con cordón para mujer"/>
    <n v="1"/>
    <n v="30"/>
    <n v="30"/>
    <n v="3"/>
    <n v="-3"/>
    <n v="29.7"/>
    <m/>
    <s v="01075YILHM2549"/>
  </r>
  <r>
    <x v="1074"/>
    <m/>
    <m/>
    <s v="Nalli"/>
    <s v="YILHM1007"/>
    <s v="Sandalias mules negras con cuentas"/>
    <n v="1"/>
    <n v="29"/>
    <n v="29"/>
    <n v="2.9000000000000004"/>
    <n v="16.25"/>
    <n v="9.56"/>
    <m/>
    <s v="01075YILHM1007"/>
  </r>
  <r>
    <x v="1074"/>
    <m/>
    <m/>
    <s v="Nalli"/>
    <s v="BU0473"/>
    <s v="Cinturón de hebilla dorada color blanco"/>
    <n v="1"/>
    <n v="10"/>
    <n v="10"/>
    <n v="1"/>
    <n v="5"/>
    <n v="3.9"/>
    <m/>
    <s v="01075BU0473"/>
  </r>
  <r>
    <x v="1074"/>
    <m/>
    <m/>
    <s v="Nalli"/>
    <s v="YILHM2546"/>
    <s v="Bolsa de cubo en tendencia de estilo casual y versátil marrón chocalate"/>
    <n v="1"/>
    <n v="35"/>
    <n v="35"/>
    <n v="3.5"/>
    <n v="17.600000000000001"/>
    <n v="13.549999999999999"/>
    <m/>
    <s v="01075YILHM2546"/>
  </r>
  <r>
    <x v="1074"/>
    <m/>
    <m/>
    <s v="Nalli"/>
    <s v="YILHM2560"/>
    <s v="Sandalias prácticas beige de plataforma con hebillas doradas"/>
    <n v="1"/>
    <n v="40"/>
    <n v="40"/>
    <n v="4"/>
    <n v="-4"/>
    <n v="39.6"/>
    <m/>
    <s v="01075YILHM2560"/>
  </r>
  <r>
    <x v="1075"/>
    <m/>
    <m/>
    <s v="Nalli"/>
    <s v="YILHM1082"/>
    <s v="Sandalias en tendencia y de gran calidad Negras"/>
    <n v="1"/>
    <n v="30"/>
    <n v="30"/>
    <n v="3"/>
    <n v="6.8000000000000007"/>
    <n v="19.899999999999999"/>
    <m/>
    <s v="01076YILHM1082"/>
  </r>
  <r>
    <x v="1076"/>
    <m/>
    <m/>
    <s v="Claudia"/>
    <s v="YILHM2548"/>
    <s v="Bolsa de hombro tipo cubo elegante casual unicolor blanco crema"/>
    <n v="1"/>
    <n v="30"/>
    <n v="30"/>
    <n v="3"/>
    <n v="-3"/>
    <n v="29.7"/>
    <m/>
    <s v="01077YILHM2548"/>
  </r>
  <r>
    <x v="1077"/>
    <m/>
    <m/>
    <s v="Violeta"/>
    <s v="YILHM2538"/>
    <s v="Bolso de playa tejido con diseño elegante y accesorio"/>
    <n v="1"/>
    <n v="30"/>
    <n v="30"/>
    <n v="3"/>
    <n v="13.439999999999998"/>
    <n v="13.260000000000002"/>
    <m/>
    <s v="01078YILHM2538"/>
  </r>
  <r>
    <x v="1078"/>
    <m/>
    <m/>
    <s v="Violeta"/>
    <s v="YILHM1088"/>
    <s v="Bolso tote tejido de moda tamaño mediano color crema"/>
    <n v="1"/>
    <n v="25"/>
    <n v="25"/>
    <n v="2.5"/>
    <n v="12"/>
    <n v="10.25"/>
    <m/>
    <s v="01079YILHM1088"/>
  </r>
  <r>
    <x v="1079"/>
    <m/>
    <m/>
    <s v="Violeta_x000a__x000a_[2025-04-10 09:35:20 -0500"/>
    <s v="YILHM2547"/>
    <s v="Bolsa de cubo con asa superior elegante de gran capacidad azul"/>
    <n v="1"/>
    <n v="35"/>
    <n v="35"/>
    <n v="3.5"/>
    <n v="-3.5"/>
    <n v="34.65"/>
    <m/>
    <s v="01080YILHM2547"/>
  </r>
  <r>
    <x v="1080"/>
    <m/>
    <m/>
    <s v="Violeta"/>
    <s v="YILHM2567"/>
    <s v="Sandalias negras con plataforma anudadas con detalle trenzado"/>
    <n v="1"/>
    <n v="30"/>
    <n v="30"/>
    <n v="3"/>
    <n v="-3"/>
    <n v="29.7"/>
    <m/>
    <s v="01081YILHM2567"/>
  </r>
  <r>
    <x v="1081"/>
    <m/>
    <m/>
    <s v="Yilian"/>
    <s v="BU0321"/>
    <s v="Falda de trabajo"/>
    <n v="1"/>
    <n v="15"/>
    <n v="15"/>
    <n v="1.5"/>
    <n v="5.1136363636363598"/>
    <n v="8.2363636363636399"/>
    <m/>
    <s v="01082BU0321"/>
  </r>
  <r>
    <x v="1082"/>
    <m/>
    <m/>
    <s v="Yeni almacén"/>
    <s v="YILHM2359"/>
    <s v="_Pantalones de mujer de vestir color crema H&amp;M"/>
    <n v="1"/>
    <n v="35"/>
    <n v="35"/>
    <n v="3.5"/>
    <n v="0"/>
    <n v="31.15"/>
    <m/>
    <s v="01083YILHM2359"/>
  </r>
  <r>
    <x v="1083"/>
    <m/>
    <m/>
    <s v="Vendido en Tienda Mildrey Gestor Yeni promo 5%"/>
    <s v="YILHM1001"/>
    <s v="Sandalias planas de tiras atadas color crema"/>
    <n v="1"/>
    <n v="22"/>
    <n v="22"/>
    <n v="2.2000000000000002"/>
    <n v="11.75"/>
    <n v="7.830000000000001"/>
    <m/>
    <s v="01084YILHM1001"/>
  </r>
  <r>
    <x v="1084"/>
    <m/>
    <m/>
    <s v="Yaque"/>
    <s v="YILHM2536"/>
    <s v="Vestido de ganchillo ajustado de espalda cruzada ajustable"/>
    <n v="1"/>
    <n v="30"/>
    <n v="30"/>
    <n v="3"/>
    <n v="10.73"/>
    <n v="15.969999999999999"/>
    <m/>
    <s v="01085YILHM2536"/>
  </r>
  <r>
    <x v="1085"/>
    <m/>
    <m/>
    <s v="Yaque"/>
    <s v="YILHM1086"/>
    <s v="Bolso tote tejido de moda de tamaño mediano color beige"/>
    <n v="1"/>
    <n v="25"/>
    <n v="25"/>
    <n v="2.5"/>
    <n v="12.56"/>
    <n v="9.69"/>
    <m/>
    <s v="01086YILHM1086"/>
  </r>
  <r>
    <x v="1086"/>
    <m/>
    <m/>
    <s v="Violeta"/>
    <s v="YILHM2546"/>
    <s v="Bolsa de cubo en tendencia de estilo casual y versátil marrón chocalate"/>
    <n v="1"/>
    <n v="35"/>
    <n v="35"/>
    <n v="3.5"/>
    <n v="17.600000000000001"/>
    <n v="13.549999999999999"/>
    <m/>
    <s v="01087YILHM2546"/>
  </r>
  <r>
    <x v="1087"/>
    <m/>
    <m/>
    <s v="Venta tienda Mildrey Gestor, Yeni y Promo 5%"/>
    <s v="YILHM2326"/>
    <s v="_Pantalones de pana de pierna ancha beige claro H&amp;M"/>
    <n v="1"/>
    <n v="30"/>
    <n v="30"/>
    <n v="3"/>
    <n v="0"/>
    <n v="26.7"/>
    <m/>
    <s v="01088YILHM2326"/>
  </r>
  <r>
    <x v="1088"/>
    <m/>
    <m/>
    <m/>
    <s v="YILHM1023"/>
    <s v="Vestido mini blanco con diseño crochet PLT"/>
    <n v="1"/>
    <n v="28"/>
    <n v="28"/>
    <n v="0"/>
    <n v="18.3"/>
    <n v="9.42"/>
    <m/>
    <s v="01089YILHM1023"/>
  </r>
  <r>
    <x v="1089"/>
    <m/>
    <m/>
    <m/>
    <s v="YILHM2540"/>
    <s v="Traje de baño elegante negro casual unicolor con adorno en tendencia"/>
    <n v="1"/>
    <n v="30"/>
    <n v="30"/>
    <n v="0"/>
    <n v="13.84"/>
    <n v="15.86"/>
    <m/>
    <s v="01090YILHM2540"/>
  </r>
  <r>
    <x v="1090"/>
    <m/>
    <m/>
    <m/>
    <s v="YILHM2543"/>
    <s v="Traje de baño de una sola pieza unicolor y diseño elegante con abertura"/>
    <n v="1"/>
    <n v="30"/>
    <n v="30"/>
    <n v="0"/>
    <n v="10.940000000000001"/>
    <n v="18.759999999999998"/>
    <m/>
    <s v="01091YILHM2543"/>
  </r>
  <r>
    <x v="1091"/>
    <m/>
    <m/>
    <m/>
    <s v="YILHM2413"/>
    <s v="_Bañador con copa acolchada estampado azul y blanco H&amp;M"/>
    <n v="1"/>
    <n v="35"/>
    <n v="35"/>
    <n v="0"/>
    <n v="3.5"/>
    <n v="31.15"/>
    <m/>
    <s v="01092YILHM2413"/>
  </r>
  <r>
    <x v="1092"/>
    <m/>
    <m/>
    <m/>
    <s v="YILHM2646"/>
    <s v="_Camisa vaquera corta blanca H&amp;M"/>
    <n v="1"/>
    <n v="30"/>
    <n v="30"/>
    <n v="0"/>
    <n v="0"/>
    <n v="29.7"/>
    <m/>
    <s v="01093YILHM2646"/>
  </r>
  <r>
    <x v="1093"/>
    <m/>
    <m/>
    <m/>
    <s v="YILHM1088"/>
    <s v="Bolso tote tejido de moda tamaño mediano color crema"/>
    <n v="1"/>
    <n v="25"/>
    <n v="25"/>
    <n v="0"/>
    <n v="14.5"/>
    <n v="10.25"/>
    <m/>
    <s v="01094YILHM1088"/>
  </r>
  <r>
    <x v="1094"/>
    <m/>
    <m/>
    <m/>
    <s v="YILHM2545"/>
    <s v="Bolso de cubo de lona con paneles de moda y correa de dos colores"/>
    <n v="1"/>
    <n v="35"/>
    <n v="35"/>
    <n v="0"/>
    <n v="22.67"/>
    <n v="11.979999999999999"/>
    <m/>
    <s v="01095YILHM2545"/>
  </r>
  <r>
    <x v="1095"/>
    <m/>
    <m/>
    <m/>
    <s v="YILHM2592"/>
    <s v="_Sandalias bajas con diseño estilo Hermes de crochet rosa claro"/>
    <n v="1"/>
    <n v="30"/>
    <n v="30"/>
    <n v="0"/>
    <n v="0"/>
    <n v="29.7"/>
    <m/>
    <s v="01096YILHM2592"/>
  </r>
  <r>
    <x v="1095"/>
    <m/>
    <m/>
    <m/>
    <s v="YILHM2591"/>
    <s v="_Sandalias bajas doradas de saco"/>
    <n v="1"/>
    <n v="30"/>
    <n v="30"/>
    <n v="0"/>
    <n v="0"/>
    <n v="29.7"/>
    <m/>
    <s v="01096YILHM2591"/>
  </r>
  <r>
    <x v="1096"/>
    <m/>
    <m/>
    <m/>
    <s v="YILHM2554"/>
    <s v="Sandalias de plataformas de saco con detalle de silicona"/>
    <n v="1"/>
    <n v="50"/>
    <n v="50"/>
    <n v="0"/>
    <n v="0"/>
    <n v="49.5"/>
    <m/>
    <s v="01097YILHM2554"/>
  </r>
  <r>
    <x v="1097"/>
    <m/>
    <m/>
    <m/>
    <s v="YILHM2093"/>
    <s v="Pantaloneta de mezcla de lino color crema H&amp;M"/>
    <n v="1"/>
    <n v="35"/>
    <n v="35"/>
    <n v="0"/>
    <n v="3.5"/>
    <n v="31.15"/>
    <m/>
    <s v="01098YILHM2093"/>
  </r>
  <r>
    <x v="1098"/>
    <m/>
    <m/>
    <m/>
    <s v="YILHM2022"/>
    <s v="Camisa de mezcla de algodón blanco de mujer H&amp;M"/>
    <n v="1"/>
    <n v="25"/>
    <n v="25"/>
    <n v="0"/>
    <n v="2.5"/>
    <n v="22.25"/>
    <m/>
    <s v="01099YILHM2022"/>
  </r>
  <r>
    <x v="1099"/>
    <m/>
    <m/>
    <s v="Tent"/>
    <s v="YILHM2005"/>
    <s v="Blusa-Camisa elegante blanco crema en tejido sedoso H&amp;M"/>
    <n v="1"/>
    <n v="25"/>
    <n v="25"/>
    <n v="2.5"/>
    <n v="0"/>
    <n v="22.25"/>
    <m/>
    <s v="01100YILHM2005"/>
  </r>
  <r>
    <x v="1100"/>
    <m/>
    <m/>
    <s v="Jacqueline"/>
    <s v="YILHM1088"/>
    <s v="Bolso tote tejido de moda tamaño mediano color crema"/>
    <n v="1"/>
    <n v="25"/>
    <n v="25"/>
    <n v="2.5"/>
    <n v="12"/>
    <n v="10.25"/>
    <m/>
    <s v="01101YILHM1088"/>
  </r>
  <r>
    <x v="1101"/>
    <m/>
    <m/>
    <s v="Nalli"/>
    <s v="YILHM2538"/>
    <s v="Bolso de playa tejido con diseño elegante y accesorio"/>
    <n v="1"/>
    <n v="30"/>
    <n v="30"/>
    <n v="3"/>
    <n v="13.439999999999998"/>
    <n v="13.260000000000002"/>
    <m/>
    <s v="01102YILHM2538"/>
  </r>
  <r>
    <x v="1102"/>
    <m/>
    <m/>
    <s v="Claudia"/>
    <s v="YILHM2425"/>
    <s v="Camisa de popelina blanca con rayas negras H&amp;M"/>
    <n v="1"/>
    <n v="25"/>
    <n v="25"/>
    <n v="2.5"/>
    <n v="0"/>
    <n v="22.25"/>
    <m/>
    <s v="01103YILHM2425"/>
  </r>
  <r>
    <x v="1103"/>
    <m/>
    <m/>
    <s v="Yessy"/>
    <s v="BU06591"/>
    <s v="Bikini negro sexy pequeño"/>
    <n v="1"/>
    <n v="20"/>
    <n v="20"/>
    <n v="2"/>
    <n v="10"/>
    <n v="7.8"/>
    <m/>
    <s v="01104BU06591"/>
  </r>
  <r>
    <x v="1104"/>
    <m/>
    <m/>
    <s v="Lianet tienda 5% Nayi"/>
    <s v="YILHM2316"/>
    <s v="Camisa ajustada azul claro rayado H&amp;M"/>
    <n v="1"/>
    <n v="25"/>
    <n v="25"/>
    <n v="2.5"/>
    <n v="0"/>
    <n v="22.25"/>
    <m/>
    <s v="01105YILHM2316"/>
  </r>
  <r>
    <x v="1105"/>
    <m/>
    <m/>
    <s v="Tienda Lianet promo 5% Claudia"/>
    <s v="YILHM2559"/>
    <s v="Sandalias prácticas beige de plataforma con hebillas doradas"/>
    <n v="1"/>
    <n v="40"/>
    <n v="40"/>
    <n v="4"/>
    <n v="-4"/>
    <n v="39.6"/>
    <m/>
    <s v="01106YILHM2559"/>
  </r>
  <r>
    <x v="1106"/>
    <m/>
    <m/>
    <s v="Tienda Lianet promo 5% Violeta"/>
    <s v="YILHM2172"/>
    <s v="Pulóver de hombre de gran calidad holgado beige H&amp;M"/>
    <n v="1"/>
    <n v="20"/>
    <n v="20"/>
    <n v="2"/>
    <n v="0"/>
    <n v="17.8"/>
    <m/>
    <s v="01107YILHM2172"/>
  </r>
  <r>
    <x v="1107"/>
    <m/>
    <m/>
    <s v="Tienda Lianet 10%"/>
    <s v="YILHM2750"/>
    <s v="_Balerinas estilo Mary Janes estampado de leopardo H&amp;M"/>
    <n v="1"/>
    <n v="35"/>
    <n v="35"/>
    <n v="3.5"/>
    <n v="-3.5"/>
    <n v="34.65"/>
    <m/>
    <s v="01108YILHM2750"/>
  </r>
  <r>
    <x v="1108"/>
    <m/>
    <m/>
    <s v="Tienda Lianet promo Nayi 5%"/>
    <s v="YILHM1083"/>
    <s v="Sandalias en tendencia y de gran calidad Negras"/>
    <n v="1"/>
    <n v="30"/>
    <n v="30"/>
    <n v="3"/>
    <n v="6.8000000000000007"/>
    <n v="19.899999999999999"/>
    <m/>
    <s v="01109YILHM1083"/>
  </r>
  <r>
    <x v="1109"/>
    <m/>
    <m/>
    <s v="Yilian"/>
    <s v="YILHM2190"/>
    <s v="Pulóver ajustado con cuello en V negro H&amp;M"/>
    <n v="1"/>
    <n v="18"/>
    <n v="18"/>
    <n v="1.8"/>
    <n v="0"/>
    <n v="16.02"/>
    <m/>
    <s v="01110YILHM2190"/>
  </r>
  <r>
    <x v="1109"/>
    <m/>
    <m/>
    <s v="Yilian"/>
    <s v="YILHM0221"/>
    <s v="Polo de ajuste perfecto negro de algodón H&amp;M"/>
    <n v="1"/>
    <n v="20"/>
    <n v="20"/>
    <n v="2"/>
    <n v="10"/>
    <n v="7.8"/>
    <m/>
    <s v="01110YILHM0221"/>
  </r>
  <r>
    <x v="1110"/>
    <m/>
    <m/>
    <s v="Nalli"/>
    <s v="YILHM1082"/>
    <s v="Sandalias en tendencia y de gran calidad Negras"/>
    <n v="1"/>
    <n v="30"/>
    <n v="30"/>
    <n v="3"/>
    <n v="6.8000000000000007"/>
    <n v="19.899999999999999"/>
    <m/>
    <s v="01111YILHM1082"/>
  </r>
  <r>
    <x v="1111"/>
    <m/>
    <m/>
    <s v="Jessica"/>
    <s v="YILHM1042"/>
    <s v="Vestido negro de tejido elástico con cuello alto y falda tipo puff ball PLT"/>
    <n v="1"/>
    <n v="30"/>
    <n v="30"/>
    <n v="3"/>
    <n v="11.05"/>
    <n v="15.649999999999999"/>
    <m/>
    <s v="01112YILHM1042"/>
  </r>
  <r>
    <x v="1111"/>
    <m/>
    <m/>
    <s v="Jessica"/>
    <s v="UB0093"/>
    <s v="_Jumpsuit palazzo con lazo delantero"/>
    <n v="1"/>
    <n v="25"/>
    <n v="25"/>
    <n v="2.5"/>
    <n v="12.5"/>
    <n v="9.75"/>
    <m/>
    <s v="01112UB0093"/>
  </r>
  <r>
    <x v="1112"/>
    <m/>
    <m/>
    <s v="Yilian"/>
    <s v="YILHM2169"/>
    <s v="Camisa de mezcla de lino de manga corta de corte regular H&amp;M"/>
    <n v="1"/>
    <n v="30"/>
    <n v="30"/>
    <n v="3"/>
    <n v="0"/>
    <n v="26.7"/>
    <m/>
    <s v="01113YILHM2169"/>
  </r>
  <r>
    <x v="1112"/>
    <m/>
    <m/>
    <s v="Yilian"/>
    <s v="YILHM2440"/>
    <s v="_Camisa de manga corta de corte relajado blanca H&amp;M Talla M"/>
    <n v="1"/>
    <n v="30"/>
    <n v="30"/>
    <n v="3"/>
    <n v="0"/>
    <n v="26.7"/>
    <m/>
    <s v="01113YILHM2440"/>
  </r>
  <r>
    <x v="1113"/>
    <m/>
    <m/>
    <s v="Violeta"/>
    <s v="YNIR05"/>
    <s v="_Sandalias trenzadas negras con detalle de tachuelas doradas H&amp;M"/>
    <n v="1"/>
    <n v="40"/>
    <n v="40"/>
    <n v="4"/>
    <n v="-4"/>
    <n v="39.6"/>
    <m/>
    <s v="01114YNIR05"/>
  </r>
  <r>
    <x v="1114"/>
    <m/>
    <m/>
    <s v="Violeta"/>
    <s v="YILHM2537"/>
    <s v="Vestido de ganchillo ajustado de espalda cruzada ajustable"/>
    <n v="1"/>
    <n v="30"/>
    <n v="30"/>
    <n v="3"/>
    <n v="10.73"/>
    <n v="15.969999999999999"/>
    <m/>
    <s v="01115YILHM2537"/>
  </r>
  <r>
    <x v="1115"/>
    <m/>
    <m/>
    <s v="Jacqueline"/>
    <s v="YILHM2460"/>
    <s v="_Pulóver de hombre oversized de gran calidad blanco H&amp;M"/>
    <n v="1"/>
    <n v="20"/>
    <n v="20"/>
    <n v="2"/>
    <n v="12"/>
    <n v="5.8"/>
    <m/>
    <s v="01116YILHM2460"/>
  </r>
  <r>
    <x v="1115"/>
    <m/>
    <m/>
    <s v="Jacqueline"/>
    <s v="YILHM2475"/>
    <s v="_Camiseta de hombre de canalé ajustada negra H&amp;M"/>
    <n v="1"/>
    <n v="15"/>
    <n v="15"/>
    <n v="1.5"/>
    <n v="12"/>
    <n v="1.35"/>
    <m/>
    <s v="01116YILHM2475"/>
  </r>
  <r>
    <x v="1115"/>
    <m/>
    <m/>
    <s v="Jacqueline"/>
    <s v="YILHM2201"/>
    <s v="Pulóver oversized de algodón negro H&amp;M"/>
    <n v="1"/>
    <n v="20"/>
    <n v="20"/>
    <n v="2"/>
    <n v="0"/>
    <n v="17.8"/>
    <m/>
    <s v="01116YILHM2201"/>
  </r>
  <r>
    <x v="1115"/>
    <m/>
    <m/>
    <s v="Jacqueline"/>
    <s v="YILHM2193"/>
    <s v="Pulóver estampado de corte holgado negro/new york H&amp;M"/>
    <n v="1"/>
    <n v="20"/>
    <n v="20"/>
    <n v="2"/>
    <n v="0"/>
    <n v="17.8"/>
    <m/>
    <s v="01116YILHM2193"/>
  </r>
  <r>
    <x v="1116"/>
    <m/>
    <m/>
    <s v="Claudia"/>
    <s v="YILHM0347"/>
    <s v="Bragas Culotte Negro"/>
    <n v="1"/>
    <n v="3"/>
    <n v="3"/>
    <n v="0.30000000000000004"/>
    <n v="1.45"/>
    <n v="1.22"/>
    <m/>
    <s v="01117YILHM0347"/>
  </r>
  <r>
    <x v="1116"/>
    <m/>
    <m/>
    <s v="Claudia"/>
    <s v="YILHM0357"/>
    <s v="Bragas Culotte Café"/>
    <n v="1"/>
    <n v="3"/>
    <n v="3"/>
    <n v="0.30000000000000004"/>
    <n v="1.45"/>
    <n v="1.22"/>
    <m/>
    <s v="01117YILHM0357"/>
  </r>
  <r>
    <x v="1116"/>
    <m/>
    <m/>
    <s v="Claudia"/>
    <s v="YILHM0367"/>
    <s v="Bragas Culotte Mocca"/>
    <n v="1"/>
    <n v="3"/>
    <n v="3"/>
    <n v="0.30000000000000004"/>
    <n v="1.45"/>
    <n v="1.22"/>
    <m/>
    <s v="01117YILHM0367"/>
  </r>
  <r>
    <x v="1117"/>
    <m/>
    <m/>
    <s v="Violeta"/>
    <s v="YILHM2101"/>
    <s v="Pulóver corto ajustado blanco de mujer H&amp;M"/>
    <n v="1"/>
    <n v="15"/>
    <n v="15"/>
    <n v="1.5"/>
    <n v="0"/>
    <n v="13.35"/>
    <m/>
    <s v="01118YILHM2101"/>
  </r>
  <r>
    <x v="1118"/>
    <m/>
    <m/>
    <s v="Nalli"/>
    <s v="BU043587"/>
    <s v="Vestido floral bohemio de línea A de un hombro"/>
    <n v="1"/>
    <n v="30"/>
    <n v="30"/>
    <n v="3"/>
    <n v="15"/>
    <n v="11.7"/>
    <m/>
    <s v="01119BU043587"/>
  </r>
  <r>
    <x v="1118"/>
    <m/>
    <m/>
    <s v="Nalli"/>
    <s v="YILHM2538"/>
    <s v="Bolso de playa tejido con diseño elegante y accesorio"/>
    <n v="1"/>
    <n v="30"/>
    <n v="30"/>
    <n v="3"/>
    <n v="13.439999999999998"/>
    <n v="13.260000000000002"/>
    <m/>
    <s v="01119YILHM2538"/>
  </r>
  <r>
    <x v="1118"/>
    <m/>
    <m/>
    <s v="Nalli"/>
    <s v="YILHM2083"/>
    <s v="Bañador estampado con copa acolchada H&amp;M"/>
    <n v="1"/>
    <n v="30"/>
    <n v="30"/>
    <n v="3"/>
    <n v="0"/>
    <n v="26.7"/>
    <m/>
    <s v="01119YILHM2083"/>
  </r>
  <r>
    <x v="1118"/>
    <m/>
    <m/>
    <s v="Nalli"/>
    <s v="YILHM2654"/>
    <s v="_Traje de baño con copa acolchada estampado leopardo H&amp;M"/>
    <n v="1"/>
    <n v="30"/>
    <n v="30"/>
    <n v="3"/>
    <n v="-3"/>
    <n v="29.7"/>
    <m/>
    <s v="01119YILHM2654"/>
  </r>
  <r>
    <x v="1119"/>
    <m/>
    <m/>
    <s v="Jacqueline"/>
    <s v="YNIR20"/>
    <s v="_Bolso de hombro con correa girada negro H&amp;M"/>
    <n v="1"/>
    <n v="40"/>
    <n v="40"/>
    <n v="4"/>
    <n v="-4"/>
    <n v="39.6"/>
    <m/>
    <s v="01120YNIR20"/>
  </r>
  <r>
    <x v="1120"/>
    <m/>
    <m/>
    <s v="Yeny"/>
    <s v="YILHM2538"/>
    <s v="Bolso de playa tejido con diseño elegante y accesorio"/>
    <n v="1"/>
    <n v="30"/>
    <n v="30"/>
    <n v="3"/>
    <n v="13.439999999999998"/>
    <n v="13.260000000000002"/>
    <m/>
    <s v="01121YILHM2538"/>
  </r>
  <r>
    <x v="1121"/>
    <m/>
    <m/>
    <s v="Nalli"/>
    <s v="YILHM2239"/>
    <s v="Short bañador beige claro H&amp;M"/>
    <n v="1"/>
    <n v="22"/>
    <n v="22"/>
    <n v="2.2000000000000002"/>
    <n v="11"/>
    <n v="8.58"/>
    <m/>
    <s v="01122YILHM2239"/>
  </r>
  <r>
    <x v="1121"/>
    <m/>
    <m/>
    <s v="Nalli"/>
    <s v="YILHM2135"/>
    <s v="Pulóver de hombre slim fit verde salvia H&amp;M"/>
    <n v="1"/>
    <n v="18"/>
    <n v="18"/>
    <n v="1.8"/>
    <n v="0"/>
    <n v="16.02"/>
    <m/>
    <s v="01122YILHM2135"/>
  </r>
  <r>
    <x v="1121"/>
    <m/>
    <m/>
    <s v="Nalli"/>
    <s v="YILHM2537"/>
    <s v="Vestido de ganchillo ajustado de espalda cruzada ajustable"/>
    <n v="1"/>
    <n v="30"/>
    <n v="30"/>
    <n v="3"/>
    <n v="10.73"/>
    <n v="15.969999999999999"/>
    <m/>
    <s v="01122YILHM2537"/>
  </r>
  <r>
    <x v="1121"/>
    <m/>
    <m/>
    <s v="Nalli"/>
    <s v="YILHM2472"/>
    <s v="_Pulóver regular fit marrón oscuro H&amp;M"/>
    <n v="1"/>
    <n v="18"/>
    <n v="18"/>
    <n v="1.8"/>
    <n v="12"/>
    <n v="4.0200000000000005"/>
    <m/>
    <s v="01122YILHM2472"/>
  </r>
  <r>
    <x v="1122"/>
    <m/>
    <m/>
    <s v="Tienda Mildrey falta por sumar el_x000a_Codigo yilhm2677"/>
    <s v="YILHM2096"/>
    <s v="Pulóver ajustado gris oscuro H&amp;M"/>
    <n v="1"/>
    <n v="15"/>
    <n v="15"/>
    <n v="1.5"/>
    <n v="0"/>
    <n v="13.35"/>
    <m/>
    <s v="01123YILHM2096"/>
  </r>
  <r>
    <x v="1122"/>
    <m/>
    <m/>
    <s v="Tienda Mildrey falta por sumar el_x000a_Codigo yilhm2677"/>
    <s v="YILHM2355"/>
    <s v="_Joggers de cintura alta y patas anchas gris claro melange H&amp;M"/>
    <n v="1"/>
    <n v="30"/>
    <n v="30"/>
    <n v="3"/>
    <n v="0"/>
    <n v="26.7"/>
    <m/>
    <s v="01123YILHM2355"/>
  </r>
  <r>
    <x v="1123"/>
    <m/>
    <m/>
    <s v="Nalli"/>
    <s v="YILHM2546"/>
    <s v="Bolsa de cubo en tendencia de estilo casual y versátil marrón chocalate"/>
    <n v="1"/>
    <n v="35"/>
    <n v="35"/>
    <n v="3.5"/>
    <n v="17.600000000000001"/>
    <n v="13.549999999999999"/>
    <m/>
    <s v="01124YILHM2546"/>
  </r>
  <r>
    <x v="1124"/>
    <m/>
    <m/>
    <s v="Letty sacado venta"/>
    <s v="BU06431"/>
    <s v="Kimono Dazy Elegante"/>
    <n v="1"/>
    <n v="22"/>
    <n v="22"/>
    <n v="2.2000000000000002"/>
    <n v="13.352941176470591"/>
    <n v="6.2270588235294095"/>
    <m/>
    <s v="01125BU06431"/>
  </r>
  <r>
    <x v="1125"/>
    <m/>
    <m/>
    <s v="Venta Tienda Mildrey"/>
    <s v="BU04450"/>
    <s v="Top de punto y cuello elegante negro H&amp;M"/>
    <n v="1"/>
    <n v="20"/>
    <n v="20"/>
    <n v="2"/>
    <n v="10"/>
    <n v="7.8"/>
    <m/>
    <s v="01126BU04450"/>
  </r>
  <r>
    <x v="1126"/>
    <m/>
    <m/>
    <s v="Claudia"/>
    <s v="YILHM2587"/>
    <s v="_Sandalias planas carmelitas con adornos de piedras de colores"/>
    <n v="1"/>
    <n v="30"/>
    <n v="30"/>
    <n v="3"/>
    <n v="-3"/>
    <n v="29.7"/>
    <m/>
    <s v="01127YILHM2587"/>
  </r>
  <r>
    <x v="1127"/>
    <m/>
    <m/>
    <s v="Yilian"/>
    <s v="YILHM0174"/>
    <s v="Camiseta de algodón blanco de mujer"/>
    <n v="1"/>
    <n v="15"/>
    <n v="15"/>
    <n v="1.5"/>
    <n v="7.5"/>
    <n v="5.85"/>
    <m/>
    <s v="01128YILHM0174"/>
  </r>
  <r>
    <x v="1127"/>
    <m/>
    <m/>
    <s v="Yilian"/>
    <s v="YILHM2731"/>
    <s v="_Pantalones marrón de mujer de vestir H&amp;M"/>
    <n v="1"/>
    <n v="35"/>
    <n v="35"/>
    <n v="3.5"/>
    <n v="-3.5"/>
    <n v="34.65"/>
    <m/>
    <s v="01128YILHM2731"/>
  </r>
  <r>
    <x v="1128"/>
    <m/>
    <m/>
    <s v="Jessica Modelo"/>
    <s v="YILHM2549"/>
    <s v="Bolso de mano estilo coreano negro con cordón para mujer"/>
    <n v="1"/>
    <n v="30"/>
    <n v="30"/>
    <n v="3"/>
    <n v="-3"/>
    <n v="29.7"/>
    <m/>
    <s v="01129YILHM2549"/>
  </r>
  <r>
    <x v="1128"/>
    <m/>
    <m/>
    <s v="Jessica Modelo"/>
    <s v="YILHM2596"/>
    <s v="_Sandalias plateadas de tacón y punta fina"/>
    <n v="1"/>
    <n v="40"/>
    <n v="40"/>
    <n v="4"/>
    <n v="-4"/>
    <n v="39.6"/>
    <m/>
    <s v="01129YILHM2596"/>
  </r>
  <r>
    <x v="1129"/>
    <m/>
    <m/>
    <s v="Nally"/>
    <s v="YILHM0905"/>
    <s v="Pulóver holgado rosa de hombre H&amp;M"/>
    <n v="1"/>
    <n v="18"/>
    <n v="18"/>
    <n v="1.8"/>
    <n v="10.8"/>
    <n v="5.22"/>
    <m/>
    <s v="01130YILHM0905"/>
  </r>
  <r>
    <x v="1130"/>
    <m/>
    <m/>
    <s v="Jacqueline"/>
    <s v="BU04466Marlen"/>
    <s v="Pullover carmelita letrero de mariposa algodón PRIMARK"/>
    <n v="1"/>
    <n v="13"/>
    <n v="13"/>
    <n v="1.3"/>
    <n v="6.5"/>
    <n v="5.07"/>
    <m/>
    <s v="01131BU04466Marlen"/>
  </r>
  <r>
    <x v="1130"/>
    <m/>
    <m/>
    <s v="Jacqueline"/>
    <s v="BU04467Marlen"/>
    <s v="Pullover morado catrina algodón"/>
    <n v="1"/>
    <n v="13"/>
    <n v="13"/>
    <n v="1.3"/>
    <n v="6.5"/>
    <n v="5.07"/>
    <m/>
    <s v="01131BU04467Marlen"/>
  </r>
  <r>
    <x v="1131"/>
    <m/>
    <m/>
    <s v="Jacqueline"/>
    <s v="YILHM0659"/>
    <s v="Pulóver de ajuste holgado con aspecto vintage y estampado korn negro de hombre H&amp;M"/>
    <n v="1"/>
    <n v="20"/>
    <n v="20"/>
    <n v="2"/>
    <n v="9"/>
    <n v="8.8000000000000007"/>
    <m/>
    <s v="01132YILHM0659"/>
  </r>
  <r>
    <x v="1132"/>
    <m/>
    <m/>
    <s v="Gercy"/>
    <s v="YNIR62"/>
    <s v="Chaleco acanalado con botones de mujer H&amp;M"/>
    <n v="1"/>
    <n v="30"/>
    <n v="30"/>
    <n v="3"/>
    <n v="-3"/>
    <n v="29.7"/>
    <m/>
    <s v="01133YNIR62"/>
  </r>
  <r>
    <x v="1133"/>
    <m/>
    <m/>
    <s v="Jacqueline"/>
    <s v="YILHM2241"/>
    <s v="Pulóver de hombre slim fit verde salvia H&amp;M"/>
    <n v="1"/>
    <n v="18"/>
    <n v="18"/>
    <n v="1.8"/>
    <n v="8.9999999999999982"/>
    <n v="7.0200000000000022"/>
    <m/>
    <s v="01134YILHM2241"/>
  </r>
  <r>
    <x v="1133"/>
    <m/>
    <m/>
    <s v="Jacqueline"/>
    <s v="YILHM2134"/>
    <s v="Pulóver de hombre oversized amarillo H&amp;M"/>
    <n v="1"/>
    <n v="18"/>
    <n v="18"/>
    <n v="1.8"/>
    <n v="0"/>
    <n v="16.02"/>
    <m/>
    <s v="01134YILHM2134"/>
  </r>
  <r>
    <x v="1133"/>
    <m/>
    <m/>
    <s v="Jacqueline"/>
    <s v="YILHM2244"/>
    <s v="Pulóver ajustado gris H&amp;M"/>
    <n v="1"/>
    <n v="18"/>
    <n v="18"/>
    <n v="1.8"/>
    <n v="8.9999999999999982"/>
    <n v="7.0200000000000022"/>
    <m/>
    <s v="01134YILHM2244"/>
  </r>
  <r>
    <x v="1134"/>
    <m/>
    <m/>
    <s v="Nalli"/>
    <s v="YILHM0420"/>
    <s v="Sandalias en tendencia y de gran calidad Oliva"/>
    <n v="1"/>
    <n v="30"/>
    <n v="30"/>
    <n v="3"/>
    <n v="14"/>
    <n v="12.7"/>
    <m/>
    <s v="01135YILHM0420"/>
  </r>
  <r>
    <x v="1134"/>
    <m/>
    <m/>
    <s v="Nalli"/>
    <s v="YILHM1083"/>
    <s v="Sandalias en tendencia y de gran calidad Negras"/>
    <n v="1"/>
    <n v="30"/>
    <n v="30"/>
    <n v="3"/>
    <n v="6.8000000000000007"/>
    <n v="19.899999999999999"/>
    <m/>
    <s v="01135YILHM1083"/>
  </r>
  <r>
    <x v="1135"/>
    <m/>
    <m/>
    <s v="Venta Tienda Mildrey 5% Proml"/>
    <s v="YILHM2644"/>
    <s v="Chaqueta de mangas arregadas gris melange oscuro H&amp;M"/>
    <n v="1"/>
    <n v="50"/>
    <n v="50"/>
    <n v="5"/>
    <n v="-5"/>
    <n v="49.5"/>
    <m/>
    <s v="01136YILHM2644"/>
  </r>
  <r>
    <x v="1136"/>
    <m/>
    <m/>
    <s v="Leticia"/>
    <s v="YILHM2752"/>
    <s v="_Balerinas trenzadas beige claro H&amp;M"/>
    <n v="1"/>
    <n v="40"/>
    <n v="40"/>
    <n v="4"/>
    <n v="-4"/>
    <n v="39.6"/>
    <m/>
    <s v="01137YILHM2752"/>
  </r>
  <r>
    <x v="1137"/>
    <m/>
    <m/>
    <s v="Venta por colaboración 196 USD de otras cosas que faltan por entrar"/>
    <s v="YILHM2181"/>
    <s v="Pulóver estampado de corte holgado marrón H&amp;M"/>
    <n v="1"/>
    <n v="20"/>
    <n v="20"/>
    <n v="2"/>
    <n v="10"/>
    <n v="7.8"/>
    <m/>
    <s v="01138YILHM2181"/>
  </r>
  <r>
    <x v="1137"/>
    <m/>
    <m/>
    <s v="Venta por colaboración 196 USD de otras cosas que faltan por entrar"/>
    <s v="YILHM2388"/>
    <s v="_Chaleco de suéter de color crema H&amp;M"/>
    <n v="1"/>
    <n v="18"/>
    <n v="18"/>
    <n v="1.8"/>
    <n v="0"/>
    <n v="16.02"/>
    <m/>
    <s v="01138YILHM2388"/>
  </r>
  <r>
    <x v="1137"/>
    <m/>
    <m/>
    <s v="Venta por colaboración 196 USD de otras cosas que faltan por entrar"/>
    <s v="YILHM2346"/>
    <s v="_Pantalones estampados de cebra H&amp;M"/>
    <n v="1"/>
    <n v="25"/>
    <n v="25"/>
    <n v="2.5"/>
    <n v="0"/>
    <n v="22.25"/>
    <m/>
    <s v="01138YILHM2346"/>
  </r>
  <r>
    <x v="1138"/>
    <m/>
    <m/>
    <s v="Nayi"/>
    <s v="YILHM1088"/>
    <s v="Bolso tote tejido de moda tamaño mediano color crema"/>
    <n v="1"/>
    <n v="25"/>
    <n v="25"/>
    <n v="2.5"/>
    <n v="12"/>
    <n v="10.25"/>
    <m/>
    <s v="01139YILHM1088"/>
  </r>
  <r>
    <x v="1139"/>
    <m/>
    <m/>
    <s v="Nayi"/>
    <s v="YILHM2049"/>
    <s v="Pantalones cortos de cordón delantero gris de hombre H&amp;M"/>
    <n v="1"/>
    <n v="20"/>
    <n v="20"/>
    <n v="2"/>
    <n v="0"/>
    <n v="17.8"/>
    <m/>
    <s v="01140YILHM2049"/>
  </r>
  <r>
    <x v="1139"/>
    <m/>
    <m/>
    <s v="Nayi"/>
    <s v="BLTHM0875"/>
    <s v="Polo de ajuste encantado beige oscuro de hombre H&amp;M"/>
    <n v="1"/>
    <n v="25"/>
    <n v="25"/>
    <n v="2.5"/>
    <n v="12.5"/>
    <n v="9.75"/>
    <m/>
    <s v="01140BLTHM0875"/>
  </r>
  <r>
    <x v="1139"/>
    <m/>
    <m/>
    <s v="Nayi"/>
    <s v="YILHM2240"/>
    <s v="Pantalones cortos de lona de corte regular verde caqui de hombre H&amp;M"/>
    <n v="1"/>
    <n v="25"/>
    <n v="25"/>
    <n v="2.5"/>
    <n v="12.5"/>
    <n v="9.75"/>
    <m/>
    <s v="01140YILHM2240"/>
  </r>
  <r>
    <x v="1139"/>
    <m/>
    <m/>
    <s v="Nayi"/>
    <s v="YILHM2057"/>
    <s v="Pantalones cortos de gran calidad con bolsillos discretos negro de hombre H&amp;M"/>
    <n v="1"/>
    <n v="28"/>
    <n v="28"/>
    <n v="2.8000000000000003"/>
    <n v="0"/>
    <n v="24.919999999999998"/>
    <m/>
    <s v="01140YILHM2057"/>
  </r>
  <r>
    <x v="1139"/>
    <m/>
    <m/>
    <s v="Nayi"/>
    <s v="YILHM2713"/>
    <s v="_Shorts de hombre chinos de corte regular negro H&amp;M"/>
    <n v="1"/>
    <n v="30"/>
    <n v="30"/>
    <n v="3"/>
    <n v="-3"/>
    <n v="29.7"/>
    <m/>
    <s v="01140YILHM2713"/>
  </r>
  <r>
    <x v="1140"/>
    <m/>
    <m/>
    <m/>
    <s v="YILHM2223"/>
    <s v="Camisa negra de resort de corte regular H&amp;M"/>
    <n v="1"/>
    <n v="25"/>
    <n v="25"/>
    <n v="0"/>
    <n v="15"/>
    <n v="9.75"/>
    <m/>
    <s v="01141YILHM2223"/>
  </r>
  <r>
    <x v="1140"/>
    <m/>
    <m/>
    <m/>
    <s v="YILHM2682"/>
    <s v="_Top de camisola estilo corset negro H&amp;M"/>
    <n v="1"/>
    <n v="18"/>
    <n v="18"/>
    <n v="0"/>
    <n v="0"/>
    <n v="17.82"/>
    <m/>
    <s v="01141YILHM2682"/>
  </r>
  <r>
    <x v="1140"/>
    <m/>
    <m/>
    <m/>
    <s v="YILHM2435"/>
    <s v="_Camisa de mezcla de lino de manga corta de corte regular azul marino H&amp;M Talla XL"/>
    <n v="1"/>
    <n v="30"/>
    <n v="30"/>
    <n v="0"/>
    <n v="3"/>
    <n v="26.7"/>
    <m/>
    <s v="01141YILHM2435"/>
  </r>
  <r>
    <x v="1140"/>
    <m/>
    <m/>
    <m/>
    <s v="YILHM2358"/>
    <s v="_Leggings acampanados negros H&amp;M"/>
    <n v="1"/>
    <n v="25"/>
    <n v="25"/>
    <n v="0"/>
    <n v="2.5"/>
    <n v="22.25"/>
    <m/>
    <s v="01141YILHM2358"/>
  </r>
  <r>
    <x v="1140"/>
    <m/>
    <m/>
    <m/>
    <s v="YILHM2534"/>
    <s v="Vestido de ganchillo ajustado de espalda cruzada ajustable"/>
    <n v="1"/>
    <n v="30"/>
    <n v="30"/>
    <n v="0"/>
    <n v="13.73"/>
    <n v="15.969999999999999"/>
    <m/>
    <s v="01141YILHM2534"/>
  </r>
  <r>
    <x v="1141"/>
    <m/>
    <m/>
    <m/>
    <s v="YILHM2537"/>
    <s v="Vestido de ganchillo ajustado de espalda cruzada ajustable"/>
    <n v="1"/>
    <n v="30"/>
    <n v="30"/>
    <n v="0"/>
    <n v="13.73"/>
    <n v="15.969999999999999"/>
    <m/>
    <s v="01142YILHM2537"/>
  </r>
  <r>
    <x v="1142"/>
    <m/>
    <m/>
    <m/>
    <s v="YILHM2372"/>
    <s v="_Shorts de mezclilla de cintura alta azul denim claro H&amp;M"/>
    <n v="1"/>
    <n v="25"/>
    <n v="25"/>
    <n v="0"/>
    <n v="2.5"/>
    <n v="22.25"/>
    <m/>
    <s v="01143YILHM2372"/>
  </r>
  <r>
    <x v="1143"/>
    <m/>
    <m/>
    <m/>
    <s v="YILHM1076"/>
    <s v="Shorts mom denim lavado azul medio de bajo con dobladillo PLT"/>
    <n v="1"/>
    <n v="20"/>
    <n v="20"/>
    <n v="0"/>
    <n v="10.55"/>
    <n v="9.25"/>
    <m/>
    <s v="01144YILHM1076"/>
  </r>
  <r>
    <x v="1144"/>
    <m/>
    <m/>
    <m/>
    <s v="YILHM2694"/>
    <s v="_Polo de mujer de punto fino gris claro H&amp;M"/>
    <n v="1"/>
    <n v="22"/>
    <n v="22"/>
    <n v="0"/>
    <n v="0"/>
    <n v="21.78"/>
    <m/>
    <s v="01145YILHM2694"/>
  </r>
  <r>
    <x v="1145"/>
    <m/>
    <m/>
    <s v="Yudi"/>
    <s v="YILHM2751"/>
    <s v="_Zapatillas de mujer blancas y beige claro H&amp;M"/>
    <n v="1"/>
    <n v="45"/>
    <n v="45"/>
    <n v="4.5"/>
    <n v="-4.5"/>
    <n v="44.55"/>
    <m/>
    <s v="01146YILHM2751"/>
  </r>
  <r>
    <x v="1146"/>
    <m/>
    <m/>
    <m/>
    <s v="YILHM2167"/>
    <s v="Pantalones de jersey acampanados gris oscuro H&amp;M"/>
    <n v="1"/>
    <n v="25"/>
    <n v="25"/>
    <n v="0"/>
    <n v="2.5"/>
    <n v="22.25"/>
    <m/>
    <s v="01147YILHM2167"/>
  </r>
  <r>
    <x v="1146"/>
    <m/>
    <m/>
    <m/>
    <s v="YILHM2444"/>
    <s v="_Camisa de mezcla de lino de manga corta beige claro H&amp;M Talla S"/>
    <n v="1"/>
    <n v="30"/>
    <n v="30"/>
    <n v="0"/>
    <n v="3"/>
    <n v="26.7"/>
    <m/>
    <s v="01147YILHM2444"/>
  </r>
  <r>
    <x v="1146"/>
    <m/>
    <m/>
    <m/>
    <s v="YILHM2424"/>
    <s v="Top de punto fino celeste H&amp;M"/>
    <n v="1"/>
    <n v="20"/>
    <n v="20"/>
    <n v="0"/>
    <n v="2"/>
    <n v="17.8"/>
    <m/>
    <s v="01147YILHM2424"/>
  </r>
  <r>
    <x v="1146"/>
    <m/>
    <m/>
    <m/>
    <s v="YILHM2132"/>
    <s v="Polo de ajuste encantado beige oscuro de hombre H&amp;M"/>
    <n v="1"/>
    <n v="25"/>
    <n v="25"/>
    <n v="0"/>
    <n v="2.5"/>
    <n v="22.25"/>
    <m/>
    <s v="01147YILHM2132"/>
  </r>
  <r>
    <x v="1146"/>
    <m/>
    <m/>
    <m/>
    <s v="YILHM2432"/>
    <s v="_Vestido negro con detalle de lazo en la espalda H&amp;M"/>
    <n v="1"/>
    <n v="40"/>
    <n v="40"/>
    <n v="0"/>
    <n v="4"/>
    <n v="35.6"/>
    <m/>
    <s v="01147YILHM2432"/>
  </r>
  <r>
    <x v="1146"/>
    <m/>
    <m/>
    <m/>
    <s v="YILHM2685"/>
    <s v="_Pulóver de mujer estampado marrón animal print H&amp;M"/>
    <n v="1"/>
    <n v="20"/>
    <n v="20"/>
    <n v="0"/>
    <n v="0"/>
    <n v="19.8"/>
    <m/>
    <s v="01147YILHM2685"/>
  </r>
  <r>
    <x v="1146"/>
    <m/>
    <m/>
    <m/>
    <s v="YILHM2351"/>
    <s v="_Pantalones de vestir cónicos negros H&amp;M"/>
    <n v="1"/>
    <n v="40"/>
    <n v="40"/>
    <n v="0"/>
    <n v="4"/>
    <n v="35.6"/>
    <m/>
    <s v="01147YILHM2351"/>
  </r>
  <r>
    <x v="1146"/>
    <m/>
    <m/>
    <m/>
    <s v="YILHM2423"/>
    <s v="_Top con manga globo azul polvoriento H&amp;M"/>
    <n v="1"/>
    <n v="20"/>
    <n v="20"/>
    <n v="0"/>
    <n v="2"/>
    <n v="17.8"/>
    <m/>
    <s v="01147YILHM2423"/>
  </r>
  <r>
    <x v="1146"/>
    <m/>
    <m/>
    <m/>
    <s v="YILHM2482"/>
    <s v="_Pantalones de mujer de pata ancha blanco con rayas azul oscuro H&amp;M"/>
    <n v="1"/>
    <n v="35"/>
    <n v="35"/>
    <n v="0"/>
    <n v="15.5"/>
    <n v="19.149999999999999"/>
    <m/>
    <s v="01147YILHM2482"/>
  </r>
  <r>
    <x v="1146"/>
    <m/>
    <m/>
    <m/>
    <s v="YILHM2005"/>
    <s v="Blusa-Camisa elegante blanco crema en tejido sedoso H&amp;M"/>
    <n v="1"/>
    <n v="25"/>
    <n v="25"/>
    <n v="0"/>
    <n v="2.5"/>
    <n v="22.25"/>
    <m/>
    <s v="01147YILHM2005"/>
  </r>
  <r>
    <x v="1146"/>
    <m/>
    <m/>
    <m/>
    <s v="YILHM2145"/>
    <s v="Pulóver de corte regular con cuello beige oscuro H&amp;M"/>
    <n v="1"/>
    <n v="30"/>
    <n v="30"/>
    <n v="0"/>
    <n v="3"/>
    <n v="26.7"/>
    <m/>
    <s v="01147YILHM2145"/>
  </r>
  <r>
    <x v="1147"/>
    <m/>
    <m/>
    <m/>
    <s v="YILHM2597"/>
    <s v="_Sandalias verde limón de plataforma negra cruzadas con hebillas doradas"/>
    <n v="1"/>
    <n v="35"/>
    <n v="35"/>
    <n v="0"/>
    <n v="0"/>
    <n v="34.65"/>
    <m/>
    <s v="01148YILHM2597"/>
  </r>
  <r>
    <x v="1148"/>
    <m/>
    <m/>
    <s v="Violeta"/>
    <s v="YILHM2547"/>
    <s v="Bolsa de cubo con asa superior elegante de gran capacidad azul"/>
    <n v="1"/>
    <n v="35"/>
    <n v="35"/>
    <n v="3.5"/>
    <n v="-3.5"/>
    <n v="34.65"/>
    <m/>
    <s v="01149YILHM2547"/>
  </r>
  <r>
    <x v="1149"/>
    <m/>
    <m/>
    <s v="Violeta"/>
    <s v="YILHM2238"/>
    <s v="Short bañador de hombre estampado de hojas H&amp;M"/>
    <n v="1"/>
    <n v="22"/>
    <n v="22"/>
    <n v="2.2000000000000002"/>
    <n v="0"/>
    <n v="19.580000000000002"/>
    <m/>
    <s v="01150YILHM2238"/>
  </r>
  <r>
    <x v="1150"/>
    <m/>
    <m/>
    <s v="Violeta"/>
    <s v="YILHM2178"/>
    <s v="Camisa de resort con textura de corte regular rayado H&amp;m"/>
    <n v="1"/>
    <n v="35"/>
    <n v="35"/>
    <n v="3.5"/>
    <n v="0"/>
    <n v="31.15"/>
    <m/>
    <s v="01151YILHM2178"/>
  </r>
  <r>
    <x v="1150"/>
    <m/>
    <m/>
    <s v="Violeta"/>
    <s v="YILHM2168"/>
    <s v="Pantalones de hombre de ajuste relajado azul marino H&amp;M"/>
    <n v="1"/>
    <n v="30"/>
    <n v="30"/>
    <n v="3"/>
    <n v="0"/>
    <n v="26.7"/>
    <m/>
    <s v="01151YILHM2168"/>
  </r>
  <r>
    <x v="1151"/>
    <m/>
    <m/>
    <s v="Violeta"/>
    <s v="YILHM2150"/>
    <s v="Camisa resort de canalé de ajuste holgado negra H&amp;M"/>
    <n v="1"/>
    <n v="35"/>
    <n v="35"/>
    <n v="3.5"/>
    <n v="0"/>
    <n v="31.15"/>
    <m/>
    <s v="01152YILHM2150"/>
  </r>
  <r>
    <x v="1152"/>
    <m/>
    <m/>
    <m/>
    <s v="BU04459"/>
    <s v="Pantalón de pierna ancha con estampado de moda H&amp;M"/>
    <n v="1"/>
    <n v="25"/>
    <n v="25"/>
    <n v="0"/>
    <n v="14.46"/>
    <n v="10.29"/>
    <m/>
    <s v="01153BU04459"/>
  </r>
  <r>
    <x v="1152"/>
    <m/>
    <m/>
    <m/>
    <s v="YILHM1079"/>
    <s v="Shorts mom denim lavado azul medio de bajo con dobladillo PLT"/>
    <n v="1"/>
    <n v="20"/>
    <n v="20"/>
    <n v="0"/>
    <n v="10.55"/>
    <n v="9.25"/>
    <m/>
    <s v="01153YILHM1079"/>
  </r>
  <r>
    <x v="1152"/>
    <m/>
    <m/>
    <m/>
    <s v="YILHM2011"/>
    <s v="Camisa blanca oversize 100% algodón H&amp;M"/>
    <n v="1"/>
    <n v="25"/>
    <n v="25"/>
    <n v="0"/>
    <n v="2.5"/>
    <n v="22.25"/>
    <m/>
    <s v="01153YILHM2011"/>
  </r>
  <r>
    <x v="1152"/>
    <m/>
    <m/>
    <m/>
    <s v="BU04410"/>
    <s v="Camisetas sin mangas de diseño crochet"/>
    <n v="1"/>
    <n v="18"/>
    <n v="18"/>
    <n v="0"/>
    <n v="8.8000000000000007"/>
    <n v="9.02"/>
    <m/>
    <s v="01153BU04410"/>
  </r>
  <r>
    <x v="1152"/>
    <m/>
    <m/>
    <m/>
    <s v="LTA00003"/>
    <s v="Espejuelos rectangulares unisex de color sólido"/>
    <n v="1"/>
    <n v="10"/>
    <n v="10"/>
    <n v="0"/>
    <n v="6.8812500000000005"/>
    <n v="3.0187499999999994"/>
    <m/>
    <s v="01153LTA00003"/>
  </r>
  <r>
    <x v="1152"/>
    <m/>
    <m/>
    <m/>
    <s v="YILHM1075"/>
    <s v="_Shorts boyfriend denim en color azul claro con bajo descosido PLT"/>
    <n v="1"/>
    <n v="20"/>
    <n v="20"/>
    <n v="0"/>
    <n v="10.55"/>
    <n v="9.25"/>
    <m/>
    <s v="01153YILHM1075"/>
  </r>
  <r>
    <x v="1152"/>
    <m/>
    <m/>
    <m/>
    <s v="YILHM2609"/>
    <s v="_Pulóver blanco de mujer de algodón H&amp;M"/>
    <n v="1"/>
    <n v="15"/>
    <n v="15"/>
    <n v="0"/>
    <n v="0"/>
    <n v="14.85"/>
    <m/>
    <s v="01153YILHM2609"/>
  </r>
  <r>
    <x v="1153"/>
    <m/>
    <m/>
    <s v="Nayi"/>
    <s v="YILHM2566"/>
    <s v="Sandalias negras de tiras anudadas de punta cuadrada"/>
    <n v="1"/>
    <n v="35"/>
    <n v="35"/>
    <n v="3.5"/>
    <n v="-3.5"/>
    <n v="34.65"/>
    <m/>
    <s v="01154YILHM2566"/>
  </r>
  <r>
    <x v="1153"/>
    <m/>
    <m/>
    <s v="Nayi"/>
    <s v="YILHM2500"/>
    <s v="_Camiseta de mujer sin mangas acanalada blanca H&amp;M"/>
    <n v="1"/>
    <n v="15"/>
    <n v="15"/>
    <n v="1.5"/>
    <n v="12"/>
    <n v="1.35"/>
    <m/>
    <s v="01154YILHM2500"/>
  </r>
  <r>
    <x v="1153"/>
    <m/>
    <m/>
    <s v="Nayi"/>
    <s v="YILHM2340"/>
    <s v="_Camiseta sin mangas acanalada de mujer verde caqui claro H&amp;M"/>
    <n v="1"/>
    <n v="18"/>
    <n v="18"/>
    <n v="1.8"/>
    <n v="0"/>
    <n v="16.02"/>
    <m/>
    <s v="01154YILHM2340"/>
  </r>
  <r>
    <x v="1154"/>
    <m/>
    <m/>
    <s v="Violeta"/>
    <s v="BU0473"/>
    <s v="Cinturón de hebilla dorada color blanco"/>
    <n v="1"/>
    <n v="10"/>
    <n v="10"/>
    <n v="1"/>
    <n v="5"/>
    <n v="3.9"/>
    <m/>
    <s v="01155BU0473"/>
  </r>
  <r>
    <x v="1155"/>
    <m/>
    <m/>
    <s v="Violeta"/>
    <s v="YILHM2717"/>
    <s v="_Pantalón de mujer de vestir cigarette gris claro H&amp;M"/>
    <n v="1"/>
    <n v="30"/>
    <n v="30"/>
    <n v="3"/>
    <n v="-3"/>
    <n v="29.7"/>
    <m/>
    <s v="01156YILHM2717"/>
  </r>
  <r>
    <x v="1156"/>
    <m/>
    <m/>
    <s v="Tienda Mildrey"/>
    <s v="YILHM2180"/>
    <s v="Pulóver estampado de corte holgado beige claro H&amp;M"/>
    <n v="1"/>
    <n v="20"/>
    <n v="20"/>
    <n v="2"/>
    <n v="0"/>
    <n v="17.8"/>
    <m/>
    <s v="01157YILHM2180"/>
  </r>
  <r>
    <x v="1157"/>
    <m/>
    <m/>
    <s v="Yeni"/>
    <s v="YILHM0303"/>
    <s v="Pulóver de ajuste regular negro melange de hombre H&amp;M"/>
    <n v="1"/>
    <n v="18"/>
    <n v="18"/>
    <n v="1.8"/>
    <n v="9"/>
    <n v="7.0200000000000005"/>
    <m/>
    <s v="01158YILHM0303"/>
  </r>
  <r>
    <x v="1158"/>
    <m/>
    <m/>
    <m/>
    <s v="YNIR55"/>
    <s v="_Sandalias de tacón kitten negras con efecto piel de cocodrilo H&amp;M"/>
    <n v="1"/>
    <n v="40"/>
    <n v="40"/>
    <n v="0"/>
    <n v="0"/>
    <n v="39.6"/>
    <m/>
    <s v="01159YNIR55"/>
  </r>
  <r>
    <x v="1159"/>
    <m/>
    <m/>
    <m/>
    <s v="YILHM2746"/>
    <s v="_Pulóver de hombre oversize blanco H&amp;M"/>
    <n v="1"/>
    <n v="18"/>
    <n v="18"/>
    <n v="0"/>
    <n v="0"/>
    <n v="17.82"/>
    <m/>
    <s v="01160YILHM2746"/>
  </r>
  <r>
    <x v="1160"/>
    <m/>
    <m/>
    <s v="Claudia"/>
    <s v="YILHM2553"/>
    <s v="Sandalias de plataformas de saco con detalle de silicona"/>
    <n v="1"/>
    <n v="50"/>
    <n v="50"/>
    <n v="5"/>
    <n v="-5"/>
    <n v="49.5"/>
    <m/>
    <s v="01161YILHM2553"/>
  </r>
  <r>
    <x v="1161"/>
    <m/>
    <m/>
    <s v="Nally"/>
    <s v="YILHM2461"/>
    <s v="Pulóver holgado con estampado blanco/snoopy H&amp;M"/>
    <n v="1"/>
    <n v="18"/>
    <n v="18"/>
    <n v="1.8"/>
    <n v="12"/>
    <n v="4.0200000000000005"/>
    <m/>
    <s v="01162YILHM2461"/>
  </r>
  <r>
    <x v="1162"/>
    <m/>
    <m/>
    <s v="Nally"/>
    <s v="YILHM2566"/>
    <s v="Sandalias negras de tiras anudadas de punta cuadrada"/>
    <n v="1"/>
    <n v="35"/>
    <n v="35"/>
    <n v="3.5"/>
    <n v="-3.5"/>
    <n v="34.65"/>
    <m/>
    <s v="01163YILHM2566"/>
  </r>
  <r>
    <x v="1163"/>
    <m/>
    <m/>
    <s v="Tienda Mildrey 5% Yeny"/>
    <s v="YILHM2005"/>
    <s v="Blusa-Camisa elegante blanco crema en tejido sedoso H&amp;M"/>
    <n v="1"/>
    <n v="25"/>
    <n v="25"/>
    <n v="2.5"/>
    <n v="0"/>
    <n v="22.25"/>
    <m/>
    <s v="01164YILHM2005"/>
  </r>
  <r>
    <x v="1163"/>
    <m/>
    <m/>
    <s v="Tienda Mildrey 5% Yeny"/>
    <s v="YILHM2548"/>
    <s v="Bolsa de hombro tipo cubo elegante casual unicolor blanco crema"/>
    <n v="1"/>
    <n v="30"/>
    <n v="30"/>
    <n v="3"/>
    <n v="-3"/>
    <n v="29.7"/>
    <m/>
    <s v="01164YILHM2548"/>
  </r>
  <r>
    <x v="1164"/>
    <m/>
    <m/>
    <s v="Tienda Mildrey"/>
    <s v="YNIR53"/>
    <s v="_Sandalias prácticas negras con tachuelas doradas H&amp;M"/>
    <n v="1"/>
    <n v="45"/>
    <n v="45"/>
    <n v="4.5"/>
    <n v="-4.5"/>
    <n v="44.55"/>
    <m/>
    <s v="01165YNIR53"/>
  </r>
  <r>
    <x v="1164"/>
    <m/>
    <m/>
    <s v="Tienda Mildrey"/>
    <s v="YNIR45"/>
    <s v="_Bolso estilo straw negro H&amp;M"/>
    <n v="1"/>
    <n v="40"/>
    <n v="40"/>
    <n v="4"/>
    <n v="-4"/>
    <n v="39.6"/>
    <m/>
    <s v="01165YNIR45"/>
  </r>
  <r>
    <x v="1165"/>
    <m/>
    <m/>
    <s v="Violeta"/>
    <s v="YILHM1087"/>
    <s v="Bolso extragrande minimalista para viajes y vacaciones"/>
    <n v="1"/>
    <n v="30"/>
    <n v="30"/>
    <n v="3"/>
    <n v="12.780000000000001"/>
    <n v="13.919999999999998"/>
    <m/>
    <s v="01166YILHM1087"/>
  </r>
  <r>
    <x v="1166"/>
    <m/>
    <m/>
    <s v="Yilian"/>
    <s v="YNIR33"/>
    <s v="_Sandalias trenzadas marrón oscuro H&amp;M"/>
    <n v="1"/>
    <n v="35"/>
    <n v="35"/>
    <n v="3.5"/>
    <n v="-3.5"/>
    <n v="34.65"/>
    <m/>
    <s v="01167YNIR33"/>
  </r>
  <r>
    <x v="1167"/>
    <m/>
    <m/>
    <s v="Nally"/>
    <s v="YILHM0381"/>
    <s v="Tanga fina blanca"/>
    <n v="1"/>
    <n v="3"/>
    <n v="3"/>
    <n v="0.30000000000000004"/>
    <n v="1.4"/>
    <n v="1.27"/>
    <m/>
    <s v="01168YILHM0381"/>
  </r>
  <r>
    <x v="1168"/>
    <m/>
    <m/>
    <s v="Nally"/>
    <s v="YILHM0372"/>
    <s v="Tanga fina de cerezas"/>
    <n v="1"/>
    <n v="3"/>
    <n v="3"/>
    <n v="0.30000000000000004"/>
    <n v="1.4"/>
    <n v="1.27"/>
    <m/>
    <s v="01169YILHM0372"/>
  </r>
  <r>
    <x v="1169"/>
    <m/>
    <m/>
    <s v="Nally"/>
    <s v="YILHM0375"/>
    <s v="Tanga fina de corazones"/>
    <n v="1"/>
    <n v="3"/>
    <n v="3"/>
    <n v="0.30000000000000004"/>
    <n v="1.4"/>
    <n v="1.27"/>
    <m/>
    <s v="01170YILHM0375"/>
  </r>
  <r>
    <x v="1170"/>
    <m/>
    <m/>
    <s v="Nally"/>
    <s v="YILHM0378"/>
    <s v="Tanga fina negra"/>
    <n v="1"/>
    <n v="3"/>
    <n v="3"/>
    <n v="0.30000000000000004"/>
    <n v="1.4"/>
    <n v="1.27"/>
    <m/>
    <s v="01171YILHM0378"/>
  </r>
  <r>
    <x v="1171"/>
    <m/>
    <m/>
    <s v="Nally"/>
    <s v="YILHM0384"/>
    <s v="Tanga fina roja"/>
    <n v="1"/>
    <n v="3"/>
    <n v="3"/>
    <n v="0.30000000000000004"/>
    <n v="1.4"/>
    <n v="1.27"/>
    <m/>
    <s v="01172YILHM0384"/>
  </r>
  <r>
    <x v="1172"/>
    <m/>
    <m/>
    <s v="Nally"/>
    <s v="YILHM2553"/>
    <s v="Sandalias de plataformas de saco con detalle de silicona"/>
    <n v="1"/>
    <n v="50"/>
    <n v="50"/>
    <n v="5"/>
    <n v="-5"/>
    <n v="49.5"/>
    <m/>
    <s v="01173YILHM2553"/>
  </r>
  <r>
    <x v="1173"/>
    <m/>
    <m/>
    <s v="Vendido en tienda Lianet"/>
    <s v="YILHM2205"/>
    <s v="Pulóver holgado beige claro H&amp;M"/>
    <n v="1"/>
    <n v="20"/>
    <n v="20"/>
    <n v="2"/>
    <n v="0"/>
    <n v="17.8"/>
    <m/>
    <s v="01174YILHM2205"/>
  </r>
  <r>
    <x v="1174"/>
    <m/>
    <m/>
    <s v="Nally_x000a_Vendida por Transferencia"/>
    <s v="YNIR32"/>
    <s v="_Sandalias trenzadas marrón oscuro H&amp;M"/>
    <n v="1"/>
    <n v="35"/>
    <n v="35"/>
    <n v="3.5"/>
    <n v="-3.5"/>
    <n v="34.65"/>
    <m/>
    <s v="01175YNIR32"/>
  </r>
  <r>
    <x v="1175"/>
    <m/>
    <m/>
    <s v="Violeta"/>
    <s v="YILHM1087"/>
    <s v="Bolso extragrande minimalista para viajes y vacaciones"/>
    <n v="1"/>
    <n v="30"/>
    <n v="30"/>
    <n v="3"/>
    <n v="12.780000000000001"/>
    <n v="13.919999999999998"/>
    <m/>
    <s v="01176YILHM1087"/>
  </r>
  <r>
    <x v="1176"/>
    <m/>
    <m/>
    <s v="Claudia"/>
    <s v="YILHM2548"/>
    <s v="Bolsa de hombro tipo cubo elegante casual unicolor blanco crema"/>
    <n v="1"/>
    <n v="30"/>
    <n v="30"/>
    <n v="3"/>
    <n v="-3"/>
    <n v="29.7"/>
    <m/>
    <s v="01177YILHM2548"/>
  </r>
  <r>
    <x v="1177"/>
    <m/>
    <m/>
    <s v="Venta Tienda Lianet"/>
    <s v="YNIR20"/>
    <s v="_Bolso de hombro con correa girada negro H&amp;M"/>
    <n v="1"/>
    <n v="40"/>
    <n v="40"/>
    <n v="4"/>
    <n v="-4"/>
    <n v="39.6"/>
    <m/>
    <s v="01178YNIR20"/>
  </r>
  <r>
    <x v="1178"/>
    <m/>
    <m/>
    <s v="Nally"/>
    <s v="YILHM2129"/>
    <s v="Mochila de lona ideal para viajes, negocios y escuela con porta laptop marca VS color negra"/>
    <n v="1"/>
    <n v="40"/>
    <n v="40"/>
    <n v="4"/>
    <n v="0.5"/>
    <n v="35.1"/>
    <m/>
    <s v="01179YILHM2129"/>
  </r>
  <r>
    <x v="1179"/>
    <m/>
    <m/>
    <s v="Nally"/>
    <s v="YILHM0464"/>
    <s v="Mochila de lona ideal para viajes, negocios y escuela con porta laptop VS color gris"/>
    <n v="1"/>
    <n v="40"/>
    <n v="40"/>
    <n v="4"/>
    <n v="11.5"/>
    <n v="24.1"/>
    <m/>
    <s v="01180YILHM0464"/>
  </r>
  <r>
    <x v="1180"/>
    <m/>
    <m/>
    <s v="Tienda Lianet"/>
    <s v="YILHM2354"/>
    <s v="_Joggers de cintura alta y patas anchas gris claro melange H&amp;M"/>
    <n v="1"/>
    <n v="30"/>
    <n v="30"/>
    <n v="3"/>
    <n v="0"/>
    <n v="26.7"/>
    <m/>
    <s v="01181YILHM2354"/>
  </r>
  <r>
    <x v="1180"/>
    <m/>
    <m/>
    <s v="Tienda Lianet"/>
    <s v="YILHM2679"/>
    <s v="_Top acanalado con ribete de encaje rojo y escote corazón nH&amp;M"/>
    <n v="1"/>
    <n v="18"/>
    <n v="18"/>
    <n v="1.8"/>
    <n v="-1.8"/>
    <n v="17.82"/>
    <m/>
    <s v="01181YILHM2679"/>
  </r>
  <r>
    <x v="1180"/>
    <m/>
    <m/>
    <s v="Tienda Lianet"/>
    <s v="YILHM2415"/>
    <s v="_Cardigán ajustado negro acanalado H&amp;M"/>
    <n v="1"/>
    <n v="25"/>
    <n v="25"/>
    <n v="2.5"/>
    <n v="0"/>
    <n v="22.25"/>
    <m/>
    <s v="01181YILHM2415"/>
  </r>
  <r>
    <x v="1181"/>
    <m/>
    <m/>
    <s v="Venta tienda Mildrey"/>
    <s v="YILHM2390"/>
    <s v="_Top corto de mezclilla color crema H&amp;M"/>
    <n v="1"/>
    <n v="25"/>
    <n v="25"/>
    <n v="2.5"/>
    <n v="0"/>
    <n v="22.25"/>
    <m/>
    <s v="01182YILHM2390"/>
  </r>
  <r>
    <x v="1182"/>
    <m/>
    <m/>
    <s v="Venta Tienda Lianet Gestor Claudia"/>
    <s v="YILHM2692"/>
    <s v="_Camisa de lino rosa claro H&amp;M"/>
    <n v="1"/>
    <n v="30"/>
    <n v="30"/>
    <n v="3"/>
    <n v="-3"/>
    <n v="29.7"/>
    <m/>
    <s v="01183YILHM2692"/>
  </r>
  <r>
    <x v="1182"/>
    <m/>
    <m/>
    <s v="Venta Tienda Lianet Gestor Claudia"/>
    <s v="YILHM0327"/>
    <s v="Pantalones De Traje De Pierna Ancha Beige"/>
    <n v="1"/>
    <n v="30"/>
    <n v="30"/>
    <n v="3"/>
    <n v="17.28"/>
    <n v="9.4199999999999982"/>
    <m/>
    <s v="01183YILHM0327"/>
  </r>
  <r>
    <x v="1182"/>
    <m/>
    <m/>
    <s v="Venta Tienda Lianet Gestor Claudia"/>
    <s v="YILHM2701"/>
    <s v="_Camisa de mujer de lino biege H&amp;M"/>
    <n v="1"/>
    <n v="30"/>
    <n v="30"/>
    <n v="3"/>
    <n v="-3"/>
    <n v="29.7"/>
    <m/>
    <s v="01183YILHM2701"/>
  </r>
  <r>
    <x v="1183"/>
    <m/>
    <m/>
    <m/>
    <s v="YNIR07"/>
    <s v="_Sandalias bajas negras trenzadas H&amp;M"/>
    <n v="1"/>
    <n v="35"/>
    <n v="35"/>
    <n v="0"/>
    <n v="0"/>
    <n v="34.65"/>
    <m/>
    <s v="01184YNIR07"/>
  </r>
  <r>
    <x v="1184"/>
    <m/>
    <m/>
    <s v="Yeny se le descontó el 5% al producto"/>
    <s v="YILHM1002"/>
    <s v="Sandalias planas de tiras atadas color crema"/>
    <n v="1"/>
    <n v="22"/>
    <n v="22"/>
    <n v="2.2000000000000002"/>
    <n v="11.75"/>
    <n v="7.830000000000001"/>
    <m/>
    <s v="01185YILHM1002"/>
  </r>
  <r>
    <x v="1185"/>
    <m/>
    <m/>
    <s v="Yudisleydi"/>
    <s v="YILHM0464"/>
    <s v="Mochila de lona ideal para viajes, negocios y escuela con porta laptop VS color gris"/>
    <n v="1"/>
    <n v="40"/>
    <n v="40"/>
    <n v="4"/>
    <n v="11.5"/>
    <n v="24.1"/>
    <m/>
    <s v="01186YILHM0464"/>
  </r>
  <r>
    <x v="1186"/>
    <m/>
    <m/>
    <s v="Nally"/>
    <s v="YILHM1076"/>
    <s v="Shorts mom denim lavado azul medio de bajo con dobladillo PLT"/>
    <n v="1"/>
    <n v="20"/>
    <n v="20"/>
    <n v="2"/>
    <n v="8.5500000000000007"/>
    <n v="9.25"/>
    <m/>
    <s v="01187YILHM1076"/>
  </r>
  <r>
    <x v="1187"/>
    <m/>
    <m/>
    <s v="Yilian"/>
    <s v="YILHM2537"/>
    <s v="Vestido de ganchillo ajustado de espalda cruzada ajustable"/>
    <n v="1"/>
    <n v="30"/>
    <n v="30"/>
    <n v="3"/>
    <n v="10.73"/>
    <n v="15.969999999999999"/>
    <m/>
    <s v="01188YILHM2537"/>
  </r>
  <r>
    <x v="1188"/>
    <m/>
    <m/>
    <s v="Yilian"/>
    <s v="YILHM2037"/>
    <s v="Jogger Slim Fit de vestir con bolsillos color crema de hombre H&amp;M"/>
    <n v="1"/>
    <n v="35"/>
    <n v="35"/>
    <n v="3.5"/>
    <n v="0"/>
    <n v="31.15"/>
    <m/>
    <s v="01189YILHM2037"/>
  </r>
  <r>
    <x v="1189"/>
    <m/>
    <m/>
    <s v="Yilian"/>
    <s v="YILHM2522"/>
    <s v="_Pantalones de hombres de chándal holgados negros H&amp;M"/>
    <n v="1"/>
    <n v="30"/>
    <n v="30"/>
    <n v="3"/>
    <n v="12"/>
    <n v="14.7"/>
    <m/>
    <s v="01190YILHM2522"/>
  </r>
  <r>
    <x v="1190"/>
    <m/>
    <m/>
    <s v="Yilian"/>
    <s v="YILHM2150"/>
    <s v="Camisa resort de canalé de ajuste holgado negra H&amp;M"/>
    <n v="1"/>
    <n v="35"/>
    <n v="35"/>
    <n v="3.5"/>
    <n v="0"/>
    <n v="31.15"/>
    <m/>
    <s v="01191YILHM2150"/>
  </r>
  <r>
    <x v="1191"/>
    <m/>
    <m/>
    <s v="Violeta"/>
    <s v="BU043506"/>
    <s v="Set de bikini estilo europeo blanco en tendencia"/>
    <n v="1"/>
    <n v="22"/>
    <n v="22"/>
    <n v="2.2000000000000002"/>
    <n v="12.649999999999999"/>
    <n v="6.9300000000000015"/>
    <m/>
    <s v="01192BU043506"/>
  </r>
  <r>
    <x v="1192"/>
    <m/>
    <m/>
    <s v="Claudia"/>
    <s v="YILHM2549"/>
    <s v="Bolso de mano estilo coreano negro con cordón para mujer"/>
    <n v="1"/>
    <n v="30"/>
    <n v="30"/>
    <n v="3"/>
    <n v="-3"/>
    <n v="29.7"/>
    <m/>
    <s v="01193YILHM2549"/>
  </r>
  <r>
    <x v="1193"/>
    <m/>
    <m/>
    <s v="Claudia"/>
    <s v="YILHM1080"/>
    <s v="Shorts mom denim lavado azul medio de bajo con dobladillo PLT"/>
    <n v="2"/>
    <n v="20"/>
    <n v="40"/>
    <n v="2"/>
    <n v="8.5500000000000007"/>
    <n v="18.5"/>
    <m/>
    <s v="01194YILHM1080"/>
  </r>
  <r>
    <x v="1194"/>
    <m/>
    <m/>
    <s v="Venta en tienda Mildred"/>
    <s v="BU04384"/>
    <s v="Pantalones cortos de mezclilla de moda"/>
    <n v="1"/>
    <n v="25"/>
    <n v="25"/>
    <n v="2.5"/>
    <n v="15.79"/>
    <n v="6.4600000000000009"/>
    <m/>
    <s v="01195BU04384"/>
  </r>
  <r>
    <x v="1195"/>
    <m/>
    <m/>
    <s v="Venta en tienda Mildred"/>
    <s v="BU04385"/>
    <s v="Pantalones cortos de mezclilla de moda"/>
    <n v="1"/>
    <n v="25"/>
    <n v="25"/>
    <n v="2.5"/>
    <n v="20.279999999999998"/>
    <n v="1.9700000000000024"/>
    <m/>
    <s v="01196BU04385"/>
  </r>
  <r>
    <x v="1196"/>
    <m/>
    <m/>
    <m/>
    <s v="YNIR29"/>
    <s v="_Balerinas estilo Mary Janes con diseño calado negras H&amp;M"/>
    <n v="1"/>
    <n v="40"/>
    <n v="40"/>
    <n v="0"/>
    <n v="0"/>
    <n v="39.6"/>
    <m/>
    <s v="01197YNIR29"/>
  </r>
  <r>
    <x v="1197"/>
    <m/>
    <m/>
    <s v="Claudia"/>
    <s v="YILHM0620"/>
    <s v="Camisa ajustada negro y botones negro de hombre H&amp;M"/>
    <n v="1"/>
    <n v="30"/>
    <n v="30"/>
    <n v="3"/>
    <n v="9"/>
    <n v="17.7"/>
    <m/>
    <s v="01198YILHM0620"/>
  </r>
  <r>
    <x v="1198"/>
    <m/>
    <m/>
    <s v="Nally"/>
    <s v="YILHM2585"/>
    <s v="_Sandalias prácticas bajas blancas"/>
    <n v="1"/>
    <n v="30"/>
    <n v="30"/>
    <n v="3"/>
    <n v="-3"/>
    <n v="29.7"/>
    <m/>
    <s v="01199YILHM2585"/>
  </r>
  <r>
    <x v="1199"/>
    <m/>
    <m/>
    <s v="Claudia"/>
    <s v="YILHM1061"/>
    <s v="Vestido con tirantes de detalles de cortes y estampado múltiple"/>
    <n v="1"/>
    <n v="20"/>
    <n v="20"/>
    <n v="2"/>
    <n v="7.3000000000000007"/>
    <n v="10.5"/>
    <m/>
    <s v="01200YILHM1061"/>
  </r>
  <r>
    <x v="1200"/>
    <m/>
    <m/>
    <s v="Claudia"/>
    <s v="YILHM1048"/>
    <s v="Vestido de lino verde aloe con tiras cruzadas y volantes PLT"/>
    <n v="1"/>
    <n v="20"/>
    <n v="20"/>
    <n v="2"/>
    <n v="7.3000000000000007"/>
    <n v="10.5"/>
    <m/>
    <s v="01201YILHM1048"/>
  </r>
  <r>
    <x v="1201"/>
    <m/>
    <m/>
    <s v="Claudia"/>
    <s v="BU043500"/>
    <s v="Maxi Vestido de corte holgado de cintura con ajuste con estampado de plantas"/>
    <n v="1"/>
    <n v="30"/>
    <n v="30"/>
    <n v="3"/>
    <n v="13.190000000000001"/>
    <n v="13.509999999999998"/>
    <m/>
    <s v="01202BU043500"/>
  </r>
  <r>
    <x v="1202"/>
    <m/>
    <m/>
    <s v="Claudia"/>
    <s v="YILHM0620"/>
    <s v="Camisa ajustada negro y botones negro de hombre H&amp;M"/>
    <n v="1"/>
    <n v="30"/>
    <n v="30"/>
    <n v="3"/>
    <n v="9"/>
    <n v="17.7"/>
    <m/>
    <s v="01203YILHM0620"/>
  </r>
  <r>
    <x v="1203"/>
    <m/>
    <m/>
    <s v="Tienda Lianet"/>
    <s v="YILHM2722"/>
    <s v="_Pantalón de mujer de vestir cigarette gris claro H&amp;M"/>
    <n v="1"/>
    <n v="30"/>
    <n v="30"/>
    <n v="3"/>
    <n v="-3"/>
    <n v="29.7"/>
    <m/>
    <s v="01204YILHM2722"/>
  </r>
  <r>
    <x v="1204"/>
    <m/>
    <m/>
    <s v="Venta Tienda"/>
    <s v="YILHM2338"/>
    <s v="_Pantalones de pijama azul celeste con rayas H&amp;M"/>
    <n v="1"/>
    <n v="20"/>
    <n v="20"/>
    <n v="2"/>
    <n v="0"/>
    <n v="17.8"/>
    <m/>
    <s v="01205YILHM2338"/>
  </r>
  <r>
    <x v="1204"/>
    <m/>
    <m/>
    <s v="Venta Tienda"/>
    <s v="YILHM2417"/>
    <s v="_Chaleco de jersey negro con botones dorados H&amp;M"/>
    <n v="1"/>
    <n v="25"/>
    <n v="25"/>
    <n v="2.5"/>
    <n v="0"/>
    <n v="22.25"/>
    <m/>
    <s v="01205YILHM2417"/>
  </r>
  <r>
    <x v="1205"/>
    <m/>
    <m/>
    <s v="Tienda Mildred"/>
    <s v="YILHM0635"/>
    <s v="Camisa de punto texturizado de ajuste regular negro de hombre H&amp;M"/>
    <n v="1"/>
    <n v="25"/>
    <n v="25"/>
    <n v="2.5"/>
    <n v="9"/>
    <n v="13.25"/>
    <m/>
    <s v="01206YILHM0635"/>
  </r>
  <r>
    <x v="1205"/>
    <m/>
    <m/>
    <s v="Tienda Mildred"/>
    <s v="YILHM2144"/>
    <s v="Polo de punto texturizado de corte regular regular marrón oscuro H&amp;m"/>
    <n v="1"/>
    <n v="25"/>
    <n v="25"/>
    <n v="2.5"/>
    <n v="0"/>
    <n v="22.25"/>
    <m/>
    <s v="01206YILHM2144"/>
  </r>
  <r>
    <x v="1205"/>
    <m/>
    <m/>
    <s v="Tienda Mildred"/>
    <s v="YILHM2152"/>
    <s v="Camisa resort de canalé de ajuste holgado negra H&amp;M"/>
    <n v="1"/>
    <n v="35"/>
    <n v="35"/>
    <n v="3.5"/>
    <n v="0"/>
    <n v="31.15"/>
    <m/>
    <s v="01206YILHM2152"/>
  </r>
  <r>
    <x v="1205"/>
    <m/>
    <m/>
    <s v="Tienda Mildred"/>
    <s v="YILHM2600"/>
    <s v="_Pulóver de canalé azul marino con rayas blancas H&amp;M"/>
    <n v="1"/>
    <n v="18"/>
    <n v="18"/>
    <n v="1.8"/>
    <n v="-1.8"/>
    <n v="17.82"/>
    <m/>
    <s v="01206YILHM2600"/>
  </r>
  <r>
    <x v="1205"/>
    <m/>
    <m/>
    <s v="Tienda Mildred"/>
    <s v="YILHM2322"/>
    <s v="Camisa ajustada azul celeste/estampada H&amp;M"/>
    <n v="1"/>
    <n v="25"/>
    <n v="25"/>
    <n v="2.5"/>
    <n v="0"/>
    <n v="22.25"/>
    <m/>
    <s v="01206YILHM2322"/>
  </r>
  <r>
    <x v="1205"/>
    <m/>
    <m/>
    <s v="Tienda Mildred"/>
    <s v="YILHM2761"/>
    <s v="_Pantalón de hombre de algodón slim fit beige H&amp;M"/>
    <n v="1"/>
    <n v="30"/>
    <n v="30"/>
    <n v="3"/>
    <n v="-3"/>
    <n v="29.7"/>
    <m/>
    <s v="01206YILHM2761"/>
  </r>
  <r>
    <x v="1205"/>
    <m/>
    <m/>
    <s v="Tienda Mildred"/>
    <s v="YILHM2760"/>
    <s v="_Pantalón de hombre de sarga de algodón slim fit beige H&amp;M"/>
    <n v="1"/>
    <n v="30"/>
    <n v="30"/>
    <n v="3"/>
    <n v="-3"/>
    <n v="29.7"/>
    <m/>
    <s v="01206YILHM2760"/>
  </r>
  <r>
    <x v="1205"/>
    <m/>
    <m/>
    <s v="Tienda Mildred"/>
    <s v="YILHM2518"/>
    <s v="_Jeans relajados de hombre negro H&amp;M"/>
    <n v="1"/>
    <n v="35"/>
    <n v="35"/>
    <n v="3.5"/>
    <n v="12"/>
    <n v="19.149999999999999"/>
    <m/>
    <s v="01206YILHM2518"/>
  </r>
  <r>
    <x v="1205"/>
    <m/>
    <m/>
    <s v="Tienda Mildred"/>
    <s v="YILHM2179"/>
    <s v="Polo ajustado verde salvia H&amp;M"/>
    <n v="1"/>
    <n v="30"/>
    <n v="30"/>
    <n v="3"/>
    <n v="0"/>
    <n v="26.7"/>
    <m/>
    <s v="01206YILHM2179"/>
  </r>
  <r>
    <x v="1205"/>
    <m/>
    <m/>
    <s v="Tienda Mildred"/>
    <s v="YILHM2457"/>
    <s v="Pulóver ajustado Coolmax negro H&amp;M"/>
    <n v="2"/>
    <n v="18"/>
    <n v="36"/>
    <n v="1.8"/>
    <n v="12"/>
    <n v="8.0400000000000009"/>
    <m/>
    <s v="01206YILHM2457"/>
  </r>
  <r>
    <x v="1205"/>
    <m/>
    <m/>
    <s v="Tienda Mildred"/>
    <s v="YILHM2319"/>
    <s v="Camisa ajustada negra H&amp;M"/>
    <n v="1"/>
    <n v="25"/>
    <n v="25"/>
    <n v="2.5"/>
    <n v="0"/>
    <n v="22.25"/>
    <m/>
    <s v="01206YILHM2319"/>
  </r>
  <r>
    <x v="1205"/>
    <m/>
    <m/>
    <s v="Tienda Mildred"/>
    <s v="YILHM2438"/>
    <s v="_Camisa de mezcla modal negra con botones blancos H&amp;M Talla S"/>
    <n v="1"/>
    <n v="30"/>
    <n v="30"/>
    <n v="3"/>
    <n v="0"/>
    <n v="26.7"/>
    <m/>
    <s v="01206YILHM2438"/>
  </r>
  <r>
    <x v="1205"/>
    <m/>
    <m/>
    <s v="Tienda Mildred"/>
    <s v="YILHM2524"/>
    <s v="_Pantalones de hombre de vestir slim fit negros H&amp;M"/>
    <n v="1"/>
    <n v="35"/>
    <n v="35"/>
    <n v="3.5"/>
    <n v="12"/>
    <n v="19.149999999999999"/>
    <m/>
    <s v="01206YILHM2524"/>
  </r>
  <r>
    <x v="1205"/>
    <m/>
    <m/>
    <s v="Tienda Mildred"/>
    <s v="YILHM2302"/>
    <s v="Pulóver negro de ajuste regular de algón H&amp;M"/>
    <n v="1"/>
    <n v="18"/>
    <n v="18"/>
    <n v="1.8"/>
    <n v="0"/>
    <n v="16.02"/>
    <m/>
    <s v="01206YILHM2302"/>
  </r>
  <r>
    <x v="1206"/>
    <m/>
    <m/>
    <s v="Tienda Mildrey 5% Lau"/>
    <s v="YILHM0560"/>
    <s v="Pulóver holgado negro de hombre H&amp;M"/>
    <n v="1"/>
    <n v="15"/>
    <n v="15"/>
    <n v="1.5"/>
    <n v="9.3000000000000007"/>
    <n v="4.0499999999999989"/>
    <m/>
    <s v="01207YILHM0560"/>
  </r>
  <r>
    <x v="1206"/>
    <m/>
    <m/>
    <s v="Tienda Mildrey 5% Lau"/>
    <s v="YILHM2470"/>
    <s v="Pulóver holgado negro de hombre H&amp;M"/>
    <n v="1"/>
    <n v="18"/>
    <n v="18"/>
    <n v="1.8"/>
    <n v="12"/>
    <n v="4.0200000000000005"/>
    <m/>
    <s v="01207YILHM2470"/>
  </r>
  <r>
    <x v="1206"/>
    <m/>
    <m/>
    <s v="Tienda Mildrey 5% Lau"/>
    <s v="YILHM2519"/>
    <s v="_Jeans de hombre ajustados negros H&amp;M"/>
    <n v="1"/>
    <n v="30"/>
    <n v="30"/>
    <n v="3"/>
    <n v="12"/>
    <n v="14.7"/>
    <m/>
    <s v="01207YILHM2519"/>
  </r>
  <r>
    <x v="1206"/>
    <m/>
    <m/>
    <s v="Tienda Mildrey 5% Lau"/>
    <s v="YILHM2473"/>
    <s v="_Pulóver lavado con corte boxy color crema H&amp;M"/>
    <n v="1"/>
    <n v="22"/>
    <n v="22"/>
    <n v="2.2000000000000002"/>
    <n v="12"/>
    <n v="7.58"/>
    <m/>
    <s v="01207YILHM2473"/>
  </r>
  <r>
    <x v="1207"/>
    <m/>
    <m/>
    <s v="Tienda Mildrey 5% Yeni"/>
    <s v="YILHM0928"/>
    <s v="_Pantalones de pierna ancha marrón oscuro de mujer H&amp;M"/>
    <n v="1"/>
    <n v="35"/>
    <n v="35"/>
    <n v="3.5"/>
    <n v="10.8"/>
    <n v="20.349999999999998"/>
    <m/>
    <s v="01208YILHM0928"/>
  </r>
  <r>
    <x v="1207"/>
    <m/>
    <m/>
    <s v="Tienda Mildrey 5% Yeni"/>
    <s v="YILHM2769"/>
    <s v="_Bermudas de mujer denim azul oscuro H&amp;M"/>
    <n v="1"/>
    <n v="30"/>
    <n v="30"/>
    <n v="3"/>
    <n v="-3"/>
    <n v="29.7"/>
    <m/>
    <s v="01208YILHM2769"/>
  </r>
  <r>
    <x v="1208"/>
    <m/>
    <m/>
    <m/>
    <s v="YILHM2047"/>
    <s v="Pantalones cortos de corte regular color crema de hombre H&amp;M"/>
    <n v="1"/>
    <n v="30"/>
    <n v="30"/>
    <n v="0"/>
    <n v="3"/>
    <n v="26.7"/>
    <m/>
    <s v="01209YILHM2047"/>
  </r>
  <r>
    <x v="1209"/>
    <m/>
    <m/>
    <s v="Nally"/>
    <s v="YILHM2555"/>
    <s v="Sandalias de plataformas de saco con detalle de silicona"/>
    <n v="1"/>
    <n v="50"/>
    <n v="50"/>
    <n v="5"/>
    <n v="-5"/>
    <n v="49.5"/>
    <m/>
    <s v="01210YILHM2555"/>
  </r>
  <r>
    <x v="1210"/>
    <m/>
    <m/>
    <s v="Violeta"/>
    <s v="YILHM1087"/>
    <s v="Bolso extragrande minimalista para viajes y vacaciones"/>
    <n v="1"/>
    <n v="30"/>
    <n v="30"/>
    <n v="3"/>
    <n v="12.780000000000001"/>
    <n v="13.919999999999998"/>
    <m/>
    <s v="01211YILHM1087"/>
  </r>
  <r>
    <x v="1211"/>
    <m/>
    <m/>
    <s v="Vanessa"/>
    <s v="YILHM1087"/>
    <s v="Bolso extragrande minimalista para viajes y vacaciones"/>
    <n v="1"/>
    <n v="30"/>
    <n v="30"/>
    <n v="3"/>
    <n v="12.780000000000001"/>
    <n v="13.919999999999998"/>
    <m/>
    <s v="01212YILHM1087"/>
  </r>
  <r>
    <x v="1212"/>
    <m/>
    <m/>
    <s v="Yeni almacén"/>
    <s v="YILHM0433"/>
    <s v="Pullover blanco Hot Stuff"/>
    <n v="1"/>
    <n v="12"/>
    <n v="12"/>
    <n v="1.2000000000000002"/>
    <n v="10"/>
    <n v="0.67999999999999983"/>
    <m/>
    <s v="01213YILHM0433"/>
  </r>
  <r>
    <x v="1213"/>
    <m/>
    <m/>
    <m/>
    <s v="SQ7494591"/>
    <s v="Sandalias strappy de plataforma color beige"/>
    <n v="1"/>
    <n v="35"/>
    <n v="35"/>
    <n v="0"/>
    <n v="24.63165"/>
    <n v="10.01835"/>
    <m/>
    <s v="01214SQ7494591"/>
  </r>
  <r>
    <x v="1214"/>
    <m/>
    <m/>
    <s v="Yilian"/>
    <s v="YILHM2549"/>
    <s v="Bolso de mano estilo coreano negro con cordón para mujer"/>
    <n v="1"/>
    <n v="30"/>
    <n v="30"/>
    <n v="3"/>
    <n v="-3"/>
    <n v="29.7"/>
    <m/>
    <s v="01215YILHM2549"/>
  </r>
  <r>
    <x v="1215"/>
    <m/>
    <m/>
    <s v="Claudia"/>
    <s v="YILHM0697"/>
    <s v="Pulóver ajustado blanco de mujer H&amp;M"/>
    <n v="1"/>
    <n v="15"/>
    <n v="15"/>
    <n v="1.5"/>
    <n v="14"/>
    <n v="-0.65"/>
    <m/>
    <s v="01216YILHM0697"/>
  </r>
  <r>
    <x v="1215"/>
    <m/>
    <m/>
    <s v="Claudia"/>
    <s v="YILHM2528"/>
    <s v="_Pantalón de hombre de vestir gris melange H&amp;M"/>
    <n v="1"/>
    <n v="45"/>
    <n v="45"/>
    <n v="4.5"/>
    <n v="12"/>
    <n v="28.05"/>
    <m/>
    <s v="01216YILHM2528"/>
  </r>
  <r>
    <x v="1216"/>
    <m/>
    <m/>
    <s v="Yilian"/>
    <s v="YILHM2466"/>
    <s v="_Pulóver de hombre oversized de gran calidad blanco H&amp;M"/>
    <n v="1"/>
    <n v="20"/>
    <n v="20"/>
    <n v="2"/>
    <n v="12"/>
    <n v="5.8"/>
    <m/>
    <s v="01217YILHM2466"/>
  </r>
  <r>
    <x v="1217"/>
    <m/>
    <m/>
    <s v="Nalli"/>
    <s v="YILHM1087"/>
    <s v="Bolso extragrande minimalista para viajes y vacaciones"/>
    <n v="1"/>
    <n v="30"/>
    <n v="30"/>
    <n v="3"/>
    <n v="12.780000000000001"/>
    <n v="13.919999999999998"/>
    <m/>
    <s v="01218YILHM1087"/>
  </r>
  <r>
    <x v="1218"/>
    <m/>
    <m/>
    <s v="Nalli"/>
    <s v="YILHM2579"/>
    <s v="Sandalias de tacón redondo trenzadas con detalle de hebilla marmoleada"/>
    <n v="1"/>
    <n v="40"/>
    <n v="40"/>
    <n v="4"/>
    <n v="-4"/>
    <n v="39.6"/>
    <m/>
    <s v="01219YILHM2579"/>
  </r>
  <r>
    <x v="1218"/>
    <m/>
    <m/>
    <s v="Nalli"/>
    <s v="YILHM2552"/>
    <s v="Sandalias de plataformas de saco con detalle de silicona"/>
    <n v="1"/>
    <n v="50"/>
    <n v="50"/>
    <n v="5"/>
    <n v="-5"/>
    <n v="49.5"/>
    <m/>
    <s v="01219YILHM2552"/>
  </r>
  <r>
    <x v="1219"/>
    <m/>
    <m/>
    <s v="Nalli"/>
    <s v="YILHM0635"/>
    <s v="Camisa de punto texturizado de ajuste regular negro de hombre H&amp;M"/>
    <n v="1"/>
    <n v="25"/>
    <n v="25"/>
    <n v="2.5"/>
    <n v="9"/>
    <n v="13.25"/>
    <m/>
    <s v="01220YILHM0635"/>
  </r>
  <r>
    <x v="1220"/>
    <m/>
    <m/>
    <s v="Nally_x000a_Se descontó el 15% por el día de las madres"/>
    <s v="YILHM2568"/>
    <s v="Sandalias negras con plataforma anudadas con detalle trenzado"/>
    <n v="1"/>
    <n v="30"/>
    <n v="30"/>
    <n v="3"/>
    <n v="-3"/>
    <n v="29.7"/>
    <m/>
    <s v="01221YILHM2568"/>
  </r>
  <r>
    <x v="1221"/>
    <m/>
    <m/>
    <m/>
    <s v="BU043501"/>
    <s v="Maxi Vestido de corte holgado de cintura con ajuste con estampado de plantas"/>
    <n v="1"/>
    <n v="30"/>
    <n v="30"/>
    <n v="0"/>
    <n v="16.190000000000001"/>
    <n v="13.509999999999998"/>
    <m/>
    <s v="01222BU043501"/>
  </r>
  <r>
    <x v="1222"/>
    <m/>
    <m/>
    <m/>
    <s v="YILHM1027"/>
    <s v="Vestido maxi con textura tipo lino de diseño bandeau con nudo y aberturas PLT"/>
    <n v="1"/>
    <n v="28"/>
    <n v="28"/>
    <n v="0"/>
    <n v="16.05"/>
    <n v="11.67"/>
    <m/>
    <s v="01223YILHM1027"/>
  </r>
  <r>
    <x v="1223"/>
    <m/>
    <m/>
    <s v="15% descuento"/>
    <s v="YNIR51"/>
    <s v="_Balerinas estilo Mary Janes con diseño calado color crema H&amp;M"/>
    <n v="1"/>
    <n v="40"/>
    <n v="40"/>
    <n v="4"/>
    <n v="-4"/>
    <n v="39.6"/>
    <m/>
    <s v="01224YNIR51"/>
  </r>
  <r>
    <x v="1224"/>
    <m/>
    <m/>
    <m/>
    <s v="YNIR30"/>
    <s v="_Balerinas beige estilo Mary Janes trenzadas de saco H&amp;M"/>
    <n v="1"/>
    <n v="40"/>
    <n v="40"/>
    <n v="0"/>
    <n v="0"/>
    <n v="39.6"/>
    <m/>
    <s v="01225YNIR30"/>
  </r>
  <r>
    <x v="1225"/>
    <m/>
    <m/>
    <s v="Jacqueline"/>
    <s v="YILHM2837"/>
    <s v="_Body colaless negro H&amp;M"/>
    <n v="1"/>
    <n v="20"/>
    <n v="20"/>
    <n v="2"/>
    <n v="-2"/>
    <n v="19.8"/>
    <m/>
    <s v="01226YILHM2837"/>
  </r>
  <r>
    <x v="1225"/>
    <m/>
    <m/>
    <s v="Jacqueline"/>
    <s v="YILHM2662"/>
    <s v="_Top sin mangas beige claro cuello rectangular H&amp;M"/>
    <n v="1"/>
    <n v="15"/>
    <n v="15"/>
    <n v="1.5"/>
    <n v="-1.5"/>
    <n v="14.85"/>
    <m/>
    <s v="01226YILHM2662"/>
  </r>
  <r>
    <x v="1225"/>
    <m/>
    <m/>
    <s v="Jacqueline"/>
    <s v="YILHM2663"/>
    <s v="_Camiseta de mujer acanalada corta beige H&amp;M"/>
    <n v="1"/>
    <n v="18"/>
    <n v="18"/>
    <n v="1.8"/>
    <n v="-1.8"/>
    <n v="17.82"/>
    <m/>
    <s v="01226YILHM2663"/>
  </r>
  <r>
    <x v="1225"/>
    <m/>
    <m/>
    <s v="Jacqueline"/>
    <s v="YILHM0220"/>
    <s v="Camiseta deportiva corta de tirantes"/>
    <n v="1"/>
    <n v="12"/>
    <n v="12"/>
    <n v="1.2000000000000002"/>
    <n v="9"/>
    <n v="1.6799999999999997"/>
    <m/>
    <s v="01226YILHM0220"/>
  </r>
  <r>
    <x v="1225"/>
    <m/>
    <m/>
    <s v="Jacqueline"/>
    <s v="YILHM2501"/>
    <s v="_Camiseta de mujer sin mangas acanalada gris melange H&amp;M"/>
    <n v="1"/>
    <n v="15"/>
    <n v="15"/>
    <n v="1.5"/>
    <n v="12"/>
    <n v="1.35"/>
    <m/>
    <s v="01226YILHM2501"/>
  </r>
  <r>
    <x v="1225"/>
    <m/>
    <m/>
    <s v="Jacqueline"/>
    <s v="YILHM2684"/>
    <s v="_Pulóver de mujer blanco con letrero de pedrería Atelier Paris H&amp;M"/>
    <n v="1"/>
    <n v="20"/>
    <n v="20"/>
    <n v="2"/>
    <n v="-2"/>
    <n v="19.8"/>
    <m/>
    <s v="01226YILHM2684"/>
  </r>
  <r>
    <x v="1225"/>
    <m/>
    <m/>
    <s v="Jacqueline"/>
    <s v="YILHM2827"/>
    <s v="_Pulóver de mujer con letrero Bisous H&amp;M"/>
    <n v="1"/>
    <n v="20"/>
    <n v="20"/>
    <n v="2"/>
    <n v="-2"/>
    <n v="19.8"/>
    <m/>
    <s v="01226YILHM2827"/>
  </r>
  <r>
    <x v="1226"/>
    <m/>
    <m/>
    <s v="Yeny"/>
    <s v="YILHM2612"/>
    <s v="_Pulóver de mujer de algodón blanco Dua Lipa H&amp;m"/>
    <n v="1"/>
    <n v="20"/>
    <n v="20"/>
    <n v="2"/>
    <n v="-2"/>
    <n v="19.8"/>
    <m/>
    <s v="01227YILHM2612"/>
  </r>
  <r>
    <x v="1227"/>
    <m/>
    <m/>
    <s v="Nalli"/>
    <s v="YILHM2542"/>
    <s v="Traje de baño de una sola pieza unicolor y diseño elegante con abertura"/>
    <n v="1"/>
    <n v="30"/>
    <n v="30"/>
    <n v="3"/>
    <n v="7.9400000000000013"/>
    <n v="18.759999999999998"/>
    <m/>
    <s v="01228YILHM2542"/>
  </r>
  <r>
    <x v="1227"/>
    <m/>
    <m/>
    <s v="Nalli"/>
    <s v="YILHM2539"/>
    <s v="Traje de baño elegante negro casual unicolor con adorno en tendencia"/>
    <n v="1"/>
    <n v="30"/>
    <n v="30"/>
    <n v="3"/>
    <n v="10.84"/>
    <n v="15.86"/>
    <m/>
    <s v="01228YILHM2539"/>
  </r>
  <r>
    <x v="1228"/>
    <m/>
    <m/>
    <s v="Tienda Mildrey"/>
    <s v="YILHM2210"/>
    <s v="Jeans suelto Houston azul claro H&amp;M Talla 32x32"/>
    <n v="1"/>
    <n v="40"/>
    <n v="40"/>
    <n v="4"/>
    <n v="0"/>
    <n v="35.6"/>
    <m/>
    <s v="01229YILHM2210"/>
  </r>
  <r>
    <x v="1228"/>
    <m/>
    <m/>
    <s v="Tienda Mildrey"/>
    <s v="YILHM2056"/>
    <s v="Pantalones cortos de gran calidad con bolsillos discretos negro de hombre H&amp;M"/>
    <n v="1"/>
    <n v="28"/>
    <n v="28"/>
    <n v="2.8000000000000003"/>
    <n v="0"/>
    <n v="24.919999999999998"/>
    <m/>
    <s v="01229YILHM2056"/>
  </r>
  <r>
    <x v="1229"/>
    <m/>
    <m/>
    <m/>
    <s v="YILHM2136"/>
    <s v="Pulóver holgado rosa de hombre H&amp;M"/>
    <n v="1"/>
    <n v="18"/>
    <n v="18"/>
    <n v="0"/>
    <n v="1.8"/>
    <n v="16.02"/>
    <m/>
    <s v="01230YILHM2136"/>
  </r>
  <r>
    <x v="1230"/>
    <m/>
    <m/>
    <s v="Lianet Promo 5%"/>
    <s v="YILHM2552"/>
    <s v="Sandalias de plataformas de saco con detalle de silicona"/>
    <n v="1"/>
    <n v="50"/>
    <n v="50"/>
    <n v="5"/>
    <n v="-5"/>
    <n v="49.5"/>
    <m/>
    <s v="01231YILHM2552"/>
  </r>
  <r>
    <x v="1231"/>
    <m/>
    <m/>
    <s v="Yeni 5%"/>
    <s v="YILHM2811"/>
    <s v="_Short bañador de sirsaca negro H&amp;M"/>
    <n v="1"/>
    <n v="25"/>
    <n v="25"/>
    <n v="2.5"/>
    <n v="-2.5"/>
    <n v="24.75"/>
    <m/>
    <s v="01232YILHM2811"/>
  </r>
  <r>
    <x v="1231"/>
    <m/>
    <m/>
    <s v="Yeni 5%"/>
    <s v="YILHM2247"/>
    <s v="Pantalones de hombre ajustados azul marino H&amp;M"/>
    <n v="1"/>
    <n v="35"/>
    <n v="35"/>
    <n v="3.5"/>
    <n v="0"/>
    <n v="31.15"/>
    <m/>
    <s v="01232YILHM2247"/>
  </r>
  <r>
    <x v="1231"/>
    <m/>
    <m/>
    <s v="Yeni 5%"/>
    <s v="YILHM2315"/>
    <s v="Camisa negra de corte ajustado de cuello chino H&amp;M"/>
    <n v="1"/>
    <n v="25"/>
    <n v="25"/>
    <n v="2.5"/>
    <n v="0"/>
    <n v="22.25"/>
    <m/>
    <s v="01232YILHM2315"/>
  </r>
  <r>
    <x v="1231"/>
    <m/>
    <m/>
    <s v="Yeni 5%"/>
    <s v="YILHM0965"/>
    <s v="Pantalones chinos de algodón de fit slim beige de hombre H&amp;M (no subió)"/>
    <n v="1"/>
    <n v="30"/>
    <n v="30"/>
    <n v="3"/>
    <n v="0"/>
    <n v="26.7"/>
    <m/>
    <s v="01232YILHM0965"/>
  </r>
  <r>
    <x v="1231"/>
    <m/>
    <m/>
    <s v="Yeni 5%"/>
    <s v="YILHM2812"/>
    <s v="_Shorts en mezcla de lino colo crema H&amp;M"/>
    <n v="1"/>
    <n v="30"/>
    <n v="30"/>
    <n v="3"/>
    <n v="-3"/>
    <n v="29.7"/>
    <m/>
    <s v="01232YILHM2812"/>
  </r>
  <r>
    <x v="1232"/>
    <m/>
    <m/>
    <m/>
    <s v="YILHM2149"/>
    <s v="Pulóver de corte regular con cuello blanco H&amp;M"/>
    <n v="1"/>
    <n v="30"/>
    <n v="30"/>
    <n v="0"/>
    <n v="3"/>
    <n v="26.7"/>
    <m/>
    <s v="01233YILHM2149"/>
  </r>
  <r>
    <x v="1232"/>
    <m/>
    <m/>
    <m/>
    <s v="YILHM2626"/>
    <s v="_Top de punto fino negro H&amp;M"/>
    <n v="1"/>
    <n v="20"/>
    <n v="20"/>
    <n v="0"/>
    <n v="0"/>
    <n v="19.8"/>
    <m/>
    <s v="01233YILHM2626"/>
  </r>
  <r>
    <x v="1233"/>
    <m/>
    <m/>
    <m/>
    <s v="YILHM0141"/>
    <s v="Calcetines bajos de algodón color blanco de algodón H&amp;M"/>
    <n v="1"/>
    <n v="3"/>
    <n v="3"/>
    <n v="0"/>
    <n v="1.1600000000000001"/>
    <n v="1.8099999999999998"/>
    <m/>
    <s v="01234YILHM0141"/>
  </r>
  <r>
    <x v="1234"/>
    <m/>
    <m/>
    <m/>
    <s v="YNIR56"/>
    <s v="_Sandalias de tacón kitten negras con efecto piel de cocodrilo H&amp;M"/>
    <n v="1"/>
    <n v="40"/>
    <n v="40"/>
    <n v="0"/>
    <n v="0"/>
    <n v="39.6"/>
    <m/>
    <s v="01235YNIR56"/>
  </r>
  <r>
    <x v="1235"/>
    <m/>
    <m/>
    <m/>
    <s v="YILHM2824"/>
    <s v="_Blusa de popelina con mangas globo crema/estampado azul H&amp;M"/>
    <n v="1"/>
    <n v="20"/>
    <n v="20"/>
    <n v="0"/>
    <n v="0"/>
    <n v="19.8"/>
    <m/>
    <s v="01236YILHM2824"/>
  </r>
  <r>
    <x v="1235"/>
    <m/>
    <m/>
    <m/>
    <s v="YILHM2339"/>
    <s v="_Camiseta sin mangas acanalada de mujer marrón oscuro H&amp;M"/>
    <n v="1"/>
    <n v="18"/>
    <n v="18"/>
    <n v="0"/>
    <n v="1.8"/>
    <n v="16.02"/>
    <m/>
    <s v="01236YILHM2339"/>
  </r>
  <r>
    <x v="1235"/>
    <m/>
    <m/>
    <m/>
    <s v="YILHM0935"/>
    <s v="_Pantalones de vestir negro de cintura alta de mujer H&amp;M"/>
    <n v="1"/>
    <n v="25"/>
    <n v="25"/>
    <n v="0"/>
    <n v="13.3"/>
    <n v="11.45"/>
    <m/>
    <s v="01236YILHM0935"/>
  </r>
  <r>
    <x v="1235"/>
    <m/>
    <m/>
    <m/>
    <s v="YILHM2345"/>
    <s v="_Falda plisada negra H&amp;M"/>
    <n v="1"/>
    <n v="25"/>
    <n v="25"/>
    <n v="0"/>
    <n v="2.5"/>
    <n v="22.25"/>
    <m/>
    <s v="01236YILHM2345"/>
  </r>
  <r>
    <x v="1236"/>
    <m/>
    <m/>
    <m/>
    <s v="YILHM2307"/>
    <s v="Camisa texturizada de corte regular blanco H&amp;M"/>
    <n v="1"/>
    <n v="25"/>
    <n v="25"/>
    <n v="0"/>
    <n v="2.5"/>
    <n v="22.25"/>
    <m/>
    <s v="01237YILHM2307"/>
  </r>
  <r>
    <x v="1236"/>
    <m/>
    <m/>
    <m/>
    <s v="YILHM2700"/>
    <s v="_Camisa de sarga color crema con estampado de flores negras H&amp;M"/>
    <n v="1"/>
    <n v="30"/>
    <n v="30"/>
    <n v="0"/>
    <n v="0"/>
    <n v="29.7"/>
    <m/>
    <s v="01237YILHM2700"/>
  </r>
  <r>
    <x v="1236"/>
    <m/>
    <m/>
    <m/>
    <s v="YILHM0941"/>
    <s v="Pantalones de pierna ancha con trabillas negro de mujer H&amp;M"/>
    <n v="1"/>
    <n v="35"/>
    <n v="35"/>
    <n v="0"/>
    <n v="14.3"/>
    <n v="20.349999999999998"/>
    <m/>
    <s v="01237YILHM0941"/>
  </r>
  <r>
    <x v="1236"/>
    <m/>
    <m/>
    <m/>
    <s v="YILHM2732"/>
    <s v="_Pantalón de mujer sastre con hebilla dorada decorativa beige H&amp;M"/>
    <n v="1"/>
    <n v="35"/>
    <n v="35"/>
    <n v="0"/>
    <n v="0"/>
    <n v="34.65"/>
    <m/>
    <s v="01237YILHM2732"/>
  </r>
  <r>
    <x v="1237"/>
    <m/>
    <m/>
    <m/>
    <s v="YILHM2629"/>
    <s v="_Camisa resort de mujer color crema con estampado blanco H&amp;M"/>
    <n v="1"/>
    <n v="25"/>
    <n v="25"/>
    <n v="0"/>
    <n v="0"/>
    <n v="24.75"/>
    <m/>
    <s v="01238YILHM2629"/>
  </r>
  <r>
    <x v="1238"/>
    <m/>
    <m/>
    <s v="Tienda"/>
    <s v="YILHM2789"/>
    <s v="_Polo de punto pointelle color crema con rayas negras H&amp;M"/>
    <n v="1"/>
    <n v="35"/>
    <n v="35"/>
    <n v="3.5"/>
    <n v="-3.5"/>
    <n v="34.65"/>
    <m/>
    <s v="01239YILHM2789"/>
  </r>
  <r>
    <x v="1239"/>
    <m/>
    <m/>
    <s v="Nalli"/>
    <s v="YILHM2840"/>
    <s v="_Pulóver cropped color crema/Beau H&amp;M"/>
    <n v="1"/>
    <n v="20"/>
    <n v="20"/>
    <n v="2"/>
    <n v="-2"/>
    <n v="19.8"/>
    <m/>
    <s v="01240YILHM2840"/>
  </r>
  <r>
    <x v="1239"/>
    <m/>
    <m/>
    <s v="Nalli"/>
    <s v="YILHM2828"/>
    <s v="_Pulóver de mujer con letrero Bisous H&amp;M"/>
    <n v="1"/>
    <n v="20"/>
    <n v="20"/>
    <n v="2"/>
    <n v="-2"/>
    <n v="19.8"/>
    <m/>
    <s v="01240YILHM2828"/>
  </r>
  <r>
    <x v="1240"/>
    <m/>
    <m/>
    <s v="Claudia"/>
    <s v="YILHM2817"/>
    <s v="_Shorts bañador negro H&amp;M"/>
    <n v="1"/>
    <n v="22"/>
    <n v="22"/>
    <n v="2.2000000000000002"/>
    <n v="-2.2000000000000002"/>
    <n v="21.78"/>
    <m/>
    <s v="01241YILHM2817"/>
  </r>
  <r>
    <x v="1241"/>
    <m/>
    <m/>
    <s v="Yeny"/>
    <s v="YILHM2549"/>
    <s v="Bolso de mano estilo coreano negro con cordón para mujer"/>
    <n v="1"/>
    <n v="30"/>
    <n v="30"/>
    <n v="3"/>
    <n v="-3"/>
    <n v="29.7"/>
    <m/>
    <s v="01242YILHM2549"/>
  </r>
  <r>
    <x v="1242"/>
    <m/>
    <m/>
    <s v="Claudia"/>
    <s v="YILHM2785"/>
    <s v="_Pulóver loose fit blanco Gentlemen syndrome H&amp;M"/>
    <n v="1"/>
    <n v="20"/>
    <n v="20"/>
    <n v="2"/>
    <n v="-2"/>
    <n v="19.8"/>
    <m/>
    <s v="01243YILHM2785"/>
  </r>
  <r>
    <x v="1242"/>
    <m/>
    <m/>
    <s v="Claudia"/>
    <s v="YILHM2196"/>
    <s v="Pulóver holgado negro/kodak H&amp;M"/>
    <n v="1"/>
    <n v="20"/>
    <n v="20"/>
    <n v="2"/>
    <n v="0"/>
    <n v="17.8"/>
    <m/>
    <s v="01243YILHM2196"/>
  </r>
  <r>
    <x v="1242"/>
    <m/>
    <m/>
    <s v="Claudia"/>
    <s v="YILHM0619"/>
    <s v="Pulóver de ajuste holgado con aspecto vintage y estampado korn negro de hombre H&amp;M"/>
    <n v="1"/>
    <n v="20"/>
    <n v="20"/>
    <n v="2"/>
    <n v="9"/>
    <n v="8.8000000000000007"/>
    <m/>
    <s v="01243YILHM0619"/>
  </r>
  <r>
    <x v="1243"/>
    <m/>
    <m/>
    <s v="Vanesa"/>
    <s v="YILHM2550"/>
    <s v="Set de bikini estilo europeo blanco en tendencia"/>
    <n v="1"/>
    <n v="22"/>
    <n v="22"/>
    <n v="2.2000000000000002"/>
    <n v="-2.2000000000000002"/>
    <n v="21.78"/>
    <m/>
    <s v="01244YILHM2550"/>
  </r>
  <r>
    <x v="1244"/>
    <m/>
    <m/>
    <s v="Nalli"/>
    <s v="YNIR54"/>
    <s v="_Sandalias prácticas negras con detalle de hebilla dorada H&amp;M"/>
    <n v="1"/>
    <n v="35"/>
    <n v="35"/>
    <n v="3.5"/>
    <n v="-3.5"/>
    <n v="34.65"/>
    <m/>
    <s v="01245YNIR54"/>
  </r>
  <r>
    <x v="1245"/>
    <m/>
    <m/>
    <m/>
    <s v="YILHM2789"/>
    <s v="_Polo de punto pointelle color crema con rayas negras H&amp;M"/>
    <n v="1"/>
    <n v="35"/>
    <n v="35"/>
    <n v="0"/>
    <n v="0"/>
    <n v="34.65"/>
    <m/>
    <s v="01246YILHM2789"/>
  </r>
  <r>
    <x v="1246"/>
    <m/>
    <m/>
    <s v="Yilian 5%"/>
    <s v="YNIR32"/>
    <s v="_Sandalias trenzadas marrón oscuro H&amp;M"/>
    <n v="1"/>
    <n v="35"/>
    <n v="35"/>
    <n v="3.5"/>
    <n v="-3.5"/>
    <n v="34.65"/>
    <m/>
    <s v="01247YNIR32"/>
  </r>
  <r>
    <x v="1247"/>
    <m/>
    <m/>
    <s v="Sarai 5%"/>
    <s v="YNIR38"/>
    <s v="_Sandalias tipo alpargatas negras H&amp;M"/>
    <n v="1"/>
    <n v="35"/>
    <n v="35"/>
    <n v="3.5"/>
    <n v="-3.5"/>
    <n v="34.65"/>
    <m/>
    <s v="01248YNIR38"/>
  </r>
  <r>
    <x v="1247"/>
    <m/>
    <m/>
    <s v="Sarai 5%"/>
    <s v="BU043524"/>
    <s v="Sandalias doradas de tiras anchas para toda ocasión"/>
    <n v="1"/>
    <n v="20"/>
    <n v="20"/>
    <n v="2"/>
    <n v="6.65"/>
    <n v="11.15"/>
    <m/>
    <s v="01248BU043524"/>
  </r>
  <r>
    <x v="1247"/>
    <m/>
    <m/>
    <s v="Sarai 5%"/>
    <s v="BU043517"/>
    <s v="Sandalias espadriles de saco nude atada al tobillo"/>
    <n v="1"/>
    <n v="35"/>
    <n v="35"/>
    <n v="3.5"/>
    <n v="12.15"/>
    <n v="19"/>
    <m/>
    <s v="01248BU043517"/>
  </r>
  <r>
    <x v="1248"/>
    <m/>
    <m/>
    <m/>
    <s v="YILHM2629"/>
    <s v="_Camisa resort de mujer color crema con estampado blanco H&amp;M"/>
    <n v="1"/>
    <n v="25"/>
    <n v="25"/>
    <n v="0"/>
    <n v="0"/>
    <n v="24.75"/>
    <m/>
    <s v="01249YILHM2629"/>
  </r>
  <r>
    <x v="1249"/>
    <m/>
    <m/>
    <m/>
    <s v="YILHM2547"/>
    <s v="Bolsa de cubo con asa superior elegante de gran capacidad azul"/>
    <n v="1"/>
    <n v="35"/>
    <n v="35"/>
    <n v="0"/>
    <n v="0"/>
    <n v="34.65"/>
    <m/>
    <s v="01250YILHM2547"/>
  </r>
  <r>
    <x v="1250"/>
    <m/>
    <m/>
    <m/>
    <s v="YILHM2577"/>
    <s v="Sandalias bajas con adorno textil entrelazado color salmón"/>
    <n v="1"/>
    <n v="30"/>
    <n v="30"/>
    <n v="0"/>
    <n v="0"/>
    <n v="29.7"/>
    <m/>
    <s v="01251YILHM2577"/>
  </r>
  <r>
    <x v="1251"/>
    <m/>
    <m/>
    <m/>
    <s v="YILHM2534"/>
    <s v="Vestido de ganchillo ajustado de espalda cruzada ajustable"/>
    <n v="1"/>
    <n v="30"/>
    <n v="30"/>
    <n v="0"/>
    <n v="13.73"/>
    <n v="15.969999999999999"/>
    <m/>
    <s v="01252YILHM2534"/>
  </r>
  <r>
    <x v="1252"/>
    <m/>
    <m/>
    <s v="Lili"/>
    <s v="YNIR81"/>
    <s v="_Traje de baño de color crema con ribetes de volantes y copa acolchada H&amp;M"/>
    <n v="1"/>
    <n v="35"/>
    <n v="35"/>
    <n v="3.5"/>
    <n v="-3.5"/>
    <n v="34.65"/>
    <m/>
    <s v="01253YNIR81"/>
  </r>
  <r>
    <x v="1253"/>
    <m/>
    <m/>
    <m/>
    <s v="YILHM2441"/>
    <s v="_Camisa resort con textura de ajuste regular blanca H&amp;M Talla XL"/>
    <n v="1"/>
    <n v="35"/>
    <n v="35"/>
    <n v="0"/>
    <n v="3.5"/>
    <n v="31.15"/>
    <m/>
    <s v="01254YILHM2441"/>
  </r>
  <r>
    <x v="1254"/>
    <m/>
    <m/>
    <s v="Claudia"/>
    <s v="YILHM2577"/>
    <s v="Sandalias bajas con adorno textil entrelazado color salmón"/>
    <n v="1"/>
    <n v="30"/>
    <n v="30"/>
    <n v="3"/>
    <n v="-3"/>
    <n v="29.7"/>
    <m/>
    <s v="01255YILHM2577"/>
  </r>
  <r>
    <x v="1255"/>
    <m/>
    <m/>
    <s v="Esta se cambio por una S _x000a_Nally"/>
    <s v="YILHM2543"/>
    <s v="Traje de baño de una sola pieza unicolor y diseño elegante con abertura"/>
    <n v="1"/>
    <n v="30"/>
    <n v="30"/>
    <n v="3"/>
    <n v="7.9400000000000013"/>
    <n v="18.759999999999998"/>
    <m/>
    <s v="01256YILHM2543"/>
  </r>
  <r>
    <x v="1256"/>
    <m/>
    <m/>
    <m/>
    <s v="YILHM1086"/>
    <s v="Bolso tote tejido de moda de tamaño mediano color beige"/>
    <n v="1"/>
    <n v="25"/>
    <n v="25"/>
    <n v="0"/>
    <n v="15.06"/>
    <n v="9.69"/>
    <m/>
    <s v="01257YILHM1086"/>
  </r>
  <r>
    <x v="1257"/>
    <m/>
    <m/>
    <m/>
    <s v="YILHM1088"/>
    <s v="Bolso tote tejido de moda tamaño mediano color crema"/>
    <n v="1"/>
    <n v="25"/>
    <n v="25"/>
    <n v="0"/>
    <n v="14.5"/>
    <n v="10.25"/>
    <m/>
    <s v="01258YILHM1088"/>
  </r>
  <r>
    <x v="1258"/>
    <m/>
    <m/>
    <s v="Tienda"/>
    <s v="YILHM2164"/>
    <s v="Camisa oversize de algodón de muselina con botones con contraste"/>
    <n v="1"/>
    <n v="25"/>
    <n v="25"/>
    <n v="2.5"/>
    <n v="0"/>
    <n v="22.25"/>
    <m/>
    <s v="01259YILHM2164"/>
  </r>
  <r>
    <x v="1259"/>
    <m/>
    <m/>
    <s v="Nally"/>
    <s v="BU043635"/>
    <s v="Vestido largo blanco sin tirantes atado en la espalda"/>
    <n v="1"/>
    <n v="30"/>
    <n v="30"/>
    <n v="3"/>
    <n v="11.63"/>
    <n v="15.069999999999997"/>
    <m/>
    <s v="01260BU043635"/>
  </r>
  <r>
    <x v="1260"/>
    <m/>
    <m/>
    <s v="Nally"/>
    <s v="YILHM1024"/>
    <s v="Vestido maxi oliva de satín estilo bandeau con abertura a los lados PLT"/>
    <n v="1"/>
    <n v="28"/>
    <n v="28"/>
    <n v="2.8000000000000003"/>
    <n v="10.5"/>
    <n v="14.42"/>
    <m/>
    <s v="01261YILHM1024"/>
  </r>
  <r>
    <x v="1261"/>
    <m/>
    <m/>
    <s v="Nally"/>
    <s v="BU043502"/>
    <s v="Maxi Vestido de corte holgado de cintura con ajuste con estampado de plantas"/>
    <n v="1"/>
    <n v="30"/>
    <n v="30"/>
    <n v="3"/>
    <n v="13.190000000000001"/>
    <n v="13.509999999999998"/>
    <m/>
    <s v="01262BU043502"/>
  </r>
  <r>
    <x v="1262"/>
    <m/>
    <m/>
    <s v="Nally"/>
    <s v="YILHM2578"/>
    <s v="Sandalias bajas con adorno textil entrelazado color salmón"/>
    <n v="1"/>
    <n v="30"/>
    <n v="30"/>
    <n v="3"/>
    <n v="-3"/>
    <n v="29.7"/>
    <m/>
    <s v="01263YILHM2578"/>
  </r>
  <r>
    <x v="1263"/>
    <m/>
    <m/>
    <s v="Nally"/>
    <s v="YILHM2298"/>
    <s v="Pulóver de mujer negro oversized H&amp;M"/>
    <n v="1"/>
    <n v="15"/>
    <n v="15"/>
    <n v="1.5"/>
    <n v="0"/>
    <n v="13.35"/>
    <m/>
    <s v="01264YILHM2298"/>
  </r>
  <r>
    <x v="1264"/>
    <m/>
    <m/>
    <s v="Nally"/>
    <s v="YILHM2743"/>
    <s v="_Pantaloneta amplia pull-on color crema/rayas H&amp;M"/>
    <n v="1"/>
    <n v="30"/>
    <n v="30"/>
    <n v="3"/>
    <n v="-3"/>
    <n v="29.7"/>
    <m/>
    <s v="01265YILHM2743"/>
  </r>
  <r>
    <x v="1265"/>
    <m/>
    <m/>
    <s v="Nally"/>
    <s v="YILHM2658"/>
    <s v="_Traje de baño rojo con copa acolchada H&amp;M"/>
    <n v="1"/>
    <n v="30"/>
    <n v="30"/>
    <n v="3"/>
    <n v="-3"/>
    <n v="29.7"/>
    <m/>
    <s v="01266YILHM2658"/>
  </r>
  <r>
    <x v="1266"/>
    <m/>
    <m/>
    <s v="Nally"/>
    <s v="YILHM0964"/>
    <s v="_Pantalones de pirna ancha negro con cordón de mujer H&amp;M"/>
    <n v="1"/>
    <n v="30"/>
    <n v="30"/>
    <n v="3"/>
    <n v="0"/>
    <n v="26.7"/>
    <m/>
    <s v="01267YILHM0964"/>
  </r>
  <r>
    <x v="1267"/>
    <m/>
    <m/>
    <s v="Nally"/>
    <s v="YILHM2614"/>
    <s v="_Pulóver blanco con rayas azules de algodón H&amp;M"/>
    <n v="1"/>
    <n v="20"/>
    <n v="20"/>
    <n v="2"/>
    <n v="-2"/>
    <n v="19.8"/>
    <m/>
    <s v="01268YILHM2614"/>
  </r>
  <r>
    <x v="1268"/>
    <m/>
    <m/>
    <s v="Nally"/>
    <s v="BU064412"/>
    <s v="Kimono Dazy Elegante"/>
    <n v="1"/>
    <n v="22"/>
    <n v="22"/>
    <n v="2.2000000000000002"/>
    <n v="13.352941176470591"/>
    <n v="6.2270588235294095"/>
    <m/>
    <s v="01269BU064412"/>
  </r>
  <r>
    <x v="1269"/>
    <m/>
    <m/>
    <s v="Nally"/>
    <s v="YILHM0644"/>
    <s v="Pulóver de punto de cable beige claro de mujer H&amp;M"/>
    <n v="1"/>
    <n v="20"/>
    <n v="20"/>
    <n v="2"/>
    <n v="9"/>
    <n v="8.8000000000000007"/>
    <m/>
    <s v="01270YILHM0644"/>
  </r>
  <r>
    <x v="1270"/>
    <m/>
    <m/>
    <s v="Nally"/>
    <s v="BU04376"/>
    <s v="Falda Pantalón de mezclilla"/>
    <n v="1"/>
    <n v="30"/>
    <n v="30"/>
    <n v="3"/>
    <n v="19.189999999999998"/>
    <n v="7.5100000000000025"/>
    <m/>
    <s v="01271BU04376"/>
  </r>
  <r>
    <x v="1271"/>
    <m/>
    <m/>
    <s v="Nally"/>
    <s v="YILHM1013"/>
    <s v="Vestido maxi con volantes y corte con aberturas de escote pronunciado PLT"/>
    <n v="1"/>
    <n v="35"/>
    <n v="35"/>
    <n v="3.5"/>
    <n v="18.3"/>
    <n v="12.85"/>
    <m/>
    <s v="01272YILHM1013"/>
  </r>
  <r>
    <x v="1272"/>
    <m/>
    <m/>
    <s v="Nally"/>
    <s v="YILHM2537"/>
    <s v="Vestido de ganchillo ajustado de espalda cruzada ajustable"/>
    <n v="1"/>
    <n v="30"/>
    <n v="30"/>
    <n v="3"/>
    <n v="10.73"/>
    <n v="15.969999999999999"/>
    <m/>
    <s v="01273YILHM2537"/>
  </r>
  <r>
    <x v="1273"/>
    <m/>
    <m/>
    <s v="Nally"/>
    <s v="YILHM2552"/>
    <s v="Sandalias de plataformas de saco con detalle de silicona"/>
    <n v="1"/>
    <n v="50"/>
    <n v="50"/>
    <n v="5"/>
    <n v="-5"/>
    <n v="49.5"/>
    <m/>
    <s v="01274YILHM2552"/>
  </r>
  <r>
    <x v="1274"/>
    <m/>
    <m/>
    <s v="Nally"/>
    <s v="SQ2791329"/>
    <s v="Sandalias de plataforma de rafia natural"/>
    <n v="1"/>
    <n v="45"/>
    <n v="45"/>
    <n v="4.5"/>
    <n v="19.649999999999999"/>
    <n v="20.400000000000002"/>
    <m/>
    <s v="01275SQ2791329"/>
  </r>
  <r>
    <x v="1275"/>
    <m/>
    <m/>
    <m/>
    <s v="YILHM2705"/>
    <s v="_Chaleco de traje beige claro con botones nacarados H&amp;M"/>
    <n v="1"/>
    <n v="25"/>
    <n v="25"/>
    <n v="0"/>
    <n v="0"/>
    <n v="24.75"/>
    <m/>
    <s v="01276YILHM2705"/>
  </r>
  <r>
    <x v="1275"/>
    <m/>
    <m/>
    <m/>
    <s v="YILHM0342"/>
    <s v="Jeans de pierna recta de talle alto"/>
    <n v="1"/>
    <n v="35"/>
    <n v="35"/>
    <n v="0"/>
    <n v="5.3"/>
    <n v="29.349999999999998"/>
    <m/>
    <s v="01276YILHM0342"/>
  </r>
  <r>
    <x v="1275"/>
    <m/>
    <m/>
    <m/>
    <s v="YILHM0635"/>
    <s v="Camisa de punto texturizado de ajuste regular negro de hombre H&amp;M"/>
    <n v="1"/>
    <n v="25"/>
    <n v="25"/>
    <n v="0"/>
    <n v="11.5"/>
    <n v="13.25"/>
    <m/>
    <s v="01276YILHM0635"/>
  </r>
  <r>
    <x v="1275"/>
    <m/>
    <m/>
    <m/>
    <s v="YILHM2813"/>
    <s v="_Shorts en mezcla de lino colo crema H&amp;M"/>
    <n v="1"/>
    <n v="30"/>
    <n v="30"/>
    <n v="0"/>
    <n v="0"/>
    <n v="29.7"/>
    <m/>
    <s v="01276YILHM2813"/>
  </r>
  <r>
    <x v="1275"/>
    <m/>
    <m/>
    <m/>
    <s v="YILHM2857"/>
    <s v="_Jeans de mujer altos y anchos azul denim H&amp;M"/>
    <n v="1"/>
    <n v="40"/>
    <n v="40"/>
    <n v="0"/>
    <n v="0"/>
    <n v="39.6"/>
    <m/>
    <s v="01276YILHM2857"/>
  </r>
  <r>
    <x v="1275"/>
    <m/>
    <m/>
    <m/>
    <s v="YILHM2771"/>
    <s v="_Shorts de mujer denim de tiro alto azul denim claro H&amp;M"/>
    <n v="1"/>
    <n v="30"/>
    <n v="30"/>
    <n v="0"/>
    <n v="0"/>
    <n v="29.7"/>
    <m/>
    <s v="01276YILHM2771"/>
  </r>
  <r>
    <x v="1275"/>
    <m/>
    <m/>
    <m/>
    <s v="YILHM2698"/>
    <s v="_Chaleco de traje a medida con detalle de hebilla trasera color crema H&amp;M"/>
    <n v="1"/>
    <n v="30"/>
    <n v="30"/>
    <n v="0"/>
    <n v="0"/>
    <n v="29.7"/>
    <m/>
    <s v="01276YILHM2698"/>
  </r>
  <r>
    <x v="1275"/>
    <m/>
    <m/>
    <m/>
    <s v="YILHM0912"/>
    <s v="Pulóver estampado de ajuste holgado negro Soho LDN H&amp;M"/>
    <n v="1"/>
    <n v="20"/>
    <n v="20"/>
    <n v="0"/>
    <n v="12.8"/>
    <n v="6.9999999999999991"/>
    <m/>
    <s v="01276YILHM0912"/>
  </r>
  <r>
    <x v="1275"/>
    <m/>
    <m/>
    <m/>
    <s v="SQ9492390"/>
    <s v="_Pulóver de mujer beige de algodón H&amp;M"/>
    <n v="1"/>
    <n v="18"/>
    <n v="18"/>
    <n v="0"/>
    <n v="10.799999999999999"/>
    <n v="7.0200000000000014"/>
    <m/>
    <s v="01276SQ9492390"/>
  </r>
  <r>
    <x v="1275"/>
    <m/>
    <m/>
    <m/>
    <s v="YILHM2786"/>
    <s v="_Pulóver loose fit blanco Gentlemen syndrome H&amp;M"/>
    <n v="1"/>
    <n v="20"/>
    <n v="20"/>
    <n v="0"/>
    <n v="0"/>
    <n v="19.8"/>
    <m/>
    <s v="01276YILHM2786"/>
  </r>
  <r>
    <x v="1275"/>
    <m/>
    <m/>
    <m/>
    <s v="YILHM2603"/>
    <s v="_Pulóver de mujer beige de algodón H&amp;M"/>
    <n v="1"/>
    <n v="18"/>
    <n v="18"/>
    <n v="0"/>
    <n v="0"/>
    <n v="17.82"/>
    <m/>
    <s v="01276YILHM2603"/>
  </r>
  <r>
    <x v="1275"/>
    <m/>
    <m/>
    <m/>
    <s v="YILHM1073"/>
    <s v="_Shorts boyfriend denim en color azul claro con bajo descosido PLT"/>
    <n v="1"/>
    <n v="20"/>
    <n v="20"/>
    <n v="0"/>
    <n v="10.55"/>
    <n v="9.25"/>
    <m/>
    <s v="01276YILHM1073"/>
  </r>
  <r>
    <x v="1276"/>
    <m/>
    <m/>
    <m/>
    <s v="YILHM2671"/>
    <s v="_Vestido de tirantes finos blanco con estampado de colores floral H&amp;M"/>
    <n v="1"/>
    <n v="30"/>
    <n v="30"/>
    <n v="0"/>
    <n v="0"/>
    <n v="29.7"/>
    <m/>
    <s v="01277YILHM2671"/>
  </r>
  <r>
    <x v="1277"/>
    <m/>
    <m/>
    <s v="Yiliam"/>
    <s v="YILHM1049"/>
    <s v="Vestido estilo con pliegues y apariencia de lino PLT"/>
    <n v="1"/>
    <n v="25"/>
    <n v="25"/>
    <n v="2.5"/>
    <n v="7.3000000000000007"/>
    <n v="14.95"/>
    <m/>
    <s v="01278YILHM1049"/>
  </r>
  <r>
    <x v="1278"/>
    <m/>
    <m/>
    <s v="Claudia"/>
    <s v="YILHM2835"/>
    <s v="_Pulóver de mujer de algodón negro de gran calidad H&amp;M"/>
    <n v="1"/>
    <n v="20"/>
    <n v="20"/>
    <n v="2"/>
    <n v="-2"/>
    <n v="19.8"/>
    <m/>
    <s v="01279YILHM2835"/>
  </r>
  <r>
    <x v="1279"/>
    <m/>
    <m/>
    <s v="Claudia"/>
    <s v="YILHM2781"/>
    <s v="_Pulóver de mujer oversized estampado the rollings stones H&amp;M"/>
    <n v="1"/>
    <n v="20"/>
    <n v="20"/>
    <n v="2"/>
    <n v="-2"/>
    <n v="19.8"/>
    <m/>
    <s v="01280YILHM2781"/>
  </r>
  <r>
    <x v="1280"/>
    <m/>
    <m/>
    <s v="Claudia"/>
    <s v="YILHM2107"/>
    <s v="Pulóver de mujer color amarillo pálidio H&amp;M"/>
    <n v="1"/>
    <n v="15"/>
    <n v="15"/>
    <n v="1.5"/>
    <n v="0"/>
    <n v="13.35"/>
    <m/>
    <s v="01281YILHM2107"/>
  </r>
  <r>
    <x v="1281"/>
    <m/>
    <m/>
    <s v="Claudia"/>
    <s v="YILHM2299"/>
    <s v="Pulóver oversized negro estampado/Mickey Mouse H&amp;M"/>
    <n v="1"/>
    <n v="20"/>
    <n v="20"/>
    <n v="2"/>
    <n v="0"/>
    <n v="17.8"/>
    <m/>
    <s v="01282YILHM2299"/>
  </r>
  <r>
    <x v="1282"/>
    <m/>
    <m/>
    <s v="Nally _x000a__x000a_[2025-05-09 10:28:32 -0500"/>
    <s v="YILHM0421"/>
    <s v="Sandalias en tendencia y de gran calidad Oliva"/>
    <n v="1"/>
    <n v="30"/>
    <n v="30"/>
    <n v="3"/>
    <n v="14"/>
    <n v="12.7"/>
    <m/>
    <s v="01283YILHM0421"/>
  </r>
  <r>
    <x v="1282"/>
    <m/>
    <m/>
    <s v="Nally _x000a__x000a_[2025-05-09 10:28:32 -0500"/>
    <s v="YILHM1087"/>
    <s v="Bolso extragrande minimalista para viajes y vacaciones"/>
    <n v="1"/>
    <n v="30"/>
    <n v="30"/>
    <n v="3"/>
    <n v="12.780000000000001"/>
    <n v="13.919999999999998"/>
    <m/>
    <s v="01283YILHM1087"/>
  </r>
  <r>
    <x v="1282"/>
    <m/>
    <m/>
    <s v="Nally _x000a__x000a_[2025-05-09 10:28:32 -0500"/>
    <s v="YILHM1088"/>
    <s v="Bolso tote tejido de moda tamaño mediano color crema"/>
    <n v="1"/>
    <n v="25"/>
    <n v="25"/>
    <n v="2.5"/>
    <n v="12"/>
    <n v="10.25"/>
    <m/>
    <s v="01283YILHM1088"/>
  </r>
  <r>
    <x v="1282"/>
    <m/>
    <m/>
    <s v="Nally _x000a__x000a_[2025-05-09 10:28:32 -0500"/>
    <s v="YNIR49"/>
    <s v="_Bolso bucket cruzada marrón H&amp;M"/>
    <n v="1"/>
    <n v="40"/>
    <n v="40"/>
    <n v="4"/>
    <n v="-4"/>
    <n v="39.6"/>
    <m/>
    <s v="01283YNIR49"/>
  </r>
  <r>
    <x v="1283"/>
    <m/>
    <m/>
    <s v="Nally"/>
    <s v="SQ7553701"/>
    <s v="_Sandalias prácticas negras con detalle de hebilla dorada H&amp;M"/>
    <n v="1"/>
    <n v="35"/>
    <n v="35"/>
    <n v="3.5"/>
    <n v="17.5"/>
    <n v="13.65"/>
    <m/>
    <s v="01284SQ7553701"/>
  </r>
  <r>
    <x v="1284"/>
    <m/>
    <m/>
    <s v="Tienda mildrey 15%"/>
    <s v="BLTHM0861"/>
    <s v="_Pantalones de demin con cordón y pierna ancha de mujer H&amp;M"/>
    <n v="1"/>
    <n v="30"/>
    <n v="30"/>
    <n v="3"/>
    <n v="10.8"/>
    <n v="15.899999999999999"/>
    <m/>
    <s v="01285BLTHM0861"/>
  </r>
  <r>
    <x v="1284"/>
    <m/>
    <m/>
    <s v="Tienda mildrey 15%"/>
    <s v="YNIR06"/>
    <s v="_Sandalias bajas negras trenzadas H&amp;M"/>
    <n v="1"/>
    <n v="35"/>
    <n v="35"/>
    <n v="3.5"/>
    <n v="-3.5"/>
    <n v="34.65"/>
    <m/>
    <s v="01285YNIR06"/>
  </r>
  <r>
    <x v="1285"/>
    <m/>
    <m/>
    <s v="Tienda Mildrey"/>
    <s v="YILHM2619"/>
    <s v="_Pantalones de mezcla de lino blancos de patas anchas H&amp;M"/>
    <n v="1"/>
    <n v="35"/>
    <n v="35"/>
    <n v="3.5"/>
    <n v="-3.5"/>
    <n v="34.65"/>
    <m/>
    <s v="01286YILHM2619"/>
  </r>
  <r>
    <x v="1285"/>
    <m/>
    <m/>
    <s v="Tienda Mildrey"/>
    <s v="YILHM2806"/>
    <s v="_Camisa de punto jacquard negro H&amp;M"/>
    <n v="1"/>
    <n v="35"/>
    <n v="35"/>
    <n v="3.5"/>
    <n v="-3.5"/>
    <n v="34.65"/>
    <m/>
    <s v="01286YILHM2806"/>
  </r>
  <r>
    <x v="1285"/>
    <m/>
    <m/>
    <s v="Tienda Mildrey"/>
    <s v="YILHM0295"/>
    <s v="Pantalón cargo ripstop de ajuste regular verde caqui H&amp;M"/>
    <n v="1"/>
    <n v="30"/>
    <n v="30"/>
    <n v="3"/>
    <n v="9"/>
    <n v="17.7"/>
    <m/>
    <s v="01286YILHM0295"/>
  </r>
  <r>
    <x v="1285"/>
    <m/>
    <m/>
    <s v="Tienda Mildrey"/>
    <s v="YILHM2485"/>
    <s v="_Pantalones negros de mujer de vestir H&amp;M"/>
    <n v="1"/>
    <n v="30"/>
    <n v="30"/>
    <n v="3"/>
    <n v="12"/>
    <n v="14.7"/>
    <m/>
    <s v="01286YILHM2485"/>
  </r>
  <r>
    <x v="1286"/>
    <m/>
    <m/>
    <s v="Nally"/>
    <s v="YILHM0870"/>
    <s v="Pantalones de corte recto ajustado negro de mujer H&amp;M"/>
    <n v="1"/>
    <n v="35"/>
    <n v="35"/>
    <n v="3.5"/>
    <n v="10.8"/>
    <n v="20.349999999999998"/>
    <m/>
    <s v="01287YILHM0870"/>
  </r>
  <r>
    <x v="1287"/>
    <m/>
    <m/>
    <s v="Yilian"/>
    <s v="YILHM2534"/>
    <s v="Vestido de ganchillo ajustado de espalda cruzada ajustable"/>
    <n v="1"/>
    <n v="30"/>
    <n v="30"/>
    <n v="3"/>
    <n v="10.73"/>
    <n v="15.969999999999999"/>
    <m/>
    <s v="01288YILHM2534"/>
  </r>
  <r>
    <x v="1288"/>
    <m/>
    <m/>
    <s v="Gercy"/>
    <s v="SQ9531610"/>
    <s v="_Traje de baño con detalle de cordón rojo H&amp;M"/>
    <n v="1"/>
    <n v="30"/>
    <n v="30"/>
    <n v="3"/>
    <n v="15"/>
    <n v="11.7"/>
    <m/>
    <s v="01289SQ9531610"/>
  </r>
  <r>
    <x v="1289"/>
    <m/>
    <m/>
    <m/>
    <s v="YILHM2560"/>
    <s v="Sandalias prácticas beige de plataforma con hebillas doradas"/>
    <n v="1"/>
    <n v="40"/>
    <n v="40"/>
    <n v="0"/>
    <n v="0"/>
    <n v="39.6"/>
    <m/>
    <s v="01290YILHM2560"/>
  </r>
  <r>
    <x v="1289"/>
    <m/>
    <m/>
    <m/>
    <s v="YILHM2819"/>
    <s v="_Shorts regular fit beige H&amp;M"/>
    <n v="1"/>
    <n v="22"/>
    <n v="22"/>
    <n v="0"/>
    <n v="0"/>
    <n v="21.78"/>
    <m/>
    <s v="01290YILHM2819"/>
  </r>
  <r>
    <x v="1289"/>
    <m/>
    <m/>
    <m/>
    <s v="YILHM2685"/>
    <s v="_Pulóver de mujer estampado marrón animal print H&amp;M"/>
    <n v="1"/>
    <n v="20"/>
    <n v="20"/>
    <n v="0"/>
    <n v="0"/>
    <n v="19.8"/>
    <m/>
    <s v="01290YILHM2685"/>
  </r>
  <r>
    <x v="1289"/>
    <m/>
    <m/>
    <m/>
    <s v="YILHM2688"/>
    <s v="_Pulóver de mujer acanalado blanco con rayas color rojo vino H&amp;M"/>
    <n v="1"/>
    <n v="20"/>
    <n v="20"/>
    <n v="0"/>
    <n v="0"/>
    <n v="19.8"/>
    <m/>
    <s v="01290YILHM2688"/>
  </r>
  <r>
    <x v="1289"/>
    <m/>
    <m/>
    <m/>
    <s v="YILHM2621"/>
    <s v="_Pantalones cortos de mezcla de lino azul marinos H&amp;M"/>
    <n v="1"/>
    <n v="30"/>
    <n v="30"/>
    <n v="0"/>
    <n v="0"/>
    <n v="29.7"/>
    <m/>
    <s v="01290YILHM2621"/>
  </r>
  <r>
    <x v="1290"/>
    <m/>
    <m/>
    <m/>
    <s v="YILHM2561"/>
    <s v="Sandalias prácticas beige de plataforma con hebillas doradas"/>
    <n v="1"/>
    <n v="40"/>
    <n v="40"/>
    <n v="0"/>
    <n v="0"/>
    <n v="39.6"/>
    <m/>
    <s v="01291YILHM2561"/>
  </r>
  <r>
    <x v="1291"/>
    <m/>
    <m/>
    <m/>
    <s v="YNIR52"/>
    <s v="_Sandalias de punta fina destalonadas con lazo negras H&amp;M"/>
    <n v="1"/>
    <n v="40"/>
    <n v="40"/>
    <n v="0"/>
    <n v="0"/>
    <n v="39.6"/>
    <m/>
    <s v="01292YNIR52"/>
  </r>
  <r>
    <x v="1292"/>
    <m/>
    <m/>
    <m/>
    <s v="YILHM2847"/>
    <s v="_Camisa de mujer de algodón bordada con ojales blanca H&amp;M"/>
    <n v="1"/>
    <n v="30"/>
    <n v="30"/>
    <n v="0"/>
    <n v="0"/>
    <n v="29.7"/>
    <m/>
    <s v="01293YILHM2847"/>
  </r>
  <r>
    <x v="1293"/>
    <m/>
    <m/>
    <m/>
    <s v="YILHM2762"/>
    <s v="_Pantalón de hombre cargo de sarga regular fit beige H&amp;M"/>
    <n v="1"/>
    <n v="50"/>
    <n v="50"/>
    <n v="0"/>
    <n v="0"/>
    <n v="49.5"/>
    <m/>
    <s v="01294YILHM2762"/>
  </r>
  <r>
    <x v="1294"/>
    <m/>
    <m/>
    <m/>
    <s v="YILHM2344"/>
    <s v="_Pantalones de vestir hasta el tobillo negro H&amp;M"/>
    <n v="1"/>
    <n v="35"/>
    <n v="35"/>
    <n v="0"/>
    <n v="3.5"/>
    <n v="31.15"/>
    <m/>
    <s v="01295YILHM2344"/>
  </r>
  <r>
    <x v="1295"/>
    <m/>
    <m/>
    <m/>
    <s v="YILHM1036"/>
    <s v="Vestido maxi negro con textura transparente y diseño cruzado PLT"/>
    <n v="1"/>
    <n v="30"/>
    <n v="30"/>
    <n v="0"/>
    <n v="10.3"/>
    <n v="19.399999999999999"/>
    <m/>
    <s v="01296YILHM1036"/>
  </r>
  <r>
    <x v="1296"/>
    <m/>
    <m/>
    <m/>
    <s v="YILHM1058"/>
    <s v="Vestido midi con color crema mantequilla con escote bardot y detalles de volantes PLT"/>
    <n v="1"/>
    <n v="30"/>
    <n v="30"/>
    <n v="0"/>
    <n v="11.8"/>
    <n v="17.899999999999999"/>
    <m/>
    <s v="01297YILHM1058"/>
  </r>
  <r>
    <x v="1297"/>
    <m/>
    <m/>
    <m/>
    <s v="YILHM2850"/>
    <s v="_Polo de mujer corto de punto fino gris melange H&amp;M"/>
    <n v="1"/>
    <n v="20"/>
    <n v="20"/>
    <n v="0"/>
    <n v="0"/>
    <n v="19.8"/>
    <m/>
    <s v="01298YILHM2850"/>
  </r>
  <r>
    <x v="1297"/>
    <m/>
    <m/>
    <m/>
    <s v="SQ4387059"/>
    <s v="_Vestido de tirantes finos blanco con estampado de colores floral H&amp;M"/>
    <n v="1"/>
    <n v="30"/>
    <n v="30"/>
    <n v="0"/>
    <n v="18"/>
    <n v="11.7"/>
    <m/>
    <s v="01298SQ4387059"/>
  </r>
  <r>
    <x v="1297"/>
    <m/>
    <m/>
    <m/>
    <s v="YILHM2797"/>
    <s v="_Top drapeado sin mangas estampado animal print H&amp;M"/>
    <n v="1"/>
    <n v="20"/>
    <n v="20"/>
    <n v="0"/>
    <n v="0"/>
    <n v="19.8"/>
    <m/>
    <s v="01298YILHM2797"/>
  </r>
  <r>
    <x v="1297"/>
    <m/>
    <m/>
    <m/>
    <s v="YNIR17"/>
    <s v="_Bolso crossbody bag marrón oscuro H&amp;M"/>
    <n v="1"/>
    <n v="40"/>
    <n v="40"/>
    <n v="0"/>
    <n v="0"/>
    <n v="39.6"/>
    <m/>
    <s v="01298YNIR17"/>
  </r>
  <r>
    <x v="1298"/>
    <m/>
    <m/>
    <m/>
    <s v="SQ7553701"/>
    <s v="_Sandalias prácticas negras con detalle de hebilla dorada H&amp;M"/>
    <n v="1"/>
    <n v="35"/>
    <n v="35"/>
    <n v="0"/>
    <n v="21"/>
    <n v="13.65"/>
    <m/>
    <s v="01299SQ7553701"/>
  </r>
  <r>
    <x v="1299"/>
    <m/>
    <m/>
    <m/>
    <s v="SQ5874789"/>
    <s v="_Sandalias trenzadas negras efecto piel de cocodrilo H&amp;M"/>
    <n v="1"/>
    <n v="35"/>
    <n v="35"/>
    <n v="0"/>
    <n v="21"/>
    <n v="13.65"/>
    <m/>
    <s v="01300SQ5874789"/>
  </r>
  <r>
    <x v="1300"/>
    <m/>
    <m/>
    <m/>
    <s v="YILHM2642"/>
    <s v="_Blusa con cuello beige claro H&amp;M"/>
    <n v="1"/>
    <n v="25"/>
    <n v="25"/>
    <n v="0"/>
    <n v="0"/>
    <n v="24.75"/>
    <m/>
    <s v="01301YILHM2642"/>
  </r>
  <r>
    <x v="1300"/>
    <m/>
    <m/>
    <m/>
    <s v="YILHM2652"/>
    <s v="Top de cuello alto de microfibra negro H&amp;M"/>
    <n v="1"/>
    <n v="18"/>
    <n v="18"/>
    <n v="0"/>
    <n v="0"/>
    <n v="17.82"/>
    <m/>
    <s v="01301YILHM2652"/>
  </r>
  <r>
    <x v="1301"/>
    <m/>
    <m/>
    <m/>
    <s v="BU0547"/>
    <s v="Camisa blanca entallada H&amp;M"/>
    <n v="1"/>
    <n v="25"/>
    <n v="25"/>
    <n v="0"/>
    <n v="13.5"/>
    <n v="11.25"/>
    <m/>
    <s v="01302BU0547"/>
  </r>
  <r>
    <x v="1301"/>
    <m/>
    <m/>
    <m/>
    <s v="YILHM2954"/>
    <s v="_Chaleco de jersey corto blanco con botones dorados H&amp;M"/>
    <n v="1"/>
    <n v="25"/>
    <n v="25"/>
    <n v="0"/>
    <n v="0"/>
    <n v="24.75"/>
    <m/>
    <s v="01302YILHM2954"/>
  </r>
  <r>
    <x v="1301"/>
    <m/>
    <m/>
    <m/>
    <s v="YILHM2961"/>
    <s v="_Pulóver de punto fino blanco H&amp;M"/>
    <n v="1"/>
    <n v="20"/>
    <n v="20"/>
    <n v="0"/>
    <n v="0"/>
    <n v="19.8"/>
    <m/>
    <s v="01302YILHM2961"/>
  </r>
  <r>
    <x v="1302"/>
    <m/>
    <m/>
    <m/>
    <s v="YILHM2517"/>
    <s v="_Jeans relajados de hombre negro H&amp;M"/>
    <n v="1"/>
    <n v="35"/>
    <n v="35"/>
    <n v="0"/>
    <n v="15.5"/>
    <n v="19.149999999999999"/>
    <m/>
    <s v="01303YILHM2517"/>
  </r>
  <r>
    <x v="1302"/>
    <m/>
    <m/>
    <m/>
    <s v="YILHM2622"/>
    <s v="_Cardigán de punto de cable gris melange claro H&amp;M"/>
    <n v="1"/>
    <n v="30"/>
    <n v="30"/>
    <n v="0"/>
    <n v="0"/>
    <n v="29.7"/>
    <m/>
    <s v="01303YILHM2622"/>
  </r>
  <r>
    <x v="1302"/>
    <m/>
    <m/>
    <m/>
    <s v="YILHM2386"/>
    <s v="_Chaleco de traje beige claro con botones nacarados H&amp;M"/>
    <n v="1"/>
    <n v="25"/>
    <n v="25"/>
    <n v="0"/>
    <n v="2.5"/>
    <n v="22.25"/>
    <m/>
    <s v="01303YILHM2386"/>
  </r>
  <r>
    <x v="1302"/>
    <m/>
    <m/>
    <m/>
    <s v="YILHM2214"/>
    <s v="Pantalones ajustados blanco crema H&amp;M"/>
    <n v="1"/>
    <n v="40"/>
    <n v="40"/>
    <n v="0"/>
    <n v="4"/>
    <n v="35.6"/>
    <m/>
    <s v="01303YILHM2214"/>
  </r>
  <r>
    <x v="1302"/>
    <m/>
    <m/>
    <m/>
    <s v="YILHM2462"/>
    <s v="Pulóver estampado de corte holgado beige claro H&amp;M"/>
    <n v="1"/>
    <n v="20"/>
    <n v="20"/>
    <n v="0"/>
    <n v="14"/>
    <n v="5.8"/>
    <m/>
    <s v="01303YILHM2462"/>
  </r>
  <r>
    <x v="1302"/>
    <m/>
    <m/>
    <m/>
    <s v="YILHM0521"/>
    <s v="Camisa de mezcla modal negro de hombre H&amp;M"/>
    <n v="1"/>
    <n v="30"/>
    <n v="30"/>
    <n v="0"/>
    <n v="12"/>
    <n v="17.7"/>
    <m/>
    <s v="01303YILHM0521"/>
  </r>
  <r>
    <x v="1302"/>
    <m/>
    <m/>
    <m/>
    <s v="YILHM2458"/>
    <s v="_Pulóver regular fit beige claro H&amp;M"/>
    <n v="1"/>
    <n v="18"/>
    <n v="18"/>
    <n v="0"/>
    <n v="13.8"/>
    <n v="4.0199999999999996"/>
    <m/>
    <s v="01303YILHM2458"/>
  </r>
  <r>
    <x v="1303"/>
    <m/>
    <m/>
    <m/>
    <s v="YILHM2672"/>
    <s v="_Vestido línea A blanco con estampado azul de hojas H&amp;M"/>
    <n v="1"/>
    <n v="30"/>
    <n v="30"/>
    <n v="0"/>
    <n v="0"/>
    <n v="29.7"/>
    <m/>
    <s v="01304YILHM2672"/>
  </r>
  <r>
    <x v="1303"/>
    <m/>
    <m/>
    <m/>
    <s v="YNIR31"/>
    <s v="_Balerinas estilo Mary Jane plateadas H&amp;M"/>
    <n v="1"/>
    <n v="40"/>
    <n v="40"/>
    <n v="0"/>
    <n v="0"/>
    <n v="39.6"/>
    <m/>
    <s v="01304YNIR31"/>
  </r>
  <r>
    <x v="1304"/>
    <m/>
    <m/>
    <m/>
    <s v="YILHM2883"/>
    <s v="_Traje de baño de pierna alta con copa acolchada verde oscuro H&amp;M"/>
    <n v="1"/>
    <n v="35"/>
    <n v="35"/>
    <n v="0"/>
    <n v="0"/>
    <n v="34.65"/>
    <m/>
    <s v="01305YILHM2883"/>
  </r>
  <r>
    <x v="1305"/>
    <m/>
    <m/>
    <m/>
    <s v="BU04457"/>
    <s v="Camisa beige en mezcla de lino"/>
    <n v="1"/>
    <n v="30"/>
    <n v="30"/>
    <n v="0"/>
    <n v="19.97"/>
    <n v="9.73"/>
    <m/>
    <s v="01306BU04457"/>
  </r>
  <r>
    <x v="1306"/>
    <m/>
    <m/>
    <m/>
    <s v="YILHM2849"/>
    <s v="_Camisa de mujer mezcla de lino oversized azul H&amp;M"/>
    <n v="1"/>
    <n v="30"/>
    <n v="30"/>
    <n v="0"/>
    <n v="0"/>
    <n v="29.7"/>
    <m/>
    <s v="01307YILHM2849"/>
  </r>
  <r>
    <x v="1307"/>
    <m/>
    <m/>
    <m/>
    <s v="SQ5128739"/>
    <s v="_Camisa de lino rosa claro H&amp;M"/>
    <n v="1"/>
    <n v="30"/>
    <n v="30"/>
    <n v="0"/>
    <n v="18"/>
    <n v="11.7"/>
    <m/>
    <s v="01308SQ5128739"/>
  </r>
  <r>
    <x v="1308"/>
    <m/>
    <m/>
    <m/>
    <s v="SQ9348910"/>
    <s v="_Shorts regular fit beige H&amp;M"/>
    <n v="1"/>
    <n v="22"/>
    <n v="22"/>
    <n v="0"/>
    <n v="13.2"/>
    <n v="8.58"/>
    <m/>
    <s v="01309SQ9348910"/>
  </r>
  <r>
    <x v="1309"/>
    <m/>
    <m/>
    <m/>
    <s v="YILHM2464"/>
    <s v="_Pulóver de ajuste slim fit gris melange de hombre H&amp;M"/>
    <n v="1"/>
    <n v="18"/>
    <n v="18"/>
    <n v="0"/>
    <n v="13.8"/>
    <n v="4.0199999999999996"/>
    <m/>
    <s v="01310YILHM2464"/>
  </r>
  <r>
    <x v="1310"/>
    <m/>
    <m/>
    <m/>
    <s v="YILHM2180"/>
    <s v="Pulóver estampado de corte holgado beige claro H&amp;M"/>
    <n v="1"/>
    <n v="20"/>
    <n v="20"/>
    <n v="0"/>
    <n v="2"/>
    <n v="17.8"/>
    <m/>
    <s v="01311YILHM2180"/>
  </r>
  <r>
    <x v="1311"/>
    <m/>
    <m/>
    <s v="Nalli"/>
    <s v="YILHM2819"/>
    <s v="_Shorts regular fit beige H&amp;M"/>
    <n v="1"/>
    <n v="22"/>
    <n v="22"/>
    <n v="2.2000000000000002"/>
    <n v="-2.2000000000000002"/>
    <n v="21.78"/>
    <m/>
    <s v="01312YILHM2819"/>
  </r>
  <r>
    <x v="1312"/>
    <m/>
    <m/>
    <s v="Nalli"/>
    <s v="YILHM2814"/>
    <s v="_Shorts regular fit gris claro jaspeado H&amp;M"/>
    <n v="1"/>
    <n v="22"/>
    <n v="22"/>
    <n v="2.2000000000000002"/>
    <n v="-2.2000000000000002"/>
    <n v="21.78"/>
    <m/>
    <s v="01313YILHM2814"/>
  </r>
  <r>
    <x v="1313"/>
    <m/>
    <m/>
    <s v="Leticia"/>
    <s v="SQ6124738"/>
    <s v="Pulóver oversized marrón H&amp;M"/>
    <n v="1"/>
    <n v="20"/>
    <n v="20"/>
    <n v="2"/>
    <n v="10"/>
    <n v="7.8"/>
    <m/>
    <s v="01314SQ6124738"/>
  </r>
  <r>
    <x v="1313"/>
    <m/>
    <m/>
    <s v="Leticia"/>
    <s v="YILHM2795"/>
    <s v="_Pulóver loose fit verde oscuro de gran calidad H&amp;M"/>
    <n v="1"/>
    <n v="20"/>
    <n v="20"/>
    <n v="2"/>
    <n v="-2"/>
    <n v="19.8"/>
    <m/>
    <s v="01314YILHM2795"/>
  </r>
  <r>
    <x v="1314"/>
    <m/>
    <m/>
    <s v="Leticia"/>
    <s v="YILHM2036"/>
    <s v="Jogger deportivo de ajuste regular negro de hombre H&amp;M"/>
    <n v="1"/>
    <n v="30"/>
    <n v="30"/>
    <n v="3"/>
    <n v="0"/>
    <n v="26.7"/>
    <m/>
    <s v="01315YILHM2036"/>
  </r>
  <r>
    <x v="1314"/>
    <m/>
    <m/>
    <s v="Leticia"/>
    <s v="YILHM2874"/>
    <s v="_Joggers slim fit de vestir negro H&amp;M"/>
    <n v="1"/>
    <n v="35"/>
    <n v="35"/>
    <n v="3.5"/>
    <n v="-3.5"/>
    <n v="34.65"/>
    <m/>
    <s v="01315YILHM2874"/>
  </r>
  <r>
    <x v="1314"/>
    <m/>
    <m/>
    <s v="Leticia"/>
    <s v="YILHM2714"/>
    <s v="_Shorts de hombre de sarga corte regular negro H&amp;M"/>
    <n v="1"/>
    <n v="25"/>
    <n v="25"/>
    <n v="2.5"/>
    <n v="-2.5"/>
    <n v="24.75"/>
    <m/>
    <s v="01315YILHM2714"/>
  </r>
  <r>
    <x v="1315"/>
    <m/>
    <m/>
    <s v="Yilian"/>
    <s v="YNIR02"/>
    <s v="_Sandalias bajas plateadas H&amp;M"/>
    <n v="1"/>
    <n v="30"/>
    <n v="30"/>
    <n v="3"/>
    <n v="-3"/>
    <n v="29.7"/>
    <m/>
    <s v="01316YNIR02"/>
  </r>
  <r>
    <x v="1316"/>
    <m/>
    <m/>
    <s v="Yilian"/>
    <s v="YILHM2945"/>
    <s v="_Shorts ultra altos de mezclilla azul denim H&amp;M"/>
    <n v="1"/>
    <n v="25"/>
    <n v="25"/>
    <n v="2.5"/>
    <n v="-2.5"/>
    <n v="24.75"/>
    <m/>
    <s v="01317YILHM2945"/>
  </r>
  <r>
    <x v="1317"/>
    <m/>
    <m/>
    <m/>
    <s v="YILHM2753"/>
    <s v="_Sandalias prácticas beige con detalle de hebilla plateada H&amp;M"/>
    <n v="1"/>
    <n v="35"/>
    <n v="35"/>
    <n v="0"/>
    <n v="0"/>
    <n v="34.65"/>
    <m/>
    <s v="01318YILHM2753"/>
  </r>
  <r>
    <x v="1318"/>
    <m/>
    <m/>
    <s v="Nalli"/>
    <s v="SQ4563484"/>
    <s v="_Sandalias prácticas beige con detalle de hebilla plateada H&amp;M"/>
    <n v="1"/>
    <n v="35"/>
    <n v="35"/>
    <n v="3.5"/>
    <n v="17.5"/>
    <n v="13.65"/>
    <m/>
    <s v="01319SQ4563484"/>
  </r>
  <r>
    <x v="1319"/>
    <m/>
    <m/>
    <s v="Nally"/>
    <s v="YILHM2118"/>
    <s v="Camisa de mezcla de lino sin mangas azul marino H&amp;M"/>
    <n v="1"/>
    <n v="18"/>
    <n v="18"/>
    <n v="1.8"/>
    <n v="0"/>
    <n v="16.02"/>
    <m/>
    <s v="01320YILHM2118"/>
  </r>
  <r>
    <x v="1319"/>
    <m/>
    <m/>
    <s v="Nally"/>
    <s v="YILHM2079"/>
    <s v="Chaleco de traje beige pálido H&amp;M"/>
    <n v="1"/>
    <n v="25"/>
    <n v="25"/>
    <n v="2.5"/>
    <n v="0"/>
    <n v="22.25"/>
    <m/>
    <s v="01320YILHM2079"/>
  </r>
  <r>
    <x v="1320"/>
    <m/>
    <m/>
    <s v="Claudia"/>
    <s v="BU04449"/>
    <s v="Jean de talle regular de bajo descosido y pierna ancha H&amp;M"/>
    <n v="1"/>
    <n v="35"/>
    <n v="35"/>
    <n v="3.5"/>
    <n v="14.969999999999999"/>
    <n v="16.18"/>
    <m/>
    <s v="01321BU04449"/>
  </r>
  <r>
    <x v="1321"/>
    <m/>
    <m/>
    <m/>
    <s v="YILHM2546"/>
    <s v="Bolsa de cubo en tendencia de estilo casual y versátil marrón chocalate"/>
    <n v="1"/>
    <n v="35"/>
    <n v="35"/>
    <n v="0"/>
    <n v="21.1"/>
    <n v="13.549999999999999"/>
    <m/>
    <s v="01322YILHM2546"/>
  </r>
  <r>
    <x v="1322"/>
    <m/>
    <m/>
    <s v="Gercy"/>
    <s v="YILHM2618"/>
    <s v="_Vestido negro de manga corta H&amp;M"/>
    <n v="1"/>
    <n v="30"/>
    <n v="30"/>
    <n v="3"/>
    <n v="-3"/>
    <n v="29.7"/>
    <m/>
    <s v="01323YILHM2618"/>
  </r>
  <r>
    <x v="1322"/>
    <m/>
    <m/>
    <s v="Gercy"/>
    <s v="YILHM2896"/>
    <s v="_Top en punto con textura negro estampado H&amp;M"/>
    <n v="1"/>
    <n v="20"/>
    <n v="20"/>
    <n v="2"/>
    <n v="-2"/>
    <n v="19.8"/>
    <m/>
    <s v="01323YILHM2896"/>
  </r>
  <r>
    <x v="1323"/>
    <m/>
    <m/>
    <s v="Letta"/>
    <s v="YILHM2392"/>
    <s v="_Falda midi negra satinada H&amp;M"/>
    <n v="1"/>
    <n v="30"/>
    <n v="30"/>
    <n v="3"/>
    <n v="0"/>
    <n v="26.7"/>
    <m/>
    <s v="01324YILHM2392"/>
  </r>
  <r>
    <x v="1324"/>
    <m/>
    <m/>
    <s v="Tienda Promo 5% Gercy"/>
    <s v="YILHM2867"/>
    <s v="_Pantaloneta de mezcla pull-on azul denim H&amp;M"/>
    <n v="1"/>
    <n v="35"/>
    <n v="35"/>
    <n v="3.5"/>
    <n v="-3.5"/>
    <n v="34.65"/>
    <m/>
    <s v="01325YILHM2867"/>
  </r>
  <r>
    <x v="1325"/>
    <m/>
    <m/>
    <m/>
    <s v="YILHM2248"/>
    <s v="Pantalones de hombre ajustados gris oscuro H&amp;M"/>
    <n v="1"/>
    <n v="35"/>
    <n v="35"/>
    <n v="0"/>
    <n v="3.5"/>
    <n v="31.15"/>
    <m/>
    <s v="01326YILHM2248"/>
  </r>
  <r>
    <x v="1325"/>
    <m/>
    <m/>
    <m/>
    <s v="YILHM2226"/>
    <s v="Camisa blanca de corte ajustado de cuello chino H&amp;M"/>
    <n v="1"/>
    <n v="25"/>
    <n v="25"/>
    <n v="0"/>
    <n v="2.5"/>
    <n v="22.25"/>
    <m/>
    <s v="01326YILHM2226"/>
  </r>
  <r>
    <x v="1325"/>
    <m/>
    <m/>
    <m/>
    <s v="YILHM2878"/>
    <s v="_Camisa de hombre de lino blanca H&amp;MJ"/>
    <n v="1"/>
    <n v="35"/>
    <n v="35"/>
    <n v="0"/>
    <n v="0"/>
    <n v="34.65"/>
    <m/>
    <s v="01326YILHM2878"/>
  </r>
  <r>
    <x v="1325"/>
    <m/>
    <m/>
    <m/>
    <s v="YILHM2318"/>
    <s v="Camisa ajustada negra H&amp;M"/>
    <n v="1"/>
    <n v="25"/>
    <n v="25"/>
    <n v="0"/>
    <n v="2.5"/>
    <n v="22.25"/>
    <m/>
    <s v="01326YILHM2318"/>
  </r>
  <r>
    <x v="1326"/>
    <m/>
    <m/>
    <m/>
    <s v="SQ2195079"/>
    <s v="_Shorts en mezcla de lino colo crema H&amp;M"/>
    <n v="1"/>
    <n v="30"/>
    <n v="30"/>
    <n v="0"/>
    <n v="18"/>
    <n v="11.7"/>
    <m/>
    <s v="01327SQ2195079"/>
  </r>
  <r>
    <x v="1326"/>
    <m/>
    <m/>
    <m/>
    <s v="YILHM2819"/>
    <s v="_Shorts regular fit beige H&amp;M"/>
    <n v="1"/>
    <n v="22"/>
    <n v="22"/>
    <n v="0"/>
    <n v="0"/>
    <n v="21.78"/>
    <m/>
    <s v="01327YILHM2819"/>
  </r>
  <r>
    <x v="1326"/>
    <m/>
    <m/>
    <m/>
    <s v="YILHM2458"/>
    <s v="_Pulóver regular fit beige claro H&amp;M"/>
    <n v="1"/>
    <n v="18"/>
    <n v="18"/>
    <n v="0"/>
    <n v="13.8"/>
    <n v="4.0199999999999996"/>
    <m/>
    <s v="01327YILHM2458"/>
  </r>
  <r>
    <x v="1327"/>
    <m/>
    <m/>
    <s v="Nally"/>
    <s v="YILHM2680"/>
    <s v="Top de cuello alto de microfibra negro H&amp;M"/>
    <n v="1"/>
    <n v="18"/>
    <n v="18"/>
    <n v="1.8"/>
    <n v="-1.8"/>
    <n v="17.82"/>
    <m/>
    <s v="01328YILHM2680"/>
  </r>
  <r>
    <x v="1328"/>
    <m/>
    <m/>
    <s v="Yilian"/>
    <s v="YILHM2219"/>
    <s v="Camisa blanca oversize 100% algodón H&amp;M"/>
    <n v="1"/>
    <n v="25"/>
    <n v="25"/>
    <n v="2.5"/>
    <n v="0"/>
    <n v="22.25"/>
    <m/>
    <s v="01329YILHM2219"/>
  </r>
  <r>
    <x v="1329"/>
    <m/>
    <m/>
    <s v="Yeni CD"/>
    <s v="YILHM2784"/>
    <s v="_Camiseta de hombre acanalada slim fit blanca H&amp;M"/>
    <n v="1"/>
    <n v="18"/>
    <n v="18"/>
    <n v="1.8"/>
    <n v="-1.8"/>
    <n v="17.82"/>
    <m/>
    <s v="01330YILHM2784"/>
  </r>
  <r>
    <x v="1329"/>
    <m/>
    <m/>
    <s v="Yeni CD"/>
    <s v="YILHM2476"/>
    <s v="_Camiseta desmangada marrón H&amp;M"/>
    <n v="1"/>
    <n v="15"/>
    <n v="15"/>
    <n v="1.5"/>
    <n v="12"/>
    <n v="1.35"/>
    <m/>
    <s v="01330YILHM2476"/>
  </r>
  <r>
    <x v="1329"/>
    <m/>
    <m/>
    <s v="Yeni CD"/>
    <s v="YILHM2146"/>
    <s v="Pulóver de punto texturizado de corte regular blanco H&amp;M"/>
    <n v="1"/>
    <n v="35"/>
    <n v="35"/>
    <n v="3.5"/>
    <n v="-0.5"/>
    <n v="31.65"/>
    <m/>
    <s v="01330YILHM2146"/>
  </r>
  <r>
    <x v="1330"/>
    <m/>
    <m/>
    <s v="Yilian"/>
    <s v="BU06729"/>
    <s v="Bolso TOTE arcoíris trending"/>
    <n v="1"/>
    <n v="12"/>
    <n v="12"/>
    <n v="1.2000000000000002"/>
    <n v="5.84"/>
    <n v="4.84"/>
    <m/>
    <s v="01331BU06729"/>
  </r>
  <r>
    <x v="1331"/>
    <m/>
    <m/>
    <s v="Letta"/>
    <s v="YILHM2166"/>
    <s v="Falda midi negra H&amp;M"/>
    <n v="1"/>
    <n v="30"/>
    <n v="30"/>
    <n v="3"/>
    <n v="0"/>
    <n v="26.7"/>
    <m/>
    <s v="01332YILHM2166"/>
  </r>
  <r>
    <x v="1331"/>
    <m/>
    <m/>
    <s v="Letta"/>
    <s v="YILHM2429"/>
    <s v="_Chaleco de suéter con botones en la parte delantera negro H&amp;M"/>
    <n v="1"/>
    <n v="20"/>
    <n v="20"/>
    <n v="2"/>
    <n v="0"/>
    <n v="17.8"/>
    <m/>
    <s v="01332YILHM2429"/>
  </r>
  <r>
    <x v="1331"/>
    <m/>
    <m/>
    <s v="Letta"/>
    <s v="SQ9419295"/>
    <s v="_Top de camisola estilo corset negro H&amp;M"/>
    <n v="1"/>
    <n v="18"/>
    <n v="18"/>
    <n v="1.8"/>
    <n v="8.9999999999999982"/>
    <n v="7.0200000000000022"/>
    <m/>
    <s v="01332SQ9419295"/>
  </r>
  <r>
    <x v="1332"/>
    <m/>
    <m/>
    <m/>
    <s v="YILHM2618"/>
    <s v="_Vestido negro de manga corta H&amp;M"/>
    <n v="1"/>
    <n v="30"/>
    <n v="30"/>
    <n v="0"/>
    <n v="0"/>
    <n v="29.7"/>
    <m/>
    <s v="01333YILHM2618"/>
  </r>
  <r>
    <x v="1333"/>
    <m/>
    <m/>
    <m/>
    <s v="YILHM2393"/>
    <s v="_Falda midi amarilla satinada H&amp;M"/>
    <n v="1"/>
    <n v="30"/>
    <n v="30"/>
    <n v="0"/>
    <n v="3"/>
    <n v="26.7"/>
    <m/>
    <s v="01334YILHM2393"/>
  </r>
  <r>
    <x v="1334"/>
    <m/>
    <m/>
    <s v="Yilian"/>
    <s v="YILHM2534"/>
    <s v="Vestido de ganchillo ajustado de espalda cruzada ajustable"/>
    <n v="1"/>
    <n v="30"/>
    <n v="30"/>
    <n v="3"/>
    <n v="10.73"/>
    <n v="15.969999999999999"/>
    <m/>
    <s v="01335YILHM2534"/>
  </r>
  <r>
    <x v="1335"/>
    <m/>
    <m/>
    <s v="Yilian"/>
    <s v="YILHM2881"/>
    <s v="_Traje de baño de copa acolchada blanco H&amp;M"/>
    <n v="1"/>
    <n v="30"/>
    <n v="30"/>
    <n v="3"/>
    <n v="-3"/>
    <n v="29.7"/>
    <m/>
    <s v="01336YILHM2881"/>
  </r>
  <r>
    <x v="1336"/>
    <m/>
    <m/>
    <s v="Gercy"/>
    <s v="BU043542"/>
    <s v="Pantalones cortos con dobladillo"/>
    <n v="1"/>
    <n v="20"/>
    <n v="20"/>
    <n v="2"/>
    <n v="7.43"/>
    <n v="10.370000000000001"/>
    <m/>
    <s v="01337BU043542"/>
  </r>
  <r>
    <x v="1337"/>
    <m/>
    <m/>
    <s v="Nally"/>
    <s v="YILHM2072"/>
    <s v="Pulóver ajustado de microfibra blanco de mujer H&amp;M"/>
    <n v="1"/>
    <n v="15"/>
    <n v="15"/>
    <n v="1.5"/>
    <n v="0"/>
    <n v="13.35"/>
    <m/>
    <s v="01338YILHM2072"/>
  </r>
  <r>
    <x v="1338"/>
    <m/>
    <m/>
    <m/>
    <s v="YNIR62"/>
    <s v="_Sandalias destalonadas con punta fina estampado animal print H&amp;M"/>
    <n v="1"/>
    <n v="40"/>
    <n v="40"/>
    <n v="0"/>
    <n v="0"/>
    <n v="39.6"/>
    <m/>
    <s v="01339YNIR62"/>
  </r>
  <r>
    <x v="1339"/>
    <m/>
    <m/>
    <s v="Claudia"/>
    <s v="YILHM2046"/>
    <s v="Jogger deportivo de ajuste regular azul polvoriento de mujer H&amp;M"/>
    <n v="1"/>
    <n v="30"/>
    <n v="30"/>
    <n v="3"/>
    <n v="0"/>
    <n v="26.7"/>
    <m/>
    <s v="01340YILHM2046"/>
  </r>
  <r>
    <x v="1340"/>
    <m/>
    <m/>
    <s v="Claudia"/>
    <s v="YNIR64"/>
    <s v="_Sandalias trenzadas burdeos H&amp;M"/>
    <n v="1"/>
    <n v="35"/>
    <n v="35"/>
    <n v="3.5"/>
    <n v="-3.5"/>
    <n v="34.65"/>
    <m/>
    <s v="01341YNIR64"/>
  </r>
  <r>
    <x v="1341"/>
    <m/>
    <m/>
    <s v="Gercy"/>
    <s v="YILHM2129"/>
    <s v="Mochila de lona ideal para viajes, negocios y escuela con porta laptop marca VS color negra"/>
    <n v="1"/>
    <n v="40"/>
    <n v="40"/>
    <n v="4"/>
    <n v="0.5"/>
    <n v="35.1"/>
    <m/>
    <s v="01342YILHM2129"/>
  </r>
  <r>
    <x v="1342"/>
    <m/>
    <m/>
    <s v="Gercy"/>
    <s v="YILHM0464"/>
    <s v="Mochila de lona ideal para viajes, negocios y escuela con porta laptop VS color gris"/>
    <n v="1"/>
    <n v="40"/>
    <n v="40"/>
    <n v="4"/>
    <n v="11.5"/>
    <n v="24.1"/>
    <m/>
    <s v="01343YILHM0464"/>
  </r>
  <r>
    <x v="1343"/>
    <m/>
    <m/>
    <m/>
    <s v="YILHM2963"/>
    <s v="_Pantaloneta estampado de hojas blanco y azul marino H&amp;M"/>
    <n v="1"/>
    <n v="30"/>
    <n v="30"/>
    <n v="0"/>
    <n v="0"/>
    <n v="29.7"/>
    <m/>
    <s v="01344YILHM2963"/>
  </r>
  <r>
    <x v="1344"/>
    <m/>
    <m/>
    <s v="Tienda Mildrey Nally"/>
    <s v="YNIR70"/>
    <s v="_Mocasines de hombre azul marino H&amp;M"/>
    <n v="1"/>
    <n v="50"/>
    <n v="50"/>
    <n v="5"/>
    <n v="-5"/>
    <n v="49.5"/>
    <m/>
    <s v="01345YNIR70"/>
  </r>
  <r>
    <x v="1345"/>
    <m/>
    <m/>
    <s v="Tienda Mildrey gestor Nahomy"/>
    <s v="YILHM2230"/>
    <s v="Camisa de corte regular beige oscuro/rayado H&amp;M"/>
    <n v="1"/>
    <n v="35"/>
    <n v="35"/>
    <n v="3.5"/>
    <n v="0"/>
    <n v="31.15"/>
    <m/>
    <s v="01346YILHM2230"/>
  </r>
  <r>
    <x v="1345"/>
    <m/>
    <m/>
    <s v="Tienda Mildrey gestor Nahomy"/>
    <s v="YILHM2795"/>
    <s v="_Pulóver loose fit verde oscuro de gran calidad H&amp;M"/>
    <n v="1"/>
    <n v="20"/>
    <n v="20"/>
    <n v="2"/>
    <n v="-2"/>
    <n v="19.8"/>
    <m/>
    <s v="01346YILHM2795"/>
  </r>
  <r>
    <x v="1345"/>
    <m/>
    <m/>
    <s v="Tienda Mildrey gestor Nahomy"/>
    <s v="SQ0085780"/>
    <s v="Camisa de mezcla de lino de manga corta de corte regular H&amp;M"/>
    <n v="1"/>
    <n v="35"/>
    <n v="35"/>
    <n v="3.5"/>
    <n v="17.5"/>
    <n v="13.65"/>
    <m/>
    <s v="01346SQ0085780"/>
  </r>
  <r>
    <x v="1345"/>
    <m/>
    <m/>
    <s v="Tienda Mildrey gestor Nahomy"/>
    <s v="YILHM2316"/>
    <s v="Camisa ajustada azul claro rayado H&amp;M"/>
    <n v="2"/>
    <n v="25"/>
    <n v="50"/>
    <n v="2.5"/>
    <n v="0"/>
    <n v="44.5"/>
    <m/>
    <s v="01346YILHM2316"/>
  </r>
  <r>
    <x v="1345"/>
    <m/>
    <m/>
    <s v="Tienda Mildrey gestor Nahomy"/>
    <s v="YILHM3018"/>
    <s v="_Cinturón de cuero negro H&amp;M"/>
    <n v="1"/>
    <n v="25"/>
    <n v="25"/>
    <n v="2.5"/>
    <n v="-2.5"/>
    <n v="24.75"/>
    <m/>
    <s v="01346YILHM3018"/>
  </r>
  <r>
    <x v="1345"/>
    <m/>
    <m/>
    <s v="Tienda Mildrey gestor Nahomy"/>
    <s v="YILHM2232"/>
    <s v="Pulóver holgado con estampado blanco/snoopy H&amp;M"/>
    <n v="1"/>
    <n v="18"/>
    <n v="18"/>
    <n v="1.8"/>
    <n v="0"/>
    <n v="16.02"/>
    <m/>
    <s v="01346YILHM2232"/>
  </r>
  <r>
    <x v="1346"/>
    <m/>
    <m/>
    <s v="Tienda Mildrey Nally"/>
    <s v="YILHM2132"/>
    <s v="Polo de ajuste encantado beige oscuro de hombre H&amp;M"/>
    <n v="1"/>
    <n v="25"/>
    <n v="25"/>
    <n v="2.5"/>
    <n v="0"/>
    <n v="22.25"/>
    <m/>
    <s v="01347YILHM2132"/>
  </r>
  <r>
    <x v="1346"/>
    <m/>
    <m/>
    <s v="Tienda Mildrey Nally"/>
    <s v="YILHM3015"/>
    <s v="_Cinturón elástico de tela negro H&amp;M"/>
    <n v="1"/>
    <n v="20"/>
    <n v="20"/>
    <n v="2"/>
    <n v="-2"/>
    <n v="19.8"/>
    <m/>
    <s v="01347YILHM3015"/>
  </r>
  <r>
    <x v="1346"/>
    <m/>
    <m/>
    <s v="Tienda Mildrey Nally"/>
    <s v="SQ0329984"/>
    <s v="Jogger Slim Fit de vestir con bolsillos color crema de hombre H&amp;M"/>
    <n v="1"/>
    <n v="35"/>
    <n v="35"/>
    <n v="3.5"/>
    <n v="17.5"/>
    <n v="13.65"/>
    <m/>
    <s v="01347SQ0329984"/>
  </r>
  <r>
    <x v="1346"/>
    <m/>
    <m/>
    <s v="Tienda Mildrey Nally"/>
    <s v="SQ1770701"/>
    <s v="Polo de ajuste encantado blanco crema de hombre H&amp;M"/>
    <n v="1"/>
    <n v="25"/>
    <n v="25"/>
    <n v="2.5"/>
    <n v="12.5"/>
    <n v="9.75"/>
    <m/>
    <s v="01347SQ1770701"/>
  </r>
  <r>
    <x v="1346"/>
    <m/>
    <m/>
    <s v="Tienda Mildrey Nally"/>
    <s v="YILHM2784"/>
    <s v="_Camiseta de hombre acanalada slim fit blanca H&amp;M"/>
    <n v="1"/>
    <n v="18"/>
    <n v="18"/>
    <n v="1.8"/>
    <n v="-1.8"/>
    <n v="17.82"/>
    <m/>
    <s v="01347YILHM2784"/>
  </r>
  <r>
    <x v="1347"/>
    <m/>
    <m/>
    <s v="Tienda Mildrey Nally"/>
    <s v="YILHM3011"/>
    <s v="_Cinturón de cuero negro H&amp;M"/>
    <n v="1"/>
    <n v="25"/>
    <n v="25"/>
    <n v="2.5"/>
    <n v="-2.5"/>
    <n v="24.75"/>
    <m/>
    <s v="01348YILHM3011"/>
  </r>
  <r>
    <x v="1348"/>
    <m/>
    <m/>
    <s v="Tienda Mildrey Nahomy"/>
    <s v="YILHM2418"/>
    <s v="_Top jersey gofre negro H&amp;M"/>
    <n v="1"/>
    <n v="30"/>
    <n v="30"/>
    <n v="3"/>
    <n v="0"/>
    <n v="26.7"/>
    <m/>
    <s v="01349YILHM2418"/>
  </r>
  <r>
    <x v="1348"/>
    <m/>
    <m/>
    <s v="Tienda Mildrey Nahomy"/>
    <s v="YILHM1081"/>
    <s v="_Vestido midi ajustado en color stone con detalle de paneles con tejido elástico PLT"/>
    <n v="1"/>
    <n v="30"/>
    <n v="30"/>
    <n v="3"/>
    <n v="10.8"/>
    <n v="15.899999999999999"/>
    <m/>
    <s v="01349YILHM1081"/>
  </r>
  <r>
    <x v="1348"/>
    <m/>
    <m/>
    <s v="Tienda Mildrey Nahomy"/>
    <s v="YILHM2960"/>
    <s v="_Cardigán de jersey de manga corta rojo H&amp;M"/>
    <n v="1"/>
    <n v="25"/>
    <n v="25"/>
    <n v="2.5"/>
    <n v="-2.5"/>
    <n v="24.75"/>
    <m/>
    <s v="01349YILHM2960"/>
  </r>
  <r>
    <x v="1349"/>
    <m/>
    <m/>
    <s v="Nally"/>
    <s v="YILHM1074"/>
    <s v="_Shorts boyfriend denim en color azul claro con bajo descosido PLT"/>
    <n v="1"/>
    <n v="20"/>
    <n v="20"/>
    <n v="2"/>
    <n v="8.5500000000000007"/>
    <n v="9.25"/>
    <m/>
    <s v="01350YILHM1074"/>
  </r>
  <r>
    <x v="1350"/>
    <m/>
    <m/>
    <s v="Nally"/>
    <s v="YILHM2768"/>
    <s v="_Shorts de mujer denim skinny alto azul claro H&amp;M"/>
    <n v="1"/>
    <n v="25"/>
    <n v="25"/>
    <n v="2.5"/>
    <n v="-2.5"/>
    <n v="24.75"/>
    <m/>
    <s v="01351YILHM2768"/>
  </r>
  <r>
    <x v="1351"/>
    <m/>
    <m/>
    <s v="Gercy"/>
    <s v="YILHM2915"/>
    <s v="_Blúmer hipster de microfibra beige H&amp;M"/>
    <n v="1"/>
    <n v="6"/>
    <n v="6"/>
    <n v="0.60000000000000009"/>
    <n v="-0.60000000000000009"/>
    <n v="5.94"/>
    <m/>
    <s v="01352YILHM2915"/>
  </r>
  <r>
    <x v="1352"/>
    <m/>
    <m/>
    <s v="Gercy"/>
    <s v="YILHM2916"/>
    <s v="_Blúmer hipster de microfibra negro H&amp;M"/>
    <n v="1"/>
    <n v="6"/>
    <n v="6"/>
    <n v="0.60000000000000009"/>
    <n v="-0.60000000000000009"/>
    <n v="5.94"/>
    <m/>
    <s v="01353YILHM2916"/>
  </r>
  <r>
    <x v="1353"/>
    <m/>
    <m/>
    <s v="Gercy"/>
    <s v="YILHM2917"/>
    <s v="_Blúmer hipster de microfibra blanco H&amp;M"/>
    <n v="1"/>
    <n v="6"/>
    <n v="6"/>
    <n v="0.60000000000000009"/>
    <n v="-0.60000000000000009"/>
    <n v="5.94"/>
    <m/>
    <s v="01354YILHM2917"/>
  </r>
  <r>
    <x v="1354"/>
    <m/>
    <m/>
    <s v="Gercy"/>
    <s v="YILHM2909"/>
    <s v="_Blúmer colaless de algodón azul claro H&amp;M"/>
    <n v="1"/>
    <n v="6"/>
    <n v="6"/>
    <n v="0.60000000000000009"/>
    <n v="-0.60000000000000009"/>
    <n v="5.94"/>
    <m/>
    <s v="01355YILHM2909"/>
  </r>
  <r>
    <x v="1355"/>
    <m/>
    <m/>
    <s v="Gercy"/>
    <s v="YILHM2910"/>
    <s v="_Blúmer colaless de algodón beige H&amp;M"/>
    <n v="1"/>
    <n v="6"/>
    <n v="6"/>
    <n v="0.60000000000000009"/>
    <n v="-0.60000000000000009"/>
    <n v="5.94"/>
    <m/>
    <s v="01356YILHM2910"/>
  </r>
  <r>
    <x v="1356"/>
    <m/>
    <m/>
    <s v="Gercy"/>
    <s v="YILHM2911"/>
    <s v="_Blúmer colaless de algodón azul marino H&amp;M"/>
    <n v="1"/>
    <n v="6"/>
    <n v="6"/>
    <n v="0.60000000000000009"/>
    <n v="-0.60000000000000009"/>
    <n v="5.94"/>
    <m/>
    <s v="01357YILHM2911"/>
  </r>
  <r>
    <x v="1357"/>
    <m/>
    <m/>
    <s v="Yeni CD"/>
    <s v="YILHM0448"/>
    <s v="Vestido polo azul VS"/>
    <n v="1"/>
    <n v="35"/>
    <n v="35"/>
    <n v="3.5"/>
    <n v="14"/>
    <n v="17.149999999999999"/>
    <m/>
    <s v="01358YILHM0448"/>
  </r>
  <r>
    <x v="1358"/>
    <m/>
    <m/>
    <s v="Lety CD"/>
    <s v="BLTHM0833"/>
    <s v="Jogger deportivo de ajuste regular gris melange de hombre H&amp;M"/>
    <n v="1"/>
    <n v="30"/>
    <n v="30"/>
    <n v="3"/>
    <n v="9"/>
    <n v="17.7"/>
    <m/>
    <s v="01359BLTHM0833"/>
  </r>
  <r>
    <x v="1359"/>
    <m/>
    <m/>
    <m/>
    <s v="YILHM2820"/>
    <s v="_Shorts bañador de sirsaca verde bosque H&amp;M"/>
    <n v="1"/>
    <n v="25"/>
    <n v="25"/>
    <n v="0"/>
    <n v="0"/>
    <n v="24.75"/>
    <m/>
    <s v="01360YILHM2820"/>
  </r>
  <r>
    <x v="1360"/>
    <m/>
    <m/>
    <m/>
    <s v="YILHM2821"/>
    <s v="_Shorts bañador verde H&amp;M"/>
    <n v="1"/>
    <n v="22"/>
    <n v="22"/>
    <n v="0"/>
    <n v="0"/>
    <n v="21.78"/>
    <m/>
    <s v="01361YILHM2821"/>
  </r>
  <r>
    <x v="1360"/>
    <m/>
    <m/>
    <m/>
    <s v="YILHM2683"/>
    <s v="_Pulóver de mujer acanalado ajustado amarillo claro H&amp;m"/>
    <n v="1"/>
    <n v="18"/>
    <n v="18"/>
    <n v="0"/>
    <n v="0"/>
    <n v="17.82"/>
    <m/>
    <s v="01361YILHM2683"/>
  </r>
  <r>
    <x v="1361"/>
    <m/>
    <m/>
    <m/>
    <s v="YILHM2822"/>
    <s v="_Shorts bañador azul marino/rayas H&amp;M"/>
    <n v="1"/>
    <n v="25"/>
    <n v="25"/>
    <n v="0"/>
    <n v="0"/>
    <n v="24.75"/>
    <m/>
    <s v="01362YILHM2822"/>
  </r>
  <r>
    <x v="1362"/>
    <m/>
    <m/>
    <m/>
    <s v="YILHM2707"/>
    <s v="Blusa-Camisa elegante azul polvoriento en tejido sedoso H&amp;M"/>
    <n v="1"/>
    <n v="25"/>
    <n v="25"/>
    <n v="0"/>
    <n v="0"/>
    <n v="24.75"/>
    <m/>
    <s v="01363YILHM2707"/>
  </r>
  <r>
    <x v="1362"/>
    <m/>
    <m/>
    <m/>
    <s v="YILHM2005"/>
    <s v="Blusa-Camisa elegante blanco crema en tejido sedoso H&amp;M"/>
    <n v="1"/>
    <n v="25"/>
    <n v="25"/>
    <n v="0"/>
    <n v="2.5"/>
    <n v="22.25"/>
    <m/>
    <s v="01363YILHM2005"/>
  </r>
  <r>
    <x v="1363"/>
    <m/>
    <m/>
    <s v="Vendido en tienda Mildred"/>
    <s v="Yilhm0589"/>
    <s v="Jeans holgados Houston gris vaquero de hombre H&amp;M"/>
    <n v="1"/>
    <n v="40"/>
    <n v="40"/>
    <n v="4"/>
    <n v="5"/>
    <n v="30.6"/>
    <m/>
    <s v="01364Yilhm0589"/>
  </r>
  <r>
    <x v="1364"/>
    <m/>
    <m/>
    <s v="Vendido en tienda Mildred"/>
    <s v="Yilhm2028"/>
    <s v="Jeans de corte ancho de pierna ajustada de hombre H&amp;M"/>
    <n v="1"/>
    <n v="30"/>
    <n v="30"/>
    <n v="3"/>
    <n v="1"/>
    <n v="25.7"/>
    <m/>
    <s v="01365Yilhm2028"/>
  </r>
  <r>
    <x v="1365"/>
    <m/>
    <m/>
    <s v="Yeni CD"/>
    <s v="YILHM2948"/>
    <s v="_Shorts skinny de cintura alta azul denim claro H&amp;M"/>
    <n v="1"/>
    <n v="25"/>
    <n v="25"/>
    <n v="2.5"/>
    <n v="-2.5"/>
    <n v="24.75"/>
    <m/>
    <s v="01366YILHM2948"/>
  </r>
  <r>
    <x v="1366"/>
    <m/>
    <m/>
    <s v="Yeni CD"/>
    <s v="YILHM2439"/>
    <s v="_Camisa resort con textura de corte regular azul claro/rayado H&amp;M Talla XL"/>
    <n v="1"/>
    <n v="35"/>
    <n v="35"/>
    <n v="3.5"/>
    <n v="0"/>
    <n v="31.15"/>
    <m/>
    <s v="01367YILHM2439"/>
  </r>
  <r>
    <x v="1367"/>
    <m/>
    <m/>
    <s v="YeniCD"/>
    <s v="YILHM3016"/>
    <s v="_Cinturón elástico de tela negro H&amp;M"/>
    <n v="1"/>
    <n v="20"/>
    <n v="20"/>
    <n v="2"/>
    <n v="-2"/>
    <n v="19.8"/>
    <m/>
    <s v="01368YILHM3016"/>
  </r>
  <r>
    <x v="1368"/>
    <m/>
    <m/>
    <s v="Yeni CD"/>
    <s v="YILHM1017"/>
    <s v="Vestido midi corrugado de escote profundo y abertura color crema PLT"/>
    <n v="1"/>
    <n v="30"/>
    <n v="30"/>
    <n v="3"/>
    <n v="9.8000000000000007"/>
    <n v="16.899999999999999"/>
    <m/>
    <s v="01369YILHM1017"/>
  </r>
  <r>
    <x v="1369"/>
    <m/>
    <m/>
    <s v="Yeni CD"/>
    <s v="YILHM1023"/>
    <s v="Vestido mini blanco con diseño crochet PLT"/>
    <n v="1"/>
    <n v="28"/>
    <n v="28"/>
    <n v="2.8000000000000003"/>
    <n v="15.5"/>
    <n v="9.42"/>
    <m/>
    <s v="01370YILHM1023"/>
  </r>
  <r>
    <x v="1370"/>
    <m/>
    <m/>
    <s v="Yeni CD"/>
    <s v="BU043653"/>
    <s v="Vestido largo de algodón elegante con adorno delantero"/>
    <n v="1"/>
    <n v="35"/>
    <n v="35"/>
    <n v="3.5"/>
    <n v="12.35"/>
    <n v="18.799999999999997"/>
    <m/>
    <s v="01371BU043653"/>
  </r>
  <r>
    <x v="1371"/>
    <m/>
    <m/>
    <s v="Yeni CD"/>
    <s v="BU04445"/>
    <s v="Vestido verde cruzado H&amp;M"/>
    <n v="1"/>
    <n v="28"/>
    <n v="28"/>
    <n v="2.8000000000000003"/>
    <n v="13.96"/>
    <n v="10.959999999999999"/>
    <m/>
    <s v="01372BU04445"/>
  </r>
  <r>
    <x v="1372"/>
    <m/>
    <m/>
    <s v="Yeni CD"/>
    <s v="YILHM1060"/>
    <s v="Vestido maxi en color rojo tomate con textura traslúcida con aberturas y diseño cruzado PLT"/>
    <n v="1"/>
    <n v="25"/>
    <n v="25"/>
    <n v="2.5"/>
    <n v="7.3000000000000007"/>
    <n v="14.95"/>
    <m/>
    <s v="01373YILHM1060"/>
  </r>
  <r>
    <x v="1373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s v="Renta Local Tienda"/>
    <n v="300"/>
    <s v="Fijo"/>
  </r>
  <r>
    <x v="1"/>
    <s v="Renta Local CD"/>
    <n v="70"/>
    <s v="Fijo"/>
  </r>
  <r>
    <x v="2"/>
    <s v="Pago Trabajadores CD"/>
    <n v="163"/>
    <s v="Fijo"/>
  </r>
  <r>
    <x v="2"/>
    <s v="Pago Trabajadores Tienda"/>
    <n v="163"/>
    <s v="Fijo"/>
  </r>
  <r>
    <x v="2"/>
    <s v="Electricidad"/>
    <s v=" $                                -  "/>
    <m/>
  </r>
  <r>
    <x v="2"/>
    <s v="Gas"/>
    <s v=" $                                -  "/>
    <m/>
  </r>
  <r>
    <x v="2"/>
    <s v="Agua"/>
    <s v=" $                                -  "/>
    <m/>
  </r>
  <r>
    <x v="2"/>
    <s v="Teléfono"/>
    <s v=" $                                -  "/>
    <m/>
  </r>
  <r>
    <x v="2"/>
    <s v="Pantry"/>
    <s v=" $                                -  "/>
    <m/>
  </r>
  <r>
    <x v="2"/>
    <s v="Papel Higiénico"/>
    <s v=" $                                -  "/>
    <m/>
  </r>
  <r>
    <x v="2"/>
    <s v="Compra equipo WIFI"/>
    <n v="40"/>
    <m/>
  </r>
  <r>
    <x v="2"/>
    <s v="Compra bolsas 250unidades"/>
    <n v="95"/>
    <m/>
  </r>
  <r>
    <x v="3"/>
    <s v="Renta Local Tienda"/>
    <n v="300"/>
    <s v="Fijo"/>
  </r>
  <r>
    <x v="3"/>
    <s v="Renta Local CD"/>
    <n v="70"/>
    <s v="Fijo"/>
  </r>
  <r>
    <x v="3"/>
    <s v="Pago Trabajadores CD"/>
    <n v="163"/>
    <s v="Fijo"/>
  </r>
  <r>
    <x v="3"/>
    <s v="Pago Trabajadores Tienda"/>
    <n v="163"/>
    <s v="Fijo"/>
  </r>
  <r>
    <x v="4"/>
    <s v="Renta Local Tienda"/>
    <n v="300"/>
    <s v="Fijo"/>
  </r>
  <r>
    <x v="4"/>
    <s v="Renta Local CD"/>
    <n v="70"/>
    <s v="Fijo"/>
  </r>
  <r>
    <x v="4"/>
    <s v="Pago Trabajadores CD"/>
    <n v="163"/>
    <s v="Fijo"/>
  </r>
  <r>
    <x v="5"/>
    <s v="Renta Local CD"/>
    <n v="70"/>
    <s v="Fijo"/>
  </r>
  <r>
    <x v="5"/>
    <s v="Pago Trabajadores CD"/>
    <n v="163"/>
    <s v="Fijo"/>
  </r>
  <r>
    <x v="6"/>
    <m/>
    <m/>
    <m/>
  </r>
  <r>
    <x v="7"/>
    <s v="Renta Local Tienda"/>
    <n v="300"/>
    <s v="Fijo"/>
  </r>
  <r>
    <x v="7"/>
    <s v="Renta Local CD"/>
    <n v="70"/>
    <s v="Fijo"/>
  </r>
  <r>
    <x v="7"/>
    <s v="Pago Trabajadores CD"/>
    <n v="163"/>
    <s v="Fijo"/>
  </r>
  <r>
    <x v="6"/>
    <m/>
    <m/>
    <m/>
  </r>
  <r>
    <x v="8"/>
    <s v="Renta Local Tienda"/>
    <n v="300"/>
    <s v="Fijo"/>
  </r>
  <r>
    <x v="9"/>
    <s v="Renta Local Tienda"/>
    <n v="300"/>
    <s v="Fijo"/>
  </r>
  <r>
    <x v="10"/>
    <s v="Renta Local Tienda"/>
    <n v="300"/>
    <s v="Fijo"/>
  </r>
  <r>
    <x v="11"/>
    <s v="Renta Local Tienda"/>
    <n v="300"/>
    <s v="Fij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Gastos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ES">
  <location ref="E3:F17" firstHeaderRow="1" firstDataRow="1" firstDataCol="1"/>
  <pivotFields count="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sd="0" x="3"/>
        <item t="default"/>
      </items>
    </pivotField>
  </pivotFields>
  <rowFields count="2">
    <field x="5"/>
    <field x="0"/>
  </rowFields>
  <rowItems count="14">
    <i>
      <x/>
    </i>
    <i r="1">
      <x/>
    </i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TOTAL GASTOS" fld="2" baseField="0" baseItem="0"/>
  </dataFields>
  <formats count="8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5" type="button" dataOnly="0" labelOnly="1" outline="0" axis="axisRow" fieldPosition="0"/>
    </format>
    <format dxfId="30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2">
          <reference field="0" count="4">
            <x v="9"/>
            <x v="10"/>
            <x v="11"/>
            <x v="12"/>
          </reference>
          <reference field="5" count="1" selected="0">
            <x v="1"/>
          </reference>
        </references>
      </pivotArea>
    </format>
    <format dxfId="27">
      <pivotArea dataOnly="0" labelOnly="1" fieldPosition="0">
        <references count="2">
          <reference field="0" count="5">
            <x v="1"/>
            <x v="2"/>
            <x v="3"/>
            <x v="4"/>
            <x v="5"/>
          </reference>
          <reference field="5" count="1" selected="0">
            <x v="2"/>
          </reference>
        </references>
      </pivotArea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Ventas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ES">
  <location ref="A3:C20" firstHeaderRow="1" firstDataRow="2" firstDataCol="1"/>
  <pivotFields count="15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</pivotFields>
  <rowFields count="2">
    <field x="14"/>
    <field x="0"/>
  </rowFields>
  <rowItems count="16">
    <i>
      <x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VENDIDO" fld="8" baseField="8" baseItem="0" numFmtId="164"/>
    <dataField name="TOTAL GANANCIA" fld="11" baseField="0" baseItem="0" numFmtId="164"/>
  </dataFields>
  <formats count="6">
    <format dxfId="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14" type="button" dataOnly="0" labelOnly="1" outline="0" axis="axisRow" fieldPosition="0"/>
    </format>
    <format dxfId="35">
      <pivotArea dataOnly="0" labelOnly="1" grandRow="1" outline="0" fieldPosition="0"/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OCK" displayName="STOCK" ref="A1:V1921" totalsRowShown="0" headerRowDxfId="90" dataDxfId="89" tableBorderDxfId="88">
  <autoFilter ref="A1:V1921" xr:uid="{00000000-0009-0000-0100-000001000000}"/>
  <tableColumns count="22">
    <tableColumn id="1" xr3:uid="{00000000-0010-0000-0000-000001000000}" name="Code" dataDxfId="87"/>
    <tableColumn id="4" xr3:uid="{00000000-0010-0000-0000-000004000000}" name="Category" dataDxfId="86"/>
    <tableColumn id="5" xr3:uid="{00000000-0010-0000-0000-000005000000}" name="Nombre del artículo" dataDxfId="85"/>
    <tableColumn id="6" xr3:uid="{00000000-0010-0000-0000-000006000000}" name="Talla" dataDxfId="84"/>
    <tableColumn id="7" xr3:uid="{00000000-0010-0000-0000-000007000000}" name="Brand" dataDxfId="83"/>
    <tableColumn id="8" xr3:uid="{00000000-0010-0000-0000-000008000000}" name="Precio" dataDxfId="82"/>
    <tableColumn id="10" xr3:uid="{00000000-0010-0000-0000-00000A000000}" name="Entradas" dataDxfId="81"/>
    <tableColumn id="11" xr3:uid="{00000000-0010-0000-0000-00000B000000}" name="Salidas" dataDxfId="80">
      <calculatedColumnFormula>SUMIFS(VENTAS[Cantidad],VENTAS[Código del producto Vendido],STOCK[[#This Row],[Code]])</calculatedColumnFormula>
    </tableColumn>
    <tableColumn id="12" xr3:uid="{00000000-0010-0000-0000-00000C000000}" name="Stock Actual" dataDxfId="79"/>
    <tableColumn id="13" xr3:uid="{00000000-0010-0000-0000-00000D000000}" name="Comisión 10%" dataDxfId="78">
      <calculatedColumnFormula>STOCK[[#This Row],[Precio Final]]*10%</calculatedColumnFormula>
    </tableColumn>
    <tableColumn id="16" xr3:uid="{00000000-0010-0000-0000-000010000000}" name="Costo Unitario (USD)" dataDxfId="77"/>
    <tableColumn id="19" xr3:uid="{00000000-0010-0000-0000-000013000000}" name="Costo Envío (USD)" dataDxfId="76"/>
    <tableColumn id="20" xr3:uid="{00000000-0010-0000-0000-000014000000}" name="Costo total" dataDxfId="75"/>
    <tableColumn id="21" xr3:uid="{00000000-0010-0000-0000-000015000000}" name="Precio Venta Ideal (x1.5)" dataDxfId="74">
      <calculatedColumnFormula>M2*1.5</calculatedColumnFormula>
    </tableColumn>
    <tableColumn id="22" xr3:uid="{00000000-0010-0000-0000-000016000000}" name="Precio Final" dataDxfId="73">
      <calculatedColumnFormula>F2</calculatedColumnFormula>
    </tableColumn>
    <tableColumn id="23" xr3:uid="{00000000-0010-0000-0000-000017000000}" name="Ganancia Unitaria" dataDxfId="72">
      <calculatedColumnFormula>STOCK[[#This Row],[Precio Final]]-STOCK[[#This Row],[Costo total]]</calculatedColumnFormula>
    </tableColumn>
    <tableColumn id="24" xr3:uid="{00000000-0010-0000-0000-000018000000}" name="Ganancia x Cant Ventas" dataDxfId="71">
      <calculatedColumnFormula>STOCK[[#This Row],[Ganancia Unitaria]]*STOCK[[#This Row],[Salidas]]</calculatedColumnFormula>
    </tableColumn>
    <tableColumn id="25" xr3:uid="{00000000-0010-0000-0000-000019000000}" name="Detalles de la Compra" dataDxfId="70"/>
    <tableColumn id="26" xr3:uid="{00000000-0010-0000-0000-00001A000000}" name="Comisión Bazar 25%" dataDxfId="69"/>
    <tableColumn id="27" xr3:uid="{00000000-0010-0000-0000-00001B000000}" name="Gastos totales" dataDxfId="68"/>
    <tableColumn id="28" xr3:uid="{00000000-0010-0000-0000-00001C000000}" name="Valor Stock Actual" dataDxfId="67"/>
    <tableColumn id="29" xr3:uid="{00000000-0010-0000-0000-00001D000000}" name="Precio Promocion" dataDxfId="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VENTAS" displayName="VENTAS" ref="A1:N1999" totalsRowShown="0" headerRowDxfId="65" dataDxfId="63" headerRowBorderDxfId="64" tableBorderDxfId="62" totalsRowBorderDxfId="61">
  <autoFilter ref="A1:N1999" xr:uid="{00000000-0009-0000-0100-000002000000}"/>
  <tableColumns count="14">
    <tableColumn id="1" xr3:uid="{00000000-0010-0000-0100-000001000000}" name="Fecha" dataDxfId="60"/>
    <tableColumn id="2" xr3:uid="{00000000-0010-0000-0100-000002000000}" name="Detalle de compra" dataDxfId="59"/>
    <tableColumn id="3" xr3:uid="{00000000-0010-0000-0100-000003000000}" name="Nombre del Cliente" dataDxfId="58"/>
    <tableColumn id="4" xr3:uid="{00000000-0010-0000-0100-000004000000}" name="Nombre del Gestor" dataDxfId="57"/>
    <tableColumn id="5" xr3:uid="{00000000-0010-0000-0100-000005000000}" name="Código del producto Vendido" dataDxfId="56"/>
    <tableColumn id="6" xr3:uid="{00000000-0010-0000-0100-000006000000}" name="Descripcion" dataDxfId="55"/>
    <tableColumn id="7" xr3:uid="{00000000-0010-0000-0100-000007000000}" name="Cantidad" dataDxfId="54"/>
    <tableColumn id="8" xr3:uid="{00000000-0010-0000-0100-000008000000}" name="Precio Venta" dataDxfId="53"/>
    <tableColumn id="9" xr3:uid="{00000000-0010-0000-0100-000009000000}" name="Total" dataDxfId="52"/>
    <tableColumn id="10" xr3:uid="{00000000-0010-0000-0100-00000A000000}" name="Comisión Unitaria 10%" dataDxfId="51">
      <calculatedColumnFormula>IF(VENTAS[[#This Row],[Nombre del Gestor]]&gt;1,VENTAS[[#This Row],[Total]]*10%,0)</calculatedColumnFormula>
    </tableColumn>
    <tableColumn id="11" xr3:uid="{00000000-0010-0000-0100-00000B000000}" name="Costo Unitario SIN Comision" dataDxfId="50">
      <calculatedColumnFormula>IFERROR(VLOOKUP(VENTAS[[#This Row],[Código del producto Vendido]],STOCK[],13,FALSE),"-")</calculatedColumnFormula>
    </tableColumn>
    <tableColumn id="12" xr3:uid="{00000000-0010-0000-0100-00000C000000}" name="Ganancia" dataDxfId="49">
      <calculatedColumnFormula>VENTAS[[#This Row],[Cantidad]]*(VENTAS[[#This Row],[Precio Venta]]-VENTAS[[#This Row],[Costo Unitario SIN Comision]])</calculatedColumnFormula>
    </tableColumn>
    <tableColumn id="13" xr3:uid="{00000000-0010-0000-0100-00000D000000}" name="Observaciones" dataDxfId="48"/>
    <tableColumn id="14" xr3:uid="{00000000-0010-0000-0100-00000E000000}" name="ID" dataDxfId="4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4" displayName="Table4" ref="A1:D31" totalsRowShown="0" headerRowDxfId="46" dataDxfId="45" tableBorderDxfId="44">
  <autoFilter ref="A1:D31" xr:uid="{00000000-0009-0000-0100-000003000000}"/>
  <tableColumns count="4">
    <tableColumn id="1" xr3:uid="{00000000-0010-0000-0200-000001000000}" name="FECHA" dataDxfId="43"/>
    <tableColumn id="2" xr3:uid="{00000000-0010-0000-0200-000002000000}" name="CONCEPTO" dataDxfId="42"/>
    <tableColumn id="3" xr3:uid="{00000000-0010-0000-0200-000003000000}" name="MONTO (USD)" dataDxfId="41" dataCellStyle="Currency"/>
    <tableColumn id="4" xr3:uid="{00000000-0010-0000-0200-000004000000}" name="Categoría" dataDxfId="4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21"/>
  <sheetViews>
    <sheetView topLeftCell="F1" zoomScaleNormal="100" workbookViewId="0">
      <pane ySplit="1" topLeftCell="A1204" activePane="bottomLeft" state="frozen"/>
      <selection pane="bottomLeft" activeCell="M1204" sqref="M1204"/>
    </sheetView>
  </sheetViews>
  <sheetFormatPr baseColWidth="10" defaultRowHeight="16" x14ac:dyDescent="0.2"/>
  <cols>
    <col min="2" max="2" width="43.1640625" bestFit="1" customWidth="1"/>
    <col min="3" max="3" width="28.33203125" customWidth="1"/>
    <col min="4" max="4" width="22.6640625" bestFit="1" customWidth="1"/>
    <col min="5" max="5" width="11" customWidth="1"/>
    <col min="6" max="6" width="11.6640625" customWidth="1"/>
    <col min="7" max="7" width="14.83203125" customWidth="1"/>
    <col min="8" max="8" width="12.6640625" customWidth="1"/>
    <col min="9" max="9" width="19.5" customWidth="1"/>
    <col min="10" max="10" width="21.83203125" customWidth="1"/>
    <col min="11" max="11" width="30" customWidth="1"/>
    <col min="12" max="12" width="26.83203125" customWidth="1"/>
    <col min="13" max="13" width="17.83203125" customWidth="1"/>
    <col min="14" max="14" width="33.83203125" customWidth="1"/>
    <col min="15" max="15" width="18.1640625" customWidth="1"/>
    <col min="16" max="16" width="25.6640625" customWidth="1"/>
    <col min="17" max="17" width="33.33203125" customWidth="1"/>
    <col min="18" max="18" width="31.33203125" customWidth="1"/>
    <col min="19" max="19" width="29.6640625" customWidth="1"/>
    <col min="20" max="20" width="22.1640625" customWidth="1"/>
    <col min="21" max="21" width="26.6640625" customWidth="1"/>
    <col min="22" max="22" width="26.1640625" customWidth="1"/>
  </cols>
  <sheetData>
    <row r="1" spans="1:22" ht="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4" t="s">
        <v>8</v>
      </c>
      <c r="J1" s="6" t="s">
        <v>9</v>
      </c>
      <c r="K1" s="3" t="s">
        <v>10</v>
      </c>
      <c r="L1" s="3" t="s">
        <v>11</v>
      </c>
      <c r="M1" s="7" t="s">
        <v>12</v>
      </c>
      <c r="N1" s="7" t="s">
        <v>13</v>
      </c>
      <c r="O1" s="3" t="s">
        <v>14</v>
      </c>
      <c r="P1" s="3" t="s">
        <v>15</v>
      </c>
      <c r="Q1" s="3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7" customHeight="1" x14ac:dyDescent="0.2">
      <c r="A2" s="8" t="s">
        <v>22</v>
      </c>
      <c r="B2" s="8" t="s">
        <v>23</v>
      </c>
      <c r="C2" s="10" t="s">
        <v>24</v>
      </c>
      <c r="D2" s="9" t="s">
        <v>25</v>
      </c>
      <c r="E2" s="8" t="s">
        <v>26</v>
      </c>
      <c r="F2" s="9">
        <v>25</v>
      </c>
      <c r="G2" s="8">
        <v>1</v>
      </c>
      <c r="H2" s="11">
        <f>SUMIFS(VENTAS[Cantidad],VENTAS[Código del producto Vendido],STOCK[[#This Row],[Code]])</f>
        <v>0</v>
      </c>
      <c r="I2" s="9">
        <f>STOCK[[#This Row],[Entradas]]-STOCK[[#This Row],[Salidas]]</f>
        <v>1</v>
      </c>
      <c r="J2" s="12">
        <f>STOCK[[#This Row],[Precio Final]]*10%</f>
        <v>2.5</v>
      </c>
      <c r="K2" s="9">
        <v>11.3888888888889</v>
      </c>
      <c r="L2" s="8">
        <v>0</v>
      </c>
      <c r="M2" s="13">
        <f>STOCK[[#This Row],[Costo Unitario (USD)]]+STOCK[[#This Row],[Costo Envío (USD)]]+STOCK[[#This Row],[Comisión 10%]]</f>
        <v>13.8888888888889</v>
      </c>
      <c r="N2" s="9">
        <f t="shared" ref="N2:N65" si="0">M2*1.5</f>
        <v>20.83333333333335</v>
      </c>
      <c r="O2" s="9">
        <f t="shared" ref="O2:O65" si="1">F2</f>
        <v>25</v>
      </c>
      <c r="P2" s="9">
        <f>STOCK[[#This Row],[Precio Final]]-STOCK[[#This Row],[Costo total]]</f>
        <v>11.1111111111111</v>
      </c>
      <c r="Q2" s="9">
        <f>STOCK[[#This Row],[Ganancia Unitaria]]*STOCK[[#This Row],[Salidas]]</f>
        <v>0</v>
      </c>
      <c r="R2" s="8"/>
      <c r="S2" s="8"/>
      <c r="T2" s="9">
        <f>STOCK[[#This Row],[Costo total]]*STOCK[[#This Row],[Entradas]]</f>
        <v>13.8888888888889</v>
      </c>
      <c r="U2" s="8">
        <f>STOCK[[#This Row],[Stock Actual]]*STOCK[[#This Row],[Costo total]]</f>
        <v>13.8888888888889</v>
      </c>
      <c r="V2" s="8"/>
    </row>
    <row r="3" spans="1:22" ht="17" customHeight="1" x14ac:dyDescent="0.2">
      <c r="A3" s="14" t="s">
        <v>27</v>
      </c>
      <c r="B3" s="14" t="s">
        <v>28</v>
      </c>
      <c r="C3" s="16" t="s">
        <v>29</v>
      </c>
      <c r="D3" s="15" t="s">
        <v>30</v>
      </c>
      <c r="E3" s="14" t="s">
        <v>26</v>
      </c>
      <c r="F3" s="15">
        <v>20</v>
      </c>
      <c r="G3" s="14">
        <v>2</v>
      </c>
      <c r="H3" s="17">
        <f>SUMIFS(VENTAS[Cantidad],VENTAS[Código del producto Vendido],STOCK[[#This Row],[Code]])</f>
        <v>0</v>
      </c>
      <c r="I3" s="15">
        <f>STOCK[[#This Row],[Entradas]]-STOCK[[#This Row],[Salidas]]</f>
        <v>2</v>
      </c>
      <c r="J3" s="18">
        <f>STOCK[[#This Row],[Precio Final]]*10%</f>
        <v>2</v>
      </c>
      <c r="K3" s="15">
        <v>8.8888888888888893</v>
      </c>
      <c r="L3" s="14">
        <v>0</v>
      </c>
      <c r="M3" s="19">
        <f>STOCK[[#This Row],[Costo Unitario (USD)]]+STOCK[[#This Row],[Costo Envío (USD)]]+STOCK[[#This Row],[Comisión 10%]]</f>
        <v>10.888888888888889</v>
      </c>
      <c r="N3" s="15">
        <f t="shared" si="0"/>
        <v>16.333333333333336</v>
      </c>
      <c r="O3" s="15">
        <f t="shared" si="1"/>
        <v>20</v>
      </c>
      <c r="P3" s="15">
        <f>STOCK[[#This Row],[Precio Final]]-STOCK[[#This Row],[Costo total]]</f>
        <v>9.1111111111111107</v>
      </c>
      <c r="Q3" s="15">
        <f>STOCK[[#This Row],[Ganancia Unitaria]]*STOCK[[#This Row],[Salidas]]</f>
        <v>0</v>
      </c>
      <c r="R3" s="14"/>
      <c r="S3" s="14"/>
      <c r="T3" s="15">
        <f>STOCK[[#This Row],[Costo total]]*STOCK[[#This Row],[Entradas]]</f>
        <v>21.777777777777779</v>
      </c>
      <c r="U3" s="14">
        <f>STOCK[[#This Row],[Stock Actual]]*STOCK[[#This Row],[Costo total]]</f>
        <v>21.777777777777779</v>
      </c>
      <c r="V3" s="14">
        <v>16</v>
      </c>
    </row>
    <row r="4" spans="1:22" ht="34" customHeight="1" x14ac:dyDescent="0.2">
      <c r="A4" s="8" t="s">
        <v>31</v>
      </c>
      <c r="B4" s="8" t="s">
        <v>32</v>
      </c>
      <c r="C4" s="10" t="s">
        <v>33</v>
      </c>
      <c r="D4" s="9" t="s">
        <v>34</v>
      </c>
      <c r="E4" s="8" t="s">
        <v>26</v>
      </c>
      <c r="F4" s="9">
        <v>20</v>
      </c>
      <c r="G4" s="8">
        <v>1</v>
      </c>
      <c r="H4" s="11">
        <f>SUMIFS(VENTAS[Cantidad],VENTAS[Código del producto Vendido],STOCK[[#This Row],[Code]])</f>
        <v>0</v>
      </c>
      <c r="I4" s="9">
        <f>STOCK[[#This Row],[Entradas]]-STOCK[[#This Row],[Salidas]]</f>
        <v>1</v>
      </c>
      <c r="J4" s="12">
        <f>STOCK[[#This Row],[Precio Final]]*10%</f>
        <v>2</v>
      </c>
      <c r="K4" s="9">
        <v>5</v>
      </c>
      <c r="L4" s="8">
        <v>0</v>
      </c>
      <c r="M4" s="13">
        <f>STOCK[[#This Row],[Costo Unitario (USD)]]+STOCK[[#This Row],[Costo Envío (USD)]]+STOCK[[#This Row],[Comisión 10%]]</f>
        <v>7</v>
      </c>
      <c r="N4" s="9">
        <f t="shared" si="0"/>
        <v>10.5</v>
      </c>
      <c r="O4" s="9">
        <f t="shared" si="1"/>
        <v>20</v>
      </c>
      <c r="P4" s="9">
        <f>STOCK[[#This Row],[Precio Final]]-STOCK[[#This Row],[Costo total]]</f>
        <v>13</v>
      </c>
      <c r="Q4" s="9">
        <f>STOCK[[#This Row],[Ganancia Unitaria]]*STOCK[[#This Row],[Salidas]]</f>
        <v>0</v>
      </c>
      <c r="R4" s="8" t="s">
        <v>35</v>
      </c>
      <c r="S4" s="8"/>
      <c r="T4" s="9">
        <f>STOCK[[#This Row],[Costo total]]*STOCK[[#This Row],[Entradas]]</f>
        <v>7</v>
      </c>
      <c r="U4" s="8">
        <f>STOCK[[#This Row],[Stock Actual]]*STOCK[[#This Row],[Costo total]]</f>
        <v>7</v>
      </c>
      <c r="V4" s="8">
        <v>12</v>
      </c>
    </row>
    <row r="5" spans="1:22" ht="34" customHeight="1" x14ac:dyDescent="0.2">
      <c r="A5" s="14" t="s">
        <v>36</v>
      </c>
      <c r="B5" s="14" t="s">
        <v>37</v>
      </c>
      <c r="C5" s="16" t="s">
        <v>38</v>
      </c>
      <c r="D5" s="15" t="s">
        <v>39</v>
      </c>
      <c r="E5" s="14" t="s">
        <v>26</v>
      </c>
      <c r="F5" s="15">
        <v>30</v>
      </c>
      <c r="G5" s="14">
        <v>1</v>
      </c>
      <c r="H5" s="17">
        <f>SUMIFS(VENTAS[Cantidad],VENTAS[Código del producto Vendido],STOCK[[#This Row],[Code]])</f>
        <v>0</v>
      </c>
      <c r="I5" s="15">
        <f>STOCK[[#This Row],[Entradas]]-STOCK[[#This Row],[Salidas]]</f>
        <v>1</v>
      </c>
      <c r="J5" s="18">
        <f>STOCK[[#This Row],[Precio Final]]*10%</f>
        <v>3</v>
      </c>
      <c r="K5" s="15">
        <v>10.6488888888889</v>
      </c>
      <c r="L5" s="14">
        <v>0</v>
      </c>
      <c r="M5" s="19">
        <f>STOCK[[#This Row],[Costo Unitario (USD)]]+STOCK[[#This Row],[Costo Envío (USD)]]+STOCK[[#This Row],[Comisión 10%]]</f>
        <v>13.6488888888889</v>
      </c>
      <c r="N5" s="15">
        <f t="shared" si="0"/>
        <v>20.47333333333335</v>
      </c>
      <c r="O5" s="15">
        <f t="shared" si="1"/>
        <v>30</v>
      </c>
      <c r="P5" s="15">
        <f>STOCK[[#This Row],[Precio Final]]-STOCK[[#This Row],[Costo total]]</f>
        <v>16.351111111111102</v>
      </c>
      <c r="Q5" s="15">
        <f>STOCK[[#This Row],[Ganancia Unitaria]]*STOCK[[#This Row],[Salidas]]</f>
        <v>0</v>
      </c>
      <c r="R5" s="14"/>
      <c r="S5" s="14"/>
      <c r="T5" s="15">
        <f>STOCK[[#This Row],[Costo total]]*STOCK[[#This Row],[Entradas]]</f>
        <v>13.6488888888889</v>
      </c>
      <c r="U5" s="14">
        <f>STOCK[[#This Row],[Stock Actual]]*STOCK[[#This Row],[Costo total]]</f>
        <v>13.6488888888889</v>
      </c>
      <c r="V5" s="14">
        <v>25</v>
      </c>
    </row>
    <row r="6" spans="1:22" ht="17" customHeight="1" x14ac:dyDescent="0.2">
      <c r="A6" s="8" t="s">
        <v>40</v>
      </c>
      <c r="B6" s="8" t="s">
        <v>37</v>
      </c>
      <c r="C6" s="10" t="s">
        <v>41</v>
      </c>
      <c r="D6" s="9" t="s">
        <v>42</v>
      </c>
      <c r="E6" s="8" t="s">
        <v>26</v>
      </c>
      <c r="F6" s="9">
        <v>18</v>
      </c>
      <c r="G6" s="8">
        <v>1</v>
      </c>
      <c r="H6" s="11">
        <f>SUMIFS(VENTAS[Cantidad],VENTAS[Código del producto Vendido],STOCK[[#This Row],[Code]])</f>
        <v>0</v>
      </c>
      <c r="I6" s="9">
        <f>STOCK[[#This Row],[Entradas]]-STOCK[[#This Row],[Salidas]]</f>
        <v>1</v>
      </c>
      <c r="J6" s="12">
        <f>STOCK[[#This Row],[Precio Final]]*10%</f>
        <v>1.8</v>
      </c>
      <c r="K6" s="9">
        <v>5.5838888888888896</v>
      </c>
      <c r="L6" s="8">
        <v>0</v>
      </c>
      <c r="M6" s="13">
        <f>STOCK[[#This Row],[Costo Unitario (USD)]]+STOCK[[#This Row],[Costo Envío (USD)]]+STOCK[[#This Row],[Comisión 10%]]</f>
        <v>7.3838888888888894</v>
      </c>
      <c r="N6" s="9">
        <f t="shared" si="0"/>
        <v>11.075833333333334</v>
      </c>
      <c r="O6" s="9">
        <f t="shared" si="1"/>
        <v>18</v>
      </c>
      <c r="P6" s="9">
        <f>STOCK[[#This Row],[Precio Final]]-STOCK[[#This Row],[Costo total]]</f>
        <v>10.61611111111111</v>
      </c>
      <c r="Q6" s="9">
        <f>STOCK[[#This Row],[Ganancia Unitaria]]*STOCK[[#This Row],[Salidas]]</f>
        <v>0</v>
      </c>
      <c r="R6" s="8"/>
      <c r="S6" s="8"/>
      <c r="T6" s="9">
        <f>STOCK[[#This Row],[Costo total]]*STOCK[[#This Row],[Entradas]]</f>
        <v>7.3838888888888894</v>
      </c>
      <c r="U6" s="8">
        <f>STOCK[[#This Row],[Stock Actual]]*STOCK[[#This Row],[Costo total]]</f>
        <v>7.3838888888888894</v>
      </c>
      <c r="V6" s="8"/>
    </row>
    <row r="7" spans="1:22" ht="17" customHeight="1" x14ac:dyDescent="0.2">
      <c r="A7" s="14" t="s">
        <v>43</v>
      </c>
      <c r="B7" s="14" t="s">
        <v>44</v>
      </c>
      <c r="C7" s="16" t="s">
        <v>45</v>
      </c>
      <c r="D7" s="15" t="s">
        <v>46</v>
      </c>
      <c r="E7" s="14" t="s">
        <v>26</v>
      </c>
      <c r="F7" s="15">
        <v>55</v>
      </c>
      <c r="G7" s="14">
        <v>1</v>
      </c>
      <c r="H7" s="17">
        <f>SUMIFS(VENTAS[Cantidad],VENTAS[Código del producto Vendido],STOCK[[#This Row],[Code]])</f>
        <v>0</v>
      </c>
      <c r="I7" s="15">
        <f>STOCK[[#This Row],[Entradas]]-STOCK[[#This Row],[Salidas]]</f>
        <v>1</v>
      </c>
      <c r="J7" s="18">
        <f>STOCK[[#This Row],[Precio Final]]*10%</f>
        <v>5.5</v>
      </c>
      <c r="K7" s="15">
        <v>31.8127777777778</v>
      </c>
      <c r="L7" s="14">
        <v>0</v>
      </c>
      <c r="M7" s="19">
        <f>STOCK[[#This Row],[Costo Unitario (USD)]]+STOCK[[#This Row],[Costo Envío (USD)]]+STOCK[[#This Row],[Comisión 10%]]</f>
        <v>37.312777777777796</v>
      </c>
      <c r="N7" s="15">
        <f t="shared" si="0"/>
        <v>55.969166666666695</v>
      </c>
      <c r="O7" s="15">
        <f t="shared" si="1"/>
        <v>55</v>
      </c>
      <c r="P7" s="15">
        <f>STOCK[[#This Row],[Precio Final]]-STOCK[[#This Row],[Costo total]]</f>
        <v>17.687222222222204</v>
      </c>
      <c r="Q7" s="15">
        <f>STOCK[[#This Row],[Ganancia Unitaria]]*STOCK[[#This Row],[Salidas]]</f>
        <v>0</v>
      </c>
      <c r="R7" s="14"/>
      <c r="S7" s="14"/>
      <c r="T7" s="15">
        <f>STOCK[[#This Row],[Costo total]]*STOCK[[#This Row],[Entradas]]</f>
        <v>37.312777777777796</v>
      </c>
      <c r="U7" s="14">
        <f>STOCK[[#This Row],[Stock Actual]]*STOCK[[#This Row],[Costo total]]</f>
        <v>37.312777777777796</v>
      </c>
      <c r="V7" s="14">
        <v>35</v>
      </c>
    </row>
    <row r="8" spans="1:22" ht="17" customHeight="1" x14ac:dyDescent="0.2">
      <c r="A8" s="8" t="s">
        <v>47</v>
      </c>
      <c r="B8" s="8" t="s">
        <v>48</v>
      </c>
      <c r="C8" s="10" t="s">
        <v>49</v>
      </c>
      <c r="D8" s="9" t="s">
        <v>46</v>
      </c>
      <c r="E8" s="8" t="s">
        <v>26</v>
      </c>
      <c r="F8" s="9">
        <v>12</v>
      </c>
      <c r="G8" s="8">
        <v>3</v>
      </c>
      <c r="H8" s="11">
        <f>SUMIFS(VENTAS[Cantidad],VENTAS[Código del producto Vendido],STOCK[[#This Row],[Code]])</f>
        <v>0</v>
      </c>
      <c r="I8" s="9">
        <f>STOCK[[#This Row],[Entradas]]-STOCK[[#This Row],[Salidas]]</f>
        <v>3</v>
      </c>
      <c r="J8" s="12">
        <f>STOCK[[#This Row],[Precio Final]]*10%</f>
        <v>1.2000000000000002</v>
      </c>
      <c r="K8" s="9">
        <v>5.375</v>
      </c>
      <c r="L8" s="8">
        <v>0</v>
      </c>
      <c r="M8" s="13">
        <f>STOCK[[#This Row],[Costo Unitario (USD)]]+STOCK[[#This Row],[Costo Envío (USD)]]+STOCK[[#This Row],[Comisión 10%]]</f>
        <v>6.5750000000000002</v>
      </c>
      <c r="N8" s="9">
        <f t="shared" si="0"/>
        <v>9.8625000000000007</v>
      </c>
      <c r="O8" s="9">
        <f t="shared" si="1"/>
        <v>12</v>
      </c>
      <c r="P8" s="9">
        <f>STOCK[[#This Row],[Precio Final]]-STOCK[[#This Row],[Costo total]]</f>
        <v>5.4249999999999998</v>
      </c>
      <c r="Q8" s="9">
        <f>STOCK[[#This Row],[Ganancia Unitaria]]*STOCK[[#This Row],[Salidas]]</f>
        <v>0</v>
      </c>
      <c r="R8" s="8"/>
      <c r="S8" s="8"/>
      <c r="T8" s="9">
        <f>STOCK[[#This Row],[Costo total]]*STOCK[[#This Row],[Entradas]]</f>
        <v>19.725000000000001</v>
      </c>
      <c r="U8" s="8">
        <f>STOCK[[#This Row],[Stock Actual]]*STOCK[[#This Row],[Costo total]]</f>
        <v>19.725000000000001</v>
      </c>
      <c r="V8" s="8">
        <v>9</v>
      </c>
    </row>
    <row r="9" spans="1:22" ht="17" customHeight="1" x14ac:dyDescent="0.2">
      <c r="A9" s="14" t="s">
        <v>50</v>
      </c>
      <c r="B9" s="14" t="s">
        <v>51</v>
      </c>
      <c r="C9" s="16" t="s">
        <v>52</v>
      </c>
      <c r="D9" s="15" t="s">
        <v>34</v>
      </c>
      <c r="E9" s="14" t="s">
        <v>26</v>
      </c>
      <c r="F9" s="15">
        <v>20</v>
      </c>
      <c r="G9" s="14">
        <v>3</v>
      </c>
      <c r="H9" s="17">
        <f>SUMIFS(VENTAS[Cantidad],VENTAS[Código del producto Vendido],STOCK[[#This Row],[Code]])</f>
        <v>0</v>
      </c>
      <c r="I9" s="15">
        <f>STOCK[[#This Row],[Entradas]]-STOCK[[#This Row],[Salidas]]</f>
        <v>3</v>
      </c>
      <c r="J9" s="18">
        <f>STOCK[[#This Row],[Precio Final]]*10%</f>
        <v>2</v>
      </c>
      <c r="K9" s="15">
        <v>9.2222222222222197</v>
      </c>
      <c r="L9" s="14">
        <v>0</v>
      </c>
      <c r="M9" s="19">
        <f>STOCK[[#This Row],[Costo Unitario (USD)]]+STOCK[[#This Row],[Costo Envío (USD)]]+STOCK[[#This Row],[Comisión 10%]]</f>
        <v>11.22222222222222</v>
      </c>
      <c r="N9" s="15">
        <f t="shared" si="0"/>
        <v>16.833333333333329</v>
      </c>
      <c r="O9" s="15">
        <f t="shared" si="1"/>
        <v>20</v>
      </c>
      <c r="P9" s="15">
        <f>STOCK[[#This Row],[Precio Final]]-STOCK[[#This Row],[Costo total]]</f>
        <v>8.7777777777777803</v>
      </c>
      <c r="Q9" s="15">
        <f>STOCK[[#This Row],[Ganancia Unitaria]]*STOCK[[#This Row],[Salidas]]</f>
        <v>0</v>
      </c>
      <c r="R9" s="14"/>
      <c r="S9" s="14"/>
      <c r="T9" s="15">
        <f>STOCK[[#This Row],[Costo total]]*STOCK[[#This Row],[Entradas]]</f>
        <v>33.666666666666657</v>
      </c>
      <c r="U9" s="14">
        <f>STOCK[[#This Row],[Stock Actual]]*STOCK[[#This Row],[Costo total]]</f>
        <v>33.666666666666657</v>
      </c>
      <c r="V9" s="14">
        <v>18</v>
      </c>
    </row>
    <row r="10" spans="1:22" ht="17" customHeight="1" x14ac:dyDescent="0.2">
      <c r="A10" s="8" t="s">
        <v>53</v>
      </c>
      <c r="B10" s="8" t="s">
        <v>54</v>
      </c>
      <c r="C10" s="10" t="s">
        <v>55</v>
      </c>
      <c r="D10" s="9" t="s">
        <v>56</v>
      </c>
      <c r="E10" s="8" t="s">
        <v>26</v>
      </c>
      <c r="F10" s="9">
        <v>12</v>
      </c>
      <c r="G10" s="8">
        <v>6</v>
      </c>
      <c r="H10" s="11">
        <f>SUMIFS(VENTAS[Cantidad],VENTAS[Código del producto Vendido],STOCK[[#This Row],[Code]])</f>
        <v>0</v>
      </c>
      <c r="I10" s="9">
        <f>STOCK[[#This Row],[Entradas]]-STOCK[[#This Row],[Salidas]]</f>
        <v>6</v>
      </c>
      <c r="J10" s="12">
        <f>STOCK[[#This Row],[Precio Final]]*10%</f>
        <v>1.2000000000000002</v>
      </c>
      <c r="K10" s="9">
        <v>3.75</v>
      </c>
      <c r="L10" s="8">
        <v>0</v>
      </c>
      <c r="M10" s="13">
        <f>STOCK[[#This Row],[Costo Unitario (USD)]]+STOCK[[#This Row],[Costo Envío (USD)]]+STOCK[[#This Row],[Comisión 10%]]</f>
        <v>4.95</v>
      </c>
      <c r="N10" s="9">
        <f t="shared" si="0"/>
        <v>7.4250000000000007</v>
      </c>
      <c r="O10" s="9">
        <f t="shared" si="1"/>
        <v>12</v>
      </c>
      <c r="P10" s="9">
        <f>STOCK[[#This Row],[Precio Final]]-STOCK[[#This Row],[Costo total]]</f>
        <v>7.05</v>
      </c>
      <c r="Q10" s="9">
        <f>STOCK[[#This Row],[Ganancia Unitaria]]*STOCK[[#This Row],[Salidas]]</f>
        <v>0</v>
      </c>
      <c r="R10" s="8"/>
      <c r="S10" s="8"/>
      <c r="T10" s="9">
        <f>STOCK[[#This Row],[Costo total]]*STOCK[[#This Row],[Entradas]]</f>
        <v>29.700000000000003</v>
      </c>
      <c r="U10" s="8">
        <f>STOCK[[#This Row],[Stock Actual]]*STOCK[[#This Row],[Costo total]]</f>
        <v>29.700000000000003</v>
      </c>
      <c r="V10" s="8">
        <v>7</v>
      </c>
    </row>
    <row r="11" spans="1:22" ht="17" customHeight="1" x14ac:dyDescent="0.2">
      <c r="A11" s="14" t="s">
        <v>57</v>
      </c>
      <c r="B11" s="14" t="s">
        <v>58</v>
      </c>
      <c r="C11" s="16" t="s">
        <v>59</v>
      </c>
      <c r="D11" s="15" t="s">
        <v>34</v>
      </c>
      <c r="E11" s="14"/>
      <c r="F11" s="15">
        <v>15</v>
      </c>
      <c r="G11" s="14">
        <v>1</v>
      </c>
      <c r="H11" s="17">
        <f>SUMIFS(VENTAS[Cantidad],VENTAS[Código del producto Vendido],STOCK[[#This Row],[Code]])</f>
        <v>0</v>
      </c>
      <c r="I11" s="15">
        <f>STOCK[[#This Row],[Entradas]]-STOCK[[#This Row],[Salidas]]</f>
        <v>1</v>
      </c>
      <c r="J11" s="18">
        <f>STOCK[[#This Row],[Precio Final]]*10%</f>
        <v>1.5</v>
      </c>
      <c r="K11" s="15">
        <v>4.5</v>
      </c>
      <c r="L11" s="14">
        <v>0</v>
      </c>
      <c r="M11" s="19">
        <f>STOCK[[#This Row],[Costo Unitario (USD)]]+STOCK[[#This Row],[Costo Envío (USD)]]+STOCK[[#This Row],[Comisión 10%]]</f>
        <v>6</v>
      </c>
      <c r="N11" s="15">
        <f t="shared" si="0"/>
        <v>9</v>
      </c>
      <c r="O11" s="15">
        <f t="shared" si="1"/>
        <v>15</v>
      </c>
      <c r="P11" s="15">
        <f>STOCK[[#This Row],[Precio Final]]-STOCK[[#This Row],[Costo total]]</f>
        <v>9</v>
      </c>
      <c r="Q11" s="15">
        <f>STOCK[[#This Row],[Ganancia Unitaria]]*STOCK[[#This Row],[Salidas]]</f>
        <v>0</v>
      </c>
      <c r="R11" s="14"/>
      <c r="S11" s="14"/>
      <c r="T11" s="15">
        <f>STOCK[[#This Row],[Costo total]]*STOCK[[#This Row],[Entradas]]</f>
        <v>6</v>
      </c>
      <c r="U11" s="14">
        <f>STOCK[[#This Row],[Stock Actual]]*STOCK[[#This Row],[Costo total]]</f>
        <v>6</v>
      </c>
      <c r="V11" s="14">
        <v>19</v>
      </c>
    </row>
    <row r="12" spans="1:22" ht="17" customHeight="1" x14ac:dyDescent="0.2">
      <c r="A12" s="8" t="s">
        <v>60</v>
      </c>
      <c r="B12" s="8" t="s">
        <v>61</v>
      </c>
      <c r="C12" s="10" t="s">
        <v>59</v>
      </c>
      <c r="D12" s="9" t="s">
        <v>42</v>
      </c>
      <c r="E12" s="8" t="s">
        <v>26</v>
      </c>
      <c r="F12" s="9">
        <v>15</v>
      </c>
      <c r="G12" s="8">
        <v>1</v>
      </c>
      <c r="H12" s="11">
        <f>SUMIFS(VENTAS[Cantidad],VENTAS[Código del producto Vendido],STOCK[[#This Row],[Code]])</f>
        <v>2</v>
      </c>
      <c r="I12" s="9">
        <f>STOCK[[#This Row],[Entradas]]-STOCK[[#This Row],[Salidas]]</f>
        <v>-1</v>
      </c>
      <c r="J12" s="12">
        <f>STOCK[[#This Row],[Precio Final]]*10%</f>
        <v>1.5</v>
      </c>
      <c r="K12" s="9">
        <v>4.5</v>
      </c>
      <c r="L12" s="8">
        <v>0</v>
      </c>
      <c r="M12" s="13">
        <f>STOCK[[#This Row],[Costo Unitario (USD)]]+STOCK[[#This Row],[Costo Envío (USD)]]+STOCK[[#This Row],[Comisión 10%]]</f>
        <v>6</v>
      </c>
      <c r="N12" s="9">
        <f t="shared" si="0"/>
        <v>9</v>
      </c>
      <c r="O12" s="9">
        <f t="shared" si="1"/>
        <v>15</v>
      </c>
      <c r="P12" s="9">
        <f>STOCK[[#This Row],[Precio Final]]-STOCK[[#This Row],[Costo total]]</f>
        <v>9</v>
      </c>
      <c r="Q12" s="9">
        <f>STOCK[[#This Row],[Ganancia Unitaria]]*STOCK[[#This Row],[Salidas]]</f>
        <v>18</v>
      </c>
      <c r="R12" s="8"/>
      <c r="S12" s="8"/>
      <c r="T12" s="9">
        <f>STOCK[[#This Row],[Costo total]]*STOCK[[#This Row],[Entradas]]</f>
        <v>6</v>
      </c>
      <c r="U12" s="8">
        <f>STOCK[[#This Row],[Stock Actual]]*STOCK[[#This Row],[Costo total]]</f>
        <v>-6</v>
      </c>
      <c r="V12" s="8">
        <v>12</v>
      </c>
    </row>
    <row r="13" spans="1:22" ht="17" customHeight="1" x14ac:dyDescent="0.2">
      <c r="A13" s="14" t="s">
        <v>62</v>
      </c>
      <c r="B13" s="14" t="s">
        <v>63</v>
      </c>
      <c r="C13" s="16" t="s">
        <v>64</v>
      </c>
      <c r="D13" s="15" t="s">
        <v>46</v>
      </c>
      <c r="E13" s="14" t="s">
        <v>65</v>
      </c>
      <c r="F13" s="15">
        <v>15</v>
      </c>
      <c r="G13" s="14">
        <v>1</v>
      </c>
      <c r="H13" s="17">
        <f>SUMIFS(VENTAS[Cantidad],VENTAS[Código del producto Vendido],STOCK[[#This Row],[Code]])</f>
        <v>0</v>
      </c>
      <c r="I13" s="15">
        <f>STOCK[[#This Row],[Entradas]]-STOCK[[#This Row],[Salidas]]</f>
        <v>1</v>
      </c>
      <c r="J13" s="18">
        <f>STOCK[[#This Row],[Precio Final]]*10%</f>
        <v>1.5</v>
      </c>
      <c r="K13" s="15">
        <v>8</v>
      </c>
      <c r="L13" s="14">
        <v>0</v>
      </c>
      <c r="M13" s="19">
        <f>STOCK[[#This Row],[Costo Unitario (USD)]]+STOCK[[#This Row],[Costo Envío (USD)]]+STOCK[[#This Row],[Comisión 10%]]</f>
        <v>9.5</v>
      </c>
      <c r="N13" s="15">
        <f t="shared" si="0"/>
        <v>14.25</v>
      </c>
      <c r="O13" s="15">
        <f t="shared" si="1"/>
        <v>15</v>
      </c>
      <c r="P13" s="15">
        <f>STOCK[[#This Row],[Precio Final]]-STOCK[[#This Row],[Costo total]]</f>
        <v>5.5</v>
      </c>
      <c r="Q13" s="15">
        <f>STOCK[[#This Row],[Ganancia Unitaria]]*STOCK[[#This Row],[Salidas]]</f>
        <v>0</v>
      </c>
      <c r="R13" s="14"/>
      <c r="S13" s="14"/>
      <c r="T13" s="15">
        <f>STOCK[[#This Row],[Costo total]]*STOCK[[#This Row],[Entradas]]</f>
        <v>9.5</v>
      </c>
      <c r="U13" s="14">
        <f>STOCK[[#This Row],[Stock Actual]]*STOCK[[#This Row],[Costo total]]</f>
        <v>9.5</v>
      </c>
      <c r="V13" s="14">
        <v>12</v>
      </c>
    </row>
    <row r="14" spans="1:22" ht="34" customHeight="1" x14ac:dyDescent="0.2">
      <c r="A14" s="8" t="s">
        <v>66</v>
      </c>
      <c r="B14" s="8" t="s">
        <v>67</v>
      </c>
      <c r="C14" s="10" t="s">
        <v>68</v>
      </c>
      <c r="D14" s="9" t="s">
        <v>69</v>
      </c>
      <c r="E14" s="8" t="s">
        <v>65</v>
      </c>
      <c r="F14" s="9">
        <v>40</v>
      </c>
      <c r="G14" s="8">
        <v>1</v>
      </c>
      <c r="H14" s="11">
        <f>SUMIFS(VENTAS[Cantidad],VENTAS[Código del producto Vendido],STOCK[[#This Row],[Code]])</f>
        <v>0</v>
      </c>
      <c r="I14" s="9">
        <f>STOCK[[#This Row],[Entradas]]-STOCK[[#This Row],[Salidas]]</f>
        <v>1</v>
      </c>
      <c r="J14" s="12">
        <f>STOCK[[#This Row],[Precio Final]]*10%</f>
        <v>4</v>
      </c>
      <c r="K14" s="9">
        <v>27.6111111111111</v>
      </c>
      <c r="L14" s="8">
        <v>0</v>
      </c>
      <c r="M14" s="13">
        <f>STOCK[[#This Row],[Costo Unitario (USD)]]+STOCK[[#This Row],[Costo Envío (USD)]]+STOCK[[#This Row],[Comisión 10%]]</f>
        <v>31.6111111111111</v>
      </c>
      <c r="N14" s="9">
        <f t="shared" si="0"/>
        <v>47.41666666666665</v>
      </c>
      <c r="O14" s="9">
        <f t="shared" si="1"/>
        <v>40</v>
      </c>
      <c r="P14" s="9">
        <f>STOCK[[#This Row],[Precio Final]]-STOCK[[#This Row],[Costo total]]</f>
        <v>8.3888888888888999</v>
      </c>
      <c r="Q14" s="9">
        <f>STOCK[[#This Row],[Ganancia Unitaria]]*STOCK[[#This Row],[Salidas]]</f>
        <v>0</v>
      </c>
      <c r="R14" s="8"/>
      <c r="S14" s="8"/>
      <c r="T14" s="9">
        <f>STOCK[[#This Row],[Costo total]]*STOCK[[#This Row],[Entradas]]</f>
        <v>31.6111111111111</v>
      </c>
      <c r="U14" s="8">
        <f>STOCK[[#This Row],[Stock Actual]]*STOCK[[#This Row],[Costo total]]</f>
        <v>31.6111111111111</v>
      </c>
      <c r="V14" s="8">
        <v>40</v>
      </c>
    </row>
    <row r="15" spans="1:22" ht="34" customHeight="1" x14ac:dyDescent="0.2">
      <c r="A15" s="14" t="s">
        <v>70</v>
      </c>
      <c r="B15" s="14" t="s">
        <v>71</v>
      </c>
      <c r="C15" s="16" t="s">
        <v>72</v>
      </c>
      <c r="D15" s="15" t="s">
        <v>73</v>
      </c>
      <c r="E15" s="14" t="s">
        <v>65</v>
      </c>
      <c r="F15" s="15">
        <v>20</v>
      </c>
      <c r="G15" s="14">
        <v>1</v>
      </c>
      <c r="H15" s="17">
        <f>SUMIFS(VENTAS[Cantidad],VENTAS[Código del producto Vendido],STOCK[[#This Row],[Code]])</f>
        <v>0</v>
      </c>
      <c r="I15" s="15">
        <f>STOCK[[#This Row],[Entradas]]-STOCK[[#This Row],[Salidas]]</f>
        <v>1</v>
      </c>
      <c r="J15" s="18">
        <f>STOCK[[#This Row],[Precio Final]]*10%</f>
        <v>2</v>
      </c>
      <c r="K15" s="15">
        <v>9.4444444444444393</v>
      </c>
      <c r="L15" s="14">
        <v>0</v>
      </c>
      <c r="M15" s="19">
        <f>STOCK[[#This Row],[Costo Unitario (USD)]]+STOCK[[#This Row],[Costo Envío (USD)]]+STOCK[[#This Row],[Comisión 10%]]</f>
        <v>11.444444444444439</v>
      </c>
      <c r="N15" s="15">
        <f t="shared" si="0"/>
        <v>17.166666666666657</v>
      </c>
      <c r="O15" s="15">
        <f t="shared" si="1"/>
        <v>20</v>
      </c>
      <c r="P15" s="15">
        <f>STOCK[[#This Row],[Precio Final]]-STOCK[[#This Row],[Costo total]]</f>
        <v>8.5555555555555607</v>
      </c>
      <c r="Q15" s="15">
        <f>STOCK[[#This Row],[Ganancia Unitaria]]*STOCK[[#This Row],[Salidas]]</f>
        <v>0</v>
      </c>
      <c r="R15" s="14"/>
      <c r="S15" s="14"/>
      <c r="T15" s="15">
        <f>STOCK[[#This Row],[Costo total]]*STOCK[[#This Row],[Entradas]]</f>
        <v>11.444444444444439</v>
      </c>
      <c r="U15" s="14">
        <f>STOCK[[#This Row],[Stock Actual]]*STOCK[[#This Row],[Costo total]]</f>
        <v>11.444444444444439</v>
      </c>
      <c r="V15" s="14">
        <v>18</v>
      </c>
    </row>
    <row r="16" spans="1:22" ht="34" customHeight="1" x14ac:dyDescent="0.2">
      <c r="A16" s="8" t="s">
        <v>74</v>
      </c>
      <c r="B16" s="8" t="s">
        <v>75</v>
      </c>
      <c r="C16" s="10" t="s">
        <v>72</v>
      </c>
      <c r="D16" s="9" t="s">
        <v>42</v>
      </c>
      <c r="E16" s="8" t="s">
        <v>65</v>
      </c>
      <c r="F16" s="9">
        <v>20</v>
      </c>
      <c r="G16" s="8">
        <v>2</v>
      </c>
      <c r="H16" s="11">
        <f>SUMIFS(VENTAS[Cantidad],VENTAS[Código del producto Vendido],STOCK[[#This Row],[Code]])</f>
        <v>1</v>
      </c>
      <c r="I16" s="9">
        <f>STOCK[[#This Row],[Entradas]]-STOCK[[#This Row],[Salidas]]</f>
        <v>1</v>
      </c>
      <c r="J16" s="12">
        <f>STOCK[[#This Row],[Precio Final]]*10%</f>
        <v>2</v>
      </c>
      <c r="K16" s="9">
        <v>9.4444444444444393</v>
      </c>
      <c r="L16" s="8">
        <v>0</v>
      </c>
      <c r="M16" s="13">
        <f>STOCK[[#This Row],[Costo Unitario (USD)]]+STOCK[[#This Row],[Costo Envío (USD)]]+STOCK[[#This Row],[Comisión 10%]]</f>
        <v>11.444444444444439</v>
      </c>
      <c r="N16" s="9">
        <f t="shared" si="0"/>
        <v>17.166666666666657</v>
      </c>
      <c r="O16" s="9">
        <f t="shared" si="1"/>
        <v>20</v>
      </c>
      <c r="P16" s="9">
        <f>STOCK[[#This Row],[Precio Final]]-STOCK[[#This Row],[Costo total]]</f>
        <v>8.5555555555555607</v>
      </c>
      <c r="Q16" s="9">
        <f>STOCK[[#This Row],[Ganancia Unitaria]]*STOCK[[#This Row],[Salidas]]</f>
        <v>8.5555555555555607</v>
      </c>
      <c r="R16" s="8"/>
      <c r="S16" s="8"/>
      <c r="T16" s="9">
        <f>STOCK[[#This Row],[Costo total]]*STOCK[[#This Row],[Entradas]]</f>
        <v>22.888888888888879</v>
      </c>
      <c r="U16" s="8">
        <f>STOCK[[#This Row],[Stock Actual]]*STOCK[[#This Row],[Costo total]]</f>
        <v>11.444444444444439</v>
      </c>
      <c r="V16" s="8">
        <v>18</v>
      </c>
    </row>
    <row r="17" spans="1:22" ht="34" customHeight="1" x14ac:dyDescent="0.2">
      <c r="A17" s="14" t="s">
        <v>76</v>
      </c>
      <c r="B17" s="14" t="s">
        <v>77</v>
      </c>
      <c r="C17" s="16" t="s">
        <v>78</v>
      </c>
      <c r="D17" s="15" t="s">
        <v>56</v>
      </c>
      <c r="E17" s="14" t="s">
        <v>65</v>
      </c>
      <c r="F17" s="15">
        <v>12</v>
      </c>
      <c r="G17" s="14">
        <v>2</v>
      </c>
      <c r="H17" s="17">
        <f>SUMIFS(VENTAS[Cantidad],VENTAS[Código del producto Vendido],STOCK[[#This Row],[Code]])</f>
        <v>0</v>
      </c>
      <c r="I17" s="15">
        <f>STOCK[[#This Row],[Entradas]]-STOCK[[#This Row],[Salidas]]</f>
        <v>2</v>
      </c>
      <c r="J17" s="18">
        <f>STOCK[[#This Row],[Precio Final]]*10%</f>
        <v>1.2000000000000002</v>
      </c>
      <c r="K17" s="15">
        <v>5</v>
      </c>
      <c r="L17" s="14">
        <v>0</v>
      </c>
      <c r="M17" s="19">
        <f>STOCK[[#This Row],[Costo Unitario (USD)]]+STOCK[[#This Row],[Costo Envío (USD)]]+STOCK[[#This Row],[Comisión 10%]]</f>
        <v>6.2</v>
      </c>
      <c r="N17" s="15">
        <f t="shared" si="0"/>
        <v>9.3000000000000007</v>
      </c>
      <c r="O17" s="15">
        <f t="shared" si="1"/>
        <v>12</v>
      </c>
      <c r="P17" s="15">
        <f>STOCK[[#This Row],[Precio Final]]-STOCK[[#This Row],[Costo total]]</f>
        <v>5.8</v>
      </c>
      <c r="Q17" s="15">
        <f>STOCK[[#This Row],[Ganancia Unitaria]]*STOCK[[#This Row],[Salidas]]</f>
        <v>0</v>
      </c>
      <c r="R17" s="14"/>
      <c r="S17" s="14"/>
      <c r="T17" s="15">
        <f>STOCK[[#This Row],[Costo total]]*STOCK[[#This Row],[Entradas]]</f>
        <v>12.4</v>
      </c>
      <c r="U17" s="14">
        <f>STOCK[[#This Row],[Stock Actual]]*STOCK[[#This Row],[Costo total]]</f>
        <v>12.4</v>
      </c>
      <c r="V17" s="14"/>
    </row>
    <row r="18" spans="1:22" ht="17" customHeight="1" x14ac:dyDescent="0.2">
      <c r="A18" s="8" t="s">
        <v>79</v>
      </c>
      <c r="B18" s="8" t="s">
        <v>80</v>
      </c>
      <c r="C18" s="10" t="s">
        <v>81</v>
      </c>
      <c r="D18" s="9" t="s">
        <v>42</v>
      </c>
      <c r="E18" s="8" t="s">
        <v>65</v>
      </c>
      <c r="F18" s="9">
        <v>20</v>
      </c>
      <c r="G18" s="8">
        <v>3</v>
      </c>
      <c r="H18" s="11">
        <f>SUMIFS(VENTAS[Cantidad],VENTAS[Código del producto Vendido],STOCK[[#This Row],[Code]])</f>
        <v>0</v>
      </c>
      <c r="I18" s="9">
        <f>STOCK[[#This Row],[Entradas]]-STOCK[[#This Row],[Salidas]]</f>
        <v>3</v>
      </c>
      <c r="J18" s="12">
        <f>STOCK[[#This Row],[Precio Final]]*10%</f>
        <v>2</v>
      </c>
      <c r="K18" s="9">
        <v>9.4444444444444393</v>
      </c>
      <c r="L18" s="8">
        <v>0</v>
      </c>
      <c r="M18" s="13">
        <f>STOCK[[#This Row],[Costo Unitario (USD)]]+STOCK[[#This Row],[Costo Envío (USD)]]+STOCK[[#This Row],[Comisión 10%]]</f>
        <v>11.444444444444439</v>
      </c>
      <c r="N18" s="9">
        <f t="shared" si="0"/>
        <v>17.166666666666657</v>
      </c>
      <c r="O18" s="9">
        <f t="shared" si="1"/>
        <v>20</v>
      </c>
      <c r="P18" s="9">
        <f>STOCK[[#This Row],[Precio Final]]-STOCK[[#This Row],[Costo total]]</f>
        <v>8.5555555555555607</v>
      </c>
      <c r="Q18" s="9">
        <f>STOCK[[#This Row],[Ganancia Unitaria]]*STOCK[[#This Row],[Salidas]]</f>
        <v>0</v>
      </c>
      <c r="R18" s="8"/>
      <c r="S18" s="8"/>
      <c r="T18" s="9">
        <f>STOCK[[#This Row],[Costo total]]*STOCK[[#This Row],[Entradas]]</f>
        <v>34.333333333333314</v>
      </c>
      <c r="U18" s="8">
        <f>STOCK[[#This Row],[Stock Actual]]*STOCK[[#This Row],[Costo total]]</f>
        <v>34.333333333333314</v>
      </c>
      <c r="V18" s="8">
        <v>18</v>
      </c>
    </row>
    <row r="19" spans="1:22" ht="17" customHeight="1" x14ac:dyDescent="0.2">
      <c r="A19" s="14" t="s">
        <v>82</v>
      </c>
      <c r="B19" s="14" t="s">
        <v>83</v>
      </c>
      <c r="C19" s="16" t="s">
        <v>81</v>
      </c>
      <c r="D19" s="15" t="s">
        <v>34</v>
      </c>
      <c r="E19" s="14" t="s">
        <v>65</v>
      </c>
      <c r="F19" s="15">
        <v>20</v>
      </c>
      <c r="G19" s="14">
        <v>3</v>
      </c>
      <c r="H19" s="17">
        <f>SUMIFS(VENTAS[Cantidad],VENTAS[Código del producto Vendido],STOCK[[#This Row],[Code]])</f>
        <v>1</v>
      </c>
      <c r="I19" s="15">
        <f>STOCK[[#This Row],[Entradas]]-STOCK[[#This Row],[Salidas]]</f>
        <v>2</v>
      </c>
      <c r="J19" s="18">
        <f>STOCK[[#This Row],[Precio Final]]*10%</f>
        <v>2</v>
      </c>
      <c r="K19" s="15">
        <v>9.4444444444444393</v>
      </c>
      <c r="L19" s="14">
        <v>0</v>
      </c>
      <c r="M19" s="19">
        <f>STOCK[[#This Row],[Costo Unitario (USD)]]+STOCK[[#This Row],[Costo Envío (USD)]]+STOCK[[#This Row],[Comisión 10%]]</f>
        <v>11.444444444444439</v>
      </c>
      <c r="N19" s="15">
        <f t="shared" si="0"/>
        <v>17.166666666666657</v>
      </c>
      <c r="O19" s="15">
        <f t="shared" si="1"/>
        <v>20</v>
      </c>
      <c r="P19" s="15">
        <f>STOCK[[#This Row],[Precio Final]]-STOCK[[#This Row],[Costo total]]</f>
        <v>8.5555555555555607</v>
      </c>
      <c r="Q19" s="15">
        <f>STOCK[[#This Row],[Ganancia Unitaria]]*STOCK[[#This Row],[Salidas]]</f>
        <v>8.5555555555555607</v>
      </c>
      <c r="R19" s="14"/>
      <c r="S19" s="14"/>
      <c r="T19" s="15">
        <f>STOCK[[#This Row],[Costo total]]*STOCK[[#This Row],[Entradas]]</f>
        <v>34.333333333333314</v>
      </c>
      <c r="U19" s="14">
        <f>STOCK[[#This Row],[Stock Actual]]*STOCK[[#This Row],[Costo total]]</f>
        <v>22.888888888888879</v>
      </c>
      <c r="V19" s="14">
        <v>18</v>
      </c>
    </row>
    <row r="20" spans="1:22" ht="17" customHeight="1" x14ac:dyDescent="0.2">
      <c r="A20" s="8" t="s">
        <v>84</v>
      </c>
      <c r="B20" s="8" t="s">
        <v>85</v>
      </c>
      <c r="C20" s="10" t="s">
        <v>86</v>
      </c>
      <c r="D20" s="9" t="s">
        <v>87</v>
      </c>
      <c r="E20" s="8" t="s">
        <v>65</v>
      </c>
      <c r="F20" s="9">
        <v>35</v>
      </c>
      <c r="G20" s="8">
        <v>1</v>
      </c>
      <c r="H20" s="11">
        <f>SUMIFS(VENTAS[Cantidad],VENTAS[Código del producto Vendido],STOCK[[#This Row],[Code]])</f>
        <v>0</v>
      </c>
      <c r="I20" s="9">
        <f>STOCK[[#This Row],[Entradas]]-STOCK[[#This Row],[Salidas]]</f>
        <v>1</v>
      </c>
      <c r="J20" s="12">
        <f>STOCK[[#This Row],[Precio Final]]*10%</f>
        <v>3.5</v>
      </c>
      <c r="K20" s="9">
        <v>21.9444444444444</v>
      </c>
      <c r="L20" s="8">
        <v>0</v>
      </c>
      <c r="M20" s="13">
        <f>STOCK[[#This Row],[Costo Unitario (USD)]]+STOCK[[#This Row],[Costo Envío (USD)]]+STOCK[[#This Row],[Comisión 10%]]</f>
        <v>25.4444444444444</v>
      </c>
      <c r="N20" s="9">
        <f t="shared" si="0"/>
        <v>38.1666666666666</v>
      </c>
      <c r="O20" s="9">
        <f t="shared" si="1"/>
        <v>35</v>
      </c>
      <c r="P20" s="9">
        <f>STOCK[[#This Row],[Precio Final]]-STOCK[[#This Row],[Costo total]]</f>
        <v>9.5555555555555998</v>
      </c>
      <c r="Q20" s="9">
        <f>STOCK[[#This Row],[Ganancia Unitaria]]*STOCK[[#This Row],[Salidas]]</f>
        <v>0</v>
      </c>
      <c r="R20" s="8"/>
      <c r="S20" s="8"/>
      <c r="T20" s="9">
        <f>STOCK[[#This Row],[Costo total]]*STOCK[[#This Row],[Entradas]]</f>
        <v>25.4444444444444</v>
      </c>
      <c r="U20" s="8">
        <f>STOCK[[#This Row],[Stock Actual]]*STOCK[[#This Row],[Costo total]]</f>
        <v>25.4444444444444</v>
      </c>
      <c r="V20" s="8"/>
    </row>
    <row r="21" spans="1:22" ht="34" customHeight="1" x14ac:dyDescent="0.2">
      <c r="A21" s="14" t="s">
        <v>88</v>
      </c>
      <c r="B21" s="14" t="s">
        <v>89</v>
      </c>
      <c r="C21" s="16" t="s">
        <v>90</v>
      </c>
      <c r="D21" s="15" t="s">
        <v>91</v>
      </c>
      <c r="E21" s="14" t="s">
        <v>65</v>
      </c>
      <c r="F21" s="15">
        <v>35</v>
      </c>
      <c r="G21" s="14">
        <v>2</v>
      </c>
      <c r="H21" s="17">
        <f>SUMIFS(VENTAS[Cantidad],VENTAS[Código del producto Vendido],STOCK[[#This Row],[Code]])</f>
        <v>0</v>
      </c>
      <c r="I21" s="15">
        <f>STOCK[[#This Row],[Entradas]]-STOCK[[#This Row],[Salidas]]</f>
        <v>2</v>
      </c>
      <c r="J21" s="18">
        <f>STOCK[[#This Row],[Precio Final]]*10%</f>
        <v>3.5</v>
      </c>
      <c r="K21" s="15">
        <v>14.7222222222222</v>
      </c>
      <c r="L21" s="14">
        <v>0</v>
      </c>
      <c r="M21" s="19">
        <f>STOCK[[#This Row],[Costo Unitario (USD)]]+STOCK[[#This Row],[Costo Envío (USD)]]+STOCK[[#This Row],[Comisión 10%]]</f>
        <v>18.2222222222222</v>
      </c>
      <c r="N21" s="15">
        <f t="shared" si="0"/>
        <v>27.3333333333333</v>
      </c>
      <c r="O21" s="15">
        <f t="shared" si="1"/>
        <v>35</v>
      </c>
      <c r="P21" s="15">
        <f>STOCK[[#This Row],[Precio Final]]-STOCK[[#This Row],[Costo total]]</f>
        <v>16.7777777777778</v>
      </c>
      <c r="Q21" s="15">
        <f>STOCK[[#This Row],[Ganancia Unitaria]]*STOCK[[#This Row],[Salidas]]</f>
        <v>0</v>
      </c>
      <c r="R21" s="14"/>
      <c r="S21" s="14"/>
      <c r="T21" s="15">
        <f>STOCK[[#This Row],[Costo total]]*STOCK[[#This Row],[Entradas]]</f>
        <v>36.4444444444444</v>
      </c>
      <c r="U21" s="14">
        <f>STOCK[[#This Row],[Stock Actual]]*STOCK[[#This Row],[Costo total]]</f>
        <v>36.4444444444444</v>
      </c>
      <c r="V21" s="14">
        <v>27</v>
      </c>
    </row>
    <row r="22" spans="1:22" ht="17" customHeight="1" x14ac:dyDescent="0.2">
      <c r="A22" s="8" t="s">
        <v>92</v>
      </c>
      <c r="B22" s="8" t="s">
        <v>89</v>
      </c>
      <c r="C22" s="10" t="s">
        <v>93</v>
      </c>
      <c r="D22" s="9" t="s">
        <v>94</v>
      </c>
      <c r="E22" s="8" t="s">
        <v>65</v>
      </c>
      <c r="F22" s="9">
        <v>35</v>
      </c>
      <c r="G22" s="8">
        <v>2</v>
      </c>
      <c r="H22" s="11">
        <f>SUMIFS(VENTAS[Cantidad],VENTAS[Código del producto Vendido],STOCK[[#This Row],[Code]])</f>
        <v>1</v>
      </c>
      <c r="I22" s="9">
        <f>STOCK[[#This Row],[Entradas]]-STOCK[[#This Row],[Salidas]]</f>
        <v>1</v>
      </c>
      <c r="J22" s="12">
        <f>STOCK[[#This Row],[Precio Final]]*10%</f>
        <v>3.5</v>
      </c>
      <c r="K22" s="9">
        <v>14.7222222222222</v>
      </c>
      <c r="L22" s="8">
        <v>0</v>
      </c>
      <c r="M22" s="13">
        <f>STOCK[[#This Row],[Costo Unitario (USD)]]+STOCK[[#This Row],[Costo Envío (USD)]]+STOCK[[#This Row],[Comisión 10%]]</f>
        <v>18.2222222222222</v>
      </c>
      <c r="N22" s="9">
        <f t="shared" si="0"/>
        <v>27.3333333333333</v>
      </c>
      <c r="O22" s="9">
        <f t="shared" si="1"/>
        <v>35</v>
      </c>
      <c r="P22" s="9">
        <f>STOCK[[#This Row],[Precio Final]]-STOCK[[#This Row],[Costo total]]</f>
        <v>16.7777777777778</v>
      </c>
      <c r="Q22" s="9">
        <f>STOCK[[#This Row],[Ganancia Unitaria]]*STOCK[[#This Row],[Salidas]]</f>
        <v>16.7777777777778</v>
      </c>
      <c r="R22" s="8"/>
      <c r="S22" s="8"/>
      <c r="T22" s="9">
        <f>STOCK[[#This Row],[Costo total]]*STOCK[[#This Row],[Entradas]]</f>
        <v>36.4444444444444</v>
      </c>
      <c r="U22" s="8">
        <f>STOCK[[#This Row],[Stock Actual]]*STOCK[[#This Row],[Costo total]]</f>
        <v>18.2222222222222</v>
      </c>
      <c r="V22" s="8">
        <v>27</v>
      </c>
    </row>
    <row r="23" spans="1:22" ht="17" customHeight="1" x14ac:dyDescent="0.2">
      <c r="A23" s="14" t="s">
        <v>95</v>
      </c>
      <c r="B23" s="14" t="s">
        <v>89</v>
      </c>
      <c r="C23" s="16" t="s">
        <v>96</v>
      </c>
      <c r="D23" s="15" t="s">
        <v>97</v>
      </c>
      <c r="E23" s="14" t="s">
        <v>65</v>
      </c>
      <c r="F23" s="15">
        <v>25</v>
      </c>
      <c r="G23" s="14">
        <v>2</v>
      </c>
      <c r="H23" s="17">
        <f>SUMIFS(VENTAS[Cantidad],VENTAS[Código del producto Vendido],STOCK[[#This Row],[Code]])</f>
        <v>0</v>
      </c>
      <c r="I23" s="15">
        <f>STOCK[[#This Row],[Entradas]]-STOCK[[#This Row],[Salidas]]</f>
        <v>2</v>
      </c>
      <c r="J23" s="18">
        <f>STOCK[[#This Row],[Precio Final]]*10%</f>
        <v>2.5</v>
      </c>
      <c r="K23" s="15">
        <v>9.3888888888888893</v>
      </c>
      <c r="L23" s="14">
        <v>0</v>
      </c>
      <c r="M23" s="19">
        <f>STOCK[[#This Row],[Costo Unitario (USD)]]+STOCK[[#This Row],[Costo Envío (USD)]]+STOCK[[#This Row],[Comisión 10%]]</f>
        <v>11.888888888888889</v>
      </c>
      <c r="N23" s="15">
        <f t="shared" si="0"/>
        <v>17.833333333333336</v>
      </c>
      <c r="O23" s="15">
        <f t="shared" si="1"/>
        <v>25</v>
      </c>
      <c r="P23" s="15">
        <f>STOCK[[#This Row],[Precio Final]]-STOCK[[#This Row],[Costo total]]</f>
        <v>13.111111111111111</v>
      </c>
      <c r="Q23" s="15">
        <f>STOCK[[#This Row],[Ganancia Unitaria]]*STOCK[[#This Row],[Salidas]]</f>
        <v>0</v>
      </c>
      <c r="R23" s="14"/>
      <c r="S23" s="14"/>
      <c r="T23" s="15">
        <f>STOCK[[#This Row],[Costo total]]*STOCK[[#This Row],[Entradas]]</f>
        <v>23.777777777777779</v>
      </c>
      <c r="U23" s="14">
        <f>STOCK[[#This Row],[Stock Actual]]*STOCK[[#This Row],[Costo total]]</f>
        <v>23.777777777777779</v>
      </c>
      <c r="V23" s="14">
        <v>18</v>
      </c>
    </row>
    <row r="24" spans="1:22" ht="17" customHeight="1" x14ac:dyDescent="0.2">
      <c r="A24" s="8" t="s">
        <v>98</v>
      </c>
      <c r="B24" s="8" t="s">
        <v>99</v>
      </c>
      <c r="C24" s="10" t="s">
        <v>100</v>
      </c>
      <c r="D24" s="9" t="s">
        <v>46</v>
      </c>
      <c r="E24" s="8" t="s">
        <v>65</v>
      </c>
      <c r="F24" s="9">
        <v>10</v>
      </c>
      <c r="G24" s="8">
        <v>2</v>
      </c>
      <c r="H24" s="11">
        <f>SUMIFS(VENTAS[Cantidad],VENTAS[Código del producto Vendido],STOCK[[#This Row],[Code]])</f>
        <v>0</v>
      </c>
      <c r="I24" s="9">
        <f>STOCK[[#This Row],[Entradas]]-STOCK[[#This Row],[Salidas]]</f>
        <v>2</v>
      </c>
      <c r="J24" s="12">
        <f>STOCK[[#This Row],[Precio Final]]*10%</f>
        <v>1</v>
      </c>
      <c r="K24" s="9">
        <v>5.5555555555555598</v>
      </c>
      <c r="L24" s="8">
        <v>0</v>
      </c>
      <c r="M24" s="13">
        <f>STOCK[[#This Row],[Costo Unitario (USD)]]+STOCK[[#This Row],[Costo Envío (USD)]]+STOCK[[#This Row],[Comisión 10%]]</f>
        <v>6.5555555555555598</v>
      </c>
      <c r="N24" s="9">
        <f t="shared" si="0"/>
        <v>9.8333333333333393</v>
      </c>
      <c r="O24" s="9">
        <f t="shared" si="1"/>
        <v>10</v>
      </c>
      <c r="P24" s="9">
        <f>STOCK[[#This Row],[Precio Final]]-STOCK[[#This Row],[Costo total]]</f>
        <v>3.4444444444444402</v>
      </c>
      <c r="Q24" s="9">
        <f>STOCK[[#This Row],[Ganancia Unitaria]]*STOCK[[#This Row],[Salidas]]</f>
        <v>0</v>
      </c>
      <c r="R24" s="8"/>
      <c r="S24" s="8"/>
      <c r="T24" s="9">
        <f>STOCK[[#This Row],[Costo total]]*STOCK[[#This Row],[Entradas]]</f>
        <v>13.11111111111112</v>
      </c>
      <c r="U24" s="8">
        <f>STOCK[[#This Row],[Stock Actual]]*STOCK[[#This Row],[Costo total]]</f>
        <v>13.11111111111112</v>
      </c>
      <c r="V24" s="8"/>
    </row>
    <row r="25" spans="1:22" ht="17" customHeight="1" x14ac:dyDescent="0.2">
      <c r="A25" s="14" t="s">
        <v>101</v>
      </c>
      <c r="B25" s="14" t="s">
        <v>102</v>
      </c>
      <c r="C25" s="16" t="s">
        <v>103</v>
      </c>
      <c r="D25" s="15" t="s">
        <v>42</v>
      </c>
      <c r="E25" s="14" t="s">
        <v>26</v>
      </c>
      <c r="F25" s="15">
        <v>18</v>
      </c>
      <c r="G25" s="14">
        <v>4</v>
      </c>
      <c r="H25" s="17">
        <f>SUMIFS(VENTAS[Cantidad],VENTAS[Código del producto Vendido],STOCK[[#This Row],[Code]])</f>
        <v>1</v>
      </c>
      <c r="I25" s="15">
        <f>STOCK[[#This Row],[Entradas]]-STOCK[[#This Row],[Salidas]]</f>
        <v>3</v>
      </c>
      <c r="J25" s="18">
        <f>STOCK[[#This Row],[Precio Final]]*10%</f>
        <v>1.8</v>
      </c>
      <c r="K25" s="15">
        <v>5.2777777777777803</v>
      </c>
      <c r="L25" s="14">
        <v>0</v>
      </c>
      <c r="M25" s="19">
        <f>STOCK[[#This Row],[Costo Unitario (USD)]]+STOCK[[#This Row],[Costo Envío (USD)]]+STOCK[[#This Row],[Comisión 10%]]</f>
        <v>7.0777777777777802</v>
      </c>
      <c r="N25" s="15">
        <f t="shared" si="0"/>
        <v>10.616666666666671</v>
      </c>
      <c r="O25" s="15">
        <f t="shared" si="1"/>
        <v>18</v>
      </c>
      <c r="P25" s="15">
        <f>STOCK[[#This Row],[Precio Final]]-STOCK[[#This Row],[Costo total]]</f>
        <v>10.922222222222221</v>
      </c>
      <c r="Q25" s="15">
        <f>STOCK[[#This Row],[Ganancia Unitaria]]*STOCK[[#This Row],[Salidas]]</f>
        <v>10.922222222222221</v>
      </c>
      <c r="R25" s="14"/>
      <c r="S25" s="14"/>
      <c r="T25" s="15">
        <f>STOCK[[#This Row],[Costo total]]*STOCK[[#This Row],[Entradas]]</f>
        <v>28.311111111111121</v>
      </c>
      <c r="U25" s="14">
        <f>STOCK[[#This Row],[Stock Actual]]*STOCK[[#This Row],[Costo total]]</f>
        <v>21.233333333333341</v>
      </c>
      <c r="V25" s="14">
        <v>12</v>
      </c>
    </row>
    <row r="26" spans="1:22" ht="17" customHeight="1" x14ac:dyDescent="0.2">
      <c r="A26" s="8" t="s">
        <v>104</v>
      </c>
      <c r="B26" s="8" t="s">
        <v>48</v>
      </c>
      <c r="C26" s="10" t="s">
        <v>105</v>
      </c>
      <c r="D26" s="9" t="s">
        <v>42</v>
      </c>
      <c r="E26" s="8" t="s">
        <v>26</v>
      </c>
      <c r="F26" s="9">
        <v>15</v>
      </c>
      <c r="G26" s="8">
        <v>1</v>
      </c>
      <c r="H26" s="11">
        <f>SUMIFS(VENTAS[Cantidad],VENTAS[Código del producto Vendido],STOCK[[#This Row],[Code]])</f>
        <v>0</v>
      </c>
      <c r="I26" s="9">
        <f>STOCK[[#This Row],[Entradas]]-STOCK[[#This Row],[Salidas]]</f>
        <v>1</v>
      </c>
      <c r="J26" s="12">
        <f>STOCK[[#This Row],[Precio Final]]*10%</f>
        <v>1.5</v>
      </c>
      <c r="K26" s="9">
        <v>6.2777777777777803</v>
      </c>
      <c r="L26" s="8">
        <v>0</v>
      </c>
      <c r="M26" s="13">
        <f>STOCK[[#This Row],[Costo Unitario (USD)]]+STOCK[[#This Row],[Costo Envío (USD)]]+STOCK[[#This Row],[Comisión 10%]]</f>
        <v>7.7777777777777803</v>
      </c>
      <c r="N26" s="9">
        <f t="shared" si="0"/>
        <v>11.666666666666671</v>
      </c>
      <c r="O26" s="9">
        <f t="shared" si="1"/>
        <v>15</v>
      </c>
      <c r="P26" s="9">
        <f>STOCK[[#This Row],[Precio Final]]-STOCK[[#This Row],[Costo total]]</f>
        <v>7.2222222222222197</v>
      </c>
      <c r="Q26" s="9">
        <f>STOCK[[#This Row],[Ganancia Unitaria]]*STOCK[[#This Row],[Salidas]]</f>
        <v>0</v>
      </c>
      <c r="R26" s="8"/>
      <c r="S26" s="8"/>
      <c r="T26" s="9">
        <f>STOCK[[#This Row],[Costo total]]*STOCK[[#This Row],[Entradas]]</f>
        <v>7.7777777777777803</v>
      </c>
      <c r="U26" s="8">
        <f>STOCK[[#This Row],[Stock Actual]]*STOCK[[#This Row],[Costo total]]</f>
        <v>7.7777777777777803</v>
      </c>
      <c r="V26" s="8">
        <v>10</v>
      </c>
    </row>
    <row r="27" spans="1:22" ht="17" customHeight="1" x14ac:dyDescent="0.2">
      <c r="A27" s="14" t="s">
        <v>106</v>
      </c>
      <c r="B27" s="14" t="s">
        <v>48</v>
      </c>
      <c r="C27" s="16" t="s">
        <v>107</v>
      </c>
      <c r="D27" s="15" t="s">
        <v>42</v>
      </c>
      <c r="E27" s="14" t="s">
        <v>26</v>
      </c>
      <c r="F27" s="15">
        <v>9</v>
      </c>
      <c r="G27" s="14">
        <v>1</v>
      </c>
      <c r="H27" s="17">
        <f>SUMIFS(VENTAS[Cantidad],VENTAS[Código del producto Vendido],STOCK[[#This Row],[Code]])</f>
        <v>0</v>
      </c>
      <c r="I27" s="15">
        <f>STOCK[[#This Row],[Entradas]]-STOCK[[#This Row],[Salidas]]</f>
        <v>1</v>
      </c>
      <c r="J27" s="18">
        <f>STOCK[[#This Row],[Precio Final]]*10%</f>
        <v>0.9</v>
      </c>
      <c r="K27" s="15">
        <v>3.5</v>
      </c>
      <c r="L27" s="14">
        <v>0</v>
      </c>
      <c r="M27" s="19">
        <f>STOCK[[#This Row],[Costo Unitario (USD)]]+STOCK[[#This Row],[Costo Envío (USD)]]+STOCK[[#This Row],[Comisión 10%]]</f>
        <v>4.4000000000000004</v>
      </c>
      <c r="N27" s="15">
        <f t="shared" si="0"/>
        <v>6.6000000000000005</v>
      </c>
      <c r="O27" s="15">
        <f t="shared" si="1"/>
        <v>9</v>
      </c>
      <c r="P27" s="15">
        <f>STOCK[[#This Row],[Precio Final]]-STOCK[[#This Row],[Costo total]]</f>
        <v>4.5999999999999996</v>
      </c>
      <c r="Q27" s="15">
        <f>STOCK[[#This Row],[Ganancia Unitaria]]*STOCK[[#This Row],[Salidas]]</f>
        <v>0</v>
      </c>
      <c r="R27" s="14"/>
      <c r="S27" s="14"/>
      <c r="T27" s="15">
        <f>STOCK[[#This Row],[Costo total]]*STOCK[[#This Row],[Entradas]]</f>
        <v>4.4000000000000004</v>
      </c>
      <c r="U27" s="14">
        <f>STOCK[[#This Row],[Stock Actual]]*STOCK[[#This Row],[Costo total]]</f>
        <v>4.4000000000000004</v>
      </c>
      <c r="V27" s="14"/>
    </row>
    <row r="28" spans="1:22" ht="17" customHeight="1" x14ac:dyDescent="0.2">
      <c r="A28" s="8" t="s">
        <v>108</v>
      </c>
      <c r="B28" s="8" t="s">
        <v>48</v>
      </c>
      <c r="C28" s="10" t="s">
        <v>109</v>
      </c>
      <c r="D28" s="9" t="s">
        <v>42</v>
      </c>
      <c r="E28" s="8" t="s">
        <v>26</v>
      </c>
      <c r="F28" s="9">
        <v>12</v>
      </c>
      <c r="G28" s="8">
        <v>1</v>
      </c>
      <c r="H28" s="11">
        <f>SUMIFS(VENTAS[Cantidad],VENTAS[Código del producto Vendido],STOCK[[#This Row],[Code]])</f>
        <v>0</v>
      </c>
      <c r="I28" s="9">
        <f>STOCK[[#This Row],[Entradas]]-STOCK[[#This Row],[Salidas]]</f>
        <v>1</v>
      </c>
      <c r="J28" s="12">
        <f>STOCK[[#This Row],[Precio Final]]*10%</f>
        <v>1.2000000000000002</v>
      </c>
      <c r="K28" s="9">
        <v>3.6111111111111098</v>
      </c>
      <c r="L28" s="8">
        <v>0</v>
      </c>
      <c r="M28" s="13">
        <f>STOCK[[#This Row],[Costo Unitario (USD)]]+STOCK[[#This Row],[Costo Envío (USD)]]+STOCK[[#This Row],[Comisión 10%]]</f>
        <v>4.81111111111111</v>
      </c>
      <c r="N28" s="9">
        <f t="shared" si="0"/>
        <v>7.216666666666665</v>
      </c>
      <c r="O28" s="9">
        <f t="shared" si="1"/>
        <v>12</v>
      </c>
      <c r="P28" s="9">
        <f>STOCK[[#This Row],[Precio Final]]-STOCK[[#This Row],[Costo total]]</f>
        <v>7.18888888888889</v>
      </c>
      <c r="Q28" s="9">
        <f>STOCK[[#This Row],[Ganancia Unitaria]]*STOCK[[#This Row],[Salidas]]</f>
        <v>0</v>
      </c>
      <c r="R28" s="8"/>
      <c r="S28" s="8"/>
      <c r="T28" s="9">
        <f>STOCK[[#This Row],[Costo total]]*STOCK[[#This Row],[Entradas]]</f>
        <v>4.81111111111111</v>
      </c>
      <c r="U28" s="8">
        <f>STOCK[[#This Row],[Stock Actual]]*STOCK[[#This Row],[Costo total]]</f>
        <v>4.81111111111111</v>
      </c>
      <c r="V28" s="8">
        <v>9</v>
      </c>
    </row>
    <row r="29" spans="1:22" ht="17" customHeight="1" x14ac:dyDescent="0.2">
      <c r="A29" s="14" t="s">
        <v>110</v>
      </c>
      <c r="B29" s="14" t="s">
        <v>111</v>
      </c>
      <c r="C29" s="16" t="s">
        <v>112</v>
      </c>
      <c r="D29" s="15" t="s">
        <v>113</v>
      </c>
      <c r="E29" s="14" t="s">
        <v>26</v>
      </c>
      <c r="F29" s="15">
        <v>12</v>
      </c>
      <c r="G29" s="14">
        <v>1</v>
      </c>
      <c r="H29" s="17">
        <f>SUMIFS(VENTAS[Cantidad],VENTAS[Código del producto Vendido],STOCK[[#This Row],[Code]])</f>
        <v>0</v>
      </c>
      <c r="I29" s="15">
        <f>STOCK[[#This Row],[Entradas]]-STOCK[[#This Row],[Salidas]]</f>
        <v>1</v>
      </c>
      <c r="J29" s="18">
        <f>STOCK[[#This Row],[Precio Final]]*10%</f>
        <v>1.2000000000000002</v>
      </c>
      <c r="K29" s="15">
        <v>3.8333333333333299</v>
      </c>
      <c r="L29" s="14">
        <v>0</v>
      </c>
      <c r="M29" s="19">
        <f>STOCK[[#This Row],[Costo Unitario (USD)]]+STOCK[[#This Row],[Costo Envío (USD)]]+STOCK[[#This Row],[Comisión 10%]]</f>
        <v>5.0333333333333297</v>
      </c>
      <c r="N29" s="15">
        <f t="shared" si="0"/>
        <v>7.5499999999999945</v>
      </c>
      <c r="O29" s="15">
        <f t="shared" si="1"/>
        <v>12</v>
      </c>
      <c r="P29" s="15">
        <f>STOCK[[#This Row],[Precio Final]]-STOCK[[#This Row],[Costo total]]</f>
        <v>6.9666666666666703</v>
      </c>
      <c r="Q29" s="15">
        <f>STOCK[[#This Row],[Ganancia Unitaria]]*STOCK[[#This Row],[Salidas]]</f>
        <v>0</v>
      </c>
      <c r="R29" s="14"/>
      <c r="S29" s="14"/>
      <c r="T29" s="15">
        <f>STOCK[[#This Row],[Costo total]]*STOCK[[#This Row],[Entradas]]</f>
        <v>5.0333333333333297</v>
      </c>
      <c r="U29" s="14">
        <f>STOCK[[#This Row],[Stock Actual]]*STOCK[[#This Row],[Costo total]]</f>
        <v>5.0333333333333297</v>
      </c>
      <c r="V29" s="14">
        <v>9</v>
      </c>
    </row>
    <row r="30" spans="1:22" ht="17" customHeight="1" x14ac:dyDescent="0.2">
      <c r="A30" s="8" t="s">
        <v>114</v>
      </c>
      <c r="B30" s="8" t="s">
        <v>115</v>
      </c>
      <c r="C30" s="10" t="s">
        <v>116</v>
      </c>
      <c r="D30" s="9" t="s">
        <v>34</v>
      </c>
      <c r="E30" s="8" t="s">
        <v>26</v>
      </c>
      <c r="F30" s="9">
        <v>15</v>
      </c>
      <c r="G30" s="8">
        <v>2</v>
      </c>
      <c r="H30" s="11">
        <f>SUMIFS(VENTAS[Cantidad],VENTAS[Código del producto Vendido],STOCK[[#This Row],[Code]])</f>
        <v>2</v>
      </c>
      <c r="I30" s="9">
        <f>STOCK[[#This Row],[Entradas]]-STOCK[[#This Row],[Salidas]]</f>
        <v>0</v>
      </c>
      <c r="J30" s="12">
        <f>STOCK[[#This Row],[Precio Final]]*10%</f>
        <v>1.5</v>
      </c>
      <c r="K30" s="9">
        <v>5.1136363636363598</v>
      </c>
      <c r="L30" s="8">
        <v>0</v>
      </c>
      <c r="M30" s="13">
        <f>STOCK[[#This Row],[Costo Unitario (USD)]]+STOCK[[#This Row],[Costo Envío (USD)]]+STOCK[[#This Row],[Comisión 10%]]</f>
        <v>6.6136363636363598</v>
      </c>
      <c r="N30" s="9">
        <f t="shared" si="0"/>
        <v>9.9204545454545396</v>
      </c>
      <c r="O30" s="9">
        <f t="shared" si="1"/>
        <v>15</v>
      </c>
      <c r="P30" s="9">
        <f>STOCK[[#This Row],[Precio Final]]-STOCK[[#This Row],[Costo total]]</f>
        <v>8.3863636363636402</v>
      </c>
      <c r="Q30" s="9">
        <f>STOCK[[#This Row],[Ganancia Unitaria]]*STOCK[[#This Row],[Salidas]]</f>
        <v>16.77272727272728</v>
      </c>
      <c r="R30" s="8"/>
      <c r="S30" s="8"/>
      <c r="T30" s="9">
        <f>STOCK[[#This Row],[Costo total]]*STOCK[[#This Row],[Entradas]]</f>
        <v>13.22727272727272</v>
      </c>
      <c r="U30" s="8">
        <f>STOCK[[#This Row],[Stock Actual]]*STOCK[[#This Row],[Costo total]]</f>
        <v>0</v>
      </c>
      <c r="V30" s="8"/>
    </row>
    <row r="31" spans="1:22" ht="34" customHeight="1" x14ac:dyDescent="0.2">
      <c r="A31" s="14" t="s">
        <v>117</v>
      </c>
      <c r="B31" s="14" t="s">
        <v>118</v>
      </c>
      <c r="C31" s="16" t="s">
        <v>119</v>
      </c>
      <c r="D31" s="15" t="s">
        <v>94</v>
      </c>
      <c r="E31" s="14"/>
      <c r="F31" s="15">
        <v>40</v>
      </c>
      <c r="G31" s="14">
        <v>2</v>
      </c>
      <c r="H31" s="17">
        <f>SUMIFS(VENTAS[Cantidad],VENTAS[Código del producto Vendido],STOCK[[#This Row],[Code]])</f>
        <v>0</v>
      </c>
      <c r="I31" s="15">
        <f>STOCK[[#This Row],[Entradas]]-STOCK[[#This Row],[Salidas]]</f>
        <v>2</v>
      </c>
      <c r="J31" s="18">
        <f>STOCK[[#This Row],[Precio Final]]*10%</f>
        <v>4</v>
      </c>
      <c r="K31" s="15">
        <v>14.81</v>
      </c>
      <c r="L31" s="14">
        <v>0</v>
      </c>
      <c r="M31" s="19">
        <f>STOCK[[#This Row],[Costo Unitario (USD)]]+STOCK[[#This Row],[Costo Envío (USD)]]+STOCK[[#This Row],[Comisión 10%]]</f>
        <v>18.810000000000002</v>
      </c>
      <c r="N31" s="15">
        <f t="shared" si="0"/>
        <v>28.215000000000003</v>
      </c>
      <c r="O31" s="15">
        <f t="shared" si="1"/>
        <v>40</v>
      </c>
      <c r="P31" s="15">
        <f>STOCK[[#This Row],[Precio Final]]-STOCK[[#This Row],[Costo total]]</f>
        <v>21.189999999999998</v>
      </c>
      <c r="Q31" s="15">
        <f>STOCK[[#This Row],[Ganancia Unitaria]]*STOCK[[#This Row],[Salidas]]</f>
        <v>0</v>
      </c>
      <c r="R31" s="14"/>
      <c r="S31" s="14"/>
      <c r="T31" s="15">
        <f>STOCK[[#This Row],[Costo total]]*STOCK[[#This Row],[Entradas]]</f>
        <v>37.620000000000005</v>
      </c>
      <c r="U31" s="14">
        <f>STOCK[[#This Row],[Stock Actual]]*STOCK[[#This Row],[Costo total]]</f>
        <v>37.620000000000005</v>
      </c>
      <c r="V31" s="14"/>
    </row>
    <row r="32" spans="1:22" ht="17" customHeight="1" x14ac:dyDescent="0.2">
      <c r="A32" s="8" t="s">
        <v>120</v>
      </c>
      <c r="B32" s="8" t="s">
        <v>121</v>
      </c>
      <c r="C32" s="10" t="s">
        <v>122</v>
      </c>
      <c r="D32" s="9" t="s">
        <v>113</v>
      </c>
      <c r="E32" s="8" t="s">
        <v>26</v>
      </c>
      <c r="F32" s="9">
        <v>30</v>
      </c>
      <c r="G32" s="8">
        <v>2</v>
      </c>
      <c r="H32" s="11">
        <f>SUMIFS(VENTAS[Cantidad],VENTAS[Código del producto Vendido],STOCK[[#This Row],[Code]])</f>
        <v>0</v>
      </c>
      <c r="I32" s="9">
        <f>STOCK[[#This Row],[Entradas]]-STOCK[[#This Row],[Salidas]]</f>
        <v>2</v>
      </c>
      <c r="J32" s="12">
        <f>STOCK[[#This Row],[Precio Final]]*10%</f>
        <v>3</v>
      </c>
      <c r="K32" s="9">
        <v>15.170454545454501</v>
      </c>
      <c r="L32" s="8">
        <v>0</v>
      </c>
      <c r="M32" s="13">
        <f>STOCK[[#This Row],[Costo Unitario (USD)]]+STOCK[[#This Row],[Costo Envío (USD)]]+STOCK[[#This Row],[Comisión 10%]]</f>
        <v>18.170454545454501</v>
      </c>
      <c r="N32" s="9">
        <f t="shared" si="0"/>
        <v>27.255681818181749</v>
      </c>
      <c r="O32" s="9">
        <f t="shared" si="1"/>
        <v>30</v>
      </c>
      <c r="P32" s="9">
        <f>STOCK[[#This Row],[Precio Final]]-STOCK[[#This Row],[Costo total]]</f>
        <v>11.829545454545499</v>
      </c>
      <c r="Q32" s="9">
        <f>STOCK[[#This Row],[Ganancia Unitaria]]*STOCK[[#This Row],[Salidas]]</f>
        <v>0</v>
      </c>
      <c r="R32" s="8" t="s">
        <v>123</v>
      </c>
      <c r="S32" s="8"/>
      <c r="T32" s="9">
        <f>STOCK[[#This Row],[Costo total]]*STOCK[[#This Row],[Entradas]]</f>
        <v>36.340909090909001</v>
      </c>
      <c r="U32" s="8">
        <f>STOCK[[#This Row],[Stock Actual]]*STOCK[[#This Row],[Costo total]]</f>
        <v>36.340909090909001</v>
      </c>
      <c r="V32" s="8"/>
    </row>
    <row r="33" spans="1:22" ht="34" customHeight="1" x14ac:dyDescent="0.2">
      <c r="A33" s="14" t="s">
        <v>124</v>
      </c>
      <c r="B33" s="14" t="s">
        <v>125</v>
      </c>
      <c r="C33" s="16" t="s">
        <v>126</v>
      </c>
      <c r="D33" s="15" t="s">
        <v>73</v>
      </c>
      <c r="E33" s="14" t="s">
        <v>26</v>
      </c>
      <c r="F33" s="15">
        <v>12</v>
      </c>
      <c r="G33" s="14">
        <v>1</v>
      </c>
      <c r="H33" s="17">
        <f>SUMIFS(VENTAS[Cantidad],VENTAS[Código del producto Vendido],STOCK[[#This Row],[Code]])</f>
        <v>0</v>
      </c>
      <c r="I33" s="15">
        <f>STOCK[[#This Row],[Entradas]]-STOCK[[#This Row],[Salidas]]</f>
        <v>1</v>
      </c>
      <c r="J33" s="18">
        <f>STOCK[[#This Row],[Precio Final]]*10%</f>
        <v>1.2000000000000002</v>
      </c>
      <c r="K33" s="15">
        <v>5.1176470588235299</v>
      </c>
      <c r="L33" s="14">
        <v>0</v>
      </c>
      <c r="M33" s="19">
        <f>STOCK[[#This Row],[Costo Unitario (USD)]]+STOCK[[#This Row],[Costo Envío (USD)]]+STOCK[[#This Row],[Comisión 10%]]</f>
        <v>6.3176470588235301</v>
      </c>
      <c r="N33" s="15">
        <f t="shared" si="0"/>
        <v>9.4764705882352942</v>
      </c>
      <c r="O33" s="15">
        <f t="shared" si="1"/>
        <v>12</v>
      </c>
      <c r="P33" s="15">
        <f>STOCK[[#This Row],[Precio Final]]-STOCK[[#This Row],[Costo total]]</f>
        <v>5.6823529411764699</v>
      </c>
      <c r="Q33" s="15">
        <f>STOCK[[#This Row],[Ganancia Unitaria]]*STOCK[[#This Row],[Salidas]]</f>
        <v>0</v>
      </c>
      <c r="R33" s="14" t="s">
        <v>123</v>
      </c>
      <c r="S33" s="14"/>
      <c r="T33" s="15">
        <f>STOCK[[#This Row],[Costo total]]*STOCK[[#This Row],[Entradas]]</f>
        <v>6.3176470588235301</v>
      </c>
      <c r="U33" s="14">
        <f>STOCK[[#This Row],[Stock Actual]]*STOCK[[#This Row],[Costo total]]</f>
        <v>6.3176470588235301</v>
      </c>
      <c r="V33" s="14"/>
    </row>
    <row r="34" spans="1:22" ht="34" customHeight="1" x14ac:dyDescent="0.2">
      <c r="A34" s="8" t="s">
        <v>127</v>
      </c>
      <c r="B34" s="8" t="s">
        <v>128</v>
      </c>
      <c r="C34" s="10" t="s">
        <v>126</v>
      </c>
      <c r="D34" s="9" t="s">
        <v>42</v>
      </c>
      <c r="E34" s="8" t="s">
        <v>26</v>
      </c>
      <c r="F34" s="9">
        <v>12</v>
      </c>
      <c r="G34" s="8">
        <v>1</v>
      </c>
      <c r="H34" s="11">
        <f>SUMIFS(VENTAS[Cantidad],VENTAS[Código del producto Vendido],STOCK[[#This Row],[Code]])</f>
        <v>0</v>
      </c>
      <c r="I34" s="9">
        <f>STOCK[[#This Row],[Entradas]]-STOCK[[#This Row],[Salidas]]</f>
        <v>1</v>
      </c>
      <c r="J34" s="12">
        <f>STOCK[[#This Row],[Precio Final]]*10%</f>
        <v>1.2000000000000002</v>
      </c>
      <c r="K34" s="9">
        <v>5.1176470588235299</v>
      </c>
      <c r="L34" s="8">
        <v>0</v>
      </c>
      <c r="M34" s="13">
        <f>STOCK[[#This Row],[Costo Unitario (USD)]]+STOCK[[#This Row],[Costo Envío (USD)]]+STOCK[[#This Row],[Comisión 10%]]</f>
        <v>6.3176470588235301</v>
      </c>
      <c r="N34" s="9">
        <f t="shared" si="0"/>
        <v>9.4764705882352942</v>
      </c>
      <c r="O34" s="9">
        <f t="shared" si="1"/>
        <v>12</v>
      </c>
      <c r="P34" s="9">
        <f>STOCK[[#This Row],[Precio Final]]-STOCK[[#This Row],[Costo total]]</f>
        <v>5.6823529411764699</v>
      </c>
      <c r="Q34" s="9">
        <f>STOCK[[#This Row],[Ganancia Unitaria]]*STOCK[[#This Row],[Salidas]]</f>
        <v>0</v>
      </c>
      <c r="R34" s="8" t="s">
        <v>123</v>
      </c>
      <c r="S34" s="8"/>
      <c r="T34" s="9">
        <f>STOCK[[#This Row],[Costo total]]*STOCK[[#This Row],[Entradas]]</f>
        <v>6.3176470588235301</v>
      </c>
      <c r="U34" s="8">
        <f>STOCK[[#This Row],[Stock Actual]]*STOCK[[#This Row],[Costo total]]</f>
        <v>6.3176470588235301</v>
      </c>
      <c r="V34" s="8"/>
    </row>
    <row r="35" spans="1:22" ht="34" customHeight="1" x14ac:dyDescent="0.2">
      <c r="A35" s="14" t="s">
        <v>129</v>
      </c>
      <c r="B35" s="14" t="s">
        <v>130</v>
      </c>
      <c r="C35" s="16" t="s">
        <v>131</v>
      </c>
      <c r="D35" s="15" t="s">
        <v>132</v>
      </c>
      <c r="E35" s="14" t="s">
        <v>65</v>
      </c>
      <c r="F35" s="15">
        <v>30</v>
      </c>
      <c r="G35" s="14">
        <v>1</v>
      </c>
      <c r="H35" s="17">
        <f>SUMIFS(VENTAS[Cantidad],VENTAS[Código del producto Vendido],STOCK[[#This Row],[Code]])</f>
        <v>0</v>
      </c>
      <c r="I35" s="15">
        <f>STOCK[[#This Row],[Entradas]]-STOCK[[#This Row],[Salidas]]</f>
        <v>1</v>
      </c>
      <c r="J35" s="18">
        <f>STOCK[[#This Row],[Precio Final]]*10%</f>
        <v>3</v>
      </c>
      <c r="K35" s="15">
        <v>23.529411764705898</v>
      </c>
      <c r="L35" s="14">
        <v>0</v>
      </c>
      <c r="M35" s="19">
        <f>STOCK[[#This Row],[Costo Unitario (USD)]]+STOCK[[#This Row],[Costo Envío (USD)]]+STOCK[[#This Row],[Comisión 10%]]</f>
        <v>26.529411764705898</v>
      </c>
      <c r="N35" s="15">
        <f t="shared" si="0"/>
        <v>39.794117647058847</v>
      </c>
      <c r="O35" s="15">
        <f t="shared" si="1"/>
        <v>30</v>
      </c>
      <c r="P35" s="15">
        <f>STOCK[[#This Row],[Precio Final]]-STOCK[[#This Row],[Costo total]]</f>
        <v>3.4705882352941018</v>
      </c>
      <c r="Q35" s="15">
        <f>STOCK[[#This Row],[Ganancia Unitaria]]*STOCK[[#This Row],[Salidas]]</f>
        <v>0</v>
      </c>
      <c r="R35" s="14"/>
      <c r="S35" s="14"/>
      <c r="T35" s="15">
        <f>STOCK[[#This Row],[Costo total]]*STOCK[[#This Row],[Entradas]]</f>
        <v>26.529411764705898</v>
      </c>
      <c r="U35" s="14">
        <f>STOCK[[#This Row],[Stock Actual]]*STOCK[[#This Row],[Costo total]]</f>
        <v>26.529411764705898</v>
      </c>
      <c r="V35" s="14"/>
    </row>
    <row r="36" spans="1:22" ht="34" customHeight="1" x14ac:dyDescent="0.2">
      <c r="A36" s="8" t="s">
        <v>133</v>
      </c>
      <c r="B36" s="8" t="s">
        <v>80</v>
      </c>
      <c r="C36" s="10" t="s">
        <v>134</v>
      </c>
      <c r="D36" s="9" t="s">
        <v>42</v>
      </c>
      <c r="E36" s="8" t="s">
        <v>65</v>
      </c>
      <c r="F36" s="9">
        <v>25</v>
      </c>
      <c r="G36" s="8">
        <v>1</v>
      </c>
      <c r="H36" s="11">
        <f>SUMIFS(VENTAS[Cantidad],VENTAS[Código del producto Vendido],STOCK[[#This Row],[Code]])</f>
        <v>0</v>
      </c>
      <c r="I36" s="9">
        <f>STOCK[[#This Row],[Entradas]]-STOCK[[#This Row],[Salidas]]</f>
        <v>1</v>
      </c>
      <c r="J36" s="12">
        <f>STOCK[[#This Row],[Precio Final]]*10%</f>
        <v>2.5</v>
      </c>
      <c r="K36" s="9">
        <v>14.117647058823501</v>
      </c>
      <c r="L36" s="8">
        <v>0</v>
      </c>
      <c r="M36" s="13">
        <f>STOCK[[#This Row],[Costo Unitario (USD)]]+STOCK[[#This Row],[Costo Envío (USD)]]+STOCK[[#This Row],[Comisión 10%]]</f>
        <v>16.617647058823501</v>
      </c>
      <c r="N36" s="9">
        <f t="shared" si="0"/>
        <v>24.926470588235251</v>
      </c>
      <c r="O36" s="9">
        <f t="shared" si="1"/>
        <v>25</v>
      </c>
      <c r="P36" s="9">
        <f>STOCK[[#This Row],[Precio Final]]-STOCK[[#This Row],[Costo total]]</f>
        <v>8.3823529411764994</v>
      </c>
      <c r="Q36" s="9">
        <f>STOCK[[#This Row],[Ganancia Unitaria]]*STOCK[[#This Row],[Salidas]]</f>
        <v>0</v>
      </c>
      <c r="R36" s="8"/>
      <c r="S36" s="8"/>
      <c r="T36" s="9">
        <f>STOCK[[#This Row],[Costo total]]*STOCK[[#This Row],[Entradas]]</f>
        <v>16.617647058823501</v>
      </c>
      <c r="U36" s="8">
        <f>STOCK[[#This Row],[Stock Actual]]*STOCK[[#This Row],[Costo total]]</f>
        <v>16.617647058823501</v>
      </c>
      <c r="V36" s="8"/>
    </row>
    <row r="37" spans="1:22" ht="17" customHeight="1" x14ac:dyDescent="0.2">
      <c r="A37" s="14" t="s">
        <v>135</v>
      </c>
      <c r="B37" s="14" t="s">
        <v>136</v>
      </c>
      <c r="C37" s="16" t="s">
        <v>137</v>
      </c>
      <c r="D37" s="15" t="s">
        <v>113</v>
      </c>
      <c r="E37" s="14" t="s">
        <v>65</v>
      </c>
      <c r="F37" s="15">
        <v>30</v>
      </c>
      <c r="G37" s="14">
        <v>1</v>
      </c>
      <c r="H37" s="17">
        <f>SUMIFS(VENTAS[Cantidad],VENTAS[Código del producto Vendido],STOCK[[#This Row],[Code]])</f>
        <v>0</v>
      </c>
      <c r="I37" s="15">
        <f>STOCK[[#This Row],[Entradas]]-STOCK[[#This Row],[Salidas]]</f>
        <v>1</v>
      </c>
      <c r="J37" s="18">
        <f>STOCK[[#This Row],[Precio Final]]*10%</f>
        <v>3</v>
      </c>
      <c r="K37" s="15">
        <v>22.294117647058801</v>
      </c>
      <c r="L37" s="14">
        <v>0</v>
      </c>
      <c r="M37" s="19">
        <f>STOCK[[#This Row],[Costo Unitario (USD)]]+STOCK[[#This Row],[Costo Envío (USD)]]+STOCK[[#This Row],[Comisión 10%]]</f>
        <v>25.294117647058801</v>
      </c>
      <c r="N37" s="15">
        <f t="shared" si="0"/>
        <v>37.941176470588204</v>
      </c>
      <c r="O37" s="15">
        <f t="shared" si="1"/>
        <v>30</v>
      </c>
      <c r="P37" s="15">
        <f>STOCK[[#This Row],[Precio Final]]-STOCK[[#This Row],[Costo total]]</f>
        <v>4.7058823529411988</v>
      </c>
      <c r="Q37" s="15">
        <f>STOCK[[#This Row],[Ganancia Unitaria]]*STOCK[[#This Row],[Salidas]]</f>
        <v>0</v>
      </c>
      <c r="R37" s="14"/>
      <c r="S37" s="14"/>
      <c r="T37" s="15">
        <f>STOCK[[#This Row],[Costo total]]*STOCK[[#This Row],[Entradas]]</f>
        <v>25.294117647058801</v>
      </c>
      <c r="U37" s="14">
        <f>STOCK[[#This Row],[Stock Actual]]*STOCK[[#This Row],[Costo total]]</f>
        <v>25.294117647058801</v>
      </c>
      <c r="V37" s="14"/>
    </row>
    <row r="38" spans="1:22" ht="34" customHeight="1" x14ac:dyDescent="0.2">
      <c r="A38" s="8" t="s">
        <v>138</v>
      </c>
      <c r="B38" s="8" t="s">
        <v>139</v>
      </c>
      <c r="C38" s="10" t="s">
        <v>140</v>
      </c>
      <c r="D38" s="9" t="s">
        <v>42</v>
      </c>
      <c r="E38" s="8" t="s">
        <v>26</v>
      </c>
      <c r="F38" s="9">
        <v>20</v>
      </c>
      <c r="G38" s="8">
        <v>1</v>
      </c>
      <c r="H38" s="11">
        <f>SUMIFS(VENTAS[Cantidad],VENTAS[Código del producto Vendido],STOCK[[#This Row],[Code]])</f>
        <v>0</v>
      </c>
      <c r="I38" s="9">
        <f>STOCK[[#This Row],[Entradas]]-STOCK[[#This Row],[Salidas]]</f>
        <v>1</v>
      </c>
      <c r="J38" s="12">
        <f>STOCK[[#This Row],[Precio Final]]*10%</f>
        <v>2</v>
      </c>
      <c r="K38" s="9">
        <v>12.05</v>
      </c>
      <c r="L38" s="8">
        <v>1</v>
      </c>
      <c r="M38" s="13">
        <f>STOCK[[#This Row],[Costo Unitario (USD)]]+STOCK[[#This Row],[Costo Envío (USD)]]+STOCK[[#This Row],[Comisión 10%]]</f>
        <v>15.05</v>
      </c>
      <c r="N38" s="9">
        <f t="shared" si="0"/>
        <v>22.575000000000003</v>
      </c>
      <c r="O38" s="9">
        <f t="shared" si="1"/>
        <v>20</v>
      </c>
      <c r="P38" s="9">
        <f>STOCK[[#This Row],[Precio Final]]-STOCK[[#This Row],[Costo total]]</f>
        <v>4.9499999999999993</v>
      </c>
      <c r="Q38" s="9">
        <f>STOCK[[#This Row],[Ganancia Unitaria]]*STOCK[[#This Row],[Salidas]]</f>
        <v>0</v>
      </c>
      <c r="R38" s="8" t="s">
        <v>141</v>
      </c>
      <c r="S38" s="8"/>
      <c r="T38" s="9">
        <f>STOCK[[#This Row],[Costo total]]*STOCK[[#This Row],[Entradas]]</f>
        <v>15.05</v>
      </c>
      <c r="U38" s="8">
        <f>STOCK[[#This Row],[Stock Actual]]*STOCK[[#This Row],[Costo total]]</f>
        <v>15.05</v>
      </c>
      <c r="V38" s="8"/>
    </row>
    <row r="39" spans="1:22" ht="17" customHeight="1" x14ac:dyDescent="0.2">
      <c r="A39" s="14" t="s">
        <v>142</v>
      </c>
      <c r="B39" s="14" t="s">
        <v>143</v>
      </c>
      <c r="C39" s="16" t="s">
        <v>144</v>
      </c>
      <c r="D39" s="15" t="s">
        <v>46</v>
      </c>
      <c r="E39" s="14" t="s">
        <v>26</v>
      </c>
      <c r="F39" s="15">
        <v>10</v>
      </c>
      <c r="G39" s="14">
        <v>2</v>
      </c>
      <c r="H39" s="17">
        <f>SUMIFS(VENTAS[Cantidad],VENTAS[Código del producto Vendido],STOCK[[#This Row],[Code]])</f>
        <v>0</v>
      </c>
      <c r="I39" s="15">
        <v>1</v>
      </c>
      <c r="J39" s="18">
        <f>STOCK[[#This Row],[Precio Final]]*10%</f>
        <v>1</v>
      </c>
      <c r="K39" s="15">
        <v>3.73</v>
      </c>
      <c r="L39" s="14">
        <v>5</v>
      </c>
      <c r="M39" s="19">
        <f>STOCK[[#This Row],[Costo Unitario (USD)]]+STOCK[[#This Row],[Costo Envío (USD)]]+STOCK[[#This Row],[Comisión 10%]]</f>
        <v>9.73</v>
      </c>
      <c r="N39" s="15">
        <f t="shared" si="0"/>
        <v>14.595000000000001</v>
      </c>
      <c r="O39" s="15">
        <f t="shared" si="1"/>
        <v>10</v>
      </c>
      <c r="P39" s="15">
        <f>STOCK[[#This Row],[Precio Final]]-STOCK[[#This Row],[Costo total]]</f>
        <v>0.26999999999999957</v>
      </c>
      <c r="Q39" s="15">
        <f>STOCK[[#This Row],[Ganancia Unitaria]]*STOCK[[#This Row],[Salidas]]</f>
        <v>0</v>
      </c>
      <c r="R39" s="14" t="s">
        <v>141</v>
      </c>
      <c r="S39" s="14"/>
      <c r="T39" s="15">
        <f>STOCK[[#This Row],[Costo total]]*STOCK[[#This Row],[Entradas]]</f>
        <v>19.46</v>
      </c>
      <c r="U39" s="14">
        <f>STOCK[[#This Row],[Stock Actual]]*STOCK[[#This Row],[Costo total]]</f>
        <v>9.73</v>
      </c>
      <c r="V39" s="14"/>
    </row>
    <row r="40" spans="1:22" ht="17" customHeight="1" x14ac:dyDescent="0.2">
      <c r="A40" s="8" t="s">
        <v>145</v>
      </c>
      <c r="B40" s="8" t="s">
        <v>58</v>
      </c>
      <c r="C40" s="10" t="s">
        <v>146</v>
      </c>
      <c r="D40" s="9" t="s">
        <v>34</v>
      </c>
      <c r="E40" s="8" t="s">
        <v>147</v>
      </c>
      <c r="F40" s="9">
        <v>30</v>
      </c>
      <c r="G40" s="8">
        <v>3</v>
      </c>
      <c r="H40" s="11">
        <f>SUMIFS(VENTAS[Cantidad],VENTAS[Código del producto Vendido],STOCK[[#This Row],[Code]])</f>
        <v>1</v>
      </c>
      <c r="I40" s="9">
        <f>STOCK[[#This Row],[Entradas]]-STOCK[[#This Row],[Salidas]]</f>
        <v>2</v>
      </c>
      <c r="J40" s="12">
        <f>STOCK[[#This Row],[Precio Final]]*10%</f>
        <v>3</v>
      </c>
      <c r="K40" s="9">
        <v>13</v>
      </c>
      <c r="L40" s="8">
        <v>5</v>
      </c>
      <c r="M40" s="13">
        <f>STOCK[[#This Row],[Costo Unitario (USD)]]+STOCK[[#This Row],[Costo Envío (USD)]]+STOCK[[#This Row],[Comisión 10%]]</f>
        <v>21</v>
      </c>
      <c r="N40" s="9">
        <f t="shared" si="0"/>
        <v>31.5</v>
      </c>
      <c r="O40" s="9">
        <f t="shared" si="1"/>
        <v>30</v>
      </c>
      <c r="P40" s="9">
        <f>STOCK[[#This Row],[Precio Final]]-STOCK[[#This Row],[Costo total]]</f>
        <v>9</v>
      </c>
      <c r="Q40" s="9">
        <f>STOCK[[#This Row],[Ganancia Unitaria]]*STOCK[[#This Row],[Salidas]]</f>
        <v>9</v>
      </c>
      <c r="R40" s="8"/>
      <c r="S40" s="8"/>
      <c r="T40" s="9">
        <f>STOCK[[#This Row],[Costo total]]*STOCK[[#This Row],[Entradas]]</f>
        <v>63</v>
      </c>
      <c r="U40" s="8">
        <f>STOCK[[#This Row],[Stock Actual]]*STOCK[[#This Row],[Costo total]]</f>
        <v>42</v>
      </c>
      <c r="V40" s="8">
        <v>28</v>
      </c>
    </row>
    <row r="41" spans="1:22" ht="17" customHeight="1" x14ac:dyDescent="0.2">
      <c r="A41" s="14" t="s">
        <v>148</v>
      </c>
      <c r="B41" s="14" t="s">
        <v>149</v>
      </c>
      <c r="C41" s="16" t="s">
        <v>150</v>
      </c>
      <c r="D41" s="15" t="s">
        <v>42</v>
      </c>
      <c r="E41" s="14" t="s">
        <v>65</v>
      </c>
      <c r="F41" s="15">
        <v>20</v>
      </c>
      <c r="G41" s="14">
        <v>1</v>
      </c>
      <c r="H41" s="17">
        <f>SUMIFS(VENTAS[Cantidad],VENTAS[Código del producto Vendido],STOCK[[#This Row],[Code]])</f>
        <v>0</v>
      </c>
      <c r="I41" s="15">
        <f>STOCK[[#This Row],[Entradas]]-STOCK[[#This Row],[Salidas]]</f>
        <v>1</v>
      </c>
      <c r="J41" s="18">
        <f>STOCK[[#This Row],[Precio Final]]*10%</f>
        <v>2</v>
      </c>
      <c r="K41" s="15">
        <v>6</v>
      </c>
      <c r="L41" s="14">
        <v>2</v>
      </c>
      <c r="M41" s="19">
        <f>STOCK[[#This Row],[Costo Unitario (USD)]]+STOCK[[#This Row],[Costo Envío (USD)]]+STOCK[[#This Row],[Comisión 10%]]</f>
        <v>10</v>
      </c>
      <c r="N41" s="15">
        <f t="shared" si="0"/>
        <v>15</v>
      </c>
      <c r="O41" s="15">
        <f t="shared" si="1"/>
        <v>20</v>
      </c>
      <c r="P41" s="15">
        <f>STOCK[[#This Row],[Precio Final]]-STOCK[[#This Row],[Costo total]]</f>
        <v>10</v>
      </c>
      <c r="Q41" s="15">
        <f>STOCK[[#This Row],[Ganancia Unitaria]]*STOCK[[#This Row],[Salidas]]</f>
        <v>0</v>
      </c>
      <c r="R41" s="14"/>
      <c r="S41" s="14"/>
      <c r="T41" s="15">
        <f>STOCK[[#This Row],[Costo total]]*STOCK[[#This Row],[Entradas]]</f>
        <v>10</v>
      </c>
      <c r="U41" s="14">
        <f>STOCK[[#This Row],[Stock Actual]]*STOCK[[#This Row],[Costo total]]</f>
        <v>10</v>
      </c>
      <c r="V41" s="14"/>
    </row>
    <row r="42" spans="1:22" ht="34" customHeight="1" x14ac:dyDescent="0.2">
      <c r="A42" s="8" t="s">
        <v>151</v>
      </c>
      <c r="B42" s="8" t="s">
        <v>149</v>
      </c>
      <c r="C42" s="10" t="s">
        <v>152</v>
      </c>
      <c r="D42" s="9" t="s">
        <v>153</v>
      </c>
      <c r="E42" s="8" t="s">
        <v>65</v>
      </c>
      <c r="F42" s="9">
        <v>30</v>
      </c>
      <c r="G42" s="8">
        <v>1</v>
      </c>
      <c r="H42" s="11">
        <f>SUMIFS(VENTAS[Cantidad],VENTAS[Código del producto Vendido],STOCK[[#This Row],[Code]])</f>
        <v>0</v>
      </c>
      <c r="I42" s="9">
        <f>STOCK[[#This Row],[Entradas]]-STOCK[[#This Row],[Salidas]]</f>
        <v>1</v>
      </c>
      <c r="J42" s="12">
        <f>STOCK[[#This Row],[Precio Final]]*10%</f>
        <v>3</v>
      </c>
      <c r="K42" s="9">
        <v>19</v>
      </c>
      <c r="L42" s="8">
        <v>4</v>
      </c>
      <c r="M42" s="13">
        <f>STOCK[[#This Row],[Costo Unitario (USD)]]+STOCK[[#This Row],[Costo Envío (USD)]]+STOCK[[#This Row],[Comisión 10%]]</f>
        <v>26</v>
      </c>
      <c r="N42" s="9">
        <f t="shared" si="0"/>
        <v>39</v>
      </c>
      <c r="O42" s="9">
        <f t="shared" si="1"/>
        <v>30</v>
      </c>
      <c r="P42" s="9">
        <f>STOCK[[#This Row],[Precio Final]]-STOCK[[#This Row],[Costo total]]</f>
        <v>4</v>
      </c>
      <c r="Q42" s="9">
        <f>STOCK[[#This Row],[Ganancia Unitaria]]*STOCK[[#This Row],[Salidas]]</f>
        <v>0</v>
      </c>
      <c r="R42" s="8"/>
      <c r="S42" s="8"/>
      <c r="T42" s="9">
        <f>STOCK[[#This Row],[Costo total]]*STOCK[[#This Row],[Entradas]]</f>
        <v>26</v>
      </c>
      <c r="U42" s="8">
        <f>STOCK[[#This Row],[Stock Actual]]*STOCK[[#This Row],[Costo total]]</f>
        <v>26</v>
      </c>
      <c r="V42" s="8"/>
    </row>
    <row r="43" spans="1:22" ht="17" customHeight="1" x14ac:dyDescent="0.2">
      <c r="A43" s="14" t="s">
        <v>154</v>
      </c>
      <c r="B43" s="14" t="s">
        <v>149</v>
      </c>
      <c r="C43" s="16" t="s">
        <v>155</v>
      </c>
      <c r="D43" s="15" t="s">
        <v>42</v>
      </c>
      <c r="E43" s="14"/>
      <c r="F43" s="15">
        <v>25</v>
      </c>
      <c r="G43" s="14">
        <v>1</v>
      </c>
      <c r="H43" s="17">
        <f>SUMIFS(VENTAS[Cantidad],VENTAS[Código del producto Vendido],STOCK[[#This Row],[Code]])</f>
        <v>1</v>
      </c>
      <c r="I43" s="15">
        <f>STOCK[[#This Row],[Entradas]]-STOCK[[#This Row],[Salidas]]</f>
        <v>0</v>
      </c>
      <c r="J43" s="18">
        <f>STOCK[[#This Row],[Precio Final]]*10%</f>
        <v>2.5</v>
      </c>
      <c r="K43" s="15">
        <v>9</v>
      </c>
      <c r="L43" s="14">
        <v>2</v>
      </c>
      <c r="M43" s="19">
        <f>STOCK[[#This Row],[Costo Unitario (USD)]]+STOCK[[#This Row],[Costo Envío (USD)]]+STOCK[[#This Row],[Comisión 10%]]</f>
        <v>13.5</v>
      </c>
      <c r="N43" s="15">
        <f t="shared" si="0"/>
        <v>20.25</v>
      </c>
      <c r="O43" s="15">
        <f t="shared" si="1"/>
        <v>25</v>
      </c>
      <c r="P43" s="15">
        <f>STOCK[[#This Row],[Precio Final]]-STOCK[[#This Row],[Costo total]]</f>
        <v>11.5</v>
      </c>
      <c r="Q43" s="15">
        <f>STOCK[[#This Row],[Ganancia Unitaria]]*STOCK[[#This Row],[Salidas]]</f>
        <v>11.5</v>
      </c>
      <c r="R43" s="14"/>
      <c r="S43" s="14"/>
      <c r="T43" s="15">
        <f>STOCK[[#This Row],[Costo total]]*STOCK[[#This Row],[Entradas]]</f>
        <v>13.5</v>
      </c>
      <c r="U43" s="14">
        <f>STOCK[[#This Row],[Stock Actual]]*STOCK[[#This Row],[Costo total]]</f>
        <v>0</v>
      </c>
      <c r="V43" s="14"/>
    </row>
    <row r="44" spans="1:22" ht="34" customHeight="1" x14ac:dyDescent="0.2">
      <c r="A44" s="8" t="s">
        <v>156</v>
      </c>
      <c r="B44" s="8" t="s">
        <v>157</v>
      </c>
      <c r="C44" s="10" t="s">
        <v>158</v>
      </c>
      <c r="D44" s="9" t="s">
        <v>34</v>
      </c>
      <c r="E44" s="8" t="s">
        <v>147</v>
      </c>
      <c r="F44" s="9">
        <v>25</v>
      </c>
      <c r="G44" s="8">
        <v>3</v>
      </c>
      <c r="H44" s="11">
        <f>SUMIFS(VENTAS[Cantidad],VENTAS[Código del producto Vendido],STOCK[[#This Row],[Code]])</f>
        <v>0</v>
      </c>
      <c r="I44" s="9">
        <f>STOCK[[#This Row],[Entradas]]-STOCK[[#This Row],[Salidas]]</f>
        <v>3</v>
      </c>
      <c r="J44" s="12">
        <f>STOCK[[#This Row],[Precio Final]]*10%</f>
        <v>2.5</v>
      </c>
      <c r="K44" s="9">
        <v>10</v>
      </c>
      <c r="L44" s="8">
        <v>5</v>
      </c>
      <c r="M44" s="13">
        <f>STOCK[[#This Row],[Costo Unitario (USD)]]+STOCK[[#This Row],[Costo Envío (USD)]]+STOCK[[#This Row],[Comisión 10%]]</f>
        <v>17.5</v>
      </c>
      <c r="N44" s="9">
        <f t="shared" si="0"/>
        <v>26.25</v>
      </c>
      <c r="O44" s="9">
        <f t="shared" si="1"/>
        <v>25</v>
      </c>
      <c r="P44" s="9">
        <f>STOCK[[#This Row],[Precio Final]]-STOCK[[#This Row],[Costo total]]</f>
        <v>7.5</v>
      </c>
      <c r="Q44" s="9">
        <f>STOCK[[#This Row],[Ganancia Unitaria]]*STOCK[[#This Row],[Salidas]]</f>
        <v>0</v>
      </c>
      <c r="R44" s="8"/>
      <c r="S44" s="8"/>
      <c r="T44" s="9">
        <f>STOCK[[#This Row],[Costo total]]*STOCK[[#This Row],[Entradas]]</f>
        <v>52.5</v>
      </c>
      <c r="U44" s="8">
        <f>STOCK[[#This Row],[Stock Actual]]*STOCK[[#This Row],[Costo total]]</f>
        <v>52.5</v>
      </c>
      <c r="V44" s="8"/>
    </row>
    <row r="45" spans="1:22" ht="17" customHeight="1" x14ac:dyDescent="0.2">
      <c r="A45" s="14" t="s">
        <v>159</v>
      </c>
      <c r="B45" s="14" t="s">
        <v>160</v>
      </c>
      <c r="C45" s="16" t="s">
        <v>161</v>
      </c>
      <c r="D45" s="15" t="s">
        <v>42</v>
      </c>
      <c r="E45" s="14" t="s">
        <v>65</v>
      </c>
      <c r="F45" s="15">
        <v>19</v>
      </c>
      <c r="G45" s="14">
        <v>1</v>
      </c>
      <c r="H45" s="17">
        <f>SUMIFS(VENTAS[Cantidad],VENTAS[Código del producto Vendido],STOCK[[#This Row],[Code]])</f>
        <v>0</v>
      </c>
      <c r="I45" s="15">
        <f>STOCK[[#This Row],[Entradas]]-STOCK[[#This Row],[Salidas]]</f>
        <v>1</v>
      </c>
      <c r="J45" s="18">
        <f>STOCK[[#This Row],[Precio Final]]*10%</f>
        <v>1.9000000000000001</v>
      </c>
      <c r="K45" s="15">
        <v>9</v>
      </c>
      <c r="L45" s="14">
        <v>2</v>
      </c>
      <c r="M45" s="19">
        <f>STOCK[[#This Row],[Costo Unitario (USD)]]+STOCK[[#This Row],[Costo Envío (USD)]]+STOCK[[#This Row],[Comisión 10%]]</f>
        <v>12.9</v>
      </c>
      <c r="N45" s="15">
        <f t="shared" si="0"/>
        <v>19.350000000000001</v>
      </c>
      <c r="O45" s="15">
        <f t="shared" si="1"/>
        <v>19</v>
      </c>
      <c r="P45" s="15">
        <f>STOCK[[#This Row],[Precio Final]]-STOCK[[#This Row],[Costo total]]</f>
        <v>6.1</v>
      </c>
      <c r="Q45" s="15">
        <f>STOCK[[#This Row],[Ganancia Unitaria]]*STOCK[[#This Row],[Salidas]]</f>
        <v>0</v>
      </c>
      <c r="R45" s="14"/>
      <c r="S45" s="14"/>
      <c r="T45" s="15">
        <f>STOCK[[#This Row],[Costo total]]*STOCK[[#This Row],[Entradas]]</f>
        <v>12.9</v>
      </c>
      <c r="U45" s="14">
        <f>STOCK[[#This Row],[Stock Actual]]*STOCK[[#This Row],[Costo total]]</f>
        <v>12.9</v>
      </c>
      <c r="V45" s="14"/>
    </row>
    <row r="46" spans="1:22" ht="34" customHeight="1" x14ac:dyDescent="0.2">
      <c r="A46" s="8" t="s">
        <v>162</v>
      </c>
      <c r="B46" s="8" t="s">
        <v>143</v>
      </c>
      <c r="C46" s="10" t="s">
        <v>163</v>
      </c>
      <c r="D46" s="9" t="s">
        <v>42</v>
      </c>
      <c r="E46" s="8" t="s">
        <v>147</v>
      </c>
      <c r="F46" s="9">
        <v>12</v>
      </c>
      <c r="G46" s="8">
        <v>2</v>
      </c>
      <c r="H46" s="11">
        <f>SUMIFS(VENTAS[Cantidad],VENTAS[Código del producto Vendido],STOCK[[#This Row],[Code]])</f>
        <v>0</v>
      </c>
      <c r="I46" s="9">
        <v>2</v>
      </c>
      <c r="J46" s="12">
        <f>STOCK[[#This Row],[Precio Final]]*10%</f>
        <v>1.2000000000000002</v>
      </c>
      <c r="K46" s="9">
        <v>7</v>
      </c>
      <c r="L46" s="8">
        <v>2</v>
      </c>
      <c r="M46" s="13">
        <f>STOCK[[#This Row],[Costo Unitario (USD)]]+STOCK[[#This Row],[Costo Envío (USD)]]+STOCK[[#This Row],[Comisión 10%]]</f>
        <v>10.199999999999999</v>
      </c>
      <c r="N46" s="9">
        <f t="shared" si="0"/>
        <v>15.299999999999999</v>
      </c>
      <c r="O46" s="9">
        <f t="shared" si="1"/>
        <v>12</v>
      </c>
      <c r="P46" s="9">
        <f>STOCK[[#This Row],[Precio Final]]-STOCK[[#This Row],[Costo total]]</f>
        <v>1.8000000000000007</v>
      </c>
      <c r="Q46" s="9">
        <f>STOCK[[#This Row],[Ganancia Unitaria]]*STOCK[[#This Row],[Salidas]]</f>
        <v>0</v>
      </c>
      <c r="R46" s="8"/>
      <c r="S46" s="8"/>
      <c r="T46" s="9">
        <f>STOCK[[#This Row],[Costo total]]*STOCK[[#This Row],[Entradas]]</f>
        <v>20.399999999999999</v>
      </c>
      <c r="U46" s="8">
        <f>STOCK[[#This Row],[Stock Actual]]*STOCK[[#This Row],[Costo total]]</f>
        <v>20.399999999999999</v>
      </c>
      <c r="V46" s="8"/>
    </row>
    <row r="47" spans="1:22" ht="34" customHeight="1" x14ac:dyDescent="0.2">
      <c r="A47" s="14" t="s">
        <v>164</v>
      </c>
      <c r="B47" s="14" t="s">
        <v>165</v>
      </c>
      <c r="C47" s="16" t="s">
        <v>163</v>
      </c>
      <c r="D47" s="15" t="s">
        <v>34</v>
      </c>
      <c r="E47" s="14" t="s">
        <v>147</v>
      </c>
      <c r="F47" s="15">
        <v>12</v>
      </c>
      <c r="G47" s="14">
        <v>5</v>
      </c>
      <c r="H47" s="17">
        <f>SUMIFS(VENTAS[Cantidad],VENTAS[Código del producto Vendido],STOCK[[#This Row],[Code]])</f>
        <v>0</v>
      </c>
      <c r="I47" s="15">
        <v>2</v>
      </c>
      <c r="J47" s="18">
        <f>STOCK[[#This Row],[Precio Final]]*10%</f>
        <v>1.2000000000000002</v>
      </c>
      <c r="K47" s="15">
        <v>7</v>
      </c>
      <c r="L47" s="14">
        <v>2</v>
      </c>
      <c r="M47" s="19">
        <f>STOCK[[#This Row],[Costo Unitario (USD)]]+STOCK[[#This Row],[Costo Envío (USD)]]+STOCK[[#This Row],[Comisión 10%]]</f>
        <v>10.199999999999999</v>
      </c>
      <c r="N47" s="15">
        <f t="shared" si="0"/>
        <v>15.299999999999999</v>
      </c>
      <c r="O47" s="15">
        <f t="shared" si="1"/>
        <v>12</v>
      </c>
      <c r="P47" s="15">
        <f>STOCK[[#This Row],[Precio Final]]-STOCK[[#This Row],[Costo total]]</f>
        <v>1.8000000000000007</v>
      </c>
      <c r="Q47" s="15">
        <f>STOCK[[#This Row],[Ganancia Unitaria]]*STOCK[[#This Row],[Salidas]]</f>
        <v>0</v>
      </c>
      <c r="R47" s="14"/>
      <c r="S47" s="14"/>
      <c r="T47" s="15">
        <f>STOCK[[#This Row],[Costo total]]*STOCK[[#This Row],[Entradas]]</f>
        <v>51</v>
      </c>
      <c r="U47" s="14">
        <f>STOCK[[#This Row],[Stock Actual]]*STOCK[[#This Row],[Costo total]]</f>
        <v>20.399999999999999</v>
      </c>
      <c r="V47" s="14"/>
    </row>
    <row r="48" spans="1:22" ht="34" customHeight="1" x14ac:dyDescent="0.2">
      <c r="A48" s="8" t="s">
        <v>166</v>
      </c>
      <c r="B48" s="8" t="s">
        <v>165</v>
      </c>
      <c r="C48" s="10" t="s">
        <v>167</v>
      </c>
      <c r="D48" s="9" t="s">
        <v>34</v>
      </c>
      <c r="E48" s="8" t="s">
        <v>147</v>
      </c>
      <c r="F48" s="9">
        <v>12</v>
      </c>
      <c r="G48" s="8">
        <v>3</v>
      </c>
      <c r="H48" s="11">
        <f>SUMIFS(VENTAS[Cantidad],VENTAS[Código del producto Vendido],STOCK[[#This Row],[Code]])</f>
        <v>0</v>
      </c>
      <c r="I48" s="9">
        <f>STOCK[[#This Row],[Entradas]]-STOCK[[#This Row],[Salidas]]</f>
        <v>3</v>
      </c>
      <c r="J48" s="12">
        <f>STOCK[[#This Row],[Precio Final]]*10%</f>
        <v>1.2000000000000002</v>
      </c>
      <c r="K48" s="9">
        <v>7</v>
      </c>
      <c r="L48" s="8">
        <v>2</v>
      </c>
      <c r="M48" s="13">
        <f>STOCK[[#This Row],[Costo Unitario (USD)]]+STOCK[[#This Row],[Costo Envío (USD)]]+STOCK[[#This Row],[Comisión 10%]]</f>
        <v>10.199999999999999</v>
      </c>
      <c r="N48" s="9">
        <f t="shared" si="0"/>
        <v>15.299999999999999</v>
      </c>
      <c r="O48" s="9">
        <f t="shared" si="1"/>
        <v>12</v>
      </c>
      <c r="P48" s="9">
        <f>STOCK[[#This Row],[Precio Final]]-STOCK[[#This Row],[Costo total]]</f>
        <v>1.8000000000000007</v>
      </c>
      <c r="Q48" s="9">
        <f>STOCK[[#This Row],[Ganancia Unitaria]]*STOCK[[#This Row],[Salidas]]</f>
        <v>0</v>
      </c>
      <c r="R48" s="8"/>
      <c r="S48" s="8"/>
      <c r="T48" s="9">
        <f>STOCK[[#This Row],[Costo total]]*STOCK[[#This Row],[Entradas]]</f>
        <v>30.599999999999998</v>
      </c>
      <c r="U48" s="8">
        <f>STOCK[[#This Row],[Stock Actual]]*STOCK[[#This Row],[Costo total]]</f>
        <v>30.599999999999998</v>
      </c>
      <c r="V48" s="8"/>
    </row>
    <row r="49" spans="1:22" ht="17" customHeight="1" x14ac:dyDescent="0.2">
      <c r="A49" s="14" t="s">
        <v>168</v>
      </c>
      <c r="B49" s="14" t="s">
        <v>169</v>
      </c>
      <c r="C49" s="16" t="s">
        <v>170</v>
      </c>
      <c r="D49" s="15" t="s">
        <v>34</v>
      </c>
      <c r="E49" s="14" t="s">
        <v>147</v>
      </c>
      <c r="F49" s="15">
        <v>35</v>
      </c>
      <c r="G49" s="14">
        <v>3</v>
      </c>
      <c r="H49" s="17">
        <f>SUMIFS(VENTAS[Cantidad],VENTAS[Código del producto Vendido],STOCK[[#This Row],[Code]])</f>
        <v>0</v>
      </c>
      <c r="I49" s="15">
        <f>STOCK[[#This Row],[Entradas]]-STOCK[[#This Row],[Salidas]]</f>
        <v>3</v>
      </c>
      <c r="J49" s="18">
        <f>STOCK[[#This Row],[Precio Final]]*10%</f>
        <v>3.5</v>
      </c>
      <c r="K49" s="15">
        <v>12</v>
      </c>
      <c r="L49" s="14">
        <v>5</v>
      </c>
      <c r="M49" s="19">
        <f>STOCK[[#This Row],[Costo Unitario (USD)]]+STOCK[[#This Row],[Costo Envío (USD)]]+STOCK[[#This Row],[Comisión 10%]]</f>
        <v>20.5</v>
      </c>
      <c r="N49" s="15">
        <f t="shared" si="0"/>
        <v>30.75</v>
      </c>
      <c r="O49" s="15">
        <f t="shared" si="1"/>
        <v>35</v>
      </c>
      <c r="P49" s="15">
        <f>STOCK[[#This Row],[Precio Final]]-STOCK[[#This Row],[Costo total]]</f>
        <v>14.5</v>
      </c>
      <c r="Q49" s="15">
        <f>STOCK[[#This Row],[Ganancia Unitaria]]*STOCK[[#This Row],[Salidas]]</f>
        <v>0</v>
      </c>
      <c r="R49" s="14"/>
      <c r="S49" s="14"/>
      <c r="T49" s="15">
        <f>STOCK[[#This Row],[Costo total]]*STOCK[[#This Row],[Entradas]]</f>
        <v>61.5</v>
      </c>
      <c r="U49" s="14">
        <f>STOCK[[#This Row],[Stock Actual]]*STOCK[[#This Row],[Costo total]]</f>
        <v>61.5</v>
      </c>
      <c r="V49" s="14">
        <v>30</v>
      </c>
    </row>
    <row r="50" spans="1:22" ht="34" customHeight="1" x14ac:dyDescent="0.2">
      <c r="A50" s="8" t="s">
        <v>171</v>
      </c>
      <c r="B50" s="8" t="s">
        <v>37</v>
      </c>
      <c r="C50" s="10" t="s">
        <v>172</v>
      </c>
      <c r="D50" s="9" t="s">
        <v>42</v>
      </c>
      <c r="E50" s="8" t="s">
        <v>147</v>
      </c>
      <c r="F50" s="9">
        <v>28</v>
      </c>
      <c r="G50" s="8">
        <v>1</v>
      </c>
      <c r="H50" s="11">
        <f>SUMIFS(VENTAS[Cantidad],VENTAS[Código del producto Vendido],STOCK[[#This Row],[Code]])</f>
        <v>1</v>
      </c>
      <c r="I50" s="9">
        <f>STOCK[[#This Row],[Entradas]]-STOCK[[#This Row],[Salidas]]</f>
        <v>0</v>
      </c>
      <c r="J50" s="12">
        <f>STOCK[[#This Row],[Precio Final]]*10%</f>
        <v>2.8000000000000003</v>
      </c>
      <c r="K50" s="9">
        <v>7.5</v>
      </c>
      <c r="L50" s="8">
        <v>5</v>
      </c>
      <c r="M50" s="13">
        <f>STOCK[[#This Row],[Costo Unitario (USD)]]+STOCK[[#This Row],[Costo Envío (USD)]]+STOCK[[#This Row],[Comisión 10%]]</f>
        <v>15.3</v>
      </c>
      <c r="N50" s="9">
        <f t="shared" si="0"/>
        <v>22.950000000000003</v>
      </c>
      <c r="O50" s="9">
        <f t="shared" si="1"/>
        <v>28</v>
      </c>
      <c r="P50" s="9">
        <f>STOCK[[#This Row],[Precio Final]]-STOCK[[#This Row],[Costo total]]</f>
        <v>12.7</v>
      </c>
      <c r="Q50" s="9">
        <f>STOCK[[#This Row],[Ganancia Unitaria]]*STOCK[[#This Row],[Salidas]]</f>
        <v>12.7</v>
      </c>
      <c r="R50" s="8" t="s">
        <v>173</v>
      </c>
      <c r="S50" s="8"/>
      <c r="T50" s="9">
        <f>STOCK[[#This Row],[Costo total]]*STOCK[[#This Row],[Entradas]]</f>
        <v>15.3</v>
      </c>
      <c r="U50" s="8">
        <f>STOCK[[#This Row],[Stock Actual]]*STOCK[[#This Row],[Costo total]]</f>
        <v>0</v>
      </c>
      <c r="V50" s="8"/>
    </row>
    <row r="51" spans="1:22" ht="34" customHeight="1" x14ac:dyDescent="0.2">
      <c r="A51" s="14" t="s">
        <v>174</v>
      </c>
      <c r="B51" s="14" t="s">
        <v>175</v>
      </c>
      <c r="C51" s="16" t="s">
        <v>172</v>
      </c>
      <c r="D51" s="15" t="s">
        <v>46</v>
      </c>
      <c r="E51" s="14" t="s">
        <v>147</v>
      </c>
      <c r="F51" s="15">
        <v>28</v>
      </c>
      <c r="G51" s="14">
        <v>2</v>
      </c>
      <c r="H51" s="17">
        <f>SUMIFS(VENTAS[Cantidad],VENTAS[Código del producto Vendido],STOCK[[#This Row],[Code]])</f>
        <v>0</v>
      </c>
      <c r="I51" s="15">
        <f>STOCK[[#This Row],[Entradas]]-STOCK[[#This Row],[Salidas]]</f>
        <v>2</v>
      </c>
      <c r="J51" s="18">
        <f>STOCK[[#This Row],[Precio Final]]*10%</f>
        <v>2.8000000000000003</v>
      </c>
      <c r="K51" s="15">
        <v>7.5</v>
      </c>
      <c r="L51" s="14">
        <v>5</v>
      </c>
      <c r="M51" s="19">
        <f>STOCK[[#This Row],[Costo Unitario (USD)]]+STOCK[[#This Row],[Costo Envío (USD)]]+STOCK[[#This Row],[Comisión 10%]]</f>
        <v>15.3</v>
      </c>
      <c r="N51" s="15">
        <f t="shared" si="0"/>
        <v>22.950000000000003</v>
      </c>
      <c r="O51" s="15">
        <f t="shared" si="1"/>
        <v>28</v>
      </c>
      <c r="P51" s="15">
        <f>STOCK[[#This Row],[Precio Final]]-STOCK[[#This Row],[Costo total]]</f>
        <v>12.7</v>
      </c>
      <c r="Q51" s="15">
        <f>STOCK[[#This Row],[Ganancia Unitaria]]*STOCK[[#This Row],[Salidas]]</f>
        <v>0</v>
      </c>
      <c r="R51" s="14" t="s">
        <v>173</v>
      </c>
      <c r="S51" s="14"/>
      <c r="T51" s="15">
        <f>STOCK[[#This Row],[Costo total]]*STOCK[[#This Row],[Entradas]]</f>
        <v>30.6</v>
      </c>
      <c r="U51" s="14">
        <f>STOCK[[#This Row],[Stock Actual]]*STOCK[[#This Row],[Costo total]]</f>
        <v>30.6</v>
      </c>
      <c r="V51" s="14"/>
    </row>
    <row r="52" spans="1:22" ht="34" customHeight="1" x14ac:dyDescent="0.2">
      <c r="A52" s="8" t="s">
        <v>176</v>
      </c>
      <c r="B52" s="8" t="s">
        <v>160</v>
      </c>
      <c r="C52" s="10" t="s">
        <v>177</v>
      </c>
      <c r="D52" s="9" t="s">
        <v>46</v>
      </c>
      <c r="E52" s="8" t="s">
        <v>65</v>
      </c>
      <c r="F52" s="9">
        <v>32</v>
      </c>
      <c r="G52" s="8">
        <v>1</v>
      </c>
      <c r="H52" s="11">
        <f>SUMIFS(VENTAS[Cantidad],VENTAS[Código del producto Vendido],STOCK[[#This Row],[Code]])</f>
        <v>1</v>
      </c>
      <c r="I52" s="9">
        <f>STOCK[[#This Row],[Entradas]]-STOCK[[#This Row],[Salidas]]</f>
        <v>0</v>
      </c>
      <c r="J52" s="12">
        <f>STOCK[[#This Row],[Precio Final]]*10%</f>
        <v>3.2</v>
      </c>
      <c r="K52" s="9">
        <v>11.19</v>
      </c>
      <c r="L52" s="8">
        <v>5</v>
      </c>
      <c r="M52" s="13">
        <f>STOCK[[#This Row],[Costo Unitario (USD)]]+STOCK[[#This Row],[Costo Envío (USD)]]+STOCK[[#This Row],[Comisión 10%]]</f>
        <v>19.389999999999997</v>
      </c>
      <c r="N52" s="9">
        <f t="shared" si="0"/>
        <v>29.084999999999994</v>
      </c>
      <c r="O52" s="9">
        <f t="shared" si="1"/>
        <v>32</v>
      </c>
      <c r="P52" s="9">
        <f>STOCK[[#This Row],[Precio Final]]-STOCK[[#This Row],[Costo total]]</f>
        <v>12.610000000000003</v>
      </c>
      <c r="Q52" s="9">
        <f>STOCK[[#This Row],[Ganancia Unitaria]]*STOCK[[#This Row],[Salidas]]</f>
        <v>12.610000000000003</v>
      </c>
      <c r="R52" s="8"/>
      <c r="S52" s="8"/>
      <c r="T52" s="9">
        <f>STOCK[[#This Row],[Costo total]]*STOCK[[#This Row],[Entradas]]</f>
        <v>19.389999999999997</v>
      </c>
      <c r="U52" s="8">
        <f>STOCK[[#This Row],[Stock Actual]]*STOCK[[#This Row],[Costo total]]</f>
        <v>0</v>
      </c>
      <c r="V52" s="8"/>
    </row>
    <row r="53" spans="1:22" ht="34" customHeight="1" x14ac:dyDescent="0.2">
      <c r="A53" s="14" t="s">
        <v>178</v>
      </c>
      <c r="B53" s="14" t="s">
        <v>179</v>
      </c>
      <c r="C53" s="16" t="s">
        <v>177</v>
      </c>
      <c r="D53" s="15" t="s">
        <v>113</v>
      </c>
      <c r="E53" s="14" t="s">
        <v>65</v>
      </c>
      <c r="F53" s="15">
        <v>32</v>
      </c>
      <c r="G53" s="14">
        <v>2</v>
      </c>
      <c r="H53" s="17">
        <f>SUMIFS(VENTAS[Cantidad],VENTAS[Código del producto Vendido],STOCK[[#This Row],[Code]])</f>
        <v>0</v>
      </c>
      <c r="I53" s="15">
        <f>STOCK[[#This Row],[Entradas]]-STOCK[[#This Row],[Salidas]]</f>
        <v>2</v>
      </c>
      <c r="J53" s="18">
        <f>STOCK[[#This Row],[Precio Final]]*10%</f>
        <v>3.2</v>
      </c>
      <c r="K53" s="15">
        <v>11.19</v>
      </c>
      <c r="L53" s="14">
        <v>5</v>
      </c>
      <c r="M53" s="19">
        <f>STOCK[[#This Row],[Costo Unitario (USD)]]+STOCK[[#This Row],[Costo Envío (USD)]]+STOCK[[#This Row],[Comisión 10%]]</f>
        <v>19.389999999999997</v>
      </c>
      <c r="N53" s="15">
        <f t="shared" si="0"/>
        <v>29.084999999999994</v>
      </c>
      <c r="O53" s="15">
        <f t="shared" si="1"/>
        <v>32</v>
      </c>
      <c r="P53" s="15">
        <f>STOCK[[#This Row],[Precio Final]]-STOCK[[#This Row],[Costo total]]</f>
        <v>12.610000000000003</v>
      </c>
      <c r="Q53" s="15">
        <f>STOCK[[#This Row],[Ganancia Unitaria]]*STOCK[[#This Row],[Salidas]]</f>
        <v>0</v>
      </c>
      <c r="R53" s="14"/>
      <c r="S53" s="14"/>
      <c r="T53" s="15">
        <f>STOCK[[#This Row],[Costo total]]*STOCK[[#This Row],[Entradas]]</f>
        <v>38.779999999999994</v>
      </c>
      <c r="U53" s="14">
        <f>STOCK[[#This Row],[Stock Actual]]*STOCK[[#This Row],[Costo total]]</f>
        <v>38.779999999999994</v>
      </c>
      <c r="V53" s="14"/>
    </row>
    <row r="54" spans="1:22" ht="34" customHeight="1" x14ac:dyDescent="0.2">
      <c r="A54" s="8" t="s">
        <v>180</v>
      </c>
      <c r="B54" s="8" t="s">
        <v>160</v>
      </c>
      <c r="C54" s="10" t="s">
        <v>177</v>
      </c>
      <c r="D54" s="9" t="s">
        <v>42</v>
      </c>
      <c r="E54" s="8" t="s">
        <v>65</v>
      </c>
      <c r="F54" s="9">
        <v>32</v>
      </c>
      <c r="G54" s="8">
        <v>3</v>
      </c>
      <c r="H54" s="11">
        <f>SUMIFS(VENTAS[Cantidad],VENTAS[Código del producto Vendido],STOCK[[#This Row],[Code]])</f>
        <v>0</v>
      </c>
      <c r="I54" s="9">
        <f>STOCK[[#This Row],[Entradas]]-STOCK[[#This Row],[Salidas]]</f>
        <v>3</v>
      </c>
      <c r="J54" s="12">
        <f>STOCK[[#This Row],[Precio Final]]*10%</f>
        <v>3.2</v>
      </c>
      <c r="K54" s="9">
        <v>11.19</v>
      </c>
      <c r="L54" s="8">
        <v>5</v>
      </c>
      <c r="M54" s="13">
        <f>STOCK[[#This Row],[Costo Unitario (USD)]]+STOCK[[#This Row],[Costo Envío (USD)]]+STOCK[[#This Row],[Comisión 10%]]</f>
        <v>19.389999999999997</v>
      </c>
      <c r="N54" s="9">
        <f t="shared" si="0"/>
        <v>29.084999999999994</v>
      </c>
      <c r="O54" s="9">
        <f t="shared" si="1"/>
        <v>32</v>
      </c>
      <c r="P54" s="9">
        <f>STOCK[[#This Row],[Precio Final]]-STOCK[[#This Row],[Costo total]]</f>
        <v>12.610000000000003</v>
      </c>
      <c r="Q54" s="9">
        <f>STOCK[[#This Row],[Ganancia Unitaria]]*STOCK[[#This Row],[Salidas]]</f>
        <v>0</v>
      </c>
      <c r="R54" s="8"/>
      <c r="S54" s="8"/>
      <c r="T54" s="9">
        <f>STOCK[[#This Row],[Costo total]]*STOCK[[#This Row],[Entradas]]</f>
        <v>58.169999999999987</v>
      </c>
      <c r="U54" s="8">
        <f>STOCK[[#This Row],[Stock Actual]]*STOCK[[#This Row],[Costo total]]</f>
        <v>58.169999999999987</v>
      </c>
      <c r="V54" s="8"/>
    </row>
    <row r="55" spans="1:22" ht="17" customHeight="1" x14ac:dyDescent="0.2">
      <c r="A55" s="14" t="s">
        <v>181</v>
      </c>
      <c r="B55" s="14" t="s">
        <v>160</v>
      </c>
      <c r="C55" s="16" t="s">
        <v>182</v>
      </c>
      <c r="D55" s="15" t="s">
        <v>42</v>
      </c>
      <c r="E55" s="14" t="s">
        <v>65</v>
      </c>
      <c r="F55" s="15">
        <v>35</v>
      </c>
      <c r="G55" s="14">
        <v>1</v>
      </c>
      <c r="H55" s="17">
        <f>SUMIFS(VENTAS[Cantidad],VENTAS[Código del producto Vendido],STOCK[[#This Row],[Code]])</f>
        <v>0</v>
      </c>
      <c r="I55" s="15">
        <f>STOCK[[#This Row],[Entradas]]-STOCK[[#This Row],[Salidas]]</f>
        <v>1</v>
      </c>
      <c r="J55" s="18">
        <f>STOCK[[#This Row],[Precio Final]]*10%</f>
        <v>3.5</v>
      </c>
      <c r="K55" s="15">
        <v>15</v>
      </c>
      <c r="L55" s="14">
        <v>5</v>
      </c>
      <c r="M55" s="19">
        <f>STOCK[[#This Row],[Costo Unitario (USD)]]+STOCK[[#This Row],[Costo Envío (USD)]]+STOCK[[#This Row],[Comisión 10%]]</f>
        <v>23.5</v>
      </c>
      <c r="N55" s="15">
        <f t="shared" si="0"/>
        <v>35.25</v>
      </c>
      <c r="O55" s="15">
        <f t="shared" si="1"/>
        <v>35</v>
      </c>
      <c r="P55" s="15">
        <f>STOCK[[#This Row],[Precio Final]]-STOCK[[#This Row],[Costo total]]</f>
        <v>11.5</v>
      </c>
      <c r="Q55" s="15">
        <f>STOCK[[#This Row],[Ganancia Unitaria]]*STOCK[[#This Row],[Salidas]]</f>
        <v>0</v>
      </c>
      <c r="R55" s="14"/>
      <c r="S55" s="14"/>
      <c r="T55" s="15">
        <f>STOCK[[#This Row],[Costo total]]*STOCK[[#This Row],[Entradas]]</f>
        <v>23.5</v>
      </c>
      <c r="U55" s="14">
        <f>STOCK[[#This Row],[Stock Actual]]*STOCK[[#This Row],[Costo total]]</f>
        <v>23.5</v>
      </c>
      <c r="V55" s="14"/>
    </row>
    <row r="56" spans="1:22" ht="17" customHeight="1" x14ac:dyDescent="0.2">
      <c r="A56" s="8" t="s">
        <v>183</v>
      </c>
      <c r="B56" s="8" t="s">
        <v>160</v>
      </c>
      <c r="C56" s="10" t="s">
        <v>184</v>
      </c>
      <c r="D56" s="9" t="s">
        <v>185</v>
      </c>
      <c r="E56" s="8" t="s">
        <v>65</v>
      </c>
      <c r="F56" s="9">
        <v>20</v>
      </c>
      <c r="G56" s="8">
        <v>3</v>
      </c>
      <c r="H56" s="11">
        <f>SUMIFS(VENTAS[Cantidad],VENTAS[Código del producto Vendido],STOCK[[#This Row],[Code]])</f>
        <v>0</v>
      </c>
      <c r="I56" s="9">
        <v>3</v>
      </c>
      <c r="J56" s="12">
        <f>STOCK[[#This Row],[Precio Final]]*10%</f>
        <v>2</v>
      </c>
      <c r="K56" s="9">
        <v>12</v>
      </c>
      <c r="L56" s="8">
        <v>5</v>
      </c>
      <c r="M56" s="13">
        <f>STOCK[[#This Row],[Costo Unitario (USD)]]+STOCK[[#This Row],[Costo Envío (USD)]]+STOCK[[#This Row],[Comisión 10%]]</f>
        <v>19</v>
      </c>
      <c r="N56" s="9">
        <f t="shared" si="0"/>
        <v>28.5</v>
      </c>
      <c r="O56" s="9">
        <f t="shared" si="1"/>
        <v>20</v>
      </c>
      <c r="P56" s="9">
        <f>STOCK[[#This Row],[Precio Final]]-STOCK[[#This Row],[Costo total]]</f>
        <v>1</v>
      </c>
      <c r="Q56" s="9">
        <f>STOCK[[#This Row],[Ganancia Unitaria]]*STOCK[[#This Row],[Salidas]]</f>
        <v>0</v>
      </c>
      <c r="R56" s="8"/>
      <c r="S56" s="8"/>
      <c r="T56" s="9">
        <f>STOCK[[#This Row],[Costo total]]*STOCK[[#This Row],[Entradas]]</f>
        <v>57</v>
      </c>
      <c r="U56" s="8">
        <f>STOCK[[#This Row],[Stock Actual]]*STOCK[[#This Row],[Costo total]]</f>
        <v>57</v>
      </c>
      <c r="V56" s="8"/>
    </row>
    <row r="57" spans="1:22" ht="17" customHeight="1" x14ac:dyDescent="0.2">
      <c r="A57" s="14" t="s">
        <v>186</v>
      </c>
      <c r="B57" s="14" t="s">
        <v>149</v>
      </c>
      <c r="C57" s="16" t="s">
        <v>187</v>
      </c>
      <c r="D57" s="15" t="s">
        <v>46</v>
      </c>
      <c r="E57" s="14" t="s">
        <v>65</v>
      </c>
      <c r="F57" s="15">
        <v>20</v>
      </c>
      <c r="G57" s="14">
        <v>1</v>
      </c>
      <c r="H57" s="17">
        <f>SUMIFS(VENTAS[Cantidad],VENTAS[Código del producto Vendido],STOCK[[#This Row],[Code]])</f>
        <v>0</v>
      </c>
      <c r="I57" s="15">
        <f>STOCK[[#This Row],[Entradas]]-STOCK[[#This Row],[Salidas]]</f>
        <v>1</v>
      </c>
      <c r="J57" s="18">
        <f>STOCK[[#This Row],[Precio Final]]*10%</f>
        <v>2</v>
      </c>
      <c r="K57" s="15">
        <v>12.45</v>
      </c>
      <c r="L57" s="14">
        <v>2</v>
      </c>
      <c r="M57" s="19">
        <f>STOCK[[#This Row],[Costo Unitario (USD)]]+STOCK[[#This Row],[Costo Envío (USD)]]+STOCK[[#This Row],[Comisión 10%]]</f>
        <v>16.45</v>
      </c>
      <c r="N57" s="15">
        <f t="shared" si="0"/>
        <v>24.674999999999997</v>
      </c>
      <c r="O57" s="15">
        <f t="shared" si="1"/>
        <v>20</v>
      </c>
      <c r="P57" s="15">
        <f>STOCK[[#This Row],[Precio Final]]-STOCK[[#This Row],[Costo total]]</f>
        <v>3.5500000000000007</v>
      </c>
      <c r="Q57" s="15">
        <f>STOCK[[#This Row],[Ganancia Unitaria]]*STOCK[[#This Row],[Salidas]]</f>
        <v>0</v>
      </c>
      <c r="R57" s="14"/>
      <c r="S57" s="14"/>
      <c r="T57" s="15">
        <f>STOCK[[#This Row],[Costo total]]*STOCK[[#This Row],[Entradas]]</f>
        <v>16.45</v>
      </c>
      <c r="U57" s="14">
        <f>STOCK[[#This Row],[Stock Actual]]*STOCK[[#This Row],[Costo total]]</f>
        <v>16.45</v>
      </c>
      <c r="V57" s="14"/>
    </row>
    <row r="58" spans="1:22" ht="34" customHeight="1" x14ac:dyDescent="0.2">
      <c r="A58" s="8" t="s">
        <v>188</v>
      </c>
      <c r="B58" s="8" t="s">
        <v>160</v>
      </c>
      <c r="C58" s="10" t="s">
        <v>189</v>
      </c>
      <c r="D58" s="9" t="s">
        <v>46</v>
      </c>
      <c r="E58" s="8" t="s">
        <v>65</v>
      </c>
      <c r="F58" s="9">
        <v>50</v>
      </c>
      <c r="G58" s="8">
        <v>1</v>
      </c>
      <c r="H58" s="11">
        <f>SUMIFS(VENTAS[Cantidad],VENTAS[Código del producto Vendido],STOCK[[#This Row],[Code]])</f>
        <v>0</v>
      </c>
      <c r="I58" s="9">
        <f>STOCK[[#This Row],[Entradas]]-STOCK[[#This Row],[Salidas]]</f>
        <v>1</v>
      </c>
      <c r="J58" s="12">
        <f>STOCK[[#This Row],[Precio Final]]*10%</f>
        <v>5</v>
      </c>
      <c r="K58" s="9">
        <v>35</v>
      </c>
      <c r="L58" s="8">
        <v>5</v>
      </c>
      <c r="M58" s="13">
        <f>STOCK[[#This Row],[Costo Unitario (USD)]]+STOCK[[#This Row],[Costo Envío (USD)]]+STOCK[[#This Row],[Comisión 10%]]</f>
        <v>45</v>
      </c>
      <c r="N58" s="9">
        <f t="shared" si="0"/>
        <v>67.5</v>
      </c>
      <c r="O58" s="9">
        <f t="shared" si="1"/>
        <v>50</v>
      </c>
      <c r="P58" s="9">
        <f>STOCK[[#This Row],[Precio Final]]-STOCK[[#This Row],[Costo total]]</f>
        <v>5</v>
      </c>
      <c r="Q58" s="9">
        <f>STOCK[[#This Row],[Ganancia Unitaria]]*STOCK[[#This Row],[Salidas]]</f>
        <v>0</v>
      </c>
      <c r="R58" s="8"/>
      <c r="S58" s="8"/>
      <c r="T58" s="9">
        <f>STOCK[[#This Row],[Costo total]]*STOCK[[#This Row],[Entradas]]</f>
        <v>45</v>
      </c>
      <c r="U58" s="8">
        <f>STOCK[[#This Row],[Stock Actual]]*STOCK[[#This Row],[Costo total]]</f>
        <v>45</v>
      </c>
      <c r="V58" s="8"/>
    </row>
    <row r="59" spans="1:22" ht="17" customHeight="1" x14ac:dyDescent="0.2">
      <c r="A59" s="14" t="s">
        <v>190</v>
      </c>
      <c r="B59" s="14" t="s">
        <v>160</v>
      </c>
      <c r="C59" s="16" t="s">
        <v>191</v>
      </c>
      <c r="D59" s="15" t="s">
        <v>46</v>
      </c>
      <c r="E59" s="14" t="s">
        <v>65</v>
      </c>
      <c r="F59" s="15">
        <v>15</v>
      </c>
      <c r="G59" s="14">
        <v>4</v>
      </c>
      <c r="H59" s="17">
        <f>SUMIFS(VENTAS[Cantidad],VENTAS[Código del producto Vendido],STOCK[[#This Row],[Code]])</f>
        <v>0</v>
      </c>
      <c r="I59" s="15">
        <f>STOCK[[#This Row],[Entradas]]-STOCK[[#This Row],[Salidas]]</f>
        <v>4</v>
      </c>
      <c r="J59" s="18">
        <f>STOCK[[#This Row],[Precio Final]]*10%</f>
        <v>1.5</v>
      </c>
      <c r="K59" s="15">
        <v>8.8800000000000008</v>
      </c>
      <c r="L59" s="14">
        <v>2</v>
      </c>
      <c r="M59" s="19">
        <f>STOCK[[#This Row],[Costo Unitario (USD)]]+STOCK[[#This Row],[Costo Envío (USD)]]+STOCK[[#This Row],[Comisión 10%]]</f>
        <v>12.38</v>
      </c>
      <c r="N59" s="15">
        <f t="shared" si="0"/>
        <v>18.57</v>
      </c>
      <c r="O59" s="15">
        <f t="shared" si="1"/>
        <v>15</v>
      </c>
      <c r="P59" s="15">
        <f>STOCK[[#This Row],[Precio Final]]-STOCK[[#This Row],[Costo total]]</f>
        <v>2.6199999999999992</v>
      </c>
      <c r="Q59" s="15">
        <f>STOCK[[#This Row],[Ganancia Unitaria]]*STOCK[[#This Row],[Salidas]]</f>
        <v>0</v>
      </c>
      <c r="R59" s="14"/>
      <c r="S59" s="14"/>
      <c r="T59" s="15">
        <f>STOCK[[#This Row],[Costo total]]*STOCK[[#This Row],[Entradas]]</f>
        <v>49.52</v>
      </c>
      <c r="U59" s="14">
        <f>STOCK[[#This Row],[Stock Actual]]*STOCK[[#This Row],[Costo total]]</f>
        <v>49.52</v>
      </c>
      <c r="V59" s="14"/>
    </row>
    <row r="60" spans="1:22" ht="17" customHeight="1" x14ac:dyDescent="0.2">
      <c r="A60" s="8" t="s">
        <v>192</v>
      </c>
      <c r="B60" s="8" t="s">
        <v>143</v>
      </c>
      <c r="C60" s="10" t="s">
        <v>193</v>
      </c>
      <c r="D60" s="9" t="s">
        <v>42</v>
      </c>
      <c r="E60" s="8" t="s">
        <v>147</v>
      </c>
      <c r="F60" s="9">
        <v>40</v>
      </c>
      <c r="G60" s="8">
        <v>3</v>
      </c>
      <c r="H60" s="11">
        <f>SUMIFS(VENTAS[Cantidad],VENTAS[Código del producto Vendido],STOCK[[#This Row],[Code]])</f>
        <v>0</v>
      </c>
      <c r="I60" s="9">
        <f>STOCK[[#This Row],[Entradas]]-STOCK[[#This Row],[Salidas]]</f>
        <v>3</v>
      </c>
      <c r="J60" s="12">
        <f>STOCK[[#This Row],[Precio Final]]*10%</f>
        <v>4</v>
      </c>
      <c r="K60" s="9">
        <v>15</v>
      </c>
      <c r="L60" s="8">
        <v>5</v>
      </c>
      <c r="M60" s="13">
        <f>STOCK[[#This Row],[Costo Unitario (USD)]]+STOCK[[#This Row],[Costo Envío (USD)]]+STOCK[[#This Row],[Comisión 10%]]</f>
        <v>24</v>
      </c>
      <c r="N60" s="9">
        <f t="shared" si="0"/>
        <v>36</v>
      </c>
      <c r="O60" s="9">
        <f t="shared" si="1"/>
        <v>40</v>
      </c>
      <c r="P60" s="9">
        <f>STOCK[[#This Row],[Precio Final]]-STOCK[[#This Row],[Costo total]]</f>
        <v>16</v>
      </c>
      <c r="Q60" s="9">
        <f>STOCK[[#This Row],[Ganancia Unitaria]]*STOCK[[#This Row],[Salidas]]</f>
        <v>0</v>
      </c>
      <c r="R60" s="8"/>
      <c r="S60" s="8"/>
      <c r="T60" s="9">
        <f>STOCK[[#This Row],[Costo total]]*STOCK[[#This Row],[Entradas]]</f>
        <v>72</v>
      </c>
      <c r="U60" s="8">
        <f>STOCK[[#This Row],[Stock Actual]]*STOCK[[#This Row],[Costo total]]</f>
        <v>72</v>
      </c>
      <c r="V60" s="8"/>
    </row>
    <row r="61" spans="1:22" ht="34" customHeight="1" x14ac:dyDescent="0.2">
      <c r="A61" s="14" t="s">
        <v>194</v>
      </c>
      <c r="B61" s="14" t="s">
        <v>118</v>
      </c>
      <c r="C61" s="16" t="s">
        <v>195</v>
      </c>
      <c r="D61" s="15" t="s">
        <v>196</v>
      </c>
      <c r="E61" s="14" t="s">
        <v>147</v>
      </c>
      <c r="F61" s="15">
        <v>15</v>
      </c>
      <c r="G61" s="14">
        <v>1</v>
      </c>
      <c r="H61" s="17">
        <f>SUMIFS(VENTAS[Cantidad],VENTAS[Código del producto Vendido],STOCK[[#This Row],[Code]])</f>
        <v>0</v>
      </c>
      <c r="I61" s="15">
        <f>STOCK[[#This Row],[Entradas]]-STOCK[[#This Row],[Salidas]]</f>
        <v>1</v>
      </c>
      <c r="J61" s="18">
        <f>STOCK[[#This Row],[Precio Final]]*10%</f>
        <v>1.5</v>
      </c>
      <c r="K61" s="15">
        <v>6.49</v>
      </c>
      <c r="L61" s="14">
        <v>3</v>
      </c>
      <c r="M61" s="19">
        <f>STOCK[[#This Row],[Costo Unitario (USD)]]+STOCK[[#This Row],[Costo Envío (USD)]]+STOCK[[#This Row],[Comisión 10%]]</f>
        <v>10.99</v>
      </c>
      <c r="N61" s="15">
        <f t="shared" si="0"/>
        <v>16.484999999999999</v>
      </c>
      <c r="O61" s="15">
        <f t="shared" si="1"/>
        <v>15</v>
      </c>
      <c r="P61" s="15">
        <f>STOCK[[#This Row],[Precio Final]]-STOCK[[#This Row],[Costo total]]</f>
        <v>4.01</v>
      </c>
      <c r="Q61" s="15">
        <f>STOCK[[#This Row],[Ganancia Unitaria]]*STOCK[[#This Row],[Salidas]]</f>
        <v>0</v>
      </c>
      <c r="R61" s="14"/>
      <c r="S61" s="14"/>
      <c r="T61" s="15">
        <f>STOCK[[#This Row],[Costo total]]*STOCK[[#This Row],[Entradas]]</f>
        <v>10.99</v>
      </c>
      <c r="U61" s="14">
        <f>STOCK[[#This Row],[Stock Actual]]*STOCK[[#This Row],[Costo total]]</f>
        <v>10.99</v>
      </c>
      <c r="V61" s="14"/>
    </row>
    <row r="62" spans="1:22" ht="34" customHeight="1" x14ac:dyDescent="0.2">
      <c r="A62" s="8" t="s">
        <v>197</v>
      </c>
      <c r="B62" s="8" t="s">
        <v>118</v>
      </c>
      <c r="C62" s="10" t="s">
        <v>195</v>
      </c>
      <c r="D62" s="9" t="s">
        <v>198</v>
      </c>
      <c r="E62" s="8" t="s">
        <v>147</v>
      </c>
      <c r="F62" s="9">
        <v>15</v>
      </c>
      <c r="G62" s="8">
        <v>1</v>
      </c>
      <c r="H62" s="11">
        <f>SUMIFS(VENTAS[Cantidad],VENTAS[Código del producto Vendido],STOCK[[#This Row],[Code]])</f>
        <v>0</v>
      </c>
      <c r="I62" s="9">
        <f>STOCK[[#This Row],[Entradas]]-STOCK[[#This Row],[Salidas]]</f>
        <v>1</v>
      </c>
      <c r="J62" s="12">
        <f>STOCK[[#This Row],[Precio Final]]*10%</f>
        <v>1.5</v>
      </c>
      <c r="K62" s="9">
        <v>6.49</v>
      </c>
      <c r="L62" s="8">
        <v>3</v>
      </c>
      <c r="M62" s="13">
        <f>STOCK[[#This Row],[Costo Unitario (USD)]]+STOCK[[#This Row],[Costo Envío (USD)]]+STOCK[[#This Row],[Comisión 10%]]</f>
        <v>10.99</v>
      </c>
      <c r="N62" s="9">
        <f t="shared" si="0"/>
        <v>16.484999999999999</v>
      </c>
      <c r="O62" s="9">
        <f t="shared" si="1"/>
        <v>15</v>
      </c>
      <c r="P62" s="9">
        <f>STOCK[[#This Row],[Precio Final]]-STOCK[[#This Row],[Costo total]]</f>
        <v>4.01</v>
      </c>
      <c r="Q62" s="9">
        <f>STOCK[[#This Row],[Ganancia Unitaria]]*STOCK[[#This Row],[Salidas]]</f>
        <v>0</v>
      </c>
      <c r="R62" s="8"/>
      <c r="S62" s="8"/>
      <c r="T62" s="9">
        <f>STOCK[[#This Row],[Costo total]]*STOCK[[#This Row],[Entradas]]</f>
        <v>10.99</v>
      </c>
      <c r="U62" s="8">
        <f>STOCK[[#This Row],[Stock Actual]]*STOCK[[#This Row],[Costo total]]</f>
        <v>10.99</v>
      </c>
      <c r="V62" s="8"/>
    </row>
    <row r="63" spans="1:22" ht="34" customHeight="1" x14ac:dyDescent="0.2">
      <c r="A63" s="14" t="s">
        <v>199</v>
      </c>
      <c r="B63" s="14" t="s">
        <v>118</v>
      </c>
      <c r="C63" s="16" t="s">
        <v>200</v>
      </c>
      <c r="D63" s="15" t="s">
        <v>196</v>
      </c>
      <c r="E63" s="14" t="s">
        <v>147</v>
      </c>
      <c r="F63" s="15">
        <v>15</v>
      </c>
      <c r="G63" s="14">
        <v>1</v>
      </c>
      <c r="H63" s="17">
        <f>SUMIFS(VENTAS[Cantidad],VENTAS[Código del producto Vendido],STOCK[[#This Row],[Code]])</f>
        <v>0</v>
      </c>
      <c r="I63" s="15">
        <f>STOCK[[#This Row],[Entradas]]-STOCK[[#This Row],[Salidas]]</f>
        <v>1</v>
      </c>
      <c r="J63" s="18">
        <f>STOCK[[#This Row],[Precio Final]]*10%</f>
        <v>1.5</v>
      </c>
      <c r="K63" s="15">
        <v>6.49</v>
      </c>
      <c r="L63" s="14">
        <v>3</v>
      </c>
      <c r="M63" s="19">
        <f>STOCK[[#This Row],[Costo Unitario (USD)]]+STOCK[[#This Row],[Costo Envío (USD)]]+STOCK[[#This Row],[Comisión 10%]]</f>
        <v>10.99</v>
      </c>
      <c r="N63" s="15">
        <f t="shared" si="0"/>
        <v>16.484999999999999</v>
      </c>
      <c r="O63" s="15">
        <f t="shared" si="1"/>
        <v>15</v>
      </c>
      <c r="P63" s="15">
        <f>STOCK[[#This Row],[Precio Final]]-STOCK[[#This Row],[Costo total]]</f>
        <v>4.01</v>
      </c>
      <c r="Q63" s="15">
        <f>STOCK[[#This Row],[Ganancia Unitaria]]*STOCK[[#This Row],[Salidas]]</f>
        <v>0</v>
      </c>
      <c r="R63" s="14"/>
      <c r="S63" s="14"/>
      <c r="T63" s="15">
        <f>STOCK[[#This Row],[Costo total]]*STOCK[[#This Row],[Entradas]]</f>
        <v>10.99</v>
      </c>
      <c r="U63" s="14">
        <f>STOCK[[#This Row],[Stock Actual]]*STOCK[[#This Row],[Costo total]]</f>
        <v>10.99</v>
      </c>
      <c r="V63" s="14"/>
    </row>
    <row r="64" spans="1:22" ht="34" customHeight="1" x14ac:dyDescent="0.2">
      <c r="A64" s="8" t="s">
        <v>201</v>
      </c>
      <c r="B64" s="8" t="s">
        <v>118</v>
      </c>
      <c r="C64" s="10" t="s">
        <v>200</v>
      </c>
      <c r="D64" s="9" t="s">
        <v>198</v>
      </c>
      <c r="E64" s="8" t="s">
        <v>147</v>
      </c>
      <c r="F64" s="9">
        <v>15</v>
      </c>
      <c r="G64" s="8">
        <v>1</v>
      </c>
      <c r="H64" s="11">
        <f>SUMIFS(VENTAS[Cantidad],VENTAS[Código del producto Vendido],STOCK[[#This Row],[Code]])</f>
        <v>0</v>
      </c>
      <c r="I64" s="9">
        <f>STOCK[[#This Row],[Entradas]]-STOCK[[#This Row],[Salidas]]</f>
        <v>1</v>
      </c>
      <c r="J64" s="12">
        <f>STOCK[[#This Row],[Precio Final]]*10%</f>
        <v>1.5</v>
      </c>
      <c r="K64" s="9">
        <v>6.49</v>
      </c>
      <c r="L64" s="8">
        <v>3</v>
      </c>
      <c r="M64" s="13">
        <f>STOCK[[#This Row],[Costo Unitario (USD)]]+STOCK[[#This Row],[Costo Envío (USD)]]+STOCK[[#This Row],[Comisión 10%]]</f>
        <v>10.99</v>
      </c>
      <c r="N64" s="9">
        <f t="shared" si="0"/>
        <v>16.484999999999999</v>
      </c>
      <c r="O64" s="9">
        <f t="shared" si="1"/>
        <v>15</v>
      </c>
      <c r="P64" s="9">
        <f>STOCK[[#This Row],[Precio Final]]-STOCK[[#This Row],[Costo total]]</f>
        <v>4.01</v>
      </c>
      <c r="Q64" s="9">
        <f>STOCK[[#This Row],[Ganancia Unitaria]]*STOCK[[#This Row],[Salidas]]</f>
        <v>0</v>
      </c>
      <c r="R64" s="8"/>
      <c r="S64" s="8"/>
      <c r="T64" s="9">
        <f>STOCK[[#This Row],[Costo total]]*STOCK[[#This Row],[Entradas]]</f>
        <v>10.99</v>
      </c>
      <c r="U64" s="8">
        <f>STOCK[[#This Row],[Stock Actual]]*STOCK[[#This Row],[Costo total]]</f>
        <v>10.99</v>
      </c>
      <c r="V64" s="8"/>
    </row>
    <row r="65" spans="1:22" ht="34" customHeight="1" x14ac:dyDescent="0.2">
      <c r="A65" s="14" t="s">
        <v>202</v>
      </c>
      <c r="B65" s="14" t="s">
        <v>118</v>
      </c>
      <c r="C65" s="16" t="s">
        <v>200</v>
      </c>
      <c r="D65" s="15" t="s">
        <v>203</v>
      </c>
      <c r="E65" s="14" t="s">
        <v>147</v>
      </c>
      <c r="F65" s="15">
        <v>15</v>
      </c>
      <c r="G65" s="14">
        <v>1</v>
      </c>
      <c r="H65" s="17">
        <f>SUMIFS(VENTAS[Cantidad],VENTAS[Código del producto Vendido],STOCK[[#This Row],[Code]])</f>
        <v>0</v>
      </c>
      <c r="I65" s="15">
        <f>STOCK[[#This Row],[Entradas]]-STOCK[[#This Row],[Salidas]]</f>
        <v>1</v>
      </c>
      <c r="J65" s="18">
        <f>STOCK[[#This Row],[Precio Final]]*10%</f>
        <v>1.5</v>
      </c>
      <c r="K65" s="15">
        <v>6.49</v>
      </c>
      <c r="L65" s="14">
        <v>3</v>
      </c>
      <c r="M65" s="19">
        <f>STOCK[[#This Row],[Costo Unitario (USD)]]+STOCK[[#This Row],[Costo Envío (USD)]]+STOCK[[#This Row],[Comisión 10%]]</f>
        <v>10.99</v>
      </c>
      <c r="N65" s="15">
        <f t="shared" si="0"/>
        <v>16.484999999999999</v>
      </c>
      <c r="O65" s="15">
        <f t="shared" si="1"/>
        <v>15</v>
      </c>
      <c r="P65" s="15">
        <f>STOCK[[#This Row],[Precio Final]]-STOCK[[#This Row],[Costo total]]</f>
        <v>4.01</v>
      </c>
      <c r="Q65" s="15">
        <f>STOCK[[#This Row],[Ganancia Unitaria]]*STOCK[[#This Row],[Salidas]]</f>
        <v>0</v>
      </c>
      <c r="R65" s="14"/>
      <c r="S65" s="14"/>
      <c r="T65" s="15">
        <f>STOCK[[#This Row],[Costo total]]*STOCK[[#This Row],[Entradas]]</f>
        <v>10.99</v>
      </c>
      <c r="U65" s="14">
        <f>STOCK[[#This Row],[Stock Actual]]*STOCK[[#This Row],[Costo total]]</f>
        <v>10.99</v>
      </c>
      <c r="V65" s="14"/>
    </row>
    <row r="66" spans="1:22" ht="17" customHeight="1" x14ac:dyDescent="0.2">
      <c r="A66" s="8" t="s">
        <v>204</v>
      </c>
      <c r="B66" s="8" t="s">
        <v>48</v>
      </c>
      <c r="C66" s="10" t="s">
        <v>205</v>
      </c>
      <c r="D66" s="9" t="s">
        <v>42</v>
      </c>
      <c r="E66" s="8" t="s">
        <v>26</v>
      </c>
      <c r="F66" s="9">
        <v>20</v>
      </c>
      <c r="G66" s="8">
        <v>1</v>
      </c>
      <c r="H66" s="11">
        <f>SUMIFS(VENTAS[Cantidad],VENTAS[Código del producto Vendido],STOCK[[#This Row],[Code]])</f>
        <v>0</v>
      </c>
      <c r="I66" s="9">
        <f>STOCK[[#This Row],[Entradas]]-STOCK[[#This Row],[Salidas]]</f>
        <v>1</v>
      </c>
      <c r="J66" s="12">
        <f>STOCK[[#This Row],[Precio Final]]*10%</f>
        <v>2</v>
      </c>
      <c r="K66" s="9">
        <v>7.16</v>
      </c>
      <c r="L66" s="8">
        <v>1.5</v>
      </c>
      <c r="M66" s="13">
        <f>STOCK[[#This Row],[Costo Unitario (USD)]]+STOCK[[#This Row],[Costo Envío (USD)]]+STOCK[[#This Row],[Comisión 10%]]</f>
        <v>10.66</v>
      </c>
      <c r="N66" s="9">
        <f t="shared" ref="N66:N129" si="2">M66*1.5</f>
        <v>15.99</v>
      </c>
      <c r="O66" s="9">
        <f t="shared" ref="O66:O129" si="3">F66</f>
        <v>20</v>
      </c>
      <c r="P66" s="9">
        <f>STOCK[[#This Row],[Precio Final]]-STOCK[[#This Row],[Costo total]]</f>
        <v>9.34</v>
      </c>
      <c r="Q66" s="9">
        <f>STOCK[[#This Row],[Ganancia Unitaria]]*STOCK[[#This Row],[Salidas]]</f>
        <v>0</v>
      </c>
      <c r="R66" s="8" t="s">
        <v>206</v>
      </c>
      <c r="S66" s="8"/>
      <c r="T66" s="9">
        <f>STOCK[[#This Row],[Costo total]]*STOCK[[#This Row],[Entradas]]</f>
        <v>10.66</v>
      </c>
      <c r="U66" s="8">
        <f>STOCK[[#This Row],[Stock Actual]]*STOCK[[#This Row],[Costo total]]</f>
        <v>10.66</v>
      </c>
      <c r="V66" s="8">
        <v>15</v>
      </c>
    </row>
    <row r="67" spans="1:22" ht="34" customHeight="1" x14ac:dyDescent="0.2">
      <c r="A67" s="14" t="s">
        <v>207</v>
      </c>
      <c r="B67" s="14" t="s">
        <v>208</v>
      </c>
      <c r="C67" s="16" t="s">
        <v>209</v>
      </c>
      <c r="D67" s="15" t="s">
        <v>34</v>
      </c>
      <c r="E67" s="14" t="s">
        <v>147</v>
      </c>
      <c r="F67" s="15">
        <v>20</v>
      </c>
      <c r="G67" s="14">
        <v>3</v>
      </c>
      <c r="H67" s="17">
        <f>SUMIFS(VENTAS[Cantidad],VENTAS[Código del producto Vendido],STOCK[[#This Row],[Code]])</f>
        <v>0</v>
      </c>
      <c r="I67" s="15">
        <f>STOCK[[#This Row],[Entradas]]-STOCK[[#This Row],[Salidas]]</f>
        <v>3</v>
      </c>
      <c r="J67" s="18">
        <f>STOCK[[#This Row],[Precio Final]]*10%</f>
        <v>2</v>
      </c>
      <c r="K67" s="15">
        <v>6</v>
      </c>
      <c r="L67" s="14">
        <v>5</v>
      </c>
      <c r="M67" s="19">
        <f>STOCK[[#This Row],[Costo Unitario (USD)]]+STOCK[[#This Row],[Costo Envío (USD)]]+STOCK[[#This Row],[Comisión 10%]]</f>
        <v>13</v>
      </c>
      <c r="N67" s="15">
        <f t="shared" si="2"/>
        <v>19.5</v>
      </c>
      <c r="O67" s="15">
        <f t="shared" si="3"/>
        <v>20</v>
      </c>
      <c r="P67" s="15">
        <f>STOCK[[#This Row],[Precio Final]]-STOCK[[#This Row],[Costo total]]</f>
        <v>7</v>
      </c>
      <c r="Q67" s="15">
        <f>STOCK[[#This Row],[Ganancia Unitaria]]*STOCK[[#This Row],[Salidas]]</f>
        <v>0</v>
      </c>
      <c r="R67" s="14"/>
      <c r="S67" s="14"/>
      <c r="T67" s="15">
        <f>STOCK[[#This Row],[Costo total]]*STOCK[[#This Row],[Entradas]]</f>
        <v>39</v>
      </c>
      <c r="U67" s="14">
        <f>STOCK[[#This Row],[Stock Actual]]*STOCK[[#This Row],[Costo total]]</f>
        <v>39</v>
      </c>
      <c r="V67" s="14"/>
    </row>
    <row r="68" spans="1:22" ht="34" customHeight="1" x14ac:dyDescent="0.2">
      <c r="A68" s="8" t="s">
        <v>210</v>
      </c>
      <c r="B68" s="8" t="s">
        <v>211</v>
      </c>
      <c r="C68" s="10" t="s">
        <v>212</v>
      </c>
      <c r="D68" s="9" t="s">
        <v>113</v>
      </c>
      <c r="E68" s="8" t="s">
        <v>26</v>
      </c>
      <c r="F68" s="9">
        <v>30</v>
      </c>
      <c r="G68" s="8">
        <v>1</v>
      </c>
      <c r="H68" s="11">
        <f>SUMIFS(VENTAS[Cantidad],VENTAS[Código del producto Vendido],STOCK[[#This Row],[Code]])</f>
        <v>0</v>
      </c>
      <c r="I68" s="9">
        <f>STOCK[[#This Row],[Entradas]]-STOCK[[#This Row],[Salidas]]</f>
        <v>1</v>
      </c>
      <c r="J68" s="12">
        <f>STOCK[[#This Row],[Precio Final]]*10%</f>
        <v>3</v>
      </c>
      <c r="K68" s="9">
        <v>9.9</v>
      </c>
      <c r="L68" s="8">
        <v>1.5</v>
      </c>
      <c r="M68" s="13">
        <f>STOCK[[#This Row],[Costo Unitario (USD)]]+STOCK[[#This Row],[Costo Envío (USD)]]+STOCK[[#This Row],[Comisión 10%]]</f>
        <v>14.4</v>
      </c>
      <c r="N68" s="9">
        <f t="shared" si="2"/>
        <v>21.6</v>
      </c>
      <c r="O68" s="9">
        <f t="shared" si="3"/>
        <v>30</v>
      </c>
      <c r="P68" s="9">
        <f>STOCK[[#This Row],[Precio Final]]-STOCK[[#This Row],[Costo total]]</f>
        <v>15.6</v>
      </c>
      <c r="Q68" s="9">
        <f>STOCK[[#This Row],[Ganancia Unitaria]]*STOCK[[#This Row],[Salidas]]</f>
        <v>0</v>
      </c>
      <c r="R68" s="8"/>
      <c r="S68" s="8"/>
      <c r="T68" s="9">
        <f>STOCK[[#This Row],[Costo total]]*STOCK[[#This Row],[Entradas]]</f>
        <v>14.4</v>
      </c>
      <c r="U68" s="8">
        <f>STOCK[[#This Row],[Stock Actual]]*STOCK[[#This Row],[Costo total]]</f>
        <v>14.4</v>
      </c>
      <c r="V68" s="8"/>
    </row>
    <row r="69" spans="1:22" ht="17" customHeight="1" x14ac:dyDescent="0.2">
      <c r="A69" s="14" t="s">
        <v>213</v>
      </c>
      <c r="B69" s="14" t="s">
        <v>214</v>
      </c>
      <c r="C69" s="16" t="s">
        <v>215</v>
      </c>
      <c r="D69" s="15" t="s">
        <v>34</v>
      </c>
      <c r="E69" s="14" t="s">
        <v>65</v>
      </c>
      <c r="F69" s="15">
        <v>30</v>
      </c>
      <c r="G69" s="14">
        <v>1</v>
      </c>
      <c r="H69" s="17">
        <f>SUMIFS(VENTAS[Cantidad],VENTAS[Código del producto Vendido],STOCK[[#This Row],[Code]])</f>
        <v>0</v>
      </c>
      <c r="I69" s="15">
        <f>STOCK[[#This Row],[Entradas]]-STOCK[[#This Row],[Salidas]]</f>
        <v>1</v>
      </c>
      <c r="J69" s="18">
        <f>STOCK[[#This Row],[Precio Final]]*10%</f>
        <v>3</v>
      </c>
      <c r="K69" s="15">
        <v>10</v>
      </c>
      <c r="L69" s="14">
        <v>3</v>
      </c>
      <c r="M69" s="19">
        <f>STOCK[[#This Row],[Costo Unitario (USD)]]+STOCK[[#This Row],[Costo Envío (USD)]]+STOCK[[#This Row],[Comisión 10%]]</f>
        <v>16</v>
      </c>
      <c r="N69" s="15">
        <f t="shared" si="2"/>
        <v>24</v>
      </c>
      <c r="O69" s="15">
        <f t="shared" si="3"/>
        <v>30</v>
      </c>
      <c r="P69" s="15">
        <f>STOCK[[#This Row],[Precio Final]]-STOCK[[#This Row],[Costo total]]</f>
        <v>14</v>
      </c>
      <c r="Q69" s="15">
        <f>STOCK[[#This Row],[Ganancia Unitaria]]*STOCK[[#This Row],[Salidas]]</f>
        <v>0</v>
      </c>
      <c r="R69" s="14"/>
      <c r="S69" s="14"/>
      <c r="T69" s="15">
        <f>STOCK[[#This Row],[Costo total]]*STOCK[[#This Row],[Entradas]]</f>
        <v>16</v>
      </c>
      <c r="U69" s="14">
        <f>STOCK[[#This Row],[Stock Actual]]*STOCK[[#This Row],[Costo total]]</f>
        <v>16</v>
      </c>
      <c r="V69" s="14">
        <v>25</v>
      </c>
    </row>
    <row r="70" spans="1:22" ht="17" customHeight="1" x14ac:dyDescent="0.2">
      <c r="A70" s="8" t="s">
        <v>216</v>
      </c>
      <c r="B70" s="8" t="s">
        <v>217</v>
      </c>
      <c r="C70" s="10" t="s">
        <v>218</v>
      </c>
      <c r="D70" s="9" t="s">
        <v>42</v>
      </c>
      <c r="E70" s="8" t="s">
        <v>219</v>
      </c>
      <c r="F70" s="9">
        <v>22</v>
      </c>
      <c r="G70" s="8">
        <v>4</v>
      </c>
      <c r="H70" s="11">
        <f>SUMIFS(VENTAS[Cantidad],VENTAS[Código del producto Vendido],STOCK[[#This Row],[Code]])</f>
        <v>1</v>
      </c>
      <c r="I70" s="9">
        <f>STOCK[[#This Row],[Entradas]]-STOCK[[#This Row],[Salidas]]</f>
        <v>3</v>
      </c>
      <c r="J70" s="12">
        <f>STOCK[[#This Row],[Precio Final]]*10%</f>
        <v>2.2000000000000002</v>
      </c>
      <c r="K70" s="9">
        <v>9.3529411764705905</v>
      </c>
      <c r="L70" s="8">
        <v>4</v>
      </c>
      <c r="M70" s="13">
        <f>STOCK[[#This Row],[Costo Unitario (USD)]]+STOCK[[#This Row],[Costo Envío (USD)]]+STOCK[[#This Row],[Comisión 10%]]</f>
        <v>15.55294117647059</v>
      </c>
      <c r="N70" s="9">
        <f t="shared" si="2"/>
        <v>23.329411764705885</v>
      </c>
      <c r="O70" s="9">
        <f t="shared" si="3"/>
        <v>22</v>
      </c>
      <c r="P70" s="9">
        <f>STOCK[[#This Row],[Precio Final]]-STOCK[[#This Row],[Costo total]]</f>
        <v>6.4470588235294102</v>
      </c>
      <c r="Q70" s="9">
        <f>STOCK[[#This Row],[Ganancia Unitaria]]*STOCK[[#This Row],[Salidas]]</f>
        <v>6.4470588235294102</v>
      </c>
      <c r="R70" s="8" t="s">
        <v>220</v>
      </c>
      <c r="S70" s="8">
        <f>STOCK[[#This Row],[Costo Envío (USD)]]*STOCK[[#This Row],[Entradas]]</f>
        <v>16</v>
      </c>
      <c r="T70" s="9">
        <f>STOCK[[#This Row],[Costo total]]*STOCK[[#This Row],[Entradas]]</f>
        <v>62.211764705882359</v>
      </c>
      <c r="U70" s="8">
        <f>STOCK[[#This Row],[Stock Actual]]*STOCK[[#This Row],[Costo total]]</f>
        <v>46.658823529411769</v>
      </c>
      <c r="V70" s="8"/>
    </row>
    <row r="71" spans="1:22" ht="17" customHeight="1" x14ac:dyDescent="0.2">
      <c r="A71" s="14" t="s">
        <v>221</v>
      </c>
      <c r="B71" s="14" t="s">
        <v>222</v>
      </c>
      <c r="C71" s="16" t="s">
        <v>223</v>
      </c>
      <c r="D71" s="15" t="s">
        <v>224</v>
      </c>
      <c r="E71" s="14" t="s">
        <v>26</v>
      </c>
      <c r="F71" s="15">
        <v>22</v>
      </c>
      <c r="G71" s="14">
        <v>2</v>
      </c>
      <c r="H71" s="17">
        <f>SUMIFS(VENTAS[Cantidad],VENTAS[Código del producto Vendido],STOCK[[#This Row],[Code]])</f>
        <v>2</v>
      </c>
      <c r="I71" s="15">
        <f>STOCK[[#This Row],[Entradas]]-STOCK[[#This Row],[Salidas]]</f>
        <v>0</v>
      </c>
      <c r="J71" s="18">
        <f>STOCK[[#This Row],[Precio Final]]*10%</f>
        <v>2.2000000000000002</v>
      </c>
      <c r="K71" s="15">
        <v>9.3529411764705905</v>
      </c>
      <c r="L71" s="14">
        <v>4</v>
      </c>
      <c r="M71" s="19">
        <f>STOCK[[#This Row],[Costo Unitario (USD)]]+STOCK[[#This Row],[Costo Envío (USD)]]+STOCK[[#This Row],[Comisión 10%]]</f>
        <v>15.55294117647059</v>
      </c>
      <c r="N71" s="15">
        <f t="shared" si="2"/>
        <v>23.329411764705885</v>
      </c>
      <c r="O71" s="15">
        <f t="shared" si="3"/>
        <v>22</v>
      </c>
      <c r="P71" s="15">
        <f>STOCK[[#This Row],[Precio Final]]-STOCK[[#This Row],[Costo total]]</f>
        <v>6.4470588235294102</v>
      </c>
      <c r="Q71" s="15">
        <f>STOCK[[#This Row],[Ganancia Unitaria]]*STOCK[[#This Row],[Salidas]]</f>
        <v>12.89411764705882</v>
      </c>
      <c r="R71" s="14" t="s">
        <v>220</v>
      </c>
      <c r="S71" s="14">
        <f>STOCK[[#This Row],[Costo Envío (USD)]]*STOCK[[#This Row],[Entradas]]</f>
        <v>8</v>
      </c>
      <c r="T71" s="15">
        <f>STOCK[[#This Row],[Costo total]]*STOCK[[#This Row],[Entradas]]</f>
        <v>31.10588235294118</v>
      </c>
      <c r="U71" s="14">
        <f>STOCK[[#This Row],[Stock Actual]]*STOCK[[#This Row],[Costo total]]</f>
        <v>0</v>
      </c>
      <c r="V71" s="14"/>
    </row>
    <row r="72" spans="1:22" ht="17" customHeight="1" x14ac:dyDescent="0.2">
      <c r="A72" s="8" t="s">
        <v>225</v>
      </c>
      <c r="B72" s="8" t="s">
        <v>226</v>
      </c>
      <c r="C72" s="10" t="s">
        <v>227</v>
      </c>
      <c r="D72" s="9" t="s">
        <v>56</v>
      </c>
      <c r="E72" s="8" t="s">
        <v>219</v>
      </c>
      <c r="F72" s="9">
        <v>1.2</v>
      </c>
      <c r="G72" s="8">
        <v>5</v>
      </c>
      <c r="H72" s="11">
        <f>SUMIFS(VENTAS[Cantidad],VENTAS[Código del producto Vendido],STOCK[[#This Row],[Code]])</f>
        <v>0</v>
      </c>
      <c r="I72" s="9">
        <f>STOCK[[#This Row],[Entradas]]-STOCK[[#This Row],[Salidas]]</f>
        <v>5</v>
      </c>
      <c r="J72" s="12">
        <f>STOCK[[#This Row],[Precio Final]]*10%</f>
        <v>0.12</v>
      </c>
      <c r="K72" s="9">
        <v>0.252941176470588</v>
      </c>
      <c r="L72" s="8">
        <v>0.05</v>
      </c>
      <c r="M72" s="13">
        <f>STOCK[[#This Row],[Costo Unitario (USD)]]+STOCK[[#This Row],[Costo Envío (USD)]]+STOCK[[#This Row],[Comisión 10%]]</f>
        <v>0.42294117647058799</v>
      </c>
      <c r="N72" s="9">
        <f t="shared" si="2"/>
        <v>0.63441176470588201</v>
      </c>
      <c r="O72" s="9">
        <f t="shared" si="3"/>
        <v>1.2</v>
      </c>
      <c r="P72" s="9">
        <f>STOCK[[#This Row],[Precio Final]]-STOCK[[#This Row],[Costo total]]</f>
        <v>0.77705882352941202</v>
      </c>
      <c r="Q72" s="9">
        <f>STOCK[[#This Row],[Ganancia Unitaria]]*STOCK[[#This Row],[Salidas]]</f>
        <v>0</v>
      </c>
      <c r="R72" s="8" t="s">
        <v>220</v>
      </c>
      <c r="S72" s="8">
        <f>STOCK[[#This Row],[Costo Envío (USD)]]*STOCK[[#This Row],[Entradas]]</f>
        <v>0.25</v>
      </c>
      <c r="T72" s="9">
        <f>STOCK[[#This Row],[Costo total]]*STOCK[[#This Row],[Entradas]]</f>
        <v>2.1147058823529399</v>
      </c>
      <c r="U72" s="8">
        <f>STOCK[[#This Row],[Stock Actual]]*STOCK[[#This Row],[Costo total]]</f>
        <v>2.1147058823529399</v>
      </c>
      <c r="V72" s="8"/>
    </row>
    <row r="73" spans="1:22" ht="17" customHeight="1" x14ac:dyDescent="0.2">
      <c r="A73" s="14" t="s">
        <v>228</v>
      </c>
      <c r="B73" s="14" t="s">
        <v>229</v>
      </c>
      <c r="C73" s="16" t="s">
        <v>230</v>
      </c>
      <c r="D73" s="15" t="s">
        <v>56</v>
      </c>
      <c r="E73" s="14" t="s">
        <v>219</v>
      </c>
      <c r="F73" s="15">
        <v>1</v>
      </c>
      <c r="G73" s="14">
        <v>15</v>
      </c>
      <c r="H73" s="17">
        <f>SUMIFS(VENTAS[Cantidad],VENTAS[Código del producto Vendido],STOCK[[#This Row],[Code]])</f>
        <v>14</v>
      </c>
      <c r="I73" s="15">
        <f>STOCK[[#This Row],[Entradas]]-STOCK[[#This Row],[Salidas]]</f>
        <v>1</v>
      </c>
      <c r="J73" s="18">
        <f>STOCK[[#This Row],[Precio Final]]*10%</f>
        <v>0.1</v>
      </c>
      <c r="K73" s="15">
        <v>0.379411764705882</v>
      </c>
      <c r="L73" s="14">
        <v>0.05</v>
      </c>
      <c r="M73" s="19">
        <f>STOCK[[#This Row],[Costo Unitario (USD)]]+STOCK[[#This Row],[Costo Envío (USD)]]+STOCK[[#This Row],[Comisión 10%]]</f>
        <v>0.52941176470588203</v>
      </c>
      <c r="N73" s="15">
        <f t="shared" si="2"/>
        <v>0.79411764705882304</v>
      </c>
      <c r="O73" s="15">
        <f t="shared" si="3"/>
        <v>1</v>
      </c>
      <c r="P73" s="15">
        <f>STOCK[[#This Row],[Precio Final]]-STOCK[[#This Row],[Costo total]]</f>
        <v>0.47058823529411797</v>
      </c>
      <c r="Q73" s="15">
        <f>STOCK[[#This Row],[Ganancia Unitaria]]*STOCK[[#This Row],[Salidas]]</f>
        <v>6.5882352941176521</v>
      </c>
      <c r="R73" s="14" t="s">
        <v>220</v>
      </c>
      <c r="S73" s="14">
        <f>STOCK[[#This Row],[Costo Envío (USD)]]*STOCK[[#This Row],[Entradas]]</f>
        <v>0.75</v>
      </c>
      <c r="T73" s="15">
        <f>STOCK[[#This Row],[Costo total]]*STOCK[[#This Row],[Entradas]]</f>
        <v>7.9411764705882302</v>
      </c>
      <c r="U73" s="14">
        <f>STOCK[[#This Row],[Stock Actual]]*STOCK[[#This Row],[Costo total]]</f>
        <v>0.52941176470588203</v>
      </c>
      <c r="V73" s="14"/>
    </row>
    <row r="74" spans="1:22" ht="17" customHeight="1" x14ac:dyDescent="0.2">
      <c r="A74" s="8" t="s">
        <v>231</v>
      </c>
      <c r="B74" s="8" t="s">
        <v>232</v>
      </c>
      <c r="C74" s="10" t="s">
        <v>223</v>
      </c>
      <c r="D74" s="9" t="s">
        <v>113</v>
      </c>
      <c r="E74" s="8" t="s">
        <v>219</v>
      </c>
      <c r="F74" s="9">
        <v>22</v>
      </c>
      <c r="G74" s="8">
        <v>3</v>
      </c>
      <c r="H74" s="11">
        <f>SUMIFS(VENTAS[Cantidad],VENTAS[Código del producto Vendido],STOCK[[#This Row],[Code]])</f>
        <v>1</v>
      </c>
      <c r="I74" s="9">
        <f>STOCK[[#This Row],[Entradas]]-STOCK[[#This Row],[Salidas]]</f>
        <v>2</v>
      </c>
      <c r="J74" s="12">
        <f>STOCK[[#This Row],[Precio Final]]*10%</f>
        <v>2.2000000000000002</v>
      </c>
      <c r="K74" s="9">
        <v>9.3529411764705905</v>
      </c>
      <c r="L74" s="8">
        <v>4</v>
      </c>
      <c r="M74" s="13">
        <f>STOCK[[#This Row],[Costo Unitario (USD)]]+STOCK[[#This Row],[Costo Envío (USD)]]+STOCK[[#This Row],[Comisión 10%]]</f>
        <v>15.55294117647059</v>
      </c>
      <c r="N74" s="9">
        <f t="shared" si="2"/>
        <v>23.329411764705885</v>
      </c>
      <c r="O74" s="9">
        <f t="shared" si="3"/>
        <v>22</v>
      </c>
      <c r="P74" s="9">
        <f>STOCK[[#This Row],[Precio Final]]-STOCK[[#This Row],[Costo total]]</f>
        <v>6.4470588235294102</v>
      </c>
      <c r="Q74" s="9">
        <f>STOCK[[#This Row],[Ganancia Unitaria]]*STOCK[[#This Row],[Salidas]]</f>
        <v>6.4470588235294102</v>
      </c>
      <c r="R74" s="8" t="s">
        <v>220</v>
      </c>
      <c r="S74" s="8">
        <f>STOCK[[#This Row],[Costo Envío (USD)]]*STOCK[[#This Row],[Entradas]]</f>
        <v>12</v>
      </c>
      <c r="T74" s="9">
        <f>STOCK[[#This Row],[Costo total]]*STOCK[[#This Row],[Entradas]]</f>
        <v>46.658823529411769</v>
      </c>
      <c r="U74" s="8">
        <f>STOCK[[#This Row],[Stock Actual]]*STOCK[[#This Row],[Costo total]]</f>
        <v>31.10588235294118</v>
      </c>
      <c r="V74" s="8"/>
    </row>
    <row r="75" spans="1:22" ht="17" customHeight="1" x14ac:dyDescent="0.2">
      <c r="A75" s="14" t="s">
        <v>233</v>
      </c>
      <c r="B75" s="14" t="s">
        <v>234</v>
      </c>
      <c r="C75" s="16" t="s">
        <v>235</v>
      </c>
      <c r="D75" s="15" t="s">
        <v>56</v>
      </c>
      <c r="E75" s="14" t="s">
        <v>26</v>
      </c>
      <c r="F75" s="15">
        <v>2</v>
      </c>
      <c r="G75" s="14">
        <v>3</v>
      </c>
      <c r="H75" s="17">
        <f>SUMIFS(VENTAS[Cantidad],VENTAS[Código del producto Vendido],STOCK[[#This Row],[Code]])</f>
        <v>1</v>
      </c>
      <c r="I75" s="15">
        <f>STOCK[[#This Row],[Entradas]]-STOCK[[#This Row],[Salidas]]</f>
        <v>2</v>
      </c>
      <c r="J75" s="18">
        <f>STOCK[[#This Row],[Precio Final]]*10%</f>
        <v>0.2</v>
      </c>
      <c r="K75" s="15">
        <v>0.94117647058823495</v>
      </c>
      <c r="L75" s="14">
        <v>0.45</v>
      </c>
      <c r="M75" s="19">
        <f>STOCK[[#This Row],[Costo Unitario (USD)]]+STOCK[[#This Row],[Costo Envío (USD)]]+STOCK[[#This Row],[Comisión 10%]]</f>
        <v>1.591176470588235</v>
      </c>
      <c r="N75" s="15">
        <f t="shared" si="2"/>
        <v>2.3867647058823525</v>
      </c>
      <c r="O75" s="15">
        <f t="shared" si="3"/>
        <v>2</v>
      </c>
      <c r="P75" s="15">
        <f>STOCK[[#This Row],[Precio Final]]-STOCK[[#This Row],[Costo total]]</f>
        <v>0.40882352941176503</v>
      </c>
      <c r="Q75" s="15">
        <f>STOCK[[#This Row],[Ganancia Unitaria]]*STOCK[[#This Row],[Salidas]]</f>
        <v>0.40882352941176503</v>
      </c>
      <c r="R75" s="14" t="s">
        <v>220</v>
      </c>
      <c r="S75" s="14">
        <f>STOCK[[#This Row],[Costo Envío (USD)]]*STOCK[[#This Row],[Entradas]]</f>
        <v>1.35</v>
      </c>
      <c r="T75" s="15">
        <f>STOCK[[#This Row],[Costo total]]*STOCK[[#This Row],[Entradas]]</f>
        <v>4.7735294117647049</v>
      </c>
      <c r="U75" s="14">
        <f>STOCK[[#This Row],[Stock Actual]]*STOCK[[#This Row],[Costo total]]</f>
        <v>3.1823529411764699</v>
      </c>
      <c r="V75" s="14"/>
    </row>
    <row r="76" spans="1:22" ht="17" customHeight="1" x14ac:dyDescent="0.2">
      <c r="A76" s="8" t="s">
        <v>236</v>
      </c>
      <c r="B76" s="8" t="s">
        <v>237</v>
      </c>
      <c r="C76" s="10" t="s">
        <v>238</v>
      </c>
      <c r="D76" s="9" t="s">
        <v>113</v>
      </c>
      <c r="E76" s="8" t="s">
        <v>147</v>
      </c>
      <c r="F76" s="9">
        <v>30</v>
      </c>
      <c r="G76" s="8">
        <v>2</v>
      </c>
      <c r="H76" s="11">
        <f>SUMIFS(VENTAS[Cantidad],VENTAS[Código del producto Vendido],STOCK[[#This Row],[Code]])</f>
        <v>0</v>
      </c>
      <c r="I76" s="9">
        <f>STOCK[[#This Row],[Entradas]]-STOCK[[#This Row],[Salidas]]</f>
        <v>2</v>
      </c>
      <c r="J76" s="12">
        <f>STOCK[[#This Row],[Precio Final]]*10%</f>
        <v>3</v>
      </c>
      <c r="K76" s="9">
        <v>14.99</v>
      </c>
      <c r="L76" s="8">
        <v>1.8</v>
      </c>
      <c r="M76" s="13">
        <f>STOCK[[#This Row],[Costo Unitario (USD)]]+STOCK[[#This Row],[Costo Envío (USD)]]+STOCK[[#This Row],[Comisión 10%]]</f>
        <v>19.79</v>
      </c>
      <c r="N76" s="9">
        <f t="shared" si="2"/>
        <v>29.684999999999999</v>
      </c>
      <c r="O76" s="9">
        <f t="shared" si="3"/>
        <v>30</v>
      </c>
      <c r="P76" s="9">
        <f>STOCK[[#This Row],[Precio Final]]-STOCK[[#This Row],[Costo total]]</f>
        <v>10.210000000000001</v>
      </c>
      <c r="Q76" s="9">
        <f>STOCK[[#This Row],[Ganancia Unitaria]]*STOCK[[#This Row],[Salidas]]</f>
        <v>0</v>
      </c>
      <c r="R76" s="8" t="s">
        <v>239</v>
      </c>
      <c r="S76" s="8"/>
      <c r="T76" s="9">
        <f>STOCK[[#This Row],[Costo total]]*STOCK[[#This Row],[Entradas]]</f>
        <v>39.58</v>
      </c>
      <c r="U76" s="8">
        <f>STOCK[[#This Row],[Stock Actual]]*STOCK[[#This Row],[Costo total]]</f>
        <v>39.58</v>
      </c>
      <c r="V76" s="8"/>
    </row>
    <row r="77" spans="1:22" ht="17" customHeight="1" x14ac:dyDescent="0.2">
      <c r="A77" s="14" t="s">
        <v>240</v>
      </c>
      <c r="B77" s="14" t="s">
        <v>241</v>
      </c>
      <c r="C77" s="16" t="s">
        <v>242</v>
      </c>
      <c r="D77" s="15" t="s">
        <v>243</v>
      </c>
      <c r="E77" s="14" t="s">
        <v>147</v>
      </c>
      <c r="F77" s="15">
        <v>30</v>
      </c>
      <c r="G77" s="14">
        <v>3</v>
      </c>
      <c r="H77" s="17">
        <f>SUMIFS(VENTAS[Cantidad],VENTAS[Código del producto Vendido],STOCK[[#This Row],[Code]])</f>
        <v>1</v>
      </c>
      <c r="I77" s="15">
        <f>STOCK[[#This Row],[Entradas]]-STOCK[[#This Row],[Salidas]]</f>
        <v>2</v>
      </c>
      <c r="J77" s="18">
        <f>STOCK[[#This Row],[Precio Final]]*10%</f>
        <v>3</v>
      </c>
      <c r="K77" s="15">
        <v>9.99</v>
      </c>
      <c r="L77" s="14">
        <v>1.8</v>
      </c>
      <c r="M77" s="19">
        <f>STOCK[[#This Row],[Costo Unitario (USD)]]+STOCK[[#This Row],[Costo Envío (USD)]]+STOCK[[#This Row],[Comisión 10%]]</f>
        <v>14.790000000000001</v>
      </c>
      <c r="N77" s="15">
        <f t="shared" si="2"/>
        <v>22.185000000000002</v>
      </c>
      <c r="O77" s="15">
        <f t="shared" si="3"/>
        <v>30</v>
      </c>
      <c r="P77" s="15">
        <f>STOCK[[#This Row],[Precio Final]]-STOCK[[#This Row],[Costo total]]</f>
        <v>15.209999999999999</v>
      </c>
      <c r="Q77" s="15">
        <f>STOCK[[#This Row],[Ganancia Unitaria]]*STOCK[[#This Row],[Salidas]]</f>
        <v>15.209999999999999</v>
      </c>
      <c r="R77" s="14" t="s">
        <v>239</v>
      </c>
      <c r="S77" s="14"/>
      <c r="T77" s="15">
        <f>STOCK[[#This Row],[Costo total]]*STOCK[[#This Row],[Entradas]]</f>
        <v>44.370000000000005</v>
      </c>
      <c r="U77" s="14">
        <f>STOCK[[#This Row],[Stock Actual]]*STOCK[[#This Row],[Costo total]]</f>
        <v>29.580000000000002</v>
      </c>
      <c r="V77" s="14"/>
    </row>
    <row r="78" spans="1:22" ht="34" customHeight="1" x14ac:dyDescent="0.2">
      <c r="A78" s="8" t="s">
        <v>244</v>
      </c>
      <c r="B78" s="8" t="s">
        <v>245</v>
      </c>
      <c r="C78" s="10" t="s">
        <v>246</v>
      </c>
      <c r="D78" s="9" t="s">
        <v>247</v>
      </c>
      <c r="E78" s="8"/>
      <c r="F78" s="9">
        <v>35</v>
      </c>
      <c r="G78" s="8">
        <v>4</v>
      </c>
      <c r="H78" s="11">
        <f>SUMIFS(VENTAS[Cantidad],VENTAS[Código del producto Vendido],STOCK[[#This Row],[Code]])</f>
        <v>1</v>
      </c>
      <c r="I78" s="9">
        <f>STOCK[[#This Row],[Entradas]]-STOCK[[#This Row],[Salidas]]</f>
        <v>3</v>
      </c>
      <c r="J78" s="12">
        <f>STOCK[[#This Row],[Precio Final]]*10%</f>
        <v>3.5</v>
      </c>
      <c r="K78" s="9"/>
      <c r="L78" s="8">
        <v>1.8</v>
      </c>
      <c r="M78" s="13">
        <f>STOCK[[#This Row],[Costo Unitario (USD)]]+STOCK[[#This Row],[Costo Envío (USD)]]+STOCK[[#This Row],[Comisión 10%]]</f>
        <v>5.3</v>
      </c>
      <c r="N78" s="9">
        <f t="shared" si="2"/>
        <v>7.9499999999999993</v>
      </c>
      <c r="O78" s="9">
        <f t="shared" si="3"/>
        <v>35</v>
      </c>
      <c r="P78" s="9">
        <f>STOCK[[#This Row],[Precio Final]]-STOCK[[#This Row],[Costo total]]</f>
        <v>29.7</v>
      </c>
      <c r="Q78" s="9">
        <f>STOCK[[#This Row],[Ganancia Unitaria]]*STOCK[[#This Row],[Salidas]]</f>
        <v>29.7</v>
      </c>
      <c r="R78" s="8"/>
      <c r="S78" s="8"/>
      <c r="T78" s="9"/>
      <c r="U78" s="8"/>
      <c r="V78" s="8"/>
    </row>
    <row r="79" spans="1:22" ht="17" customHeight="1" x14ac:dyDescent="0.2">
      <c r="A79" s="14" t="s">
        <v>248</v>
      </c>
      <c r="B79" s="14" t="s">
        <v>249</v>
      </c>
      <c r="C79" s="16" t="s">
        <v>250</v>
      </c>
      <c r="D79" s="15" t="s">
        <v>251</v>
      </c>
      <c r="E79" s="14"/>
      <c r="F79" s="15">
        <v>30</v>
      </c>
      <c r="G79" s="14">
        <v>10</v>
      </c>
      <c r="H79" s="17">
        <f>SUMIFS(VENTAS[Cantidad],VENTAS[Código del producto Vendido],STOCK[[#This Row],[Code]])</f>
        <v>2</v>
      </c>
      <c r="I79" s="15">
        <f>STOCK[[#This Row],[Entradas]]-STOCK[[#This Row],[Salidas]]</f>
        <v>8</v>
      </c>
      <c r="J79" s="18">
        <f>STOCK[[#This Row],[Precio Final]]*10%</f>
        <v>3</v>
      </c>
      <c r="K79" s="15"/>
      <c r="L79" s="14">
        <v>1.8</v>
      </c>
      <c r="M79" s="19">
        <f>STOCK[[#This Row],[Costo Unitario (USD)]]+STOCK[[#This Row],[Costo Envío (USD)]]+STOCK[[#This Row],[Comisión 10%]]</f>
        <v>4.8</v>
      </c>
      <c r="N79" s="15">
        <f t="shared" si="2"/>
        <v>7.1999999999999993</v>
      </c>
      <c r="O79" s="15">
        <f t="shared" si="3"/>
        <v>30</v>
      </c>
      <c r="P79" s="15">
        <f>STOCK[[#This Row],[Precio Final]]-STOCK[[#This Row],[Costo total]]</f>
        <v>25.2</v>
      </c>
      <c r="Q79" s="15">
        <f>STOCK[[#This Row],[Ganancia Unitaria]]*STOCK[[#This Row],[Salidas]]</f>
        <v>50.4</v>
      </c>
      <c r="R79" s="14"/>
      <c r="S79" s="14"/>
      <c r="T79" s="15"/>
      <c r="U79" s="14"/>
      <c r="V79" s="14"/>
    </row>
    <row r="80" spans="1:22" ht="34" customHeight="1" x14ac:dyDescent="0.2">
      <c r="A80" s="8" t="s">
        <v>252</v>
      </c>
      <c r="B80" s="8" t="s">
        <v>253</v>
      </c>
      <c r="C80" s="10" t="s">
        <v>254</v>
      </c>
      <c r="D80" s="9" t="s">
        <v>255</v>
      </c>
      <c r="E80" s="8" t="s">
        <v>147</v>
      </c>
      <c r="F80" s="9">
        <v>18</v>
      </c>
      <c r="G80" s="8">
        <v>2</v>
      </c>
      <c r="H80" s="11">
        <f>SUMIFS(VENTAS[Cantidad],VENTAS[Código del producto Vendido],STOCK[[#This Row],[Code]])</f>
        <v>1</v>
      </c>
      <c r="I80" s="9">
        <f>STOCK[[#This Row],[Entradas]]-STOCK[[#This Row],[Salidas]]</f>
        <v>1</v>
      </c>
      <c r="J80" s="12">
        <f>STOCK[[#This Row],[Precio Final]]*10%</f>
        <v>1.8</v>
      </c>
      <c r="K80" s="9">
        <v>9.99</v>
      </c>
      <c r="L80" s="8">
        <v>1.8</v>
      </c>
      <c r="M80" s="13">
        <f>STOCK[[#This Row],[Costo Unitario (USD)]]+STOCK[[#This Row],[Costo Envío (USD)]]+STOCK[[#This Row],[Comisión 10%]]</f>
        <v>13.590000000000002</v>
      </c>
      <c r="N80" s="9">
        <f t="shared" si="2"/>
        <v>20.385000000000002</v>
      </c>
      <c r="O80" s="9">
        <f t="shared" si="3"/>
        <v>18</v>
      </c>
      <c r="P80" s="9">
        <f>STOCK[[#This Row],[Precio Final]]-STOCK[[#This Row],[Costo total]]</f>
        <v>4.4099999999999984</v>
      </c>
      <c r="Q80" s="9">
        <f>STOCK[[#This Row],[Ganancia Unitaria]]*STOCK[[#This Row],[Salidas]]</f>
        <v>4.4099999999999984</v>
      </c>
      <c r="R80" s="8" t="s">
        <v>239</v>
      </c>
      <c r="S80" s="8"/>
      <c r="T80" s="9">
        <f>STOCK[[#This Row],[Costo total]]*STOCK[[#This Row],[Entradas]]</f>
        <v>27.180000000000003</v>
      </c>
      <c r="U80" s="8">
        <f>STOCK[[#This Row],[Stock Actual]]*STOCK[[#This Row],[Costo total]]</f>
        <v>13.590000000000002</v>
      </c>
      <c r="V80" s="8"/>
    </row>
    <row r="81" spans="1:22" ht="34" customHeight="1" x14ac:dyDescent="0.2">
      <c r="A81" s="14" t="s">
        <v>256</v>
      </c>
      <c r="B81" s="14" t="s">
        <v>257</v>
      </c>
      <c r="C81" s="16" t="s">
        <v>258</v>
      </c>
      <c r="D81" s="15" t="s">
        <v>113</v>
      </c>
      <c r="E81" s="14"/>
      <c r="F81" s="15">
        <v>25</v>
      </c>
      <c r="G81" s="14">
        <v>1</v>
      </c>
      <c r="H81" s="17">
        <f>SUMIFS(VENTAS[Cantidad],VENTAS[Código del producto Vendido],STOCK[[#This Row],[Code]])</f>
        <v>1</v>
      </c>
      <c r="I81" s="15">
        <v>1</v>
      </c>
      <c r="J81" s="18">
        <f>STOCK[[#This Row],[Precio Final]]*10%</f>
        <v>2.5</v>
      </c>
      <c r="K81" s="15">
        <v>15</v>
      </c>
      <c r="L81" s="14">
        <v>2.8</v>
      </c>
      <c r="M81" s="19">
        <f>STOCK[[#This Row],[Costo Unitario (USD)]]+STOCK[[#This Row],[Costo Envío (USD)]]+STOCK[[#This Row],[Comisión 10%]]</f>
        <v>20.3</v>
      </c>
      <c r="N81" s="15">
        <f t="shared" si="2"/>
        <v>30.450000000000003</v>
      </c>
      <c r="O81" s="15">
        <f t="shared" si="3"/>
        <v>25</v>
      </c>
      <c r="P81" s="15">
        <f>STOCK[[#This Row],[Precio Final]]-STOCK[[#This Row],[Costo total]]</f>
        <v>4.6999999999999993</v>
      </c>
      <c r="Q81" s="15">
        <f>STOCK[[#This Row],[Ganancia Unitaria]]*STOCK[[#This Row],[Salidas]]</f>
        <v>4.6999999999999993</v>
      </c>
      <c r="R81" s="14"/>
      <c r="S81" s="14"/>
      <c r="T81" s="15"/>
      <c r="U81" s="14"/>
      <c r="V81" s="14"/>
    </row>
    <row r="82" spans="1:22" ht="17" customHeight="1" x14ac:dyDescent="0.2">
      <c r="A82" s="8" t="s">
        <v>259</v>
      </c>
      <c r="B82" s="8" t="s">
        <v>253</v>
      </c>
      <c r="C82" s="10" t="s">
        <v>260</v>
      </c>
      <c r="D82" s="9" t="s">
        <v>56</v>
      </c>
      <c r="E82" s="8" t="s">
        <v>147</v>
      </c>
      <c r="F82" s="9">
        <v>20</v>
      </c>
      <c r="G82" s="8">
        <v>2</v>
      </c>
      <c r="H82" s="11">
        <f>SUMIFS(VENTAS[Cantidad],VENTAS[Código del producto Vendido],STOCK[[#This Row],[Code]])</f>
        <v>0</v>
      </c>
      <c r="I82" s="9">
        <f>STOCK[[#This Row],[Entradas]]-STOCK[[#This Row],[Salidas]]</f>
        <v>2</v>
      </c>
      <c r="J82" s="12">
        <f>STOCK[[#This Row],[Precio Final]]*10%</f>
        <v>2</v>
      </c>
      <c r="K82" s="9">
        <v>9.99</v>
      </c>
      <c r="L82" s="8">
        <v>1.8</v>
      </c>
      <c r="M82" s="13">
        <f>STOCK[[#This Row],[Costo Unitario (USD)]]+STOCK[[#This Row],[Costo Envío (USD)]]+STOCK[[#This Row],[Comisión 10%]]</f>
        <v>13.790000000000001</v>
      </c>
      <c r="N82" s="9">
        <f t="shared" si="2"/>
        <v>20.685000000000002</v>
      </c>
      <c r="O82" s="9">
        <f t="shared" si="3"/>
        <v>20</v>
      </c>
      <c r="P82" s="9">
        <f>STOCK[[#This Row],[Precio Final]]-STOCK[[#This Row],[Costo total]]</f>
        <v>6.2099999999999991</v>
      </c>
      <c r="Q82" s="9">
        <f>STOCK[[#This Row],[Ganancia Unitaria]]*STOCK[[#This Row],[Salidas]]</f>
        <v>0</v>
      </c>
      <c r="R82" s="8" t="s">
        <v>239</v>
      </c>
      <c r="S82" s="8"/>
      <c r="T82" s="9">
        <f>STOCK[[#This Row],[Costo total]]*STOCK[[#This Row],[Entradas]]</f>
        <v>27.580000000000002</v>
      </c>
      <c r="U82" s="8">
        <f>STOCK[[#This Row],[Stock Actual]]*STOCK[[#This Row],[Costo total]]</f>
        <v>27.580000000000002</v>
      </c>
      <c r="V82" s="8"/>
    </row>
    <row r="83" spans="1:22" ht="34" customHeight="1" x14ac:dyDescent="0.2">
      <c r="A83" s="14" t="s">
        <v>261</v>
      </c>
      <c r="B83" s="14" t="s">
        <v>262</v>
      </c>
      <c r="C83" s="16" t="s">
        <v>263</v>
      </c>
      <c r="D83" s="15" t="s">
        <v>113</v>
      </c>
      <c r="E83" s="14" t="s">
        <v>26</v>
      </c>
      <c r="F83" s="15">
        <v>30</v>
      </c>
      <c r="G83" s="14">
        <v>1</v>
      </c>
      <c r="H83" s="17">
        <f>SUMIFS(VENTAS[Cantidad],VENTAS[Código del producto Vendido],STOCK[[#This Row],[Code]])</f>
        <v>1</v>
      </c>
      <c r="I83" s="15">
        <f>STOCK[[#This Row],[Entradas]]-STOCK[[#This Row],[Salidas]]</f>
        <v>0</v>
      </c>
      <c r="J83" s="18">
        <f>STOCK[[#This Row],[Precio Final]]*10%</f>
        <v>3</v>
      </c>
      <c r="K83" s="15">
        <v>14.82</v>
      </c>
      <c r="L83" s="14">
        <v>0</v>
      </c>
      <c r="M83" s="19">
        <f>STOCK[[#This Row],[Costo Unitario (USD)]]+STOCK[[#This Row],[Costo Envío (USD)]]+STOCK[[#This Row],[Comisión 10%]]</f>
        <v>17.82</v>
      </c>
      <c r="N83" s="15">
        <f t="shared" si="2"/>
        <v>26.73</v>
      </c>
      <c r="O83" s="15">
        <f t="shared" si="3"/>
        <v>30</v>
      </c>
      <c r="P83" s="15">
        <f>STOCK[[#This Row],[Precio Final]]-STOCK[[#This Row],[Costo total]]</f>
        <v>12.18</v>
      </c>
      <c r="Q83" s="15">
        <f>STOCK[[#This Row],[Ganancia Unitaria]]*STOCK[[#This Row],[Salidas]]</f>
        <v>12.18</v>
      </c>
      <c r="R83" s="14"/>
      <c r="S83" s="14"/>
      <c r="T83" s="15">
        <f>STOCK[[#This Row],[Costo total]]*STOCK[[#This Row],[Entradas]]</f>
        <v>17.82</v>
      </c>
      <c r="U83" s="14">
        <f>STOCK[[#This Row],[Stock Actual]]*STOCK[[#This Row],[Costo total]]</f>
        <v>0</v>
      </c>
      <c r="V83" s="14">
        <v>28</v>
      </c>
    </row>
    <row r="84" spans="1:22" ht="34" customHeight="1" x14ac:dyDescent="0.2">
      <c r="A84" s="8" t="s">
        <v>264</v>
      </c>
      <c r="B84" s="8" t="s">
        <v>265</v>
      </c>
      <c r="C84" s="10" t="s">
        <v>266</v>
      </c>
      <c r="D84" s="9" t="s">
        <v>34</v>
      </c>
      <c r="E84" s="8" t="s">
        <v>267</v>
      </c>
      <c r="F84" s="9">
        <v>25</v>
      </c>
      <c r="G84" s="8">
        <v>2</v>
      </c>
      <c r="H84" s="11">
        <f>SUMIFS(VENTAS[Cantidad],VENTAS[Código del producto Vendido],STOCK[[#This Row],[Code]])</f>
        <v>0</v>
      </c>
      <c r="I84" s="9">
        <f>STOCK[[#This Row],[Entradas]]-STOCK[[#This Row],[Salidas]]</f>
        <v>2</v>
      </c>
      <c r="J84" s="12">
        <f>STOCK[[#This Row],[Precio Final]]*10%</f>
        <v>2.5</v>
      </c>
      <c r="K84" s="9">
        <v>11.88</v>
      </c>
      <c r="L84" s="8">
        <v>0.6</v>
      </c>
      <c r="M84" s="13">
        <f>STOCK[[#This Row],[Costo Unitario (USD)]]+STOCK[[#This Row],[Costo Envío (USD)]]+STOCK[[#This Row],[Comisión 10%]]</f>
        <v>14.98</v>
      </c>
      <c r="N84" s="9">
        <f t="shared" si="2"/>
        <v>22.47</v>
      </c>
      <c r="O84" s="9">
        <f t="shared" si="3"/>
        <v>25</v>
      </c>
      <c r="P84" s="9">
        <f>STOCK[[#This Row],[Precio Final]]-STOCK[[#This Row],[Costo total]]</f>
        <v>10.02</v>
      </c>
      <c r="Q84" s="9">
        <f>STOCK[[#This Row],[Ganancia Unitaria]]*STOCK[[#This Row],[Salidas]]</f>
        <v>0</v>
      </c>
      <c r="R84" s="8" t="s">
        <v>268</v>
      </c>
      <c r="S84" s="8"/>
      <c r="T84" s="9">
        <f>STOCK[[#This Row],[Costo total]]*STOCK[[#This Row],[Entradas]]</f>
        <v>29.96</v>
      </c>
      <c r="U84" s="8">
        <f>STOCK[[#This Row],[Stock Actual]]*STOCK[[#This Row],[Costo total]]</f>
        <v>29.96</v>
      </c>
      <c r="V84" s="8"/>
    </row>
    <row r="85" spans="1:22" ht="17" customHeight="1" x14ac:dyDescent="0.2">
      <c r="A85" s="14" t="s">
        <v>269</v>
      </c>
      <c r="B85" s="14" t="s">
        <v>270</v>
      </c>
      <c r="C85" s="16" t="s">
        <v>271</v>
      </c>
      <c r="D85" s="15" t="s">
        <v>113</v>
      </c>
      <c r="E85" s="14" t="s">
        <v>267</v>
      </c>
      <c r="F85" s="15">
        <v>20</v>
      </c>
      <c r="G85" s="14">
        <v>1</v>
      </c>
      <c r="H85" s="17">
        <f>SUMIFS(VENTAS[Cantidad],VENTAS[Código del producto Vendido],STOCK[[#This Row],[Code]])</f>
        <v>0</v>
      </c>
      <c r="I85" s="15">
        <f>STOCK[[#This Row],[Entradas]]-STOCK[[#This Row],[Salidas]]</f>
        <v>1</v>
      </c>
      <c r="J85" s="18">
        <f>STOCK[[#This Row],[Precio Final]]*10%</f>
        <v>2</v>
      </c>
      <c r="K85" s="15">
        <v>7.78</v>
      </c>
      <c r="L85" s="14">
        <v>0.6</v>
      </c>
      <c r="M85" s="19">
        <f>STOCK[[#This Row],[Costo Unitario (USD)]]+STOCK[[#This Row],[Costo Envío (USD)]]+STOCK[[#This Row],[Comisión 10%]]</f>
        <v>10.38</v>
      </c>
      <c r="N85" s="15">
        <f t="shared" si="2"/>
        <v>15.57</v>
      </c>
      <c r="O85" s="15">
        <f t="shared" si="3"/>
        <v>20</v>
      </c>
      <c r="P85" s="15">
        <f>STOCK[[#This Row],[Precio Final]]-STOCK[[#This Row],[Costo total]]</f>
        <v>9.6199999999999992</v>
      </c>
      <c r="Q85" s="15">
        <f>STOCK[[#This Row],[Ganancia Unitaria]]*STOCK[[#This Row],[Salidas]]</f>
        <v>0</v>
      </c>
      <c r="R85" s="14" t="s">
        <v>272</v>
      </c>
      <c r="S85" s="14"/>
      <c r="T85" s="15">
        <f>STOCK[[#This Row],[Costo total]]*STOCK[[#This Row],[Entradas]]</f>
        <v>10.38</v>
      </c>
      <c r="U85" s="14">
        <f>STOCK[[#This Row],[Stock Actual]]*STOCK[[#This Row],[Costo total]]</f>
        <v>10.38</v>
      </c>
      <c r="V85" s="14"/>
    </row>
    <row r="86" spans="1:22" ht="17" customHeight="1" x14ac:dyDescent="0.2">
      <c r="A86" s="8" t="s">
        <v>273</v>
      </c>
      <c r="B86" s="8" t="s">
        <v>253</v>
      </c>
      <c r="C86" s="10" t="s">
        <v>274</v>
      </c>
      <c r="D86" s="9" t="s">
        <v>255</v>
      </c>
      <c r="E86" s="8" t="s">
        <v>267</v>
      </c>
      <c r="F86" s="9">
        <v>12</v>
      </c>
      <c r="G86" s="8">
        <v>4</v>
      </c>
      <c r="H86" s="11">
        <f>SUMIFS(VENTAS[Cantidad],VENTAS[Código del producto Vendido],STOCK[[#This Row],[Code]])</f>
        <v>1</v>
      </c>
      <c r="I86" s="9">
        <f>STOCK[[#This Row],[Entradas]]-STOCK[[#This Row],[Salidas]]</f>
        <v>3</v>
      </c>
      <c r="J86" s="12">
        <f>STOCK[[#This Row],[Precio Final]]*10%</f>
        <v>1.2000000000000002</v>
      </c>
      <c r="K86" s="9">
        <v>5.24</v>
      </c>
      <c r="L86" s="8">
        <v>0.6</v>
      </c>
      <c r="M86" s="13">
        <f>STOCK[[#This Row],[Costo Unitario (USD)]]+STOCK[[#This Row],[Costo Envío (USD)]]+STOCK[[#This Row],[Comisión 10%]]</f>
        <v>7.04</v>
      </c>
      <c r="N86" s="9">
        <f t="shared" si="2"/>
        <v>10.56</v>
      </c>
      <c r="O86" s="9">
        <f t="shared" si="3"/>
        <v>12</v>
      </c>
      <c r="P86" s="9">
        <f>STOCK[[#This Row],[Precio Final]]-STOCK[[#This Row],[Costo total]]</f>
        <v>4.96</v>
      </c>
      <c r="Q86" s="9">
        <f>STOCK[[#This Row],[Ganancia Unitaria]]*STOCK[[#This Row],[Salidas]]</f>
        <v>4.96</v>
      </c>
      <c r="R86" s="8" t="s">
        <v>275</v>
      </c>
      <c r="S86" s="8"/>
      <c r="T86" s="9">
        <f>STOCK[[#This Row],[Costo total]]*STOCK[[#This Row],[Entradas]]</f>
        <v>28.16</v>
      </c>
      <c r="U86" s="8">
        <f>STOCK[[#This Row],[Stock Actual]]*STOCK[[#This Row],[Costo total]]</f>
        <v>21.12</v>
      </c>
      <c r="V86" s="8"/>
    </row>
    <row r="87" spans="1:22" ht="34" customHeight="1" x14ac:dyDescent="0.2">
      <c r="A87" s="14" t="s">
        <v>276</v>
      </c>
      <c r="B87" s="14" t="s">
        <v>277</v>
      </c>
      <c r="C87" s="16" t="s">
        <v>278</v>
      </c>
      <c r="D87" s="15" t="s">
        <v>42</v>
      </c>
      <c r="E87" s="14"/>
      <c r="F87" s="15">
        <v>25</v>
      </c>
      <c r="G87" s="14">
        <v>1</v>
      </c>
      <c r="H87" s="17">
        <f>SUMIFS(VENTAS[Cantidad],VENTAS[Código del producto Vendido],STOCK[[#This Row],[Code]])</f>
        <v>0</v>
      </c>
      <c r="I87" s="15">
        <f>STOCK[[#This Row],[Entradas]]-STOCK[[#This Row],[Salidas]]</f>
        <v>1</v>
      </c>
      <c r="J87" s="18">
        <f>STOCK[[#This Row],[Precio Final]]*10%</f>
        <v>2.5</v>
      </c>
      <c r="K87" s="15">
        <v>11.05</v>
      </c>
      <c r="L87" s="14">
        <v>0</v>
      </c>
      <c r="M87" s="19">
        <f>STOCK[[#This Row],[Costo Unitario (USD)]]+STOCK[[#This Row],[Costo Envío (USD)]]+STOCK[[#This Row],[Comisión 10%]]</f>
        <v>13.55</v>
      </c>
      <c r="N87" s="15">
        <f t="shared" si="2"/>
        <v>20.325000000000003</v>
      </c>
      <c r="O87" s="15">
        <f t="shared" si="3"/>
        <v>25</v>
      </c>
      <c r="P87" s="15">
        <f>STOCK[[#This Row],[Precio Final]]-STOCK[[#This Row],[Costo total]]</f>
        <v>11.45</v>
      </c>
      <c r="Q87" s="15">
        <f>STOCK[[#This Row],[Ganancia Unitaria]]*STOCK[[#This Row],[Salidas]]</f>
        <v>0</v>
      </c>
      <c r="R87" s="14" t="s">
        <v>279</v>
      </c>
      <c r="S87" s="14"/>
      <c r="T87" s="15">
        <f>STOCK[[#This Row],[Costo total]]*STOCK[[#This Row],[Entradas]]</f>
        <v>13.55</v>
      </c>
      <c r="U87" s="14">
        <f>STOCK[[#This Row],[Stock Actual]]*STOCK[[#This Row],[Costo total]]</f>
        <v>13.55</v>
      </c>
      <c r="V87" s="14"/>
    </row>
    <row r="88" spans="1:22" ht="34" customHeight="1" x14ac:dyDescent="0.2">
      <c r="A88" s="8" t="s">
        <v>280</v>
      </c>
      <c r="B88" s="8" t="s">
        <v>277</v>
      </c>
      <c r="C88" s="10" t="s">
        <v>281</v>
      </c>
      <c r="D88" s="9" t="s">
        <v>42</v>
      </c>
      <c r="E88" s="8" t="s">
        <v>267</v>
      </c>
      <c r="F88" s="9">
        <v>15</v>
      </c>
      <c r="G88" s="8">
        <v>2</v>
      </c>
      <c r="H88" s="11">
        <f>SUMIFS(VENTAS[Cantidad],VENTAS[Código del producto Vendido],STOCK[[#This Row],[Code]])</f>
        <v>1</v>
      </c>
      <c r="I88" s="9">
        <f>STOCK[[#This Row],[Entradas]]-STOCK[[#This Row],[Salidas]]</f>
        <v>1</v>
      </c>
      <c r="J88" s="12">
        <f>STOCK[[#This Row],[Precio Final]]*10%</f>
        <v>1.5</v>
      </c>
      <c r="K88" s="9">
        <v>4.09</v>
      </c>
      <c r="L88" s="8">
        <v>0.6</v>
      </c>
      <c r="M88" s="13">
        <f>STOCK[[#This Row],[Costo Unitario (USD)]]+STOCK[[#This Row],[Costo Envío (USD)]]+STOCK[[#This Row],[Comisión 10%]]</f>
        <v>6.1899999999999995</v>
      </c>
      <c r="N88" s="9">
        <f t="shared" si="2"/>
        <v>9.2850000000000001</v>
      </c>
      <c r="O88" s="9">
        <f t="shared" si="3"/>
        <v>15</v>
      </c>
      <c r="P88" s="9">
        <f>STOCK[[#This Row],[Precio Final]]-STOCK[[#This Row],[Costo total]]</f>
        <v>8.81</v>
      </c>
      <c r="Q88" s="9">
        <f>STOCK[[#This Row],[Ganancia Unitaria]]*STOCK[[#This Row],[Salidas]]</f>
        <v>8.81</v>
      </c>
      <c r="R88" s="8" t="s">
        <v>282</v>
      </c>
      <c r="S88" s="8"/>
      <c r="T88" s="9">
        <f>STOCK[[#This Row],[Costo total]]*STOCK[[#This Row],[Entradas]]</f>
        <v>12.379999999999999</v>
      </c>
      <c r="U88" s="8">
        <f>STOCK[[#This Row],[Stock Actual]]*STOCK[[#This Row],[Costo total]]</f>
        <v>6.1899999999999995</v>
      </c>
      <c r="V88" s="8"/>
    </row>
    <row r="89" spans="1:22" ht="34" customHeight="1" x14ac:dyDescent="0.2">
      <c r="A89" s="14" t="s">
        <v>283</v>
      </c>
      <c r="B89" s="14" t="s">
        <v>253</v>
      </c>
      <c r="C89" s="16" t="s">
        <v>284</v>
      </c>
      <c r="D89" s="15" t="s">
        <v>132</v>
      </c>
      <c r="E89" s="14" t="s">
        <v>267</v>
      </c>
      <c r="F89" s="15">
        <v>15</v>
      </c>
      <c r="G89" s="14">
        <v>3</v>
      </c>
      <c r="H89" s="17">
        <f>SUMIFS(VENTAS[Cantidad],VENTAS[Código del producto Vendido],STOCK[[#This Row],[Code]])</f>
        <v>1</v>
      </c>
      <c r="I89" s="15">
        <f>STOCK[[#This Row],[Entradas]]-STOCK[[#This Row],[Salidas]]</f>
        <v>2</v>
      </c>
      <c r="J89" s="18">
        <f>STOCK[[#This Row],[Precio Final]]*10%</f>
        <v>1.5</v>
      </c>
      <c r="K89" s="15">
        <v>6.29</v>
      </c>
      <c r="L89" s="14">
        <v>0.6</v>
      </c>
      <c r="M89" s="19">
        <f>STOCK[[#This Row],[Costo Unitario (USD)]]+STOCK[[#This Row],[Costo Envío (USD)]]+STOCK[[#This Row],[Comisión 10%]]</f>
        <v>8.39</v>
      </c>
      <c r="N89" s="15">
        <f t="shared" si="2"/>
        <v>12.585000000000001</v>
      </c>
      <c r="O89" s="15">
        <f t="shared" si="3"/>
        <v>15</v>
      </c>
      <c r="P89" s="15">
        <f>STOCK[[#This Row],[Precio Final]]-STOCK[[#This Row],[Costo total]]</f>
        <v>6.6099999999999994</v>
      </c>
      <c r="Q89" s="15">
        <f>STOCK[[#This Row],[Ganancia Unitaria]]*STOCK[[#This Row],[Salidas]]</f>
        <v>6.6099999999999994</v>
      </c>
      <c r="R89" s="14" t="s">
        <v>285</v>
      </c>
      <c r="S89" s="14"/>
      <c r="T89" s="15">
        <f>STOCK[[#This Row],[Costo total]]*STOCK[[#This Row],[Entradas]]</f>
        <v>25.17</v>
      </c>
      <c r="U89" s="14">
        <f>STOCK[[#This Row],[Stock Actual]]*STOCK[[#This Row],[Costo total]]</f>
        <v>16.78</v>
      </c>
      <c r="V89" s="14"/>
    </row>
    <row r="90" spans="1:22" ht="34" customHeight="1" x14ac:dyDescent="0.2">
      <c r="A90" s="8" t="s">
        <v>286</v>
      </c>
      <c r="B90" s="8" t="s">
        <v>253</v>
      </c>
      <c r="C90" s="10" t="s">
        <v>287</v>
      </c>
      <c r="D90" s="9" t="s">
        <v>132</v>
      </c>
      <c r="E90" s="8" t="s">
        <v>267</v>
      </c>
      <c r="F90" s="9">
        <v>15</v>
      </c>
      <c r="G90" s="8">
        <v>3</v>
      </c>
      <c r="H90" s="11">
        <f>SUMIFS(VENTAS[Cantidad],VENTAS[Código del producto Vendido],STOCK[[#This Row],[Code]])</f>
        <v>0</v>
      </c>
      <c r="I90" s="9">
        <f>STOCK[[#This Row],[Entradas]]-STOCK[[#This Row],[Salidas]]</f>
        <v>3</v>
      </c>
      <c r="J90" s="12">
        <f>STOCK[[#This Row],[Precio Final]]*10%</f>
        <v>1.5</v>
      </c>
      <c r="K90" s="9">
        <v>6.29</v>
      </c>
      <c r="L90" s="8">
        <v>0.6</v>
      </c>
      <c r="M90" s="13">
        <f>STOCK[[#This Row],[Costo Unitario (USD)]]+STOCK[[#This Row],[Costo Envío (USD)]]+STOCK[[#This Row],[Comisión 10%]]</f>
        <v>8.39</v>
      </c>
      <c r="N90" s="9">
        <f t="shared" si="2"/>
        <v>12.585000000000001</v>
      </c>
      <c r="O90" s="9">
        <f t="shared" si="3"/>
        <v>15</v>
      </c>
      <c r="P90" s="9">
        <f>STOCK[[#This Row],[Precio Final]]-STOCK[[#This Row],[Costo total]]</f>
        <v>6.6099999999999994</v>
      </c>
      <c r="Q90" s="9">
        <f>STOCK[[#This Row],[Ganancia Unitaria]]*STOCK[[#This Row],[Salidas]]</f>
        <v>0</v>
      </c>
      <c r="R90" s="8" t="s">
        <v>288</v>
      </c>
      <c r="S90" s="8"/>
      <c r="T90" s="9">
        <f>STOCK[[#This Row],[Costo total]]*STOCK[[#This Row],[Entradas]]</f>
        <v>25.17</v>
      </c>
      <c r="U90" s="8">
        <f>STOCK[[#This Row],[Stock Actual]]*STOCK[[#This Row],[Costo total]]</f>
        <v>25.17</v>
      </c>
      <c r="V90" s="8"/>
    </row>
    <row r="91" spans="1:22" ht="34" customHeight="1" x14ac:dyDescent="0.2">
      <c r="A91" s="14" t="s">
        <v>289</v>
      </c>
      <c r="B91" s="14" t="s">
        <v>290</v>
      </c>
      <c r="C91" s="16" t="s">
        <v>291</v>
      </c>
      <c r="D91" s="15" t="s">
        <v>42</v>
      </c>
      <c r="E91" s="14" t="s">
        <v>267</v>
      </c>
      <c r="F91" s="15">
        <v>20</v>
      </c>
      <c r="G91" s="14">
        <v>1</v>
      </c>
      <c r="H91" s="17">
        <f>SUMIFS(VENTAS[Cantidad],VENTAS[Código del producto Vendido],STOCK[[#This Row],[Code]])</f>
        <v>0</v>
      </c>
      <c r="I91" s="15">
        <f>STOCK[[#This Row],[Entradas]]-STOCK[[#This Row],[Salidas]]</f>
        <v>1</v>
      </c>
      <c r="J91" s="18">
        <f>STOCK[[#This Row],[Precio Final]]*10%</f>
        <v>2</v>
      </c>
      <c r="K91" s="15">
        <v>11.48</v>
      </c>
      <c r="L91" s="14">
        <v>0.6</v>
      </c>
      <c r="M91" s="19">
        <f>STOCK[[#This Row],[Costo Unitario (USD)]]+STOCK[[#This Row],[Costo Envío (USD)]]+STOCK[[#This Row],[Comisión 10%]]</f>
        <v>14.08</v>
      </c>
      <c r="N91" s="15">
        <f t="shared" si="2"/>
        <v>21.12</v>
      </c>
      <c r="O91" s="15">
        <f t="shared" si="3"/>
        <v>20</v>
      </c>
      <c r="P91" s="15">
        <f>STOCK[[#This Row],[Precio Final]]-STOCK[[#This Row],[Costo total]]</f>
        <v>5.92</v>
      </c>
      <c r="Q91" s="15">
        <f>STOCK[[#This Row],[Ganancia Unitaria]]*STOCK[[#This Row],[Salidas]]</f>
        <v>0</v>
      </c>
      <c r="R91" s="14" t="s">
        <v>292</v>
      </c>
      <c r="S91" s="14"/>
      <c r="T91" s="15">
        <f>STOCK[[#This Row],[Costo total]]*STOCK[[#This Row],[Entradas]]</f>
        <v>14.08</v>
      </c>
      <c r="U91" s="14">
        <f>STOCK[[#This Row],[Stock Actual]]*STOCK[[#This Row],[Costo total]]</f>
        <v>14.08</v>
      </c>
      <c r="V91" s="14"/>
    </row>
    <row r="92" spans="1:22" ht="34" customHeight="1" x14ac:dyDescent="0.2">
      <c r="A92" s="8" t="s">
        <v>293</v>
      </c>
      <c r="B92" s="8" t="s">
        <v>270</v>
      </c>
      <c r="C92" s="10" t="s">
        <v>294</v>
      </c>
      <c r="D92" s="9" t="s">
        <v>113</v>
      </c>
      <c r="E92" s="8" t="s">
        <v>267</v>
      </c>
      <c r="F92" s="9">
        <v>18</v>
      </c>
      <c r="G92" s="8">
        <v>1</v>
      </c>
      <c r="H92" s="11">
        <f>SUMIFS(VENTAS[Cantidad],VENTAS[Código del producto Vendido],STOCK[[#This Row],[Code]])</f>
        <v>0</v>
      </c>
      <c r="I92" s="9">
        <f>STOCK[[#This Row],[Entradas]]-STOCK[[#This Row],[Salidas]]</f>
        <v>1</v>
      </c>
      <c r="J92" s="12">
        <f>STOCK[[#This Row],[Precio Final]]*10%</f>
        <v>1.8</v>
      </c>
      <c r="K92" s="9">
        <v>9.5993750000000002</v>
      </c>
      <c r="L92" s="8">
        <v>1.41</v>
      </c>
      <c r="M92" s="13">
        <f>STOCK[[#This Row],[Costo Unitario (USD)]]+STOCK[[#This Row],[Costo Envío (USD)]]+STOCK[[#This Row],[Comisión 10%]]</f>
        <v>12.809375000000001</v>
      </c>
      <c r="N92" s="9">
        <f t="shared" si="2"/>
        <v>19.214062500000001</v>
      </c>
      <c r="O92" s="9">
        <f t="shared" si="3"/>
        <v>18</v>
      </c>
      <c r="P92" s="9">
        <f>STOCK[[#This Row],[Precio Final]]-STOCK[[#This Row],[Costo total]]</f>
        <v>5.1906249999999989</v>
      </c>
      <c r="Q92" s="9">
        <f>STOCK[[#This Row],[Ganancia Unitaria]]*STOCK[[#This Row],[Salidas]]</f>
        <v>0</v>
      </c>
      <c r="R92" s="8" t="s">
        <v>295</v>
      </c>
      <c r="S92" s="8"/>
      <c r="T92" s="9">
        <f>STOCK[[#This Row],[Costo total]]*STOCK[[#This Row],[Entradas]]</f>
        <v>12.809375000000001</v>
      </c>
      <c r="U92" s="8">
        <f>STOCK[[#This Row],[Stock Actual]]*STOCK[[#This Row],[Costo total]]</f>
        <v>12.809375000000001</v>
      </c>
      <c r="V92" s="8"/>
    </row>
    <row r="93" spans="1:22" ht="34" customHeight="1" x14ac:dyDescent="0.2">
      <c r="A93" s="14" t="s">
        <v>296</v>
      </c>
      <c r="B93" s="14" t="s">
        <v>297</v>
      </c>
      <c r="C93" s="16" t="s">
        <v>294</v>
      </c>
      <c r="D93" s="15" t="s">
        <v>34</v>
      </c>
      <c r="E93" s="14" t="s">
        <v>267</v>
      </c>
      <c r="F93" s="15">
        <v>18</v>
      </c>
      <c r="G93" s="14">
        <v>1</v>
      </c>
      <c r="H93" s="17">
        <f>SUMIFS(VENTAS[Cantidad],VENTAS[Código del producto Vendido],STOCK[[#This Row],[Code]])</f>
        <v>0</v>
      </c>
      <c r="I93" s="15">
        <f>STOCK[[#This Row],[Entradas]]-STOCK[[#This Row],[Salidas]]</f>
        <v>1</v>
      </c>
      <c r="J93" s="18">
        <f>STOCK[[#This Row],[Precio Final]]*10%</f>
        <v>1.8</v>
      </c>
      <c r="K93" s="15">
        <v>9.5993750000000002</v>
      </c>
      <c r="L93" s="14">
        <v>1.41</v>
      </c>
      <c r="M93" s="19">
        <f>STOCK[[#This Row],[Costo Unitario (USD)]]+STOCK[[#This Row],[Costo Envío (USD)]]+STOCK[[#This Row],[Comisión 10%]]</f>
        <v>12.809375000000001</v>
      </c>
      <c r="N93" s="15">
        <f t="shared" si="2"/>
        <v>19.214062500000001</v>
      </c>
      <c r="O93" s="15">
        <f t="shared" si="3"/>
        <v>18</v>
      </c>
      <c r="P93" s="15">
        <f>STOCK[[#This Row],[Precio Final]]-STOCK[[#This Row],[Costo total]]</f>
        <v>5.1906249999999989</v>
      </c>
      <c r="Q93" s="15">
        <f>STOCK[[#This Row],[Ganancia Unitaria]]*STOCK[[#This Row],[Salidas]]</f>
        <v>0</v>
      </c>
      <c r="R93" s="14" t="s">
        <v>298</v>
      </c>
      <c r="S93" s="14"/>
      <c r="T93" s="15">
        <f>STOCK[[#This Row],[Costo total]]*STOCK[[#This Row],[Entradas]]</f>
        <v>12.809375000000001</v>
      </c>
      <c r="U93" s="14">
        <f>STOCK[[#This Row],[Stock Actual]]*STOCK[[#This Row],[Costo total]]</f>
        <v>12.809375000000001</v>
      </c>
      <c r="V93" s="14"/>
    </row>
    <row r="94" spans="1:22" ht="17" customHeight="1" x14ac:dyDescent="0.2">
      <c r="A94" s="8" t="s">
        <v>299</v>
      </c>
      <c r="B94" s="8" t="s">
        <v>270</v>
      </c>
      <c r="C94" s="10" t="s">
        <v>300</v>
      </c>
      <c r="D94" s="9" t="s">
        <v>113</v>
      </c>
      <c r="E94" s="8" t="s">
        <v>267</v>
      </c>
      <c r="F94" s="9">
        <v>18</v>
      </c>
      <c r="G94" s="8">
        <v>2</v>
      </c>
      <c r="H94" s="11">
        <f>SUMIFS(VENTAS[Cantidad],VENTAS[Código del producto Vendido],STOCK[[#This Row],[Code]])</f>
        <v>0</v>
      </c>
      <c r="I94" s="9">
        <f>STOCK[[#This Row],[Entradas]]-STOCK[[#This Row],[Salidas]]</f>
        <v>2</v>
      </c>
      <c r="J94" s="12">
        <f>STOCK[[#This Row],[Precio Final]]*10%</f>
        <v>1.8</v>
      </c>
      <c r="K94" s="9">
        <v>7.024375</v>
      </c>
      <c r="L94" s="8">
        <v>1.41</v>
      </c>
      <c r="M94" s="13">
        <f>STOCK[[#This Row],[Costo Unitario (USD)]]+STOCK[[#This Row],[Costo Envío (USD)]]+STOCK[[#This Row],[Comisión 10%]]</f>
        <v>10.234375</v>
      </c>
      <c r="N94" s="9">
        <f t="shared" si="2"/>
        <v>15.3515625</v>
      </c>
      <c r="O94" s="9">
        <f t="shared" si="3"/>
        <v>18</v>
      </c>
      <c r="P94" s="9">
        <f>STOCK[[#This Row],[Precio Final]]-STOCK[[#This Row],[Costo total]]</f>
        <v>7.765625</v>
      </c>
      <c r="Q94" s="9">
        <f>STOCK[[#This Row],[Ganancia Unitaria]]*STOCK[[#This Row],[Salidas]]</f>
        <v>0</v>
      </c>
      <c r="R94" s="8" t="s">
        <v>301</v>
      </c>
      <c r="S94" s="8"/>
      <c r="T94" s="9">
        <f>STOCK[[#This Row],[Costo total]]*STOCK[[#This Row],[Entradas]]</f>
        <v>20.46875</v>
      </c>
      <c r="U94" s="8">
        <f>STOCK[[#This Row],[Stock Actual]]*STOCK[[#This Row],[Costo total]]</f>
        <v>20.46875</v>
      </c>
      <c r="V94" s="8"/>
    </row>
    <row r="95" spans="1:22" ht="17" customHeight="1" x14ac:dyDescent="0.2">
      <c r="A95" s="14" t="s">
        <v>302</v>
      </c>
      <c r="B95" s="14" t="s">
        <v>277</v>
      </c>
      <c r="C95" s="16" t="s">
        <v>300</v>
      </c>
      <c r="D95" s="15" t="s">
        <v>42</v>
      </c>
      <c r="E95" s="14" t="s">
        <v>267</v>
      </c>
      <c r="F95" s="15">
        <v>18</v>
      </c>
      <c r="G95" s="14">
        <v>2</v>
      </c>
      <c r="H95" s="17">
        <f>SUMIFS(VENTAS[Cantidad],VENTAS[Código del producto Vendido],STOCK[[#This Row],[Code]])</f>
        <v>0</v>
      </c>
      <c r="I95" s="15">
        <f>STOCK[[#This Row],[Entradas]]-STOCK[[#This Row],[Salidas]]</f>
        <v>2</v>
      </c>
      <c r="J95" s="18">
        <f>STOCK[[#This Row],[Precio Final]]*10%</f>
        <v>1.8</v>
      </c>
      <c r="K95" s="15">
        <v>7.024375</v>
      </c>
      <c r="L95" s="14">
        <v>1.41</v>
      </c>
      <c r="M95" s="19">
        <f>STOCK[[#This Row],[Costo Unitario (USD)]]+STOCK[[#This Row],[Costo Envío (USD)]]+STOCK[[#This Row],[Comisión 10%]]</f>
        <v>10.234375</v>
      </c>
      <c r="N95" s="15">
        <f t="shared" si="2"/>
        <v>15.3515625</v>
      </c>
      <c r="O95" s="15">
        <f t="shared" si="3"/>
        <v>18</v>
      </c>
      <c r="P95" s="15">
        <f>STOCK[[#This Row],[Precio Final]]-STOCK[[#This Row],[Costo total]]</f>
        <v>7.765625</v>
      </c>
      <c r="Q95" s="15">
        <f>STOCK[[#This Row],[Ganancia Unitaria]]*STOCK[[#This Row],[Salidas]]</f>
        <v>0</v>
      </c>
      <c r="R95" s="14" t="s">
        <v>303</v>
      </c>
      <c r="S95" s="14"/>
      <c r="T95" s="15">
        <f>STOCK[[#This Row],[Costo total]]*STOCK[[#This Row],[Entradas]]</f>
        <v>20.46875</v>
      </c>
      <c r="U95" s="14">
        <f>STOCK[[#This Row],[Stock Actual]]*STOCK[[#This Row],[Costo total]]</f>
        <v>20.46875</v>
      </c>
      <c r="V95" s="14"/>
    </row>
    <row r="96" spans="1:22" ht="34" customHeight="1" x14ac:dyDescent="0.2">
      <c r="A96" s="8" t="s">
        <v>304</v>
      </c>
      <c r="B96" s="8" t="s">
        <v>270</v>
      </c>
      <c r="C96" s="10" t="s">
        <v>305</v>
      </c>
      <c r="D96" s="9" t="s">
        <v>113</v>
      </c>
      <c r="E96" s="8" t="s">
        <v>267</v>
      </c>
      <c r="F96" s="9">
        <v>28</v>
      </c>
      <c r="G96" s="8">
        <v>1</v>
      </c>
      <c r="H96" s="11">
        <f>SUMIFS(VENTAS[Cantidad],VENTAS[Código del producto Vendido],STOCK[[#This Row],[Code]])</f>
        <v>0</v>
      </c>
      <c r="I96" s="9">
        <f>STOCK[[#This Row],[Entradas]]-STOCK[[#This Row],[Salidas]]</f>
        <v>1</v>
      </c>
      <c r="J96" s="12">
        <f>STOCK[[#This Row],[Precio Final]]*10%</f>
        <v>2.8000000000000003</v>
      </c>
      <c r="K96" s="9">
        <v>16.255624999999998</v>
      </c>
      <c r="L96" s="8">
        <v>1.41</v>
      </c>
      <c r="M96" s="13">
        <f>STOCK[[#This Row],[Costo Unitario (USD)]]+STOCK[[#This Row],[Costo Envío (USD)]]+STOCK[[#This Row],[Comisión 10%]]</f>
        <v>20.465624999999999</v>
      </c>
      <c r="N96" s="9">
        <f t="shared" si="2"/>
        <v>30.698437499999997</v>
      </c>
      <c r="O96" s="9">
        <f t="shared" si="3"/>
        <v>28</v>
      </c>
      <c r="P96" s="9">
        <f>STOCK[[#This Row],[Precio Final]]-STOCK[[#This Row],[Costo total]]</f>
        <v>7.5343750000000007</v>
      </c>
      <c r="Q96" s="9">
        <f>STOCK[[#This Row],[Ganancia Unitaria]]*STOCK[[#This Row],[Salidas]]</f>
        <v>0</v>
      </c>
      <c r="R96" s="8" t="s">
        <v>306</v>
      </c>
      <c r="S96" s="8"/>
      <c r="T96" s="9">
        <f>STOCK[[#This Row],[Costo total]]*STOCK[[#This Row],[Entradas]]</f>
        <v>20.465624999999999</v>
      </c>
      <c r="U96" s="8">
        <f>STOCK[[#This Row],[Stock Actual]]*STOCK[[#This Row],[Costo total]]</f>
        <v>20.465624999999999</v>
      </c>
      <c r="V96" s="8"/>
    </row>
    <row r="97" spans="1:22" ht="34" customHeight="1" x14ac:dyDescent="0.2">
      <c r="A97" s="14" t="s">
        <v>307</v>
      </c>
      <c r="B97" s="14" t="s">
        <v>277</v>
      </c>
      <c r="C97" s="16" t="s">
        <v>305</v>
      </c>
      <c r="D97" s="15" t="s">
        <v>42</v>
      </c>
      <c r="E97" s="14" t="s">
        <v>267</v>
      </c>
      <c r="F97" s="15">
        <v>28</v>
      </c>
      <c r="G97" s="14">
        <v>1</v>
      </c>
      <c r="H97" s="17">
        <f>SUMIFS(VENTAS[Cantidad],VENTAS[Código del producto Vendido],STOCK[[#This Row],[Code]])</f>
        <v>0</v>
      </c>
      <c r="I97" s="15">
        <f>STOCK[[#This Row],[Entradas]]-STOCK[[#This Row],[Salidas]]</f>
        <v>1</v>
      </c>
      <c r="J97" s="18">
        <f>STOCK[[#This Row],[Precio Final]]*10%</f>
        <v>2.8000000000000003</v>
      </c>
      <c r="K97" s="15">
        <v>16.255624999999998</v>
      </c>
      <c r="L97" s="14">
        <v>1.41</v>
      </c>
      <c r="M97" s="19">
        <f>STOCK[[#This Row],[Costo Unitario (USD)]]+STOCK[[#This Row],[Costo Envío (USD)]]+STOCK[[#This Row],[Comisión 10%]]</f>
        <v>20.465624999999999</v>
      </c>
      <c r="N97" s="15">
        <f t="shared" si="2"/>
        <v>30.698437499999997</v>
      </c>
      <c r="O97" s="15">
        <f t="shared" si="3"/>
        <v>28</v>
      </c>
      <c r="P97" s="15">
        <f>STOCK[[#This Row],[Precio Final]]-STOCK[[#This Row],[Costo total]]</f>
        <v>7.5343750000000007</v>
      </c>
      <c r="Q97" s="15">
        <f>STOCK[[#This Row],[Ganancia Unitaria]]*STOCK[[#This Row],[Salidas]]</f>
        <v>0</v>
      </c>
      <c r="R97" s="14" t="s">
        <v>308</v>
      </c>
      <c r="S97" s="14"/>
      <c r="T97" s="15">
        <f>STOCK[[#This Row],[Costo total]]*STOCK[[#This Row],[Entradas]]</f>
        <v>20.465624999999999</v>
      </c>
      <c r="U97" s="14">
        <f>STOCK[[#This Row],[Stock Actual]]*STOCK[[#This Row],[Costo total]]</f>
        <v>20.465624999999999</v>
      </c>
      <c r="V97" s="14"/>
    </row>
    <row r="98" spans="1:22" ht="34" customHeight="1" x14ac:dyDescent="0.2">
      <c r="A98" s="8" t="s">
        <v>309</v>
      </c>
      <c r="B98" s="8" t="s">
        <v>310</v>
      </c>
      <c r="C98" s="10" t="s">
        <v>311</v>
      </c>
      <c r="D98" s="9" t="s">
        <v>56</v>
      </c>
      <c r="E98" s="8" t="s">
        <v>267</v>
      </c>
      <c r="F98" s="9">
        <v>10</v>
      </c>
      <c r="G98" s="8">
        <v>2</v>
      </c>
      <c r="H98" s="11">
        <f>SUMIFS(VENTAS[Cantidad],VENTAS[Código del producto Vendido],STOCK[[#This Row],[Code]])</f>
        <v>1</v>
      </c>
      <c r="I98" s="9">
        <v>2</v>
      </c>
      <c r="J98" s="12">
        <f>STOCK[[#This Row],[Precio Final]]*10%</f>
        <v>1</v>
      </c>
      <c r="K98" s="9">
        <v>4.4712500000000004</v>
      </c>
      <c r="L98" s="8">
        <v>1.41</v>
      </c>
      <c r="M98" s="13">
        <f>STOCK[[#This Row],[Costo Unitario (USD)]]+STOCK[[#This Row],[Costo Envío (USD)]]+STOCK[[#This Row],[Comisión 10%]]</f>
        <v>6.8812500000000005</v>
      </c>
      <c r="N98" s="9">
        <f t="shared" si="2"/>
        <v>10.321875</v>
      </c>
      <c r="O98" s="9">
        <f t="shared" si="3"/>
        <v>10</v>
      </c>
      <c r="P98" s="9">
        <f>STOCK[[#This Row],[Precio Final]]-STOCK[[#This Row],[Costo total]]</f>
        <v>3.1187499999999995</v>
      </c>
      <c r="Q98" s="9">
        <f>STOCK[[#This Row],[Ganancia Unitaria]]*STOCK[[#This Row],[Salidas]]</f>
        <v>3.1187499999999995</v>
      </c>
      <c r="R98" s="8" t="s">
        <v>312</v>
      </c>
      <c r="S98" s="8"/>
      <c r="T98" s="9">
        <f>STOCK[[#This Row],[Costo total]]*STOCK[[#This Row],[Entradas]]</f>
        <v>13.762500000000001</v>
      </c>
      <c r="U98" s="8">
        <f>STOCK[[#This Row],[Stock Actual]]*STOCK[[#This Row],[Costo total]]</f>
        <v>13.762500000000001</v>
      </c>
      <c r="V98" s="8"/>
    </row>
    <row r="99" spans="1:22" ht="34" customHeight="1" x14ac:dyDescent="0.2">
      <c r="A99" s="14" t="s">
        <v>313</v>
      </c>
      <c r="B99" s="14" t="s">
        <v>179</v>
      </c>
      <c r="C99" s="16" t="s">
        <v>314</v>
      </c>
      <c r="D99" s="15" t="s">
        <v>113</v>
      </c>
      <c r="E99" s="14" t="s">
        <v>315</v>
      </c>
      <c r="F99" s="15">
        <v>35</v>
      </c>
      <c r="G99" s="14">
        <v>1</v>
      </c>
      <c r="H99" s="17">
        <f>SUMIFS(VENTAS[Cantidad],VENTAS[Código del producto Vendido],STOCK[[#This Row],[Code]])</f>
        <v>2</v>
      </c>
      <c r="I99" s="15">
        <f>STOCK[[#This Row],[Entradas]]-STOCK[[#This Row],[Salidas]]</f>
        <v>-1</v>
      </c>
      <c r="J99" s="18">
        <f>STOCK[[#This Row],[Precio Final]]*10%</f>
        <v>3.5</v>
      </c>
      <c r="K99" s="15">
        <v>15.282021151586401</v>
      </c>
      <c r="L99" s="14">
        <v>1.97</v>
      </c>
      <c r="M99" s="19">
        <f>STOCK[[#This Row],[Costo Unitario (USD)]]+STOCK[[#This Row],[Costo Envío (USD)]]+STOCK[[#This Row],[Comisión 10%]]</f>
        <v>20.752021151586401</v>
      </c>
      <c r="N99" s="15">
        <f t="shared" si="2"/>
        <v>31.1280317273796</v>
      </c>
      <c r="O99" s="15">
        <f t="shared" si="3"/>
        <v>35</v>
      </c>
      <c r="P99" s="15">
        <f>STOCK[[#This Row],[Precio Final]]-STOCK[[#This Row],[Costo total]]</f>
        <v>14.247978848413599</v>
      </c>
      <c r="Q99" s="15">
        <f>STOCK[[#This Row],[Ganancia Unitaria]]*STOCK[[#This Row],[Salidas]]</f>
        <v>28.495957696827197</v>
      </c>
      <c r="R99" s="14" t="s">
        <v>316</v>
      </c>
      <c r="S99" s="14"/>
      <c r="T99" s="15">
        <f>STOCK[[#This Row],[Costo total]]*STOCK[[#This Row],[Entradas]]</f>
        <v>20.752021151586401</v>
      </c>
      <c r="U99" s="14">
        <f>STOCK[[#This Row],[Stock Actual]]*STOCK[[#This Row],[Costo total]]</f>
        <v>-20.752021151586401</v>
      </c>
      <c r="V99" s="14"/>
    </row>
    <row r="100" spans="1:22" ht="34" customHeight="1" x14ac:dyDescent="0.2">
      <c r="A100" s="8" t="s">
        <v>317</v>
      </c>
      <c r="B100" s="8" t="s">
        <v>99</v>
      </c>
      <c r="C100" s="10" t="s">
        <v>318</v>
      </c>
      <c r="D100" s="9" t="s">
        <v>113</v>
      </c>
      <c r="E100" s="8" t="s">
        <v>315</v>
      </c>
      <c r="F100" s="9">
        <v>25</v>
      </c>
      <c r="G100" s="8">
        <v>3</v>
      </c>
      <c r="H100" s="11">
        <f>SUMIFS(VENTAS[Cantidad],VENTAS[Código del producto Vendido],STOCK[[#This Row],[Code]])</f>
        <v>0</v>
      </c>
      <c r="I100" s="9">
        <f>STOCK[[#This Row],[Entradas]]-STOCK[[#This Row],[Salidas]]</f>
        <v>3</v>
      </c>
      <c r="J100" s="12">
        <f>STOCK[[#This Row],[Precio Final]]*10%</f>
        <v>2.5</v>
      </c>
      <c r="K100" s="9">
        <v>15.8108108108108</v>
      </c>
      <c r="L100" s="8">
        <v>1.97</v>
      </c>
      <c r="M100" s="13">
        <f>STOCK[[#This Row],[Costo Unitario (USD)]]+STOCK[[#This Row],[Costo Envío (USD)]]+STOCK[[#This Row],[Comisión 10%]]</f>
        <v>20.280810810810799</v>
      </c>
      <c r="N100" s="9">
        <f t="shared" si="2"/>
        <v>30.421216216216198</v>
      </c>
      <c r="O100" s="9">
        <f t="shared" si="3"/>
        <v>25</v>
      </c>
      <c r="P100" s="9">
        <f>STOCK[[#This Row],[Precio Final]]-STOCK[[#This Row],[Costo total]]</f>
        <v>4.7191891891892013</v>
      </c>
      <c r="Q100" s="9">
        <f>STOCK[[#This Row],[Ganancia Unitaria]]*STOCK[[#This Row],[Salidas]]</f>
        <v>0</v>
      </c>
      <c r="R100" s="8" t="s">
        <v>319</v>
      </c>
      <c r="S100" s="8"/>
      <c r="T100" s="9">
        <f>STOCK[[#This Row],[Costo total]]*STOCK[[#This Row],[Entradas]]</f>
        <v>60.842432432432396</v>
      </c>
      <c r="U100" s="8">
        <f>STOCK[[#This Row],[Stock Actual]]*STOCK[[#This Row],[Costo total]]</f>
        <v>60.842432432432396</v>
      </c>
      <c r="V100" s="8"/>
    </row>
    <row r="101" spans="1:22" ht="34" customHeight="1" x14ac:dyDescent="0.2">
      <c r="A101" s="14" t="s">
        <v>320</v>
      </c>
      <c r="B101" s="14" t="s">
        <v>321</v>
      </c>
      <c r="C101" s="16" t="s">
        <v>322</v>
      </c>
      <c r="D101" s="15" t="s">
        <v>34</v>
      </c>
      <c r="E101" s="14" t="s">
        <v>315</v>
      </c>
      <c r="F101" s="15">
        <v>35</v>
      </c>
      <c r="G101" s="14">
        <v>4</v>
      </c>
      <c r="H101" s="17">
        <f>SUMIFS(VENTAS[Cantidad],VENTAS[Código del producto Vendido],STOCK[[#This Row],[Code]])</f>
        <v>1</v>
      </c>
      <c r="I101" s="15">
        <f>STOCK[[#This Row],[Entradas]]-STOCK[[#This Row],[Salidas]]</f>
        <v>3</v>
      </c>
      <c r="J101" s="18">
        <f>STOCK[[#This Row],[Precio Final]]*10%</f>
        <v>3.5</v>
      </c>
      <c r="K101" s="15">
        <v>14.224441833137501</v>
      </c>
      <c r="L101" s="14">
        <v>1.97</v>
      </c>
      <c r="M101" s="19">
        <f>STOCK[[#This Row],[Costo Unitario (USD)]]+STOCK[[#This Row],[Costo Envío (USD)]]+STOCK[[#This Row],[Comisión 10%]]</f>
        <v>19.6944418331375</v>
      </c>
      <c r="N101" s="15">
        <f t="shared" si="2"/>
        <v>29.541662749706248</v>
      </c>
      <c r="O101" s="15">
        <f t="shared" si="3"/>
        <v>35</v>
      </c>
      <c r="P101" s="15">
        <f>STOCK[[#This Row],[Precio Final]]-STOCK[[#This Row],[Costo total]]</f>
        <v>15.3055581668625</v>
      </c>
      <c r="Q101" s="15">
        <f>STOCK[[#This Row],[Ganancia Unitaria]]*STOCK[[#This Row],[Salidas]]</f>
        <v>15.3055581668625</v>
      </c>
      <c r="R101" s="14" t="s">
        <v>323</v>
      </c>
      <c r="S101" s="14"/>
      <c r="T101" s="15">
        <f>STOCK[[#This Row],[Costo total]]*STOCK[[#This Row],[Entradas]]</f>
        <v>78.777767332549999</v>
      </c>
      <c r="U101" s="14">
        <f>STOCK[[#This Row],[Stock Actual]]*STOCK[[#This Row],[Costo total]]</f>
        <v>59.083325499412496</v>
      </c>
      <c r="V101" s="14"/>
    </row>
    <row r="102" spans="1:22" ht="34" customHeight="1" x14ac:dyDescent="0.2">
      <c r="A102" s="8" t="s">
        <v>324</v>
      </c>
      <c r="B102" s="8" t="s">
        <v>160</v>
      </c>
      <c r="C102" s="10" t="s">
        <v>325</v>
      </c>
      <c r="D102" s="9" t="s">
        <v>42</v>
      </c>
      <c r="E102" s="8" t="s">
        <v>315</v>
      </c>
      <c r="F102" s="9">
        <v>35</v>
      </c>
      <c r="G102" s="8">
        <v>3</v>
      </c>
      <c r="H102" s="11">
        <f>SUMIFS(VENTAS[Cantidad],VENTAS[Código del producto Vendido],STOCK[[#This Row],[Code]])</f>
        <v>0</v>
      </c>
      <c r="I102" s="9">
        <f>STOCK[[#This Row],[Entradas]]-STOCK[[#This Row],[Salidas]]</f>
        <v>3</v>
      </c>
      <c r="J102" s="12">
        <f>STOCK[[#This Row],[Precio Final]]*10%</f>
        <v>3.5</v>
      </c>
      <c r="K102" s="9">
        <v>14.224441833137501</v>
      </c>
      <c r="L102" s="8">
        <v>1.97</v>
      </c>
      <c r="M102" s="13">
        <f>STOCK[[#This Row],[Costo Unitario (USD)]]+STOCK[[#This Row],[Costo Envío (USD)]]+STOCK[[#This Row],[Comisión 10%]]</f>
        <v>19.6944418331375</v>
      </c>
      <c r="N102" s="9">
        <f t="shared" si="2"/>
        <v>29.541662749706248</v>
      </c>
      <c r="O102" s="9">
        <f t="shared" si="3"/>
        <v>35</v>
      </c>
      <c r="P102" s="9">
        <f>STOCK[[#This Row],[Precio Final]]-STOCK[[#This Row],[Costo total]]</f>
        <v>15.3055581668625</v>
      </c>
      <c r="Q102" s="9">
        <f>STOCK[[#This Row],[Ganancia Unitaria]]*STOCK[[#This Row],[Salidas]]</f>
        <v>0</v>
      </c>
      <c r="R102" s="8" t="s">
        <v>326</v>
      </c>
      <c r="S102" s="8"/>
      <c r="T102" s="9">
        <f>STOCK[[#This Row],[Costo total]]*STOCK[[#This Row],[Entradas]]</f>
        <v>59.083325499412496</v>
      </c>
      <c r="U102" s="8">
        <f>STOCK[[#This Row],[Stock Actual]]*STOCK[[#This Row],[Costo total]]</f>
        <v>59.083325499412496</v>
      </c>
      <c r="V102" s="8"/>
    </row>
    <row r="103" spans="1:22" ht="34" customHeight="1" x14ac:dyDescent="0.2">
      <c r="A103" s="14" t="s">
        <v>327</v>
      </c>
      <c r="B103" s="14" t="s">
        <v>328</v>
      </c>
      <c r="C103" s="16" t="s">
        <v>329</v>
      </c>
      <c r="D103" s="15" t="s">
        <v>224</v>
      </c>
      <c r="E103" s="14" t="s">
        <v>315</v>
      </c>
      <c r="F103" s="15">
        <v>35</v>
      </c>
      <c r="G103" s="14">
        <v>2</v>
      </c>
      <c r="H103" s="17">
        <f>SUMIFS(VENTAS[Cantidad],VENTAS[Código del producto Vendido],STOCK[[#This Row],[Code]])</f>
        <v>0</v>
      </c>
      <c r="I103" s="15">
        <f>STOCK[[#This Row],[Entradas]]-STOCK[[#This Row],[Salidas]]</f>
        <v>2</v>
      </c>
      <c r="J103" s="18">
        <f>STOCK[[#This Row],[Precio Final]]*10%</f>
        <v>3.5</v>
      </c>
      <c r="K103" s="15">
        <v>15.282021151586401</v>
      </c>
      <c r="L103" s="14">
        <v>0</v>
      </c>
      <c r="M103" s="19">
        <f>STOCK[[#This Row],[Costo Unitario (USD)]]+STOCK[[#This Row],[Costo Envío (USD)]]+STOCK[[#This Row],[Comisión 10%]]</f>
        <v>18.782021151586399</v>
      </c>
      <c r="N103" s="15">
        <f t="shared" si="2"/>
        <v>28.173031727379598</v>
      </c>
      <c r="O103" s="15">
        <f t="shared" si="3"/>
        <v>35</v>
      </c>
      <c r="P103" s="15">
        <f>STOCK[[#This Row],[Precio Final]]-STOCK[[#This Row],[Costo total]]</f>
        <v>16.217978848413601</v>
      </c>
      <c r="Q103" s="15">
        <f>STOCK[[#This Row],[Ganancia Unitaria]]*STOCK[[#This Row],[Salidas]]</f>
        <v>0</v>
      </c>
      <c r="R103" s="14" t="s">
        <v>330</v>
      </c>
      <c r="S103" s="14"/>
      <c r="T103" s="15">
        <f>STOCK[[#This Row],[Costo total]]*STOCK[[#This Row],[Entradas]]</f>
        <v>37.564042303172798</v>
      </c>
      <c r="U103" s="14">
        <f>STOCK[[#This Row],[Stock Actual]]*STOCK[[#This Row],[Costo total]]</f>
        <v>37.564042303172798</v>
      </c>
      <c r="V103" s="14"/>
    </row>
    <row r="104" spans="1:22" ht="17" customHeight="1" x14ac:dyDescent="0.2">
      <c r="A104" s="8" t="s">
        <v>331</v>
      </c>
      <c r="B104" s="8" t="s">
        <v>332</v>
      </c>
      <c r="C104" s="10" t="s">
        <v>333</v>
      </c>
      <c r="D104" s="9" t="s">
        <v>334</v>
      </c>
      <c r="E104" s="8" t="s">
        <v>335</v>
      </c>
      <c r="F104" s="9">
        <v>45</v>
      </c>
      <c r="G104" s="8">
        <v>2</v>
      </c>
      <c r="H104" s="11">
        <f>SUMIFS(VENTAS[Cantidad],VENTAS[Código del producto Vendido],STOCK[[#This Row],[Code]])</f>
        <v>0</v>
      </c>
      <c r="I104" s="9">
        <f>STOCK[[#This Row],[Entradas]]-STOCK[[#This Row],[Salidas]]</f>
        <v>2</v>
      </c>
      <c r="J104" s="12">
        <f>STOCK[[#This Row],[Precio Final]]*10%</f>
        <v>4.5</v>
      </c>
      <c r="K104" s="9">
        <v>22.5</v>
      </c>
      <c r="L104" s="8">
        <v>1.97</v>
      </c>
      <c r="M104" s="13">
        <f>STOCK[[#This Row],[Costo Unitario (USD)]]+STOCK[[#This Row],[Costo Envío (USD)]]+STOCK[[#This Row],[Comisión 10%]]</f>
        <v>28.97</v>
      </c>
      <c r="N104" s="9">
        <f t="shared" si="2"/>
        <v>43.454999999999998</v>
      </c>
      <c r="O104" s="9">
        <f t="shared" si="3"/>
        <v>45</v>
      </c>
      <c r="P104" s="9">
        <f>STOCK[[#This Row],[Precio Final]]-STOCK[[#This Row],[Costo total]]</f>
        <v>16.03</v>
      </c>
      <c r="Q104" s="9">
        <f>STOCK[[#This Row],[Ganancia Unitaria]]*STOCK[[#This Row],[Salidas]]</f>
        <v>0</v>
      </c>
      <c r="R104" s="8" t="s">
        <v>336</v>
      </c>
      <c r="S104" s="8"/>
      <c r="T104" s="9">
        <f>STOCK[[#This Row],[Costo total]]*STOCK[[#This Row],[Entradas]]</f>
        <v>57.94</v>
      </c>
      <c r="U104" s="8">
        <f>STOCK[[#This Row],[Stock Actual]]*STOCK[[#This Row],[Costo total]]</f>
        <v>57.94</v>
      </c>
      <c r="V104" s="8"/>
    </row>
    <row r="105" spans="1:22" ht="34" customHeight="1" x14ac:dyDescent="0.2">
      <c r="A105" s="14" t="s">
        <v>337</v>
      </c>
      <c r="B105" s="14" t="s">
        <v>332</v>
      </c>
      <c r="C105" s="16" t="s">
        <v>338</v>
      </c>
      <c r="D105" s="15" t="s">
        <v>94</v>
      </c>
      <c r="E105" s="14" t="s">
        <v>335</v>
      </c>
      <c r="F105" s="15">
        <v>40</v>
      </c>
      <c r="G105" s="14">
        <v>1</v>
      </c>
      <c r="H105" s="17">
        <f>SUMIFS(VENTAS[Cantidad],VENTAS[Código del producto Vendido],STOCK[[#This Row],[Code]])</f>
        <v>0</v>
      </c>
      <c r="I105" s="15">
        <f>STOCK[[#This Row],[Entradas]]-STOCK[[#This Row],[Salidas]]</f>
        <v>1</v>
      </c>
      <c r="J105" s="18">
        <f>STOCK[[#This Row],[Precio Final]]*10%</f>
        <v>4</v>
      </c>
      <c r="K105" s="15">
        <v>15.75</v>
      </c>
      <c r="L105" s="14">
        <v>3.6707000000000001</v>
      </c>
      <c r="M105" s="19">
        <f>STOCK[[#This Row],[Costo Unitario (USD)]]+STOCK[[#This Row],[Costo Envío (USD)]]+STOCK[[#This Row],[Comisión 10%]]</f>
        <v>23.4207</v>
      </c>
      <c r="N105" s="15">
        <f t="shared" si="2"/>
        <v>35.131050000000002</v>
      </c>
      <c r="O105" s="15">
        <f t="shared" si="3"/>
        <v>40</v>
      </c>
      <c r="P105" s="15">
        <f>STOCK[[#This Row],[Precio Final]]-STOCK[[#This Row],[Costo total]]</f>
        <v>16.5793</v>
      </c>
      <c r="Q105" s="15">
        <f>STOCK[[#This Row],[Ganancia Unitaria]]*STOCK[[#This Row],[Salidas]]</f>
        <v>0</v>
      </c>
      <c r="R105" s="14" t="s">
        <v>336</v>
      </c>
      <c r="S105" s="14"/>
      <c r="T105" s="15">
        <f>STOCK[[#This Row],[Costo total]]*STOCK[[#This Row],[Entradas]]</f>
        <v>23.4207</v>
      </c>
      <c r="U105" s="14">
        <f>STOCK[[#This Row],[Stock Actual]]*STOCK[[#This Row],[Costo total]]</f>
        <v>23.4207</v>
      </c>
      <c r="V105" s="14"/>
    </row>
    <row r="106" spans="1:22" ht="34" customHeight="1" x14ac:dyDescent="0.2">
      <c r="A106" s="8" t="s">
        <v>339</v>
      </c>
      <c r="B106" s="8" t="s">
        <v>332</v>
      </c>
      <c r="C106" s="10" t="s">
        <v>340</v>
      </c>
      <c r="D106" s="9" t="s">
        <v>341</v>
      </c>
      <c r="E106" s="8" t="s">
        <v>335</v>
      </c>
      <c r="F106" s="9">
        <v>35</v>
      </c>
      <c r="G106" s="8">
        <v>1</v>
      </c>
      <c r="H106" s="11">
        <f>SUMIFS(VENTAS[Cantidad],VENTAS[Código del producto Vendido],STOCK[[#This Row],[Code]])</f>
        <v>1</v>
      </c>
      <c r="I106" s="9">
        <f>STOCK[[#This Row],[Entradas]]-STOCK[[#This Row],[Salidas]]</f>
        <v>0</v>
      </c>
      <c r="J106" s="12">
        <f>STOCK[[#This Row],[Precio Final]]*10%</f>
        <v>3.5</v>
      </c>
      <c r="K106" s="9">
        <v>17.5</v>
      </c>
      <c r="L106" s="8">
        <v>3.63165</v>
      </c>
      <c r="M106" s="13">
        <f>STOCK[[#This Row],[Costo Unitario (USD)]]+STOCK[[#This Row],[Costo Envío (USD)]]+STOCK[[#This Row],[Comisión 10%]]</f>
        <v>24.63165</v>
      </c>
      <c r="N106" s="9">
        <f t="shared" si="2"/>
        <v>36.947474999999997</v>
      </c>
      <c r="O106" s="9">
        <f t="shared" si="3"/>
        <v>35</v>
      </c>
      <c r="P106" s="9">
        <f>STOCK[[#This Row],[Precio Final]]-STOCK[[#This Row],[Costo total]]</f>
        <v>10.36835</v>
      </c>
      <c r="Q106" s="9">
        <f>STOCK[[#This Row],[Ganancia Unitaria]]*STOCK[[#This Row],[Salidas]]</f>
        <v>10.36835</v>
      </c>
      <c r="R106" s="8" t="s">
        <v>336</v>
      </c>
      <c r="S106" s="8"/>
      <c r="T106" s="9">
        <f>STOCK[[#This Row],[Costo total]]*STOCK[[#This Row],[Entradas]]</f>
        <v>24.63165</v>
      </c>
      <c r="U106" s="8">
        <f>STOCK[[#This Row],[Stock Actual]]*STOCK[[#This Row],[Costo total]]</f>
        <v>0</v>
      </c>
      <c r="V106" s="8"/>
    </row>
    <row r="107" spans="1:22" ht="34" customHeight="1" x14ac:dyDescent="0.2">
      <c r="A107" s="14" t="s">
        <v>342</v>
      </c>
      <c r="B107" s="14" t="s">
        <v>332</v>
      </c>
      <c r="C107" s="16" t="s">
        <v>343</v>
      </c>
      <c r="D107" s="15" t="s">
        <v>344</v>
      </c>
      <c r="E107" s="14" t="s">
        <v>335</v>
      </c>
      <c r="F107" s="15">
        <v>35</v>
      </c>
      <c r="G107" s="14">
        <v>1</v>
      </c>
      <c r="H107" s="17">
        <f>SUMIFS(VENTAS[Cantidad],VENTAS[Código del producto Vendido],STOCK[[#This Row],[Code]])</f>
        <v>0</v>
      </c>
      <c r="I107" s="15">
        <f>STOCK[[#This Row],[Entradas]]-STOCK[[#This Row],[Salidas]]</f>
        <v>1</v>
      </c>
      <c r="J107" s="18">
        <f>STOCK[[#This Row],[Precio Final]]*10%</f>
        <v>3.5</v>
      </c>
      <c r="K107" s="15">
        <v>10</v>
      </c>
      <c r="L107" s="14">
        <v>4.6859999999999999</v>
      </c>
      <c r="M107" s="19">
        <f>STOCK[[#This Row],[Costo Unitario (USD)]]+STOCK[[#This Row],[Costo Envío (USD)]]+STOCK[[#This Row],[Comisión 10%]]</f>
        <v>18.186</v>
      </c>
      <c r="N107" s="15">
        <f t="shared" si="2"/>
        <v>27.279</v>
      </c>
      <c r="O107" s="15">
        <f t="shared" si="3"/>
        <v>35</v>
      </c>
      <c r="P107" s="15">
        <f>STOCK[[#This Row],[Precio Final]]-STOCK[[#This Row],[Costo total]]</f>
        <v>16.814</v>
      </c>
      <c r="Q107" s="15">
        <f>STOCK[[#This Row],[Ganancia Unitaria]]*STOCK[[#This Row],[Salidas]]</f>
        <v>0</v>
      </c>
      <c r="R107" s="14" t="s">
        <v>336</v>
      </c>
      <c r="S107" s="14"/>
      <c r="T107" s="15">
        <f>STOCK[[#This Row],[Costo total]]*STOCK[[#This Row],[Entradas]]</f>
        <v>18.186</v>
      </c>
      <c r="U107" s="14">
        <f>STOCK[[#This Row],[Stock Actual]]*STOCK[[#This Row],[Costo total]]</f>
        <v>18.186</v>
      </c>
      <c r="V107" s="14"/>
    </row>
    <row r="108" spans="1:22" ht="51" customHeight="1" x14ac:dyDescent="0.2">
      <c r="A108" s="8" t="s">
        <v>345</v>
      </c>
      <c r="B108" s="8" t="s">
        <v>332</v>
      </c>
      <c r="C108" s="10" t="s">
        <v>346</v>
      </c>
      <c r="D108" s="9" t="s">
        <v>344</v>
      </c>
      <c r="E108" s="8" t="s">
        <v>335</v>
      </c>
      <c r="F108" s="9">
        <v>50</v>
      </c>
      <c r="G108" s="8">
        <v>1</v>
      </c>
      <c r="H108" s="11">
        <f>SUMIFS(VENTAS[Cantidad],VENTAS[Código del producto Vendido],STOCK[[#This Row],[Code]])</f>
        <v>0</v>
      </c>
      <c r="I108" s="9">
        <f>STOCK[[#This Row],[Entradas]]-STOCK[[#This Row],[Salidas]]</f>
        <v>1</v>
      </c>
      <c r="J108" s="12">
        <f>STOCK[[#This Row],[Precio Final]]*10%</f>
        <v>5</v>
      </c>
      <c r="K108" s="9">
        <v>26</v>
      </c>
      <c r="L108" s="8">
        <v>3.9440499999999998</v>
      </c>
      <c r="M108" s="13">
        <f>STOCK[[#This Row],[Costo Unitario (USD)]]+STOCK[[#This Row],[Costo Envío (USD)]]+STOCK[[#This Row],[Comisión 10%]]</f>
        <v>34.944050000000004</v>
      </c>
      <c r="N108" s="9">
        <f t="shared" si="2"/>
        <v>52.416075000000006</v>
      </c>
      <c r="O108" s="9">
        <f t="shared" si="3"/>
        <v>50</v>
      </c>
      <c r="P108" s="9">
        <f>STOCK[[#This Row],[Precio Final]]-STOCK[[#This Row],[Costo total]]</f>
        <v>15.055949999999996</v>
      </c>
      <c r="Q108" s="9">
        <f>STOCK[[#This Row],[Ganancia Unitaria]]*STOCK[[#This Row],[Salidas]]</f>
        <v>0</v>
      </c>
      <c r="R108" s="8" t="s">
        <v>336</v>
      </c>
      <c r="S108" s="8"/>
      <c r="T108" s="9">
        <f>STOCK[[#This Row],[Costo total]]*STOCK[[#This Row],[Entradas]]</f>
        <v>34.944050000000004</v>
      </c>
      <c r="U108" s="8">
        <f>STOCK[[#This Row],[Stock Actual]]*STOCK[[#This Row],[Costo total]]</f>
        <v>34.944050000000004</v>
      </c>
      <c r="V108" s="8"/>
    </row>
    <row r="109" spans="1:22" ht="34" customHeight="1" x14ac:dyDescent="0.2">
      <c r="A109" s="14" t="s">
        <v>347</v>
      </c>
      <c r="B109" s="14" t="s">
        <v>143</v>
      </c>
      <c r="C109" s="16" t="s">
        <v>348</v>
      </c>
      <c r="D109" s="15" t="s">
        <v>42</v>
      </c>
      <c r="E109" s="14" t="s">
        <v>26</v>
      </c>
      <c r="F109" s="15">
        <v>18</v>
      </c>
      <c r="G109" s="14">
        <v>3</v>
      </c>
      <c r="H109" s="17">
        <f>SUMIFS(VENTAS[Cantidad],VENTAS[Código del producto Vendido],STOCK[[#This Row],[Code]])</f>
        <v>0</v>
      </c>
      <c r="I109" s="15">
        <f>STOCK[[#This Row],[Entradas]]-STOCK[[#This Row],[Salidas]]</f>
        <v>3</v>
      </c>
      <c r="J109" s="18">
        <f>STOCK[[#This Row],[Precio Final]]*10%</f>
        <v>1.8</v>
      </c>
      <c r="K109" s="15">
        <v>8.9700000000000006</v>
      </c>
      <c r="L109" s="14">
        <v>1.97</v>
      </c>
      <c r="M109" s="19">
        <f>STOCK[[#This Row],[Costo Unitario (USD)]]+STOCK[[#This Row],[Costo Envío (USD)]]+STOCK[[#This Row],[Comisión 10%]]</f>
        <v>12.740000000000002</v>
      </c>
      <c r="N109" s="15">
        <f t="shared" si="2"/>
        <v>19.110000000000003</v>
      </c>
      <c r="O109" s="15">
        <f t="shared" si="3"/>
        <v>18</v>
      </c>
      <c r="P109" s="15">
        <f>STOCK[[#This Row],[Precio Final]]-STOCK[[#This Row],[Costo total]]</f>
        <v>5.259999999999998</v>
      </c>
      <c r="Q109" s="15">
        <f>STOCK[[#This Row],[Ganancia Unitaria]]*STOCK[[#This Row],[Salidas]]</f>
        <v>0</v>
      </c>
      <c r="R109" s="14"/>
      <c r="S109" s="14"/>
      <c r="T109" s="15">
        <f>STOCK[[#This Row],[Costo total]]*STOCK[[#This Row],[Entradas]]</f>
        <v>38.220000000000006</v>
      </c>
      <c r="U109" s="14">
        <f>STOCK[[#This Row],[Stock Actual]]*STOCK[[#This Row],[Costo total]]</f>
        <v>38.220000000000006</v>
      </c>
      <c r="V109" s="14"/>
    </row>
    <row r="110" spans="1:22" ht="17" customHeight="1" x14ac:dyDescent="0.2">
      <c r="A110" s="8" t="s">
        <v>349</v>
      </c>
      <c r="B110" s="8" t="s">
        <v>111</v>
      </c>
      <c r="C110" s="10" t="s">
        <v>350</v>
      </c>
      <c r="D110" s="9" t="s">
        <v>46</v>
      </c>
      <c r="E110" s="8" t="s">
        <v>26</v>
      </c>
      <c r="F110" s="9">
        <v>30</v>
      </c>
      <c r="G110" s="8">
        <v>1</v>
      </c>
      <c r="H110" s="11">
        <f>SUMIFS(VENTAS[Cantidad],VENTAS[Código del producto Vendido],STOCK[[#This Row],[Code]])</f>
        <v>1</v>
      </c>
      <c r="I110" s="9">
        <f>STOCK[[#This Row],[Entradas]]-STOCK[[#This Row],[Salidas]]</f>
        <v>0</v>
      </c>
      <c r="J110" s="12">
        <f>STOCK[[#This Row],[Precio Final]]*10%</f>
        <v>3</v>
      </c>
      <c r="K110" s="9">
        <v>17.22</v>
      </c>
      <c r="L110" s="8">
        <v>1.97</v>
      </c>
      <c r="M110" s="13">
        <f>STOCK[[#This Row],[Costo Unitario (USD)]]+STOCK[[#This Row],[Costo Envío (USD)]]+STOCK[[#This Row],[Comisión 10%]]</f>
        <v>22.189999999999998</v>
      </c>
      <c r="N110" s="9">
        <f t="shared" si="2"/>
        <v>33.284999999999997</v>
      </c>
      <c r="O110" s="9">
        <f t="shared" si="3"/>
        <v>30</v>
      </c>
      <c r="P110" s="9">
        <f>STOCK[[#This Row],[Precio Final]]-STOCK[[#This Row],[Costo total]]</f>
        <v>7.8100000000000023</v>
      </c>
      <c r="Q110" s="9">
        <f>STOCK[[#This Row],[Ganancia Unitaria]]*STOCK[[#This Row],[Salidas]]</f>
        <v>7.8100000000000023</v>
      </c>
      <c r="R110" s="8"/>
      <c r="S110" s="8"/>
      <c r="T110" s="9">
        <f>STOCK[[#This Row],[Costo total]]*STOCK[[#This Row],[Entradas]]</f>
        <v>22.189999999999998</v>
      </c>
      <c r="U110" s="8">
        <f>STOCK[[#This Row],[Stock Actual]]*STOCK[[#This Row],[Costo total]]</f>
        <v>0</v>
      </c>
      <c r="V110" s="8"/>
    </row>
    <row r="111" spans="1:22" ht="34" customHeight="1" x14ac:dyDescent="0.2">
      <c r="A111" s="14" t="s">
        <v>351</v>
      </c>
      <c r="B111" s="14" t="s">
        <v>249</v>
      </c>
      <c r="C111" s="16" t="s">
        <v>352</v>
      </c>
      <c r="D111" s="15" t="s">
        <v>42</v>
      </c>
      <c r="E111" s="14" t="s">
        <v>26</v>
      </c>
      <c r="F111" s="15">
        <v>25</v>
      </c>
      <c r="G111" s="14">
        <v>2</v>
      </c>
      <c r="H111" s="17">
        <f>SUMIFS(VENTAS[Cantidad],VENTAS[Código del producto Vendido],STOCK[[#This Row],[Code]])</f>
        <v>1</v>
      </c>
      <c r="I111" s="15">
        <f>STOCK[[#This Row],[Entradas]]-STOCK[[#This Row],[Salidas]]</f>
        <v>1</v>
      </c>
      <c r="J111" s="18">
        <f>STOCK[[#This Row],[Precio Final]]*10%</f>
        <v>2.5</v>
      </c>
      <c r="K111" s="15">
        <v>13.82</v>
      </c>
      <c r="L111" s="14">
        <v>1.97</v>
      </c>
      <c r="M111" s="19">
        <f>STOCK[[#This Row],[Costo Unitario (USD)]]+STOCK[[#This Row],[Costo Envío (USD)]]+STOCK[[#This Row],[Comisión 10%]]</f>
        <v>18.29</v>
      </c>
      <c r="N111" s="15">
        <f t="shared" si="2"/>
        <v>27.434999999999999</v>
      </c>
      <c r="O111" s="15">
        <f t="shared" si="3"/>
        <v>25</v>
      </c>
      <c r="P111" s="15">
        <f>STOCK[[#This Row],[Precio Final]]-STOCK[[#This Row],[Costo total]]</f>
        <v>6.7100000000000009</v>
      </c>
      <c r="Q111" s="15">
        <f>STOCK[[#This Row],[Ganancia Unitaria]]*STOCK[[#This Row],[Salidas]]</f>
        <v>6.7100000000000009</v>
      </c>
      <c r="R111" s="14"/>
      <c r="S111" s="14"/>
      <c r="T111" s="15">
        <f>STOCK[[#This Row],[Costo total]]*STOCK[[#This Row],[Entradas]]</f>
        <v>36.58</v>
      </c>
      <c r="U111" s="14">
        <f>STOCK[[#This Row],[Stock Actual]]*STOCK[[#This Row],[Costo total]]</f>
        <v>18.29</v>
      </c>
      <c r="V111" s="14"/>
    </row>
    <row r="112" spans="1:22" ht="34" customHeight="1" x14ac:dyDescent="0.2">
      <c r="A112" s="8" t="s">
        <v>353</v>
      </c>
      <c r="B112" s="8" t="s">
        <v>115</v>
      </c>
      <c r="C112" s="10" t="s">
        <v>352</v>
      </c>
      <c r="D112" s="9" t="s">
        <v>34</v>
      </c>
      <c r="E112" s="8"/>
      <c r="F112" s="9">
        <v>25</v>
      </c>
      <c r="G112" s="8">
        <v>3</v>
      </c>
      <c r="H112" s="11">
        <f>SUMIFS(VENTAS[Cantidad],VENTAS[Código del producto Vendido],STOCK[[#This Row],[Code]])</f>
        <v>2</v>
      </c>
      <c r="I112" s="9">
        <f>STOCK[[#This Row],[Entradas]]-STOCK[[#This Row],[Salidas]]</f>
        <v>1</v>
      </c>
      <c r="J112" s="12">
        <f>STOCK[[#This Row],[Precio Final]]*10%</f>
        <v>2.5</v>
      </c>
      <c r="K112" s="9">
        <v>18.309999999999999</v>
      </c>
      <c r="L112" s="8">
        <v>1.97</v>
      </c>
      <c r="M112" s="13">
        <f>STOCK[[#This Row],[Costo Unitario (USD)]]+STOCK[[#This Row],[Costo Envío (USD)]]+STOCK[[#This Row],[Comisión 10%]]</f>
        <v>22.779999999999998</v>
      </c>
      <c r="N112" s="9">
        <f t="shared" si="2"/>
        <v>34.169999999999995</v>
      </c>
      <c r="O112" s="9">
        <f t="shared" si="3"/>
        <v>25</v>
      </c>
      <c r="P112" s="9">
        <f>STOCK[[#This Row],[Precio Final]]-STOCK[[#This Row],[Costo total]]</f>
        <v>2.2200000000000024</v>
      </c>
      <c r="Q112" s="9">
        <f>STOCK[[#This Row],[Ganancia Unitaria]]*STOCK[[#This Row],[Salidas]]</f>
        <v>4.4400000000000048</v>
      </c>
      <c r="R112" s="8"/>
      <c r="S112" s="8"/>
      <c r="T112" s="9"/>
      <c r="U112" s="8"/>
      <c r="V112" s="8"/>
    </row>
    <row r="113" spans="1:22" ht="34" customHeight="1" x14ac:dyDescent="0.2">
      <c r="A113" s="14" t="s">
        <v>354</v>
      </c>
      <c r="B113" s="14" t="s">
        <v>143</v>
      </c>
      <c r="C113" s="16" t="s">
        <v>355</v>
      </c>
      <c r="D113" s="15" t="s">
        <v>42</v>
      </c>
      <c r="E113" s="14" t="s">
        <v>26</v>
      </c>
      <c r="F113" s="15">
        <v>10</v>
      </c>
      <c r="G113" s="14">
        <v>2</v>
      </c>
      <c r="H113" s="17">
        <f>SUMIFS(VENTAS[Cantidad],VENTAS[Código del producto Vendido],STOCK[[#This Row],[Code]])</f>
        <v>0</v>
      </c>
      <c r="I113" s="15">
        <f>STOCK[[#This Row],[Entradas]]-STOCK[[#This Row],[Salidas]]</f>
        <v>2</v>
      </c>
      <c r="J113" s="18">
        <f>STOCK[[#This Row],[Precio Final]]*10%</f>
        <v>1</v>
      </c>
      <c r="K113" s="15">
        <v>2.35</v>
      </c>
      <c r="L113" s="14">
        <v>1.97</v>
      </c>
      <c r="M113" s="19">
        <f>STOCK[[#This Row],[Costo Unitario (USD)]]+STOCK[[#This Row],[Costo Envío (USD)]]+STOCK[[#This Row],[Comisión 10%]]</f>
        <v>5.32</v>
      </c>
      <c r="N113" s="15">
        <f t="shared" si="2"/>
        <v>7.98</v>
      </c>
      <c r="O113" s="15">
        <f t="shared" si="3"/>
        <v>10</v>
      </c>
      <c r="P113" s="15">
        <f>STOCK[[#This Row],[Precio Final]]-STOCK[[#This Row],[Costo total]]</f>
        <v>4.68</v>
      </c>
      <c r="Q113" s="15">
        <f>STOCK[[#This Row],[Ganancia Unitaria]]*STOCK[[#This Row],[Salidas]]</f>
        <v>0</v>
      </c>
      <c r="R113" s="14"/>
      <c r="S113" s="14"/>
      <c r="T113" s="15">
        <f>STOCK[[#This Row],[Costo total]]*STOCK[[#This Row],[Entradas]]</f>
        <v>10.64</v>
      </c>
      <c r="U113" s="14">
        <f>STOCK[[#This Row],[Stock Actual]]*STOCK[[#This Row],[Costo total]]</f>
        <v>10.64</v>
      </c>
      <c r="V113" s="14"/>
    </row>
    <row r="114" spans="1:22" ht="34" customHeight="1" x14ac:dyDescent="0.2">
      <c r="A114" s="8" t="s">
        <v>356</v>
      </c>
      <c r="B114" s="8" t="s">
        <v>357</v>
      </c>
      <c r="C114" s="10" t="s">
        <v>355</v>
      </c>
      <c r="D114" s="8" t="s">
        <v>113</v>
      </c>
      <c r="E114" s="9" t="s">
        <v>26</v>
      </c>
      <c r="F114" s="9">
        <v>10</v>
      </c>
      <c r="G114" s="8">
        <v>2</v>
      </c>
      <c r="H114" s="11">
        <f>SUMIFS(VENTAS[Cantidad],VENTAS[Código del producto Vendido],STOCK[[#This Row],[Code]])</f>
        <v>0</v>
      </c>
      <c r="I114" s="8">
        <f>STOCK[[#This Row],[Entradas]]-STOCK[[#This Row],[Salidas]]</f>
        <v>2</v>
      </c>
      <c r="J114" s="12">
        <f>STOCK[[#This Row],[Precio Final]]*10%</f>
        <v>1</v>
      </c>
      <c r="K114" s="9">
        <v>2.35</v>
      </c>
      <c r="L114" s="9">
        <v>1.97</v>
      </c>
      <c r="M114" s="13">
        <f>STOCK[[#This Row],[Costo Unitario (USD)]]+STOCK[[#This Row],[Costo Envío (USD)]]+STOCK[[#This Row],[Comisión 10%]]</f>
        <v>5.32</v>
      </c>
      <c r="N114" s="8">
        <f t="shared" si="2"/>
        <v>7.98</v>
      </c>
      <c r="O114" s="9">
        <f t="shared" si="3"/>
        <v>10</v>
      </c>
      <c r="P114" s="9">
        <f>STOCK[[#This Row],[Precio Final]]-STOCK[[#This Row],[Costo total]]</f>
        <v>4.68</v>
      </c>
      <c r="Q114" s="8">
        <f>STOCK[[#This Row],[Ganancia Unitaria]]*STOCK[[#This Row],[Salidas]]</f>
        <v>0</v>
      </c>
      <c r="R114" s="8"/>
      <c r="S114" s="8"/>
      <c r="T114" s="9">
        <f>STOCK[[#This Row],[Costo total]]*STOCK[[#This Row],[Entradas]]</f>
        <v>10.64</v>
      </c>
      <c r="U114" s="8">
        <f>STOCK[[#This Row],[Stock Actual]]*STOCK[[#This Row],[Costo total]]</f>
        <v>10.64</v>
      </c>
      <c r="V114" s="8"/>
    </row>
    <row r="115" spans="1:22" ht="17" customHeight="1" x14ac:dyDescent="0.2">
      <c r="A115" s="14" t="s">
        <v>358</v>
      </c>
      <c r="B115" s="14" t="s">
        <v>143</v>
      </c>
      <c r="C115" s="16" t="s">
        <v>359</v>
      </c>
      <c r="D115" s="14" t="s">
        <v>42</v>
      </c>
      <c r="E115" s="15" t="s">
        <v>26</v>
      </c>
      <c r="F115" s="15">
        <v>10</v>
      </c>
      <c r="G115" s="14">
        <v>1</v>
      </c>
      <c r="H115" s="17">
        <f>SUMIFS(VENTAS[Cantidad],VENTAS[Código del producto Vendido],STOCK[[#This Row],[Code]])</f>
        <v>0</v>
      </c>
      <c r="I115" s="14">
        <f>STOCK[[#This Row],[Entradas]]-STOCK[[#This Row],[Salidas]]</f>
        <v>1</v>
      </c>
      <c r="J115" s="18">
        <f>STOCK[[#This Row],[Precio Final]]*10%</f>
        <v>1</v>
      </c>
      <c r="K115" s="15">
        <v>2.33</v>
      </c>
      <c r="L115" s="15">
        <v>0</v>
      </c>
      <c r="M115" s="19">
        <f>STOCK[[#This Row],[Costo Unitario (USD)]]+STOCK[[#This Row],[Costo Envío (USD)]]+STOCK[[#This Row],[Comisión 10%]]</f>
        <v>3.33</v>
      </c>
      <c r="N115" s="14">
        <f t="shared" si="2"/>
        <v>4.9950000000000001</v>
      </c>
      <c r="O115" s="15">
        <f t="shared" si="3"/>
        <v>10</v>
      </c>
      <c r="P115" s="15">
        <f>STOCK[[#This Row],[Precio Final]]-STOCK[[#This Row],[Costo total]]</f>
        <v>6.67</v>
      </c>
      <c r="Q115" s="14">
        <f>STOCK[[#This Row],[Ganancia Unitaria]]*STOCK[[#This Row],[Salidas]]</f>
        <v>0</v>
      </c>
      <c r="R115" s="14"/>
      <c r="S115" s="14"/>
      <c r="T115" s="15">
        <f>STOCK[[#This Row],[Costo total]]*STOCK[[#This Row],[Entradas]]</f>
        <v>3.33</v>
      </c>
      <c r="U115" s="14">
        <f>STOCK[[#This Row],[Stock Actual]]*STOCK[[#This Row],[Costo total]]</f>
        <v>3.33</v>
      </c>
      <c r="V115" s="14"/>
    </row>
    <row r="116" spans="1:22" ht="34" customHeight="1" x14ac:dyDescent="0.2">
      <c r="A116" s="8" t="s">
        <v>360</v>
      </c>
      <c r="B116" s="8" t="s">
        <v>143</v>
      </c>
      <c r="C116" s="10" t="s">
        <v>361</v>
      </c>
      <c r="D116" s="8" t="s">
        <v>42</v>
      </c>
      <c r="E116" s="9" t="s">
        <v>26</v>
      </c>
      <c r="F116" s="9">
        <v>10</v>
      </c>
      <c r="G116" s="8">
        <v>1</v>
      </c>
      <c r="H116" s="11">
        <f>SUMIFS(VENTAS[Cantidad],VENTAS[Código del producto Vendido],STOCK[[#This Row],[Code]])</f>
        <v>0</v>
      </c>
      <c r="I116" s="8">
        <f>STOCK[[#This Row],[Entradas]]-STOCK[[#This Row],[Salidas]]</f>
        <v>1</v>
      </c>
      <c r="J116" s="12">
        <f>STOCK[[#This Row],[Precio Final]]*10%</f>
        <v>1</v>
      </c>
      <c r="K116" s="9">
        <v>2.35</v>
      </c>
      <c r="L116" s="9">
        <v>1.97</v>
      </c>
      <c r="M116" s="13">
        <f>STOCK[[#This Row],[Costo Unitario (USD)]]+STOCK[[#This Row],[Costo Envío (USD)]]+STOCK[[#This Row],[Comisión 10%]]</f>
        <v>5.32</v>
      </c>
      <c r="N116" s="8">
        <f t="shared" si="2"/>
        <v>7.98</v>
      </c>
      <c r="O116" s="9">
        <f t="shared" si="3"/>
        <v>10</v>
      </c>
      <c r="P116" s="9">
        <f>STOCK[[#This Row],[Precio Final]]-STOCK[[#This Row],[Costo total]]</f>
        <v>4.68</v>
      </c>
      <c r="Q116" s="8">
        <f>STOCK[[#This Row],[Ganancia Unitaria]]*STOCK[[#This Row],[Salidas]]</f>
        <v>0</v>
      </c>
      <c r="R116" s="8"/>
      <c r="S116" s="8"/>
      <c r="T116" s="9">
        <f>STOCK[[#This Row],[Costo total]]*STOCK[[#This Row],[Entradas]]</f>
        <v>5.32</v>
      </c>
      <c r="U116" s="8">
        <f>STOCK[[#This Row],[Stock Actual]]*STOCK[[#This Row],[Costo total]]</f>
        <v>5.32</v>
      </c>
      <c r="V116" s="8"/>
    </row>
    <row r="117" spans="1:22" ht="34" customHeight="1" x14ac:dyDescent="0.2">
      <c r="A117" s="14" t="s">
        <v>362</v>
      </c>
      <c r="B117" s="14" t="s">
        <v>143</v>
      </c>
      <c r="C117" s="16" t="s">
        <v>363</v>
      </c>
      <c r="D117" s="14" t="s">
        <v>42</v>
      </c>
      <c r="E117" s="15" t="s">
        <v>26</v>
      </c>
      <c r="F117" s="15">
        <v>10</v>
      </c>
      <c r="G117" s="14">
        <v>2</v>
      </c>
      <c r="H117" s="17">
        <f>SUMIFS(VENTAS[Cantidad],VENTAS[Código del producto Vendido],STOCK[[#This Row],[Code]])</f>
        <v>0</v>
      </c>
      <c r="I117" s="14">
        <f>STOCK[[#This Row],[Entradas]]-STOCK[[#This Row],[Salidas]]</f>
        <v>2</v>
      </c>
      <c r="J117" s="18">
        <f>STOCK[[#This Row],[Precio Final]]*10%</f>
        <v>1</v>
      </c>
      <c r="K117" s="15">
        <v>2.35</v>
      </c>
      <c r="L117" s="15">
        <v>1.97</v>
      </c>
      <c r="M117" s="19">
        <f>STOCK[[#This Row],[Costo Unitario (USD)]]+STOCK[[#This Row],[Costo Envío (USD)]]+STOCK[[#This Row],[Comisión 10%]]</f>
        <v>5.32</v>
      </c>
      <c r="N117" s="14">
        <f t="shared" si="2"/>
        <v>7.98</v>
      </c>
      <c r="O117" s="15">
        <f t="shared" si="3"/>
        <v>10</v>
      </c>
      <c r="P117" s="15">
        <f>STOCK[[#This Row],[Precio Final]]-STOCK[[#This Row],[Costo total]]</f>
        <v>4.68</v>
      </c>
      <c r="Q117" s="14">
        <f>STOCK[[#This Row],[Ganancia Unitaria]]*STOCK[[#This Row],[Salidas]]</f>
        <v>0</v>
      </c>
      <c r="R117" s="14"/>
      <c r="S117" s="14"/>
      <c r="T117" s="15">
        <f>STOCK[[#This Row],[Costo total]]*STOCK[[#This Row],[Entradas]]</f>
        <v>10.64</v>
      </c>
      <c r="U117" s="14">
        <f>STOCK[[#This Row],[Stock Actual]]*STOCK[[#This Row],[Costo total]]</f>
        <v>10.64</v>
      </c>
      <c r="V117" s="14"/>
    </row>
    <row r="118" spans="1:22" ht="34" customHeight="1" x14ac:dyDescent="0.2">
      <c r="A118" s="8" t="s">
        <v>364</v>
      </c>
      <c r="B118" s="8" t="s">
        <v>357</v>
      </c>
      <c r="C118" s="10" t="s">
        <v>363</v>
      </c>
      <c r="D118" s="8" t="s">
        <v>113</v>
      </c>
      <c r="E118" s="9" t="s">
        <v>26</v>
      </c>
      <c r="F118" s="9">
        <v>10</v>
      </c>
      <c r="G118" s="8">
        <v>1</v>
      </c>
      <c r="H118" s="11">
        <f>SUMIFS(VENTAS[Cantidad],VENTAS[Código del producto Vendido],STOCK[[#This Row],[Code]])</f>
        <v>0</v>
      </c>
      <c r="I118" s="8">
        <f>STOCK[[#This Row],[Entradas]]-STOCK[[#This Row],[Salidas]]</f>
        <v>1</v>
      </c>
      <c r="J118" s="12">
        <f>STOCK[[#This Row],[Precio Final]]*10%</f>
        <v>1</v>
      </c>
      <c r="K118" s="9">
        <v>2.35</v>
      </c>
      <c r="L118" s="9">
        <v>1.97</v>
      </c>
      <c r="M118" s="13">
        <f>STOCK[[#This Row],[Costo Unitario (USD)]]+STOCK[[#This Row],[Costo Envío (USD)]]+STOCK[[#This Row],[Comisión 10%]]</f>
        <v>5.32</v>
      </c>
      <c r="N118" s="8">
        <f t="shared" si="2"/>
        <v>7.98</v>
      </c>
      <c r="O118" s="9">
        <f t="shared" si="3"/>
        <v>10</v>
      </c>
      <c r="P118" s="9">
        <f>STOCK[[#This Row],[Precio Final]]-STOCK[[#This Row],[Costo total]]</f>
        <v>4.68</v>
      </c>
      <c r="Q118" s="8">
        <f>STOCK[[#This Row],[Ganancia Unitaria]]*STOCK[[#This Row],[Salidas]]</f>
        <v>0</v>
      </c>
      <c r="R118" s="8"/>
      <c r="S118" s="8"/>
      <c r="T118" s="9">
        <f>STOCK[[#This Row],[Costo total]]*STOCK[[#This Row],[Entradas]]</f>
        <v>5.32</v>
      </c>
      <c r="U118" s="8">
        <f>STOCK[[#This Row],[Stock Actual]]*STOCK[[#This Row],[Costo total]]</f>
        <v>5.32</v>
      </c>
      <c r="V118" s="8"/>
    </row>
    <row r="119" spans="1:22" ht="34" customHeight="1" x14ac:dyDescent="0.2">
      <c r="A119" s="14" t="s">
        <v>365</v>
      </c>
      <c r="B119" s="14" t="s">
        <v>165</v>
      </c>
      <c r="C119" s="16" t="s">
        <v>366</v>
      </c>
      <c r="D119" s="14" t="s">
        <v>34</v>
      </c>
      <c r="E119" s="15"/>
      <c r="F119" s="15">
        <v>10</v>
      </c>
      <c r="G119" s="14">
        <v>2</v>
      </c>
      <c r="H119" s="17">
        <f>SUMIFS(VENTAS[Cantidad],VENTAS[Código del producto Vendido],STOCK[[#This Row],[Code]])</f>
        <v>1</v>
      </c>
      <c r="I119" s="14">
        <f>STOCK[[#This Row],[Entradas]]-STOCK[[#This Row],[Salidas]]</f>
        <v>1</v>
      </c>
      <c r="J119" s="18">
        <f>STOCK[[#This Row],[Precio Final]]*10%</f>
        <v>1</v>
      </c>
      <c r="K119" s="15">
        <v>2.35</v>
      </c>
      <c r="L119" s="15">
        <v>1.97</v>
      </c>
      <c r="M119" s="19">
        <f>STOCK[[#This Row],[Costo Unitario (USD)]]+STOCK[[#This Row],[Costo Envío (USD)]]+STOCK[[#This Row],[Comisión 10%]]</f>
        <v>5.32</v>
      </c>
      <c r="N119" s="14">
        <f t="shared" si="2"/>
        <v>7.98</v>
      </c>
      <c r="O119" s="15">
        <f t="shared" si="3"/>
        <v>10</v>
      </c>
      <c r="P119" s="15">
        <f>STOCK[[#This Row],[Precio Final]]-STOCK[[#This Row],[Costo total]]</f>
        <v>4.68</v>
      </c>
      <c r="Q119" s="14">
        <f>STOCK[[#This Row],[Ganancia Unitaria]]*STOCK[[#This Row],[Salidas]]</f>
        <v>4.68</v>
      </c>
      <c r="R119" s="14"/>
      <c r="S119" s="14"/>
      <c r="T119" s="15"/>
      <c r="U119" s="14"/>
      <c r="V119" s="14"/>
    </row>
    <row r="120" spans="1:22" ht="34" customHeight="1" x14ac:dyDescent="0.2">
      <c r="A120" s="8" t="s">
        <v>367</v>
      </c>
      <c r="B120" s="8" t="s">
        <v>143</v>
      </c>
      <c r="C120" s="10" t="s">
        <v>368</v>
      </c>
      <c r="D120" s="8" t="s">
        <v>42</v>
      </c>
      <c r="E120" s="9" t="s">
        <v>26</v>
      </c>
      <c r="F120" s="9">
        <v>10</v>
      </c>
      <c r="G120" s="8">
        <v>2</v>
      </c>
      <c r="H120" s="11">
        <f>SUMIFS(VENTAS[Cantidad],VENTAS[Código del producto Vendido],STOCK[[#This Row],[Code]])</f>
        <v>0</v>
      </c>
      <c r="I120" s="8">
        <f>STOCK[[#This Row],[Entradas]]-STOCK[[#This Row],[Salidas]]</f>
        <v>2</v>
      </c>
      <c r="J120" s="12">
        <f>STOCK[[#This Row],[Precio Final]]*10%</f>
        <v>1</v>
      </c>
      <c r="K120" s="9">
        <v>2.35</v>
      </c>
      <c r="L120" s="9">
        <v>1.97</v>
      </c>
      <c r="M120" s="13">
        <f>STOCK[[#This Row],[Costo Unitario (USD)]]+STOCK[[#This Row],[Costo Envío (USD)]]+STOCK[[#This Row],[Comisión 10%]]</f>
        <v>5.32</v>
      </c>
      <c r="N120" s="8">
        <f t="shared" si="2"/>
        <v>7.98</v>
      </c>
      <c r="O120" s="9">
        <f t="shared" si="3"/>
        <v>10</v>
      </c>
      <c r="P120" s="9">
        <f>STOCK[[#This Row],[Precio Final]]-STOCK[[#This Row],[Costo total]]</f>
        <v>4.68</v>
      </c>
      <c r="Q120" s="8">
        <f>STOCK[[#This Row],[Ganancia Unitaria]]*STOCK[[#This Row],[Salidas]]</f>
        <v>0</v>
      </c>
      <c r="R120" s="8"/>
      <c r="S120" s="8"/>
      <c r="T120" s="9">
        <f>STOCK[[#This Row],[Costo total]]*STOCK[[#This Row],[Entradas]]</f>
        <v>10.64</v>
      </c>
      <c r="U120" s="8">
        <f>STOCK[[#This Row],[Stock Actual]]*STOCK[[#This Row],[Costo total]]</f>
        <v>10.64</v>
      </c>
      <c r="V120" s="8"/>
    </row>
    <row r="121" spans="1:22" ht="34" customHeight="1" x14ac:dyDescent="0.2">
      <c r="A121" s="14" t="s">
        <v>369</v>
      </c>
      <c r="B121" s="14" t="s">
        <v>165</v>
      </c>
      <c r="C121" s="16" t="s">
        <v>368</v>
      </c>
      <c r="D121" s="14" t="s">
        <v>34</v>
      </c>
      <c r="E121" s="15"/>
      <c r="F121" s="15">
        <v>10</v>
      </c>
      <c r="G121" s="14">
        <v>3</v>
      </c>
      <c r="H121" s="17">
        <f>SUMIFS(VENTAS[Cantidad],VENTAS[Código del producto Vendido],STOCK[[#This Row],[Code]])</f>
        <v>1</v>
      </c>
      <c r="I121" s="14">
        <f>STOCK[[#This Row],[Entradas]]-STOCK[[#This Row],[Salidas]]</f>
        <v>2</v>
      </c>
      <c r="J121" s="18">
        <f>STOCK[[#This Row],[Precio Final]]*10%</f>
        <v>1</v>
      </c>
      <c r="K121" s="15">
        <v>2.35</v>
      </c>
      <c r="L121" s="15">
        <v>1.97</v>
      </c>
      <c r="M121" s="19">
        <f>STOCK[[#This Row],[Costo Unitario (USD)]]+STOCK[[#This Row],[Costo Envío (USD)]]+STOCK[[#This Row],[Comisión 10%]]</f>
        <v>5.32</v>
      </c>
      <c r="N121" s="14">
        <f t="shared" si="2"/>
        <v>7.98</v>
      </c>
      <c r="O121" s="15">
        <f t="shared" si="3"/>
        <v>10</v>
      </c>
      <c r="P121" s="15">
        <f>STOCK[[#This Row],[Precio Final]]-STOCK[[#This Row],[Costo total]]</f>
        <v>4.68</v>
      </c>
      <c r="Q121" s="14">
        <f>STOCK[[#This Row],[Ganancia Unitaria]]*STOCK[[#This Row],[Salidas]]</f>
        <v>4.68</v>
      </c>
      <c r="R121" s="14"/>
      <c r="S121" s="14"/>
      <c r="T121" s="15"/>
      <c r="U121" s="14"/>
      <c r="V121" s="14"/>
    </row>
    <row r="122" spans="1:22" ht="34" customHeight="1" x14ac:dyDescent="0.2">
      <c r="A122" s="8" t="s">
        <v>370</v>
      </c>
      <c r="B122" s="8" t="s">
        <v>371</v>
      </c>
      <c r="C122" s="10" t="s">
        <v>372</v>
      </c>
      <c r="D122" s="8" t="s">
        <v>34</v>
      </c>
      <c r="E122" s="9" t="s">
        <v>267</v>
      </c>
      <c r="F122" s="9">
        <v>25</v>
      </c>
      <c r="G122" s="8">
        <v>1</v>
      </c>
      <c r="H122" s="11">
        <f>SUMIFS(VENTAS[Cantidad],VENTAS[Código del producto Vendido],STOCK[[#This Row],[Code]])</f>
        <v>0</v>
      </c>
      <c r="I122" s="8">
        <f>STOCK[[#This Row],[Entradas]]-STOCK[[#This Row],[Salidas]]</f>
        <v>1</v>
      </c>
      <c r="J122" s="12">
        <f>STOCK[[#This Row],[Precio Final]]*10%</f>
        <v>2.5</v>
      </c>
      <c r="K122" s="9">
        <v>11.19</v>
      </c>
      <c r="L122" s="9">
        <v>1.97</v>
      </c>
      <c r="M122" s="13">
        <f>STOCK[[#This Row],[Costo Unitario (USD)]]+STOCK[[#This Row],[Costo Envío (USD)]]+STOCK[[#This Row],[Comisión 10%]]</f>
        <v>15.66</v>
      </c>
      <c r="N122" s="8">
        <f t="shared" si="2"/>
        <v>23.490000000000002</v>
      </c>
      <c r="O122" s="9">
        <f t="shared" si="3"/>
        <v>25</v>
      </c>
      <c r="P122" s="9">
        <f>STOCK[[#This Row],[Precio Final]]-STOCK[[#This Row],[Costo total]]</f>
        <v>9.34</v>
      </c>
      <c r="Q122" s="8">
        <f>STOCK[[#This Row],[Ganancia Unitaria]]*STOCK[[#This Row],[Salidas]]</f>
        <v>0</v>
      </c>
      <c r="R122" s="8"/>
      <c r="S122" s="8"/>
      <c r="T122" s="9">
        <f>STOCK[[#This Row],[Costo total]]*STOCK[[#This Row],[Entradas]]</f>
        <v>15.66</v>
      </c>
      <c r="U122" s="8">
        <f>STOCK[[#This Row],[Stock Actual]]*STOCK[[#This Row],[Costo total]]</f>
        <v>15.66</v>
      </c>
      <c r="V122" s="8"/>
    </row>
    <row r="123" spans="1:22" ht="34" customHeight="1" x14ac:dyDescent="0.2">
      <c r="A123" s="14" t="s">
        <v>373</v>
      </c>
      <c r="B123" s="14" t="s">
        <v>374</v>
      </c>
      <c r="C123" s="16" t="s">
        <v>372</v>
      </c>
      <c r="D123" s="14" t="s">
        <v>42</v>
      </c>
      <c r="E123" s="15" t="s">
        <v>267</v>
      </c>
      <c r="F123" s="15">
        <v>25</v>
      </c>
      <c r="G123" s="14">
        <v>1</v>
      </c>
      <c r="H123" s="17">
        <f>SUMIFS(VENTAS[Cantidad],VENTAS[Código del producto Vendido],STOCK[[#This Row],[Code]])</f>
        <v>0</v>
      </c>
      <c r="I123" s="14">
        <f>STOCK[[#This Row],[Entradas]]-STOCK[[#This Row],[Salidas]]</f>
        <v>1</v>
      </c>
      <c r="J123" s="18">
        <f>STOCK[[#This Row],[Precio Final]]*10%</f>
        <v>2.5</v>
      </c>
      <c r="K123" s="15">
        <v>11.19</v>
      </c>
      <c r="L123" s="15">
        <v>1.97</v>
      </c>
      <c r="M123" s="19">
        <f>STOCK[[#This Row],[Costo Unitario (USD)]]+STOCK[[#This Row],[Costo Envío (USD)]]+STOCK[[#This Row],[Comisión 10%]]</f>
        <v>15.66</v>
      </c>
      <c r="N123" s="14">
        <f t="shared" si="2"/>
        <v>23.490000000000002</v>
      </c>
      <c r="O123" s="15">
        <f t="shared" si="3"/>
        <v>25</v>
      </c>
      <c r="P123" s="15">
        <f>STOCK[[#This Row],[Precio Final]]-STOCK[[#This Row],[Costo total]]</f>
        <v>9.34</v>
      </c>
      <c r="Q123" s="14">
        <f>STOCK[[#This Row],[Ganancia Unitaria]]*STOCK[[#This Row],[Salidas]]</f>
        <v>0</v>
      </c>
      <c r="R123" s="14"/>
      <c r="S123" s="14"/>
      <c r="T123" s="15">
        <f>STOCK[[#This Row],[Costo total]]*STOCK[[#This Row],[Entradas]]</f>
        <v>15.66</v>
      </c>
      <c r="U123" s="14">
        <f>STOCK[[#This Row],[Stock Actual]]*STOCK[[#This Row],[Costo total]]</f>
        <v>15.66</v>
      </c>
      <c r="V123" s="14"/>
    </row>
    <row r="124" spans="1:22" ht="34" customHeight="1" x14ac:dyDescent="0.2">
      <c r="A124" s="8" t="s">
        <v>375</v>
      </c>
      <c r="B124" s="8" t="s">
        <v>376</v>
      </c>
      <c r="C124" s="10" t="s">
        <v>377</v>
      </c>
      <c r="D124" s="8" t="s">
        <v>56</v>
      </c>
      <c r="E124" s="9" t="s">
        <v>267</v>
      </c>
      <c r="F124" s="9">
        <v>18</v>
      </c>
      <c r="G124" s="8">
        <v>1</v>
      </c>
      <c r="H124" s="11">
        <f>SUMIFS(VENTAS[Cantidad],VENTAS[Código del producto Vendido],STOCK[[#This Row],[Code]])</f>
        <v>2</v>
      </c>
      <c r="I124" s="8">
        <f>STOCK[[#This Row],[Entradas]]-STOCK[[#This Row],[Salidas]]</f>
        <v>-1</v>
      </c>
      <c r="J124" s="12">
        <f>STOCK[[#This Row],[Precio Final]]*10%</f>
        <v>1.8</v>
      </c>
      <c r="K124" s="9">
        <v>5.03</v>
      </c>
      <c r="L124" s="9">
        <v>1.97</v>
      </c>
      <c r="M124" s="13">
        <f>STOCK[[#This Row],[Costo Unitario (USD)]]+STOCK[[#This Row],[Costo Envío (USD)]]+STOCK[[#This Row],[Comisión 10%]]</f>
        <v>8.8000000000000007</v>
      </c>
      <c r="N124" s="8">
        <f t="shared" si="2"/>
        <v>13.200000000000001</v>
      </c>
      <c r="O124" s="9">
        <f t="shared" si="3"/>
        <v>18</v>
      </c>
      <c r="P124" s="9">
        <f>STOCK[[#This Row],[Precio Final]]-STOCK[[#This Row],[Costo total]]</f>
        <v>9.1999999999999993</v>
      </c>
      <c r="Q124" s="8">
        <f>STOCK[[#This Row],[Ganancia Unitaria]]*STOCK[[#This Row],[Salidas]]</f>
        <v>18.399999999999999</v>
      </c>
      <c r="R124" s="8"/>
      <c r="S124" s="8"/>
      <c r="T124" s="9">
        <f>STOCK[[#This Row],[Costo total]]*STOCK[[#This Row],[Entradas]]</f>
        <v>8.8000000000000007</v>
      </c>
      <c r="U124" s="8">
        <f>STOCK[[#This Row],[Stock Actual]]*STOCK[[#This Row],[Costo total]]</f>
        <v>-8.8000000000000007</v>
      </c>
      <c r="V124" s="8"/>
    </row>
    <row r="125" spans="1:22" ht="17" customHeight="1" x14ac:dyDescent="0.2">
      <c r="A125" s="14" t="s">
        <v>378</v>
      </c>
      <c r="B125" s="14" t="s">
        <v>379</v>
      </c>
      <c r="C125" s="16" t="s">
        <v>380</v>
      </c>
      <c r="D125" s="14" t="s">
        <v>46</v>
      </c>
      <c r="E125" s="15"/>
      <c r="F125" s="15">
        <v>28</v>
      </c>
      <c r="G125" s="14">
        <v>1</v>
      </c>
      <c r="H125" s="17">
        <f>SUMIFS(VENTAS[Cantidad],VENTAS[Código del producto Vendido],STOCK[[#This Row],[Code]])</f>
        <v>1</v>
      </c>
      <c r="I125" s="14">
        <f>STOCK[[#This Row],[Entradas]]-STOCK[[#This Row],[Salidas]]</f>
        <v>0</v>
      </c>
      <c r="J125" s="18">
        <f>STOCK[[#This Row],[Precio Final]]*10%</f>
        <v>2.8000000000000003</v>
      </c>
      <c r="K125" s="15">
        <v>11.99</v>
      </c>
      <c r="L125" s="15">
        <v>1.97</v>
      </c>
      <c r="M125" s="19">
        <f>STOCK[[#This Row],[Costo Unitario (USD)]]+STOCK[[#This Row],[Costo Envío (USD)]]+STOCK[[#This Row],[Comisión 10%]]</f>
        <v>16.760000000000002</v>
      </c>
      <c r="N125" s="14">
        <f t="shared" si="2"/>
        <v>25.14</v>
      </c>
      <c r="O125" s="15">
        <f t="shared" si="3"/>
        <v>28</v>
      </c>
      <c r="P125" s="15">
        <f>STOCK[[#This Row],[Precio Final]]-STOCK[[#This Row],[Costo total]]</f>
        <v>11.239999999999998</v>
      </c>
      <c r="Q125" s="14">
        <f>STOCK[[#This Row],[Ganancia Unitaria]]*STOCK[[#This Row],[Salidas]]</f>
        <v>11.239999999999998</v>
      </c>
      <c r="R125" s="14"/>
      <c r="S125" s="14"/>
      <c r="T125" s="15">
        <f>STOCK[[#This Row],[Costo total]]*STOCK[[#This Row],[Entradas]]</f>
        <v>16.760000000000002</v>
      </c>
      <c r="U125" s="14">
        <f>STOCK[[#This Row],[Stock Actual]]*STOCK[[#This Row],[Costo total]]</f>
        <v>0</v>
      </c>
      <c r="V125" s="14"/>
    </row>
    <row r="126" spans="1:22" ht="51" customHeight="1" x14ac:dyDescent="0.2">
      <c r="A126" s="8" t="s">
        <v>381</v>
      </c>
      <c r="B126" s="8" t="s">
        <v>160</v>
      </c>
      <c r="C126" s="10" t="s">
        <v>382</v>
      </c>
      <c r="D126" s="8" t="s">
        <v>383</v>
      </c>
      <c r="E126" s="9"/>
      <c r="F126" s="9">
        <v>35</v>
      </c>
      <c r="G126" s="8">
        <v>1</v>
      </c>
      <c r="H126" s="11">
        <f>SUMIFS(VENTAS[Cantidad],VENTAS[Código del producto Vendido],STOCK[[#This Row],[Code]])</f>
        <v>1</v>
      </c>
      <c r="I126" s="8">
        <f>STOCK[[#This Row],[Entradas]]-STOCK[[#This Row],[Salidas]]</f>
        <v>0</v>
      </c>
      <c r="J126" s="12">
        <f>STOCK[[#This Row],[Precio Final]]*10%</f>
        <v>3.5</v>
      </c>
      <c r="K126" s="9">
        <v>13</v>
      </c>
      <c r="L126" s="9">
        <v>1.97</v>
      </c>
      <c r="M126" s="13">
        <f>STOCK[[#This Row],[Costo Unitario (USD)]]+STOCK[[#This Row],[Costo Envío (USD)]]+STOCK[[#This Row],[Comisión 10%]]</f>
        <v>18.47</v>
      </c>
      <c r="N126" s="8">
        <f t="shared" si="2"/>
        <v>27.704999999999998</v>
      </c>
      <c r="O126" s="9">
        <f t="shared" si="3"/>
        <v>35</v>
      </c>
      <c r="P126" s="9">
        <f>STOCK[[#This Row],[Precio Final]]-STOCK[[#This Row],[Costo total]]</f>
        <v>16.53</v>
      </c>
      <c r="Q126" s="8">
        <f>STOCK[[#This Row],[Ganancia Unitaria]]*STOCK[[#This Row],[Salidas]]</f>
        <v>16.53</v>
      </c>
      <c r="R126" s="8"/>
      <c r="S126" s="8"/>
      <c r="T126" s="9">
        <f>STOCK[[#This Row],[Costo total]]*STOCK[[#This Row],[Entradas]]</f>
        <v>18.47</v>
      </c>
      <c r="U126" s="8">
        <f>STOCK[[#This Row],[Stock Actual]]*STOCK[[#This Row],[Costo total]]</f>
        <v>0</v>
      </c>
      <c r="V126" s="8"/>
    </row>
    <row r="127" spans="1:22" ht="34" customHeight="1" x14ac:dyDescent="0.2">
      <c r="A127" s="14" t="s">
        <v>384</v>
      </c>
      <c r="B127" s="14" t="s">
        <v>385</v>
      </c>
      <c r="C127" s="16" t="s">
        <v>386</v>
      </c>
      <c r="D127" s="14" t="s">
        <v>34</v>
      </c>
      <c r="E127" s="15"/>
      <c r="F127" s="15">
        <v>30</v>
      </c>
      <c r="G127" s="14">
        <v>1</v>
      </c>
      <c r="H127" s="17">
        <f>SUMIFS(VENTAS[Cantidad],VENTAS[Código del producto Vendido],STOCK[[#This Row],[Code]])</f>
        <v>1</v>
      </c>
      <c r="I127" s="14">
        <f>STOCK[[#This Row],[Entradas]]-STOCK[[#This Row],[Salidas]]</f>
        <v>0</v>
      </c>
      <c r="J127" s="18">
        <f>STOCK[[#This Row],[Precio Final]]*10%</f>
        <v>3</v>
      </c>
      <c r="K127" s="15">
        <v>15</v>
      </c>
      <c r="L127" s="15">
        <v>1.97</v>
      </c>
      <c r="M127" s="19">
        <f>STOCK[[#This Row],[Costo Unitario (USD)]]+STOCK[[#This Row],[Costo Envío (USD)]]+STOCK[[#This Row],[Comisión 10%]]</f>
        <v>19.97</v>
      </c>
      <c r="N127" s="14">
        <f t="shared" si="2"/>
        <v>29.954999999999998</v>
      </c>
      <c r="O127" s="15">
        <f t="shared" si="3"/>
        <v>30</v>
      </c>
      <c r="P127" s="15">
        <f>STOCK[[#This Row],[Precio Final]]-STOCK[[#This Row],[Costo total]]</f>
        <v>10.030000000000001</v>
      </c>
      <c r="Q127" s="14">
        <f>STOCK[[#This Row],[Ganancia Unitaria]]*STOCK[[#This Row],[Salidas]]</f>
        <v>10.030000000000001</v>
      </c>
      <c r="R127" s="14"/>
      <c r="S127" s="14"/>
      <c r="T127" s="15">
        <f>STOCK[[#This Row],[Costo total]]*STOCK[[#This Row],[Entradas]]</f>
        <v>19.97</v>
      </c>
      <c r="U127" s="14">
        <f>STOCK[[#This Row],[Stock Actual]]*STOCK[[#This Row],[Costo total]]</f>
        <v>0</v>
      </c>
      <c r="V127" s="14"/>
    </row>
    <row r="128" spans="1:22" ht="34" customHeight="1" x14ac:dyDescent="0.2">
      <c r="A128" s="8" t="s">
        <v>387</v>
      </c>
      <c r="B128" s="8" t="s">
        <v>165</v>
      </c>
      <c r="C128" s="10" t="s">
        <v>388</v>
      </c>
      <c r="D128" s="8" t="s">
        <v>34</v>
      </c>
      <c r="E128" s="9"/>
      <c r="F128" s="9">
        <v>10</v>
      </c>
      <c r="G128" s="8">
        <v>1</v>
      </c>
      <c r="H128" s="11">
        <f>SUMIFS(VENTAS[Cantidad],VENTAS[Código del producto Vendido],STOCK[[#This Row],[Code]])</f>
        <v>0</v>
      </c>
      <c r="I128" s="8">
        <f>STOCK[[#This Row],[Entradas]]-STOCK[[#This Row],[Salidas]]</f>
        <v>1</v>
      </c>
      <c r="J128" s="12">
        <f>STOCK[[#This Row],[Precio Final]]*10%</f>
        <v>1</v>
      </c>
      <c r="K128" s="9"/>
      <c r="L128" s="9">
        <v>0</v>
      </c>
      <c r="M128" s="13">
        <f>STOCK[[#This Row],[Costo Unitario (USD)]]+STOCK[[#This Row],[Costo Envío (USD)]]+STOCK[[#This Row],[Comisión 10%]]</f>
        <v>1</v>
      </c>
      <c r="N128" s="8">
        <f t="shared" si="2"/>
        <v>1.5</v>
      </c>
      <c r="O128" s="9">
        <f t="shared" si="3"/>
        <v>10</v>
      </c>
      <c r="P128" s="9">
        <f>STOCK[[#This Row],[Precio Final]]-STOCK[[#This Row],[Costo total]]</f>
        <v>9</v>
      </c>
      <c r="Q128" s="8">
        <f>STOCK[[#This Row],[Ganancia Unitaria]]*STOCK[[#This Row],[Salidas]]</f>
        <v>0</v>
      </c>
      <c r="R128" s="8"/>
      <c r="S128" s="8"/>
      <c r="T128" s="9"/>
      <c r="U128" s="8"/>
      <c r="V128" s="8"/>
    </row>
    <row r="129" spans="1:22" ht="34" customHeight="1" x14ac:dyDescent="0.2">
      <c r="A129" s="14" t="s">
        <v>389</v>
      </c>
      <c r="B129" s="14" t="s">
        <v>390</v>
      </c>
      <c r="C129" s="16" t="s">
        <v>391</v>
      </c>
      <c r="D129" s="14" t="s">
        <v>392</v>
      </c>
      <c r="E129" s="15"/>
      <c r="F129" s="15">
        <v>25</v>
      </c>
      <c r="G129" s="14">
        <v>2</v>
      </c>
      <c r="H129" s="17">
        <f>SUMIFS(VENTAS[Cantidad],VENTAS[Código del producto Vendido],STOCK[[#This Row],[Code]])</f>
        <v>2</v>
      </c>
      <c r="I129" s="14">
        <f>STOCK[[#This Row],[Entradas]]-STOCK[[#This Row],[Salidas]]</f>
        <v>0</v>
      </c>
      <c r="J129" s="18">
        <f>STOCK[[#This Row],[Precio Final]]*10%</f>
        <v>2.5</v>
      </c>
      <c r="K129" s="15">
        <v>9.99</v>
      </c>
      <c r="L129" s="15">
        <v>1.97</v>
      </c>
      <c r="M129" s="19">
        <f>STOCK[[#This Row],[Costo Unitario (USD)]]+STOCK[[#This Row],[Costo Envío (USD)]]+STOCK[[#This Row],[Comisión 10%]]</f>
        <v>14.46</v>
      </c>
      <c r="N129" s="14">
        <f t="shared" si="2"/>
        <v>21.69</v>
      </c>
      <c r="O129" s="15">
        <f t="shared" si="3"/>
        <v>25</v>
      </c>
      <c r="P129" s="15">
        <f>STOCK[[#This Row],[Precio Final]]-STOCK[[#This Row],[Costo total]]</f>
        <v>10.54</v>
      </c>
      <c r="Q129" s="14">
        <f>STOCK[[#This Row],[Ganancia Unitaria]]*STOCK[[#This Row],[Salidas]]</f>
        <v>21.08</v>
      </c>
      <c r="R129" s="14"/>
      <c r="S129" s="14"/>
      <c r="T129" s="15">
        <f>STOCK[[#This Row],[Costo total]]*STOCK[[#This Row],[Entradas]]</f>
        <v>28.92</v>
      </c>
      <c r="U129" s="14">
        <f>STOCK[[#This Row],[Stock Actual]]*STOCK[[#This Row],[Costo total]]</f>
        <v>0</v>
      </c>
      <c r="V129" s="14"/>
    </row>
    <row r="130" spans="1:22" ht="34" customHeight="1" x14ac:dyDescent="0.2">
      <c r="A130" s="8" t="s">
        <v>393</v>
      </c>
      <c r="B130" s="8" t="s">
        <v>376</v>
      </c>
      <c r="C130" s="10" t="s">
        <v>394</v>
      </c>
      <c r="D130" s="8" t="s">
        <v>113</v>
      </c>
      <c r="E130" s="9"/>
      <c r="F130" s="9">
        <v>13</v>
      </c>
      <c r="G130" s="8">
        <v>1</v>
      </c>
      <c r="H130" s="11">
        <f>SUMIFS(VENTAS[Cantidad],VENTAS[Código del producto Vendido],STOCK[[#This Row],[Code]])</f>
        <v>0</v>
      </c>
      <c r="I130" s="8">
        <f>STOCK[[#This Row],[Entradas]]-STOCK[[#This Row],[Salidas]]</f>
        <v>1</v>
      </c>
      <c r="J130" s="12">
        <f>STOCK[[#This Row],[Precio Final]]*10%</f>
        <v>1.3</v>
      </c>
      <c r="K130" s="9">
        <v>7</v>
      </c>
      <c r="L130" s="9">
        <v>0</v>
      </c>
      <c r="M130" s="13">
        <f>STOCK[[#This Row],[Costo Unitario (USD)]]+STOCK[[#This Row],[Costo Envío (USD)]]+STOCK[[#This Row],[Comisión 10%]]</f>
        <v>8.3000000000000007</v>
      </c>
      <c r="N130" s="8">
        <f t="shared" ref="N130:N193" si="4">M130*1.5</f>
        <v>12.450000000000001</v>
      </c>
      <c r="O130" s="9">
        <f t="shared" ref="O130:O193" si="5">F130</f>
        <v>13</v>
      </c>
      <c r="P130" s="9">
        <f>STOCK[[#This Row],[Precio Final]]-STOCK[[#This Row],[Costo total]]</f>
        <v>4.6999999999999993</v>
      </c>
      <c r="Q130" s="8">
        <f>STOCK[[#This Row],[Ganancia Unitaria]]*STOCK[[#This Row],[Salidas]]</f>
        <v>0</v>
      </c>
      <c r="R130" s="8"/>
      <c r="S130" s="8"/>
      <c r="T130" s="9">
        <f>STOCK[[#This Row],[Costo total]]*STOCK[[#This Row],[Entradas]]</f>
        <v>8.3000000000000007</v>
      </c>
      <c r="U130" s="8">
        <f>STOCK[[#This Row],[Stock Actual]]*STOCK[[#This Row],[Costo total]]</f>
        <v>8.3000000000000007</v>
      </c>
      <c r="V130" s="8"/>
    </row>
    <row r="131" spans="1:22" ht="51" customHeight="1" x14ac:dyDescent="0.2">
      <c r="A131" s="14" t="s">
        <v>395</v>
      </c>
      <c r="B131" s="14" t="s">
        <v>396</v>
      </c>
      <c r="C131" s="16" t="s">
        <v>397</v>
      </c>
      <c r="D131" s="14" t="s">
        <v>398</v>
      </c>
      <c r="E131" s="15"/>
      <c r="F131" s="15">
        <v>40</v>
      </c>
      <c r="G131" s="14">
        <v>1</v>
      </c>
      <c r="H131" s="17">
        <f>SUMIFS(VENTAS[Cantidad],VENTAS[Código del producto Vendido],STOCK[[#This Row],[Code]])</f>
        <v>0</v>
      </c>
      <c r="I131" s="14">
        <f>STOCK[[#This Row],[Entradas]]-STOCK[[#This Row],[Salidas]]</f>
        <v>1</v>
      </c>
      <c r="J131" s="18">
        <f>STOCK[[#This Row],[Precio Final]]*10%</f>
        <v>4</v>
      </c>
      <c r="K131" s="15">
        <v>14.4</v>
      </c>
      <c r="L131" s="15">
        <v>1.97</v>
      </c>
      <c r="M131" s="19">
        <f>STOCK[[#This Row],[Costo Unitario (USD)]]+STOCK[[#This Row],[Costo Envío (USD)]]+STOCK[[#This Row],[Comisión 10%]]</f>
        <v>20.37</v>
      </c>
      <c r="N131" s="14">
        <f t="shared" si="4"/>
        <v>30.555</v>
      </c>
      <c r="O131" s="15">
        <f t="shared" si="5"/>
        <v>40</v>
      </c>
      <c r="P131" s="15">
        <f>STOCK[[#This Row],[Precio Final]]-STOCK[[#This Row],[Costo total]]</f>
        <v>19.63</v>
      </c>
      <c r="Q131" s="14">
        <f>STOCK[[#This Row],[Ganancia Unitaria]]*STOCK[[#This Row],[Salidas]]</f>
        <v>0</v>
      </c>
      <c r="R131" s="14"/>
      <c r="S131" s="14"/>
      <c r="T131" s="15">
        <f>STOCK[[#This Row],[Costo total]]*STOCK[[#This Row],[Entradas]]</f>
        <v>20.37</v>
      </c>
      <c r="U131" s="14">
        <f>STOCK[[#This Row],[Stock Actual]]*STOCK[[#This Row],[Costo total]]</f>
        <v>20.37</v>
      </c>
      <c r="V131" s="14"/>
    </row>
    <row r="132" spans="1:22" ht="17" customHeight="1" x14ac:dyDescent="0.2">
      <c r="A132" s="8" t="s">
        <v>399</v>
      </c>
      <c r="B132" s="8" t="s">
        <v>332</v>
      </c>
      <c r="C132" s="10" t="s">
        <v>333</v>
      </c>
      <c r="D132" s="8" t="s">
        <v>97</v>
      </c>
      <c r="E132" s="9" t="s">
        <v>335</v>
      </c>
      <c r="F132" s="9">
        <v>45</v>
      </c>
      <c r="G132" s="8">
        <v>1</v>
      </c>
      <c r="H132" s="11">
        <f>SUMIFS(VENTAS[Cantidad],VENTAS[Código del producto Vendido],STOCK[[#This Row],[Code]])</f>
        <v>1</v>
      </c>
      <c r="I132" s="8">
        <f>STOCK[[#This Row],[Entradas]]-STOCK[[#This Row],[Salidas]]</f>
        <v>0</v>
      </c>
      <c r="J132" s="12">
        <f>STOCK[[#This Row],[Precio Final]]*10%</f>
        <v>4.5</v>
      </c>
      <c r="K132" s="9">
        <v>22.5</v>
      </c>
      <c r="L132" s="9">
        <v>1.97</v>
      </c>
      <c r="M132" s="13">
        <f>STOCK[[#This Row],[Costo Unitario (USD)]]+STOCK[[#This Row],[Costo Envío (USD)]]+STOCK[[#This Row],[Comisión 10%]]</f>
        <v>28.97</v>
      </c>
      <c r="N132" s="8">
        <f t="shared" si="4"/>
        <v>43.454999999999998</v>
      </c>
      <c r="O132" s="9">
        <f t="shared" si="5"/>
        <v>45</v>
      </c>
      <c r="P132" s="9">
        <f>STOCK[[#This Row],[Precio Final]]-STOCK[[#This Row],[Costo total]]</f>
        <v>16.03</v>
      </c>
      <c r="Q132" s="8">
        <f>STOCK[[#This Row],[Ganancia Unitaria]]*STOCK[[#This Row],[Salidas]]</f>
        <v>16.03</v>
      </c>
      <c r="R132" s="8" t="s">
        <v>336</v>
      </c>
      <c r="S132" s="8"/>
      <c r="T132" s="9">
        <f>STOCK[[#This Row],[Costo total]]*STOCK[[#This Row],[Entradas]]</f>
        <v>28.97</v>
      </c>
      <c r="U132" s="8">
        <f>STOCK[[#This Row],[Stock Actual]]*STOCK[[#This Row],[Costo total]]</f>
        <v>0</v>
      </c>
      <c r="V132" s="8"/>
    </row>
    <row r="133" spans="1:22" ht="51" customHeight="1" x14ac:dyDescent="0.2">
      <c r="A133" s="14" t="s">
        <v>400</v>
      </c>
      <c r="B133" s="14" t="s">
        <v>401</v>
      </c>
      <c r="C133" s="16" t="s">
        <v>402</v>
      </c>
      <c r="D133" s="14" t="s">
        <v>42</v>
      </c>
      <c r="E133" s="15" t="s">
        <v>26</v>
      </c>
      <c r="F133" s="15">
        <v>35</v>
      </c>
      <c r="G133" s="14">
        <v>3</v>
      </c>
      <c r="H133" s="17">
        <f>SUMIFS(VENTAS[Cantidad],VENTAS[Código del producto Vendido],STOCK[[#This Row],[Code]])</f>
        <v>2</v>
      </c>
      <c r="I133" s="14">
        <f>STOCK[[#This Row],[Entradas]]-STOCK[[#This Row],[Salidas]]</f>
        <v>1</v>
      </c>
      <c r="J133" s="18">
        <f>STOCK[[#This Row],[Precio Final]]*10%</f>
        <v>3.5</v>
      </c>
      <c r="K133" s="15">
        <v>10.32</v>
      </c>
      <c r="L133" s="15">
        <v>2.37</v>
      </c>
      <c r="M133" s="19">
        <f>STOCK[[#This Row],[Costo Unitario (USD)]]+STOCK[[#This Row],[Costo Envío (USD)]]+STOCK[[#This Row],[Comisión 10%]]</f>
        <v>16.190000000000001</v>
      </c>
      <c r="N133" s="14">
        <f t="shared" si="4"/>
        <v>24.285000000000004</v>
      </c>
      <c r="O133" s="15">
        <f t="shared" si="5"/>
        <v>35</v>
      </c>
      <c r="P133" s="15">
        <f>STOCK[[#This Row],[Precio Final]]-STOCK[[#This Row],[Costo total]]</f>
        <v>18.809999999999999</v>
      </c>
      <c r="Q133" s="14">
        <f>STOCK[[#This Row],[Ganancia Unitaria]]*STOCK[[#This Row],[Salidas]]</f>
        <v>37.619999999999997</v>
      </c>
      <c r="R133" s="14" t="s">
        <v>403</v>
      </c>
      <c r="S133" s="14"/>
      <c r="T133" s="15">
        <f>STOCK[[#This Row],[Costo total]]*STOCK[[#This Row],[Entradas]]</f>
        <v>48.570000000000007</v>
      </c>
      <c r="U133" s="14">
        <f>STOCK[[#This Row],[Stock Actual]]*STOCK[[#This Row],[Costo total]]</f>
        <v>16.190000000000001</v>
      </c>
      <c r="V133" s="14">
        <v>30</v>
      </c>
    </row>
    <row r="134" spans="1:22" ht="51" customHeight="1" x14ac:dyDescent="0.2">
      <c r="A134" s="8" t="s">
        <v>404</v>
      </c>
      <c r="B134" s="8" t="s">
        <v>405</v>
      </c>
      <c r="C134" s="10" t="s">
        <v>402</v>
      </c>
      <c r="D134" s="8" t="s">
        <v>34</v>
      </c>
      <c r="E134" s="9" t="s">
        <v>26</v>
      </c>
      <c r="F134" s="9">
        <v>35</v>
      </c>
      <c r="G134" s="8">
        <v>3</v>
      </c>
      <c r="H134" s="11">
        <f>SUMIFS(VENTAS[Cantidad],VENTAS[Código del producto Vendido],STOCK[[#This Row],[Code]])</f>
        <v>1</v>
      </c>
      <c r="I134" s="8">
        <f>STOCK[[#This Row],[Entradas]]-STOCK[[#This Row],[Salidas]]</f>
        <v>2</v>
      </c>
      <c r="J134" s="12">
        <f>STOCK[[#This Row],[Precio Final]]*10%</f>
        <v>3.5</v>
      </c>
      <c r="K134" s="9">
        <v>10.32</v>
      </c>
      <c r="L134" s="9">
        <v>2.37</v>
      </c>
      <c r="M134" s="13">
        <f>STOCK[[#This Row],[Costo Unitario (USD)]]+STOCK[[#This Row],[Costo Envío (USD)]]+STOCK[[#This Row],[Comisión 10%]]</f>
        <v>16.190000000000001</v>
      </c>
      <c r="N134" s="8">
        <f t="shared" si="4"/>
        <v>24.285000000000004</v>
      </c>
      <c r="O134" s="9">
        <f t="shared" si="5"/>
        <v>35</v>
      </c>
      <c r="P134" s="9">
        <f>STOCK[[#This Row],[Precio Final]]-STOCK[[#This Row],[Costo total]]</f>
        <v>18.809999999999999</v>
      </c>
      <c r="Q134" s="8">
        <f>STOCK[[#This Row],[Ganancia Unitaria]]*STOCK[[#This Row],[Salidas]]</f>
        <v>18.809999999999999</v>
      </c>
      <c r="R134" s="8" t="s">
        <v>403</v>
      </c>
      <c r="S134" s="8"/>
      <c r="T134" s="9">
        <f>STOCK[[#This Row],[Costo total]]*STOCK[[#This Row],[Entradas]]</f>
        <v>48.570000000000007</v>
      </c>
      <c r="U134" s="8">
        <f>STOCK[[#This Row],[Stock Actual]]*STOCK[[#This Row],[Costo total]]</f>
        <v>32.380000000000003</v>
      </c>
      <c r="V134" s="8">
        <v>30</v>
      </c>
    </row>
    <row r="135" spans="1:22" ht="51" customHeight="1" x14ac:dyDescent="0.2">
      <c r="A135" s="14" t="s">
        <v>406</v>
      </c>
      <c r="B135" s="14" t="s">
        <v>407</v>
      </c>
      <c r="C135" s="16" t="s">
        <v>402</v>
      </c>
      <c r="D135" s="14" t="s">
        <v>113</v>
      </c>
      <c r="E135" s="15" t="s">
        <v>26</v>
      </c>
      <c r="F135" s="15">
        <v>35</v>
      </c>
      <c r="G135" s="14">
        <v>3</v>
      </c>
      <c r="H135" s="17">
        <f>SUMIFS(VENTAS[Cantidad],VENTAS[Código del producto Vendido],STOCK[[#This Row],[Code]])</f>
        <v>1</v>
      </c>
      <c r="I135" s="14">
        <f>STOCK[[#This Row],[Entradas]]-STOCK[[#This Row],[Salidas]]</f>
        <v>2</v>
      </c>
      <c r="J135" s="18">
        <f>STOCK[[#This Row],[Precio Final]]*10%</f>
        <v>3.5</v>
      </c>
      <c r="K135" s="15">
        <v>10.32</v>
      </c>
      <c r="L135" s="15">
        <v>2.37</v>
      </c>
      <c r="M135" s="19">
        <f>STOCK[[#This Row],[Costo Unitario (USD)]]+STOCK[[#This Row],[Costo Envío (USD)]]+STOCK[[#This Row],[Comisión 10%]]</f>
        <v>16.190000000000001</v>
      </c>
      <c r="N135" s="14">
        <f t="shared" si="4"/>
        <v>24.285000000000004</v>
      </c>
      <c r="O135" s="15">
        <f t="shared" si="5"/>
        <v>35</v>
      </c>
      <c r="P135" s="15">
        <f>STOCK[[#This Row],[Precio Final]]-STOCK[[#This Row],[Costo total]]</f>
        <v>18.809999999999999</v>
      </c>
      <c r="Q135" s="14">
        <f>STOCK[[#This Row],[Ganancia Unitaria]]*STOCK[[#This Row],[Salidas]]</f>
        <v>18.809999999999999</v>
      </c>
      <c r="R135" s="14" t="s">
        <v>403</v>
      </c>
      <c r="S135" s="14"/>
      <c r="T135" s="15">
        <f>STOCK[[#This Row],[Costo total]]*STOCK[[#This Row],[Entradas]]</f>
        <v>48.570000000000007</v>
      </c>
      <c r="U135" s="14">
        <f>STOCK[[#This Row],[Stock Actual]]*STOCK[[#This Row],[Costo total]]</f>
        <v>32.380000000000003</v>
      </c>
      <c r="V135" s="14">
        <v>30</v>
      </c>
    </row>
    <row r="136" spans="1:22" ht="34" customHeight="1" x14ac:dyDescent="0.2">
      <c r="A136" s="8" t="s">
        <v>408</v>
      </c>
      <c r="B136" s="8" t="s">
        <v>297</v>
      </c>
      <c r="C136" s="10" t="s">
        <v>409</v>
      </c>
      <c r="D136" s="8" t="s">
        <v>34</v>
      </c>
      <c r="E136" s="9" t="s">
        <v>26</v>
      </c>
      <c r="F136" s="9">
        <v>22</v>
      </c>
      <c r="G136" s="8">
        <v>7</v>
      </c>
      <c r="H136" s="11">
        <f>SUMIFS(VENTAS[Cantidad],VENTAS[Código del producto Vendido],STOCK[[#This Row],[Code]])</f>
        <v>3</v>
      </c>
      <c r="I136" s="8">
        <f>STOCK[[#This Row],[Entradas]]-STOCK[[#This Row],[Salidas]]</f>
        <v>4</v>
      </c>
      <c r="J136" s="12">
        <f>STOCK[[#This Row],[Precio Final]]*10%</f>
        <v>2.2000000000000002</v>
      </c>
      <c r="K136" s="9">
        <v>10.28</v>
      </c>
      <c r="L136" s="9">
        <v>2.37</v>
      </c>
      <c r="M136" s="13">
        <f>STOCK[[#This Row],[Costo Unitario (USD)]]+STOCK[[#This Row],[Costo Envío (USD)]]+STOCK[[#This Row],[Comisión 10%]]</f>
        <v>14.849999999999998</v>
      </c>
      <c r="N136" s="8">
        <f t="shared" si="4"/>
        <v>22.274999999999999</v>
      </c>
      <c r="O136" s="9">
        <f t="shared" si="5"/>
        <v>22</v>
      </c>
      <c r="P136" s="9">
        <f>STOCK[[#This Row],[Precio Final]]-STOCK[[#This Row],[Costo total]]</f>
        <v>7.1500000000000021</v>
      </c>
      <c r="Q136" s="8">
        <f>STOCK[[#This Row],[Ganancia Unitaria]]*STOCK[[#This Row],[Salidas]]</f>
        <v>21.450000000000006</v>
      </c>
      <c r="R136" s="8" t="s">
        <v>403</v>
      </c>
      <c r="S136" s="8"/>
      <c r="T136" s="9">
        <f>STOCK[[#This Row],[Costo total]]*STOCK[[#This Row],[Entradas]]</f>
        <v>103.94999999999999</v>
      </c>
      <c r="U136" s="8">
        <f>STOCK[[#This Row],[Stock Actual]]*STOCK[[#This Row],[Costo total]]</f>
        <v>59.399999999999991</v>
      </c>
      <c r="V136" s="8"/>
    </row>
    <row r="137" spans="1:22" ht="34" customHeight="1" x14ac:dyDescent="0.2">
      <c r="A137" s="14" t="s">
        <v>410</v>
      </c>
      <c r="B137" s="14" t="s">
        <v>118</v>
      </c>
      <c r="C137" s="16" t="s">
        <v>411</v>
      </c>
      <c r="D137" s="14" t="s">
        <v>334</v>
      </c>
      <c r="E137" s="15" t="s">
        <v>335</v>
      </c>
      <c r="F137" s="15">
        <v>45</v>
      </c>
      <c r="G137" s="14">
        <v>2</v>
      </c>
      <c r="H137" s="17">
        <f>SUMIFS(VENTAS[Cantidad],VENTAS[Código del producto Vendido],STOCK[[#This Row],[Code]])</f>
        <v>1</v>
      </c>
      <c r="I137" s="14">
        <f>STOCK[[#This Row],[Entradas]]-STOCK[[#This Row],[Salidas]]</f>
        <v>1</v>
      </c>
      <c r="J137" s="18">
        <f>STOCK[[#This Row],[Precio Final]]*10%</f>
        <v>4.5</v>
      </c>
      <c r="K137" s="15">
        <v>18</v>
      </c>
      <c r="L137" s="15">
        <v>1.65</v>
      </c>
      <c r="M137" s="19">
        <f>STOCK[[#This Row],[Costo Unitario (USD)]]+STOCK[[#This Row],[Costo Envío (USD)]]+STOCK[[#This Row],[Comisión 10%]]</f>
        <v>24.15</v>
      </c>
      <c r="N137" s="14">
        <f t="shared" si="4"/>
        <v>36.224999999999994</v>
      </c>
      <c r="O137" s="15">
        <f t="shared" si="5"/>
        <v>45</v>
      </c>
      <c r="P137" s="15">
        <f>STOCK[[#This Row],[Precio Final]]-STOCK[[#This Row],[Costo total]]</f>
        <v>20.85</v>
      </c>
      <c r="Q137" s="14">
        <f>STOCK[[#This Row],[Ganancia Unitaria]]*STOCK[[#This Row],[Salidas]]</f>
        <v>20.85</v>
      </c>
      <c r="R137" s="14"/>
      <c r="S137" s="14"/>
      <c r="T137" s="15">
        <f>STOCK[[#This Row],[Costo total]]*STOCK[[#This Row],[Entradas]]</f>
        <v>48.3</v>
      </c>
      <c r="U137" s="14">
        <f>STOCK[[#This Row],[Stock Actual]]*STOCK[[#This Row],[Costo total]]</f>
        <v>24.15</v>
      </c>
      <c r="V137" s="14"/>
    </row>
    <row r="138" spans="1:22" ht="34" customHeight="1" x14ac:dyDescent="0.2">
      <c r="A138" s="8" t="s">
        <v>412</v>
      </c>
      <c r="B138" s="8" t="s">
        <v>413</v>
      </c>
      <c r="C138" s="10" t="s">
        <v>414</v>
      </c>
      <c r="D138" s="8" t="s">
        <v>415</v>
      </c>
      <c r="E138" s="9" t="s">
        <v>335</v>
      </c>
      <c r="F138" s="9">
        <v>35</v>
      </c>
      <c r="G138" s="8">
        <v>2</v>
      </c>
      <c r="H138" s="11">
        <f>SUMIFS(VENTAS[Cantidad],VENTAS[Código del producto Vendido],STOCK[[#This Row],[Code]])</f>
        <v>2</v>
      </c>
      <c r="I138" s="8">
        <f>STOCK[[#This Row],[Entradas]]-STOCK[[#This Row],[Salidas]]</f>
        <v>0</v>
      </c>
      <c r="J138" s="12">
        <f>STOCK[[#This Row],[Precio Final]]*10%</f>
        <v>3.5</v>
      </c>
      <c r="K138" s="9">
        <v>10.5</v>
      </c>
      <c r="L138" s="9">
        <v>1.65</v>
      </c>
      <c r="M138" s="13">
        <f>STOCK[[#This Row],[Costo Unitario (USD)]]+STOCK[[#This Row],[Costo Envío (USD)]]+STOCK[[#This Row],[Comisión 10%]]</f>
        <v>15.65</v>
      </c>
      <c r="N138" s="8">
        <f t="shared" si="4"/>
        <v>23.475000000000001</v>
      </c>
      <c r="O138" s="9">
        <f t="shared" si="5"/>
        <v>35</v>
      </c>
      <c r="P138" s="9">
        <f>STOCK[[#This Row],[Precio Final]]-STOCK[[#This Row],[Costo total]]</f>
        <v>19.350000000000001</v>
      </c>
      <c r="Q138" s="8">
        <f>STOCK[[#This Row],[Ganancia Unitaria]]*STOCK[[#This Row],[Salidas]]</f>
        <v>38.700000000000003</v>
      </c>
      <c r="R138" s="8"/>
      <c r="S138" s="8"/>
      <c r="T138" s="9">
        <f>STOCK[[#This Row],[Costo total]]*STOCK[[#This Row],[Entradas]]</f>
        <v>31.3</v>
      </c>
      <c r="U138" s="8">
        <f>STOCK[[#This Row],[Stock Actual]]*STOCK[[#This Row],[Costo total]]</f>
        <v>0</v>
      </c>
      <c r="V138" s="8"/>
    </row>
    <row r="139" spans="1:22" ht="34" customHeight="1" x14ac:dyDescent="0.2">
      <c r="A139" s="14" t="s">
        <v>416</v>
      </c>
      <c r="B139" s="14" t="s">
        <v>118</v>
      </c>
      <c r="C139" s="16" t="s">
        <v>417</v>
      </c>
      <c r="D139" s="14" t="s">
        <v>94</v>
      </c>
      <c r="E139" s="15"/>
      <c r="F139" s="15">
        <v>20</v>
      </c>
      <c r="G139" s="14">
        <v>3</v>
      </c>
      <c r="H139" s="17">
        <f>SUMIFS(VENTAS[Cantidad],VENTAS[Código del producto Vendido],STOCK[[#This Row],[Code]])</f>
        <v>2</v>
      </c>
      <c r="I139" s="14">
        <f>STOCK[[#This Row],[Entradas]]-STOCK[[#This Row],[Salidas]]</f>
        <v>1</v>
      </c>
      <c r="J139" s="18">
        <f>STOCK[[#This Row],[Precio Final]]*10%</f>
        <v>2</v>
      </c>
      <c r="K139" s="15">
        <v>5</v>
      </c>
      <c r="L139" s="15">
        <v>1.65</v>
      </c>
      <c r="M139" s="19">
        <f>STOCK[[#This Row],[Costo Unitario (USD)]]+STOCK[[#This Row],[Costo Envío (USD)]]+STOCK[[#This Row],[Comisión 10%]]</f>
        <v>8.65</v>
      </c>
      <c r="N139" s="14">
        <f t="shared" si="4"/>
        <v>12.975000000000001</v>
      </c>
      <c r="O139" s="15">
        <f t="shared" si="5"/>
        <v>20</v>
      </c>
      <c r="P139" s="15">
        <f>STOCK[[#This Row],[Precio Final]]-STOCK[[#This Row],[Costo total]]</f>
        <v>11.35</v>
      </c>
      <c r="Q139" s="14">
        <f>STOCK[[#This Row],[Ganancia Unitaria]]*STOCK[[#This Row],[Salidas]]</f>
        <v>22.7</v>
      </c>
      <c r="R139" s="14"/>
      <c r="S139" s="14"/>
      <c r="T139" s="15"/>
      <c r="U139" s="14"/>
      <c r="V139" s="14"/>
    </row>
    <row r="140" spans="1:22" ht="34" customHeight="1" x14ac:dyDescent="0.2">
      <c r="A140" s="8" t="s">
        <v>418</v>
      </c>
      <c r="B140" s="8" t="s">
        <v>413</v>
      </c>
      <c r="C140" s="10" t="s">
        <v>417</v>
      </c>
      <c r="D140" s="8" t="s">
        <v>415</v>
      </c>
      <c r="E140" s="9" t="s">
        <v>335</v>
      </c>
      <c r="F140" s="9">
        <v>20</v>
      </c>
      <c r="G140" s="8">
        <v>1</v>
      </c>
      <c r="H140" s="11">
        <f>SUMIFS(VENTAS[Cantidad],VENTAS[Código del producto Vendido],STOCK[[#This Row],[Code]])</f>
        <v>2</v>
      </c>
      <c r="I140" s="8">
        <f>STOCK[[#This Row],[Entradas]]-STOCK[[#This Row],[Salidas]]</f>
        <v>-1</v>
      </c>
      <c r="J140" s="12">
        <f>STOCK[[#This Row],[Precio Final]]*10%</f>
        <v>2</v>
      </c>
      <c r="K140" s="9">
        <v>5</v>
      </c>
      <c r="L140" s="9">
        <v>1.65</v>
      </c>
      <c r="M140" s="13">
        <f>STOCK[[#This Row],[Costo Unitario (USD)]]+STOCK[[#This Row],[Costo Envío (USD)]]+STOCK[[#This Row],[Comisión 10%]]</f>
        <v>8.65</v>
      </c>
      <c r="N140" s="8">
        <f t="shared" si="4"/>
        <v>12.975000000000001</v>
      </c>
      <c r="O140" s="9">
        <f t="shared" si="5"/>
        <v>20</v>
      </c>
      <c r="P140" s="9">
        <f>STOCK[[#This Row],[Precio Final]]-STOCK[[#This Row],[Costo total]]</f>
        <v>11.35</v>
      </c>
      <c r="Q140" s="8">
        <f>STOCK[[#This Row],[Ganancia Unitaria]]*STOCK[[#This Row],[Salidas]]</f>
        <v>22.7</v>
      </c>
      <c r="R140" s="8"/>
      <c r="S140" s="8"/>
      <c r="T140" s="9">
        <f>STOCK[[#This Row],[Costo total]]*STOCK[[#This Row],[Entradas]]</f>
        <v>8.65</v>
      </c>
      <c r="U140" s="8">
        <f>STOCK[[#This Row],[Stock Actual]]*STOCK[[#This Row],[Costo total]]</f>
        <v>-8.65</v>
      </c>
      <c r="V140" s="8"/>
    </row>
    <row r="141" spans="1:22" ht="34" customHeight="1" x14ac:dyDescent="0.2">
      <c r="A141" s="14" t="s">
        <v>419</v>
      </c>
      <c r="B141" s="14" t="s">
        <v>118</v>
      </c>
      <c r="C141" s="16" t="s">
        <v>420</v>
      </c>
      <c r="D141" s="14" t="s">
        <v>97</v>
      </c>
      <c r="E141" s="15"/>
      <c r="F141" s="15">
        <v>35</v>
      </c>
      <c r="G141" s="14">
        <v>1</v>
      </c>
      <c r="H141" s="17">
        <f>SUMIFS(VENTAS[Cantidad],VENTAS[Código del producto Vendido],STOCK[[#This Row],[Code]])</f>
        <v>1</v>
      </c>
      <c r="I141" s="14">
        <f>STOCK[[#This Row],[Entradas]]-STOCK[[#This Row],[Salidas]]</f>
        <v>0</v>
      </c>
      <c r="J141" s="18">
        <f>STOCK[[#This Row],[Precio Final]]*10%</f>
        <v>3.5</v>
      </c>
      <c r="K141" s="15">
        <v>18</v>
      </c>
      <c r="L141" s="15">
        <v>1.65</v>
      </c>
      <c r="M141" s="19">
        <f>STOCK[[#This Row],[Costo Unitario (USD)]]+STOCK[[#This Row],[Costo Envío (USD)]]+STOCK[[#This Row],[Comisión 10%]]</f>
        <v>23.15</v>
      </c>
      <c r="N141" s="14">
        <f t="shared" si="4"/>
        <v>34.724999999999994</v>
      </c>
      <c r="O141" s="15">
        <f t="shared" si="5"/>
        <v>35</v>
      </c>
      <c r="P141" s="15">
        <f>STOCK[[#This Row],[Precio Final]]-STOCK[[#This Row],[Costo total]]</f>
        <v>11.850000000000001</v>
      </c>
      <c r="Q141" s="14">
        <f>STOCK[[#This Row],[Ganancia Unitaria]]*STOCK[[#This Row],[Salidas]]</f>
        <v>11.850000000000001</v>
      </c>
      <c r="R141" s="14"/>
      <c r="S141" s="14"/>
      <c r="T141" s="15">
        <f>STOCK[[#This Row],[Costo total]]*STOCK[[#This Row],[Entradas]]</f>
        <v>23.15</v>
      </c>
      <c r="U141" s="14">
        <f>STOCK[[#This Row],[Stock Actual]]*STOCK[[#This Row],[Costo total]]</f>
        <v>0</v>
      </c>
      <c r="V141" s="14"/>
    </row>
    <row r="142" spans="1:22" ht="34" customHeight="1" x14ac:dyDescent="0.2">
      <c r="A142" s="8" t="s">
        <v>421</v>
      </c>
      <c r="B142" s="8" t="s">
        <v>290</v>
      </c>
      <c r="C142" s="10" t="s">
        <v>422</v>
      </c>
      <c r="D142" s="8" t="s">
        <v>42</v>
      </c>
      <c r="E142" s="9"/>
      <c r="F142" s="9">
        <v>20</v>
      </c>
      <c r="G142" s="8">
        <v>2</v>
      </c>
      <c r="H142" s="11">
        <f>SUMIFS(VENTAS[Cantidad],VENTAS[Código del producto Vendido],STOCK[[#This Row],[Code]])</f>
        <v>1</v>
      </c>
      <c r="I142" s="8">
        <f>STOCK[[#This Row],[Entradas]]-STOCK[[#This Row],[Salidas]]</f>
        <v>1</v>
      </c>
      <c r="J142" s="12">
        <f>STOCK[[#This Row],[Precio Final]]*10%</f>
        <v>2</v>
      </c>
      <c r="K142" s="9">
        <v>5.78</v>
      </c>
      <c r="L142" s="9">
        <v>1.65</v>
      </c>
      <c r="M142" s="13">
        <f>STOCK[[#This Row],[Costo Unitario (USD)]]+STOCK[[#This Row],[Costo Envío (USD)]]+STOCK[[#This Row],[Comisión 10%]]</f>
        <v>9.43</v>
      </c>
      <c r="N142" s="8">
        <f t="shared" si="4"/>
        <v>14.145</v>
      </c>
      <c r="O142" s="9">
        <f t="shared" si="5"/>
        <v>20</v>
      </c>
      <c r="P142" s="9">
        <f>STOCK[[#This Row],[Precio Final]]-STOCK[[#This Row],[Costo total]]</f>
        <v>10.57</v>
      </c>
      <c r="Q142" s="8">
        <f>STOCK[[#This Row],[Ganancia Unitaria]]*STOCK[[#This Row],[Salidas]]</f>
        <v>10.57</v>
      </c>
      <c r="R142" s="8"/>
      <c r="S142" s="8"/>
      <c r="T142" s="9">
        <f>STOCK[[#This Row],[Costo total]]*STOCK[[#This Row],[Entradas]]</f>
        <v>18.86</v>
      </c>
      <c r="U142" s="8">
        <f>STOCK[[#This Row],[Stock Actual]]*STOCK[[#This Row],[Costo total]]</f>
        <v>9.43</v>
      </c>
      <c r="V142" s="8"/>
    </row>
    <row r="143" spans="1:22" ht="34" customHeight="1" x14ac:dyDescent="0.2">
      <c r="A143" s="14" t="s">
        <v>423</v>
      </c>
      <c r="B143" s="14" t="s">
        <v>424</v>
      </c>
      <c r="C143" s="16" t="s">
        <v>422</v>
      </c>
      <c r="D143" s="14" t="s">
        <v>34</v>
      </c>
      <c r="E143" s="15"/>
      <c r="F143" s="15">
        <v>20</v>
      </c>
      <c r="G143" s="14">
        <v>1</v>
      </c>
      <c r="H143" s="17">
        <f>SUMIFS(VENTAS[Cantidad],VENTAS[Código del producto Vendido],STOCK[[#This Row],[Code]])</f>
        <v>2</v>
      </c>
      <c r="I143" s="14">
        <f>STOCK[[#This Row],[Entradas]]-STOCK[[#This Row],[Salidas]]</f>
        <v>-1</v>
      </c>
      <c r="J143" s="18">
        <f>STOCK[[#This Row],[Precio Final]]*10%</f>
        <v>2</v>
      </c>
      <c r="K143" s="15">
        <v>5.78</v>
      </c>
      <c r="L143" s="15">
        <v>1.65</v>
      </c>
      <c r="M143" s="19">
        <f>STOCK[[#This Row],[Costo Unitario (USD)]]+STOCK[[#This Row],[Costo Envío (USD)]]+STOCK[[#This Row],[Comisión 10%]]</f>
        <v>9.43</v>
      </c>
      <c r="N143" s="14">
        <f t="shared" si="4"/>
        <v>14.145</v>
      </c>
      <c r="O143" s="15">
        <f t="shared" si="5"/>
        <v>20</v>
      </c>
      <c r="P143" s="15">
        <f>STOCK[[#This Row],[Precio Final]]-STOCK[[#This Row],[Costo total]]</f>
        <v>10.57</v>
      </c>
      <c r="Q143" s="14">
        <f>STOCK[[#This Row],[Ganancia Unitaria]]*STOCK[[#This Row],[Salidas]]</f>
        <v>21.14</v>
      </c>
      <c r="R143" s="14"/>
      <c r="S143" s="14"/>
      <c r="T143" s="15">
        <f>STOCK[[#This Row],[Costo total]]*STOCK[[#This Row],[Entradas]]</f>
        <v>9.43</v>
      </c>
      <c r="U143" s="14">
        <f>STOCK[[#This Row],[Stock Actual]]*STOCK[[#This Row],[Costo total]]</f>
        <v>-9.43</v>
      </c>
      <c r="V143" s="14"/>
    </row>
    <row r="144" spans="1:22" ht="34" customHeight="1" x14ac:dyDescent="0.2">
      <c r="A144" s="8" t="s">
        <v>425</v>
      </c>
      <c r="B144" s="8" t="s">
        <v>426</v>
      </c>
      <c r="C144" s="10" t="s">
        <v>422</v>
      </c>
      <c r="D144" s="8" t="s">
        <v>113</v>
      </c>
      <c r="E144" s="9"/>
      <c r="F144" s="9">
        <v>20</v>
      </c>
      <c r="G144" s="8">
        <v>1</v>
      </c>
      <c r="H144" s="11">
        <f>SUMIFS(VENTAS[Cantidad],VENTAS[Código del producto Vendido],STOCK[[#This Row],[Code]])</f>
        <v>3</v>
      </c>
      <c r="I144" s="8">
        <f>STOCK[[#This Row],[Entradas]]-STOCK[[#This Row],[Salidas]]</f>
        <v>-2</v>
      </c>
      <c r="J144" s="12">
        <f>STOCK[[#This Row],[Precio Final]]*10%</f>
        <v>2</v>
      </c>
      <c r="K144" s="9">
        <v>5.78</v>
      </c>
      <c r="L144" s="9">
        <v>1.65</v>
      </c>
      <c r="M144" s="13">
        <f>STOCK[[#This Row],[Costo Unitario (USD)]]+STOCK[[#This Row],[Costo Envío (USD)]]+STOCK[[#This Row],[Comisión 10%]]</f>
        <v>9.43</v>
      </c>
      <c r="N144" s="8">
        <f t="shared" si="4"/>
        <v>14.145</v>
      </c>
      <c r="O144" s="9">
        <f t="shared" si="5"/>
        <v>20</v>
      </c>
      <c r="P144" s="9">
        <f>STOCK[[#This Row],[Precio Final]]-STOCK[[#This Row],[Costo total]]</f>
        <v>10.57</v>
      </c>
      <c r="Q144" s="8">
        <f>STOCK[[#This Row],[Ganancia Unitaria]]*STOCK[[#This Row],[Salidas]]</f>
        <v>31.71</v>
      </c>
      <c r="R144" s="8"/>
      <c r="S144" s="8"/>
      <c r="T144" s="9">
        <f>STOCK[[#This Row],[Costo total]]*STOCK[[#This Row],[Entradas]]</f>
        <v>9.43</v>
      </c>
      <c r="U144" s="8">
        <f>STOCK[[#This Row],[Stock Actual]]*STOCK[[#This Row],[Costo total]]</f>
        <v>-18.86</v>
      </c>
      <c r="V144" s="8"/>
    </row>
    <row r="145" spans="1:22" ht="34" customHeight="1" x14ac:dyDescent="0.2">
      <c r="A145" s="14" t="s">
        <v>427</v>
      </c>
      <c r="B145" s="14" t="s">
        <v>139</v>
      </c>
      <c r="C145" s="16" t="s">
        <v>428</v>
      </c>
      <c r="D145" s="14" t="s">
        <v>46</v>
      </c>
      <c r="E145" s="15"/>
      <c r="F145" s="15">
        <v>18</v>
      </c>
      <c r="G145" s="14">
        <v>1</v>
      </c>
      <c r="H145" s="17">
        <f>SUMIFS(VENTAS[Cantidad],VENTAS[Código del producto Vendido],STOCK[[#This Row],[Code]])</f>
        <v>1</v>
      </c>
      <c r="I145" s="14">
        <f>STOCK[[#This Row],[Entradas]]-STOCK[[#This Row],[Salidas]]</f>
        <v>0</v>
      </c>
      <c r="J145" s="18">
        <f>STOCK[[#This Row],[Precio Final]]*10%</f>
        <v>1.8</v>
      </c>
      <c r="K145" s="15">
        <v>5.15</v>
      </c>
      <c r="L145" s="15">
        <v>1.65</v>
      </c>
      <c r="M145" s="19">
        <f>STOCK[[#This Row],[Costo Unitario (USD)]]+STOCK[[#This Row],[Costo Envío (USD)]]+STOCK[[#This Row],[Comisión 10%]]</f>
        <v>8.6000000000000014</v>
      </c>
      <c r="N145" s="14">
        <f t="shared" si="4"/>
        <v>12.900000000000002</v>
      </c>
      <c r="O145" s="15">
        <f t="shared" si="5"/>
        <v>18</v>
      </c>
      <c r="P145" s="15">
        <f>STOCK[[#This Row],[Precio Final]]-STOCK[[#This Row],[Costo total]]</f>
        <v>9.3999999999999986</v>
      </c>
      <c r="Q145" s="14">
        <f>STOCK[[#This Row],[Ganancia Unitaria]]*STOCK[[#This Row],[Salidas]]</f>
        <v>9.3999999999999986</v>
      </c>
      <c r="R145" s="14"/>
      <c r="S145" s="14"/>
      <c r="T145" s="15">
        <f>STOCK[[#This Row],[Costo total]]*STOCK[[#This Row],[Entradas]]</f>
        <v>8.6000000000000014</v>
      </c>
      <c r="U145" s="14">
        <f>STOCK[[#This Row],[Stock Actual]]*STOCK[[#This Row],[Costo total]]</f>
        <v>0</v>
      </c>
      <c r="V145" s="14"/>
    </row>
    <row r="146" spans="1:22" ht="34" customHeight="1" x14ac:dyDescent="0.2">
      <c r="A146" s="8" t="s">
        <v>429</v>
      </c>
      <c r="B146" s="8" t="s">
        <v>376</v>
      </c>
      <c r="C146" s="10" t="s">
        <v>430</v>
      </c>
      <c r="D146" s="8" t="s">
        <v>113</v>
      </c>
      <c r="E146" s="9"/>
      <c r="F146" s="9">
        <v>18</v>
      </c>
      <c r="G146" s="8">
        <v>2</v>
      </c>
      <c r="H146" s="11">
        <f>SUMIFS(VENTAS[Cantidad],VENTAS[Código del producto Vendido],STOCK[[#This Row],[Code]])</f>
        <v>1</v>
      </c>
      <c r="I146" s="8">
        <f>STOCK[[#This Row],[Entradas]]-STOCK[[#This Row],[Salidas]]</f>
        <v>1</v>
      </c>
      <c r="J146" s="12">
        <f>STOCK[[#This Row],[Precio Final]]*10%</f>
        <v>1.8</v>
      </c>
      <c r="K146" s="9">
        <v>5.15</v>
      </c>
      <c r="L146" s="9">
        <v>1.65</v>
      </c>
      <c r="M146" s="13">
        <f>STOCK[[#This Row],[Costo Unitario (USD)]]+STOCK[[#This Row],[Costo Envío (USD)]]+STOCK[[#This Row],[Comisión 10%]]</f>
        <v>8.6000000000000014</v>
      </c>
      <c r="N146" s="8">
        <f t="shared" si="4"/>
        <v>12.900000000000002</v>
      </c>
      <c r="O146" s="9">
        <f t="shared" si="5"/>
        <v>18</v>
      </c>
      <c r="P146" s="9">
        <f>STOCK[[#This Row],[Precio Final]]-STOCK[[#This Row],[Costo total]]</f>
        <v>9.3999999999999986</v>
      </c>
      <c r="Q146" s="8">
        <f>STOCK[[#This Row],[Ganancia Unitaria]]*STOCK[[#This Row],[Salidas]]</f>
        <v>9.3999999999999986</v>
      </c>
      <c r="R146" s="8"/>
      <c r="S146" s="8"/>
      <c r="T146" s="9">
        <f>STOCK[[#This Row],[Costo total]]*STOCK[[#This Row],[Entradas]]</f>
        <v>17.200000000000003</v>
      </c>
      <c r="U146" s="8">
        <f>STOCK[[#This Row],[Stock Actual]]*STOCK[[#This Row],[Costo total]]</f>
        <v>8.6000000000000014</v>
      </c>
      <c r="V146" s="8"/>
    </row>
    <row r="147" spans="1:22" ht="34" customHeight="1" x14ac:dyDescent="0.2">
      <c r="A147" s="14" t="s">
        <v>431</v>
      </c>
      <c r="B147" s="14" t="s">
        <v>139</v>
      </c>
      <c r="C147" s="16" t="s">
        <v>432</v>
      </c>
      <c r="D147" s="14" t="s">
        <v>46</v>
      </c>
      <c r="E147" s="15"/>
      <c r="F147" s="15">
        <v>18</v>
      </c>
      <c r="G147" s="14">
        <v>2</v>
      </c>
      <c r="H147" s="17">
        <f>SUMIFS(VENTAS[Cantidad],VENTAS[Código del producto Vendido],STOCK[[#This Row],[Code]])</f>
        <v>0</v>
      </c>
      <c r="I147" s="14">
        <f>STOCK[[#This Row],[Entradas]]-STOCK[[#This Row],[Salidas]]</f>
        <v>2</v>
      </c>
      <c r="J147" s="18">
        <f>STOCK[[#This Row],[Precio Final]]*10%</f>
        <v>1.8</v>
      </c>
      <c r="K147" s="15">
        <v>7.07</v>
      </c>
      <c r="L147" s="15">
        <v>1.65</v>
      </c>
      <c r="M147" s="19">
        <f>STOCK[[#This Row],[Costo Unitario (USD)]]+STOCK[[#This Row],[Costo Envío (USD)]]+STOCK[[#This Row],[Comisión 10%]]</f>
        <v>10.520000000000001</v>
      </c>
      <c r="N147" s="14">
        <f t="shared" si="4"/>
        <v>15.780000000000001</v>
      </c>
      <c r="O147" s="15">
        <f t="shared" si="5"/>
        <v>18</v>
      </c>
      <c r="P147" s="15">
        <f>STOCK[[#This Row],[Precio Final]]-STOCK[[#This Row],[Costo total]]</f>
        <v>7.4799999999999986</v>
      </c>
      <c r="Q147" s="14">
        <f>STOCK[[#This Row],[Ganancia Unitaria]]*STOCK[[#This Row],[Salidas]]</f>
        <v>0</v>
      </c>
      <c r="R147" s="14"/>
      <c r="S147" s="14"/>
      <c r="T147" s="15">
        <f>STOCK[[#This Row],[Costo total]]*STOCK[[#This Row],[Entradas]]</f>
        <v>21.040000000000003</v>
      </c>
      <c r="U147" s="14">
        <f>STOCK[[#This Row],[Stock Actual]]*STOCK[[#This Row],[Costo total]]</f>
        <v>21.040000000000003</v>
      </c>
      <c r="V147" s="14"/>
    </row>
    <row r="148" spans="1:22" ht="34" customHeight="1" x14ac:dyDescent="0.2">
      <c r="A148" s="8" t="s">
        <v>433</v>
      </c>
      <c r="B148" s="8" t="s">
        <v>139</v>
      </c>
      <c r="C148" s="10" t="s">
        <v>432</v>
      </c>
      <c r="D148" s="8" t="s">
        <v>42</v>
      </c>
      <c r="E148" s="9"/>
      <c r="F148" s="9">
        <v>18</v>
      </c>
      <c r="G148" s="8">
        <v>2</v>
      </c>
      <c r="H148" s="11">
        <f>SUMIFS(VENTAS[Cantidad],VENTAS[Código del producto Vendido],STOCK[[#This Row],[Code]])</f>
        <v>0</v>
      </c>
      <c r="I148" s="8">
        <f>STOCK[[#This Row],[Entradas]]-STOCK[[#This Row],[Salidas]]</f>
        <v>2</v>
      </c>
      <c r="J148" s="12">
        <f>STOCK[[#This Row],[Precio Final]]*10%</f>
        <v>1.8</v>
      </c>
      <c r="K148" s="9">
        <v>7.07</v>
      </c>
      <c r="L148" s="9">
        <v>1.65</v>
      </c>
      <c r="M148" s="13">
        <f>STOCK[[#This Row],[Costo Unitario (USD)]]+STOCK[[#This Row],[Costo Envío (USD)]]+STOCK[[#This Row],[Comisión 10%]]</f>
        <v>10.520000000000001</v>
      </c>
      <c r="N148" s="8">
        <f t="shared" si="4"/>
        <v>15.780000000000001</v>
      </c>
      <c r="O148" s="9">
        <f t="shared" si="5"/>
        <v>18</v>
      </c>
      <c r="P148" s="9">
        <f>STOCK[[#This Row],[Precio Final]]-STOCK[[#This Row],[Costo total]]</f>
        <v>7.4799999999999986</v>
      </c>
      <c r="Q148" s="8">
        <f>STOCK[[#This Row],[Ganancia Unitaria]]*STOCK[[#This Row],[Salidas]]</f>
        <v>0</v>
      </c>
      <c r="R148" s="8"/>
      <c r="S148" s="8"/>
      <c r="T148" s="9">
        <f>STOCK[[#This Row],[Costo total]]*STOCK[[#This Row],[Entradas]]</f>
        <v>21.040000000000003</v>
      </c>
      <c r="U148" s="8">
        <f>STOCK[[#This Row],[Stock Actual]]*STOCK[[#This Row],[Costo total]]</f>
        <v>21.040000000000003</v>
      </c>
      <c r="V148" s="8"/>
    </row>
    <row r="149" spans="1:22" ht="51" customHeight="1" x14ac:dyDescent="0.2">
      <c r="A149" s="14" t="s">
        <v>434</v>
      </c>
      <c r="B149" s="14" t="s">
        <v>139</v>
      </c>
      <c r="C149" s="16" t="s">
        <v>435</v>
      </c>
      <c r="D149" s="14" t="s">
        <v>46</v>
      </c>
      <c r="E149" s="15"/>
      <c r="F149" s="15">
        <v>18</v>
      </c>
      <c r="G149" s="14">
        <v>2</v>
      </c>
      <c r="H149" s="17">
        <f>SUMIFS(VENTAS[Cantidad],VENTAS[Código del producto Vendido],STOCK[[#This Row],[Code]])</f>
        <v>0</v>
      </c>
      <c r="I149" s="14">
        <f>STOCK[[#This Row],[Entradas]]-STOCK[[#This Row],[Salidas]]</f>
        <v>2</v>
      </c>
      <c r="J149" s="18">
        <f>STOCK[[#This Row],[Precio Final]]*10%</f>
        <v>1.8</v>
      </c>
      <c r="K149" s="15">
        <v>7.58</v>
      </c>
      <c r="L149" s="15">
        <v>1.65</v>
      </c>
      <c r="M149" s="19">
        <f>STOCK[[#This Row],[Costo Unitario (USD)]]+STOCK[[#This Row],[Costo Envío (USD)]]+STOCK[[#This Row],[Comisión 10%]]</f>
        <v>11.030000000000001</v>
      </c>
      <c r="N149" s="14">
        <f t="shared" si="4"/>
        <v>16.545000000000002</v>
      </c>
      <c r="O149" s="15">
        <f t="shared" si="5"/>
        <v>18</v>
      </c>
      <c r="P149" s="15">
        <f>STOCK[[#This Row],[Precio Final]]-STOCK[[#This Row],[Costo total]]</f>
        <v>6.9699999999999989</v>
      </c>
      <c r="Q149" s="14">
        <f>STOCK[[#This Row],[Ganancia Unitaria]]*STOCK[[#This Row],[Salidas]]</f>
        <v>0</v>
      </c>
      <c r="R149" s="14"/>
      <c r="S149" s="14"/>
      <c r="T149" s="15">
        <f>STOCK[[#This Row],[Costo total]]*STOCK[[#This Row],[Entradas]]</f>
        <v>22.060000000000002</v>
      </c>
      <c r="U149" s="14">
        <f>STOCK[[#This Row],[Stock Actual]]*STOCK[[#This Row],[Costo total]]</f>
        <v>22.060000000000002</v>
      </c>
      <c r="V149" s="14"/>
    </row>
    <row r="150" spans="1:22" ht="51" customHeight="1" x14ac:dyDescent="0.2">
      <c r="A150" s="8" t="s">
        <v>436</v>
      </c>
      <c r="B150" s="8" t="s">
        <v>401</v>
      </c>
      <c r="C150" s="10" t="s">
        <v>437</v>
      </c>
      <c r="D150" s="8" t="s">
        <v>42</v>
      </c>
      <c r="E150" s="9"/>
      <c r="F150" s="9">
        <v>30</v>
      </c>
      <c r="G150" s="8">
        <v>2</v>
      </c>
      <c r="H150" s="11">
        <f>SUMIFS(VENTAS[Cantidad],VENTAS[Código del producto Vendido],STOCK[[#This Row],[Code]])</f>
        <v>1</v>
      </c>
      <c r="I150" s="8">
        <f>STOCK[[#This Row],[Entradas]]-STOCK[[#This Row],[Salidas]]</f>
        <v>1</v>
      </c>
      <c r="J150" s="12">
        <f>STOCK[[#This Row],[Precio Final]]*10%</f>
        <v>3</v>
      </c>
      <c r="K150" s="9">
        <v>11.84</v>
      </c>
      <c r="L150" s="9">
        <v>1.65</v>
      </c>
      <c r="M150" s="13">
        <f>STOCK[[#This Row],[Costo Unitario (USD)]]+STOCK[[#This Row],[Costo Envío (USD)]]+STOCK[[#This Row],[Comisión 10%]]</f>
        <v>16.490000000000002</v>
      </c>
      <c r="N150" s="8">
        <f t="shared" si="4"/>
        <v>24.735000000000003</v>
      </c>
      <c r="O150" s="9">
        <f t="shared" si="5"/>
        <v>30</v>
      </c>
      <c r="P150" s="9">
        <f>STOCK[[#This Row],[Precio Final]]-STOCK[[#This Row],[Costo total]]</f>
        <v>13.509999999999998</v>
      </c>
      <c r="Q150" s="8">
        <f>STOCK[[#This Row],[Ganancia Unitaria]]*STOCK[[#This Row],[Salidas]]</f>
        <v>13.509999999999998</v>
      </c>
      <c r="R150" s="8"/>
      <c r="S150" s="8"/>
      <c r="T150" s="9">
        <f>STOCK[[#This Row],[Costo total]]*STOCK[[#This Row],[Entradas]]</f>
        <v>32.980000000000004</v>
      </c>
      <c r="U150" s="8">
        <f>STOCK[[#This Row],[Stock Actual]]*STOCK[[#This Row],[Costo total]]</f>
        <v>16.490000000000002</v>
      </c>
      <c r="V150" s="8"/>
    </row>
    <row r="151" spans="1:22" ht="51" customHeight="1" x14ac:dyDescent="0.2">
      <c r="A151" s="14" t="s">
        <v>438</v>
      </c>
      <c r="B151" s="14" t="s">
        <v>139</v>
      </c>
      <c r="C151" s="16" t="s">
        <v>439</v>
      </c>
      <c r="D151" s="14" t="s">
        <v>46</v>
      </c>
      <c r="E151" s="15"/>
      <c r="F151" s="15">
        <v>18</v>
      </c>
      <c r="G151" s="14">
        <v>3</v>
      </c>
      <c r="H151" s="17">
        <f>SUMIFS(VENTAS[Cantidad],VENTAS[Código del producto Vendido],STOCK[[#This Row],[Code]])</f>
        <v>2</v>
      </c>
      <c r="I151" s="14">
        <f>STOCK[[#This Row],[Entradas]]-STOCK[[#This Row],[Salidas]]</f>
        <v>1</v>
      </c>
      <c r="J151" s="18">
        <f>STOCK[[#This Row],[Precio Final]]*10%</f>
        <v>1.8</v>
      </c>
      <c r="K151" s="15">
        <v>8.5299999999999994</v>
      </c>
      <c r="L151" s="15">
        <v>1.65</v>
      </c>
      <c r="M151" s="19">
        <f>STOCK[[#This Row],[Costo Unitario (USD)]]+STOCK[[#This Row],[Costo Envío (USD)]]+STOCK[[#This Row],[Comisión 10%]]</f>
        <v>11.98</v>
      </c>
      <c r="N151" s="14">
        <f t="shared" si="4"/>
        <v>17.97</v>
      </c>
      <c r="O151" s="15">
        <f t="shared" si="5"/>
        <v>18</v>
      </c>
      <c r="P151" s="15">
        <f>STOCK[[#This Row],[Precio Final]]-STOCK[[#This Row],[Costo total]]</f>
        <v>6.02</v>
      </c>
      <c r="Q151" s="14">
        <f>STOCK[[#This Row],[Ganancia Unitaria]]*STOCK[[#This Row],[Salidas]]</f>
        <v>12.04</v>
      </c>
      <c r="R151" s="14"/>
      <c r="S151" s="14"/>
      <c r="T151" s="15">
        <f>STOCK[[#This Row],[Costo total]]*STOCK[[#This Row],[Entradas]]</f>
        <v>35.94</v>
      </c>
      <c r="U151" s="14">
        <f>STOCK[[#This Row],[Stock Actual]]*STOCK[[#This Row],[Costo total]]</f>
        <v>11.98</v>
      </c>
      <c r="V151" s="14"/>
    </row>
    <row r="152" spans="1:22" ht="51" customHeight="1" x14ac:dyDescent="0.2">
      <c r="A152" s="8" t="s">
        <v>440</v>
      </c>
      <c r="B152" s="8" t="s">
        <v>376</v>
      </c>
      <c r="C152" s="10" t="s">
        <v>439</v>
      </c>
      <c r="D152" s="8" t="s">
        <v>113</v>
      </c>
      <c r="E152" s="9"/>
      <c r="F152" s="9">
        <v>18</v>
      </c>
      <c r="G152" s="8">
        <v>2</v>
      </c>
      <c r="H152" s="11">
        <f>SUMIFS(VENTAS[Cantidad],VENTAS[Código del producto Vendido],STOCK[[#This Row],[Code]])</f>
        <v>2</v>
      </c>
      <c r="I152" s="8">
        <f>STOCK[[#This Row],[Entradas]]-STOCK[[#This Row],[Salidas]]</f>
        <v>0</v>
      </c>
      <c r="J152" s="12">
        <f>STOCK[[#This Row],[Precio Final]]*10%</f>
        <v>1.8</v>
      </c>
      <c r="K152" s="9">
        <v>8.52</v>
      </c>
      <c r="L152" s="9">
        <v>1.65</v>
      </c>
      <c r="M152" s="13">
        <f>STOCK[[#This Row],[Costo Unitario (USD)]]+STOCK[[#This Row],[Costo Envío (USD)]]+STOCK[[#This Row],[Comisión 10%]]</f>
        <v>11.97</v>
      </c>
      <c r="N152" s="8">
        <f t="shared" si="4"/>
        <v>17.955000000000002</v>
      </c>
      <c r="O152" s="9">
        <f t="shared" si="5"/>
        <v>18</v>
      </c>
      <c r="P152" s="9">
        <f>STOCK[[#This Row],[Precio Final]]-STOCK[[#This Row],[Costo total]]</f>
        <v>6.0299999999999994</v>
      </c>
      <c r="Q152" s="8">
        <f>STOCK[[#This Row],[Ganancia Unitaria]]*STOCK[[#This Row],[Salidas]]</f>
        <v>12.059999999999999</v>
      </c>
      <c r="R152" s="8"/>
      <c r="S152" s="8"/>
      <c r="T152" s="9">
        <f>STOCK[[#This Row],[Costo total]]*STOCK[[#This Row],[Entradas]]</f>
        <v>23.94</v>
      </c>
      <c r="U152" s="8">
        <f>STOCK[[#This Row],[Stock Actual]]*STOCK[[#This Row],[Costo total]]</f>
        <v>0</v>
      </c>
      <c r="V152" s="8"/>
    </row>
    <row r="153" spans="1:22" ht="34" customHeight="1" x14ac:dyDescent="0.2">
      <c r="A153" s="14" t="s">
        <v>441</v>
      </c>
      <c r="B153" s="14" t="s">
        <v>277</v>
      </c>
      <c r="C153" s="16" t="s">
        <v>442</v>
      </c>
      <c r="D153" s="14" t="s">
        <v>42</v>
      </c>
      <c r="E153" s="15"/>
      <c r="F153" s="15">
        <v>18</v>
      </c>
      <c r="G153" s="14">
        <v>4</v>
      </c>
      <c r="H153" s="17">
        <f>SUMIFS(VENTAS[Cantidad],VENTAS[Código del producto Vendido],STOCK[[#This Row],[Code]])</f>
        <v>0</v>
      </c>
      <c r="I153" s="14">
        <v>3</v>
      </c>
      <c r="J153" s="18">
        <f>STOCK[[#This Row],[Precio Final]]*10%</f>
        <v>1.8</v>
      </c>
      <c r="K153" s="15">
        <v>3.28</v>
      </c>
      <c r="L153" s="15">
        <v>1.65</v>
      </c>
      <c r="M153" s="19">
        <f>STOCK[[#This Row],[Costo Unitario (USD)]]+STOCK[[#This Row],[Costo Envío (USD)]]+STOCK[[#This Row],[Comisión 10%]]</f>
        <v>6.7299999999999995</v>
      </c>
      <c r="N153" s="14">
        <f t="shared" si="4"/>
        <v>10.094999999999999</v>
      </c>
      <c r="O153" s="15">
        <f t="shared" si="5"/>
        <v>18</v>
      </c>
      <c r="P153" s="15">
        <f>STOCK[[#This Row],[Precio Final]]-STOCK[[#This Row],[Costo total]]</f>
        <v>11.27</v>
      </c>
      <c r="Q153" s="14">
        <f>STOCK[[#This Row],[Ganancia Unitaria]]*STOCK[[#This Row],[Salidas]]</f>
        <v>0</v>
      </c>
      <c r="R153" s="14"/>
      <c r="S153" s="14"/>
      <c r="T153" s="15">
        <f>STOCK[[#This Row],[Costo total]]*STOCK[[#This Row],[Entradas]]</f>
        <v>26.919999999999998</v>
      </c>
      <c r="U153" s="14">
        <f>STOCK[[#This Row],[Stock Actual]]*STOCK[[#This Row],[Costo total]]</f>
        <v>20.189999999999998</v>
      </c>
      <c r="V153" s="14"/>
    </row>
    <row r="154" spans="1:22" ht="51" customHeight="1" x14ac:dyDescent="0.2">
      <c r="A154" s="8" t="s">
        <v>443</v>
      </c>
      <c r="B154" s="8" t="s">
        <v>444</v>
      </c>
      <c r="C154" s="10" t="s">
        <v>445</v>
      </c>
      <c r="D154" s="8" t="s">
        <v>42</v>
      </c>
      <c r="E154" s="9"/>
      <c r="F154" s="9">
        <v>35</v>
      </c>
      <c r="G154" s="8">
        <v>3</v>
      </c>
      <c r="H154" s="11">
        <f>SUMIFS(VENTAS[Cantidad],VENTAS[Código del producto Vendido],STOCK[[#This Row],[Code]])</f>
        <v>2</v>
      </c>
      <c r="I154" s="8">
        <f>STOCK[[#This Row],[Entradas]]-STOCK[[#This Row],[Salidas]]</f>
        <v>1</v>
      </c>
      <c r="J154" s="12">
        <f>STOCK[[#This Row],[Precio Final]]*10%</f>
        <v>3.5</v>
      </c>
      <c r="K154" s="9">
        <v>9.92</v>
      </c>
      <c r="L154" s="9">
        <v>1.65</v>
      </c>
      <c r="M154" s="13">
        <f>STOCK[[#This Row],[Costo Unitario (USD)]]+STOCK[[#This Row],[Costo Envío (USD)]]+STOCK[[#This Row],[Comisión 10%]]</f>
        <v>15.07</v>
      </c>
      <c r="N154" s="8">
        <f t="shared" si="4"/>
        <v>22.605</v>
      </c>
      <c r="O154" s="9">
        <f t="shared" si="5"/>
        <v>35</v>
      </c>
      <c r="P154" s="9">
        <f>STOCK[[#This Row],[Precio Final]]-STOCK[[#This Row],[Costo total]]</f>
        <v>19.93</v>
      </c>
      <c r="Q154" s="8">
        <f>STOCK[[#This Row],[Ganancia Unitaria]]*STOCK[[#This Row],[Salidas]]</f>
        <v>39.86</v>
      </c>
      <c r="R154" s="8"/>
      <c r="S154" s="8"/>
      <c r="T154" s="9"/>
      <c r="U154" s="8"/>
      <c r="V154" s="8">
        <v>30</v>
      </c>
    </row>
    <row r="155" spans="1:22" ht="51" customHeight="1" x14ac:dyDescent="0.2">
      <c r="A155" s="14" t="s">
        <v>446</v>
      </c>
      <c r="B155" s="14" t="s">
        <v>447</v>
      </c>
      <c r="C155" s="16" t="s">
        <v>445</v>
      </c>
      <c r="D155" s="14" t="s">
        <v>34</v>
      </c>
      <c r="E155" s="15"/>
      <c r="F155" s="15">
        <v>35</v>
      </c>
      <c r="G155" s="14">
        <v>1</v>
      </c>
      <c r="H155" s="17">
        <f>SUMIFS(VENTAS[Cantidad],VENTAS[Código del producto Vendido],STOCK[[#This Row],[Code]])</f>
        <v>1</v>
      </c>
      <c r="I155" s="14">
        <f>STOCK[[#This Row],[Entradas]]-STOCK[[#This Row],[Salidas]]</f>
        <v>0</v>
      </c>
      <c r="J155" s="18">
        <f>STOCK[[#This Row],[Precio Final]]*10%</f>
        <v>3.5</v>
      </c>
      <c r="K155" s="15">
        <v>9.92</v>
      </c>
      <c r="L155" s="15">
        <v>1.65</v>
      </c>
      <c r="M155" s="19">
        <f>STOCK[[#This Row],[Costo Unitario (USD)]]+STOCK[[#This Row],[Costo Envío (USD)]]+STOCK[[#This Row],[Comisión 10%]]</f>
        <v>15.07</v>
      </c>
      <c r="N155" s="14">
        <f t="shared" si="4"/>
        <v>22.605</v>
      </c>
      <c r="O155" s="15">
        <f t="shared" si="5"/>
        <v>35</v>
      </c>
      <c r="P155" s="15">
        <f>STOCK[[#This Row],[Precio Final]]-STOCK[[#This Row],[Costo total]]</f>
        <v>19.93</v>
      </c>
      <c r="Q155" s="14">
        <f>STOCK[[#This Row],[Ganancia Unitaria]]*STOCK[[#This Row],[Salidas]]</f>
        <v>19.93</v>
      </c>
      <c r="R155" s="14"/>
      <c r="S155" s="14"/>
      <c r="T155" s="15">
        <f>STOCK[[#This Row],[Costo total]]*STOCK[[#This Row],[Entradas]]</f>
        <v>15.07</v>
      </c>
      <c r="U155" s="14">
        <f>STOCK[[#This Row],[Stock Actual]]*STOCK[[#This Row],[Costo total]]</f>
        <v>0</v>
      </c>
      <c r="V155" s="14">
        <v>30</v>
      </c>
    </row>
    <row r="156" spans="1:22" ht="51" customHeight="1" x14ac:dyDescent="0.2">
      <c r="A156" s="8" t="s">
        <v>448</v>
      </c>
      <c r="B156" s="8" t="s">
        <v>449</v>
      </c>
      <c r="C156" s="10" t="s">
        <v>445</v>
      </c>
      <c r="D156" s="8" t="s">
        <v>113</v>
      </c>
      <c r="E156" s="9"/>
      <c r="F156" s="9">
        <v>35</v>
      </c>
      <c r="G156" s="8">
        <v>2</v>
      </c>
      <c r="H156" s="11">
        <f>SUMIFS(VENTAS[Cantidad],VENTAS[Código del producto Vendido],STOCK[[#This Row],[Code]])</f>
        <v>0</v>
      </c>
      <c r="I156" s="8">
        <f>STOCK[[#This Row],[Entradas]]-STOCK[[#This Row],[Salidas]]</f>
        <v>2</v>
      </c>
      <c r="J156" s="12">
        <f>STOCK[[#This Row],[Precio Final]]*10%</f>
        <v>3.5</v>
      </c>
      <c r="K156" s="9">
        <v>9.92</v>
      </c>
      <c r="L156" s="9">
        <v>1.65</v>
      </c>
      <c r="M156" s="13">
        <f>STOCK[[#This Row],[Costo Unitario (USD)]]+STOCK[[#This Row],[Costo Envío (USD)]]+STOCK[[#This Row],[Comisión 10%]]</f>
        <v>15.07</v>
      </c>
      <c r="N156" s="8">
        <f t="shared" si="4"/>
        <v>22.605</v>
      </c>
      <c r="O156" s="9">
        <f t="shared" si="5"/>
        <v>35</v>
      </c>
      <c r="P156" s="9">
        <f>STOCK[[#This Row],[Precio Final]]-STOCK[[#This Row],[Costo total]]</f>
        <v>19.93</v>
      </c>
      <c r="Q156" s="8">
        <f>STOCK[[#This Row],[Ganancia Unitaria]]*STOCK[[#This Row],[Salidas]]</f>
        <v>0</v>
      </c>
      <c r="R156" s="8"/>
      <c r="S156" s="8"/>
      <c r="T156" s="9">
        <f>STOCK[[#This Row],[Costo total]]*STOCK[[#This Row],[Entradas]]</f>
        <v>30.14</v>
      </c>
      <c r="U156" s="8">
        <f>STOCK[[#This Row],[Stock Actual]]*STOCK[[#This Row],[Costo total]]</f>
        <v>30.14</v>
      </c>
      <c r="V156" s="8">
        <v>30</v>
      </c>
    </row>
    <row r="157" spans="1:22" ht="51" customHeight="1" x14ac:dyDescent="0.2">
      <c r="A157" s="14" t="s">
        <v>450</v>
      </c>
      <c r="B157" s="14" t="s">
        <v>451</v>
      </c>
      <c r="C157" s="16" t="s">
        <v>445</v>
      </c>
      <c r="D157" s="14" t="s">
        <v>224</v>
      </c>
      <c r="E157" s="15"/>
      <c r="F157" s="15">
        <v>35</v>
      </c>
      <c r="G157" s="14">
        <v>2</v>
      </c>
      <c r="H157" s="17">
        <f>SUMIFS(VENTAS[Cantidad],VENTAS[Código del producto Vendido],STOCK[[#This Row],[Code]])</f>
        <v>0</v>
      </c>
      <c r="I157" s="14">
        <f>STOCK[[#This Row],[Entradas]]-STOCK[[#This Row],[Salidas]]</f>
        <v>2</v>
      </c>
      <c r="J157" s="18">
        <f>STOCK[[#This Row],[Precio Final]]*10%</f>
        <v>3.5</v>
      </c>
      <c r="K157" s="15">
        <v>9.92</v>
      </c>
      <c r="L157" s="15">
        <v>1.65</v>
      </c>
      <c r="M157" s="19">
        <f>STOCK[[#This Row],[Costo Unitario (USD)]]+STOCK[[#This Row],[Costo Envío (USD)]]+STOCK[[#This Row],[Comisión 10%]]</f>
        <v>15.07</v>
      </c>
      <c r="N157" s="14">
        <f t="shared" si="4"/>
        <v>22.605</v>
      </c>
      <c r="O157" s="15">
        <f t="shared" si="5"/>
        <v>35</v>
      </c>
      <c r="P157" s="15">
        <f>STOCK[[#This Row],[Precio Final]]-STOCK[[#This Row],[Costo total]]</f>
        <v>19.93</v>
      </c>
      <c r="Q157" s="14">
        <f>STOCK[[#This Row],[Ganancia Unitaria]]*STOCK[[#This Row],[Salidas]]</f>
        <v>0</v>
      </c>
      <c r="R157" s="14"/>
      <c r="S157" s="14"/>
      <c r="T157" s="15">
        <f>STOCK[[#This Row],[Costo total]]*STOCK[[#This Row],[Entradas]]</f>
        <v>30.14</v>
      </c>
      <c r="U157" s="14">
        <f>STOCK[[#This Row],[Stock Actual]]*STOCK[[#This Row],[Costo total]]</f>
        <v>30.14</v>
      </c>
      <c r="V157" s="14">
        <v>30</v>
      </c>
    </row>
    <row r="158" spans="1:22" ht="34" customHeight="1" x14ac:dyDescent="0.2">
      <c r="A158" s="8" t="s">
        <v>452</v>
      </c>
      <c r="B158" s="8" t="s">
        <v>401</v>
      </c>
      <c r="C158" s="10" t="s">
        <v>453</v>
      </c>
      <c r="D158" s="8" t="s">
        <v>42</v>
      </c>
      <c r="E158" s="9"/>
      <c r="F158" s="9">
        <v>20</v>
      </c>
      <c r="G158" s="8">
        <v>1</v>
      </c>
      <c r="H158" s="11">
        <f>SUMIFS(VENTAS[Cantidad],VENTAS[Código del producto Vendido],STOCK[[#This Row],[Code]])</f>
        <v>0</v>
      </c>
      <c r="I158" s="8">
        <f>STOCK[[#This Row],[Entradas]]-STOCK[[#This Row],[Salidas]]</f>
        <v>1</v>
      </c>
      <c r="J158" s="12">
        <f>STOCK[[#This Row],[Precio Final]]*10%</f>
        <v>2</v>
      </c>
      <c r="K158" s="9">
        <v>7.62</v>
      </c>
      <c r="L158" s="9">
        <v>1.65</v>
      </c>
      <c r="M158" s="13">
        <f>STOCK[[#This Row],[Costo Unitario (USD)]]+STOCK[[#This Row],[Costo Envío (USD)]]+STOCK[[#This Row],[Comisión 10%]]</f>
        <v>11.27</v>
      </c>
      <c r="N158" s="8">
        <f t="shared" si="4"/>
        <v>16.905000000000001</v>
      </c>
      <c r="O158" s="9">
        <f t="shared" si="5"/>
        <v>20</v>
      </c>
      <c r="P158" s="9">
        <f>STOCK[[#This Row],[Precio Final]]-STOCK[[#This Row],[Costo total]]</f>
        <v>8.73</v>
      </c>
      <c r="Q158" s="8">
        <f>STOCK[[#This Row],[Ganancia Unitaria]]*STOCK[[#This Row],[Salidas]]</f>
        <v>0</v>
      </c>
      <c r="R158" s="8"/>
      <c r="S158" s="8"/>
      <c r="T158" s="9">
        <f>STOCK[[#This Row],[Costo total]]*STOCK[[#This Row],[Entradas]]</f>
        <v>11.27</v>
      </c>
      <c r="U158" s="8">
        <f>STOCK[[#This Row],[Stock Actual]]*STOCK[[#This Row],[Costo total]]</f>
        <v>11.27</v>
      </c>
      <c r="V158" s="8"/>
    </row>
    <row r="159" spans="1:22" ht="34" customHeight="1" x14ac:dyDescent="0.2">
      <c r="A159" s="14" t="s">
        <v>454</v>
      </c>
      <c r="B159" s="14" t="s">
        <v>405</v>
      </c>
      <c r="C159" s="16" t="s">
        <v>453</v>
      </c>
      <c r="D159" s="14" t="s">
        <v>34</v>
      </c>
      <c r="E159" s="15"/>
      <c r="F159" s="15">
        <v>20</v>
      </c>
      <c r="G159" s="14">
        <v>1</v>
      </c>
      <c r="H159" s="17">
        <f>SUMIFS(VENTAS[Cantidad],VENTAS[Código del producto Vendido],STOCK[[#This Row],[Code]])</f>
        <v>0</v>
      </c>
      <c r="I159" s="14">
        <f>STOCK[[#This Row],[Entradas]]-STOCK[[#This Row],[Salidas]]</f>
        <v>1</v>
      </c>
      <c r="J159" s="18">
        <f>STOCK[[#This Row],[Precio Final]]*10%</f>
        <v>2</v>
      </c>
      <c r="K159" s="15">
        <v>7.62</v>
      </c>
      <c r="L159" s="15">
        <v>1.65</v>
      </c>
      <c r="M159" s="19">
        <f>STOCK[[#This Row],[Costo Unitario (USD)]]+STOCK[[#This Row],[Costo Envío (USD)]]+STOCK[[#This Row],[Comisión 10%]]</f>
        <v>11.27</v>
      </c>
      <c r="N159" s="14">
        <f t="shared" si="4"/>
        <v>16.905000000000001</v>
      </c>
      <c r="O159" s="15">
        <f t="shared" si="5"/>
        <v>20</v>
      </c>
      <c r="P159" s="15">
        <f>STOCK[[#This Row],[Precio Final]]-STOCK[[#This Row],[Costo total]]</f>
        <v>8.73</v>
      </c>
      <c r="Q159" s="14">
        <f>STOCK[[#This Row],[Ganancia Unitaria]]*STOCK[[#This Row],[Salidas]]</f>
        <v>0</v>
      </c>
      <c r="R159" s="14"/>
      <c r="S159" s="14"/>
      <c r="T159" s="15">
        <f>STOCK[[#This Row],[Costo total]]*STOCK[[#This Row],[Entradas]]</f>
        <v>11.27</v>
      </c>
      <c r="U159" s="14">
        <f>STOCK[[#This Row],[Stock Actual]]*STOCK[[#This Row],[Costo total]]</f>
        <v>11.27</v>
      </c>
      <c r="V159" s="14"/>
    </row>
    <row r="160" spans="1:22" ht="34" customHeight="1" x14ac:dyDescent="0.2">
      <c r="A160" s="8" t="s">
        <v>455</v>
      </c>
      <c r="B160" s="8" t="s">
        <v>407</v>
      </c>
      <c r="C160" s="10" t="s">
        <v>453</v>
      </c>
      <c r="D160" s="8" t="s">
        <v>113</v>
      </c>
      <c r="E160" s="9"/>
      <c r="F160" s="9">
        <v>20</v>
      </c>
      <c r="G160" s="8">
        <v>1</v>
      </c>
      <c r="H160" s="11">
        <f>SUMIFS(VENTAS[Cantidad],VENTAS[Código del producto Vendido],STOCK[[#This Row],[Code]])</f>
        <v>0</v>
      </c>
      <c r="I160" s="8">
        <f>STOCK[[#This Row],[Entradas]]-STOCK[[#This Row],[Salidas]]</f>
        <v>1</v>
      </c>
      <c r="J160" s="12">
        <f>STOCK[[#This Row],[Precio Final]]*10%</f>
        <v>2</v>
      </c>
      <c r="K160" s="9">
        <v>7.62</v>
      </c>
      <c r="L160" s="9">
        <v>1.65</v>
      </c>
      <c r="M160" s="13">
        <f>STOCK[[#This Row],[Costo Unitario (USD)]]+STOCK[[#This Row],[Costo Envío (USD)]]+STOCK[[#This Row],[Comisión 10%]]</f>
        <v>11.27</v>
      </c>
      <c r="N160" s="8">
        <f t="shared" si="4"/>
        <v>16.905000000000001</v>
      </c>
      <c r="O160" s="9">
        <f t="shared" si="5"/>
        <v>20</v>
      </c>
      <c r="P160" s="9">
        <f>STOCK[[#This Row],[Precio Final]]-STOCK[[#This Row],[Costo total]]</f>
        <v>8.73</v>
      </c>
      <c r="Q160" s="8">
        <f>STOCK[[#This Row],[Ganancia Unitaria]]*STOCK[[#This Row],[Salidas]]</f>
        <v>0</v>
      </c>
      <c r="R160" s="8"/>
      <c r="S160" s="8"/>
      <c r="T160" s="9">
        <f>STOCK[[#This Row],[Costo total]]*STOCK[[#This Row],[Entradas]]</f>
        <v>11.27</v>
      </c>
      <c r="U160" s="8">
        <f>STOCK[[#This Row],[Stock Actual]]*STOCK[[#This Row],[Costo total]]</f>
        <v>11.27</v>
      </c>
      <c r="V160" s="8"/>
    </row>
    <row r="161" spans="1:22" ht="34" customHeight="1" x14ac:dyDescent="0.2">
      <c r="A161" s="14" t="s">
        <v>456</v>
      </c>
      <c r="B161" s="14" t="s">
        <v>139</v>
      </c>
      <c r="C161" s="16" t="s">
        <v>457</v>
      </c>
      <c r="D161" s="14" t="s">
        <v>46</v>
      </c>
      <c r="E161" s="15"/>
      <c r="F161" s="15">
        <v>25</v>
      </c>
      <c r="G161" s="14">
        <v>1</v>
      </c>
      <c r="H161" s="17">
        <f>SUMIFS(VENTAS[Cantidad],VENTAS[Código del producto Vendido],STOCK[[#This Row],[Code]])</f>
        <v>0</v>
      </c>
      <c r="I161" s="14">
        <v>1</v>
      </c>
      <c r="J161" s="18">
        <f>STOCK[[#This Row],[Precio Final]]*10%</f>
        <v>2.5</v>
      </c>
      <c r="K161" s="15">
        <v>10.3</v>
      </c>
      <c r="L161" s="15">
        <v>1.65</v>
      </c>
      <c r="M161" s="19">
        <f>STOCK[[#This Row],[Costo Unitario (USD)]]+STOCK[[#This Row],[Costo Envío (USD)]]+STOCK[[#This Row],[Comisión 10%]]</f>
        <v>14.450000000000001</v>
      </c>
      <c r="N161" s="14">
        <f t="shared" si="4"/>
        <v>21.675000000000001</v>
      </c>
      <c r="O161" s="15">
        <f t="shared" si="5"/>
        <v>25</v>
      </c>
      <c r="P161" s="15">
        <f>STOCK[[#This Row],[Precio Final]]-STOCK[[#This Row],[Costo total]]</f>
        <v>10.549999999999999</v>
      </c>
      <c r="Q161" s="14">
        <f>STOCK[[#This Row],[Ganancia Unitaria]]*STOCK[[#This Row],[Salidas]]</f>
        <v>0</v>
      </c>
      <c r="R161" s="14"/>
      <c r="S161" s="14"/>
      <c r="T161" s="15">
        <f>STOCK[[#This Row],[Costo total]]*STOCK[[#This Row],[Entradas]]</f>
        <v>14.450000000000001</v>
      </c>
      <c r="U161" s="14">
        <f>STOCK[[#This Row],[Stock Actual]]*STOCK[[#This Row],[Costo total]]</f>
        <v>14.450000000000001</v>
      </c>
      <c r="V161" s="14"/>
    </row>
    <row r="162" spans="1:22" ht="34" customHeight="1" x14ac:dyDescent="0.2">
      <c r="A162" s="8" t="s">
        <v>458</v>
      </c>
      <c r="B162" s="8" t="s">
        <v>139</v>
      </c>
      <c r="C162" s="10" t="s">
        <v>457</v>
      </c>
      <c r="D162" s="8" t="s">
        <v>42</v>
      </c>
      <c r="E162" s="9"/>
      <c r="F162" s="9">
        <v>25</v>
      </c>
      <c r="G162" s="8">
        <v>1</v>
      </c>
      <c r="H162" s="11">
        <f>SUMIFS(VENTAS[Cantidad],VENTAS[Código del producto Vendido],STOCK[[#This Row],[Code]])</f>
        <v>2</v>
      </c>
      <c r="I162" s="8">
        <f>STOCK[[#This Row],[Entradas]]-STOCK[[#This Row],[Salidas]]</f>
        <v>-1</v>
      </c>
      <c r="J162" s="12">
        <f>STOCK[[#This Row],[Precio Final]]*10%</f>
        <v>2.5</v>
      </c>
      <c r="K162" s="9">
        <v>10.3</v>
      </c>
      <c r="L162" s="9">
        <v>1.65</v>
      </c>
      <c r="M162" s="13">
        <f>STOCK[[#This Row],[Costo Unitario (USD)]]+STOCK[[#This Row],[Costo Envío (USD)]]+STOCK[[#This Row],[Comisión 10%]]</f>
        <v>14.450000000000001</v>
      </c>
      <c r="N162" s="8">
        <f t="shared" si="4"/>
        <v>21.675000000000001</v>
      </c>
      <c r="O162" s="9">
        <f t="shared" si="5"/>
        <v>25</v>
      </c>
      <c r="P162" s="9">
        <f>STOCK[[#This Row],[Precio Final]]-STOCK[[#This Row],[Costo total]]</f>
        <v>10.549999999999999</v>
      </c>
      <c r="Q162" s="8">
        <f>STOCK[[#This Row],[Ganancia Unitaria]]*STOCK[[#This Row],[Salidas]]</f>
        <v>21.099999999999998</v>
      </c>
      <c r="R162" s="8"/>
      <c r="S162" s="8"/>
      <c r="T162" s="9">
        <f>STOCK[[#This Row],[Costo total]]*STOCK[[#This Row],[Entradas]]</f>
        <v>14.450000000000001</v>
      </c>
      <c r="U162" s="8">
        <f>STOCK[[#This Row],[Stock Actual]]*STOCK[[#This Row],[Costo total]]</f>
        <v>-14.450000000000001</v>
      </c>
      <c r="V162" s="8"/>
    </row>
    <row r="163" spans="1:22" ht="34" customHeight="1" x14ac:dyDescent="0.2">
      <c r="A163" s="14" t="s">
        <v>459</v>
      </c>
      <c r="B163" s="14" t="s">
        <v>460</v>
      </c>
      <c r="C163" s="16" t="s">
        <v>461</v>
      </c>
      <c r="D163" s="14" t="s">
        <v>113</v>
      </c>
      <c r="E163" s="15"/>
      <c r="F163" s="15">
        <v>30</v>
      </c>
      <c r="G163" s="14">
        <v>2</v>
      </c>
      <c r="H163" s="17">
        <f>SUMIFS(VENTAS[Cantidad],VENTAS[Código del producto Vendido],STOCK[[#This Row],[Code]])</f>
        <v>2</v>
      </c>
      <c r="I163" s="14">
        <f>STOCK[[#This Row],[Entradas]]-STOCK[[#This Row],[Salidas]]</f>
        <v>0</v>
      </c>
      <c r="J163" s="18">
        <f>STOCK[[#This Row],[Precio Final]]*10%</f>
        <v>3</v>
      </c>
      <c r="K163" s="15">
        <v>10.81</v>
      </c>
      <c r="L163" s="15">
        <v>1.65</v>
      </c>
      <c r="M163" s="19">
        <f>STOCK[[#This Row],[Costo Unitario (USD)]]+STOCK[[#This Row],[Costo Envío (USD)]]+STOCK[[#This Row],[Comisión 10%]]</f>
        <v>15.46</v>
      </c>
      <c r="N163" s="14">
        <f t="shared" si="4"/>
        <v>23.19</v>
      </c>
      <c r="O163" s="15">
        <f t="shared" si="5"/>
        <v>30</v>
      </c>
      <c r="P163" s="15">
        <f>STOCK[[#This Row],[Precio Final]]-STOCK[[#This Row],[Costo total]]</f>
        <v>14.54</v>
      </c>
      <c r="Q163" s="14">
        <f>STOCK[[#This Row],[Ganancia Unitaria]]*STOCK[[#This Row],[Salidas]]</f>
        <v>29.08</v>
      </c>
      <c r="R163" s="14"/>
      <c r="S163" s="14"/>
      <c r="T163" s="15">
        <f>STOCK[[#This Row],[Costo total]]*STOCK[[#This Row],[Entradas]]</f>
        <v>30.92</v>
      </c>
      <c r="U163" s="14">
        <f>STOCK[[#This Row],[Stock Actual]]*STOCK[[#This Row],[Costo total]]</f>
        <v>0</v>
      </c>
      <c r="V163" s="14"/>
    </row>
    <row r="164" spans="1:22" ht="34" customHeight="1" x14ac:dyDescent="0.2">
      <c r="A164" s="8" t="s">
        <v>462</v>
      </c>
      <c r="B164" s="8" t="s">
        <v>463</v>
      </c>
      <c r="C164" s="10" t="s">
        <v>461</v>
      </c>
      <c r="D164" s="8" t="s">
        <v>224</v>
      </c>
      <c r="E164" s="9"/>
      <c r="F164" s="9">
        <v>30</v>
      </c>
      <c r="G164" s="8">
        <v>2</v>
      </c>
      <c r="H164" s="11">
        <f>SUMIFS(VENTAS[Cantidad],VENTAS[Código del producto Vendido],STOCK[[#This Row],[Code]])</f>
        <v>2</v>
      </c>
      <c r="I164" s="8">
        <f>STOCK[[#This Row],[Entradas]]-STOCK[[#This Row],[Salidas]]</f>
        <v>0</v>
      </c>
      <c r="J164" s="12">
        <f>STOCK[[#This Row],[Precio Final]]*10%</f>
        <v>3</v>
      </c>
      <c r="K164" s="9">
        <v>10.81</v>
      </c>
      <c r="L164" s="9">
        <v>1.65</v>
      </c>
      <c r="M164" s="13">
        <f>STOCK[[#This Row],[Costo Unitario (USD)]]+STOCK[[#This Row],[Costo Envío (USD)]]+STOCK[[#This Row],[Comisión 10%]]</f>
        <v>15.46</v>
      </c>
      <c r="N164" s="8">
        <f t="shared" si="4"/>
        <v>23.19</v>
      </c>
      <c r="O164" s="9">
        <f t="shared" si="5"/>
        <v>30</v>
      </c>
      <c r="P164" s="9">
        <f>STOCK[[#This Row],[Precio Final]]-STOCK[[#This Row],[Costo total]]</f>
        <v>14.54</v>
      </c>
      <c r="Q164" s="8">
        <f>STOCK[[#This Row],[Ganancia Unitaria]]*STOCK[[#This Row],[Salidas]]</f>
        <v>29.08</v>
      </c>
      <c r="R164" s="8"/>
      <c r="S164" s="8"/>
      <c r="T164" s="9">
        <f>STOCK[[#This Row],[Costo total]]*STOCK[[#This Row],[Entradas]]</f>
        <v>30.92</v>
      </c>
      <c r="U164" s="8">
        <f>STOCK[[#This Row],[Stock Actual]]*STOCK[[#This Row],[Costo total]]</f>
        <v>0</v>
      </c>
      <c r="V164" s="8"/>
    </row>
    <row r="165" spans="1:22" ht="34" customHeight="1" x14ac:dyDescent="0.2">
      <c r="A165" s="14" t="s">
        <v>464</v>
      </c>
      <c r="B165" s="14" t="s">
        <v>424</v>
      </c>
      <c r="C165" s="16" t="s">
        <v>465</v>
      </c>
      <c r="D165" s="14" t="s">
        <v>34</v>
      </c>
      <c r="E165" s="15"/>
      <c r="F165" s="15">
        <v>30</v>
      </c>
      <c r="G165" s="14">
        <v>1</v>
      </c>
      <c r="H165" s="17">
        <f>SUMIFS(VENTAS[Cantidad],VENTAS[Código del producto Vendido],STOCK[[#This Row],[Code]])</f>
        <v>3</v>
      </c>
      <c r="I165" s="14">
        <f>STOCK[[#This Row],[Entradas]]-STOCK[[#This Row],[Salidas]]</f>
        <v>-2</v>
      </c>
      <c r="J165" s="18">
        <f>STOCK[[#This Row],[Precio Final]]*10%</f>
        <v>3</v>
      </c>
      <c r="K165" s="15">
        <v>6.95</v>
      </c>
      <c r="L165" s="15">
        <v>1.65</v>
      </c>
      <c r="M165" s="19">
        <f>STOCK[[#This Row],[Costo Unitario (USD)]]+STOCK[[#This Row],[Costo Envío (USD)]]+STOCK[[#This Row],[Comisión 10%]]</f>
        <v>11.6</v>
      </c>
      <c r="N165" s="14">
        <f t="shared" si="4"/>
        <v>17.399999999999999</v>
      </c>
      <c r="O165" s="15">
        <f t="shared" si="5"/>
        <v>30</v>
      </c>
      <c r="P165" s="15">
        <f>STOCK[[#This Row],[Precio Final]]-STOCK[[#This Row],[Costo total]]</f>
        <v>18.399999999999999</v>
      </c>
      <c r="Q165" s="14">
        <f>STOCK[[#This Row],[Ganancia Unitaria]]*STOCK[[#This Row],[Salidas]]</f>
        <v>55.199999999999996</v>
      </c>
      <c r="R165" s="14"/>
      <c r="S165" s="14"/>
      <c r="T165" s="15">
        <f>STOCK[[#This Row],[Costo total]]*STOCK[[#This Row],[Entradas]]</f>
        <v>11.6</v>
      </c>
      <c r="U165" s="14">
        <f>STOCK[[#This Row],[Stock Actual]]*STOCK[[#This Row],[Costo total]]</f>
        <v>-23.2</v>
      </c>
      <c r="V165" s="14"/>
    </row>
    <row r="166" spans="1:22" ht="34" customHeight="1" x14ac:dyDescent="0.2">
      <c r="A166" s="8" t="s">
        <v>466</v>
      </c>
      <c r="B166" s="8" t="s">
        <v>426</v>
      </c>
      <c r="C166" s="10" t="s">
        <v>465</v>
      </c>
      <c r="D166" s="8" t="s">
        <v>113</v>
      </c>
      <c r="E166" s="9"/>
      <c r="F166" s="9">
        <v>30</v>
      </c>
      <c r="G166" s="8">
        <v>2</v>
      </c>
      <c r="H166" s="11">
        <f>SUMIFS(VENTAS[Cantidad],VENTAS[Código del producto Vendido],STOCK[[#This Row],[Code]])</f>
        <v>2</v>
      </c>
      <c r="I166" s="8">
        <f>STOCK[[#This Row],[Entradas]]-STOCK[[#This Row],[Salidas]]</f>
        <v>0</v>
      </c>
      <c r="J166" s="12">
        <f>STOCK[[#This Row],[Precio Final]]*10%</f>
        <v>3</v>
      </c>
      <c r="K166" s="9">
        <v>6.95</v>
      </c>
      <c r="L166" s="9">
        <v>1.65</v>
      </c>
      <c r="M166" s="13">
        <f>STOCK[[#This Row],[Costo Unitario (USD)]]+STOCK[[#This Row],[Costo Envío (USD)]]+STOCK[[#This Row],[Comisión 10%]]</f>
        <v>11.6</v>
      </c>
      <c r="N166" s="8">
        <f t="shared" si="4"/>
        <v>17.399999999999999</v>
      </c>
      <c r="O166" s="9">
        <f t="shared" si="5"/>
        <v>30</v>
      </c>
      <c r="P166" s="9">
        <f>STOCK[[#This Row],[Precio Final]]-STOCK[[#This Row],[Costo total]]</f>
        <v>18.399999999999999</v>
      </c>
      <c r="Q166" s="8">
        <f>STOCK[[#This Row],[Ganancia Unitaria]]*STOCK[[#This Row],[Salidas]]</f>
        <v>36.799999999999997</v>
      </c>
      <c r="R166" s="8"/>
      <c r="S166" s="8"/>
      <c r="T166" s="9">
        <f>STOCK[[#This Row],[Costo total]]*STOCK[[#This Row],[Entradas]]</f>
        <v>23.2</v>
      </c>
      <c r="U166" s="8">
        <f>STOCK[[#This Row],[Stock Actual]]*STOCK[[#This Row],[Costo total]]</f>
        <v>0</v>
      </c>
      <c r="V166" s="8"/>
    </row>
    <row r="167" spans="1:22" ht="34" customHeight="1" x14ac:dyDescent="0.2">
      <c r="A167" s="14" t="s">
        <v>467</v>
      </c>
      <c r="B167" s="14" t="s">
        <v>407</v>
      </c>
      <c r="C167" s="16" t="s">
        <v>468</v>
      </c>
      <c r="D167" s="14" t="s">
        <v>113</v>
      </c>
      <c r="E167" s="15"/>
      <c r="F167" s="15">
        <v>30</v>
      </c>
      <c r="G167" s="14">
        <v>4</v>
      </c>
      <c r="H167" s="17">
        <f>SUMIFS(VENTAS[Cantidad],VENTAS[Código del producto Vendido],STOCK[[#This Row],[Code]])</f>
        <v>1</v>
      </c>
      <c r="I167" s="14">
        <f>STOCK[[#This Row],[Entradas]]-STOCK[[#This Row],[Salidas]]</f>
        <v>3</v>
      </c>
      <c r="J167" s="18">
        <f>STOCK[[#This Row],[Precio Final]]*10%</f>
        <v>3</v>
      </c>
      <c r="K167" s="15">
        <v>9.98</v>
      </c>
      <c r="L167" s="15">
        <v>1.65</v>
      </c>
      <c r="M167" s="19">
        <f>STOCK[[#This Row],[Costo Unitario (USD)]]+STOCK[[#This Row],[Costo Envío (USD)]]+STOCK[[#This Row],[Comisión 10%]]</f>
        <v>14.63</v>
      </c>
      <c r="N167" s="14">
        <f t="shared" si="4"/>
        <v>21.945</v>
      </c>
      <c r="O167" s="15">
        <f t="shared" si="5"/>
        <v>30</v>
      </c>
      <c r="P167" s="15">
        <f>STOCK[[#This Row],[Precio Final]]-STOCK[[#This Row],[Costo total]]</f>
        <v>15.37</v>
      </c>
      <c r="Q167" s="14">
        <f>STOCK[[#This Row],[Ganancia Unitaria]]*STOCK[[#This Row],[Salidas]]</f>
        <v>15.37</v>
      </c>
      <c r="R167" s="14"/>
      <c r="S167" s="14"/>
      <c r="T167" s="15">
        <f>STOCK[[#This Row],[Costo total]]*STOCK[[#This Row],[Entradas]]</f>
        <v>58.52</v>
      </c>
      <c r="U167" s="14">
        <f>STOCK[[#This Row],[Stock Actual]]*STOCK[[#This Row],[Costo total]]</f>
        <v>43.89</v>
      </c>
      <c r="V167" s="14"/>
    </row>
    <row r="168" spans="1:22" ht="51" customHeight="1" x14ac:dyDescent="0.2">
      <c r="A168" s="8" t="s">
        <v>469</v>
      </c>
      <c r="B168" s="8" t="s">
        <v>253</v>
      </c>
      <c r="C168" s="10" t="s">
        <v>470</v>
      </c>
      <c r="D168" s="8" t="s">
        <v>471</v>
      </c>
      <c r="E168" s="9"/>
      <c r="F168" s="9">
        <v>12</v>
      </c>
      <c r="G168" s="8">
        <v>6</v>
      </c>
      <c r="H168" s="11">
        <f>SUMIFS(VENTAS[Cantidad],VENTAS[Código del producto Vendido],STOCK[[#This Row],[Code]])</f>
        <v>1</v>
      </c>
      <c r="I168" s="8">
        <f>STOCK[[#This Row],[Entradas]]-STOCK[[#This Row],[Salidas]]</f>
        <v>5</v>
      </c>
      <c r="J168" s="12">
        <f>STOCK[[#This Row],[Precio Final]]*10%</f>
        <v>1.2000000000000002</v>
      </c>
      <c r="K168" s="9">
        <v>2.99</v>
      </c>
      <c r="L168" s="9">
        <v>1.65</v>
      </c>
      <c r="M168" s="13">
        <f>STOCK[[#This Row],[Costo Unitario (USD)]]+STOCK[[#This Row],[Costo Envío (USD)]]+STOCK[[#This Row],[Comisión 10%]]</f>
        <v>5.8400000000000007</v>
      </c>
      <c r="N168" s="8">
        <f t="shared" si="4"/>
        <v>8.7600000000000016</v>
      </c>
      <c r="O168" s="9">
        <f t="shared" si="5"/>
        <v>12</v>
      </c>
      <c r="P168" s="9">
        <f>STOCK[[#This Row],[Precio Final]]-STOCK[[#This Row],[Costo total]]</f>
        <v>6.1599999999999993</v>
      </c>
      <c r="Q168" s="8">
        <f>STOCK[[#This Row],[Ganancia Unitaria]]*STOCK[[#This Row],[Salidas]]</f>
        <v>6.1599999999999993</v>
      </c>
      <c r="R168" s="8"/>
      <c r="S168" s="8"/>
      <c r="T168" s="9">
        <f>STOCK[[#This Row],[Costo total]]*STOCK[[#This Row],[Entradas]]</f>
        <v>35.040000000000006</v>
      </c>
      <c r="U168" s="8">
        <f>STOCK[[#This Row],[Stock Actual]]*STOCK[[#This Row],[Costo total]]</f>
        <v>29.200000000000003</v>
      </c>
      <c r="V168" s="8"/>
    </row>
    <row r="169" spans="1:22" ht="34" customHeight="1" x14ac:dyDescent="0.2">
      <c r="A169" s="14" t="s">
        <v>472</v>
      </c>
      <c r="B169" s="14" t="s">
        <v>253</v>
      </c>
      <c r="C169" s="16" t="s">
        <v>473</v>
      </c>
      <c r="D169" s="14" t="s">
        <v>471</v>
      </c>
      <c r="E169" s="15"/>
      <c r="F169" s="15">
        <v>12</v>
      </c>
      <c r="G169" s="14">
        <v>4</v>
      </c>
      <c r="H169" s="17">
        <f>SUMIFS(VENTAS[Cantidad],VENTAS[Código del producto Vendido],STOCK[[#This Row],[Code]])</f>
        <v>1</v>
      </c>
      <c r="I169" s="14">
        <f>STOCK[[#This Row],[Entradas]]-STOCK[[#This Row],[Salidas]]</f>
        <v>3</v>
      </c>
      <c r="J169" s="18">
        <f>STOCK[[#This Row],[Precio Final]]*10%</f>
        <v>1.2000000000000002</v>
      </c>
      <c r="K169" s="15">
        <v>3.18</v>
      </c>
      <c r="L169" s="15">
        <v>1.65</v>
      </c>
      <c r="M169" s="19">
        <f>STOCK[[#This Row],[Costo Unitario (USD)]]+STOCK[[#This Row],[Costo Envío (USD)]]+STOCK[[#This Row],[Comisión 10%]]</f>
        <v>6.03</v>
      </c>
      <c r="N169" s="14">
        <f t="shared" si="4"/>
        <v>9.0449999999999999</v>
      </c>
      <c r="O169" s="15">
        <f t="shared" si="5"/>
        <v>12</v>
      </c>
      <c r="P169" s="15">
        <f>STOCK[[#This Row],[Precio Final]]-STOCK[[#This Row],[Costo total]]</f>
        <v>5.97</v>
      </c>
      <c r="Q169" s="14">
        <f>STOCK[[#This Row],[Ganancia Unitaria]]*STOCK[[#This Row],[Salidas]]</f>
        <v>5.97</v>
      </c>
      <c r="R169" s="14"/>
      <c r="S169" s="14"/>
      <c r="T169" s="15">
        <f>STOCK[[#This Row],[Costo total]]*STOCK[[#This Row],[Entradas]]</f>
        <v>24.12</v>
      </c>
      <c r="U169" s="14">
        <f>STOCK[[#This Row],[Stock Actual]]*STOCK[[#This Row],[Costo total]]</f>
        <v>18.09</v>
      </c>
      <c r="V169" s="14"/>
    </row>
    <row r="170" spans="1:22" ht="51" customHeight="1" x14ac:dyDescent="0.2">
      <c r="A170" s="8" t="s">
        <v>474</v>
      </c>
      <c r="B170" s="8" t="s">
        <v>407</v>
      </c>
      <c r="C170" s="10" t="s">
        <v>475</v>
      </c>
      <c r="D170" s="8" t="s">
        <v>113</v>
      </c>
      <c r="E170" s="9"/>
      <c r="F170" s="9">
        <v>35</v>
      </c>
      <c r="G170" s="8">
        <v>1</v>
      </c>
      <c r="H170" s="11">
        <f>SUMIFS(VENTAS[Cantidad],VENTAS[Código del producto Vendido],STOCK[[#This Row],[Code]])</f>
        <v>2</v>
      </c>
      <c r="I170" s="8">
        <f>STOCK[[#This Row],[Entradas]]-STOCK[[#This Row],[Salidas]]</f>
        <v>-1</v>
      </c>
      <c r="J170" s="12">
        <f>STOCK[[#This Row],[Precio Final]]*10%</f>
        <v>3.5</v>
      </c>
      <c r="K170" s="9">
        <v>10.7</v>
      </c>
      <c r="L170" s="9">
        <v>1.65</v>
      </c>
      <c r="M170" s="13">
        <f>STOCK[[#This Row],[Costo Unitario (USD)]]+STOCK[[#This Row],[Costo Envío (USD)]]+STOCK[[#This Row],[Comisión 10%]]</f>
        <v>15.85</v>
      </c>
      <c r="N170" s="8">
        <f t="shared" si="4"/>
        <v>23.774999999999999</v>
      </c>
      <c r="O170" s="9">
        <f t="shared" si="5"/>
        <v>35</v>
      </c>
      <c r="P170" s="9">
        <f>STOCK[[#This Row],[Precio Final]]-STOCK[[#This Row],[Costo total]]</f>
        <v>19.149999999999999</v>
      </c>
      <c r="Q170" s="8">
        <f>STOCK[[#This Row],[Ganancia Unitaria]]*STOCK[[#This Row],[Salidas]]</f>
        <v>38.299999999999997</v>
      </c>
      <c r="R170" s="8"/>
      <c r="S170" s="8"/>
      <c r="T170" s="9">
        <f>STOCK[[#This Row],[Costo total]]*STOCK[[#This Row],[Entradas]]</f>
        <v>15.85</v>
      </c>
      <c r="U170" s="8">
        <f>STOCK[[#This Row],[Stock Actual]]*STOCK[[#This Row],[Costo total]]</f>
        <v>-15.85</v>
      </c>
      <c r="V170" s="8"/>
    </row>
    <row r="171" spans="1:22" ht="34" customHeight="1" x14ac:dyDescent="0.2">
      <c r="A171" s="14" t="s">
        <v>476</v>
      </c>
      <c r="B171" s="14" t="s">
        <v>310</v>
      </c>
      <c r="C171" s="16" t="s">
        <v>477</v>
      </c>
      <c r="D171" s="14" t="s">
        <v>56</v>
      </c>
      <c r="E171" s="15"/>
      <c r="F171" s="15">
        <v>10</v>
      </c>
      <c r="G171" s="14">
        <v>5</v>
      </c>
      <c r="H171" s="17">
        <f>SUMIFS(VENTAS[Cantidad],VENTAS[Código del producto Vendido],STOCK[[#This Row],[Code]])</f>
        <v>2</v>
      </c>
      <c r="I171" s="14">
        <f>STOCK[[#This Row],[Entradas]]-STOCK[[#This Row],[Salidas]]</f>
        <v>3</v>
      </c>
      <c r="J171" s="18">
        <f>STOCK[[#This Row],[Precio Final]]*10%</f>
        <v>1</v>
      </c>
      <c r="K171" s="15">
        <v>1.96</v>
      </c>
      <c r="L171" s="15">
        <v>1.65</v>
      </c>
      <c r="M171" s="19">
        <f>STOCK[[#This Row],[Costo Unitario (USD)]]+STOCK[[#This Row],[Costo Envío (USD)]]+STOCK[[#This Row],[Comisión 10%]]</f>
        <v>4.6099999999999994</v>
      </c>
      <c r="N171" s="14">
        <f t="shared" si="4"/>
        <v>6.9149999999999991</v>
      </c>
      <c r="O171" s="15">
        <f t="shared" si="5"/>
        <v>10</v>
      </c>
      <c r="P171" s="15">
        <f>STOCK[[#This Row],[Precio Final]]-STOCK[[#This Row],[Costo total]]</f>
        <v>5.3900000000000006</v>
      </c>
      <c r="Q171" s="14">
        <f>STOCK[[#This Row],[Ganancia Unitaria]]*STOCK[[#This Row],[Salidas]]</f>
        <v>10.780000000000001</v>
      </c>
      <c r="R171" s="14"/>
      <c r="S171" s="14"/>
      <c r="T171" s="15">
        <f>STOCK[[#This Row],[Costo total]]*STOCK[[#This Row],[Entradas]]</f>
        <v>23.049999999999997</v>
      </c>
      <c r="U171" s="14">
        <f>STOCK[[#This Row],[Stock Actual]]*STOCK[[#This Row],[Costo total]]</f>
        <v>13.829999999999998</v>
      </c>
      <c r="V171" s="14"/>
    </row>
    <row r="172" spans="1:22" ht="34" customHeight="1" x14ac:dyDescent="0.2">
      <c r="A172" s="8" t="s">
        <v>478</v>
      </c>
      <c r="B172" s="8" t="s">
        <v>270</v>
      </c>
      <c r="C172" s="10" t="s">
        <v>479</v>
      </c>
      <c r="D172" s="8" t="s">
        <v>113</v>
      </c>
      <c r="E172" s="9"/>
      <c r="F172" s="9">
        <v>20</v>
      </c>
      <c r="G172" s="8">
        <v>1</v>
      </c>
      <c r="H172" s="11">
        <f>SUMIFS(VENTAS[Cantidad],VENTAS[Código del producto Vendido],STOCK[[#This Row],[Code]])</f>
        <v>1</v>
      </c>
      <c r="I172" s="8">
        <f>STOCK[[#This Row],[Entradas]]-STOCK[[#This Row],[Salidas]]</f>
        <v>0</v>
      </c>
      <c r="J172" s="12">
        <f>STOCK[[#This Row],[Precio Final]]*10%</f>
        <v>2</v>
      </c>
      <c r="K172" s="9">
        <v>8.9700000000000006</v>
      </c>
      <c r="L172" s="9">
        <v>1.65</v>
      </c>
      <c r="M172" s="13">
        <f>STOCK[[#This Row],[Costo Unitario (USD)]]+STOCK[[#This Row],[Costo Envío (USD)]]+STOCK[[#This Row],[Comisión 10%]]</f>
        <v>12.620000000000001</v>
      </c>
      <c r="N172" s="8">
        <f t="shared" si="4"/>
        <v>18.93</v>
      </c>
      <c r="O172" s="9">
        <f t="shared" si="5"/>
        <v>20</v>
      </c>
      <c r="P172" s="9">
        <f>STOCK[[#This Row],[Precio Final]]-STOCK[[#This Row],[Costo total]]</f>
        <v>7.379999999999999</v>
      </c>
      <c r="Q172" s="8">
        <f>STOCK[[#This Row],[Ganancia Unitaria]]*STOCK[[#This Row],[Salidas]]</f>
        <v>7.379999999999999</v>
      </c>
      <c r="R172" s="8"/>
      <c r="S172" s="8"/>
      <c r="T172" s="9">
        <f>STOCK[[#This Row],[Costo total]]*STOCK[[#This Row],[Entradas]]</f>
        <v>12.620000000000001</v>
      </c>
      <c r="U172" s="8">
        <f>STOCK[[#This Row],[Stock Actual]]*STOCK[[#This Row],[Costo total]]</f>
        <v>0</v>
      </c>
      <c r="V172" s="8"/>
    </row>
    <row r="173" spans="1:22" ht="34" customHeight="1" x14ac:dyDescent="0.2">
      <c r="A173" s="14" t="s">
        <v>480</v>
      </c>
      <c r="B173" s="14" t="s">
        <v>297</v>
      </c>
      <c r="C173" s="16" t="s">
        <v>481</v>
      </c>
      <c r="D173" s="14" t="s">
        <v>34</v>
      </c>
      <c r="E173" s="15"/>
      <c r="F173" s="15">
        <v>18</v>
      </c>
      <c r="G173" s="14">
        <v>2</v>
      </c>
      <c r="H173" s="17">
        <f>SUMIFS(VENTAS[Cantidad],VENTAS[Código del producto Vendido],STOCK[[#This Row],[Code]])</f>
        <v>2</v>
      </c>
      <c r="I173" s="14">
        <f>STOCK[[#This Row],[Entradas]]-STOCK[[#This Row],[Salidas]]</f>
        <v>0</v>
      </c>
      <c r="J173" s="18">
        <f>STOCK[[#This Row],[Precio Final]]*10%</f>
        <v>1.8</v>
      </c>
      <c r="K173" s="15">
        <v>7.08</v>
      </c>
      <c r="L173" s="15">
        <v>1.65</v>
      </c>
      <c r="M173" s="19">
        <f>STOCK[[#This Row],[Costo Unitario (USD)]]+STOCK[[#This Row],[Costo Envío (USD)]]+STOCK[[#This Row],[Comisión 10%]]</f>
        <v>10.530000000000001</v>
      </c>
      <c r="N173" s="14">
        <f t="shared" si="4"/>
        <v>15.795000000000002</v>
      </c>
      <c r="O173" s="15">
        <f t="shared" si="5"/>
        <v>18</v>
      </c>
      <c r="P173" s="15">
        <f>STOCK[[#This Row],[Precio Final]]-STOCK[[#This Row],[Costo total]]</f>
        <v>7.4699999999999989</v>
      </c>
      <c r="Q173" s="14">
        <f>STOCK[[#This Row],[Ganancia Unitaria]]*STOCK[[#This Row],[Salidas]]</f>
        <v>14.939999999999998</v>
      </c>
      <c r="R173" s="14"/>
      <c r="S173" s="14"/>
      <c r="T173" s="15">
        <f>STOCK[[#This Row],[Costo total]]*STOCK[[#This Row],[Entradas]]</f>
        <v>21.060000000000002</v>
      </c>
      <c r="U173" s="14">
        <f>STOCK[[#This Row],[Stock Actual]]*STOCK[[#This Row],[Costo total]]</f>
        <v>0</v>
      </c>
      <c r="V173" s="14"/>
    </row>
    <row r="174" spans="1:22" ht="51" customHeight="1" x14ac:dyDescent="0.2">
      <c r="A174" s="8" t="s">
        <v>482</v>
      </c>
      <c r="B174" s="8" t="s">
        <v>139</v>
      </c>
      <c r="C174" s="10" t="s">
        <v>483</v>
      </c>
      <c r="D174" s="8" t="s">
        <v>42</v>
      </c>
      <c r="E174" s="9"/>
      <c r="F174" s="9">
        <v>18</v>
      </c>
      <c r="G174" s="8">
        <v>1</v>
      </c>
      <c r="H174" s="11">
        <f>SUMIFS(VENTAS[Cantidad],VENTAS[Código del producto Vendido],STOCK[[#This Row],[Code]])</f>
        <v>1</v>
      </c>
      <c r="I174" s="8">
        <f>STOCK[[#This Row],[Entradas]]-STOCK[[#This Row],[Salidas]]</f>
        <v>0</v>
      </c>
      <c r="J174" s="12">
        <f>STOCK[[#This Row],[Precio Final]]*10%</f>
        <v>1.8</v>
      </c>
      <c r="K174" s="9">
        <v>7.42</v>
      </c>
      <c r="L174" s="9">
        <v>1.6</v>
      </c>
      <c r="M174" s="13">
        <f>STOCK[[#This Row],[Costo Unitario (USD)]]+STOCK[[#This Row],[Costo Envío (USD)]]+STOCK[[#This Row],[Comisión 10%]]</f>
        <v>10.82</v>
      </c>
      <c r="N174" s="8">
        <f t="shared" si="4"/>
        <v>16.23</v>
      </c>
      <c r="O174" s="9">
        <f t="shared" si="5"/>
        <v>18</v>
      </c>
      <c r="P174" s="9">
        <f>STOCK[[#This Row],[Precio Final]]-STOCK[[#This Row],[Costo total]]</f>
        <v>7.18</v>
      </c>
      <c r="Q174" s="8">
        <f>STOCK[[#This Row],[Ganancia Unitaria]]*STOCK[[#This Row],[Salidas]]</f>
        <v>7.18</v>
      </c>
      <c r="R174" s="8"/>
      <c r="S174" s="8"/>
      <c r="T174" s="9">
        <f>STOCK[[#This Row],[Costo total]]*STOCK[[#This Row],[Entradas]]</f>
        <v>10.82</v>
      </c>
      <c r="U174" s="8">
        <f>STOCK[[#This Row],[Stock Actual]]*STOCK[[#This Row],[Costo total]]</f>
        <v>0</v>
      </c>
      <c r="V174" s="8"/>
    </row>
    <row r="175" spans="1:22" ht="51" customHeight="1" x14ac:dyDescent="0.2">
      <c r="A175" s="14" t="s">
        <v>484</v>
      </c>
      <c r="B175" s="14" t="s">
        <v>139</v>
      </c>
      <c r="C175" s="16" t="s">
        <v>485</v>
      </c>
      <c r="D175" s="14" t="s">
        <v>42</v>
      </c>
      <c r="E175" s="15"/>
      <c r="F175" s="15">
        <v>18</v>
      </c>
      <c r="G175" s="14">
        <v>2</v>
      </c>
      <c r="H175" s="17">
        <f>SUMIFS(VENTAS[Cantidad],VENTAS[Código del producto Vendido],STOCK[[#This Row],[Code]])</f>
        <v>0</v>
      </c>
      <c r="I175" s="14">
        <f>STOCK[[#This Row],[Entradas]]-STOCK[[#This Row],[Salidas]]</f>
        <v>2</v>
      </c>
      <c r="J175" s="18">
        <f>STOCK[[#This Row],[Precio Final]]*10%</f>
        <v>1.8</v>
      </c>
      <c r="K175" s="15">
        <v>8.09</v>
      </c>
      <c r="L175" s="15">
        <v>1.6</v>
      </c>
      <c r="M175" s="19">
        <f>STOCK[[#This Row],[Costo Unitario (USD)]]+STOCK[[#This Row],[Costo Envío (USD)]]+STOCK[[#This Row],[Comisión 10%]]</f>
        <v>11.49</v>
      </c>
      <c r="N175" s="14">
        <f t="shared" si="4"/>
        <v>17.234999999999999</v>
      </c>
      <c r="O175" s="15">
        <f t="shared" si="5"/>
        <v>18</v>
      </c>
      <c r="P175" s="15">
        <f>STOCK[[#This Row],[Precio Final]]-STOCK[[#This Row],[Costo total]]</f>
        <v>6.51</v>
      </c>
      <c r="Q175" s="14">
        <f>STOCK[[#This Row],[Ganancia Unitaria]]*STOCK[[#This Row],[Salidas]]</f>
        <v>0</v>
      </c>
      <c r="R175" s="14"/>
      <c r="S175" s="14"/>
      <c r="T175" s="15">
        <f>STOCK[[#This Row],[Costo total]]*STOCK[[#This Row],[Entradas]]</f>
        <v>22.98</v>
      </c>
      <c r="U175" s="14">
        <f>STOCK[[#This Row],[Stock Actual]]*STOCK[[#This Row],[Costo total]]</f>
        <v>22.98</v>
      </c>
      <c r="V175" s="14"/>
    </row>
    <row r="176" spans="1:22" ht="51" customHeight="1" x14ac:dyDescent="0.2">
      <c r="A176" s="8" t="s">
        <v>486</v>
      </c>
      <c r="B176" s="8" t="s">
        <v>487</v>
      </c>
      <c r="C176" s="10" t="s">
        <v>485</v>
      </c>
      <c r="D176" s="8" t="s">
        <v>34</v>
      </c>
      <c r="E176" s="9"/>
      <c r="F176" s="9">
        <v>18</v>
      </c>
      <c r="G176" s="8">
        <v>2</v>
      </c>
      <c r="H176" s="11">
        <f>SUMIFS(VENTAS[Cantidad],VENTAS[Código del producto Vendido],STOCK[[#This Row],[Code]])</f>
        <v>0</v>
      </c>
      <c r="I176" s="8">
        <f>STOCK[[#This Row],[Entradas]]-STOCK[[#This Row],[Salidas]]</f>
        <v>2</v>
      </c>
      <c r="J176" s="12">
        <f>STOCK[[#This Row],[Precio Final]]*10%</f>
        <v>1.8</v>
      </c>
      <c r="K176" s="9">
        <v>8.09</v>
      </c>
      <c r="L176" s="9">
        <v>1.6</v>
      </c>
      <c r="M176" s="13">
        <f>STOCK[[#This Row],[Costo Unitario (USD)]]+STOCK[[#This Row],[Costo Envío (USD)]]+STOCK[[#This Row],[Comisión 10%]]</f>
        <v>11.49</v>
      </c>
      <c r="N176" s="8">
        <f t="shared" si="4"/>
        <v>17.234999999999999</v>
      </c>
      <c r="O176" s="9">
        <f t="shared" si="5"/>
        <v>18</v>
      </c>
      <c r="P176" s="9">
        <f>STOCK[[#This Row],[Precio Final]]-STOCK[[#This Row],[Costo total]]</f>
        <v>6.51</v>
      </c>
      <c r="Q176" s="8">
        <f>STOCK[[#This Row],[Ganancia Unitaria]]*STOCK[[#This Row],[Salidas]]</f>
        <v>0</v>
      </c>
      <c r="R176" s="8"/>
      <c r="S176" s="8"/>
      <c r="T176" s="9">
        <f>STOCK[[#This Row],[Costo total]]*STOCK[[#This Row],[Entradas]]</f>
        <v>22.98</v>
      </c>
      <c r="U176" s="8">
        <f>STOCK[[#This Row],[Stock Actual]]*STOCK[[#This Row],[Costo total]]</f>
        <v>22.98</v>
      </c>
      <c r="V176" s="8"/>
    </row>
    <row r="177" spans="1:22" ht="51" customHeight="1" x14ac:dyDescent="0.2">
      <c r="A177" s="14" t="s">
        <v>488</v>
      </c>
      <c r="B177" s="14" t="s">
        <v>376</v>
      </c>
      <c r="C177" s="16" t="s">
        <v>485</v>
      </c>
      <c r="D177" s="14" t="s">
        <v>113</v>
      </c>
      <c r="E177" s="15"/>
      <c r="F177" s="15">
        <v>18</v>
      </c>
      <c r="G177" s="14">
        <v>1</v>
      </c>
      <c r="H177" s="17">
        <f>SUMIFS(VENTAS[Cantidad],VENTAS[Código del producto Vendido],STOCK[[#This Row],[Code]])</f>
        <v>0</v>
      </c>
      <c r="I177" s="14">
        <v>1</v>
      </c>
      <c r="J177" s="18">
        <f>STOCK[[#This Row],[Precio Final]]*10%</f>
        <v>1.8</v>
      </c>
      <c r="K177" s="15">
        <v>8.09</v>
      </c>
      <c r="L177" s="15">
        <v>1.6</v>
      </c>
      <c r="M177" s="19">
        <f>STOCK[[#This Row],[Costo Unitario (USD)]]+STOCK[[#This Row],[Costo Envío (USD)]]+STOCK[[#This Row],[Comisión 10%]]</f>
        <v>11.49</v>
      </c>
      <c r="N177" s="14">
        <f t="shared" si="4"/>
        <v>17.234999999999999</v>
      </c>
      <c r="O177" s="15">
        <f t="shared" si="5"/>
        <v>18</v>
      </c>
      <c r="P177" s="15">
        <f>STOCK[[#This Row],[Precio Final]]-STOCK[[#This Row],[Costo total]]</f>
        <v>6.51</v>
      </c>
      <c r="Q177" s="14">
        <f>STOCK[[#This Row],[Ganancia Unitaria]]*STOCK[[#This Row],[Salidas]]</f>
        <v>0</v>
      </c>
      <c r="R177" s="14"/>
      <c r="S177" s="14"/>
      <c r="T177" s="15">
        <f>STOCK[[#This Row],[Costo total]]*STOCK[[#This Row],[Entradas]]</f>
        <v>11.49</v>
      </c>
      <c r="U177" s="14">
        <f>STOCK[[#This Row],[Stock Actual]]*STOCK[[#This Row],[Costo total]]</f>
        <v>11.49</v>
      </c>
      <c r="V177" s="14"/>
    </row>
    <row r="178" spans="1:22" ht="51" customHeight="1" x14ac:dyDescent="0.2">
      <c r="A178" s="8" t="s">
        <v>489</v>
      </c>
      <c r="B178" s="8" t="s">
        <v>139</v>
      </c>
      <c r="C178" s="10" t="s">
        <v>490</v>
      </c>
      <c r="D178" s="8" t="s">
        <v>42</v>
      </c>
      <c r="E178" s="9"/>
      <c r="F178" s="9">
        <v>18</v>
      </c>
      <c r="G178" s="8">
        <v>2</v>
      </c>
      <c r="H178" s="11">
        <f>SUMIFS(VENTAS[Cantidad],VENTAS[Código del producto Vendido],STOCK[[#This Row],[Code]])</f>
        <v>0</v>
      </c>
      <c r="I178" s="8">
        <f>STOCK[[#This Row],[Entradas]]-STOCK[[#This Row],[Salidas]]</f>
        <v>2</v>
      </c>
      <c r="J178" s="12">
        <f>STOCK[[#This Row],[Precio Final]]*10%</f>
        <v>1.8</v>
      </c>
      <c r="K178" s="9">
        <v>8.08</v>
      </c>
      <c r="L178" s="9">
        <v>1.6</v>
      </c>
      <c r="M178" s="13">
        <f>STOCK[[#This Row],[Costo Unitario (USD)]]+STOCK[[#This Row],[Costo Envío (USD)]]+STOCK[[#This Row],[Comisión 10%]]</f>
        <v>11.48</v>
      </c>
      <c r="N178" s="8">
        <f t="shared" si="4"/>
        <v>17.22</v>
      </c>
      <c r="O178" s="9">
        <f t="shared" si="5"/>
        <v>18</v>
      </c>
      <c r="P178" s="9">
        <f>STOCK[[#This Row],[Precio Final]]-STOCK[[#This Row],[Costo total]]</f>
        <v>6.52</v>
      </c>
      <c r="Q178" s="8">
        <f>STOCK[[#This Row],[Ganancia Unitaria]]*STOCK[[#This Row],[Salidas]]</f>
        <v>0</v>
      </c>
      <c r="R178" s="8"/>
      <c r="S178" s="8"/>
      <c r="T178" s="9">
        <f>STOCK[[#This Row],[Costo total]]*STOCK[[#This Row],[Entradas]]</f>
        <v>22.96</v>
      </c>
      <c r="U178" s="8">
        <f>STOCK[[#This Row],[Stock Actual]]*STOCK[[#This Row],[Costo total]]</f>
        <v>22.96</v>
      </c>
      <c r="V178" s="8"/>
    </row>
    <row r="179" spans="1:22" ht="51" customHeight="1" x14ac:dyDescent="0.2">
      <c r="A179" s="14" t="s">
        <v>491</v>
      </c>
      <c r="B179" s="14" t="s">
        <v>487</v>
      </c>
      <c r="C179" s="16" t="s">
        <v>490</v>
      </c>
      <c r="D179" s="14" t="s">
        <v>34</v>
      </c>
      <c r="E179" s="15"/>
      <c r="F179" s="15">
        <v>18</v>
      </c>
      <c r="G179" s="14">
        <v>1</v>
      </c>
      <c r="H179" s="17">
        <f>SUMIFS(VENTAS[Cantidad],VENTAS[Código del producto Vendido],STOCK[[#This Row],[Code]])</f>
        <v>1</v>
      </c>
      <c r="I179" s="14">
        <f>STOCK[[#This Row],[Entradas]]-STOCK[[#This Row],[Salidas]]</f>
        <v>0</v>
      </c>
      <c r="J179" s="18">
        <f>STOCK[[#This Row],[Precio Final]]*10%</f>
        <v>1.8</v>
      </c>
      <c r="K179" s="15">
        <v>8.08</v>
      </c>
      <c r="L179" s="15">
        <v>1.6</v>
      </c>
      <c r="M179" s="19">
        <f>STOCK[[#This Row],[Costo Unitario (USD)]]+STOCK[[#This Row],[Costo Envío (USD)]]+STOCK[[#This Row],[Comisión 10%]]</f>
        <v>11.48</v>
      </c>
      <c r="N179" s="14">
        <f t="shared" si="4"/>
        <v>17.22</v>
      </c>
      <c r="O179" s="15">
        <f t="shared" si="5"/>
        <v>18</v>
      </c>
      <c r="P179" s="15">
        <f>STOCK[[#This Row],[Precio Final]]-STOCK[[#This Row],[Costo total]]</f>
        <v>6.52</v>
      </c>
      <c r="Q179" s="14">
        <f>STOCK[[#This Row],[Ganancia Unitaria]]*STOCK[[#This Row],[Salidas]]</f>
        <v>6.52</v>
      </c>
      <c r="R179" s="14"/>
      <c r="S179" s="14"/>
      <c r="T179" s="15">
        <f>STOCK[[#This Row],[Costo total]]*STOCK[[#This Row],[Entradas]]</f>
        <v>11.48</v>
      </c>
      <c r="U179" s="14">
        <f>STOCK[[#This Row],[Stock Actual]]*STOCK[[#This Row],[Costo total]]</f>
        <v>0</v>
      </c>
      <c r="V179" s="14"/>
    </row>
    <row r="180" spans="1:22" ht="51" customHeight="1" x14ac:dyDescent="0.2">
      <c r="A180" s="8" t="s">
        <v>492</v>
      </c>
      <c r="B180" s="8" t="s">
        <v>376</v>
      </c>
      <c r="C180" s="10" t="s">
        <v>490</v>
      </c>
      <c r="D180" s="8" t="s">
        <v>113</v>
      </c>
      <c r="E180" s="9"/>
      <c r="F180" s="9">
        <v>18</v>
      </c>
      <c r="G180" s="8">
        <v>2</v>
      </c>
      <c r="H180" s="11">
        <f>SUMIFS(VENTAS[Cantidad],VENTAS[Código del producto Vendido],STOCK[[#This Row],[Code]])</f>
        <v>1</v>
      </c>
      <c r="I180" s="8">
        <f>STOCK[[#This Row],[Entradas]]-STOCK[[#This Row],[Salidas]]</f>
        <v>1</v>
      </c>
      <c r="J180" s="12">
        <f>STOCK[[#This Row],[Precio Final]]*10%</f>
        <v>1.8</v>
      </c>
      <c r="K180" s="9">
        <v>8.08</v>
      </c>
      <c r="L180" s="9">
        <v>1.6</v>
      </c>
      <c r="M180" s="13">
        <f>STOCK[[#This Row],[Costo Unitario (USD)]]+STOCK[[#This Row],[Costo Envío (USD)]]+STOCK[[#This Row],[Comisión 10%]]</f>
        <v>11.48</v>
      </c>
      <c r="N180" s="8">
        <f t="shared" si="4"/>
        <v>17.22</v>
      </c>
      <c r="O180" s="9">
        <f t="shared" si="5"/>
        <v>18</v>
      </c>
      <c r="P180" s="9">
        <f>STOCK[[#This Row],[Precio Final]]-STOCK[[#This Row],[Costo total]]</f>
        <v>6.52</v>
      </c>
      <c r="Q180" s="8">
        <f>STOCK[[#This Row],[Ganancia Unitaria]]*STOCK[[#This Row],[Salidas]]</f>
        <v>6.52</v>
      </c>
      <c r="R180" s="8"/>
      <c r="S180" s="8"/>
      <c r="T180" s="9">
        <f>STOCK[[#This Row],[Costo total]]*STOCK[[#This Row],[Entradas]]</f>
        <v>22.96</v>
      </c>
      <c r="U180" s="8">
        <f>STOCK[[#This Row],[Stock Actual]]*STOCK[[#This Row],[Costo total]]</f>
        <v>11.48</v>
      </c>
      <c r="V180" s="8"/>
    </row>
    <row r="181" spans="1:22" ht="51" customHeight="1" x14ac:dyDescent="0.2">
      <c r="A181" s="14" t="s">
        <v>493</v>
      </c>
      <c r="B181" s="14" t="s">
        <v>494</v>
      </c>
      <c r="C181" s="16" t="s">
        <v>495</v>
      </c>
      <c r="D181" s="14" t="s">
        <v>34</v>
      </c>
      <c r="E181" s="15"/>
      <c r="F181" s="15">
        <v>20</v>
      </c>
      <c r="G181" s="14">
        <v>1</v>
      </c>
      <c r="H181" s="17">
        <f>SUMIFS(VENTAS[Cantidad],VENTAS[Código del producto Vendido],STOCK[[#This Row],[Code]])</f>
        <v>3</v>
      </c>
      <c r="I181" s="14">
        <f>STOCK[[#This Row],[Entradas]]-STOCK[[#This Row],[Salidas]]</f>
        <v>-2</v>
      </c>
      <c r="J181" s="18">
        <f>STOCK[[#This Row],[Precio Final]]*10%</f>
        <v>2</v>
      </c>
      <c r="K181" s="15">
        <v>10</v>
      </c>
      <c r="L181" s="15">
        <v>0</v>
      </c>
      <c r="M181" s="19">
        <f>STOCK[[#This Row],[Costo Unitario (USD)]]+STOCK[[#This Row],[Costo Envío (USD)]]+STOCK[[#This Row],[Comisión 10%]]</f>
        <v>12</v>
      </c>
      <c r="N181" s="14">
        <f t="shared" si="4"/>
        <v>18</v>
      </c>
      <c r="O181" s="15">
        <f t="shared" si="5"/>
        <v>20</v>
      </c>
      <c r="P181" s="15">
        <f>STOCK[[#This Row],[Precio Final]]-STOCK[[#This Row],[Costo total]]</f>
        <v>8</v>
      </c>
      <c r="Q181" s="14">
        <f>STOCK[[#This Row],[Ganancia Unitaria]]*STOCK[[#This Row],[Salidas]]</f>
        <v>24</v>
      </c>
      <c r="R181" s="14"/>
      <c r="S181" s="14"/>
      <c r="T181" s="15">
        <f>STOCK[[#This Row],[Costo total]]*STOCK[[#This Row],[Entradas]]</f>
        <v>12</v>
      </c>
      <c r="U181" s="14">
        <f>STOCK[[#This Row],[Stock Actual]]*STOCK[[#This Row],[Costo total]]</f>
        <v>-24</v>
      </c>
      <c r="V181" s="14"/>
    </row>
    <row r="182" spans="1:22" ht="34" customHeight="1" x14ac:dyDescent="0.2">
      <c r="A182" s="8" t="s">
        <v>496</v>
      </c>
      <c r="B182" s="8" t="s">
        <v>160</v>
      </c>
      <c r="C182" s="10" t="s">
        <v>497</v>
      </c>
      <c r="D182" s="8" t="s">
        <v>42</v>
      </c>
      <c r="E182" s="9"/>
      <c r="F182" s="9">
        <v>30</v>
      </c>
      <c r="G182" s="8">
        <v>1</v>
      </c>
      <c r="H182" s="11">
        <f>SUMIFS(VENTAS[Cantidad],VENTAS[Código del producto Vendido],STOCK[[#This Row],[Code]])</f>
        <v>0</v>
      </c>
      <c r="I182" s="8">
        <f>STOCK[[#This Row],[Entradas]]-STOCK[[#This Row],[Salidas]]</f>
        <v>1</v>
      </c>
      <c r="J182" s="12">
        <f>STOCK[[#This Row],[Precio Final]]*10%</f>
        <v>3</v>
      </c>
      <c r="K182" s="9">
        <v>10</v>
      </c>
      <c r="L182" s="9">
        <v>0</v>
      </c>
      <c r="M182" s="13">
        <f>STOCK[[#This Row],[Costo Unitario (USD)]]+STOCK[[#This Row],[Costo Envío (USD)]]+STOCK[[#This Row],[Comisión 10%]]</f>
        <v>13</v>
      </c>
      <c r="N182" s="8">
        <f t="shared" si="4"/>
        <v>19.5</v>
      </c>
      <c r="O182" s="9">
        <f t="shared" si="5"/>
        <v>30</v>
      </c>
      <c r="P182" s="9">
        <f>STOCK[[#This Row],[Precio Final]]-STOCK[[#This Row],[Costo total]]</f>
        <v>17</v>
      </c>
      <c r="Q182" s="8">
        <f>STOCK[[#This Row],[Ganancia Unitaria]]*STOCK[[#This Row],[Salidas]]</f>
        <v>0</v>
      </c>
      <c r="R182" s="8"/>
      <c r="S182" s="8"/>
      <c r="T182" s="9">
        <f>STOCK[[#This Row],[Costo total]]*STOCK[[#This Row],[Entradas]]</f>
        <v>13</v>
      </c>
      <c r="U182" s="8">
        <f>STOCK[[#This Row],[Stock Actual]]*STOCK[[#This Row],[Costo total]]</f>
        <v>13</v>
      </c>
      <c r="V182" s="8"/>
    </row>
    <row r="183" spans="1:22" ht="51" customHeight="1" x14ac:dyDescent="0.2">
      <c r="A183" s="14" t="s">
        <v>498</v>
      </c>
      <c r="B183" s="14" t="s">
        <v>99</v>
      </c>
      <c r="C183" s="16" t="s">
        <v>499</v>
      </c>
      <c r="D183" s="14" t="s">
        <v>113</v>
      </c>
      <c r="E183" s="15" t="s">
        <v>42</v>
      </c>
      <c r="F183" s="15">
        <v>15</v>
      </c>
      <c r="G183" s="14">
        <v>1</v>
      </c>
      <c r="H183" s="17">
        <f>SUMIFS(VENTAS[Cantidad],VENTAS[Código del producto Vendido],STOCK[[#This Row],[Code]])</f>
        <v>0</v>
      </c>
      <c r="I183" s="14">
        <f>STOCK[[#This Row],[Entradas]]-STOCK[[#This Row],[Salidas]]</f>
        <v>1</v>
      </c>
      <c r="J183" s="18">
        <f>STOCK[[#This Row],[Precio Final]]*10%</f>
        <v>1.5</v>
      </c>
      <c r="K183" s="15">
        <v>10</v>
      </c>
      <c r="L183" s="15">
        <v>0</v>
      </c>
      <c r="M183" s="19">
        <f>STOCK[[#This Row],[Costo Unitario (USD)]]+STOCK[[#This Row],[Costo Envío (USD)]]+STOCK[[#This Row],[Comisión 10%]]</f>
        <v>11.5</v>
      </c>
      <c r="N183" s="14">
        <f t="shared" si="4"/>
        <v>17.25</v>
      </c>
      <c r="O183" s="15">
        <f t="shared" si="5"/>
        <v>15</v>
      </c>
      <c r="P183" s="15">
        <f>STOCK[[#This Row],[Precio Final]]-STOCK[[#This Row],[Costo total]]</f>
        <v>3.5</v>
      </c>
      <c r="Q183" s="14">
        <f>STOCK[[#This Row],[Ganancia Unitaria]]*STOCK[[#This Row],[Salidas]]</f>
        <v>0</v>
      </c>
      <c r="R183" s="14"/>
      <c r="S183" s="14"/>
      <c r="T183" s="15">
        <f>STOCK[[#This Row],[Costo total]]*STOCK[[#This Row],[Entradas]]</f>
        <v>11.5</v>
      </c>
      <c r="U183" s="14">
        <f>STOCK[[#This Row],[Stock Actual]]*STOCK[[#This Row],[Costo total]]</f>
        <v>11.5</v>
      </c>
      <c r="V183" s="14"/>
    </row>
    <row r="184" spans="1:22" ht="51" customHeight="1" x14ac:dyDescent="0.2">
      <c r="A184" s="8" t="s">
        <v>500</v>
      </c>
      <c r="B184" s="8" t="s">
        <v>328</v>
      </c>
      <c r="C184" s="10" t="s">
        <v>501</v>
      </c>
      <c r="D184" s="8" t="s">
        <v>502</v>
      </c>
      <c r="E184" s="9"/>
      <c r="F184" s="9">
        <v>35</v>
      </c>
      <c r="G184" s="8">
        <v>1</v>
      </c>
      <c r="H184" s="11">
        <f>SUMIFS(VENTAS[Cantidad],VENTAS[Código del producto Vendido],STOCK[[#This Row],[Code]])</f>
        <v>0</v>
      </c>
      <c r="I184" s="8">
        <f>STOCK[[#This Row],[Entradas]]-STOCK[[#This Row],[Salidas]]</f>
        <v>1</v>
      </c>
      <c r="J184" s="12">
        <f>STOCK[[#This Row],[Precio Final]]*10%</f>
        <v>3.5</v>
      </c>
      <c r="K184" s="9">
        <v>9</v>
      </c>
      <c r="L184" s="9"/>
      <c r="M184" s="13">
        <f>STOCK[[#This Row],[Costo Unitario (USD)]]+STOCK[[#This Row],[Costo Envío (USD)]]+STOCK[[#This Row],[Comisión 10%]]</f>
        <v>12.5</v>
      </c>
      <c r="N184" s="8">
        <f t="shared" si="4"/>
        <v>18.75</v>
      </c>
      <c r="O184" s="9">
        <f t="shared" si="5"/>
        <v>35</v>
      </c>
      <c r="P184" s="9">
        <f>STOCK[[#This Row],[Precio Final]]-STOCK[[#This Row],[Costo total]]</f>
        <v>22.5</v>
      </c>
      <c r="Q184" s="8">
        <f>STOCK[[#This Row],[Ganancia Unitaria]]*STOCK[[#This Row],[Salidas]]</f>
        <v>0</v>
      </c>
      <c r="R184" s="8"/>
      <c r="S184" s="8"/>
      <c r="T184" s="9"/>
      <c r="U184" s="8"/>
      <c r="V184" s="8"/>
    </row>
    <row r="185" spans="1:22" ht="51" customHeight="1" x14ac:dyDescent="0.2">
      <c r="A185" s="14" t="s">
        <v>503</v>
      </c>
      <c r="B185" s="14" t="s">
        <v>321</v>
      </c>
      <c r="C185" s="16" t="s">
        <v>504</v>
      </c>
      <c r="D185" s="14" t="s">
        <v>34</v>
      </c>
      <c r="E185" s="15"/>
      <c r="F185" s="15">
        <v>40</v>
      </c>
      <c r="G185" s="14">
        <v>1</v>
      </c>
      <c r="H185" s="17">
        <f>SUMIFS(VENTAS[Cantidad],VENTAS[Código del producto Vendido],STOCK[[#This Row],[Code]])</f>
        <v>0</v>
      </c>
      <c r="I185" s="14">
        <f>STOCK[[#This Row],[Entradas]]-STOCK[[#This Row],[Salidas]]</f>
        <v>1</v>
      </c>
      <c r="J185" s="18">
        <f>STOCK[[#This Row],[Precio Final]]*10%</f>
        <v>4</v>
      </c>
      <c r="K185" s="15">
        <v>10</v>
      </c>
      <c r="L185" s="15">
        <v>0</v>
      </c>
      <c r="M185" s="19">
        <f>STOCK[[#This Row],[Costo Unitario (USD)]]+STOCK[[#This Row],[Costo Envío (USD)]]+STOCK[[#This Row],[Comisión 10%]]</f>
        <v>14</v>
      </c>
      <c r="N185" s="14">
        <f t="shared" si="4"/>
        <v>21</v>
      </c>
      <c r="O185" s="15">
        <f t="shared" si="5"/>
        <v>40</v>
      </c>
      <c r="P185" s="15">
        <f>STOCK[[#This Row],[Precio Final]]-STOCK[[#This Row],[Costo total]]</f>
        <v>26</v>
      </c>
      <c r="Q185" s="14">
        <f>STOCK[[#This Row],[Ganancia Unitaria]]*STOCK[[#This Row],[Salidas]]</f>
        <v>0</v>
      </c>
      <c r="R185" s="14"/>
      <c r="S185" s="14"/>
      <c r="T185" s="15">
        <f>STOCK[[#This Row],[Costo total]]*STOCK[[#This Row],[Entradas]]</f>
        <v>14</v>
      </c>
      <c r="U185" s="14">
        <f>STOCK[[#This Row],[Stock Actual]]*STOCK[[#This Row],[Costo total]]</f>
        <v>14</v>
      </c>
      <c r="V185" s="14"/>
    </row>
    <row r="186" spans="1:22" ht="51" customHeight="1" x14ac:dyDescent="0.2">
      <c r="A186" s="8" t="s">
        <v>505</v>
      </c>
      <c r="B186" s="8" t="s">
        <v>506</v>
      </c>
      <c r="C186" s="10" t="s">
        <v>507</v>
      </c>
      <c r="D186" s="8" t="s">
        <v>113</v>
      </c>
      <c r="E186" s="9"/>
      <c r="F186" s="9">
        <v>30</v>
      </c>
      <c r="G186" s="8">
        <v>1</v>
      </c>
      <c r="H186" s="11">
        <f>SUMIFS(VENTAS[Cantidad],VENTAS[Código del producto Vendido],STOCK[[#This Row],[Code]])</f>
        <v>0</v>
      </c>
      <c r="I186" s="8">
        <f>STOCK[[#This Row],[Entradas]]-STOCK[[#This Row],[Salidas]]</f>
        <v>1</v>
      </c>
      <c r="J186" s="12">
        <f>STOCK[[#This Row],[Precio Final]]*10%</f>
        <v>3</v>
      </c>
      <c r="K186" s="9">
        <v>8</v>
      </c>
      <c r="L186" s="9">
        <v>0</v>
      </c>
      <c r="M186" s="13">
        <f>STOCK[[#This Row],[Costo Unitario (USD)]]+STOCK[[#This Row],[Costo Envío (USD)]]+STOCK[[#This Row],[Comisión 10%]]</f>
        <v>11</v>
      </c>
      <c r="N186" s="8">
        <f t="shared" si="4"/>
        <v>16.5</v>
      </c>
      <c r="O186" s="9">
        <f t="shared" si="5"/>
        <v>30</v>
      </c>
      <c r="P186" s="9">
        <f>STOCK[[#This Row],[Precio Final]]-STOCK[[#This Row],[Costo total]]</f>
        <v>19</v>
      </c>
      <c r="Q186" s="8">
        <f>STOCK[[#This Row],[Ganancia Unitaria]]*STOCK[[#This Row],[Salidas]]</f>
        <v>0</v>
      </c>
      <c r="R186" s="8"/>
      <c r="S186" s="8"/>
      <c r="T186" s="9">
        <f>STOCK[[#This Row],[Costo total]]*STOCK[[#This Row],[Entradas]]</f>
        <v>11</v>
      </c>
      <c r="U186" s="8">
        <f>STOCK[[#This Row],[Stock Actual]]*STOCK[[#This Row],[Costo total]]</f>
        <v>11</v>
      </c>
      <c r="V186" s="8"/>
    </row>
    <row r="187" spans="1:22" ht="51" customHeight="1" x14ac:dyDescent="0.2">
      <c r="A187" s="14" t="s">
        <v>508</v>
      </c>
      <c r="B187" s="14" t="s">
        <v>80</v>
      </c>
      <c r="C187" s="16" t="s">
        <v>509</v>
      </c>
      <c r="D187" s="14" t="s">
        <v>42</v>
      </c>
      <c r="E187" s="15"/>
      <c r="F187" s="15">
        <v>20</v>
      </c>
      <c r="G187" s="14">
        <v>2</v>
      </c>
      <c r="H187" s="17">
        <f>SUMIFS(VENTAS[Cantidad],VENTAS[Código del producto Vendido],STOCK[[#This Row],[Code]])</f>
        <v>0</v>
      </c>
      <c r="I187" s="14">
        <f>STOCK[[#This Row],[Entradas]]-STOCK[[#This Row],[Salidas]]</f>
        <v>2</v>
      </c>
      <c r="J187" s="18">
        <f>STOCK[[#This Row],[Precio Final]]*10%</f>
        <v>2</v>
      </c>
      <c r="K187" s="15">
        <v>8</v>
      </c>
      <c r="L187" s="15">
        <v>0</v>
      </c>
      <c r="M187" s="19">
        <f>STOCK[[#This Row],[Costo Unitario (USD)]]+STOCK[[#This Row],[Costo Envío (USD)]]+STOCK[[#This Row],[Comisión 10%]]</f>
        <v>10</v>
      </c>
      <c r="N187" s="14">
        <f t="shared" si="4"/>
        <v>15</v>
      </c>
      <c r="O187" s="15">
        <f t="shared" si="5"/>
        <v>20</v>
      </c>
      <c r="P187" s="15">
        <f>STOCK[[#This Row],[Precio Final]]-STOCK[[#This Row],[Costo total]]</f>
        <v>10</v>
      </c>
      <c r="Q187" s="14">
        <f>STOCK[[#This Row],[Ganancia Unitaria]]*STOCK[[#This Row],[Salidas]]</f>
        <v>0</v>
      </c>
      <c r="R187" s="14"/>
      <c r="S187" s="14"/>
      <c r="T187" s="15">
        <f>STOCK[[#This Row],[Costo total]]*STOCK[[#This Row],[Entradas]]</f>
        <v>20</v>
      </c>
      <c r="U187" s="14">
        <f>STOCK[[#This Row],[Stock Actual]]*STOCK[[#This Row],[Costo total]]</f>
        <v>20</v>
      </c>
      <c r="V187" s="14"/>
    </row>
    <row r="188" spans="1:22" ht="68" customHeight="1" x14ac:dyDescent="0.2">
      <c r="A188" s="8" t="s">
        <v>510</v>
      </c>
      <c r="B188" s="8" t="s">
        <v>99</v>
      </c>
      <c r="C188" s="10" t="s">
        <v>511</v>
      </c>
      <c r="D188" s="8" t="s">
        <v>113</v>
      </c>
      <c r="E188" s="9"/>
      <c r="F188" s="9">
        <v>22</v>
      </c>
      <c r="G188" s="8">
        <v>1</v>
      </c>
      <c r="H188" s="11">
        <f>SUMIFS(VENTAS[Cantidad],VENTAS[Código del producto Vendido],STOCK[[#This Row],[Code]])</f>
        <v>1</v>
      </c>
      <c r="I188" s="8">
        <f>STOCK[[#This Row],[Entradas]]-STOCK[[#This Row],[Salidas]]</f>
        <v>0</v>
      </c>
      <c r="J188" s="12">
        <f>STOCK[[#This Row],[Precio Final]]*10%</f>
        <v>2.2000000000000002</v>
      </c>
      <c r="K188" s="9">
        <v>8</v>
      </c>
      <c r="L188" s="9">
        <v>0</v>
      </c>
      <c r="M188" s="13">
        <f>STOCK[[#This Row],[Costo Unitario (USD)]]+STOCK[[#This Row],[Costo Envío (USD)]]+STOCK[[#This Row],[Comisión 10%]]</f>
        <v>10.199999999999999</v>
      </c>
      <c r="N188" s="8">
        <f t="shared" si="4"/>
        <v>15.299999999999999</v>
      </c>
      <c r="O188" s="9">
        <f t="shared" si="5"/>
        <v>22</v>
      </c>
      <c r="P188" s="9">
        <f>STOCK[[#This Row],[Precio Final]]-STOCK[[#This Row],[Costo total]]</f>
        <v>11.8</v>
      </c>
      <c r="Q188" s="8">
        <f>STOCK[[#This Row],[Ganancia Unitaria]]*STOCK[[#This Row],[Salidas]]</f>
        <v>11.8</v>
      </c>
      <c r="R188" s="8"/>
      <c r="S188" s="8"/>
      <c r="T188" s="9">
        <f>STOCK[[#This Row],[Costo total]]*STOCK[[#This Row],[Entradas]]</f>
        <v>10.199999999999999</v>
      </c>
      <c r="U188" s="8">
        <f>STOCK[[#This Row],[Stock Actual]]*STOCK[[#This Row],[Costo total]]</f>
        <v>0</v>
      </c>
      <c r="V188" s="8"/>
    </row>
    <row r="189" spans="1:22" ht="34" customHeight="1" x14ac:dyDescent="0.2">
      <c r="A189" s="14" t="s">
        <v>512</v>
      </c>
      <c r="B189" s="14" t="s">
        <v>513</v>
      </c>
      <c r="C189" s="16" t="s">
        <v>514</v>
      </c>
      <c r="D189" s="14" t="s">
        <v>34</v>
      </c>
      <c r="E189" s="15"/>
      <c r="F189" s="15">
        <v>15</v>
      </c>
      <c r="G189" s="14">
        <v>1</v>
      </c>
      <c r="H189" s="17">
        <f>SUMIFS(VENTAS[Cantidad],VENTAS[Código del producto Vendido],STOCK[[#This Row],[Code]])</f>
        <v>0</v>
      </c>
      <c r="I189" s="14">
        <f>STOCK[[#This Row],[Entradas]]-STOCK[[#This Row],[Salidas]]</f>
        <v>1</v>
      </c>
      <c r="J189" s="18">
        <f>STOCK[[#This Row],[Precio Final]]*10%</f>
        <v>1.5</v>
      </c>
      <c r="K189" s="15">
        <v>8</v>
      </c>
      <c r="L189" s="15">
        <v>0</v>
      </c>
      <c r="M189" s="19">
        <f>STOCK[[#This Row],[Costo Unitario (USD)]]+STOCK[[#This Row],[Costo Envío (USD)]]+STOCK[[#This Row],[Comisión 10%]]</f>
        <v>9.5</v>
      </c>
      <c r="N189" s="14">
        <f t="shared" si="4"/>
        <v>14.25</v>
      </c>
      <c r="O189" s="15">
        <f t="shared" si="5"/>
        <v>15</v>
      </c>
      <c r="P189" s="15">
        <f>STOCK[[#This Row],[Precio Final]]-STOCK[[#This Row],[Costo total]]</f>
        <v>5.5</v>
      </c>
      <c r="Q189" s="14">
        <f>STOCK[[#This Row],[Ganancia Unitaria]]*STOCK[[#This Row],[Salidas]]</f>
        <v>0</v>
      </c>
      <c r="R189" s="14"/>
      <c r="S189" s="14"/>
      <c r="T189" s="15">
        <f>STOCK[[#This Row],[Costo total]]*STOCK[[#This Row],[Entradas]]</f>
        <v>9.5</v>
      </c>
      <c r="U189" s="14">
        <f>STOCK[[#This Row],[Stock Actual]]*STOCK[[#This Row],[Costo total]]</f>
        <v>9.5</v>
      </c>
      <c r="V189" s="14"/>
    </row>
    <row r="190" spans="1:22" ht="34" customHeight="1" x14ac:dyDescent="0.2">
      <c r="A190" s="8" t="s">
        <v>515</v>
      </c>
      <c r="B190" s="8" t="s">
        <v>513</v>
      </c>
      <c r="C190" s="10" t="s">
        <v>516</v>
      </c>
      <c r="D190" s="8" t="s">
        <v>34</v>
      </c>
      <c r="E190" s="9"/>
      <c r="F190" s="9">
        <v>15</v>
      </c>
      <c r="G190" s="8">
        <v>2</v>
      </c>
      <c r="H190" s="11">
        <f>SUMIFS(VENTAS[Cantidad],VENTAS[Código del producto Vendido],STOCK[[#This Row],[Code]])</f>
        <v>1</v>
      </c>
      <c r="I190" s="8">
        <f>STOCK[[#This Row],[Entradas]]-STOCK[[#This Row],[Salidas]]</f>
        <v>1</v>
      </c>
      <c r="J190" s="12">
        <f>STOCK[[#This Row],[Precio Final]]*10%</f>
        <v>1.5</v>
      </c>
      <c r="K190" s="9">
        <v>8</v>
      </c>
      <c r="L190" s="9">
        <v>0</v>
      </c>
      <c r="M190" s="13">
        <f>STOCK[[#This Row],[Costo Unitario (USD)]]+STOCK[[#This Row],[Costo Envío (USD)]]+STOCK[[#This Row],[Comisión 10%]]</f>
        <v>9.5</v>
      </c>
      <c r="N190" s="8">
        <f t="shared" si="4"/>
        <v>14.25</v>
      </c>
      <c r="O190" s="9">
        <f t="shared" si="5"/>
        <v>15</v>
      </c>
      <c r="P190" s="9">
        <f>STOCK[[#This Row],[Precio Final]]-STOCK[[#This Row],[Costo total]]</f>
        <v>5.5</v>
      </c>
      <c r="Q190" s="8">
        <f>STOCK[[#This Row],[Ganancia Unitaria]]*STOCK[[#This Row],[Salidas]]</f>
        <v>5.5</v>
      </c>
      <c r="R190" s="8"/>
      <c r="S190" s="8"/>
      <c r="T190" s="9">
        <f>STOCK[[#This Row],[Costo total]]*STOCK[[#This Row],[Entradas]]</f>
        <v>19</v>
      </c>
      <c r="U190" s="8">
        <f>STOCK[[#This Row],[Stock Actual]]*STOCK[[#This Row],[Costo total]]</f>
        <v>9.5</v>
      </c>
      <c r="V190" s="8"/>
    </row>
    <row r="191" spans="1:22" ht="51" customHeight="1" x14ac:dyDescent="0.2">
      <c r="A191" s="14" t="s">
        <v>517</v>
      </c>
      <c r="B191" s="14" t="s">
        <v>99</v>
      </c>
      <c r="C191" s="16" t="s">
        <v>518</v>
      </c>
      <c r="D191" s="14" t="s">
        <v>113</v>
      </c>
      <c r="E191" s="15"/>
      <c r="F191" s="15">
        <v>15</v>
      </c>
      <c r="G191" s="14">
        <v>1</v>
      </c>
      <c r="H191" s="17">
        <f>SUMIFS(VENTAS[Cantidad],VENTAS[Código del producto Vendido],STOCK[[#This Row],[Code]])</f>
        <v>0</v>
      </c>
      <c r="I191" s="14">
        <f>STOCK[[#This Row],[Entradas]]-STOCK[[#This Row],[Salidas]]</f>
        <v>1</v>
      </c>
      <c r="J191" s="18">
        <f>STOCK[[#This Row],[Precio Final]]*10%</f>
        <v>1.5</v>
      </c>
      <c r="K191" s="15">
        <v>8</v>
      </c>
      <c r="L191" s="15">
        <v>0</v>
      </c>
      <c r="M191" s="19">
        <f>STOCK[[#This Row],[Costo Unitario (USD)]]+STOCK[[#This Row],[Costo Envío (USD)]]+STOCK[[#This Row],[Comisión 10%]]</f>
        <v>9.5</v>
      </c>
      <c r="N191" s="14">
        <f t="shared" si="4"/>
        <v>14.25</v>
      </c>
      <c r="O191" s="15">
        <f t="shared" si="5"/>
        <v>15</v>
      </c>
      <c r="P191" s="15">
        <f>STOCK[[#This Row],[Precio Final]]-STOCK[[#This Row],[Costo total]]</f>
        <v>5.5</v>
      </c>
      <c r="Q191" s="14">
        <f>STOCK[[#This Row],[Ganancia Unitaria]]*STOCK[[#This Row],[Salidas]]</f>
        <v>0</v>
      </c>
      <c r="R191" s="14"/>
      <c r="S191" s="14"/>
      <c r="T191" s="15">
        <f>STOCK[[#This Row],[Costo total]]*STOCK[[#This Row],[Entradas]]</f>
        <v>9.5</v>
      </c>
      <c r="U191" s="14">
        <f>STOCK[[#This Row],[Stock Actual]]*STOCK[[#This Row],[Costo total]]</f>
        <v>9.5</v>
      </c>
      <c r="V191" s="14"/>
    </row>
    <row r="192" spans="1:22" ht="34" customHeight="1" x14ac:dyDescent="0.2">
      <c r="A192" s="8" t="s">
        <v>519</v>
      </c>
      <c r="B192" s="8" t="s">
        <v>513</v>
      </c>
      <c r="C192" s="10" t="s">
        <v>520</v>
      </c>
      <c r="D192" s="8" t="s">
        <v>34</v>
      </c>
      <c r="E192" s="9"/>
      <c r="F192" s="9">
        <v>15</v>
      </c>
      <c r="G192" s="8">
        <v>2</v>
      </c>
      <c r="H192" s="11">
        <f>SUMIFS(VENTAS[Cantidad],VENTAS[Código del producto Vendido],STOCK[[#This Row],[Code]])</f>
        <v>0</v>
      </c>
      <c r="I192" s="8">
        <f>STOCK[[#This Row],[Entradas]]-STOCK[[#This Row],[Salidas]]</f>
        <v>2</v>
      </c>
      <c r="J192" s="12">
        <f>STOCK[[#This Row],[Precio Final]]*10%</f>
        <v>1.5</v>
      </c>
      <c r="K192" s="9">
        <v>8</v>
      </c>
      <c r="L192" s="9">
        <v>0</v>
      </c>
      <c r="M192" s="13">
        <f>STOCK[[#This Row],[Costo Unitario (USD)]]+STOCK[[#This Row],[Costo Envío (USD)]]+STOCK[[#This Row],[Comisión 10%]]</f>
        <v>9.5</v>
      </c>
      <c r="N192" s="8">
        <f t="shared" si="4"/>
        <v>14.25</v>
      </c>
      <c r="O192" s="9">
        <f t="shared" si="5"/>
        <v>15</v>
      </c>
      <c r="P192" s="9">
        <f>STOCK[[#This Row],[Precio Final]]-STOCK[[#This Row],[Costo total]]</f>
        <v>5.5</v>
      </c>
      <c r="Q192" s="8">
        <f>STOCK[[#This Row],[Ganancia Unitaria]]*STOCK[[#This Row],[Salidas]]</f>
        <v>0</v>
      </c>
      <c r="R192" s="8"/>
      <c r="S192" s="8"/>
      <c r="T192" s="9">
        <f>STOCK[[#This Row],[Costo total]]*STOCK[[#This Row],[Entradas]]</f>
        <v>19</v>
      </c>
      <c r="U192" s="8">
        <f>STOCK[[#This Row],[Stock Actual]]*STOCK[[#This Row],[Costo total]]</f>
        <v>19</v>
      </c>
      <c r="V192" s="8"/>
    </row>
    <row r="193" spans="1:22" ht="34" customHeight="1" x14ac:dyDescent="0.2">
      <c r="A193" s="14" t="s">
        <v>521</v>
      </c>
      <c r="B193" s="14" t="s">
        <v>149</v>
      </c>
      <c r="C193" s="16" t="s">
        <v>522</v>
      </c>
      <c r="D193" s="14" t="s">
        <v>42</v>
      </c>
      <c r="E193" s="15"/>
      <c r="F193" s="15">
        <v>15</v>
      </c>
      <c r="G193" s="14">
        <v>1</v>
      </c>
      <c r="H193" s="17">
        <f>SUMIFS(VENTAS[Cantidad],VENTAS[Código del producto Vendido],STOCK[[#This Row],[Code]])</f>
        <v>0</v>
      </c>
      <c r="I193" s="14">
        <f>STOCK[[#This Row],[Entradas]]-STOCK[[#This Row],[Salidas]]</f>
        <v>1</v>
      </c>
      <c r="J193" s="18">
        <f>STOCK[[#This Row],[Precio Final]]*10%</f>
        <v>1.5</v>
      </c>
      <c r="K193" s="15">
        <v>8</v>
      </c>
      <c r="L193" s="15">
        <v>0</v>
      </c>
      <c r="M193" s="19">
        <f>STOCK[[#This Row],[Costo Unitario (USD)]]+STOCK[[#This Row],[Costo Envío (USD)]]+STOCK[[#This Row],[Comisión 10%]]</f>
        <v>9.5</v>
      </c>
      <c r="N193" s="14">
        <f t="shared" si="4"/>
        <v>14.25</v>
      </c>
      <c r="O193" s="15">
        <f t="shared" si="5"/>
        <v>15</v>
      </c>
      <c r="P193" s="15">
        <f>STOCK[[#This Row],[Precio Final]]-STOCK[[#This Row],[Costo total]]</f>
        <v>5.5</v>
      </c>
      <c r="Q193" s="14">
        <f>STOCK[[#This Row],[Ganancia Unitaria]]*STOCK[[#This Row],[Salidas]]</f>
        <v>0</v>
      </c>
      <c r="R193" s="14"/>
      <c r="S193" s="14"/>
      <c r="T193" s="15">
        <f>STOCK[[#This Row],[Costo total]]*STOCK[[#This Row],[Entradas]]</f>
        <v>9.5</v>
      </c>
      <c r="U193" s="14">
        <f>STOCK[[#This Row],[Stock Actual]]*STOCK[[#This Row],[Costo total]]</f>
        <v>9.5</v>
      </c>
      <c r="V193" s="14"/>
    </row>
    <row r="194" spans="1:22" ht="34" customHeight="1" x14ac:dyDescent="0.2">
      <c r="A194" s="8" t="s">
        <v>523</v>
      </c>
      <c r="B194" s="8" t="s">
        <v>513</v>
      </c>
      <c r="C194" s="10" t="s">
        <v>524</v>
      </c>
      <c r="D194" s="8" t="s">
        <v>34</v>
      </c>
      <c r="E194" s="9"/>
      <c r="F194" s="9">
        <v>15</v>
      </c>
      <c r="G194" s="8">
        <v>1</v>
      </c>
      <c r="H194" s="11">
        <f>SUMIFS(VENTAS[Cantidad],VENTAS[Código del producto Vendido],STOCK[[#This Row],[Code]])</f>
        <v>0</v>
      </c>
      <c r="I194" s="8">
        <f>STOCK[[#This Row],[Entradas]]-STOCK[[#This Row],[Salidas]]</f>
        <v>1</v>
      </c>
      <c r="J194" s="12">
        <f>STOCK[[#This Row],[Precio Final]]*10%</f>
        <v>1.5</v>
      </c>
      <c r="K194" s="9">
        <v>8</v>
      </c>
      <c r="L194" s="9">
        <v>0</v>
      </c>
      <c r="M194" s="13">
        <f>STOCK[[#This Row],[Costo Unitario (USD)]]+STOCK[[#This Row],[Costo Envío (USD)]]+STOCK[[#This Row],[Comisión 10%]]</f>
        <v>9.5</v>
      </c>
      <c r="N194" s="8">
        <f t="shared" ref="N194:N257" si="6">M194*1.5</f>
        <v>14.25</v>
      </c>
      <c r="O194" s="9">
        <f t="shared" ref="O194:O257" si="7">F194</f>
        <v>15</v>
      </c>
      <c r="P194" s="9">
        <f>STOCK[[#This Row],[Precio Final]]-STOCK[[#This Row],[Costo total]]</f>
        <v>5.5</v>
      </c>
      <c r="Q194" s="8">
        <f>STOCK[[#This Row],[Ganancia Unitaria]]*STOCK[[#This Row],[Salidas]]</f>
        <v>0</v>
      </c>
      <c r="R194" s="8"/>
      <c r="S194" s="8"/>
      <c r="T194" s="9">
        <f>STOCK[[#This Row],[Costo total]]*STOCK[[#This Row],[Entradas]]</f>
        <v>9.5</v>
      </c>
      <c r="U194" s="8">
        <f>STOCK[[#This Row],[Stock Actual]]*STOCK[[#This Row],[Costo total]]</f>
        <v>9.5</v>
      </c>
      <c r="V194" s="8"/>
    </row>
    <row r="195" spans="1:22" ht="34" customHeight="1" x14ac:dyDescent="0.2">
      <c r="A195" s="14" t="s">
        <v>525</v>
      </c>
      <c r="B195" s="14" t="s">
        <v>99</v>
      </c>
      <c r="C195" s="16" t="s">
        <v>526</v>
      </c>
      <c r="D195" s="14" t="s">
        <v>113</v>
      </c>
      <c r="E195" s="15"/>
      <c r="F195" s="15">
        <v>18</v>
      </c>
      <c r="G195" s="14">
        <v>1</v>
      </c>
      <c r="H195" s="17">
        <f>SUMIFS(VENTAS[Cantidad],VENTAS[Código del producto Vendido],STOCK[[#This Row],[Code]])</f>
        <v>0</v>
      </c>
      <c r="I195" s="14">
        <f>STOCK[[#This Row],[Entradas]]-STOCK[[#This Row],[Salidas]]</f>
        <v>1</v>
      </c>
      <c r="J195" s="18">
        <f>STOCK[[#This Row],[Precio Final]]*10%</f>
        <v>1.8</v>
      </c>
      <c r="K195" s="15">
        <v>8</v>
      </c>
      <c r="L195" s="15">
        <v>0</v>
      </c>
      <c r="M195" s="19">
        <f>STOCK[[#This Row],[Costo Unitario (USD)]]+STOCK[[#This Row],[Costo Envío (USD)]]+STOCK[[#This Row],[Comisión 10%]]</f>
        <v>9.8000000000000007</v>
      </c>
      <c r="N195" s="14">
        <f t="shared" si="6"/>
        <v>14.700000000000001</v>
      </c>
      <c r="O195" s="15">
        <f t="shared" si="7"/>
        <v>18</v>
      </c>
      <c r="P195" s="15">
        <f>STOCK[[#This Row],[Precio Final]]-STOCK[[#This Row],[Costo total]]</f>
        <v>8.1999999999999993</v>
      </c>
      <c r="Q195" s="14">
        <f>STOCK[[#This Row],[Ganancia Unitaria]]*STOCK[[#This Row],[Salidas]]</f>
        <v>0</v>
      </c>
      <c r="R195" s="14"/>
      <c r="S195" s="14"/>
      <c r="T195" s="15">
        <f>STOCK[[#This Row],[Costo total]]*STOCK[[#This Row],[Entradas]]</f>
        <v>9.8000000000000007</v>
      </c>
      <c r="U195" s="14">
        <f>STOCK[[#This Row],[Stock Actual]]*STOCK[[#This Row],[Costo total]]</f>
        <v>9.8000000000000007</v>
      </c>
      <c r="V195" s="14"/>
    </row>
    <row r="196" spans="1:22" ht="51" customHeight="1" x14ac:dyDescent="0.2">
      <c r="A196" s="8" t="s">
        <v>527</v>
      </c>
      <c r="B196" s="8" t="s">
        <v>149</v>
      </c>
      <c r="C196" s="10" t="s">
        <v>528</v>
      </c>
      <c r="D196" s="8" t="s">
        <v>46</v>
      </c>
      <c r="E196" s="9"/>
      <c r="F196" s="9">
        <v>15</v>
      </c>
      <c r="G196" s="8">
        <v>1</v>
      </c>
      <c r="H196" s="11">
        <f>SUMIFS(VENTAS[Cantidad],VENTAS[Código del producto Vendido],STOCK[[#This Row],[Code]])</f>
        <v>0</v>
      </c>
      <c r="I196" s="8">
        <f>STOCK[[#This Row],[Entradas]]-STOCK[[#This Row],[Salidas]]</f>
        <v>1</v>
      </c>
      <c r="J196" s="12">
        <f>STOCK[[#This Row],[Precio Final]]*10%</f>
        <v>1.5</v>
      </c>
      <c r="K196" s="9">
        <v>8</v>
      </c>
      <c r="L196" s="9">
        <v>0</v>
      </c>
      <c r="M196" s="13">
        <f>STOCK[[#This Row],[Costo Unitario (USD)]]+STOCK[[#This Row],[Costo Envío (USD)]]+STOCK[[#This Row],[Comisión 10%]]</f>
        <v>9.5</v>
      </c>
      <c r="N196" s="8">
        <f t="shared" si="6"/>
        <v>14.25</v>
      </c>
      <c r="O196" s="9">
        <f t="shared" si="7"/>
        <v>15</v>
      </c>
      <c r="P196" s="9">
        <f>STOCK[[#This Row],[Precio Final]]-STOCK[[#This Row],[Costo total]]</f>
        <v>5.5</v>
      </c>
      <c r="Q196" s="8">
        <f>STOCK[[#This Row],[Ganancia Unitaria]]*STOCK[[#This Row],[Salidas]]</f>
        <v>0</v>
      </c>
      <c r="R196" s="8"/>
      <c r="S196" s="8"/>
      <c r="T196" s="9">
        <f>STOCK[[#This Row],[Costo total]]*STOCK[[#This Row],[Entradas]]</f>
        <v>9.5</v>
      </c>
      <c r="U196" s="8">
        <f>STOCK[[#This Row],[Stock Actual]]*STOCK[[#This Row],[Costo total]]</f>
        <v>9.5</v>
      </c>
      <c r="V196" s="8"/>
    </row>
    <row r="197" spans="1:22" ht="51" customHeight="1" x14ac:dyDescent="0.2">
      <c r="A197" s="14" t="s">
        <v>529</v>
      </c>
      <c r="B197" s="14" t="s">
        <v>160</v>
      </c>
      <c r="C197" s="16" t="s">
        <v>530</v>
      </c>
      <c r="D197" s="14" t="s">
        <v>42</v>
      </c>
      <c r="E197" s="15"/>
      <c r="F197" s="15">
        <v>25</v>
      </c>
      <c r="G197" s="14">
        <v>1</v>
      </c>
      <c r="H197" s="17">
        <f>SUMIFS(VENTAS[Cantidad],VENTAS[Código del producto Vendido],STOCK[[#This Row],[Code]])</f>
        <v>0</v>
      </c>
      <c r="I197" s="14">
        <f>STOCK[[#This Row],[Entradas]]-STOCK[[#This Row],[Salidas]]</f>
        <v>1</v>
      </c>
      <c r="J197" s="18">
        <f>STOCK[[#This Row],[Precio Final]]*10%</f>
        <v>2.5</v>
      </c>
      <c r="K197" s="15">
        <v>6</v>
      </c>
      <c r="L197" s="15">
        <v>0</v>
      </c>
      <c r="M197" s="19">
        <f>STOCK[[#This Row],[Costo Unitario (USD)]]+STOCK[[#This Row],[Costo Envío (USD)]]+STOCK[[#This Row],[Comisión 10%]]</f>
        <v>8.5</v>
      </c>
      <c r="N197" s="14">
        <f t="shared" si="6"/>
        <v>12.75</v>
      </c>
      <c r="O197" s="15">
        <f t="shared" si="7"/>
        <v>25</v>
      </c>
      <c r="P197" s="15">
        <f>STOCK[[#This Row],[Precio Final]]-STOCK[[#This Row],[Costo total]]</f>
        <v>16.5</v>
      </c>
      <c r="Q197" s="14">
        <f>STOCK[[#This Row],[Ganancia Unitaria]]*STOCK[[#This Row],[Salidas]]</f>
        <v>0</v>
      </c>
      <c r="R197" s="14"/>
      <c r="S197" s="14"/>
      <c r="T197" s="15">
        <f>STOCK[[#This Row],[Costo total]]*STOCK[[#This Row],[Entradas]]</f>
        <v>8.5</v>
      </c>
      <c r="U197" s="14">
        <f>STOCK[[#This Row],[Stock Actual]]*STOCK[[#This Row],[Costo total]]</f>
        <v>8.5</v>
      </c>
      <c r="V197" s="14"/>
    </row>
    <row r="198" spans="1:22" ht="34" customHeight="1" x14ac:dyDescent="0.2">
      <c r="A198" s="8" t="s">
        <v>531</v>
      </c>
      <c r="B198" s="8" t="s">
        <v>85</v>
      </c>
      <c r="C198" s="10" t="s">
        <v>532</v>
      </c>
      <c r="D198" s="8" t="s">
        <v>46</v>
      </c>
      <c r="E198" s="9"/>
      <c r="F198" s="9">
        <v>15</v>
      </c>
      <c r="G198" s="8">
        <v>1</v>
      </c>
      <c r="H198" s="11">
        <f>SUMIFS(VENTAS[Cantidad],VENTAS[Código del producto Vendido],STOCK[[#This Row],[Code]])</f>
        <v>0</v>
      </c>
      <c r="I198" s="8">
        <f>STOCK[[#This Row],[Entradas]]-STOCK[[#This Row],[Salidas]]</f>
        <v>1</v>
      </c>
      <c r="J198" s="12">
        <f>STOCK[[#This Row],[Precio Final]]*10%</f>
        <v>1.5</v>
      </c>
      <c r="K198" s="9">
        <v>10</v>
      </c>
      <c r="L198" s="9">
        <v>0</v>
      </c>
      <c r="M198" s="13">
        <f>STOCK[[#This Row],[Costo Unitario (USD)]]+STOCK[[#This Row],[Costo Envío (USD)]]+STOCK[[#This Row],[Comisión 10%]]</f>
        <v>11.5</v>
      </c>
      <c r="N198" s="8">
        <f t="shared" si="6"/>
        <v>17.25</v>
      </c>
      <c r="O198" s="9">
        <f t="shared" si="7"/>
        <v>15</v>
      </c>
      <c r="P198" s="9">
        <f>STOCK[[#This Row],[Precio Final]]-STOCK[[#This Row],[Costo total]]</f>
        <v>3.5</v>
      </c>
      <c r="Q198" s="8">
        <f>STOCK[[#This Row],[Ganancia Unitaria]]*STOCK[[#This Row],[Salidas]]</f>
        <v>0</v>
      </c>
      <c r="R198" s="8"/>
      <c r="S198" s="8"/>
      <c r="T198" s="9">
        <f>STOCK[[#This Row],[Costo total]]*STOCK[[#This Row],[Entradas]]</f>
        <v>11.5</v>
      </c>
      <c r="U198" s="8">
        <f>STOCK[[#This Row],[Stock Actual]]*STOCK[[#This Row],[Costo total]]</f>
        <v>11.5</v>
      </c>
      <c r="V198" s="8"/>
    </row>
    <row r="199" spans="1:22" ht="34" customHeight="1" x14ac:dyDescent="0.2">
      <c r="A199" s="14" t="s">
        <v>533</v>
      </c>
      <c r="B199" s="14" t="s">
        <v>85</v>
      </c>
      <c r="C199" s="16" t="s">
        <v>534</v>
      </c>
      <c r="D199" s="14" t="s">
        <v>46</v>
      </c>
      <c r="E199" s="15"/>
      <c r="F199" s="15">
        <v>15</v>
      </c>
      <c r="G199" s="14">
        <v>1</v>
      </c>
      <c r="H199" s="17">
        <f>SUMIFS(VENTAS[Cantidad],VENTAS[Código del producto Vendido],STOCK[[#This Row],[Code]])</f>
        <v>0</v>
      </c>
      <c r="I199" s="14">
        <f>STOCK[[#This Row],[Entradas]]-STOCK[[#This Row],[Salidas]]</f>
        <v>1</v>
      </c>
      <c r="J199" s="18">
        <f>STOCK[[#This Row],[Precio Final]]*10%</f>
        <v>1.5</v>
      </c>
      <c r="K199" s="15">
        <v>10</v>
      </c>
      <c r="L199" s="15">
        <v>0</v>
      </c>
      <c r="M199" s="19">
        <f>STOCK[[#This Row],[Costo Unitario (USD)]]+STOCK[[#This Row],[Costo Envío (USD)]]+STOCK[[#This Row],[Comisión 10%]]</f>
        <v>11.5</v>
      </c>
      <c r="N199" s="14">
        <f t="shared" si="6"/>
        <v>17.25</v>
      </c>
      <c r="O199" s="15">
        <f t="shared" si="7"/>
        <v>15</v>
      </c>
      <c r="P199" s="15">
        <f>STOCK[[#This Row],[Precio Final]]-STOCK[[#This Row],[Costo total]]</f>
        <v>3.5</v>
      </c>
      <c r="Q199" s="14">
        <f>STOCK[[#This Row],[Ganancia Unitaria]]*STOCK[[#This Row],[Salidas]]</f>
        <v>0</v>
      </c>
      <c r="R199" s="14"/>
      <c r="S199" s="14"/>
      <c r="T199" s="15">
        <f>STOCK[[#This Row],[Costo total]]*STOCK[[#This Row],[Entradas]]</f>
        <v>11.5</v>
      </c>
      <c r="U199" s="14">
        <f>STOCK[[#This Row],[Stock Actual]]*STOCK[[#This Row],[Costo total]]</f>
        <v>11.5</v>
      </c>
      <c r="V199" s="14"/>
    </row>
    <row r="200" spans="1:22" ht="34" customHeight="1" x14ac:dyDescent="0.2">
      <c r="A200" s="8" t="s">
        <v>535</v>
      </c>
      <c r="B200" s="8" t="s">
        <v>85</v>
      </c>
      <c r="C200" s="10" t="s">
        <v>536</v>
      </c>
      <c r="D200" s="8" t="s">
        <v>46</v>
      </c>
      <c r="E200" s="9"/>
      <c r="F200" s="9">
        <v>30</v>
      </c>
      <c r="G200" s="8">
        <v>1</v>
      </c>
      <c r="H200" s="11">
        <f>SUMIFS(VENTAS[Cantidad],VENTAS[Código del producto Vendido],STOCK[[#This Row],[Code]])</f>
        <v>1</v>
      </c>
      <c r="I200" s="8">
        <f>STOCK[[#This Row],[Entradas]]-STOCK[[#This Row],[Salidas]]</f>
        <v>0</v>
      </c>
      <c r="J200" s="12">
        <f>STOCK[[#This Row],[Precio Final]]*10%</f>
        <v>3</v>
      </c>
      <c r="K200" s="9">
        <v>12</v>
      </c>
      <c r="L200" s="9">
        <v>0</v>
      </c>
      <c r="M200" s="13">
        <f>STOCK[[#This Row],[Costo Unitario (USD)]]+STOCK[[#This Row],[Costo Envío (USD)]]+STOCK[[#This Row],[Comisión 10%]]</f>
        <v>15</v>
      </c>
      <c r="N200" s="8">
        <f t="shared" si="6"/>
        <v>22.5</v>
      </c>
      <c r="O200" s="9">
        <f t="shared" si="7"/>
        <v>30</v>
      </c>
      <c r="P200" s="9">
        <f>STOCK[[#This Row],[Precio Final]]-STOCK[[#This Row],[Costo total]]</f>
        <v>15</v>
      </c>
      <c r="Q200" s="8">
        <f>STOCK[[#This Row],[Ganancia Unitaria]]*STOCK[[#This Row],[Salidas]]</f>
        <v>15</v>
      </c>
      <c r="R200" s="8"/>
      <c r="S200" s="8"/>
      <c r="T200" s="9">
        <f>STOCK[[#This Row],[Costo total]]*STOCK[[#This Row],[Entradas]]</f>
        <v>15</v>
      </c>
      <c r="U200" s="8">
        <f>STOCK[[#This Row],[Stock Actual]]*STOCK[[#This Row],[Costo total]]</f>
        <v>0</v>
      </c>
      <c r="V200" s="8"/>
    </row>
    <row r="201" spans="1:22" ht="34" customHeight="1" x14ac:dyDescent="0.2">
      <c r="A201" s="14" t="s">
        <v>537</v>
      </c>
      <c r="B201" s="14" t="s">
        <v>538</v>
      </c>
      <c r="C201" s="16" t="s">
        <v>539</v>
      </c>
      <c r="D201" s="14" t="s">
        <v>56</v>
      </c>
      <c r="E201" s="15"/>
      <c r="F201" s="15">
        <v>3</v>
      </c>
      <c r="G201" s="14">
        <v>4</v>
      </c>
      <c r="H201" s="17">
        <f>SUMIFS(VENTAS[Cantidad],VENTAS[Código del producto Vendido],STOCK[[#This Row],[Code]])</f>
        <v>0</v>
      </c>
      <c r="I201" s="14">
        <f>STOCK[[#This Row],[Entradas]]-STOCK[[#This Row],[Salidas]]</f>
        <v>4</v>
      </c>
      <c r="J201" s="18">
        <f>STOCK[[#This Row],[Precio Final]]*10%</f>
        <v>0.30000000000000004</v>
      </c>
      <c r="K201" s="15">
        <v>0.86</v>
      </c>
      <c r="L201" s="15">
        <v>0</v>
      </c>
      <c r="M201" s="19">
        <f>STOCK[[#This Row],[Costo Unitario (USD)]]+STOCK[[#This Row],[Costo Envío (USD)]]+STOCK[[#This Row],[Comisión 10%]]</f>
        <v>1.1600000000000001</v>
      </c>
      <c r="N201" s="14">
        <f t="shared" si="6"/>
        <v>1.7400000000000002</v>
      </c>
      <c r="O201" s="15">
        <f t="shared" si="7"/>
        <v>3</v>
      </c>
      <c r="P201" s="15">
        <f>STOCK[[#This Row],[Precio Final]]-STOCK[[#This Row],[Costo total]]</f>
        <v>1.8399999999999999</v>
      </c>
      <c r="Q201" s="14">
        <f>STOCK[[#This Row],[Ganancia Unitaria]]*STOCK[[#This Row],[Salidas]]</f>
        <v>0</v>
      </c>
      <c r="R201" s="14"/>
      <c r="S201" s="14"/>
      <c r="T201" s="15">
        <f>STOCK[[#This Row],[Costo total]]*STOCK[[#This Row],[Entradas]]</f>
        <v>4.6400000000000006</v>
      </c>
      <c r="U201" s="14">
        <f>STOCK[[#This Row],[Stock Actual]]*STOCK[[#This Row],[Costo total]]</f>
        <v>4.6400000000000006</v>
      </c>
      <c r="V201" s="14"/>
    </row>
    <row r="202" spans="1:22" ht="34" customHeight="1" x14ac:dyDescent="0.2">
      <c r="A202" s="8" t="s">
        <v>540</v>
      </c>
      <c r="B202" s="8" t="s">
        <v>538</v>
      </c>
      <c r="C202" s="10" t="s">
        <v>541</v>
      </c>
      <c r="D202" s="8" t="s">
        <v>56</v>
      </c>
      <c r="E202" s="9"/>
      <c r="F202" s="9">
        <v>3</v>
      </c>
      <c r="G202" s="8">
        <v>3</v>
      </c>
      <c r="H202" s="11">
        <f>SUMIFS(VENTAS[Cantidad],VENTAS[Código del producto Vendido],STOCK[[#This Row],[Code]])</f>
        <v>1</v>
      </c>
      <c r="I202" s="8">
        <f>STOCK[[#This Row],[Entradas]]-STOCK[[#This Row],[Salidas]]</f>
        <v>2</v>
      </c>
      <c r="J202" s="12">
        <f>STOCK[[#This Row],[Precio Final]]*10%</f>
        <v>0.30000000000000004</v>
      </c>
      <c r="K202" s="9">
        <v>0.86</v>
      </c>
      <c r="L202" s="9">
        <v>0</v>
      </c>
      <c r="M202" s="13">
        <f>STOCK[[#This Row],[Costo Unitario (USD)]]+STOCK[[#This Row],[Costo Envío (USD)]]+STOCK[[#This Row],[Comisión 10%]]</f>
        <v>1.1600000000000001</v>
      </c>
      <c r="N202" s="8">
        <f t="shared" si="6"/>
        <v>1.7400000000000002</v>
      </c>
      <c r="O202" s="9">
        <f t="shared" si="7"/>
        <v>3</v>
      </c>
      <c r="P202" s="9">
        <f>STOCK[[#This Row],[Precio Final]]-STOCK[[#This Row],[Costo total]]</f>
        <v>1.8399999999999999</v>
      </c>
      <c r="Q202" s="8">
        <f>STOCK[[#This Row],[Ganancia Unitaria]]*STOCK[[#This Row],[Salidas]]</f>
        <v>1.8399999999999999</v>
      </c>
      <c r="R202" s="8"/>
      <c r="S202" s="8"/>
      <c r="T202" s="9">
        <f>STOCK[[#This Row],[Costo total]]*STOCK[[#This Row],[Entradas]]</f>
        <v>3.4800000000000004</v>
      </c>
      <c r="U202" s="8">
        <f>STOCK[[#This Row],[Stock Actual]]*STOCK[[#This Row],[Costo total]]</f>
        <v>2.3200000000000003</v>
      </c>
      <c r="V202" s="8"/>
    </row>
    <row r="203" spans="1:22" ht="34" customHeight="1" x14ac:dyDescent="0.2">
      <c r="A203" s="14" t="s">
        <v>542</v>
      </c>
      <c r="B203" s="14" t="s">
        <v>543</v>
      </c>
      <c r="C203" s="16" t="s">
        <v>544</v>
      </c>
      <c r="D203" s="14" t="s">
        <v>42</v>
      </c>
      <c r="E203" s="15"/>
      <c r="F203" s="15">
        <v>2.5</v>
      </c>
      <c r="G203" s="14">
        <v>2</v>
      </c>
      <c r="H203" s="17">
        <f>SUMIFS(VENTAS[Cantidad],VENTAS[Código del producto Vendido],STOCK[[#This Row],[Code]])</f>
        <v>0</v>
      </c>
      <c r="I203" s="14">
        <f>STOCK[[#This Row],[Entradas]]-STOCK[[#This Row],[Salidas]]</f>
        <v>2</v>
      </c>
      <c r="J203" s="18">
        <f>STOCK[[#This Row],[Precio Final]]*10%</f>
        <v>0.25</v>
      </c>
      <c r="K203" s="15">
        <v>0.86</v>
      </c>
      <c r="L203" s="15">
        <v>0</v>
      </c>
      <c r="M203" s="19">
        <f>STOCK[[#This Row],[Costo Unitario (USD)]]+STOCK[[#This Row],[Costo Envío (USD)]]+STOCK[[#This Row],[Comisión 10%]]</f>
        <v>1.1099999999999999</v>
      </c>
      <c r="N203" s="14">
        <f t="shared" si="6"/>
        <v>1.6649999999999998</v>
      </c>
      <c r="O203" s="15">
        <f t="shared" si="7"/>
        <v>2.5</v>
      </c>
      <c r="P203" s="15">
        <f>STOCK[[#This Row],[Precio Final]]-STOCK[[#This Row],[Costo total]]</f>
        <v>1.3900000000000001</v>
      </c>
      <c r="Q203" s="14">
        <f>STOCK[[#This Row],[Ganancia Unitaria]]*STOCK[[#This Row],[Salidas]]</f>
        <v>0</v>
      </c>
      <c r="R203" s="14"/>
      <c r="S203" s="14"/>
      <c r="T203" s="15">
        <f>STOCK[[#This Row],[Costo total]]*STOCK[[#This Row],[Entradas]]</f>
        <v>2.2199999999999998</v>
      </c>
      <c r="U203" s="14">
        <f>STOCK[[#This Row],[Stock Actual]]*STOCK[[#This Row],[Costo total]]</f>
        <v>2.2199999999999998</v>
      </c>
      <c r="V203" s="14"/>
    </row>
    <row r="204" spans="1:22" ht="34" customHeight="1" x14ac:dyDescent="0.2">
      <c r="A204" s="8" t="s">
        <v>545</v>
      </c>
      <c r="B204" s="8" t="s">
        <v>543</v>
      </c>
      <c r="C204" s="10" t="s">
        <v>546</v>
      </c>
      <c r="D204" s="8" t="s">
        <v>42</v>
      </c>
      <c r="E204" s="9"/>
      <c r="F204" s="9">
        <v>2.5</v>
      </c>
      <c r="G204" s="8">
        <v>1</v>
      </c>
      <c r="H204" s="11">
        <f>SUMIFS(VENTAS[Cantidad],VENTAS[Código del producto Vendido],STOCK[[#This Row],[Code]])</f>
        <v>0</v>
      </c>
      <c r="I204" s="8">
        <f>STOCK[[#This Row],[Entradas]]-STOCK[[#This Row],[Salidas]]</f>
        <v>1</v>
      </c>
      <c r="J204" s="12">
        <f>STOCK[[#This Row],[Precio Final]]*10%</f>
        <v>0.25</v>
      </c>
      <c r="K204" s="9">
        <v>0.86</v>
      </c>
      <c r="L204" s="9">
        <v>0</v>
      </c>
      <c r="M204" s="13">
        <f>STOCK[[#This Row],[Costo Unitario (USD)]]+STOCK[[#This Row],[Costo Envío (USD)]]+STOCK[[#This Row],[Comisión 10%]]</f>
        <v>1.1099999999999999</v>
      </c>
      <c r="N204" s="8">
        <f t="shared" si="6"/>
        <v>1.6649999999999998</v>
      </c>
      <c r="O204" s="9">
        <f t="shared" si="7"/>
        <v>2.5</v>
      </c>
      <c r="P204" s="9">
        <f>STOCK[[#This Row],[Precio Final]]-STOCK[[#This Row],[Costo total]]</f>
        <v>1.3900000000000001</v>
      </c>
      <c r="Q204" s="8">
        <f>STOCK[[#This Row],[Ganancia Unitaria]]*STOCK[[#This Row],[Salidas]]</f>
        <v>0</v>
      </c>
      <c r="R204" s="8"/>
      <c r="S204" s="8"/>
      <c r="T204" s="9">
        <f>STOCK[[#This Row],[Costo total]]*STOCK[[#This Row],[Entradas]]</f>
        <v>1.1099999999999999</v>
      </c>
      <c r="U204" s="8">
        <f>STOCK[[#This Row],[Stock Actual]]*STOCK[[#This Row],[Costo total]]</f>
        <v>1.1099999999999999</v>
      </c>
      <c r="V204" s="8"/>
    </row>
    <row r="205" spans="1:22" ht="51" customHeight="1" x14ac:dyDescent="0.2">
      <c r="A205" s="14" t="s">
        <v>547</v>
      </c>
      <c r="B205" s="14" t="s">
        <v>548</v>
      </c>
      <c r="C205" s="16" t="s">
        <v>549</v>
      </c>
      <c r="D205" s="14" t="s">
        <v>56</v>
      </c>
      <c r="E205" s="15"/>
      <c r="F205" s="15">
        <v>3.5</v>
      </c>
      <c r="G205" s="14">
        <v>1</v>
      </c>
      <c r="H205" s="17">
        <f>SUMIFS(VENTAS[Cantidad],VENTAS[Código del producto Vendido],STOCK[[#This Row],[Code]])</f>
        <v>0</v>
      </c>
      <c r="I205" s="14">
        <f>STOCK[[#This Row],[Entradas]]-STOCK[[#This Row],[Salidas]]</f>
        <v>1</v>
      </c>
      <c r="J205" s="18">
        <f>STOCK[[#This Row],[Precio Final]]*10%</f>
        <v>0.35000000000000003</v>
      </c>
      <c r="K205" s="15">
        <v>2</v>
      </c>
      <c r="L205" s="15">
        <v>0</v>
      </c>
      <c r="M205" s="19">
        <f>STOCK[[#This Row],[Costo Unitario (USD)]]+STOCK[[#This Row],[Costo Envío (USD)]]+STOCK[[#This Row],[Comisión 10%]]</f>
        <v>2.35</v>
      </c>
      <c r="N205" s="14">
        <f t="shared" si="6"/>
        <v>3.5250000000000004</v>
      </c>
      <c r="O205" s="15">
        <f t="shared" si="7"/>
        <v>3.5</v>
      </c>
      <c r="P205" s="15">
        <f>STOCK[[#This Row],[Precio Final]]-STOCK[[#This Row],[Costo total]]</f>
        <v>1.1499999999999999</v>
      </c>
      <c r="Q205" s="14">
        <f>STOCK[[#This Row],[Ganancia Unitaria]]*STOCK[[#This Row],[Salidas]]</f>
        <v>0</v>
      </c>
      <c r="R205" s="14"/>
      <c r="S205" s="14"/>
      <c r="T205" s="15">
        <f>STOCK[[#This Row],[Costo total]]*STOCK[[#This Row],[Entradas]]</f>
        <v>2.35</v>
      </c>
      <c r="U205" s="14">
        <f>STOCK[[#This Row],[Stock Actual]]*STOCK[[#This Row],[Costo total]]</f>
        <v>2.35</v>
      </c>
      <c r="V205" s="14"/>
    </row>
    <row r="206" spans="1:22" ht="34" customHeight="1" x14ac:dyDescent="0.2">
      <c r="A206" s="8" t="s">
        <v>550</v>
      </c>
      <c r="B206" s="8" t="s">
        <v>548</v>
      </c>
      <c r="C206" s="10" t="s">
        <v>551</v>
      </c>
      <c r="D206" s="8" t="s">
        <v>56</v>
      </c>
      <c r="E206" s="9"/>
      <c r="F206" s="9">
        <v>5</v>
      </c>
      <c r="G206" s="8">
        <v>2</v>
      </c>
      <c r="H206" s="11">
        <f>SUMIFS(VENTAS[Cantidad],VENTAS[Código del producto Vendido],STOCK[[#This Row],[Code]])</f>
        <v>1</v>
      </c>
      <c r="I206" s="8">
        <f>STOCK[[#This Row],[Entradas]]-STOCK[[#This Row],[Salidas]]</f>
        <v>1</v>
      </c>
      <c r="J206" s="12">
        <f>STOCK[[#This Row],[Precio Final]]*10%</f>
        <v>0.5</v>
      </c>
      <c r="K206" s="9">
        <v>2</v>
      </c>
      <c r="L206" s="9">
        <v>0</v>
      </c>
      <c r="M206" s="13">
        <f>STOCK[[#This Row],[Costo Unitario (USD)]]+STOCK[[#This Row],[Costo Envío (USD)]]+STOCK[[#This Row],[Comisión 10%]]</f>
        <v>2.5</v>
      </c>
      <c r="N206" s="8">
        <f t="shared" si="6"/>
        <v>3.75</v>
      </c>
      <c r="O206" s="9">
        <f t="shared" si="7"/>
        <v>5</v>
      </c>
      <c r="P206" s="9">
        <f>STOCK[[#This Row],[Precio Final]]-STOCK[[#This Row],[Costo total]]</f>
        <v>2.5</v>
      </c>
      <c r="Q206" s="8">
        <f>STOCK[[#This Row],[Ganancia Unitaria]]*STOCK[[#This Row],[Salidas]]</f>
        <v>2.5</v>
      </c>
      <c r="R206" s="8"/>
      <c r="S206" s="8"/>
      <c r="T206" s="9">
        <f>STOCK[[#This Row],[Costo total]]*STOCK[[#This Row],[Entradas]]</f>
        <v>5</v>
      </c>
      <c r="U206" s="8">
        <f>STOCK[[#This Row],[Stock Actual]]*STOCK[[#This Row],[Costo total]]</f>
        <v>2.5</v>
      </c>
      <c r="V206" s="8"/>
    </row>
    <row r="207" spans="1:22" ht="34" customHeight="1" x14ac:dyDescent="0.2">
      <c r="A207" s="14" t="s">
        <v>552</v>
      </c>
      <c r="B207" s="14" t="s">
        <v>548</v>
      </c>
      <c r="C207" s="16" t="s">
        <v>553</v>
      </c>
      <c r="D207" s="14" t="s">
        <v>56</v>
      </c>
      <c r="E207" s="15"/>
      <c r="F207" s="15">
        <v>5</v>
      </c>
      <c r="G207" s="14">
        <v>1</v>
      </c>
      <c r="H207" s="17">
        <f>SUMIFS(VENTAS[Cantidad],VENTAS[Código del producto Vendido],STOCK[[#This Row],[Code]])</f>
        <v>0</v>
      </c>
      <c r="I207" s="14">
        <f>STOCK[[#This Row],[Entradas]]-STOCK[[#This Row],[Salidas]]</f>
        <v>1</v>
      </c>
      <c r="J207" s="18">
        <f>STOCK[[#This Row],[Precio Final]]*10%</f>
        <v>0.5</v>
      </c>
      <c r="K207" s="15">
        <v>2</v>
      </c>
      <c r="L207" s="15">
        <v>0</v>
      </c>
      <c r="M207" s="19">
        <f>STOCK[[#This Row],[Costo Unitario (USD)]]+STOCK[[#This Row],[Costo Envío (USD)]]+STOCK[[#This Row],[Comisión 10%]]</f>
        <v>2.5</v>
      </c>
      <c r="N207" s="14">
        <f t="shared" si="6"/>
        <v>3.75</v>
      </c>
      <c r="O207" s="15">
        <f t="shared" si="7"/>
        <v>5</v>
      </c>
      <c r="P207" s="15">
        <f>STOCK[[#This Row],[Precio Final]]-STOCK[[#This Row],[Costo total]]</f>
        <v>2.5</v>
      </c>
      <c r="Q207" s="14">
        <f>STOCK[[#This Row],[Ganancia Unitaria]]*STOCK[[#This Row],[Salidas]]</f>
        <v>0</v>
      </c>
      <c r="R207" s="14"/>
      <c r="S207" s="14"/>
      <c r="T207" s="15">
        <f>STOCK[[#This Row],[Costo total]]*STOCK[[#This Row],[Entradas]]</f>
        <v>2.5</v>
      </c>
      <c r="U207" s="14">
        <f>STOCK[[#This Row],[Stock Actual]]*STOCK[[#This Row],[Costo total]]</f>
        <v>2.5</v>
      </c>
      <c r="V207" s="14"/>
    </row>
    <row r="208" spans="1:22" ht="34" customHeight="1" x14ac:dyDescent="0.2">
      <c r="A208" s="8" t="s">
        <v>554</v>
      </c>
      <c r="B208" s="8" t="s">
        <v>494</v>
      </c>
      <c r="C208" s="10" t="s">
        <v>555</v>
      </c>
      <c r="D208" s="8" t="s">
        <v>34</v>
      </c>
      <c r="E208" s="9"/>
      <c r="F208" s="9">
        <v>20</v>
      </c>
      <c r="G208" s="8">
        <v>1</v>
      </c>
      <c r="H208" s="11">
        <f>SUMIFS(VENTAS[Cantidad],VENTAS[Código del producto Vendido],STOCK[[#This Row],[Code]])</f>
        <v>0</v>
      </c>
      <c r="I208" s="8">
        <f>STOCK[[#This Row],[Entradas]]-STOCK[[#This Row],[Salidas]]</f>
        <v>1</v>
      </c>
      <c r="J208" s="12">
        <f>STOCK[[#This Row],[Precio Final]]*10%</f>
        <v>2</v>
      </c>
      <c r="K208" s="9">
        <v>9</v>
      </c>
      <c r="L208" s="9">
        <v>0</v>
      </c>
      <c r="M208" s="13">
        <f>STOCK[[#This Row],[Costo Unitario (USD)]]+STOCK[[#This Row],[Costo Envío (USD)]]+STOCK[[#This Row],[Comisión 10%]]</f>
        <v>11</v>
      </c>
      <c r="N208" s="8">
        <f t="shared" si="6"/>
        <v>16.5</v>
      </c>
      <c r="O208" s="9">
        <f t="shared" si="7"/>
        <v>20</v>
      </c>
      <c r="P208" s="9">
        <f>STOCK[[#This Row],[Precio Final]]-STOCK[[#This Row],[Costo total]]</f>
        <v>9</v>
      </c>
      <c r="Q208" s="8">
        <f>STOCK[[#This Row],[Ganancia Unitaria]]*STOCK[[#This Row],[Salidas]]</f>
        <v>0</v>
      </c>
      <c r="R208" s="8" t="s">
        <v>556</v>
      </c>
      <c r="S208" s="8"/>
      <c r="T208" s="9">
        <f>STOCK[[#This Row],[Costo total]]*STOCK[[#This Row],[Entradas]]</f>
        <v>11</v>
      </c>
      <c r="U208" s="8">
        <f>STOCK[[#This Row],[Stock Actual]]*STOCK[[#This Row],[Costo total]]</f>
        <v>11</v>
      </c>
      <c r="V208" s="8">
        <v>18</v>
      </c>
    </row>
    <row r="209" spans="1:22" ht="34" customHeight="1" x14ac:dyDescent="0.2">
      <c r="A209" s="14" t="s">
        <v>557</v>
      </c>
      <c r="B209" s="14" t="s">
        <v>328</v>
      </c>
      <c r="C209" s="16" t="s">
        <v>558</v>
      </c>
      <c r="D209" s="14" t="s">
        <v>559</v>
      </c>
      <c r="E209" s="15"/>
      <c r="F209" s="15">
        <v>35</v>
      </c>
      <c r="G209" s="14">
        <v>1</v>
      </c>
      <c r="H209" s="17">
        <f>SUMIFS(VENTAS[Cantidad],VENTAS[Código del producto Vendido],STOCK[[#This Row],[Code]])</f>
        <v>1</v>
      </c>
      <c r="I209" s="14">
        <f>STOCK[[#This Row],[Entradas]]-STOCK[[#This Row],[Salidas]]</f>
        <v>0</v>
      </c>
      <c r="J209" s="18">
        <f>STOCK[[#This Row],[Precio Final]]*10%</f>
        <v>3.5</v>
      </c>
      <c r="K209" s="15">
        <v>9</v>
      </c>
      <c r="L209" s="15">
        <v>0</v>
      </c>
      <c r="M209" s="19">
        <f>STOCK[[#This Row],[Costo Unitario (USD)]]+STOCK[[#This Row],[Costo Envío (USD)]]+STOCK[[#This Row],[Comisión 10%]]</f>
        <v>12.5</v>
      </c>
      <c r="N209" s="14">
        <f t="shared" si="6"/>
        <v>18.75</v>
      </c>
      <c r="O209" s="15">
        <f t="shared" si="7"/>
        <v>35</v>
      </c>
      <c r="P209" s="15">
        <f>STOCK[[#This Row],[Precio Final]]-STOCK[[#This Row],[Costo total]]</f>
        <v>22.5</v>
      </c>
      <c r="Q209" s="14">
        <f>STOCK[[#This Row],[Ganancia Unitaria]]*STOCK[[#This Row],[Salidas]]</f>
        <v>22.5</v>
      </c>
      <c r="R209" s="14" t="s">
        <v>556</v>
      </c>
      <c r="S209" s="14"/>
      <c r="T209" s="15">
        <f>STOCK[[#This Row],[Costo total]]*STOCK[[#This Row],[Entradas]]</f>
        <v>12.5</v>
      </c>
      <c r="U209" s="14">
        <f>STOCK[[#This Row],[Stock Actual]]*STOCK[[#This Row],[Costo total]]</f>
        <v>0</v>
      </c>
      <c r="V209" s="14"/>
    </row>
    <row r="210" spans="1:22" ht="34" customHeight="1" x14ac:dyDescent="0.2">
      <c r="A210" s="8" t="s">
        <v>560</v>
      </c>
      <c r="B210" s="8" t="s">
        <v>494</v>
      </c>
      <c r="C210" s="10" t="s">
        <v>561</v>
      </c>
      <c r="D210" s="8" t="s">
        <v>73</v>
      </c>
      <c r="E210" s="9"/>
      <c r="F210" s="9">
        <v>15</v>
      </c>
      <c r="G210" s="8">
        <v>1</v>
      </c>
      <c r="H210" s="11">
        <f>SUMIFS(VENTAS[Cantidad],VENTAS[Código del producto Vendido],STOCK[[#This Row],[Code]])</f>
        <v>0</v>
      </c>
      <c r="I210" s="8">
        <f>STOCK[[#This Row],[Entradas]]-STOCK[[#This Row],[Salidas]]</f>
        <v>1</v>
      </c>
      <c r="J210" s="12">
        <f>STOCK[[#This Row],[Precio Final]]*10%</f>
        <v>1.5</v>
      </c>
      <c r="K210" s="9">
        <v>9</v>
      </c>
      <c r="L210" s="9">
        <v>0</v>
      </c>
      <c r="M210" s="13">
        <f>STOCK[[#This Row],[Costo Unitario (USD)]]+STOCK[[#This Row],[Costo Envío (USD)]]+STOCK[[#This Row],[Comisión 10%]]</f>
        <v>10.5</v>
      </c>
      <c r="N210" s="8">
        <f t="shared" si="6"/>
        <v>15.75</v>
      </c>
      <c r="O210" s="9">
        <f t="shared" si="7"/>
        <v>15</v>
      </c>
      <c r="P210" s="9">
        <f>STOCK[[#This Row],[Precio Final]]-STOCK[[#This Row],[Costo total]]</f>
        <v>4.5</v>
      </c>
      <c r="Q210" s="8">
        <f>STOCK[[#This Row],[Ganancia Unitaria]]*STOCK[[#This Row],[Salidas]]</f>
        <v>0</v>
      </c>
      <c r="R210" s="8" t="s">
        <v>556</v>
      </c>
      <c r="S210" s="8"/>
      <c r="T210" s="9">
        <f>STOCK[[#This Row],[Costo total]]*STOCK[[#This Row],[Entradas]]</f>
        <v>10.5</v>
      </c>
      <c r="U210" s="8">
        <f>STOCK[[#This Row],[Stock Actual]]*STOCK[[#This Row],[Costo total]]</f>
        <v>10.5</v>
      </c>
      <c r="V210" s="8"/>
    </row>
    <row r="211" spans="1:22" ht="34" customHeight="1" x14ac:dyDescent="0.2">
      <c r="A211" s="14" t="s">
        <v>562</v>
      </c>
      <c r="B211" s="14" t="s">
        <v>85</v>
      </c>
      <c r="C211" s="16" t="s">
        <v>563</v>
      </c>
      <c r="D211" s="14" t="s">
        <v>564</v>
      </c>
      <c r="E211" s="15"/>
      <c r="F211" s="15">
        <v>30</v>
      </c>
      <c r="G211" s="14">
        <v>1</v>
      </c>
      <c r="H211" s="17">
        <f>SUMIFS(VENTAS[Cantidad],VENTAS[Código del producto Vendido],STOCK[[#This Row],[Code]])</f>
        <v>0</v>
      </c>
      <c r="I211" s="14">
        <f>STOCK[[#This Row],[Entradas]]-STOCK[[#This Row],[Salidas]]</f>
        <v>1</v>
      </c>
      <c r="J211" s="18">
        <f>STOCK[[#This Row],[Precio Final]]*10%</f>
        <v>3</v>
      </c>
      <c r="K211" s="15">
        <v>9</v>
      </c>
      <c r="L211" s="15">
        <v>0</v>
      </c>
      <c r="M211" s="19">
        <f>STOCK[[#This Row],[Costo Unitario (USD)]]+STOCK[[#This Row],[Costo Envío (USD)]]+STOCK[[#This Row],[Comisión 10%]]</f>
        <v>12</v>
      </c>
      <c r="N211" s="14">
        <f t="shared" si="6"/>
        <v>18</v>
      </c>
      <c r="O211" s="15">
        <f t="shared" si="7"/>
        <v>30</v>
      </c>
      <c r="P211" s="15">
        <f>STOCK[[#This Row],[Precio Final]]-STOCK[[#This Row],[Costo total]]</f>
        <v>18</v>
      </c>
      <c r="Q211" s="14">
        <f>STOCK[[#This Row],[Ganancia Unitaria]]*STOCK[[#This Row],[Salidas]]</f>
        <v>0</v>
      </c>
      <c r="R211" s="14" t="s">
        <v>556</v>
      </c>
      <c r="S211" s="14"/>
      <c r="T211" s="15">
        <f>STOCK[[#This Row],[Costo total]]*STOCK[[#This Row],[Entradas]]</f>
        <v>12</v>
      </c>
      <c r="U211" s="14">
        <f>STOCK[[#This Row],[Stock Actual]]*STOCK[[#This Row],[Costo total]]</f>
        <v>12</v>
      </c>
      <c r="V211" s="14"/>
    </row>
    <row r="212" spans="1:22" ht="34" customHeight="1" x14ac:dyDescent="0.2">
      <c r="A212" s="8" t="s">
        <v>565</v>
      </c>
      <c r="B212" s="8" t="s">
        <v>149</v>
      </c>
      <c r="C212" s="10" t="s">
        <v>566</v>
      </c>
      <c r="D212" s="8" t="s">
        <v>42</v>
      </c>
      <c r="E212" s="9"/>
      <c r="F212" s="9">
        <v>12</v>
      </c>
      <c r="G212" s="8">
        <v>1</v>
      </c>
      <c r="H212" s="11">
        <f>SUMIFS(VENTAS[Cantidad],VENTAS[Código del producto Vendido],STOCK[[#This Row],[Code]])</f>
        <v>0</v>
      </c>
      <c r="I212" s="8">
        <f>STOCK[[#This Row],[Entradas]]-STOCK[[#This Row],[Salidas]]</f>
        <v>1</v>
      </c>
      <c r="J212" s="12">
        <f>STOCK[[#This Row],[Precio Final]]*10%</f>
        <v>1.2000000000000002</v>
      </c>
      <c r="K212" s="9">
        <v>9</v>
      </c>
      <c r="L212" s="9">
        <v>0</v>
      </c>
      <c r="M212" s="13">
        <f>STOCK[[#This Row],[Costo Unitario (USD)]]+STOCK[[#This Row],[Costo Envío (USD)]]+STOCK[[#This Row],[Comisión 10%]]</f>
        <v>10.199999999999999</v>
      </c>
      <c r="N212" s="8">
        <f t="shared" si="6"/>
        <v>15.299999999999999</v>
      </c>
      <c r="O212" s="9">
        <f t="shared" si="7"/>
        <v>12</v>
      </c>
      <c r="P212" s="9">
        <f>STOCK[[#This Row],[Precio Final]]-STOCK[[#This Row],[Costo total]]</f>
        <v>1.8000000000000007</v>
      </c>
      <c r="Q212" s="8">
        <f>STOCK[[#This Row],[Ganancia Unitaria]]*STOCK[[#This Row],[Salidas]]</f>
        <v>0</v>
      </c>
      <c r="R212" s="8" t="s">
        <v>556</v>
      </c>
      <c r="S212" s="8"/>
      <c r="T212" s="9">
        <f>STOCK[[#This Row],[Costo total]]*STOCK[[#This Row],[Entradas]]</f>
        <v>10.199999999999999</v>
      </c>
      <c r="U212" s="8">
        <f>STOCK[[#This Row],[Stock Actual]]*STOCK[[#This Row],[Costo total]]</f>
        <v>10.199999999999999</v>
      </c>
      <c r="V212" s="8"/>
    </row>
    <row r="213" spans="1:22" ht="34" customHeight="1" x14ac:dyDescent="0.2">
      <c r="A213" s="14" t="s">
        <v>567</v>
      </c>
      <c r="B213" s="14" t="s">
        <v>149</v>
      </c>
      <c r="C213" s="16" t="s">
        <v>568</v>
      </c>
      <c r="D213" s="14" t="s">
        <v>42</v>
      </c>
      <c r="E213" s="15"/>
      <c r="F213" s="15">
        <v>15</v>
      </c>
      <c r="G213" s="14">
        <v>1</v>
      </c>
      <c r="H213" s="17">
        <f>SUMIFS(VENTAS[Cantidad],VENTAS[Código del producto Vendido],STOCK[[#This Row],[Code]])</f>
        <v>0</v>
      </c>
      <c r="I213" s="14">
        <f>STOCK[[#This Row],[Entradas]]-STOCK[[#This Row],[Salidas]]</f>
        <v>1</v>
      </c>
      <c r="J213" s="18">
        <f>STOCK[[#This Row],[Precio Final]]*10%</f>
        <v>1.5</v>
      </c>
      <c r="K213" s="15">
        <v>9</v>
      </c>
      <c r="L213" s="15">
        <v>0</v>
      </c>
      <c r="M213" s="19">
        <f>STOCK[[#This Row],[Costo Unitario (USD)]]+STOCK[[#This Row],[Costo Envío (USD)]]+STOCK[[#This Row],[Comisión 10%]]</f>
        <v>10.5</v>
      </c>
      <c r="N213" s="14">
        <f t="shared" si="6"/>
        <v>15.75</v>
      </c>
      <c r="O213" s="15">
        <f t="shared" si="7"/>
        <v>15</v>
      </c>
      <c r="P213" s="15">
        <f>STOCK[[#This Row],[Precio Final]]-STOCK[[#This Row],[Costo total]]</f>
        <v>4.5</v>
      </c>
      <c r="Q213" s="14">
        <f>STOCK[[#This Row],[Ganancia Unitaria]]*STOCK[[#This Row],[Salidas]]</f>
        <v>0</v>
      </c>
      <c r="R213" s="14" t="s">
        <v>556</v>
      </c>
      <c r="S213" s="14"/>
      <c r="T213" s="15">
        <f>STOCK[[#This Row],[Costo total]]*STOCK[[#This Row],[Entradas]]</f>
        <v>10.5</v>
      </c>
      <c r="U213" s="14">
        <f>STOCK[[#This Row],[Stock Actual]]*STOCK[[#This Row],[Costo total]]</f>
        <v>10.5</v>
      </c>
      <c r="V213" s="14"/>
    </row>
    <row r="214" spans="1:22" ht="34" customHeight="1" x14ac:dyDescent="0.2">
      <c r="A214" s="8" t="s">
        <v>569</v>
      </c>
      <c r="B214" s="8" t="s">
        <v>85</v>
      </c>
      <c r="C214" s="10" t="s">
        <v>570</v>
      </c>
      <c r="D214" s="8" t="s">
        <v>46</v>
      </c>
      <c r="E214" s="9"/>
      <c r="F214" s="9">
        <v>15</v>
      </c>
      <c r="G214" s="8">
        <v>1</v>
      </c>
      <c r="H214" s="11">
        <f>SUMIFS(VENTAS[Cantidad],VENTAS[Código del producto Vendido],STOCK[[#This Row],[Code]])</f>
        <v>0</v>
      </c>
      <c r="I214" s="8">
        <f>STOCK[[#This Row],[Entradas]]-STOCK[[#This Row],[Salidas]]</f>
        <v>1</v>
      </c>
      <c r="J214" s="12">
        <f>STOCK[[#This Row],[Precio Final]]*10%</f>
        <v>1.5</v>
      </c>
      <c r="K214" s="9">
        <v>9</v>
      </c>
      <c r="L214" s="9">
        <v>0</v>
      </c>
      <c r="M214" s="13">
        <f>STOCK[[#This Row],[Costo Unitario (USD)]]+STOCK[[#This Row],[Costo Envío (USD)]]+STOCK[[#This Row],[Comisión 10%]]</f>
        <v>10.5</v>
      </c>
      <c r="N214" s="8">
        <f t="shared" si="6"/>
        <v>15.75</v>
      </c>
      <c r="O214" s="9">
        <f t="shared" si="7"/>
        <v>15</v>
      </c>
      <c r="P214" s="9">
        <f>STOCK[[#This Row],[Precio Final]]-STOCK[[#This Row],[Costo total]]</f>
        <v>4.5</v>
      </c>
      <c r="Q214" s="8">
        <f>STOCK[[#This Row],[Ganancia Unitaria]]*STOCK[[#This Row],[Salidas]]</f>
        <v>0</v>
      </c>
      <c r="R214" s="8" t="s">
        <v>556</v>
      </c>
      <c r="S214" s="8"/>
      <c r="T214" s="9">
        <f>STOCK[[#This Row],[Costo total]]*STOCK[[#This Row],[Entradas]]</f>
        <v>10.5</v>
      </c>
      <c r="U214" s="8">
        <f>STOCK[[#This Row],[Stock Actual]]*STOCK[[#This Row],[Costo total]]</f>
        <v>10.5</v>
      </c>
      <c r="V214" s="8"/>
    </row>
    <row r="215" spans="1:22" ht="34" customHeight="1" x14ac:dyDescent="0.2">
      <c r="A215" s="14" t="s">
        <v>571</v>
      </c>
      <c r="B215" s="14" t="s">
        <v>149</v>
      </c>
      <c r="C215" s="16" t="s">
        <v>572</v>
      </c>
      <c r="D215" s="14" t="s">
        <v>42</v>
      </c>
      <c r="E215" s="15"/>
      <c r="F215" s="15">
        <v>15</v>
      </c>
      <c r="G215" s="14">
        <v>1</v>
      </c>
      <c r="H215" s="17">
        <f>SUMIFS(VENTAS[Cantidad],VENTAS[Código del producto Vendido],STOCK[[#This Row],[Code]])</f>
        <v>1</v>
      </c>
      <c r="I215" s="14">
        <f>STOCK[[#This Row],[Entradas]]-STOCK[[#This Row],[Salidas]]</f>
        <v>0</v>
      </c>
      <c r="J215" s="18">
        <f>STOCK[[#This Row],[Precio Final]]*10%</f>
        <v>1.5</v>
      </c>
      <c r="K215" s="15">
        <v>9</v>
      </c>
      <c r="L215" s="15">
        <v>0</v>
      </c>
      <c r="M215" s="19">
        <f>STOCK[[#This Row],[Costo Unitario (USD)]]+STOCK[[#This Row],[Costo Envío (USD)]]+STOCK[[#This Row],[Comisión 10%]]</f>
        <v>10.5</v>
      </c>
      <c r="N215" s="14">
        <f t="shared" si="6"/>
        <v>15.75</v>
      </c>
      <c r="O215" s="15">
        <f t="shared" si="7"/>
        <v>15</v>
      </c>
      <c r="P215" s="15">
        <f>STOCK[[#This Row],[Precio Final]]-STOCK[[#This Row],[Costo total]]</f>
        <v>4.5</v>
      </c>
      <c r="Q215" s="14">
        <f>STOCK[[#This Row],[Ganancia Unitaria]]*STOCK[[#This Row],[Salidas]]</f>
        <v>4.5</v>
      </c>
      <c r="R215" s="14" t="s">
        <v>556</v>
      </c>
      <c r="S215" s="14"/>
      <c r="T215" s="15">
        <f>STOCK[[#This Row],[Costo total]]*STOCK[[#This Row],[Entradas]]</f>
        <v>10.5</v>
      </c>
      <c r="U215" s="14">
        <f>STOCK[[#This Row],[Stock Actual]]*STOCK[[#This Row],[Costo total]]</f>
        <v>0</v>
      </c>
      <c r="V215" s="14"/>
    </row>
    <row r="216" spans="1:22" ht="51" customHeight="1" x14ac:dyDescent="0.2">
      <c r="A216" s="8" t="s">
        <v>573</v>
      </c>
      <c r="B216" s="8" t="s">
        <v>321</v>
      </c>
      <c r="C216" s="10" t="s">
        <v>574</v>
      </c>
      <c r="D216" s="8" t="s">
        <v>575</v>
      </c>
      <c r="E216" s="9"/>
      <c r="F216" s="9">
        <v>30</v>
      </c>
      <c r="G216" s="8">
        <v>1</v>
      </c>
      <c r="H216" s="11">
        <f>SUMIFS(VENTAS[Cantidad],VENTAS[Código del producto Vendido],STOCK[[#This Row],[Code]])</f>
        <v>0</v>
      </c>
      <c r="I216" s="8">
        <f>STOCK[[#This Row],[Entradas]]-STOCK[[#This Row],[Salidas]]</f>
        <v>1</v>
      </c>
      <c r="J216" s="12">
        <f>STOCK[[#This Row],[Precio Final]]*10%</f>
        <v>3</v>
      </c>
      <c r="K216" s="9">
        <v>9</v>
      </c>
      <c r="L216" s="9">
        <v>0</v>
      </c>
      <c r="M216" s="13">
        <f>STOCK[[#This Row],[Costo Unitario (USD)]]+STOCK[[#This Row],[Costo Envío (USD)]]+STOCK[[#This Row],[Comisión 10%]]</f>
        <v>12</v>
      </c>
      <c r="N216" s="8">
        <f t="shared" si="6"/>
        <v>18</v>
      </c>
      <c r="O216" s="9">
        <f t="shared" si="7"/>
        <v>30</v>
      </c>
      <c r="P216" s="9">
        <f>STOCK[[#This Row],[Precio Final]]-STOCK[[#This Row],[Costo total]]</f>
        <v>18</v>
      </c>
      <c r="Q216" s="8">
        <f>STOCK[[#This Row],[Ganancia Unitaria]]*STOCK[[#This Row],[Salidas]]</f>
        <v>0</v>
      </c>
      <c r="R216" s="8" t="s">
        <v>556</v>
      </c>
      <c r="S216" s="8"/>
      <c r="T216" s="9">
        <f>STOCK[[#This Row],[Costo total]]*STOCK[[#This Row],[Entradas]]</f>
        <v>12</v>
      </c>
      <c r="U216" s="8">
        <f>STOCK[[#This Row],[Stock Actual]]*STOCK[[#This Row],[Costo total]]</f>
        <v>12</v>
      </c>
      <c r="V216" s="8"/>
    </row>
    <row r="217" spans="1:22" ht="34" customHeight="1" x14ac:dyDescent="0.2">
      <c r="A217" s="14" t="s">
        <v>576</v>
      </c>
      <c r="B217" s="14" t="s">
        <v>494</v>
      </c>
      <c r="C217" s="16" t="s">
        <v>577</v>
      </c>
      <c r="D217" s="14" t="s">
        <v>34</v>
      </c>
      <c r="E217" s="15"/>
      <c r="F217" s="15">
        <v>35</v>
      </c>
      <c r="G217" s="14">
        <v>2</v>
      </c>
      <c r="H217" s="17">
        <f>SUMIFS(VENTAS[Cantidad],VENTAS[Código del producto Vendido],STOCK[[#This Row],[Code]])</f>
        <v>2</v>
      </c>
      <c r="I217" s="14">
        <f>STOCK[[#This Row],[Entradas]]-STOCK[[#This Row],[Salidas]]</f>
        <v>0</v>
      </c>
      <c r="J217" s="18">
        <f>STOCK[[#This Row],[Precio Final]]*10%</f>
        <v>3.5</v>
      </c>
      <c r="K217" s="15">
        <v>9</v>
      </c>
      <c r="L217" s="15">
        <v>0</v>
      </c>
      <c r="M217" s="19">
        <f>STOCK[[#This Row],[Costo Unitario (USD)]]+STOCK[[#This Row],[Costo Envío (USD)]]+STOCK[[#This Row],[Comisión 10%]]</f>
        <v>12.5</v>
      </c>
      <c r="N217" s="14">
        <f t="shared" si="6"/>
        <v>18.75</v>
      </c>
      <c r="O217" s="15">
        <f t="shared" si="7"/>
        <v>35</v>
      </c>
      <c r="P217" s="15">
        <f>STOCK[[#This Row],[Precio Final]]-STOCK[[#This Row],[Costo total]]</f>
        <v>22.5</v>
      </c>
      <c r="Q217" s="14">
        <f>STOCK[[#This Row],[Ganancia Unitaria]]*STOCK[[#This Row],[Salidas]]</f>
        <v>45</v>
      </c>
      <c r="R217" s="14" t="s">
        <v>556</v>
      </c>
      <c r="S217" s="14"/>
      <c r="T217" s="15">
        <f>STOCK[[#This Row],[Costo total]]*STOCK[[#This Row],[Entradas]]</f>
        <v>25</v>
      </c>
      <c r="U217" s="14">
        <f>STOCK[[#This Row],[Stock Actual]]*STOCK[[#This Row],[Costo total]]</f>
        <v>0</v>
      </c>
      <c r="V217" s="14"/>
    </row>
    <row r="218" spans="1:22" ht="34" customHeight="1" x14ac:dyDescent="0.2">
      <c r="A218" s="8" t="s">
        <v>578</v>
      </c>
      <c r="B218" s="8" t="s">
        <v>85</v>
      </c>
      <c r="C218" s="10" t="s">
        <v>579</v>
      </c>
      <c r="D218" s="8" t="s">
        <v>46</v>
      </c>
      <c r="E218" s="9"/>
      <c r="F218" s="9">
        <v>25</v>
      </c>
      <c r="G218" s="8">
        <v>1</v>
      </c>
      <c r="H218" s="11">
        <f>SUMIFS(VENTAS[Cantidad],VENTAS[Código del producto Vendido],STOCK[[#This Row],[Code]])</f>
        <v>0</v>
      </c>
      <c r="I218" s="8">
        <f>STOCK[[#This Row],[Entradas]]-STOCK[[#This Row],[Salidas]]</f>
        <v>1</v>
      </c>
      <c r="J218" s="12">
        <f>STOCK[[#This Row],[Precio Final]]*10%</f>
        <v>2.5</v>
      </c>
      <c r="K218" s="9">
        <v>9</v>
      </c>
      <c r="L218" s="9">
        <v>0</v>
      </c>
      <c r="M218" s="13">
        <f>STOCK[[#This Row],[Costo Unitario (USD)]]+STOCK[[#This Row],[Costo Envío (USD)]]+STOCK[[#This Row],[Comisión 10%]]</f>
        <v>11.5</v>
      </c>
      <c r="N218" s="8">
        <f t="shared" si="6"/>
        <v>17.25</v>
      </c>
      <c r="O218" s="9">
        <f t="shared" si="7"/>
        <v>25</v>
      </c>
      <c r="P218" s="9">
        <f>STOCK[[#This Row],[Precio Final]]-STOCK[[#This Row],[Costo total]]</f>
        <v>13.5</v>
      </c>
      <c r="Q218" s="8">
        <f>STOCK[[#This Row],[Ganancia Unitaria]]*STOCK[[#This Row],[Salidas]]</f>
        <v>0</v>
      </c>
      <c r="R218" s="8" t="s">
        <v>556</v>
      </c>
      <c r="S218" s="8"/>
      <c r="T218" s="9">
        <f>STOCK[[#This Row],[Costo total]]*STOCK[[#This Row],[Entradas]]</f>
        <v>11.5</v>
      </c>
      <c r="U218" s="8">
        <f>STOCK[[#This Row],[Stock Actual]]*STOCK[[#This Row],[Costo total]]</f>
        <v>11.5</v>
      </c>
      <c r="V218" s="8"/>
    </row>
    <row r="219" spans="1:22" ht="34" customHeight="1" x14ac:dyDescent="0.2">
      <c r="A219" s="14" t="s">
        <v>580</v>
      </c>
      <c r="B219" s="14" t="s">
        <v>581</v>
      </c>
      <c r="C219" s="16" t="s">
        <v>582</v>
      </c>
      <c r="D219" s="14" t="s">
        <v>583</v>
      </c>
      <c r="E219" s="15"/>
      <c r="F219" s="15">
        <v>22</v>
      </c>
      <c r="G219" s="14">
        <v>1</v>
      </c>
      <c r="H219" s="17">
        <f>SUMIFS(VENTAS[Cantidad],VENTAS[Código del producto Vendido],STOCK[[#This Row],[Code]])</f>
        <v>0</v>
      </c>
      <c r="I219" s="14">
        <f>STOCK[[#This Row],[Entradas]]-STOCK[[#This Row],[Salidas]]</f>
        <v>1</v>
      </c>
      <c r="J219" s="18">
        <f>STOCK[[#This Row],[Precio Final]]*10%</f>
        <v>2.2000000000000002</v>
      </c>
      <c r="K219" s="15">
        <v>9</v>
      </c>
      <c r="L219" s="15">
        <v>0</v>
      </c>
      <c r="M219" s="19">
        <f>STOCK[[#This Row],[Costo Unitario (USD)]]+STOCK[[#This Row],[Costo Envío (USD)]]+STOCK[[#This Row],[Comisión 10%]]</f>
        <v>11.2</v>
      </c>
      <c r="N219" s="14">
        <f t="shared" si="6"/>
        <v>16.799999999999997</v>
      </c>
      <c r="O219" s="15">
        <f t="shared" si="7"/>
        <v>22</v>
      </c>
      <c r="P219" s="15">
        <f>STOCK[[#This Row],[Precio Final]]-STOCK[[#This Row],[Costo total]]</f>
        <v>10.8</v>
      </c>
      <c r="Q219" s="14">
        <f>STOCK[[#This Row],[Ganancia Unitaria]]*STOCK[[#This Row],[Salidas]]</f>
        <v>0</v>
      </c>
      <c r="R219" s="14" t="s">
        <v>556</v>
      </c>
      <c r="S219" s="14"/>
      <c r="T219" s="15">
        <f>STOCK[[#This Row],[Costo total]]*STOCK[[#This Row],[Entradas]]</f>
        <v>11.2</v>
      </c>
      <c r="U219" s="14">
        <f>STOCK[[#This Row],[Stock Actual]]*STOCK[[#This Row],[Costo total]]</f>
        <v>11.2</v>
      </c>
      <c r="V219" s="14"/>
    </row>
    <row r="220" spans="1:22" ht="34" customHeight="1" x14ac:dyDescent="0.2">
      <c r="A220" s="8" t="s">
        <v>584</v>
      </c>
      <c r="B220" s="8" t="s">
        <v>494</v>
      </c>
      <c r="C220" s="10" t="s">
        <v>585</v>
      </c>
      <c r="D220" s="8" t="s">
        <v>73</v>
      </c>
      <c r="E220" s="9"/>
      <c r="F220" s="9">
        <v>30</v>
      </c>
      <c r="G220" s="8">
        <v>3</v>
      </c>
      <c r="H220" s="11">
        <f>SUMIFS(VENTAS[Cantidad],VENTAS[Código del producto Vendido],STOCK[[#This Row],[Code]])</f>
        <v>4</v>
      </c>
      <c r="I220" s="8">
        <f>STOCK[[#This Row],[Entradas]]-STOCK[[#This Row],[Salidas]]</f>
        <v>-1</v>
      </c>
      <c r="J220" s="12">
        <f>STOCK[[#This Row],[Precio Final]]*10%</f>
        <v>3</v>
      </c>
      <c r="K220" s="9">
        <v>9</v>
      </c>
      <c r="L220" s="9">
        <v>0</v>
      </c>
      <c r="M220" s="13">
        <f>STOCK[[#This Row],[Costo Unitario (USD)]]+STOCK[[#This Row],[Costo Envío (USD)]]+STOCK[[#This Row],[Comisión 10%]]</f>
        <v>12</v>
      </c>
      <c r="N220" s="8">
        <f t="shared" si="6"/>
        <v>18</v>
      </c>
      <c r="O220" s="9">
        <f t="shared" si="7"/>
        <v>30</v>
      </c>
      <c r="P220" s="9">
        <f>STOCK[[#This Row],[Precio Final]]-STOCK[[#This Row],[Costo total]]</f>
        <v>18</v>
      </c>
      <c r="Q220" s="8">
        <f>STOCK[[#This Row],[Ganancia Unitaria]]*STOCK[[#This Row],[Salidas]]</f>
        <v>72</v>
      </c>
      <c r="R220" s="8" t="s">
        <v>556</v>
      </c>
      <c r="S220" s="8"/>
      <c r="T220" s="9">
        <f>STOCK[[#This Row],[Costo total]]*STOCK[[#This Row],[Entradas]]</f>
        <v>36</v>
      </c>
      <c r="U220" s="8">
        <f>STOCK[[#This Row],[Stock Actual]]*STOCK[[#This Row],[Costo total]]</f>
        <v>-12</v>
      </c>
      <c r="V220" s="8"/>
    </row>
    <row r="221" spans="1:22" ht="34" customHeight="1" x14ac:dyDescent="0.2">
      <c r="A221" s="14" t="s">
        <v>586</v>
      </c>
      <c r="B221" s="14" t="s">
        <v>85</v>
      </c>
      <c r="C221" s="16" t="s">
        <v>587</v>
      </c>
      <c r="D221" s="14" t="s">
        <v>42</v>
      </c>
      <c r="E221" s="15"/>
      <c r="F221" s="15">
        <v>15</v>
      </c>
      <c r="G221" s="14">
        <v>2</v>
      </c>
      <c r="H221" s="17">
        <f>SUMIFS(VENTAS[Cantidad],VENTAS[Código del producto Vendido],STOCK[[#This Row],[Code]])</f>
        <v>0</v>
      </c>
      <c r="I221" s="14">
        <f>STOCK[[#This Row],[Entradas]]-STOCK[[#This Row],[Salidas]]</f>
        <v>2</v>
      </c>
      <c r="J221" s="18">
        <f>STOCK[[#This Row],[Precio Final]]*10%</f>
        <v>1.5</v>
      </c>
      <c r="K221" s="15">
        <v>9</v>
      </c>
      <c r="L221" s="15">
        <v>0</v>
      </c>
      <c r="M221" s="19">
        <f>STOCK[[#This Row],[Costo Unitario (USD)]]+STOCK[[#This Row],[Costo Envío (USD)]]+STOCK[[#This Row],[Comisión 10%]]</f>
        <v>10.5</v>
      </c>
      <c r="N221" s="14">
        <f t="shared" si="6"/>
        <v>15.75</v>
      </c>
      <c r="O221" s="15">
        <f t="shared" si="7"/>
        <v>15</v>
      </c>
      <c r="P221" s="15">
        <f>STOCK[[#This Row],[Precio Final]]-STOCK[[#This Row],[Costo total]]</f>
        <v>4.5</v>
      </c>
      <c r="Q221" s="14">
        <f>STOCK[[#This Row],[Ganancia Unitaria]]*STOCK[[#This Row],[Salidas]]</f>
        <v>0</v>
      </c>
      <c r="R221" s="14" t="s">
        <v>556</v>
      </c>
      <c r="S221" s="14"/>
      <c r="T221" s="15">
        <f>STOCK[[#This Row],[Costo total]]*STOCK[[#This Row],[Entradas]]</f>
        <v>21</v>
      </c>
      <c r="U221" s="14">
        <f>STOCK[[#This Row],[Stock Actual]]*STOCK[[#This Row],[Costo total]]</f>
        <v>21</v>
      </c>
      <c r="V221" s="14"/>
    </row>
    <row r="222" spans="1:22" ht="34" customHeight="1" x14ac:dyDescent="0.2">
      <c r="A222" s="8" t="s">
        <v>588</v>
      </c>
      <c r="B222" s="8" t="s">
        <v>513</v>
      </c>
      <c r="C222" s="10" t="s">
        <v>589</v>
      </c>
      <c r="D222" s="8" t="s">
        <v>34</v>
      </c>
      <c r="E222" s="9"/>
      <c r="F222" s="9">
        <v>12</v>
      </c>
      <c r="G222" s="8">
        <v>1</v>
      </c>
      <c r="H222" s="11">
        <f>SUMIFS(VENTAS[Cantidad],VENTAS[Código del producto Vendido],STOCK[[#This Row],[Code]])</f>
        <v>1</v>
      </c>
      <c r="I222" s="8">
        <f>STOCK[[#This Row],[Entradas]]-STOCK[[#This Row],[Salidas]]</f>
        <v>0</v>
      </c>
      <c r="J222" s="12">
        <f>STOCK[[#This Row],[Precio Final]]*10%</f>
        <v>1.2000000000000002</v>
      </c>
      <c r="K222" s="9">
        <v>9</v>
      </c>
      <c r="L222" s="9">
        <v>0</v>
      </c>
      <c r="M222" s="13">
        <f>STOCK[[#This Row],[Costo Unitario (USD)]]+STOCK[[#This Row],[Costo Envío (USD)]]+STOCK[[#This Row],[Comisión 10%]]</f>
        <v>10.199999999999999</v>
      </c>
      <c r="N222" s="8">
        <f t="shared" si="6"/>
        <v>15.299999999999999</v>
      </c>
      <c r="O222" s="9">
        <f t="shared" si="7"/>
        <v>12</v>
      </c>
      <c r="P222" s="9">
        <f>STOCK[[#This Row],[Precio Final]]-STOCK[[#This Row],[Costo total]]</f>
        <v>1.8000000000000007</v>
      </c>
      <c r="Q222" s="8">
        <f>STOCK[[#This Row],[Ganancia Unitaria]]*STOCK[[#This Row],[Salidas]]</f>
        <v>1.8000000000000007</v>
      </c>
      <c r="R222" s="8" t="s">
        <v>556</v>
      </c>
      <c r="S222" s="8"/>
      <c r="T222" s="9">
        <f>STOCK[[#This Row],[Costo total]]*STOCK[[#This Row],[Entradas]]</f>
        <v>10.199999999999999</v>
      </c>
      <c r="U222" s="8">
        <f>STOCK[[#This Row],[Stock Actual]]*STOCK[[#This Row],[Costo total]]</f>
        <v>0</v>
      </c>
      <c r="V222" s="8"/>
    </row>
    <row r="223" spans="1:22" ht="34" customHeight="1" x14ac:dyDescent="0.2">
      <c r="A223" s="14" t="s">
        <v>590</v>
      </c>
      <c r="B223" s="14" t="s">
        <v>149</v>
      </c>
      <c r="C223" s="16" t="s">
        <v>591</v>
      </c>
      <c r="D223" s="14" t="s">
        <v>69</v>
      </c>
      <c r="E223" s="15"/>
      <c r="F223" s="15">
        <v>18</v>
      </c>
      <c r="G223" s="14">
        <v>1</v>
      </c>
      <c r="H223" s="17">
        <f>SUMIFS(VENTAS[Cantidad],VENTAS[Código del producto Vendido],STOCK[[#This Row],[Code]])</f>
        <v>1</v>
      </c>
      <c r="I223" s="14">
        <f>STOCK[[#This Row],[Entradas]]-STOCK[[#This Row],[Salidas]]</f>
        <v>0</v>
      </c>
      <c r="J223" s="18">
        <f>STOCK[[#This Row],[Precio Final]]*10%</f>
        <v>1.8</v>
      </c>
      <c r="K223" s="15">
        <v>9</v>
      </c>
      <c r="L223" s="15">
        <v>0</v>
      </c>
      <c r="M223" s="19">
        <f>STOCK[[#This Row],[Costo Unitario (USD)]]+STOCK[[#This Row],[Costo Envío (USD)]]+STOCK[[#This Row],[Comisión 10%]]</f>
        <v>10.8</v>
      </c>
      <c r="N223" s="14">
        <f t="shared" si="6"/>
        <v>16.200000000000003</v>
      </c>
      <c r="O223" s="15">
        <f t="shared" si="7"/>
        <v>18</v>
      </c>
      <c r="P223" s="15">
        <f>STOCK[[#This Row],[Precio Final]]-STOCK[[#This Row],[Costo total]]</f>
        <v>7.1999999999999993</v>
      </c>
      <c r="Q223" s="14">
        <f>STOCK[[#This Row],[Ganancia Unitaria]]*STOCK[[#This Row],[Salidas]]</f>
        <v>7.1999999999999993</v>
      </c>
      <c r="R223" s="14" t="s">
        <v>556</v>
      </c>
      <c r="S223" s="14"/>
      <c r="T223" s="15">
        <f>STOCK[[#This Row],[Costo total]]*STOCK[[#This Row],[Entradas]]</f>
        <v>10.8</v>
      </c>
      <c r="U223" s="14">
        <f>STOCK[[#This Row],[Stock Actual]]*STOCK[[#This Row],[Costo total]]</f>
        <v>0</v>
      </c>
      <c r="V223" s="14"/>
    </row>
    <row r="224" spans="1:22" ht="51" customHeight="1" x14ac:dyDescent="0.2">
      <c r="A224" s="8" t="s">
        <v>592</v>
      </c>
      <c r="B224" s="8" t="s">
        <v>85</v>
      </c>
      <c r="C224" s="10" t="s">
        <v>593</v>
      </c>
      <c r="D224" s="8" t="s">
        <v>42</v>
      </c>
      <c r="E224" s="9"/>
      <c r="F224" s="9">
        <v>20</v>
      </c>
      <c r="G224" s="8">
        <v>2</v>
      </c>
      <c r="H224" s="11">
        <f>SUMIFS(VENTAS[Cantidad],VENTAS[Código del producto Vendido],STOCK[[#This Row],[Code]])</f>
        <v>0</v>
      </c>
      <c r="I224" s="8">
        <f>STOCK[[#This Row],[Entradas]]-STOCK[[#This Row],[Salidas]]</f>
        <v>2</v>
      </c>
      <c r="J224" s="12">
        <f>STOCK[[#This Row],[Precio Final]]*10%</f>
        <v>2</v>
      </c>
      <c r="K224" s="9">
        <v>9</v>
      </c>
      <c r="L224" s="9">
        <v>0</v>
      </c>
      <c r="M224" s="13">
        <f>STOCK[[#This Row],[Costo Unitario (USD)]]+STOCK[[#This Row],[Costo Envío (USD)]]+STOCK[[#This Row],[Comisión 10%]]</f>
        <v>11</v>
      </c>
      <c r="N224" s="8">
        <f t="shared" si="6"/>
        <v>16.5</v>
      </c>
      <c r="O224" s="9">
        <f t="shared" si="7"/>
        <v>20</v>
      </c>
      <c r="P224" s="9">
        <f>STOCK[[#This Row],[Precio Final]]-STOCK[[#This Row],[Costo total]]</f>
        <v>9</v>
      </c>
      <c r="Q224" s="8">
        <f>STOCK[[#This Row],[Ganancia Unitaria]]*STOCK[[#This Row],[Salidas]]</f>
        <v>0</v>
      </c>
      <c r="R224" s="8"/>
      <c r="S224" s="8"/>
      <c r="T224" s="9"/>
      <c r="U224" s="8"/>
      <c r="V224" s="8"/>
    </row>
    <row r="225" spans="1:22" ht="34" customHeight="1" x14ac:dyDescent="0.2">
      <c r="A225" s="14" t="s">
        <v>594</v>
      </c>
      <c r="B225" s="14" t="s">
        <v>136</v>
      </c>
      <c r="C225" s="16" t="s">
        <v>595</v>
      </c>
      <c r="D225" s="14" t="s">
        <v>113</v>
      </c>
      <c r="E225" s="15"/>
      <c r="F225" s="15">
        <v>18</v>
      </c>
      <c r="G225" s="14">
        <v>4</v>
      </c>
      <c r="H225" s="17">
        <f>SUMIFS(VENTAS[Cantidad],VENTAS[Código del producto Vendido],STOCK[[#This Row],[Code]])</f>
        <v>0</v>
      </c>
      <c r="I225" s="14">
        <f>STOCK[[#This Row],[Entradas]]-STOCK[[#This Row],[Salidas]]</f>
        <v>4</v>
      </c>
      <c r="J225" s="18">
        <f>STOCK[[#This Row],[Precio Final]]*10%</f>
        <v>1.8</v>
      </c>
      <c r="K225" s="15">
        <v>9</v>
      </c>
      <c r="L225" s="15">
        <v>0</v>
      </c>
      <c r="M225" s="19">
        <f>STOCK[[#This Row],[Costo Unitario (USD)]]+STOCK[[#This Row],[Costo Envío (USD)]]+STOCK[[#This Row],[Comisión 10%]]</f>
        <v>10.8</v>
      </c>
      <c r="N225" s="14">
        <f t="shared" si="6"/>
        <v>16.200000000000003</v>
      </c>
      <c r="O225" s="15">
        <f t="shared" si="7"/>
        <v>18</v>
      </c>
      <c r="P225" s="15">
        <f>STOCK[[#This Row],[Precio Final]]-STOCK[[#This Row],[Costo total]]</f>
        <v>7.1999999999999993</v>
      </c>
      <c r="Q225" s="14">
        <f>STOCK[[#This Row],[Ganancia Unitaria]]*STOCK[[#This Row],[Salidas]]</f>
        <v>0</v>
      </c>
      <c r="R225" s="14"/>
      <c r="S225" s="14"/>
      <c r="T225" s="15"/>
      <c r="U225" s="14"/>
      <c r="V225" s="14"/>
    </row>
    <row r="226" spans="1:22" ht="34" customHeight="1" x14ac:dyDescent="0.2">
      <c r="A226" s="8" t="s">
        <v>596</v>
      </c>
      <c r="B226" s="8" t="s">
        <v>136</v>
      </c>
      <c r="C226" s="10" t="s">
        <v>597</v>
      </c>
      <c r="D226" s="8" t="s">
        <v>113</v>
      </c>
      <c r="E226" s="9"/>
      <c r="F226" s="9">
        <v>18</v>
      </c>
      <c r="G226" s="8">
        <v>4</v>
      </c>
      <c r="H226" s="11">
        <f>SUMIFS(VENTAS[Cantidad],VENTAS[Código del producto Vendido],STOCK[[#This Row],[Code]])</f>
        <v>2</v>
      </c>
      <c r="I226" s="8">
        <f>STOCK[[#This Row],[Entradas]]-STOCK[[#This Row],[Salidas]]</f>
        <v>2</v>
      </c>
      <c r="J226" s="12">
        <f>STOCK[[#This Row],[Precio Final]]*10%</f>
        <v>1.8</v>
      </c>
      <c r="K226" s="9">
        <v>9</v>
      </c>
      <c r="L226" s="9">
        <v>0</v>
      </c>
      <c r="M226" s="13">
        <f>STOCK[[#This Row],[Costo Unitario (USD)]]+STOCK[[#This Row],[Costo Envío (USD)]]+STOCK[[#This Row],[Comisión 10%]]</f>
        <v>10.8</v>
      </c>
      <c r="N226" s="8">
        <f t="shared" si="6"/>
        <v>16.200000000000003</v>
      </c>
      <c r="O226" s="9">
        <f t="shared" si="7"/>
        <v>18</v>
      </c>
      <c r="P226" s="9">
        <f>STOCK[[#This Row],[Precio Final]]-STOCK[[#This Row],[Costo total]]</f>
        <v>7.1999999999999993</v>
      </c>
      <c r="Q226" s="8">
        <f>STOCK[[#This Row],[Ganancia Unitaria]]*STOCK[[#This Row],[Salidas]]</f>
        <v>14.399999999999999</v>
      </c>
      <c r="R226" s="8"/>
      <c r="S226" s="8"/>
      <c r="T226" s="9"/>
      <c r="U226" s="8"/>
      <c r="V226" s="8"/>
    </row>
    <row r="227" spans="1:22" ht="34" customHeight="1" x14ac:dyDescent="0.2">
      <c r="A227" s="14" t="s">
        <v>598</v>
      </c>
      <c r="B227" s="14" t="s">
        <v>136</v>
      </c>
      <c r="C227" s="16" t="s">
        <v>599</v>
      </c>
      <c r="D227" s="14" t="s">
        <v>113</v>
      </c>
      <c r="E227" s="15"/>
      <c r="F227" s="15">
        <v>20</v>
      </c>
      <c r="G227" s="14">
        <v>9</v>
      </c>
      <c r="H227" s="17">
        <f>SUMIFS(VENTAS[Cantidad],VENTAS[Código del producto Vendido],STOCK[[#This Row],[Code]])</f>
        <v>0</v>
      </c>
      <c r="I227" s="14">
        <f>STOCK[[#This Row],[Entradas]]-STOCK[[#This Row],[Salidas]]</f>
        <v>9</v>
      </c>
      <c r="J227" s="18">
        <f>STOCK[[#This Row],[Precio Final]]*10%</f>
        <v>2</v>
      </c>
      <c r="K227" s="15">
        <v>9</v>
      </c>
      <c r="L227" s="15">
        <v>0</v>
      </c>
      <c r="M227" s="19">
        <f>STOCK[[#This Row],[Costo Unitario (USD)]]+STOCK[[#This Row],[Costo Envío (USD)]]+STOCK[[#This Row],[Comisión 10%]]</f>
        <v>11</v>
      </c>
      <c r="N227" s="14">
        <f t="shared" si="6"/>
        <v>16.5</v>
      </c>
      <c r="O227" s="15">
        <f t="shared" si="7"/>
        <v>20</v>
      </c>
      <c r="P227" s="15">
        <f>STOCK[[#This Row],[Precio Final]]-STOCK[[#This Row],[Costo total]]</f>
        <v>9</v>
      </c>
      <c r="Q227" s="14">
        <f>STOCK[[#This Row],[Ganancia Unitaria]]*STOCK[[#This Row],[Salidas]]</f>
        <v>0</v>
      </c>
      <c r="R227" s="14"/>
      <c r="S227" s="14"/>
      <c r="T227" s="15"/>
      <c r="U227" s="14"/>
      <c r="V227" s="14"/>
    </row>
    <row r="228" spans="1:22" ht="68" customHeight="1" x14ac:dyDescent="0.2">
      <c r="A228" s="8" t="s">
        <v>600</v>
      </c>
      <c r="B228" s="8" t="s">
        <v>136</v>
      </c>
      <c r="C228" s="10" t="s">
        <v>601</v>
      </c>
      <c r="D228" s="8" t="s">
        <v>113</v>
      </c>
      <c r="E228" s="9"/>
      <c r="F228" s="9">
        <v>20</v>
      </c>
      <c r="G228" s="8">
        <v>2</v>
      </c>
      <c r="H228" s="11">
        <f>SUMIFS(VENTAS[Cantidad],VENTAS[Código del producto Vendido],STOCK[[#This Row],[Code]])</f>
        <v>0</v>
      </c>
      <c r="I228" s="8">
        <f>STOCK[[#This Row],[Entradas]]-STOCK[[#This Row],[Salidas]]</f>
        <v>2</v>
      </c>
      <c r="J228" s="12">
        <f>STOCK[[#This Row],[Precio Final]]*10%</f>
        <v>2</v>
      </c>
      <c r="K228" s="9">
        <v>9</v>
      </c>
      <c r="L228" s="9">
        <v>0</v>
      </c>
      <c r="M228" s="13">
        <f>STOCK[[#This Row],[Costo Unitario (USD)]]+STOCK[[#This Row],[Costo Envío (USD)]]+STOCK[[#This Row],[Comisión 10%]]</f>
        <v>11</v>
      </c>
      <c r="N228" s="8">
        <f t="shared" si="6"/>
        <v>16.5</v>
      </c>
      <c r="O228" s="9">
        <f t="shared" si="7"/>
        <v>20</v>
      </c>
      <c r="P228" s="9">
        <f>STOCK[[#This Row],[Precio Final]]-STOCK[[#This Row],[Costo total]]</f>
        <v>9</v>
      </c>
      <c r="Q228" s="8">
        <f>STOCK[[#This Row],[Ganancia Unitaria]]*STOCK[[#This Row],[Salidas]]</f>
        <v>0</v>
      </c>
      <c r="R228" s="8"/>
      <c r="S228" s="8"/>
      <c r="T228" s="9"/>
      <c r="U228" s="8"/>
      <c r="V228" s="8"/>
    </row>
    <row r="229" spans="1:22" ht="17" customHeight="1" x14ac:dyDescent="0.2">
      <c r="A229" s="14" t="s">
        <v>602</v>
      </c>
      <c r="B229" s="14" t="s">
        <v>494</v>
      </c>
      <c r="C229" s="16" t="s">
        <v>603</v>
      </c>
      <c r="D229" s="14" t="s">
        <v>604</v>
      </c>
      <c r="E229" s="15"/>
      <c r="F229" s="15">
        <v>35</v>
      </c>
      <c r="G229" s="14">
        <v>1</v>
      </c>
      <c r="H229" s="17">
        <f>SUMIFS(VENTAS[Cantidad],VENTAS[Código del producto Vendido],STOCK[[#This Row],[Code]])</f>
        <v>0</v>
      </c>
      <c r="I229" s="14">
        <f>STOCK[[#This Row],[Entradas]]-STOCK[[#This Row],[Salidas]]</f>
        <v>1</v>
      </c>
      <c r="J229" s="18">
        <f>STOCK[[#This Row],[Precio Final]]*10%</f>
        <v>3.5</v>
      </c>
      <c r="K229" s="15">
        <v>9</v>
      </c>
      <c r="L229" s="15">
        <v>0</v>
      </c>
      <c r="M229" s="19">
        <f>STOCK[[#This Row],[Costo Unitario (USD)]]+STOCK[[#This Row],[Costo Envío (USD)]]+STOCK[[#This Row],[Comisión 10%]]</f>
        <v>12.5</v>
      </c>
      <c r="N229" s="14">
        <f t="shared" si="6"/>
        <v>18.75</v>
      </c>
      <c r="O229" s="15">
        <f t="shared" si="7"/>
        <v>35</v>
      </c>
      <c r="P229" s="15">
        <f>STOCK[[#This Row],[Precio Final]]-STOCK[[#This Row],[Costo total]]</f>
        <v>22.5</v>
      </c>
      <c r="Q229" s="14">
        <f>STOCK[[#This Row],[Ganancia Unitaria]]*STOCK[[#This Row],[Salidas]]</f>
        <v>0</v>
      </c>
      <c r="R229" s="14"/>
      <c r="S229" s="14"/>
      <c r="T229" s="15"/>
      <c r="U229" s="14"/>
      <c r="V229" s="14"/>
    </row>
    <row r="230" spans="1:22" ht="17" customHeight="1" x14ac:dyDescent="0.2">
      <c r="A230" s="8" t="s">
        <v>605</v>
      </c>
      <c r="B230" s="8" t="s">
        <v>494</v>
      </c>
      <c r="C230" s="10" t="s">
        <v>603</v>
      </c>
      <c r="D230" s="8" t="s">
        <v>604</v>
      </c>
      <c r="E230" s="9"/>
      <c r="F230" s="9">
        <v>35</v>
      </c>
      <c r="G230" s="8">
        <v>1</v>
      </c>
      <c r="H230" s="11">
        <f>SUMIFS(VENTAS[Cantidad],VENTAS[Código del producto Vendido],STOCK[[#This Row],[Code]])</f>
        <v>1</v>
      </c>
      <c r="I230" s="8">
        <f>STOCK[[#This Row],[Entradas]]-STOCK[[#This Row],[Salidas]]</f>
        <v>0</v>
      </c>
      <c r="J230" s="12">
        <f>STOCK[[#This Row],[Precio Final]]*10%</f>
        <v>3.5</v>
      </c>
      <c r="K230" s="9">
        <v>9</v>
      </c>
      <c r="L230" s="9">
        <v>0</v>
      </c>
      <c r="M230" s="13">
        <f>STOCK[[#This Row],[Costo Unitario (USD)]]+STOCK[[#This Row],[Costo Envío (USD)]]+STOCK[[#This Row],[Comisión 10%]]</f>
        <v>12.5</v>
      </c>
      <c r="N230" s="8">
        <f t="shared" si="6"/>
        <v>18.75</v>
      </c>
      <c r="O230" s="9">
        <f t="shared" si="7"/>
        <v>35</v>
      </c>
      <c r="P230" s="9">
        <f>STOCK[[#This Row],[Precio Final]]-STOCK[[#This Row],[Costo total]]</f>
        <v>22.5</v>
      </c>
      <c r="Q230" s="8">
        <f>STOCK[[#This Row],[Ganancia Unitaria]]*STOCK[[#This Row],[Salidas]]</f>
        <v>22.5</v>
      </c>
      <c r="R230" s="8"/>
      <c r="S230" s="8"/>
      <c r="T230" s="9"/>
      <c r="U230" s="8"/>
      <c r="V230" s="8"/>
    </row>
    <row r="231" spans="1:22" ht="34" customHeight="1" x14ac:dyDescent="0.2">
      <c r="A231" s="14" t="s">
        <v>606</v>
      </c>
      <c r="B231" s="14" t="s">
        <v>607</v>
      </c>
      <c r="C231" s="16" t="s">
        <v>608</v>
      </c>
      <c r="D231" s="14" t="s">
        <v>609</v>
      </c>
      <c r="E231" s="15"/>
      <c r="F231" s="15">
        <v>18</v>
      </c>
      <c r="G231" s="14">
        <v>1</v>
      </c>
      <c r="H231" s="17">
        <f>SUMIFS(VENTAS[Cantidad],VENTAS[Código del producto Vendido],STOCK[[#This Row],[Code]])</f>
        <v>0</v>
      </c>
      <c r="I231" s="14">
        <f>STOCK[[#This Row],[Entradas]]-STOCK[[#This Row],[Salidas]]</f>
        <v>1</v>
      </c>
      <c r="J231" s="18">
        <f>STOCK[[#This Row],[Precio Final]]*10%</f>
        <v>1.8</v>
      </c>
      <c r="K231" s="15">
        <v>9</v>
      </c>
      <c r="L231" s="15">
        <v>0</v>
      </c>
      <c r="M231" s="19">
        <f>STOCK[[#This Row],[Costo Unitario (USD)]]+STOCK[[#This Row],[Costo Envío (USD)]]+STOCK[[#This Row],[Comisión 10%]]</f>
        <v>10.8</v>
      </c>
      <c r="N231" s="14">
        <f t="shared" si="6"/>
        <v>16.200000000000003</v>
      </c>
      <c r="O231" s="15">
        <f t="shared" si="7"/>
        <v>18</v>
      </c>
      <c r="P231" s="15">
        <f>STOCK[[#This Row],[Precio Final]]-STOCK[[#This Row],[Costo total]]</f>
        <v>7.1999999999999993</v>
      </c>
      <c r="Q231" s="14">
        <f>STOCK[[#This Row],[Ganancia Unitaria]]*STOCK[[#This Row],[Salidas]]</f>
        <v>0</v>
      </c>
      <c r="R231" s="14"/>
      <c r="S231" s="14"/>
      <c r="T231" s="15"/>
      <c r="U231" s="14"/>
      <c r="V231" s="14"/>
    </row>
    <row r="232" spans="1:22" ht="34" customHeight="1" x14ac:dyDescent="0.2">
      <c r="A232" s="8" t="s">
        <v>610</v>
      </c>
      <c r="B232" s="8" t="s">
        <v>607</v>
      </c>
      <c r="C232" s="10" t="s">
        <v>611</v>
      </c>
      <c r="D232" s="8" t="s">
        <v>224</v>
      </c>
      <c r="E232" s="9"/>
      <c r="F232" s="9">
        <v>15</v>
      </c>
      <c r="G232" s="8">
        <v>1</v>
      </c>
      <c r="H232" s="11">
        <f>SUMIFS(VENTAS[Cantidad],VENTAS[Código del producto Vendido],STOCK[[#This Row],[Code]])</f>
        <v>0</v>
      </c>
      <c r="I232" s="8">
        <f>STOCK[[#This Row],[Entradas]]-STOCK[[#This Row],[Salidas]]</f>
        <v>1</v>
      </c>
      <c r="J232" s="12">
        <f>STOCK[[#This Row],[Precio Final]]*10%</f>
        <v>1.5</v>
      </c>
      <c r="K232" s="9">
        <v>9</v>
      </c>
      <c r="L232" s="9">
        <v>0</v>
      </c>
      <c r="M232" s="13">
        <f>STOCK[[#This Row],[Costo Unitario (USD)]]+STOCK[[#This Row],[Costo Envío (USD)]]+STOCK[[#This Row],[Comisión 10%]]</f>
        <v>10.5</v>
      </c>
      <c r="N232" s="8">
        <f t="shared" si="6"/>
        <v>15.75</v>
      </c>
      <c r="O232" s="9">
        <f t="shared" si="7"/>
        <v>15</v>
      </c>
      <c r="P232" s="9">
        <f>STOCK[[#This Row],[Precio Final]]-STOCK[[#This Row],[Costo total]]</f>
        <v>4.5</v>
      </c>
      <c r="Q232" s="8">
        <f>STOCK[[#This Row],[Ganancia Unitaria]]*STOCK[[#This Row],[Salidas]]</f>
        <v>0</v>
      </c>
      <c r="R232" s="8"/>
      <c r="S232" s="8"/>
      <c r="T232" s="9"/>
      <c r="U232" s="8"/>
      <c r="V232" s="8">
        <v>15</v>
      </c>
    </row>
    <row r="233" spans="1:22" ht="51" customHeight="1" x14ac:dyDescent="0.2">
      <c r="A233" s="14" t="s">
        <v>612</v>
      </c>
      <c r="B233" s="14" t="s">
        <v>581</v>
      </c>
      <c r="C233" s="16" t="s">
        <v>613</v>
      </c>
      <c r="D233" s="14" t="s">
        <v>224</v>
      </c>
      <c r="E233" s="15"/>
      <c r="F233" s="15">
        <v>20</v>
      </c>
      <c r="G233" s="14">
        <v>1</v>
      </c>
      <c r="H233" s="17">
        <f>SUMIFS(VENTAS[Cantidad],VENTAS[Código del producto Vendido],STOCK[[#This Row],[Code]])</f>
        <v>0</v>
      </c>
      <c r="I233" s="14">
        <f>STOCK[[#This Row],[Entradas]]-STOCK[[#This Row],[Salidas]]</f>
        <v>1</v>
      </c>
      <c r="J233" s="18">
        <f>STOCK[[#This Row],[Precio Final]]*10%</f>
        <v>2</v>
      </c>
      <c r="K233" s="15">
        <v>9</v>
      </c>
      <c r="L233" s="15">
        <v>0</v>
      </c>
      <c r="M233" s="19">
        <f>STOCK[[#This Row],[Costo Unitario (USD)]]+STOCK[[#This Row],[Costo Envío (USD)]]+STOCK[[#This Row],[Comisión 10%]]</f>
        <v>11</v>
      </c>
      <c r="N233" s="14">
        <f t="shared" si="6"/>
        <v>16.5</v>
      </c>
      <c r="O233" s="15">
        <f t="shared" si="7"/>
        <v>20</v>
      </c>
      <c r="P233" s="15">
        <f>STOCK[[#This Row],[Precio Final]]-STOCK[[#This Row],[Costo total]]</f>
        <v>9</v>
      </c>
      <c r="Q233" s="14">
        <f>STOCK[[#This Row],[Ganancia Unitaria]]*STOCK[[#This Row],[Salidas]]</f>
        <v>0</v>
      </c>
      <c r="R233" s="14"/>
      <c r="S233" s="14"/>
      <c r="T233" s="15"/>
      <c r="U233" s="14"/>
      <c r="V233" s="14"/>
    </row>
    <row r="234" spans="1:22" ht="34" customHeight="1" x14ac:dyDescent="0.2">
      <c r="A234" s="8" t="s">
        <v>614</v>
      </c>
      <c r="B234" s="8" t="s">
        <v>607</v>
      </c>
      <c r="C234" s="10" t="s">
        <v>615</v>
      </c>
      <c r="D234" s="8" t="s">
        <v>224</v>
      </c>
      <c r="E234" s="9"/>
      <c r="F234" s="9">
        <v>20</v>
      </c>
      <c r="G234" s="8">
        <v>1</v>
      </c>
      <c r="H234" s="11">
        <f>SUMIFS(VENTAS[Cantidad],VENTAS[Código del producto Vendido],STOCK[[#This Row],[Code]])</f>
        <v>0</v>
      </c>
      <c r="I234" s="8">
        <f>STOCK[[#This Row],[Entradas]]-STOCK[[#This Row],[Salidas]]</f>
        <v>1</v>
      </c>
      <c r="J234" s="12">
        <f>STOCK[[#This Row],[Precio Final]]*10%</f>
        <v>2</v>
      </c>
      <c r="K234" s="9">
        <v>9</v>
      </c>
      <c r="L234" s="9">
        <v>0</v>
      </c>
      <c r="M234" s="13">
        <f>STOCK[[#This Row],[Costo Unitario (USD)]]+STOCK[[#This Row],[Costo Envío (USD)]]+STOCK[[#This Row],[Comisión 10%]]</f>
        <v>11</v>
      </c>
      <c r="N234" s="8">
        <f t="shared" si="6"/>
        <v>16.5</v>
      </c>
      <c r="O234" s="9">
        <f t="shared" si="7"/>
        <v>20</v>
      </c>
      <c r="P234" s="9">
        <f>STOCK[[#This Row],[Precio Final]]-STOCK[[#This Row],[Costo total]]</f>
        <v>9</v>
      </c>
      <c r="Q234" s="8">
        <f>STOCK[[#This Row],[Ganancia Unitaria]]*STOCK[[#This Row],[Salidas]]</f>
        <v>0</v>
      </c>
      <c r="R234" s="8"/>
      <c r="S234" s="8"/>
      <c r="T234" s="9"/>
      <c r="U234" s="8"/>
      <c r="V234" s="8"/>
    </row>
    <row r="235" spans="1:22" ht="51" customHeight="1" x14ac:dyDescent="0.2">
      <c r="A235" s="14" t="s">
        <v>616</v>
      </c>
      <c r="B235" s="14" t="s">
        <v>607</v>
      </c>
      <c r="C235" s="16" t="s">
        <v>617</v>
      </c>
      <c r="D235" s="14" t="s">
        <v>224</v>
      </c>
      <c r="E235" s="15"/>
      <c r="F235" s="15">
        <v>30</v>
      </c>
      <c r="G235" s="14">
        <v>2</v>
      </c>
      <c r="H235" s="17">
        <f>SUMIFS(VENTAS[Cantidad],VENTAS[Código del producto Vendido],STOCK[[#This Row],[Code]])</f>
        <v>1</v>
      </c>
      <c r="I235" s="14">
        <f>STOCK[[#This Row],[Entradas]]-STOCK[[#This Row],[Salidas]]</f>
        <v>1</v>
      </c>
      <c r="J235" s="18">
        <f>STOCK[[#This Row],[Precio Final]]*10%</f>
        <v>3</v>
      </c>
      <c r="K235" s="15">
        <v>9</v>
      </c>
      <c r="L235" s="15">
        <v>0</v>
      </c>
      <c r="M235" s="19">
        <f>STOCK[[#This Row],[Costo Unitario (USD)]]+STOCK[[#This Row],[Costo Envío (USD)]]+STOCK[[#This Row],[Comisión 10%]]</f>
        <v>12</v>
      </c>
      <c r="N235" s="14">
        <f t="shared" si="6"/>
        <v>18</v>
      </c>
      <c r="O235" s="15">
        <f t="shared" si="7"/>
        <v>30</v>
      </c>
      <c r="P235" s="15">
        <f>STOCK[[#This Row],[Precio Final]]-STOCK[[#This Row],[Costo total]]</f>
        <v>18</v>
      </c>
      <c r="Q235" s="14">
        <f>STOCK[[#This Row],[Ganancia Unitaria]]*STOCK[[#This Row],[Salidas]]</f>
        <v>18</v>
      </c>
      <c r="R235" s="14"/>
      <c r="S235" s="14"/>
      <c r="T235" s="15"/>
      <c r="U235" s="14"/>
      <c r="V235" s="14"/>
    </row>
    <row r="236" spans="1:22" ht="51" customHeight="1" x14ac:dyDescent="0.2">
      <c r="A236" s="8" t="s">
        <v>618</v>
      </c>
      <c r="B236" s="8" t="s">
        <v>85</v>
      </c>
      <c r="C236" s="10" t="s">
        <v>619</v>
      </c>
      <c r="D236" s="8" t="s">
        <v>42</v>
      </c>
      <c r="E236" s="9"/>
      <c r="F236" s="9">
        <v>35</v>
      </c>
      <c r="G236" s="8">
        <v>1</v>
      </c>
      <c r="H236" s="11">
        <f>SUMIFS(VENTAS[Cantidad],VENTAS[Código del producto Vendido],STOCK[[#This Row],[Code]])</f>
        <v>0</v>
      </c>
      <c r="I236" s="8">
        <f>STOCK[[#This Row],[Entradas]]-STOCK[[#This Row],[Salidas]]</f>
        <v>1</v>
      </c>
      <c r="J236" s="12">
        <f>STOCK[[#This Row],[Precio Final]]*10%</f>
        <v>3.5</v>
      </c>
      <c r="K236" s="9">
        <v>9</v>
      </c>
      <c r="L236" s="9">
        <v>0</v>
      </c>
      <c r="M236" s="13">
        <f>STOCK[[#This Row],[Costo Unitario (USD)]]+STOCK[[#This Row],[Costo Envío (USD)]]+STOCK[[#This Row],[Comisión 10%]]</f>
        <v>12.5</v>
      </c>
      <c r="N236" s="8">
        <f t="shared" si="6"/>
        <v>18.75</v>
      </c>
      <c r="O236" s="9">
        <f t="shared" si="7"/>
        <v>35</v>
      </c>
      <c r="P236" s="9">
        <f>STOCK[[#This Row],[Precio Final]]-STOCK[[#This Row],[Costo total]]</f>
        <v>22.5</v>
      </c>
      <c r="Q236" s="8">
        <f>STOCK[[#This Row],[Ganancia Unitaria]]*STOCK[[#This Row],[Salidas]]</f>
        <v>0</v>
      </c>
      <c r="R236" s="8"/>
      <c r="S236" s="8"/>
      <c r="T236" s="9"/>
      <c r="U236" s="8"/>
      <c r="V236" s="8"/>
    </row>
    <row r="237" spans="1:22" ht="34" customHeight="1" x14ac:dyDescent="0.2">
      <c r="A237" s="14" t="s">
        <v>620</v>
      </c>
      <c r="B237" s="14" t="s">
        <v>321</v>
      </c>
      <c r="C237" s="16" t="s">
        <v>621</v>
      </c>
      <c r="D237" s="14" t="s">
        <v>622</v>
      </c>
      <c r="E237" s="15"/>
      <c r="F237" s="15">
        <v>30</v>
      </c>
      <c r="G237" s="14">
        <v>1</v>
      </c>
      <c r="H237" s="17">
        <f>SUMIFS(VENTAS[Cantidad],VENTAS[Código del producto Vendido],STOCK[[#This Row],[Code]])</f>
        <v>0</v>
      </c>
      <c r="I237" s="14">
        <f>STOCK[[#This Row],[Entradas]]-STOCK[[#This Row],[Salidas]]</f>
        <v>1</v>
      </c>
      <c r="J237" s="18">
        <f>STOCK[[#This Row],[Precio Final]]*10%</f>
        <v>3</v>
      </c>
      <c r="K237" s="15">
        <v>9</v>
      </c>
      <c r="L237" s="15">
        <v>0</v>
      </c>
      <c r="M237" s="19">
        <f>STOCK[[#This Row],[Costo Unitario (USD)]]+STOCK[[#This Row],[Costo Envío (USD)]]+STOCK[[#This Row],[Comisión 10%]]</f>
        <v>12</v>
      </c>
      <c r="N237" s="14">
        <f t="shared" si="6"/>
        <v>18</v>
      </c>
      <c r="O237" s="15">
        <f t="shared" si="7"/>
        <v>30</v>
      </c>
      <c r="P237" s="15">
        <f>STOCK[[#This Row],[Precio Final]]-STOCK[[#This Row],[Costo total]]</f>
        <v>18</v>
      </c>
      <c r="Q237" s="14">
        <f>STOCK[[#This Row],[Ganancia Unitaria]]*STOCK[[#This Row],[Salidas]]</f>
        <v>0</v>
      </c>
      <c r="R237" s="14"/>
      <c r="S237" s="14"/>
      <c r="T237" s="15"/>
      <c r="U237" s="14"/>
      <c r="V237" s="14"/>
    </row>
    <row r="238" spans="1:22" ht="51" customHeight="1" x14ac:dyDescent="0.2">
      <c r="A238" s="8" t="s">
        <v>623</v>
      </c>
      <c r="B238" s="8" t="s">
        <v>494</v>
      </c>
      <c r="C238" s="10" t="s">
        <v>624</v>
      </c>
      <c r="D238" s="8" t="s">
        <v>34</v>
      </c>
      <c r="E238" s="9"/>
      <c r="F238" s="9">
        <v>40</v>
      </c>
      <c r="G238" s="8">
        <v>1</v>
      </c>
      <c r="H238" s="11">
        <f>SUMIFS(VENTAS[Cantidad],VENTAS[Código del producto Vendido],STOCK[[#This Row],[Code]])</f>
        <v>0</v>
      </c>
      <c r="I238" s="8">
        <f>STOCK[[#This Row],[Entradas]]-STOCK[[#This Row],[Salidas]]</f>
        <v>1</v>
      </c>
      <c r="J238" s="12">
        <f>STOCK[[#This Row],[Precio Final]]*10%</f>
        <v>4</v>
      </c>
      <c r="K238" s="9">
        <v>9</v>
      </c>
      <c r="L238" s="9">
        <v>0</v>
      </c>
      <c r="M238" s="13">
        <f>STOCK[[#This Row],[Costo Unitario (USD)]]+STOCK[[#This Row],[Costo Envío (USD)]]+STOCK[[#This Row],[Comisión 10%]]</f>
        <v>13</v>
      </c>
      <c r="N238" s="8">
        <f t="shared" si="6"/>
        <v>19.5</v>
      </c>
      <c r="O238" s="9">
        <f t="shared" si="7"/>
        <v>40</v>
      </c>
      <c r="P238" s="9">
        <f>STOCK[[#This Row],[Precio Final]]-STOCK[[#This Row],[Costo total]]</f>
        <v>27</v>
      </c>
      <c r="Q238" s="8">
        <f>STOCK[[#This Row],[Ganancia Unitaria]]*STOCK[[#This Row],[Salidas]]</f>
        <v>0</v>
      </c>
      <c r="R238" s="8"/>
      <c r="S238" s="8"/>
      <c r="T238" s="9"/>
      <c r="U238" s="8"/>
      <c r="V238" s="8"/>
    </row>
    <row r="239" spans="1:22" ht="68" customHeight="1" x14ac:dyDescent="0.2">
      <c r="A239" s="14" t="s">
        <v>625</v>
      </c>
      <c r="B239" s="14" t="s">
        <v>85</v>
      </c>
      <c r="C239" s="16" t="s">
        <v>626</v>
      </c>
      <c r="D239" s="14" t="s">
        <v>42</v>
      </c>
      <c r="E239" s="15"/>
      <c r="F239" s="15">
        <v>35</v>
      </c>
      <c r="G239" s="14">
        <v>1</v>
      </c>
      <c r="H239" s="17">
        <f>SUMIFS(VENTAS[Cantidad],VENTAS[Código del producto Vendido],STOCK[[#This Row],[Code]])</f>
        <v>0</v>
      </c>
      <c r="I239" s="14">
        <f>STOCK[[#This Row],[Entradas]]-STOCK[[#This Row],[Salidas]]</f>
        <v>1</v>
      </c>
      <c r="J239" s="18">
        <f>STOCK[[#This Row],[Precio Final]]*10%</f>
        <v>3.5</v>
      </c>
      <c r="K239" s="15">
        <v>9</v>
      </c>
      <c r="L239" s="15">
        <v>0</v>
      </c>
      <c r="M239" s="19">
        <f>STOCK[[#This Row],[Costo Unitario (USD)]]+STOCK[[#This Row],[Costo Envío (USD)]]+STOCK[[#This Row],[Comisión 10%]]</f>
        <v>12.5</v>
      </c>
      <c r="N239" s="14">
        <f t="shared" si="6"/>
        <v>18.75</v>
      </c>
      <c r="O239" s="15">
        <f t="shared" si="7"/>
        <v>35</v>
      </c>
      <c r="P239" s="15">
        <f>STOCK[[#This Row],[Precio Final]]-STOCK[[#This Row],[Costo total]]</f>
        <v>22.5</v>
      </c>
      <c r="Q239" s="14">
        <f>STOCK[[#This Row],[Ganancia Unitaria]]*STOCK[[#This Row],[Salidas]]</f>
        <v>0</v>
      </c>
      <c r="R239" s="14"/>
      <c r="S239" s="14"/>
      <c r="T239" s="15"/>
      <c r="U239" s="14"/>
      <c r="V239" s="14"/>
    </row>
    <row r="240" spans="1:22" ht="51" customHeight="1" x14ac:dyDescent="0.2">
      <c r="A240" s="8" t="s">
        <v>627</v>
      </c>
      <c r="B240" s="8" t="s">
        <v>628</v>
      </c>
      <c r="C240" s="10" t="s">
        <v>574</v>
      </c>
      <c r="D240" s="8" t="s">
        <v>629</v>
      </c>
      <c r="E240" s="9"/>
      <c r="F240" s="9">
        <v>30</v>
      </c>
      <c r="G240" s="8">
        <v>1</v>
      </c>
      <c r="H240" s="11">
        <f>SUMIFS(VENTAS[Cantidad],VENTAS[Código del producto Vendido],STOCK[[#This Row],[Code]])</f>
        <v>0</v>
      </c>
      <c r="I240" s="8">
        <f>STOCK[[#This Row],[Entradas]]-STOCK[[#This Row],[Salidas]]</f>
        <v>1</v>
      </c>
      <c r="J240" s="12">
        <f>STOCK[[#This Row],[Precio Final]]*10%</f>
        <v>3</v>
      </c>
      <c r="K240" s="9">
        <v>9</v>
      </c>
      <c r="L240" s="9">
        <v>0</v>
      </c>
      <c r="M240" s="13">
        <f>STOCK[[#This Row],[Costo Unitario (USD)]]+STOCK[[#This Row],[Costo Envío (USD)]]+STOCK[[#This Row],[Comisión 10%]]</f>
        <v>12</v>
      </c>
      <c r="N240" s="8">
        <f t="shared" si="6"/>
        <v>18</v>
      </c>
      <c r="O240" s="9">
        <f t="shared" si="7"/>
        <v>30</v>
      </c>
      <c r="P240" s="9">
        <f>STOCK[[#This Row],[Precio Final]]-STOCK[[#This Row],[Costo total]]</f>
        <v>18</v>
      </c>
      <c r="Q240" s="8">
        <f>STOCK[[#This Row],[Ganancia Unitaria]]*STOCK[[#This Row],[Salidas]]</f>
        <v>0</v>
      </c>
      <c r="R240" s="8"/>
      <c r="S240" s="8"/>
      <c r="T240" s="9"/>
      <c r="U240" s="8"/>
      <c r="V240" s="8"/>
    </row>
    <row r="241" spans="1:22" ht="34" customHeight="1" x14ac:dyDescent="0.2">
      <c r="A241" s="14" t="s">
        <v>630</v>
      </c>
      <c r="B241" s="14" t="s">
        <v>494</v>
      </c>
      <c r="C241" s="16" t="s">
        <v>555</v>
      </c>
      <c r="D241" s="14" t="s">
        <v>34</v>
      </c>
      <c r="E241" s="15"/>
      <c r="F241" s="15">
        <v>20</v>
      </c>
      <c r="G241" s="14">
        <v>1</v>
      </c>
      <c r="H241" s="17">
        <f>SUMIFS(VENTAS[Cantidad],VENTAS[Código del producto Vendido],STOCK[[#This Row],[Code]])</f>
        <v>0</v>
      </c>
      <c r="I241" s="14">
        <f>STOCK[[#This Row],[Entradas]]-STOCK[[#This Row],[Salidas]]</f>
        <v>1</v>
      </c>
      <c r="J241" s="18">
        <f>STOCK[[#This Row],[Precio Final]]*10%</f>
        <v>2</v>
      </c>
      <c r="K241" s="15">
        <v>9</v>
      </c>
      <c r="L241" s="15">
        <v>0</v>
      </c>
      <c r="M241" s="19">
        <f>STOCK[[#This Row],[Costo Unitario (USD)]]+STOCK[[#This Row],[Costo Envío (USD)]]+STOCK[[#This Row],[Comisión 10%]]</f>
        <v>11</v>
      </c>
      <c r="N241" s="14">
        <f t="shared" si="6"/>
        <v>16.5</v>
      </c>
      <c r="O241" s="15">
        <f t="shared" si="7"/>
        <v>20</v>
      </c>
      <c r="P241" s="15">
        <f>STOCK[[#This Row],[Precio Final]]-STOCK[[#This Row],[Costo total]]</f>
        <v>9</v>
      </c>
      <c r="Q241" s="14">
        <f>STOCK[[#This Row],[Ganancia Unitaria]]*STOCK[[#This Row],[Salidas]]</f>
        <v>0</v>
      </c>
      <c r="R241" s="14"/>
      <c r="S241" s="14"/>
      <c r="T241" s="15"/>
      <c r="U241" s="14"/>
      <c r="V241" s="14">
        <v>18</v>
      </c>
    </row>
    <row r="242" spans="1:22" ht="51" customHeight="1" x14ac:dyDescent="0.2">
      <c r="A242" s="8" t="s">
        <v>631</v>
      </c>
      <c r="B242" s="8" t="s">
        <v>607</v>
      </c>
      <c r="C242" s="10" t="s">
        <v>632</v>
      </c>
      <c r="D242" s="8" t="s">
        <v>224</v>
      </c>
      <c r="E242" s="9"/>
      <c r="F242" s="9">
        <v>35</v>
      </c>
      <c r="G242" s="8">
        <v>1</v>
      </c>
      <c r="H242" s="11">
        <f>SUMIFS(VENTAS[Cantidad],VENTAS[Código del producto Vendido],STOCK[[#This Row],[Code]])</f>
        <v>0</v>
      </c>
      <c r="I242" s="8">
        <f>STOCK[[#This Row],[Entradas]]-STOCK[[#This Row],[Salidas]]</f>
        <v>1</v>
      </c>
      <c r="J242" s="12">
        <f>STOCK[[#This Row],[Precio Final]]*10%</f>
        <v>3.5</v>
      </c>
      <c r="K242" s="9">
        <v>9</v>
      </c>
      <c r="L242" s="9">
        <v>0</v>
      </c>
      <c r="M242" s="13">
        <f>STOCK[[#This Row],[Costo Unitario (USD)]]+STOCK[[#This Row],[Costo Envío (USD)]]+STOCK[[#This Row],[Comisión 10%]]</f>
        <v>12.5</v>
      </c>
      <c r="N242" s="8">
        <f t="shared" si="6"/>
        <v>18.75</v>
      </c>
      <c r="O242" s="9">
        <f t="shared" si="7"/>
        <v>35</v>
      </c>
      <c r="P242" s="9">
        <f>STOCK[[#This Row],[Precio Final]]-STOCK[[#This Row],[Costo total]]</f>
        <v>22.5</v>
      </c>
      <c r="Q242" s="8">
        <f>STOCK[[#This Row],[Ganancia Unitaria]]*STOCK[[#This Row],[Salidas]]</f>
        <v>0</v>
      </c>
      <c r="R242" s="8"/>
      <c r="S242" s="8"/>
      <c r="T242" s="9"/>
      <c r="U242" s="8"/>
      <c r="V242" s="8"/>
    </row>
    <row r="243" spans="1:22" ht="34" customHeight="1" x14ac:dyDescent="0.2">
      <c r="A243" s="14" t="s">
        <v>633</v>
      </c>
      <c r="B243" s="14" t="s">
        <v>85</v>
      </c>
      <c r="C243" s="16" t="s">
        <v>634</v>
      </c>
      <c r="D243" s="14" t="s">
        <v>42</v>
      </c>
      <c r="E243" s="15"/>
      <c r="F243" s="15">
        <v>15</v>
      </c>
      <c r="G243" s="14">
        <v>1</v>
      </c>
      <c r="H243" s="17">
        <f>SUMIFS(VENTAS[Cantidad],VENTAS[Código del producto Vendido],STOCK[[#This Row],[Code]])</f>
        <v>1</v>
      </c>
      <c r="I243" s="14">
        <f>STOCK[[#This Row],[Entradas]]-STOCK[[#This Row],[Salidas]]</f>
        <v>0</v>
      </c>
      <c r="J243" s="18">
        <f>STOCK[[#This Row],[Precio Final]]*10%</f>
        <v>1.5</v>
      </c>
      <c r="K243" s="15">
        <v>9</v>
      </c>
      <c r="L243" s="15">
        <v>0</v>
      </c>
      <c r="M243" s="19">
        <f>STOCK[[#This Row],[Costo Unitario (USD)]]+STOCK[[#This Row],[Costo Envío (USD)]]+STOCK[[#This Row],[Comisión 10%]]</f>
        <v>10.5</v>
      </c>
      <c r="N243" s="14">
        <f t="shared" si="6"/>
        <v>15.75</v>
      </c>
      <c r="O243" s="15">
        <f t="shared" si="7"/>
        <v>15</v>
      </c>
      <c r="P243" s="15">
        <f>STOCK[[#This Row],[Precio Final]]-STOCK[[#This Row],[Costo total]]</f>
        <v>4.5</v>
      </c>
      <c r="Q243" s="14">
        <f>STOCK[[#This Row],[Ganancia Unitaria]]*STOCK[[#This Row],[Salidas]]</f>
        <v>4.5</v>
      </c>
      <c r="R243" s="14"/>
      <c r="S243" s="14"/>
      <c r="T243" s="15"/>
      <c r="U243" s="14"/>
      <c r="V243" s="14"/>
    </row>
    <row r="244" spans="1:22" ht="34" customHeight="1" x14ac:dyDescent="0.2">
      <c r="A244" s="8" t="s">
        <v>635</v>
      </c>
      <c r="B244" s="8" t="s">
        <v>85</v>
      </c>
      <c r="C244" s="10" t="s">
        <v>636</v>
      </c>
      <c r="D244" s="8" t="s">
        <v>42</v>
      </c>
      <c r="E244" s="9"/>
      <c r="F244" s="9">
        <v>28</v>
      </c>
      <c r="G244" s="8">
        <v>1</v>
      </c>
      <c r="H244" s="11">
        <f>SUMIFS(VENTAS[Cantidad],VENTAS[Código del producto Vendido],STOCK[[#This Row],[Code]])</f>
        <v>0</v>
      </c>
      <c r="I244" s="8">
        <f>STOCK[[#This Row],[Entradas]]-STOCK[[#This Row],[Salidas]]</f>
        <v>1</v>
      </c>
      <c r="J244" s="12">
        <f>STOCK[[#This Row],[Precio Final]]*10%</f>
        <v>2.8000000000000003</v>
      </c>
      <c r="K244" s="9">
        <v>9</v>
      </c>
      <c r="L244" s="9">
        <v>0</v>
      </c>
      <c r="M244" s="13">
        <f>STOCK[[#This Row],[Costo Unitario (USD)]]+STOCK[[#This Row],[Costo Envío (USD)]]+STOCK[[#This Row],[Comisión 10%]]</f>
        <v>11.8</v>
      </c>
      <c r="N244" s="8">
        <f t="shared" si="6"/>
        <v>17.700000000000003</v>
      </c>
      <c r="O244" s="9">
        <f t="shared" si="7"/>
        <v>28</v>
      </c>
      <c r="P244" s="9">
        <f>STOCK[[#This Row],[Precio Final]]-STOCK[[#This Row],[Costo total]]</f>
        <v>16.2</v>
      </c>
      <c r="Q244" s="8">
        <f>STOCK[[#This Row],[Ganancia Unitaria]]*STOCK[[#This Row],[Salidas]]</f>
        <v>0</v>
      </c>
      <c r="R244" s="8"/>
      <c r="S244" s="8"/>
      <c r="T244" s="9"/>
      <c r="U244" s="8"/>
      <c r="V244" s="8"/>
    </row>
    <row r="245" spans="1:22" ht="51" customHeight="1" x14ac:dyDescent="0.2">
      <c r="A245" s="14" t="s">
        <v>637</v>
      </c>
      <c r="B245" s="14" t="s">
        <v>494</v>
      </c>
      <c r="C245" s="16" t="s">
        <v>638</v>
      </c>
      <c r="D245" s="14" t="s">
        <v>73</v>
      </c>
      <c r="E245" s="15"/>
      <c r="F245" s="15">
        <v>30</v>
      </c>
      <c r="G245" s="14">
        <v>1</v>
      </c>
      <c r="H245" s="17">
        <f>SUMIFS(VENTAS[Cantidad],VENTAS[Código del producto Vendido],STOCK[[#This Row],[Code]])</f>
        <v>1</v>
      </c>
      <c r="I245" s="14">
        <f>STOCK[[#This Row],[Entradas]]-STOCK[[#This Row],[Salidas]]</f>
        <v>0</v>
      </c>
      <c r="J245" s="18">
        <f>STOCK[[#This Row],[Precio Final]]*10%</f>
        <v>3</v>
      </c>
      <c r="K245" s="15">
        <v>9</v>
      </c>
      <c r="L245" s="15">
        <v>0</v>
      </c>
      <c r="M245" s="19">
        <f>STOCK[[#This Row],[Costo Unitario (USD)]]+STOCK[[#This Row],[Costo Envío (USD)]]+STOCK[[#This Row],[Comisión 10%]]</f>
        <v>12</v>
      </c>
      <c r="N245" s="14">
        <f t="shared" si="6"/>
        <v>18</v>
      </c>
      <c r="O245" s="15">
        <f t="shared" si="7"/>
        <v>30</v>
      </c>
      <c r="P245" s="15">
        <f>STOCK[[#This Row],[Precio Final]]-STOCK[[#This Row],[Costo total]]</f>
        <v>18</v>
      </c>
      <c r="Q245" s="14">
        <f>STOCK[[#This Row],[Ganancia Unitaria]]*STOCK[[#This Row],[Salidas]]</f>
        <v>18</v>
      </c>
      <c r="R245" s="14"/>
      <c r="S245" s="14"/>
      <c r="T245" s="15"/>
      <c r="U245" s="14"/>
      <c r="V245" s="14"/>
    </row>
    <row r="246" spans="1:22" ht="34" customHeight="1" x14ac:dyDescent="0.2">
      <c r="A246" s="8" t="s">
        <v>639</v>
      </c>
      <c r="B246" s="8" t="s">
        <v>136</v>
      </c>
      <c r="C246" s="10" t="s">
        <v>640</v>
      </c>
      <c r="D246" s="8" t="s">
        <v>641</v>
      </c>
      <c r="E246" s="9"/>
      <c r="F246" s="9">
        <v>18</v>
      </c>
      <c r="G246" s="8">
        <v>2</v>
      </c>
      <c r="H246" s="11">
        <f>SUMIFS(VENTAS[Cantidad],VENTAS[Código del producto Vendido],STOCK[[#This Row],[Code]])</f>
        <v>1</v>
      </c>
      <c r="I246" s="8">
        <f>STOCK[[#This Row],[Entradas]]-STOCK[[#This Row],[Salidas]]</f>
        <v>1</v>
      </c>
      <c r="J246" s="12">
        <f>STOCK[[#This Row],[Precio Final]]*10%</f>
        <v>1.8</v>
      </c>
      <c r="K246" s="9">
        <v>9</v>
      </c>
      <c r="L246" s="9">
        <v>0</v>
      </c>
      <c r="M246" s="13">
        <f>STOCK[[#This Row],[Costo Unitario (USD)]]+STOCK[[#This Row],[Costo Envío (USD)]]+STOCK[[#This Row],[Comisión 10%]]</f>
        <v>10.8</v>
      </c>
      <c r="N246" s="8">
        <f t="shared" si="6"/>
        <v>16.200000000000003</v>
      </c>
      <c r="O246" s="9">
        <f t="shared" si="7"/>
        <v>18</v>
      </c>
      <c r="P246" s="9">
        <f>STOCK[[#This Row],[Precio Final]]-STOCK[[#This Row],[Costo total]]</f>
        <v>7.1999999999999993</v>
      </c>
      <c r="Q246" s="8">
        <f>STOCK[[#This Row],[Ganancia Unitaria]]*STOCK[[#This Row],[Salidas]]</f>
        <v>7.1999999999999993</v>
      </c>
      <c r="R246" s="8"/>
      <c r="S246" s="8"/>
      <c r="T246" s="9"/>
      <c r="U246" s="8"/>
      <c r="V246" s="8"/>
    </row>
    <row r="247" spans="1:22" ht="51" customHeight="1" x14ac:dyDescent="0.2">
      <c r="A247" s="14" t="s">
        <v>642</v>
      </c>
      <c r="B247" s="14" t="s">
        <v>136</v>
      </c>
      <c r="C247" s="16" t="s">
        <v>643</v>
      </c>
      <c r="D247" s="14" t="s">
        <v>641</v>
      </c>
      <c r="E247" s="15"/>
      <c r="F247" s="15">
        <v>18</v>
      </c>
      <c r="G247" s="14">
        <v>1</v>
      </c>
      <c r="H247" s="17">
        <f>SUMIFS(VENTAS[Cantidad],VENTAS[Código del producto Vendido],STOCK[[#This Row],[Code]])</f>
        <v>0</v>
      </c>
      <c r="I247" s="14">
        <f>STOCK[[#This Row],[Entradas]]-STOCK[[#This Row],[Salidas]]</f>
        <v>1</v>
      </c>
      <c r="J247" s="18">
        <f>STOCK[[#This Row],[Precio Final]]*10%</f>
        <v>1.8</v>
      </c>
      <c r="K247" s="15">
        <v>9</v>
      </c>
      <c r="L247" s="15">
        <v>0</v>
      </c>
      <c r="M247" s="19">
        <f>STOCK[[#This Row],[Costo Unitario (USD)]]+STOCK[[#This Row],[Costo Envío (USD)]]+STOCK[[#This Row],[Comisión 10%]]</f>
        <v>10.8</v>
      </c>
      <c r="N247" s="14">
        <f t="shared" si="6"/>
        <v>16.200000000000003</v>
      </c>
      <c r="O247" s="15">
        <f t="shared" si="7"/>
        <v>18</v>
      </c>
      <c r="P247" s="15">
        <f>STOCK[[#This Row],[Precio Final]]-STOCK[[#This Row],[Costo total]]</f>
        <v>7.1999999999999993</v>
      </c>
      <c r="Q247" s="14">
        <f>STOCK[[#This Row],[Ganancia Unitaria]]*STOCK[[#This Row],[Salidas]]</f>
        <v>0</v>
      </c>
      <c r="R247" s="14"/>
      <c r="S247" s="14"/>
      <c r="T247" s="15"/>
      <c r="U247" s="14"/>
      <c r="V247" s="14"/>
    </row>
    <row r="248" spans="1:22" ht="51" customHeight="1" x14ac:dyDescent="0.2">
      <c r="A248" s="8" t="s">
        <v>644</v>
      </c>
      <c r="B248" s="8" t="s">
        <v>607</v>
      </c>
      <c r="C248" s="10" t="s">
        <v>645</v>
      </c>
      <c r="D248" s="8" t="s">
        <v>224</v>
      </c>
      <c r="E248" s="9"/>
      <c r="F248" s="9">
        <v>18</v>
      </c>
      <c r="G248" s="8">
        <v>1</v>
      </c>
      <c r="H248" s="11">
        <f>SUMIFS(VENTAS[Cantidad],VENTAS[Código del producto Vendido],STOCK[[#This Row],[Code]])</f>
        <v>2</v>
      </c>
      <c r="I248" s="8">
        <f>STOCK[[#This Row],[Entradas]]-STOCK[[#This Row],[Salidas]]</f>
        <v>-1</v>
      </c>
      <c r="J248" s="12">
        <f>STOCK[[#This Row],[Precio Final]]*10%</f>
        <v>1.8</v>
      </c>
      <c r="K248" s="9">
        <v>9</v>
      </c>
      <c r="L248" s="9">
        <v>0</v>
      </c>
      <c r="M248" s="13">
        <f>STOCK[[#This Row],[Costo Unitario (USD)]]+STOCK[[#This Row],[Costo Envío (USD)]]+STOCK[[#This Row],[Comisión 10%]]</f>
        <v>10.8</v>
      </c>
      <c r="N248" s="8">
        <f t="shared" si="6"/>
        <v>16.200000000000003</v>
      </c>
      <c r="O248" s="9">
        <f t="shared" si="7"/>
        <v>18</v>
      </c>
      <c r="P248" s="9">
        <f>STOCK[[#This Row],[Precio Final]]-STOCK[[#This Row],[Costo total]]</f>
        <v>7.1999999999999993</v>
      </c>
      <c r="Q248" s="8">
        <f>STOCK[[#This Row],[Ganancia Unitaria]]*STOCK[[#This Row],[Salidas]]</f>
        <v>14.399999999999999</v>
      </c>
      <c r="R248" s="8"/>
      <c r="S248" s="8"/>
      <c r="T248" s="9"/>
      <c r="U248" s="8"/>
      <c r="V248" s="8"/>
    </row>
    <row r="249" spans="1:22" ht="51" customHeight="1" x14ac:dyDescent="0.2">
      <c r="A249" s="14" t="s">
        <v>646</v>
      </c>
      <c r="B249" s="14" t="s">
        <v>85</v>
      </c>
      <c r="C249" s="16" t="s">
        <v>647</v>
      </c>
      <c r="D249" s="14" t="s">
        <v>42</v>
      </c>
      <c r="E249" s="15"/>
      <c r="F249" s="15">
        <v>18</v>
      </c>
      <c r="G249" s="14">
        <v>1</v>
      </c>
      <c r="H249" s="17">
        <f>SUMIFS(VENTAS[Cantidad],VENTAS[Código del producto Vendido],STOCK[[#This Row],[Code]])</f>
        <v>0</v>
      </c>
      <c r="I249" s="14">
        <f>STOCK[[#This Row],[Entradas]]-STOCK[[#This Row],[Salidas]]</f>
        <v>1</v>
      </c>
      <c r="J249" s="18">
        <f>STOCK[[#This Row],[Precio Final]]*10%</f>
        <v>1.8</v>
      </c>
      <c r="K249" s="15">
        <v>9</v>
      </c>
      <c r="L249" s="15">
        <v>0</v>
      </c>
      <c r="M249" s="19">
        <f>STOCK[[#This Row],[Costo Unitario (USD)]]+STOCK[[#This Row],[Costo Envío (USD)]]+STOCK[[#This Row],[Comisión 10%]]</f>
        <v>10.8</v>
      </c>
      <c r="N249" s="14">
        <f t="shared" si="6"/>
        <v>16.200000000000003</v>
      </c>
      <c r="O249" s="15">
        <f t="shared" si="7"/>
        <v>18</v>
      </c>
      <c r="P249" s="15">
        <f>STOCK[[#This Row],[Precio Final]]-STOCK[[#This Row],[Costo total]]</f>
        <v>7.1999999999999993</v>
      </c>
      <c r="Q249" s="14">
        <f>STOCK[[#This Row],[Ganancia Unitaria]]*STOCK[[#This Row],[Salidas]]</f>
        <v>0</v>
      </c>
      <c r="R249" s="14"/>
      <c r="S249" s="14"/>
      <c r="T249" s="15"/>
      <c r="U249" s="14"/>
      <c r="V249" s="14"/>
    </row>
    <row r="250" spans="1:22" ht="34" customHeight="1" x14ac:dyDescent="0.2">
      <c r="A250" s="8" t="s">
        <v>648</v>
      </c>
      <c r="B250" s="8" t="s">
        <v>607</v>
      </c>
      <c r="C250" s="10" t="s">
        <v>595</v>
      </c>
      <c r="D250" s="8" t="s">
        <v>224</v>
      </c>
      <c r="E250" s="9"/>
      <c r="F250" s="9">
        <v>18</v>
      </c>
      <c r="G250" s="8">
        <v>1</v>
      </c>
      <c r="H250" s="11">
        <f>SUMIFS(VENTAS[Cantidad],VENTAS[Código del producto Vendido],STOCK[[#This Row],[Code]])</f>
        <v>0</v>
      </c>
      <c r="I250" s="8">
        <f>STOCK[[#This Row],[Entradas]]-STOCK[[#This Row],[Salidas]]</f>
        <v>1</v>
      </c>
      <c r="J250" s="12">
        <f>STOCK[[#This Row],[Precio Final]]*10%</f>
        <v>1.8</v>
      </c>
      <c r="K250" s="9">
        <v>9</v>
      </c>
      <c r="L250" s="9">
        <v>0</v>
      </c>
      <c r="M250" s="13">
        <f>STOCK[[#This Row],[Costo Unitario (USD)]]+STOCK[[#This Row],[Costo Envío (USD)]]+STOCK[[#This Row],[Comisión 10%]]</f>
        <v>10.8</v>
      </c>
      <c r="N250" s="8">
        <f t="shared" si="6"/>
        <v>16.200000000000003</v>
      </c>
      <c r="O250" s="9">
        <f t="shared" si="7"/>
        <v>18</v>
      </c>
      <c r="P250" s="9">
        <f>STOCK[[#This Row],[Precio Final]]-STOCK[[#This Row],[Costo total]]</f>
        <v>7.1999999999999993</v>
      </c>
      <c r="Q250" s="8">
        <f>STOCK[[#This Row],[Ganancia Unitaria]]*STOCK[[#This Row],[Salidas]]</f>
        <v>0</v>
      </c>
      <c r="R250" s="8"/>
      <c r="S250" s="8"/>
      <c r="T250" s="9"/>
      <c r="U250" s="8"/>
      <c r="V250" s="8"/>
    </row>
    <row r="251" spans="1:22" ht="34" customHeight="1" x14ac:dyDescent="0.2">
      <c r="A251" s="14" t="s">
        <v>649</v>
      </c>
      <c r="B251" s="14" t="s">
        <v>85</v>
      </c>
      <c r="C251" s="16" t="s">
        <v>650</v>
      </c>
      <c r="D251" s="14" t="s">
        <v>46</v>
      </c>
      <c r="E251" s="15"/>
      <c r="F251" s="15">
        <v>18</v>
      </c>
      <c r="G251" s="14">
        <v>2</v>
      </c>
      <c r="H251" s="17">
        <f>SUMIFS(VENTAS[Cantidad],VENTAS[Código del producto Vendido],STOCK[[#This Row],[Code]])</f>
        <v>1</v>
      </c>
      <c r="I251" s="14">
        <f>STOCK[[#This Row],[Entradas]]-STOCK[[#This Row],[Salidas]]</f>
        <v>1</v>
      </c>
      <c r="J251" s="18">
        <f>STOCK[[#This Row],[Precio Final]]*10%</f>
        <v>1.8</v>
      </c>
      <c r="K251" s="15">
        <v>9</v>
      </c>
      <c r="L251" s="15">
        <v>0</v>
      </c>
      <c r="M251" s="19">
        <f>STOCK[[#This Row],[Costo Unitario (USD)]]+STOCK[[#This Row],[Costo Envío (USD)]]+STOCK[[#This Row],[Comisión 10%]]</f>
        <v>10.8</v>
      </c>
      <c r="N251" s="14">
        <f t="shared" si="6"/>
        <v>16.200000000000003</v>
      </c>
      <c r="O251" s="15">
        <f t="shared" si="7"/>
        <v>18</v>
      </c>
      <c r="P251" s="15">
        <f>STOCK[[#This Row],[Precio Final]]-STOCK[[#This Row],[Costo total]]</f>
        <v>7.1999999999999993</v>
      </c>
      <c r="Q251" s="14">
        <f>STOCK[[#This Row],[Ganancia Unitaria]]*STOCK[[#This Row],[Salidas]]</f>
        <v>7.1999999999999993</v>
      </c>
      <c r="R251" s="14"/>
      <c r="S251" s="14"/>
      <c r="T251" s="15"/>
      <c r="U251" s="14"/>
      <c r="V251" s="14"/>
    </row>
    <row r="252" spans="1:22" ht="51" customHeight="1" x14ac:dyDescent="0.2">
      <c r="A252" s="8" t="s">
        <v>651</v>
      </c>
      <c r="B252" s="8" t="s">
        <v>85</v>
      </c>
      <c r="C252" s="10" t="s">
        <v>652</v>
      </c>
      <c r="D252" s="8" t="s">
        <v>42</v>
      </c>
      <c r="E252" s="9"/>
      <c r="F252" s="9">
        <v>30</v>
      </c>
      <c r="G252" s="8">
        <v>1</v>
      </c>
      <c r="H252" s="11">
        <f>SUMIFS(VENTAS[Cantidad],VENTAS[Código del producto Vendido],STOCK[[#This Row],[Code]])</f>
        <v>0</v>
      </c>
      <c r="I252" s="8">
        <f>STOCK[[#This Row],[Entradas]]-STOCK[[#This Row],[Salidas]]</f>
        <v>1</v>
      </c>
      <c r="J252" s="12">
        <f>STOCK[[#This Row],[Precio Final]]*10%</f>
        <v>3</v>
      </c>
      <c r="K252" s="9">
        <v>9</v>
      </c>
      <c r="L252" s="9">
        <v>0</v>
      </c>
      <c r="M252" s="13">
        <f>STOCK[[#This Row],[Costo Unitario (USD)]]+STOCK[[#This Row],[Costo Envío (USD)]]+STOCK[[#This Row],[Comisión 10%]]</f>
        <v>12</v>
      </c>
      <c r="N252" s="8">
        <f t="shared" si="6"/>
        <v>18</v>
      </c>
      <c r="O252" s="9">
        <f t="shared" si="7"/>
        <v>30</v>
      </c>
      <c r="P252" s="9">
        <f>STOCK[[#This Row],[Precio Final]]-STOCK[[#This Row],[Costo total]]</f>
        <v>18</v>
      </c>
      <c r="Q252" s="8">
        <f>STOCK[[#This Row],[Ganancia Unitaria]]*STOCK[[#This Row],[Salidas]]</f>
        <v>0</v>
      </c>
      <c r="R252" s="8"/>
      <c r="S252" s="8"/>
      <c r="T252" s="9"/>
      <c r="U252" s="8"/>
      <c r="V252" s="8"/>
    </row>
    <row r="253" spans="1:22" ht="34" customHeight="1" x14ac:dyDescent="0.2">
      <c r="A253" s="14" t="s">
        <v>653</v>
      </c>
      <c r="B253" s="14" t="s">
        <v>149</v>
      </c>
      <c r="C253" s="16" t="s">
        <v>654</v>
      </c>
      <c r="D253" s="14" t="s">
        <v>42</v>
      </c>
      <c r="E253" s="15"/>
      <c r="F253" s="15">
        <v>20</v>
      </c>
      <c r="G253" s="14">
        <v>1</v>
      </c>
      <c r="H253" s="17">
        <f>SUMIFS(VENTAS[Cantidad],VENTAS[Código del producto Vendido],STOCK[[#This Row],[Code]])</f>
        <v>4</v>
      </c>
      <c r="I253" s="14">
        <f>STOCK[[#This Row],[Entradas]]-STOCK[[#This Row],[Salidas]]</f>
        <v>-3</v>
      </c>
      <c r="J253" s="18">
        <f>STOCK[[#This Row],[Precio Final]]*10%</f>
        <v>2</v>
      </c>
      <c r="K253" s="15">
        <v>9</v>
      </c>
      <c r="L253" s="15">
        <v>0</v>
      </c>
      <c r="M253" s="19">
        <f>STOCK[[#This Row],[Costo Unitario (USD)]]+STOCK[[#This Row],[Costo Envío (USD)]]+STOCK[[#This Row],[Comisión 10%]]</f>
        <v>11</v>
      </c>
      <c r="N253" s="14">
        <f t="shared" si="6"/>
        <v>16.5</v>
      </c>
      <c r="O253" s="15">
        <f t="shared" si="7"/>
        <v>20</v>
      </c>
      <c r="P253" s="15">
        <f>STOCK[[#This Row],[Precio Final]]-STOCK[[#This Row],[Costo total]]</f>
        <v>9</v>
      </c>
      <c r="Q253" s="14">
        <f>STOCK[[#This Row],[Ganancia Unitaria]]*STOCK[[#This Row],[Salidas]]</f>
        <v>36</v>
      </c>
      <c r="R253" s="14"/>
      <c r="S253" s="14"/>
      <c r="T253" s="15"/>
      <c r="U253" s="14"/>
      <c r="V253" s="14"/>
    </row>
    <row r="254" spans="1:22" ht="34" customHeight="1" x14ac:dyDescent="0.2">
      <c r="A254" s="8" t="s">
        <v>655</v>
      </c>
      <c r="B254" s="8" t="s">
        <v>85</v>
      </c>
      <c r="C254" s="10" t="s">
        <v>656</v>
      </c>
      <c r="D254" s="8" t="s">
        <v>42</v>
      </c>
      <c r="E254" s="9"/>
      <c r="F254" s="9">
        <v>30</v>
      </c>
      <c r="G254" s="8">
        <v>1</v>
      </c>
      <c r="H254" s="11">
        <f>SUMIFS(VENTAS[Cantidad],VENTAS[Código del producto Vendido],STOCK[[#This Row],[Code]])</f>
        <v>1</v>
      </c>
      <c r="I254" s="8">
        <f>STOCK[[#This Row],[Entradas]]-STOCK[[#This Row],[Salidas]]</f>
        <v>0</v>
      </c>
      <c r="J254" s="12">
        <f>STOCK[[#This Row],[Precio Final]]*10%</f>
        <v>3</v>
      </c>
      <c r="K254" s="9">
        <v>9</v>
      </c>
      <c r="L254" s="9">
        <v>0</v>
      </c>
      <c r="M254" s="13">
        <f>STOCK[[#This Row],[Costo Unitario (USD)]]+STOCK[[#This Row],[Costo Envío (USD)]]+STOCK[[#This Row],[Comisión 10%]]</f>
        <v>12</v>
      </c>
      <c r="N254" s="8">
        <f t="shared" si="6"/>
        <v>18</v>
      </c>
      <c r="O254" s="9">
        <f t="shared" si="7"/>
        <v>30</v>
      </c>
      <c r="P254" s="9">
        <f>STOCK[[#This Row],[Precio Final]]-STOCK[[#This Row],[Costo total]]</f>
        <v>18</v>
      </c>
      <c r="Q254" s="8">
        <f>STOCK[[#This Row],[Ganancia Unitaria]]*STOCK[[#This Row],[Salidas]]</f>
        <v>18</v>
      </c>
      <c r="R254" s="8"/>
      <c r="S254" s="8"/>
      <c r="T254" s="9"/>
      <c r="U254" s="8"/>
      <c r="V254" s="8"/>
    </row>
    <row r="255" spans="1:22" ht="34" customHeight="1" x14ac:dyDescent="0.2">
      <c r="A255" s="14" t="s">
        <v>657</v>
      </c>
      <c r="B255" s="14" t="s">
        <v>85</v>
      </c>
      <c r="C255" s="16" t="s">
        <v>658</v>
      </c>
      <c r="D255" s="14" t="s">
        <v>42</v>
      </c>
      <c r="E255" s="15"/>
      <c r="F255" s="15">
        <v>30</v>
      </c>
      <c r="G255" s="14">
        <v>1</v>
      </c>
      <c r="H255" s="17">
        <f>SUMIFS(VENTAS[Cantidad],VENTAS[Código del producto Vendido],STOCK[[#This Row],[Code]])</f>
        <v>0</v>
      </c>
      <c r="I255" s="14">
        <f>STOCK[[#This Row],[Entradas]]-STOCK[[#This Row],[Salidas]]</f>
        <v>1</v>
      </c>
      <c r="J255" s="18">
        <f>STOCK[[#This Row],[Precio Final]]*10%</f>
        <v>3</v>
      </c>
      <c r="K255" s="15">
        <v>9</v>
      </c>
      <c r="L255" s="15">
        <v>0</v>
      </c>
      <c r="M255" s="19">
        <f>STOCK[[#This Row],[Costo Unitario (USD)]]+STOCK[[#This Row],[Costo Envío (USD)]]+STOCK[[#This Row],[Comisión 10%]]</f>
        <v>12</v>
      </c>
      <c r="N255" s="14">
        <f t="shared" si="6"/>
        <v>18</v>
      </c>
      <c r="O255" s="15">
        <f t="shared" si="7"/>
        <v>30</v>
      </c>
      <c r="P255" s="15">
        <f>STOCK[[#This Row],[Precio Final]]-STOCK[[#This Row],[Costo total]]</f>
        <v>18</v>
      </c>
      <c r="Q255" s="14">
        <f>STOCK[[#This Row],[Ganancia Unitaria]]*STOCK[[#This Row],[Salidas]]</f>
        <v>0</v>
      </c>
      <c r="R255" s="14"/>
      <c r="S255" s="14"/>
      <c r="T255" s="15"/>
      <c r="U255" s="14"/>
      <c r="V255" s="14"/>
    </row>
    <row r="256" spans="1:22" ht="34" customHeight="1" x14ac:dyDescent="0.2">
      <c r="A256" s="8" t="s">
        <v>659</v>
      </c>
      <c r="B256" s="8" t="s">
        <v>660</v>
      </c>
      <c r="C256" s="10" t="s">
        <v>661</v>
      </c>
      <c r="D256" s="8" t="s">
        <v>73</v>
      </c>
      <c r="E256" s="9"/>
      <c r="F256" s="9">
        <v>18</v>
      </c>
      <c r="G256" s="8">
        <v>1</v>
      </c>
      <c r="H256" s="11">
        <f>SUMIFS(VENTAS[Cantidad],VENTAS[Código del producto Vendido],STOCK[[#This Row],[Code]])</f>
        <v>0</v>
      </c>
      <c r="I256" s="8">
        <f>STOCK[[#This Row],[Entradas]]-STOCK[[#This Row],[Salidas]]</f>
        <v>1</v>
      </c>
      <c r="J256" s="12">
        <f>STOCK[[#This Row],[Precio Final]]*10%</f>
        <v>1.8</v>
      </c>
      <c r="K256" s="9">
        <v>9</v>
      </c>
      <c r="L256" s="9">
        <v>0</v>
      </c>
      <c r="M256" s="13">
        <f>STOCK[[#This Row],[Costo Unitario (USD)]]+STOCK[[#This Row],[Costo Envío (USD)]]+STOCK[[#This Row],[Comisión 10%]]</f>
        <v>10.8</v>
      </c>
      <c r="N256" s="8">
        <f t="shared" si="6"/>
        <v>16.200000000000003</v>
      </c>
      <c r="O256" s="9">
        <f t="shared" si="7"/>
        <v>18</v>
      </c>
      <c r="P256" s="9">
        <f>STOCK[[#This Row],[Precio Final]]-STOCK[[#This Row],[Costo total]]</f>
        <v>7.1999999999999993</v>
      </c>
      <c r="Q256" s="8">
        <f>STOCK[[#This Row],[Ganancia Unitaria]]*STOCK[[#This Row],[Salidas]]</f>
        <v>0</v>
      </c>
      <c r="R256" s="8"/>
      <c r="S256" s="8"/>
      <c r="T256" s="9"/>
      <c r="U256" s="8"/>
      <c r="V256" s="8"/>
    </row>
    <row r="257" spans="1:22" ht="34" customHeight="1" x14ac:dyDescent="0.2">
      <c r="A257" s="14" t="s">
        <v>662</v>
      </c>
      <c r="B257" s="14" t="s">
        <v>136</v>
      </c>
      <c r="C257" s="16" t="s">
        <v>663</v>
      </c>
      <c r="D257" s="14" t="s">
        <v>113</v>
      </c>
      <c r="E257" s="15"/>
      <c r="F257" s="15">
        <v>30</v>
      </c>
      <c r="G257" s="14">
        <v>2</v>
      </c>
      <c r="H257" s="17">
        <f>SUMIFS(VENTAS[Cantidad],VENTAS[Código del producto Vendido],STOCK[[#This Row],[Code]])</f>
        <v>2</v>
      </c>
      <c r="I257" s="14">
        <f>STOCK[[#This Row],[Entradas]]-STOCK[[#This Row],[Salidas]]</f>
        <v>0</v>
      </c>
      <c r="J257" s="18">
        <f>STOCK[[#This Row],[Precio Final]]*10%</f>
        <v>3</v>
      </c>
      <c r="K257" s="15">
        <v>9</v>
      </c>
      <c r="L257" s="15">
        <v>0</v>
      </c>
      <c r="M257" s="19">
        <f>STOCK[[#This Row],[Costo Unitario (USD)]]+STOCK[[#This Row],[Costo Envío (USD)]]+STOCK[[#This Row],[Comisión 10%]]</f>
        <v>12</v>
      </c>
      <c r="N257" s="14">
        <f t="shared" si="6"/>
        <v>18</v>
      </c>
      <c r="O257" s="15">
        <f t="shared" si="7"/>
        <v>30</v>
      </c>
      <c r="P257" s="15">
        <f>STOCK[[#This Row],[Precio Final]]-STOCK[[#This Row],[Costo total]]</f>
        <v>18</v>
      </c>
      <c r="Q257" s="14">
        <f>STOCK[[#This Row],[Ganancia Unitaria]]*STOCK[[#This Row],[Salidas]]</f>
        <v>36</v>
      </c>
      <c r="R257" s="14"/>
      <c r="S257" s="14"/>
      <c r="T257" s="15"/>
      <c r="U257" s="14"/>
      <c r="V257" s="14"/>
    </row>
    <row r="258" spans="1:22" ht="34" customHeight="1" x14ac:dyDescent="0.2">
      <c r="A258" s="8" t="s">
        <v>664</v>
      </c>
      <c r="B258" s="8" t="s">
        <v>160</v>
      </c>
      <c r="C258" s="10" t="s">
        <v>665</v>
      </c>
      <c r="D258" s="8" t="s">
        <v>42</v>
      </c>
      <c r="E258" s="9"/>
      <c r="F258" s="9">
        <v>30</v>
      </c>
      <c r="G258" s="8">
        <v>1</v>
      </c>
      <c r="H258" s="11">
        <f>SUMIFS(VENTAS[Cantidad],VENTAS[Código del producto Vendido],STOCK[[#This Row],[Code]])</f>
        <v>1</v>
      </c>
      <c r="I258" s="8">
        <f>STOCK[[#This Row],[Entradas]]-STOCK[[#This Row],[Salidas]]</f>
        <v>0</v>
      </c>
      <c r="J258" s="12">
        <f>STOCK[[#This Row],[Precio Final]]*10%</f>
        <v>3</v>
      </c>
      <c r="K258" s="9">
        <v>9</v>
      </c>
      <c r="L258" s="9">
        <v>0</v>
      </c>
      <c r="M258" s="13">
        <f>STOCK[[#This Row],[Costo Unitario (USD)]]+STOCK[[#This Row],[Costo Envío (USD)]]+STOCK[[#This Row],[Comisión 10%]]</f>
        <v>12</v>
      </c>
      <c r="N258" s="8">
        <f t="shared" ref="N258:N321" si="8">M258*1.5</f>
        <v>18</v>
      </c>
      <c r="O258" s="9">
        <f t="shared" ref="O258:O321" si="9">F258</f>
        <v>30</v>
      </c>
      <c r="P258" s="9">
        <f>STOCK[[#This Row],[Precio Final]]-STOCK[[#This Row],[Costo total]]</f>
        <v>18</v>
      </c>
      <c r="Q258" s="8">
        <f>STOCK[[#This Row],[Ganancia Unitaria]]*STOCK[[#This Row],[Salidas]]</f>
        <v>18</v>
      </c>
      <c r="R258" s="8"/>
      <c r="S258" s="8"/>
      <c r="T258" s="9"/>
      <c r="U258" s="8"/>
      <c r="V258" s="8"/>
    </row>
    <row r="259" spans="1:22" ht="34" customHeight="1" x14ac:dyDescent="0.2">
      <c r="A259" s="14" t="s">
        <v>666</v>
      </c>
      <c r="B259" s="14" t="s">
        <v>160</v>
      </c>
      <c r="C259" s="16" t="s">
        <v>667</v>
      </c>
      <c r="D259" s="14" t="s">
        <v>46</v>
      </c>
      <c r="E259" s="15"/>
      <c r="F259" s="15">
        <v>30</v>
      </c>
      <c r="G259" s="14">
        <v>1</v>
      </c>
      <c r="H259" s="17">
        <f>SUMIFS(VENTAS[Cantidad],VENTAS[Código del producto Vendido],STOCK[[#This Row],[Code]])</f>
        <v>0</v>
      </c>
      <c r="I259" s="14">
        <f>STOCK[[#This Row],[Entradas]]-STOCK[[#This Row],[Salidas]]</f>
        <v>1</v>
      </c>
      <c r="J259" s="18">
        <f>STOCK[[#This Row],[Precio Final]]*10%</f>
        <v>3</v>
      </c>
      <c r="K259" s="15">
        <v>9</v>
      </c>
      <c r="L259" s="15"/>
      <c r="M259" s="19">
        <f>STOCK[[#This Row],[Costo Unitario (USD)]]+STOCK[[#This Row],[Costo Envío (USD)]]+STOCK[[#This Row],[Comisión 10%]]</f>
        <v>12</v>
      </c>
      <c r="N259" s="14">
        <f t="shared" si="8"/>
        <v>18</v>
      </c>
      <c r="O259" s="15">
        <f t="shared" si="9"/>
        <v>30</v>
      </c>
      <c r="P259" s="15">
        <f>STOCK[[#This Row],[Precio Final]]-STOCK[[#This Row],[Costo total]]</f>
        <v>18</v>
      </c>
      <c r="Q259" s="14">
        <f>STOCK[[#This Row],[Ganancia Unitaria]]*STOCK[[#This Row],[Salidas]]</f>
        <v>0</v>
      </c>
      <c r="R259" s="14"/>
      <c r="S259" s="14"/>
      <c r="T259" s="15"/>
      <c r="U259" s="14"/>
      <c r="V259" s="14"/>
    </row>
    <row r="260" spans="1:22" ht="51" customHeight="1" x14ac:dyDescent="0.2">
      <c r="A260" s="8" t="s">
        <v>668</v>
      </c>
      <c r="B260" s="8" t="s">
        <v>160</v>
      </c>
      <c r="C260" s="10" t="s">
        <v>669</v>
      </c>
      <c r="D260" s="8" t="s">
        <v>46</v>
      </c>
      <c r="E260" s="9"/>
      <c r="F260" s="9">
        <v>30</v>
      </c>
      <c r="G260" s="8">
        <v>1</v>
      </c>
      <c r="H260" s="11">
        <f>SUMIFS(VENTAS[Cantidad],VENTAS[Código del producto Vendido],STOCK[[#This Row],[Code]])</f>
        <v>0</v>
      </c>
      <c r="I260" s="8">
        <f>STOCK[[#This Row],[Entradas]]-STOCK[[#This Row],[Salidas]]</f>
        <v>1</v>
      </c>
      <c r="J260" s="12">
        <f>STOCK[[#This Row],[Precio Final]]*10%</f>
        <v>3</v>
      </c>
      <c r="K260" s="9">
        <v>9</v>
      </c>
      <c r="L260" s="9">
        <v>0</v>
      </c>
      <c r="M260" s="13">
        <f>STOCK[[#This Row],[Costo Unitario (USD)]]+STOCK[[#This Row],[Costo Envío (USD)]]+STOCK[[#This Row],[Comisión 10%]]</f>
        <v>12</v>
      </c>
      <c r="N260" s="8">
        <f t="shared" si="8"/>
        <v>18</v>
      </c>
      <c r="O260" s="9">
        <f t="shared" si="9"/>
        <v>30</v>
      </c>
      <c r="P260" s="9">
        <f>STOCK[[#This Row],[Precio Final]]-STOCK[[#This Row],[Costo total]]</f>
        <v>18</v>
      </c>
      <c r="Q260" s="8">
        <f>STOCK[[#This Row],[Ganancia Unitaria]]*STOCK[[#This Row],[Salidas]]</f>
        <v>0</v>
      </c>
      <c r="R260" s="8"/>
      <c r="S260" s="8"/>
      <c r="T260" s="9"/>
      <c r="U260" s="8"/>
      <c r="V260" s="8"/>
    </row>
    <row r="261" spans="1:22" ht="51" customHeight="1" x14ac:dyDescent="0.2">
      <c r="A261" s="14" t="s">
        <v>670</v>
      </c>
      <c r="B261" s="14" t="s">
        <v>494</v>
      </c>
      <c r="C261" s="16" t="s">
        <v>671</v>
      </c>
      <c r="D261" s="14" t="s">
        <v>34</v>
      </c>
      <c r="E261" s="15"/>
      <c r="F261" s="15">
        <v>20</v>
      </c>
      <c r="G261" s="14">
        <v>3</v>
      </c>
      <c r="H261" s="17">
        <f>SUMIFS(VENTAS[Cantidad],VENTAS[Código del producto Vendido],STOCK[[#This Row],[Code]])</f>
        <v>0</v>
      </c>
      <c r="I261" s="14">
        <f>STOCK[[#This Row],[Entradas]]-STOCK[[#This Row],[Salidas]]</f>
        <v>3</v>
      </c>
      <c r="J261" s="18">
        <f>STOCK[[#This Row],[Precio Final]]*10%</f>
        <v>2</v>
      </c>
      <c r="K261" s="15">
        <v>9</v>
      </c>
      <c r="L261" s="15">
        <v>0</v>
      </c>
      <c r="M261" s="19">
        <f>STOCK[[#This Row],[Costo Unitario (USD)]]+STOCK[[#This Row],[Costo Envío (USD)]]+STOCK[[#This Row],[Comisión 10%]]</f>
        <v>11</v>
      </c>
      <c r="N261" s="14">
        <f t="shared" si="8"/>
        <v>16.5</v>
      </c>
      <c r="O261" s="15">
        <f t="shared" si="9"/>
        <v>20</v>
      </c>
      <c r="P261" s="15">
        <f>STOCK[[#This Row],[Precio Final]]-STOCK[[#This Row],[Costo total]]</f>
        <v>9</v>
      </c>
      <c r="Q261" s="14">
        <f>STOCK[[#This Row],[Ganancia Unitaria]]*STOCK[[#This Row],[Salidas]]</f>
        <v>0</v>
      </c>
      <c r="R261" s="14"/>
      <c r="S261" s="14"/>
      <c r="T261" s="15"/>
      <c r="U261" s="14"/>
      <c r="V261" s="14"/>
    </row>
    <row r="262" spans="1:22" ht="34" customHeight="1" x14ac:dyDescent="0.2">
      <c r="A262" s="8" t="s">
        <v>672</v>
      </c>
      <c r="B262" s="8" t="s">
        <v>321</v>
      </c>
      <c r="C262" s="10" t="s">
        <v>673</v>
      </c>
      <c r="D262" s="8" t="s">
        <v>674</v>
      </c>
      <c r="E262" s="9"/>
      <c r="F262" s="9">
        <v>30</v>
      </c>
      <c r="G262" s="8">
        <v>1</v>
      </c>
      <c r="H262" s="11">
        <f>SUMIFS(VENTAS[Cantidad],VENTAS[Código del producto Vendido],STOCK[[#This Row],[Code]])</f>
        <v>2</v>
      </c>
      <c r="I262" s="8">
        <f>STOCK[[#This Row],[Entradas]]-STOCK[[#This Row],[Salidas]]</f>
        <v>-1</v>
      </c>
      <c r="J262" s="12">
        <f>STOCK[[#This Row],[Precio Final]]*10%</f>
        <v>3</v>
      </c>
      <c r="K262" s="9">
        <v>9</v>
      </c>
      <c r="L262" s="9">
        <v>0</v>
      </c>
      <c r="M262" s="13">
        <f>STOCK[[#This Row],[Costo Unitario (USD)]]+STOCK[[#This Row],[Costo Envío (USD)]]+STOCK[[#This Row],[Comisión 10%]]</f>
        <v>12</v>
      </c>
      <c r="N262" s="8">
        <f t="shared" si="8"/>
        <v>18</v>
      </c>
      <c r="O262" s="9">
        <f t="shared" si="9"/>
        <v>30</v>
      </c>
      <c r="P262" s="9">
        <f>STOCK[[#This Row],[Precio Final]]-STOCK[[#This Row],[Costo total]]</f>
        <v>18</v>
      </c>
      <c r="Q262" s="8">
        <f>STOCK[[#This Row],[Ganancia Unitaria]]*STOCK[[#This Row],[Salidas]]</f>
        <v>36</v>
      </c>
      <c r="R262" s="8"/>
      <c r="S262" s="8"/>
      <c r="T262" s="9"/>
      <c r="U262" s="8"/>
      <c r="V262" s="8"/>
    </row>
    <row r="263" spans="1:22" ht="34" customHeight="1" x14ac:dyDescent="0.2">
      <c r="A263" s="14" t="s">
        <v>675</v>
      </c>
      <c r="B263" s="14" t="s">
        <v>85</v>
      </c>
      <c r="C263" s="16" t="s">
        <v>676</v>
      </c>
      <c r="D263" s="14" t="s">
        <v>677</v>
      </c>
      <c r="E263" s="15"/>
      <c r="F263" s="15">
        <v>30</v>
      </c>
      <c r="G263" s="14">
        <v>1</v>
      </c>
      <c r="H263" s="17">
        <f>SUMIFS(VENTAS[Cantidad],VENTAS[Código del producto Vendido],STOCK[[#This Row],[Code]])</f>
        <v>0</v>
      </c>
      <c r="I263" s="14">
        <f>STOCK[[#This Row],[Entradas]]-STOCK[[#This Row],[Salidas]]</f>
        <v>1</v>
      </c>
      <c r="J263" s="18">
        <f>STOCK[[#This Row],[Precio Final]]*10%</f>
        <v>3</v>
      </c>
      <c r="K263" s="15">
        <v>9</v>
      </c>
      <c r="L263" s="15">
        <v>0</v>
      </c>
      <c r="M263" s="19">
        <f>STOCK[[#This Row],[Costo Unitario (USD)]]+STOCK[[#This Row],[Costo Envío (USD)]]+STOCK[[#This Row],[Comisión 10%]]</f>
        <v>12</v>
      </c>
      <c r="N263" s="14">
        <f t="shared" si="8"/>
        <v>18</v>
      </c>
      <c r="O263" s="15">
        <f t="shared" si="9"/>
        <v>30</v>
      </c>
      <c r="P263" s="15">
        <f>STOCK[[#This Row],[Precio Final]]-STOCK[[#This Row],[Costo total]]</f>
        <v>18</v>
      </c>
      <c r="Q263" s="14">
        <f>STOCK[[#This Row],[Ganancia Unitaria]]*STOCK[[#This Row],[Salidas]]</f>
        <v>0</v>
      </c>
      <c r="R263" s="14"/>
      <c r="S263" s="14"/>
      <c r="T263" s="15"/>
      <c r="U263" s="14"/>
      <c r="V263" s="14"/>
    </row>
    <row r="264" spans="1:22" ht="34" customHeight="1" x14ac:dyDescent="0.2">
      <c r="A264" s="8" t="s">
        <v>678</v>
      </c>
      <c r="B264" s="8" t="s">
        <v>494</v>
      </c>
      <c r="C264" s="10" t="s">
        <v>679</v>
      </c>
      <c r="D264" s="8" t="s">
        <v>680</v>
      </c>
      <c r="E264" s="9"/>
      <c r="F264" s="9">
        <v>35</v>
      </c>
      <c r="G264" s="8">
        <v>2</v>
      </c>
      <c r="H264" s="11">
        <f>SUMIFS(VENTAS[Cantidad],VENTAS[Código del producto Vendido],STOCK[[#This Row],[Code]])</f>
        <v>1</v>
      </c>
      <c r="I264" s="8">
        <f>STOCK[[#This Row],[Entradas]]-STOCK[[#This Row],[Salidas]]</f>
        <v>1</v>
      </c>
      <c r="J264" s="12">
        <f>STOCK[[#This Row],[Precio Final]]*10%</f>
        <v>3.5</v>
      </c>
      <c r="K264" s="9">
        <v>9</v>
      </c>
      <c r="L264" s="9">
        <v>0</v>
      </c>
      <c r="M264" s="13">
        <f>STOCK[[#This Row],[Costo Unitario (USD)]]+STOCK[[#This Row],[Costo Envío (USD)]]+STOCK[[#This Row],[Comisión 10%]]</f>
        <v>12.5</v>
      </c>
      <c r="N264" s="8">
        <f t="shared" si="8"/>
        <v>18.75</v>
      </c>
      <c r="O264" s="9">
        <f t="shared" si="9"/>
        <v>35</v>
      </c>
      <c r="P264" s="9">
        <f>STOCK[[#This Row],[Precio Final]]-STOCK[[#This Row],[Costo total]]</f>
        <v>22.5</v>
      </c>
      <c r="Q264" s="8">
        <f>STOCK[[#This Row],[Ganancia Unitaria]]*STOCK[[#This Row],[Salidas]]</f>
        <v>22.5</v>
      </c>
      <c r="R264" s="8"/>
      <c r="S264" s="8"/>
      <c r="T264" s="9"/>
      <c r="U264" s="8"/>
      <c r="V264" s="8"/>
    </row>
    <row r="265" spans="1:22" ht="34" customHeight="1" x14ac:dyDescent="0.2">
      <c r="A265" s="14" t="s">
        <v>681</v>
      </c>
      <c r="B265" s="14" t="s">
        <v>85</v>
      </c>
      <c r="C265" s="16" t="s">
        <v>682</v>
      </c>
      <c r="D265" s="14" t="s">
        <v>677</v>
      </c>
      <c r="E265" s="15"/>
      <c r="F265" s="15">
        <v>35</v>
      </c>
      <c r="G265" s="14">
        <v>1</v>
      </c>
      <c r="H265" s="17">
        <f>SUMIFS(VENTAS[Cantidad],VENTAS[Código del producto Vendido],STOCK[[#This Row],[Code]])</f>
        <v>0</v>
      </c>
      <c r="I265" s="14">
        <f>STOCK[[#This Row],[Entradas]]-STOCK[[#This Row],[Salidas]]</f>
        <v>1</v>
      </c>
      <c r="J265" s="18">
        <f>STOCK[[#This Row],[Precio Final]]*10%</f>
        <v>3.5</v>
      </c>
      <c r="K265" s="15">
        <v>9</v>
      </c>
      <c r="L265" s="15">
        <v>0</v>
      </c>
      <c r="M265" s="19">
        <f>STOCK[[#This Row],[Costo Unitario (USD)]]+STOCK[[#This Row],[Costo Envío (USD)]]+STOCK[[#This Row],[Comisión 10%]]</f>
        <v>12.5</v>
      </c>
      <c r="N265" s="14">
        <f t="shared" si="8"/>
        <v>18.75</v>
      </c>
      <c r="O265" s="15">
        <f t="shared" si="9"/>
        <v>35</v>
      </c>
      <c r="P265" s="15">
        <f>STOCK[[#This Row],[Precio Final]]-STOCK[[#This Row],[Costo total]]</f>
        <v>22.5</v>
      </c>
      <c r="Q265" s="14">
        <f>STOCK[[#This Row],[Ganancia Unitaria]]*STOCK[[#This Row],[Salidas]]</f>
        <v>0</v>
      </c>
      <c r="R265" s="14"/>
      <c r="S265" s="14"/>
      <c r="T265" s="15"/>
      <c r="U265" s="14"/>
      <c r="V265" s="14"/>
    </row>
    <row r="266" spans="1:22" ht="34" customHeight="1" x14ac:dyDescent="0.2">
      <c r="A266" s="8" t="s">
        <v>683</v>
      </c>
      <c r="B266" s="8" t="s">
        <v>607</v>
      </c>
      <c r="C266" s="10" t="s">
        <v>684</v>
      </c>
      <c r="D266" s="8" t="s">
        <v>609</v>
      </c>
      <c r="E266" s="9"/>
      <c r="F266" s="9">
        <v>35</v>
      </c>
      <c r="G266" s="8">
        <v>1</v>
      </c>
      <c r="H266" s="11">
        <f>SUMIFS(VENTAS[Cantidad],VENTAS[Código del producto Vendido],STOCK[[#This Row],[Code]])</f>
        <v>0</v>
      </c>
      <c r="I266" s="8">
        <f>STOCK[[#This Row],[Entradas]]-STOCK[[#This Row],[Salidas]]</f>
        <v>1</v>
      </c>
      <c r="J266" s="12">
        <f>STOCK[[#This Row],[Precio Final]]*10%</f>
        <v>3.5</v>
      </c>
      <c r="K266" s="9">
        <v>9</v>
      </c>
      <c r="L266" s="9">
        <v>0</v>
      </c>
      <c r="M266" s="13">
        <f>STOCK[[#This Row],[Costo Unitario (USD)]]+STOCK[[#This Row],[Costo Envío (USD)]]+STOCK[[#This Row],[Comisión 10%]]</f>
        <v>12.5</v>
      </c>
      <c r="N266" s="8">
        <f t="shared" si="8"/>
        <v>18.75</v>
      </c>
      <c r="O266" s="9">
        <f t="shared" si="9"/>
        <v>35</v>
      </c>
      <c r="P266" s="9">
        <f>STOCK[[#This Row],[Precio Final]]-STOCK[[#This Row],[Costo total]]</f>
        <v>22.5</v>
      </c>
      <c r="Q266" s="8">
        <f>STOCK[[#This Row],[Ganancia Unitaria]]*STOCK[[#This Row],[Salidas]]</f>
        <v>0</v>
      </c>
      <c r="R266" s="8"/>
      <c r="S266" s="8"/>
      <c r="T266" s="9"/>
      <c r="U266" s="8"/>
      <c r="V266" s="8"/>
    </row>
    <row r="267" spans="1:22" ht="17" customHeight="1" x14ac:dyDescent="0.2">
      <c r="A267" s="14" t="s">
        <v>685</v>
      </c>
      <c r="B267" s="14" t="s">
        <v>494</v>
      </c>
      <c r="C267" s="16" t="s">
        <v>686</v>
      </c>
      <c r="D267" s="14" t="s">
        <v>687</v>
      </c>
      <c r="E267" s="15"/>
      <c r="F267" s="15">
        <v>30</v>
      </c>
      <c r="G267" s="14">
        <v>1</v>
      </c>
      <c r="H267" s="17">
        <f>SUMIFS(VENTAS[Cantidad],VENTAS[Código del producto Vendido],STOCK[[#This Row],[Code]])</f>
        <v>0</v>
      </c>
      <c r="I267" s="14">
        <f>STOCK[[#This Row],[Entradas]]-STOCK[[#This Row],[Salidas]]</f>
        <v>1</v>
      </c>
      <c r="J267" s="18">
        <f>STOCK[[#This Row],[Precio Final]]*10%</f>
        <v>3</v>
      </c>
      <c r="K267" s="15">
        <v>9</v>
      </c>
      <c r="L267" s="15">
        <v>0</v>
      </c>
      <c r="M267" s="19">
        <f>STOCK[[#This Row],[Costo Unitario (USD)]]+STOCK[[#This Row],[Costo Envío (USD)]]+STOCK[[#This Row],[Comisión 10%]]</f>
        <v>12</v>
      </c>
      <c r="N267" s="14">
        <f t="shared" si="8"/>
        <v>18</v>
      </c>
      <c r="O267" s="15">
        <f t="shared" si="9"/>
        <v>30</v>
      </c>
      <c r="P267" s="15">
        <f>STOCK[[#This Row],[Precio Final]]-STOCK[[#This Row],[Costo total]]</f>
        <v>18</v>
      </c>
      <c r="Q267" s="14">
        <f>STOCK[[#This Row],[Ganancia Unitaria]]*STOCK[[#This Row],[Salidas]]</f>
        <v>0</v>
      </c>
      <c r="R267" s="14"/>
      <c r="S267" s="14"/>
      <c r="T267" s="15"/>
      <c r="U267" s="14"/>
      <c r="V267" s="14"/>
    </row>
    <row r="268" spans="1:22" ht="34" customHeight="1" x14ac:dyDescent="0.2">
      <c r="A268" s="8" t="s">
        <v>688</v>
      </c>
      <c r="B268" s="8" t="s">
        <v>85</v>
      </c>
      <c r="C268" s="10" t="s">
        <v>689</v>
      </c>
      <c r="D268" s="8" t="s">
        <v>690</v>
      </c>
      <c r="E268" s="9"/>
      <c r="F268" s="9">
        <v>30</v>
      </c>
      <c r="G268" s="8">
        <v>1</v>
      </c>
      <c r="H268" s="11">
        <f>SUMIFS(VENTAS[Cantidad],VENTAS[Código del producto Vendido],STOCK[[#This Row],[Code]])</f>
        <v>0</v>
      </c>
      <c r="I268" s="8">
        <f>STOCK[[#This Row],[Entradas]]-STOCK[[#This Row],[Salidas]]</f>
        <v>1</v>
      </c>
      <c r="J268" s="12">
        <f>STOCK[[#This Row],[Precio Final]]*10%</f>
        <v>3</v>
      </c>
      <c r="K268" s="9">
        <v>9</v>
      </c>
      <c r="L268" s="9">
        <v>0</v>
      </c>
      <c r="M268" s="13">
        <f>STOCK[[#This Row],[Costo Unitario (USD)]]+STOCK[[#This Row],[Costo Envío (USD)]]+STOCK[[#This Row],[Comisión 10%]]</f>
        <v>12</v>
      </c>
      <c r="N268" s="8">
        <f t="shared" si="8"/>
        <v>18</v>
      </c>
      <c r="O268" s="9">
        <f t="shared" si="9"/>
        <v>30</v>
      </c>
      <c r="P268" s="9">
        <f>STOCK[[#This Row],[Precio Final]]-STOCK[[#This Row],[Costo total]]</f>
        <v>18</v>
      </c>
      <c r="Q268" s="8">
        <f>STOCK[[#This Row],[Ganancia Unitaria]]*STOCK[[#This Row],[Salidas]]</f>
        <v>0</v>
      </c>
      <c r="R268" s="8"/>
      <c r="S268" s="8"/>
      <c r="T268" s="9"/>
      <c r="U268" s="8"/>
      <c r="V268" s="8"/>
    </row>
    <row r="269" spans="1:22" ht="51" customHeight="1" x14ac:dyDescent="0.2">
      <c r="A269" s="14" t="s">
        <v>691</v>
      </c>
      <c r="B269" s="14" t="s">
        <v>494</v>
      </c>
      <c r="C269" s="16" t="s">
        <v>692</v>
      </c>
      <c r="D269" s="14" t="s">
        <v>34</v>
      </c>
      <c r="E269" s="15"/>
      <c r="F269" s="15">
        <v>20</v>
      </c>
      <c r="G269" s="14">
        <v>1</v>
      </c>
      <c r="H269" s="17">
        <f>SUMIFS(VENTAS[Cantidad],VENTAS[Código del producto Vendido],STOCK[[#This Row],[Code]])</f>
        <v>0</v>
      </c>
      <c r="I269" s="14">
        <f>STOCK[[#This Row],[Entradas]]-STOCK[[#This Row],[Salidas]]</f>
        <v>1</v>
      </c>
      <c r="J269" s="18">
        <f>STOCK[[#This Row],[Precio Final]]*10%</f>
        <v>2</v>
      </c>
      <c r="K269" s="15">
        <v>9</v>
      </c>
      <c r="L269" s="15">
        <v>0</v>
      </c>
      <c r="M269" s="19">
        <f>STOCK[[#This Row],[Costo Unitario (USD)]]+STOCK[[#This Row],[Costo Envío (USD)]]+STOCK[[#This Row],[Comisión 10%]]</f>
        <v>11</v>
      </c>
      <c r="N269" s="14">
        <f t="shared" si="8"/>
        <v>16.5</v>
      </c>
      <c r="O269" s="15">
        <f t="shared" si="9"/>
        <v>20</v>
      </c>
      <c r="P269" s="15">
        <f>STOCK[[#This Row],[Precio Final]]-STOCK[[#This Row],[Costo total]]</f>
        <v>9</v>
      </c>
      <c r="Q269" s="14">
        <f>STOCK[[#This Row],[Ganancia Unitaria]]*STOCK[[#This Row],[Salidas]]</f>
        <v>0</v>
      </c>
      <c r="R269" s="14"/>
      <c r="S269" s="14"/>
      <c r="T269" s="15"/>
      <c r="U269" s="14"/>
      <c r="V269" s="14">
        <v>18</v>
      </c>
    </row>
    <row r="270" spans="1:22" ht="34" customHeight="1" x14ac:dyDescent="0.2">
      <c r="A270" s="8" t="s">
        <v>693</v>
      </c>
      <c r="B270" s="8" t="s">
        <v>607</v>
      </c>
      <c r="C270" s="10" t="s">
        <v>694</v>
      </c>
      <c r="D270" s="8" t="s">
        <v>224</v>
      </c>
      <c r="E270" s="9"/>
      <c r="F270" s="9">
        <v>15</v>
      </c>
      <c r="G270" s="8">
        <v>2</v>
      </c>
      <c r="H270" s="11">
        <f>SUMIFS(VENTAS[Cantidad],VENTAS[Código del producto Vendido],STOCK[[#This Row],[Code]])</f>
        <v>1</v>
      </c>
      <c r="I270" s="8">
        <f>STOCK[[#This Row],[Entradas]]-STOCK[[#This Row],[Salidas]]</f>
        <v>1</v>
      </c>
      <c r="J270" s="12">
        <f>STOCK[[#This Row],[Precio Final]]*10%</f>
        <v>1.5</v>
      </c>
      <c r="K270" s="9">
        <v>9</v>
      </c>
      <c r="L270" s="9">
        <v>0</v>
      </c>
      <c r="M270" s="13">
        <f>STOCK[[#This Row],[Costo Unitario (USD)]]+STOCK[[#This Row],[Costo Envío (USD)]]+STOCK[[#This Row],[Comisión 10%]]</f>
        <v>10.5</v>
      </c>
      <c r="N270" s="8">
        <f t="shared" si="8"/>
        <v>15.75</v>
      </c>
      <c r="O270" s="9">
        <f t="shared" si="9"/>
        <v>15</v>
      </c>
      <c r="P270" s="9">
        <f>STOCK[[#This Row],[Precio Final]]-STOCK[[#This Row],[Costo total]]</f>
        <v>4.5</v>
      </c>
      <c r="Q270" s="8">
        <f>STOCK[[#This Row],[Ganancia Unitaria]]*STOCK[[#This Row],[Salidas]]</f>
        <v>4.5</v>
      </c>
      <c r="R270" s="8"/>
      <c r="S270" s="8"/>
      <c r="T270" s="9"/>
      <c r="U270" s="8"/>
      <c r="V270" s="8"/>
    </row>
    <row r="271" spans="1:22" ht="34" customHeight="1" x14ac:dyDescent="0.2">
      <c r="A271" s="14" t="s">
        <v>695</v>
      </c>
      <c r="B271" s="14" t="s">
        <v>494</v>
      </c>
      <c r="C271" s="16" t="s">
        <v>696</v>
      </c>
      <c r="D271" s="14" t="s">
        <v>34</v>
      </c>
      <c r="E271" s="15"/>
      <c r="F271" s="15">
        <v>25</v>
      </c>
      <c r="G271" s="14">
        <v>9</v>
      </c>
      <c r="H271" s="17">
        <f>SUMIFS(VENTAS[Cantidad],VENTAS[Código del producto Vendido],STOCK[[#This Row],[Code]])</f>
        <v>0</v>
      </c>
      <c r="I271" s="14">
        <v>8</v>
      </c>
      <c r="J271" s="18">
        <f>STOCK[[#This Row],[Precio Final]]*10%</f>
        <v>2.5</v>
      </c>
      <c r="K271" s="15">
        <v>9</v>
      </c>
      <c r="L271" s="15">
        <v>0</v>
      </c>
      <c r="M271" s="19">
        <f>STOCK[[#This Row],[Costo Unitario (USD)]]+STOCK[[#This Row],[Costo Envío (USD)]]+STOCK[[#This Row],[Comisión 10%]]</f>
        <v>11.5</v>
      </c>
      <c r="N271" s="14">
        <f t="shared" si="8"/>
        <v>17.25</v>
      </c>
      <c r="O271" s="15">
        <f t="shared" si="9"/>
        <v>25</v>
      </c>
      <c r="P271" s="15">
        <f>STOCK[[#This Row],[Precio Final]]-STOCK[[#This Row],[Costo total]]</f>
        <v>13.5</v>
      </c>
      <c r="Q271" s="14">
        <f>STOCK[[#This Row],[Ganancia Unitaria]]*STOCK[[#This Row],[Salidas]]</f>
        <v>0</v>
      </c>
      <c r="R271" s="14"/>
      <c r="S271" s="14"/>
      <c r="T271" s="15"/>
      <c r="U271" s="14"/>
      <c r="V271" s="14">
        <v>20</v>
      </c>
    </row>
    <row r="272" spans="1:22" ht="34" customHeight="1" x14ac:dyDescent="0.2">
      <c r="A272" s="8" t="s">
        <v>697</v>
      </c>
      <c r="B272" s="8" t="s">
        <v>149</v>
      </c>
      <c r="C272" s="10" t="s">
        <v>698</v>
      </c>
      <c r="D272" s="8" t="s">
        <v>42</v>
      </c>
      <c r="E272" s="9"/>
      <c r="F272" s="9">
        <v>15</v>
      </c>
      <c r="G272" s="8">
        <v>3</v>
      </c>
      <c r="H272" s="11">
        <f>SUMIFS(VENTAS[Cantidad],VENTAS[Código del producto Vendido],STOCK[[#This Row],[Code]])</f>
        <v>0</v>
      </c>
      <c r="I272" s="8">
        <f>STOCK[[#This Row],[Entradas]]-STOCK[[#This Row],[Salidas]]</f>
        <v>3</v>
      </c>
      <c r="J272" s="12">
        <f>STOCK[[#This Row],[Precio Final]]*10%</f>
        <v>1.5</v>
      </c>
      <c r="K272" s="9">
        <v>9</v>
      </c>
      <c r="L272" s="9">
        <v>0</v>
      </c>
      <c r="M272" s="13">
        <f>STOCK[[#This Row],[Costo Unitario (USD)]]+STOCK[[#This Row],[Costo Envío (USD)]]+STOCK[[#This Row],[Comisión 10%]]</f>
        <v>10.5</v>
      </c>
      <c r="N272" s="8">
        <f t="shared" si="8"/>
        <v>15.75</v>
      </c>
      <c r="O272" s="9">
        <f t="shared" si="9"/>
        <v>15</v>
      </c>
      <c r="P272" s="9">
        <f>STOCK[[#This Row],[Precio Final]]-STOCK[[#This Row],[Costo total]]</f>
        <v>4.5</v>
      </c>
      <c r="Q272" s="8">
        <f>STOCK[[#This Row],[Ganancia Unitaria]]*STOCK[[#This Row],[Salidas]]</f>
        <v>0</v>
      </c>
      <c r="R272" s="8"/>
      <c r="S272" s="8"/>
      <c r="T272" s="9"/>
      <c r="U272" s="8"/>
      <c r="V272" s="8"/>
    </row>
    <row r="273" spans="1:22" ht="34" customHeight="1" x14ac:dyDescent="0.2">
      <c r="A273" s="14" t="s">
        <v>699</v>
      </c>
      <c r="B273" s="14" t="s">
        <v>494</v>
      </c>
      <c r="C273" s="16" t="s">
        <v>597</v>
      </c>
      <c r="D273" s="14" t="s">
        <v>34</v>
      </c>
      <c r="E273" s="15"/>
      <c r="F273" s="15">
        <v>18</v>
      </c>
      <c r="G273" s="14">
        <v>1</v>
      </c>
      <c r="H273" s="17">
        <f>SUMIFS(VENTAS[Cantidad],VENTAS[Código del producto Vendido],STOCK[[#This Row],[Code]])</f>
        <v>1</v>
      </c>
      <c r="I273" s="14">
        <f>STOCK[[#This Row],[Entradas]]-STOCK[[#This Row],[Salidas]]</f>
        <v>0</v>
      </c>
      <c r="J273" s="18">
        <f>STOCK[[#This Row],[Precio Final]]*10%</f>
        <v>1.8</v>
      </c>
      <c r="K273" s="15">
        <v>9</v>
      </c>
      <c r="L273" s="15">
        <v>0</v>
      </c>
      <c r="M273" s="19">
        <f>STOCK[[#This Row],[Costo Unitario (USD)]]+STOCK[[#This Row],[Costo Envío (USD)]]+STOCK[[#This Row],[Comisión 10%]]</f>
        <v>10.8</v>
      </c>
      <c r="N273" s="14">
        <f t="shared" si="8"/>
        <v>16.200000000000003</v>
      </c>
      <c r="O273" s="15">
        <f t="shared" si="9"/>
        <v>18</v>
      </c>
      <c r="P273" s="15">
        <f>STOCK[[#This Row],[Precio Final]]-STOCK[[#This Row],[Costo total]]</f>
        <v>7.1999999999999993</v>
      </c>
      <c r="Q273" s="14">
        <f>STOCK[[#This Row],[Ganancia Unitaria]]*STOCK[[#This Row],[Salidas]]</f>
        <v>7.1999999999999993</v>
      </c>
      <c r="R273" s="14"/>
      <c r="S273" s="14"/>
      <c r="T273" s="15"/>
      <c r="U273" s="14"/>
      <c r="V273" s="14">
        <v>15</v>
      </c>
    </row>
    <row r="274" spans="1:22" ht="51" customHeight="1" x14ac:dyDescent="0.2">
      <c r="A274" s="8" t="s">
        <v>700</v>
      </c>
      <c r="B274" s="8" t="s">
        <v>494</v>
      </c>
      <c r="C274" s="10" t="s">
        <v>701</v>
      </c>
      <c r="D274" s="8" t="s">
        <v>73</v>
      </c>
      <c r="E274" s="9"/>
      <c r="F274" s="9">
        <v>25</v>
      </c>
      <c r="G274" s="8">
        <v>2</v>
      </c>
      <c r="H274" s="11">
        <f>SUMIFS(VENTAS[Cantidad],VENTAS[Código del producto Vendido],STOCK[[#This Row],[Code]])</f>
        <v>1</v>
      </c>
      <c r="I274" s="8">
        <f>STOCK[[#This Row],[Entradas]]-STOCK[[#This Row],[Salidas]]</f>
        <v>1</v>
      </c>
      <c r="J274" s="12">
        <f>STOCK[[#This Row],[Precio Final]]*10%</f>
        <v>2.5</v>
      </c>
      <c r="K274" s="9">
        <v>9</v>
      </c>
      <c r="L274" s="9">
        <v>0</v>
      </c>
      <c r="M274" s="13">
        <f>STOCK[[#This Row],[Costo Unitario (USD)]]+STOCK[[#This Row],[Costo Envío (USD)]]+STOCK[[#This Row],[Comisión 10%]]</f>
        <v>11.5</v>
      </c>
      <c r="N274" s="8">
        <f t="shared" si="8"/>
        <v>17.25</v>
      </c>
      <c r="O274" s="9">
        <f t="shared" si="9"/>
        <v>25</v>
      </c>
      <c r="P274" s="9">
        <f>STOCK[[#This Row],[Precio Final]]-STOCK[[#This Row],[Costo total]]</f>
        <v>13.5</v>
      </c>
      <c r="Q274" s="8">
        <f>STOCK[[#This Row],[Ganancia Unitaria]]*STOCK[[#This Row],[Salidas]]</f>
        <v>13.5</v>
      </c>
      <c r="R274" s="8"/>
      <c r="S274" s="8"/>
      <c r="T274" s="9"/>
      <c r="U274" s="8"/>
      <c r="V274" s="8"/>
    </row>
    <row r="275" spans="1:22" ht="34" customHeight="1" x14ac:dyDescent="0.2">
      <c r="A275" s="14" t="s">
        <v>702</v>
      </c>
      <c r="B275" s="14" t="s">
        <v>607</v>
      </c>
      <c r="C275" s="16" t="s">
        <v>703</v>
      </c>
      <c r="D275" s="14" t="s">
        <v>583</v>
      </c>
      <c r="E275" s="15"/>
      <c r="F275" s="15">
        <v>18</v>
      </c>
      <c r="G275" s="14">
        <v>1</v>
      </c>
      <c r="H275" s="17">
        <f>SUMIFS(VENTAS[Cantidad],VENTAS[Código del producto Vendido],STOCK[[#This Row],[Code]])</f>
        <v>0</v>
      </c>
      <c r="I275" s="14">
        <f>STOCK[[#This Row],[Entradas]]-STOCK[[#This Row],[Salidas]]</f>
        <v>1</v>
      </c>
      <c r="J275" s="18">
        <f>STOCK[[#This Row],[Precio Final]]*10%</f>
        <v>1.8</v>
      </c>
      <c r="K275" s="15">
        <v>9</v>
      </c>
      <c r="L275" s="15">
        <v>0</v>
      </c>
      <c r="M275" s="19">
        <f>STOCK[[#This Row],[Costo Unitario (USD)]]+STOCK[[#This Row],[Costo Envío (USD)]]+STOCK[[#This Row],[Comisión 10%]]</f>
        <v>10.8</v>
      </c>
      <c r="N275" s="14">
        <f t="shared" si="8"/>
        <v>16.200000000000003</v>
      </c>
      <c r="O275" s="15">
        <f t="shared" si="9"/>
        <v>18</v>
      </c>
      <c r="P275" s="15">
        <f>STOCK[[#This Row],[Precio Final]]-STOCK[[#This Row],[Costo total]]</f>
        <v>7.1999999999999993</v>
      </c>
      <c r="Q275" s="14">
        <f>STOCK[[#This Row],[Ganancia Unitaria]]*STOCK[[#This Row],[Salidas]]</f>
        <v>0</v>
      </c>
      <c r="R275" s="14"/>
      <c r="S275" s="14"/>
      <c r="T275" s="15"/>
      <c r="U275" s="14"/>
      <c r="V275" s="14"/>
    </row>
    <row r="276" spans="1:22" ht="51" customHeight="1" x14ac:dyDescent="0.2">
      <c r="A276" s="8" t="s">
        <v>704</v>
      </c>
      <c r="B276" s="8" t="s">
        <v>506</v>
      </c>
      <c r="C276" s="10" t="s">
        <v>705</v>
      </c>
      <c r="D276" s="8" t="s">
        <v>113</v>
      </c>
      <c r="E276" s="9"/>
      <c r="F276" s="9">
        <v>25</v>
      </c>
      <c r="G276" s="8">
        <v>1</v>
      </c>
      <c r="H276" s="11">
        <f>SUMIFS(VENTAS[Cantidad],VENTAS[Código del producto Vendido],STOCK[[#This Row],[Code]])</f>
        <v>0</v>
      </c>
      <c r="I276" s="8">
        <f>STOCK[[#This Row],[Entradas]]-STOCK[[#This Row],[Salidas]]</f>
        <v>1</v>
      </c>
      <c r="J276" s="12">
        <f>STOCK[[#This Row],[Precio Final]]*10%</f>
        <v>2.5</v>
      </c>
      <c r="K276" s="9">
        <v>9</v>
      </c>
      <c r="L276" s="9">
        <v>0</v>
      </c>
      <c r="M276" s="13">
        <f>STOCK[[#This Row],[Costo Unitario (USD)]]+STOCK[[#This Row],[Costo Envío (USD)]]+STOCK[[#This Row],[Comisión 10%]]</f>
        <v>11.5</v>
      </c>
      <c r="N276" s="8">
        <f t="shared" si="8"/>
        <v>17.25</v>
      </c>
      <c r="O276" s="9">
        <f t="shared" si="9"/>
        <v>25</v>
      </c>
      <c r="P276" s="9">
        <f>STOCK[[#This Row],[Precio Final]]-STOCK[[#This Row],[Costo total]]</f>
        <v>13.5</v>
      </c>
      <c r="Q276" s="8">
        <f>STOCK[[#This Row],[Ganancia Unitaria]]*STOCK[[#This Row],[Salidas]]</f>
        <v>0</v>
      </c>
      <c r="R276" s="8"/>
      <c r="S276" s="8"/>
      <c r="T276" s="9"/>
      <c r="U276" s="8"/>
      <c r="V276" s="8"/>
    </row>
    <row r="277" spans="1:22" ht="34" customHeight="1" x14ac:dyDescent="0.2">
      <c r="A277" s="14" t="s">
        <v>706</v>
      </c>
      <c r="B277" s="14" t="s">
        <v>99</v>
      </c>
      <c r="C277" s="16" t="s">
        <v>707</v>
      </c>
      <c r="D277" s="14" t="s">
        <v>113</v>
      </c>
      <c r="E277" s="15"/>
      <c r="F277" s="15">
        <v>15</v>
      </c>
      <c r="G277" s="14">
        <v>4</v>
      </c>
      <c r="H277" s="17">
        <f>SUMIFS(VENTAS[Cantidad],VENTAS[Código del producto Vendido],STOCK[[#This Row],[Code]])</f>
        <v>0</v>
      </c>
      <c r="I277" s="14">
        <v>3</v>
      </c>
      <c r="J277" s="18">
        <f>STOCK[[#This Row],[Precio Final]]*10%</f>
        <v>1.5</v>
      </c>
      <c r="K277" s="15">
        <v>9</v>
      </c>
      <c r="L277" s="15">
        <v>0</v>
      </c>
      <c r="M277" s="19">
        <f>STOCK[[#This Row],[Costo Unitario (USD)]]+STOCK[[#This Row],[Costo Envío (USD)]]+STOCK[[#This Row],[Comisión 10%]]</f>
        <v>10.5</v>
      </c>
      <c r="N277" s="14">
        <f t="shared" si="8"/>
        <v>15.75</v>
      </c>
      <c r="O277" s="15">
        <f t="shared" si="9"/>
        <v>15</v>
      </c>
      <c r="P277" s="15">
        <f>STOCK[[#This Row],[Precio Final]]-STOCK[[#This Row],[Costo total]]</f>
        <v>4.5</v>
      </c>
      <c r="Q277" s="14">
        <f>STOCK[[#This Row],[Ganancia Unitaria]]*STOCK[[#This Row],[Salidas]]</f>
        <v>0</v>
      </c>
      <c r="R277" s="14"/>
      <c r="S277" s="14"/>
      <c r="T277" s="15"/>
      <c r="U277" s="14"/>
      <c r="V277" s="14"/>
    </row>
    <row r="278" spans="1:22" ht="34" customHeight="1" x14ac:dyDescent="0.2">
      <c r="A278" s="8" t="s">
        <v>708</v>
      </c>
      <c r="B278" s="8" t="s">
        <v>513</v>
      </c>
      <c r="C278" s="10" t="s">
        <v>709</v>
      </c>
      <c r="D278" s="8" t="s">
        <v>34</v>
      </c>
      <c r="E278" s="9"/>
      <c r="F278" s="9">
        <v>15</v>
      </c>
      <c r="G278" s="8">
        <v>3</v>
      </c>
      <c r="H278" s="11">
        <f>SUMIFS(VENTAS[Cantidad],VENTAS[Código del producto Vendido],STOCK[[#This Row],[Code]])</f>
        <v>0</v>
      </c>
      <c r="I278" s="8">
        <f>STOCK[[#This Row],[Entradas]]-STOCK[[#This Row],[Salidas]]</f>
        <v>3</v>
      </c>
      <c r="J278" s="12">
        <f>STOCK[[#This Row],[Precio Final]]*10%</f>
        <v>1.5</v>
      </c>
      <c r="K278" s="9">
        <v>9</v>
      </c>
      <c r="L278" s="9">
        <v>0</v>
      </c>
      <c r="M278" s="13">
        <f>STOCK[[#This Row],[Costo Unitario (USD)]]+STOCK[[#This Row],[Costo Envío (USD)]]+STOCK[[#This Row],[Comisión 10%]]</f>
        <v>10.5</v>
      </c>
      <c r="N278" s="8">
        <f t="shared" si="8"/>
        <v>15.75</v>
      </c>
      <c r="O278" s="9">
        <f t="shared" si="9"/>
        <v>15</v>
      </c>
      <c r="P278" s="9">
        <f>STOCK[[#This Row],[Precio Final]]-STOCK[[#This Row],[Costo total]]</f>
        <v>4.5</v>
      </c>
      <c r="Q278" s="8">
        <f>STOCK[[#This Row],[Ganancia Unitaria]]*STOCK[[#This Row],[Salidas]]</f>
        <v>0</v>
      </c>
      <c r="R278" s="8"/>
      <c r="S278" s="8"/>
      <c r="T278" s="9"/>
      <c r="U278" s="8"/>
      <c r="V278" s="8"/>
    </row>
    <row r="279" spans="1:22" ht="34" customHeight="1" x14ac:dyDescent="0.2">
      <c r="A279" s="14" t="s">
        <v>710</v>
      </c>
      <c r="B279" s="14" t="s">
        <v>99</v>
      </c>
      <c r="C279" s="16" t="s">
        <v>711</v>
      </c>
      <c r="D279" s="14" t="s">
        <v>113</v>
      </c>
      <c r="E279" s="15"/>
      <c r="F279" s="15">
        <v>18</v>
      </c>
      <c r="G279" s="14">
        <v>1</v>
      </c>
      <c r="H279" s="17">
        <f>SUMIFS(VENTAS[Cantidad],VENTAS[Código del producto Vendido],STOCK[[#This Row],[Code]])</f>
        <v>0</v>
      </c>
      <c r="I279" s="14">
        <f>STOCK[[#This Row],[Entradas]]-STOCK[[#This Row],[Salidas]]</f>
        <v>1</v>
      </c>
      <c r="J279" s="18">
        <f>STOCK[[#This Row],[Precio Final]]*10%</f>
        <v>1.8</v>
      </c>
      <c r="K279" s="15">
        <v>9</v>
      </c>
      <c r="L279" s="15">
        <v>0</v>
      </c>
      <c r="M279" s="19">
        <f>STOCK[[#This Row],[Costo Unitario (USD)]]+STOCK[[#This Row],[Costo Envío (USD)]]+STOCK[[#This Row],[Comisión 10%]]</f>
        <v>10.8</v>
      </c>
      <c r="N279" s="14">
        <f t="shared" si="8"/>
        <v>16.200000000000003</v>
      </c>
      <c r="O279" s="15">
        <f t="shared" si="9"/>
        <v>18</v>
      </c>
      <c r="P279" s="15">
        <f>STOCK[[#This Row],[Precio Final]]-STOCK[[#This Row],[Costo total]]</f>
        <v>7.1999999999999993</v>
      </c>
      <c r="Q279" s="14">
        <f>STOCK[[#This Row],[Ganancia Unitaria]]*STOCK[[#This Row],[Salidas]]</f>
        <v>0</v>
      </c>
      <c r="R279" s="14"/>
      <c r="S279" s="14"/>
      <c r="T279" s="15"/>
      <c r="U279" s="14"/>
      <c r="V279" s="14">
        <v>18</v>
      </c>
    </row>
    <row r="280" spans="1:22" ht="17" customHeight="1" x14ac:dyDescent="0.2">
      <c r="A280" s="8" t="s">
        <v>712</v>
      </c>
      <c r="B280" s="8" t="s">
        <v>494</v>
      </c>
      <c r="C280" s="10" t="s">
        <v>713</v>
      </c>
      <c r="D280" s="8" t="s">
        <v>34</v>
      </c>
      <c r="E280" s="9"/>
      <c r="F280" s="9">
        <v>25</v>
      </c>
      <c r="G280" s="8">
        <v>1</v>
      </c>
      <c r="H280" s="11">
        <f>SUMIFS(VENTAS[Cantidad],VENTAS[Código del producto Vendido],STOCK[[#This Row],[Code]])</f>
        <v>0</v>
      </c>
      <c r="I280" s="8">
        <f>STOCK[[#This Row],[Entradas]]-STOCK[[#This Row],[Salidas]]</f>
        <v>1</v>
      </c>
      <c r="J280" s="12">
        <f>STOCK[[#This Row],[Precio Final]]*10%</f>
        <v>2.5</v>
      </c>
      <c r="K280" s="9">
        <v>9</v>
      </c>
      <c r="L280" s="9">
        <v>0</v>
      </c>
      <c r="M280" s="13">
        <f>STOCK[[#This Row],[Costo Unitario (USD)]]+STOCK[[#This Row],[Costo Envío (USD)]]+STOCK[[#This Row],[Comisión 10%]]</f>
        <v>11.5</v>
      </c>
      <c r="N280" s="8">
        <f t="shared" si="8"/>
        <v>17.25</v>
      </c>
      <c r="O280" s="9">
        <f t="shared" si="9"/>
        <v>25</v>
      </c>
      <c r="P280" s="9">
        <f>STOCK[[#This Row],[Precio Final]]-STOCK[[#This Row],[Costo total]]</f>
        <v>13.5</v>
      </c>
      <c r="Q280" s="8">
        <f>STOCK[[#This Row],[Ganancia Unitaria]]*STOCK[[#This Row],[Salidas]]</f>
        <v>0</v>
      </c>
      <c r="R280" s="8"/>
      <c r="S280" s="8"/>
      <c r="T280" s="9"/>
      <c r="U280" s="8"/>
      <c r="V280" s="8">
        <v>20</v>
      </c>
    </row>
    <row r="281" spans="1:22" ht="34" customHeight="1" x14ac:dyDescent="0.2">
      <c r="A281" s="14" t="s">
        <v>714</v>
      </c>
      <c r="B281" s="14" t="s">
        <v>581</v>
      </c>
      <c r="C281" s="16" t="s">
        <v>715</v>
      </c>
      <c r="D281" s="14" t="s">
        <v>224</v>
      </c>
      <c r="E281" s="15"/>
      <c r="F281" s="15">
        <v>15</v>
      </c>
      <c r="G281" s="14">
        <v>1</v>
      </c>
      <c r="H281" s="17">
        <f>SUMIFS(VENTAS[Cantidad],VENTAS[Código del producto Vendido],STOCK[[#This Row],[Code]])</f>
        <v>0</v>
      </c>
      <c r="I281" s="14">
        <f>STOCK[[#This Row],[Entradas]]-STOCK[[#This Row],[Salidas]]</f>
        <v>1</v>
      </c>
      <c r="J281" s="18">
        <f>STOCK[[#This Row],[Precio Final]]*10%</f>
        <v>1.5</v>
      </c>
      <c r="K281" s="15">
        <v>9</v>
      </c>
      <c r="L281" s="15">
        <v>0</v>
      </c>
      <c r="M281" s="19">
        <f>STOCK[[#This Row],[Costo Unitario (USD)]]+STOCK[[#This Row],[Costo Envío (USD)]]+STOCK[[#This Row],[Comisión 10%]]</f>
        <v>10.5</v>
      </c>
      <c r="N281" s="14">
        <f t="shared" si="8"/>
        <v>15.75</v>
      </c>
      <c r="O281" s="15">
        <f t="shared" si="9"/>
        <v>15</v>
      </c>
      <c r="P281" s="15">
        <f>STOCK[[#This Row],[Precio Final]]-STOCK[[#This Row],[Costo total]]</f>
        <v>4.5</v>
      </c>
      <c r="Q281" s="14">
        <f>STOCK[[#This Row],[Ganancia Unitaria]]*STOCK[[#This Row],[Salidas]]</f>
        <v>0</v>
      </c>
      <c r="R281" s="14"/>
      <c r="S281" s="14"/>
      <c r="T281" s="15"/>
      <c r="U281" s="14"/>
      <c r="V281" s="14"/>
    </row>
    <row r="282" spans="1:22" ht="34" customHeight="1" x14ac:dyDescent="0.2">
      <c r="A282" s="8" t="s">
        <v>716</v>
      </c>
      <c r="B282" s="8" t="s">
        <v>136</v>
      </c>
      <c r="C282" s="10" t="s">
        <v>717</v>
      </c>
      <c r="D282" s="8" t="s">
        <v>113</v>
      </c>
      <c r="E282" s="9"/>
      <c r="F282" s="9">
        <v>15</v>
      </c>
      <c r="G282" s="8">
        <v>2</v>
      </c>
      <c r="H282" s="11">
        <f>SUMIFS(VENTAS[Cantidad],VENTAS[Código del producto Vendido],STOCK[[#This Row],[Code]])</f>
        <v>0</v>
      </c>
      <c r="I282" s="8">
        <f>STOCK[[#This Row],[Entradas]]-STOCK[[#This Row],[Salidas]]</f>
        <v>2</v>
      </c>
      <c r="J282" s="12">
        <f>STOCK[[#This Row],[Precio Final]]*10%</f>
        <v>1.5</v>
      </c>
      <c r="K282" s="9">
        <v>9</v>
      </c>
      <c r="L282" s="9">
        <v>0</v>
      </c>
      <c r="M282" s="13">
        <f>STOCK[[#This Row],[Costo Unitario (USD)]]+STOCK[[#This Row],[Costo Envío (USD)]]+STOCK[[#This Row],[Comisión 10%]]</f>
        <v>10.5</v>
      </c>
      <c r="N282" s="8">
        <f t="shared" si="8"/>
        <v>15.75</v>
      </c>
      <c r="O282" s="9">
        <f t="shared" si="9"/>
        <v>15</v>
      </c>
      <c r="P282" s="9">
        <f>STOCK[[#This Row],[Precio Final]]-STOCK[[#This Row],[Costo total]]</f>
        <v>4.5</v>
      </c>
      <c r="Q282" s="8">
        <f>STOCK[[#This Row],[Ganancia Unitaria]]*STOCK[[#This Row],[Salidas]]</f>
        <v>0</v>
      </c>
      <c r="R282" s="8"/>
      <c r="S282" s="8"/>
      <c r="T282" s="9"/>
      <c r="U282" s="8"/>
      <c r="V282" s="8"/>
    </row>
    <row r="283" spans="1:22" ht="51" customHeight="1" x14ac:dyDescent="0.2">
      <c r="A283" s="14" t="s">
        <v>718</v>
      </c>
      <c r="B283" s="14" t="s">
        <v>719</v>
      </c>
      <c r="C283" s="16" t="s">
        <v>574</v>
      </c>
      <c r="D283" s="14" t="s">
        <v>559</v>
      </c>
      <c r="E283" s="15"/>
      <c r="F283" s="15">
        <v>30</v>
      </c>
      <c r="G283" s="14">
        <v>1</v>
      </c>
      <c r="H283" s="17">
        <f>SUMIFS(VENTAS[Cantidad],VENTAS[Código del producto Vendido],STOCK[[#This Row],[Code]])</f>
        <v>0</v>
      </c>
      <c r="I283" s="14">
        <f>STOCK[[#This Row],[Entradas]]-STOCK[[#This Row],[Salidas]]</f>
        <v>1</v>
      </c>
      <c r="J283" s="18">
        <f>STOCK[[#This Row],[Precio Final]]*10%</f>
        <v>3</v>
      </c>
      <c r="K283" s="15">
        <v>9</v>
      </c>
      <c r="L283" s="15">
        <v>0</v>
      </c>
      <c r="M283" s="19">
        <f>STOCK[[#This Row],[Costo Unitario (USD)]]+STOCK[[#This Row],[Costo Envío (USD)]]+STOCK[[#This Row],[Comisión 10%]]</f>
        <v>12</v>
      </c>
      <c r="N283" s="14">
        <f t="shared" si="8"/>
        <v>18</v>
      </c>
      <c r="O283" s="15">
        <f t="shared" si="9"/>
        <v>30</v>
      </c>
      <c r="P283" s="15">
        <f>STOCK[[#This Row],[Precio Final]]-STOCK[[#This Row],[Costo total]]</f>
        <v>18</v>
      </c>
      <c r="Q283" s="14">
        <f>STOCK[[#This Row],[Ganancia Unitaria]]*STOCK[[#This Row],[Salidas]]</f>
        <v>0</v>
      </c>
      <c r="R283" s="14"/>
      <c r="S283" s="14"/>
      <c r="T283" s="15"/>
      <c r="U283" s="14"/>
      <c r="V283" s="14"/>
    </row>
    <row r="284" spans="1:22" ht="34" customHeight="1" x14ac:dyDescent="0.2">
      <c r="A284" s="8" t="s">
        <v>720</v>
      </c>
      <c r="B284" s="8" t="s">
        <v>719</v>
      </c>
      <c r="C284" s="10" t="s">
        <v>721</v>
      </c>
      <c r="D284" s="8" t="s">
        <v>224</v>
      </c>
      <c r="E284" s="9"/>
      <c r="F284" s="9">
        <v>30</v>
      </c>
      <c r="G284" s="8">
        <v>2</v>
      </c>
      <c r="H284" s="11">
        <f>SUMIFS(VENTAS[Cantidad],VENTAS[Código del producto Vendido],STOCK[[#This Row],[Code]])</f>
        <v>1</v>
      </c>
      <c r="I284" s="8">
        <f>STOCK[[#This Row],[Entradas]]-STOCK[[#This Row],[Salidas]]</f>
        <v>1</v>
      </c>
      <c r="J284" s="12">
        <f>STOCK[[#This Row],[Precio Final]]*10%</f>
        <v>3</v>
      </c>
      <c r="K284" s="9">
        <v>9</v>
      </c>
      <c r="L284" s="9">
        <v>0</v>
      </c>
      <c r="M284" s="13">
        <f>STOCK[[#This Row],[Costo Unitario (USD)]]+STOCK[[#This Row],[Costo Envío (USD)]]+STOCK[[#This Row],[Comisión 10%]]</f>
        <v>12</v>
      </c>
      <c r="N284" s="8">
        <f t="shared" si="8"/>
        <v>18</v>
      </c>
      <c r="O284" s="9">
        <f t="shared" si="9"/>
        <v>30</v>
      </c>
      <c r="P284" s="9">
        <f>STOCK[[#This Row],[Precio Final]]-STOCK[[#This Row],[Costo total]]</f>
        <v>18</v>
      </c>
      <c r="Q284" s="8">
        <f>STOCK[[#This Row],[Ganancia Unitaria]]*STOCK[[#This Row],[Salidas]]</f>
        <v>18</v>
      </c>
      <c r="R284" s="8"/>
      <c r="S284" s="8"/>
      <c r="T284" s="9"/>
      <c r="U284" s="8"/>
      <c r="V284" s="8"/>
    </row>
    <row r="285" spans="1:22" ht="34" customHeight="1" x14ac:dyDescent="0.2">
      <c r="A285" s="14" t="s">
        <v>722</v>
      </c>
      <c r="B285" s="14" t="s">
        <v>513</v>
      </c>
      <c r="C285" s="16" t="s">
        <v>723</v>
      </c>
      <c r="D285" s="14" t="s">
        <v>34</v>
      </c>
      <c r="E285" s="15"/>
      <c r="F285" s="15">
        <v>20</v>
      </c>
      <c r="G285" s="14">
        <v>1</v>
      </c>
      <c r="H285" s="17">
        <f>SUMIFS(VENTAS[Cantidad],VENTAS[Código del producto Vendido],STOCK[[#This Row],[Code]])</f>
        <v>0</v>
      </c>
      <c r="I285" s="14">
        <f>STOCK[[#This Row],[Entradas]]-STOCK[[#This Row],[Salidas]]</f>
        <v>1</v>
      </c>
      <c r="J285" s="18">
        <f>STOCK[[#This Row],[Precio Final]]*10%</f>
        <v>2</v>
      </c>
      <c r="K285" s="15">
        <v>9</v>
      </c>
      <c r="L285" s="15">
        <v>0</v>
      </c>
      <c r="M285" s="19">
        <f>STOCK[[#This Row],[Costo Unitario (USD)]]+STOCK[[#This Row],[Costo Envío (USD)]]+STOCK[[#This Row],[Comisión 10%]]</f>
        <v>11</v>
      </c>
      <c r="N285" s="14">
        <f t="shared" si="8"/>
        <v>16.5</v>
      </c>
      <c r="O285" s="15">
        <f t="shared" si="9"/>
        <v>20</v>
      </c>
      <c r="P285" s="15">
        <f>STOCK[[#This Row],[Precio Final]]-STOCK[[#This Row],[Costo total]]</f>
        <v>9</v>
      </c>
      <c r="Q285" s="14">
        <f>STOCK[[#This Row],[Ganancia Unitaria]]*STOCK[[#This Row],[Salidas]]</f>
        <v>0</v>
      </c>
      <c r="R285" s="14"/>
      <c r="S285" s="14"/>
      <c r="T285" s="15"/>
      <c r="U285" s="14"/>
      <c r="V285" s="14"/>
    </row>
    <row r="286" spans="1:22" ht="34" customHeight="1" x14ac:dyDescent="0.2">
      <c r="A286" s="8" t="s">
        <v>724</v>
      </c>
      <c r="B286" s="8" t="s">
        <v>149</v>
      </c>
      <c r="C286" s="10" t="s">
        <v>723</v>
      </c>
      <c r="D286" s="8" t="s">
        <v>69</v>
      </c>
      <c r="E286" s="9"/>
      <c r="F286" s="9">
        <v>20</v>
      </c>
      <c r="G286" s="8">
        <v>1</v>
      </c>
      <c r="H286" s="11">
        <f>SUMIFS(VENTAS[Cantidad],VENTAS[Código del producto Vendido],STOCK[[#This Row],[Code]])</f>
        <v>0</v>
      </c>
      <c r="I286" s="8">
        <f>STOCK[[#This Row],[Entradas]]-STOCK[[#This Row],[Salidas]]</f>
        <v>1</v>
      </c>
      <c r="J286" s="12">
        <f>STOCK[[#This Row],[Precio Final]]*10%</f>
        <v>2</v>
      </c>
      <c r="K286" s="9">
        <v>9</v>
      </c>
      <c r="L286" s="9">
        <v>0</v>
      </c>
      <c r="M286" s="13">
        <f>STOCK[[#This Row],[Costo Unitario (USD)]]+STOCK[[#This Row],[Costo Envío (USD)]]+STOCK[[#This Row],[Comisión 10%]]</f>
        <v>11</v>
      </c>
      <c r="N286" s="8">
        <f t="shared" si="8"/>
        <v>16.5</v>
      </c>
      <c r="O286" s="9">
        <f t="shared" si="9"/>
        <v>20</v>
      </c>
      <c r="P286" s="9">
        <f>STOCK[[#This Row],[Precio Final]]-STOCK[[#This Row],[Costo total]]</f>
        <v>9</v>
      </c>
      <c r="Q286" s="8">
        <f>STOCK[[#This Row],[Ganancia Unitaria]]*STOCK[[#This Row],[Salidas]]</f>
        <v>0</v>
      </c>
      <c r="R286" s="8"/>
      <c r="S286" s="8"/>
      <c r="T286" s="9"/>
      <c r="U286" s="8"/>
      <c r="V286" s="8"/>
    </row>
    <row r="287" spans="1:22" ht="34" customHeight="1" x14ac:dyDescent="0.2">
      <c r="A287" s="14" t="s">
        <v>725</v>
      </c>
      <c r="B287" s="14" t="s">
        <v>99</v>
      </c>
      <c r="C287" s="16" t="s">
        <v>723</v>
      </c>
      <c r="D287" s="14" t="s">
        <v>113</v>
      </c>
      <c r="E287" s="15"/>
      <c r="F287" s="15">
        <v>20</v>
      </c>
      <c r="G287" s="14">
        <v>1</v>
      </c>
      <c r="H287" s="17">
        <f>SUMIFS(VENTAS[Cantidad],VENTAS[Código del producto Vendido],STOCK[[#This Row],[Code]])</f>
        <v>0</v>
      </c>
      <c r="I287" s="14">
        <f>STOCK[[#This Row],[Entradas]]-STOCK[[#This Row],[Salidas]]</f>
        <v>1</v>
      </c>
      <c r="J287" s="18">
        <f>STOCK[[#This Row],[Precio Final]]*10%</f>
        <v>2</v>
      </c>
      <c r="K287" s="15">
        <v>9</v>
      </c>
      <c r="L287" s="15">
        <v>0</v>
      </c>
      <c r="M287" s="19">
        <f>STOCK[[#This Row],[Costo Unitario (USD)]]+STOCK[[#This Row],[Costo Envío (USD)]]+STOCK[[#This Row],[Comisión 10%]]</f>
        <v>11</v>
      </c>
      <c r="N287" s="14">
        <f t="shared" si="8"/>
        <v>16.5</v>
      </c>
      <c r="O287" s="15">
        <f t="shared" si="9"/>
        <v>20</v>
      </c>
      <c r="P287" s="15">
        <f>STOCK[[#This Row],[Precio Final]]-STOCK[[#This Row],[Costo total]]</f>
        <v>9</v>
      </c>
      <c r="Q287" s="14">
        <f>STOCK[[#This Row],[Ganancia Unitaria]]*STOCK[[#This Row],[Salidas]]</f>
        <v>0</v>
      </c>
      <c r="R287" s="14"/>
      <c r="S287" s="14"/>
      <c r="T287" s="15"/>
      <c r="U287" s="14"/>
      <c r="V287" s="14"/>
    </row>
    <row r="288" spans="1:22" ht="34" customHeight="1" x14ac:dyDescent="0.2">
      <c r="A288" s="8" t="s">
        <v>726</v>
      </c>
      <c r="B288" s="8" t="s">
        <v>85</v>
      </c>
      <c r="C288" s="10" t="s">
        <v>727</v>
      </c>
      <c r="D288" s="8" t="s">
        <v>42</v>
      </c>
      <c r="E288" s="9"/>
      <c r="F288" s="9">
        <v>30</v>
      </c>
      <c r="G288" s="8">
        <v>1</v>
      </c>
      <c r="H288" s="11">
        <f>SUMIFS(VENTAS[Cantidad],VENTAS[Código del producto Vendido],STOCK[[#This Row],[Code]])</f>
        <v>0</v>
      </c>
      <c r="I288" s="8">
        <f>STOCK[[#This Row],[Entradas]]-STOCK[[#This Row],[Salidas]]</f>
        <v>1</v>
      </c>
      <c r="J288" s="12">
        <f>STOCK[[#This Row],[Precio Final]]*10%</f>
        <v>3</v>
      </c>
      <c r="K288" s="9">
        <v>9</v>
      </c>
      <c r="L288" s="9">
        <v>0</v>
      </c>
      <c r="M288" s="13">
        <f>STOCK[[#This Row],[Costo Unitario (USD)]]+STOCK[[#This Row],[Costo Envío (USD)]]+STOCK[[#This Row],[Comisión 10%]]</f>
        <v>12</v>
      </c>
      <c r="N288" s="8">
        <f t="shared" si="8"/>
        <v>18</v>
      </c>
      <c r="O288" s="9">
        <f t="shared" si="9"/>
        <v>30</v>
      </c>
      <c r="P288" s="9">
        <f>STOCK[[#This Row],[Precio Final]]-STOCK[[#This Row],[Costo total]]</f>
        <v>18</v>
      </c>
      <c r="Q288" s="8">
        <f>STOCK[[#This Row],[Ganancia Unitaria]]*STOCK[[#This Row],[Salidas]]</f>
        <v>0</v>
      </c>
      <c r="R288" s="8"/>
      <c r="S288" s="8"/>
      <c r="T288" s="9"/>
      <c r="U288" s="8"/>
      <c r="V288" s="8"/>
    </row>
    <row r="289" spans="1:22" ht="34" customHeight="1" x14ac:dyDescent="0.2">
      <c r="A289" s="14" t="s">
        <v>728</v>
      </c>
      <c r="B289" s="14" t="s">
        <v>494</v>
      </c>
      <c r="C289" s="16" t="s">
        <v>729</v>
      </c>
      <c r="D289" s="14" t="s">
        <v>687</v>
      </c>
      <c r="E289" s="15"/>
      <c r="F289" s="15">
        <v>35</v>
      </c>
      <c r="G289" s="14">
        <v>1</v>
      </c>
      <c r="H289" s="17">
        <f>SUMIFS(VENTAS[Cantidad],VENTAS[Código del producto Vendido],STOCK[[#This Row],[Code]])</f>
        <v>0</v>
      </c>
      <c r="I289" s="14">
        <f>STOCK[[#This Row],[Entradas]]-STOCK[[#This Row],[Salidas]]</f>
        <v>1</v>
      </c>
      <c r="J289" s="18">
        <f>STOCK[[#This Row],[Precio Final]]*10%</f>
        <v>3.5</v>
      </c>
      <c r="K289" s="15">
        <v>9</v>
      </c>
      <c r="L289" s="15">
        <v>0</v>
      </c>
      <c r="M289" s="19">
        <f>STOCK[[#This Row],[Costo Unitario (USD)]]+STOCK[[#This Row],[Costo Envío (USD)]]+STOCK[[#This Row],[Comisión 10%]]</f>
        <v>12.5</v>
      </c>
      <c r="N289" s="14">
        <f t="shared" si="8"/>
        <v>18.75</v>
      </c>
      <c r="O289" s="15">
        <f t="shared" si="9"/>
        <v>35</v>
      </c>
      <c r="P289" s="15">
        <f>STOCK[[#This Row],[Precio Final]]-STOCK[[#This Row],[Costo total]]</f>
        <v>22.5</v>
      </c>
      <c r="Q289" s="14">
        <f>STOCK[[#This Row],[Ganancia Unitaria]]*STOCK[[#This Row],[Salidas]]</f>
        <v>0</v>
      </c>
      <c r="R289" s="14"/>
      <c r="S289" s="14"/>
      <c r="T289" s="15"/>
      <c r="U289" s="14"/>
      <c r="V289" s="14"/>
    </row>
    <row r="290" spans="1:22" ht="51" customHeight="1" x14ac:dyDescent="0.2">
      <c r="A290" s="8" t="s">
        <v>730</v>
      </c>
      <c r="B290" s="8" t="s">
        <v>719</v>
      </c>
      <c r="C290" s="10" t="s">
        <v>731</v>
      </c>
      <c r="D290" s="8" t="s">
        <v>559</v>
      </c>
      <c r="E290" s="9"/>
      <c r="F290" s="9">
        <v>30</v>
      </c>
      <c r="G290" s="8">
        <v>1</v>
      </c>
      <c r="H290" s="11">
        <f>SUMIFS(VENTAS[Cantidad],VENTAS[Código del producto Vendido],STOCK[[#This Row],[Code]])</f>
        <v>0</v>
      </c>
      <c r="I290" s="8">
        <f>STOCK[[#This Row],[Entradas]]-STOCK[[#This Row],[Salidas]]</f>
        <v>1</v>
      </c>
      <c r="J290" s="12">
        <f>STOCK[[#This Row],[Precio Final]]*10%</f>
        <v>3</v>
      </c>
      <c r="K290" s="9">
        <v>9</v>
      </c>
      <c r="L290" s="9">
        <v>0</v>
      </c>
      <c r="M290" s="13">
        <f>STOCK[[#This Row],[Costo Unitario (USD)]]+STOCK[[#This Row],[Costo Envío (USD)]]+STOCK[[#This Row],[Comisión 10%]]</f>
        <v>12</v>
      </c>
      <c r="N290" s="8">
        <f t="shared" si="8"/>
        <v>18</v>
      </c>
      <c r="O290" s="9">
        <f t="shared" si="9"/>
        <v>30</v>
      </c>
      <c r="P290" s="9">
        <f>STOCK[[#This Row],[Precio Final]]-STOCK[[#This Row],[Costo total]]</f>
        <v>18</v>
      </c>
      <c r="Q290" s="8">
        <f>STOCK[[#This Row],[Ganancia Unitaria]]*STOCK[[#This Row],[Salidas]]</f>
        <v>0</v>
      </c>
      <c r="R290" s="8"/>
      <c r="S290" s="8"/>
      <c r="T290" s="9"/>
      <c r="U290" s="8"/>
      <c r="V290" s="8"/>
    </row>
    <row r="291" spans="1:22" ht="51" customHeight="1" x14ac:dyDescent="0.2">
      <c r="A291" s="14" t="s">
        <v>732</v>
      </c>
      <c r="B291" s="14" t="s">
        <v>85</v>
      </c>
      <c r="C291" s="16" t="s">
        <v>733</v>
      </c>
      <c r="D291" s="14" t="s">
        <v>46</v>
      </c>
      <c r="E291" s="15"/>
      <c r="F291" s="15">
        <v>20</v>
      </c>
      <c r="G291" s="14">
        <v>1</v>
      </c>
      <c r="H291" s="17">
        <f>SUMIFS(VENTAS[Cantidad],VENTAS[Código del producto Vendido],STOCK[[#This Row],[Code]])</f>
        <v>0</v>
      </c>
      <c r="I291" s="14">
        <f>STOCK[[#This Row],[Entradas]]-STOCK[[#This Row],[Salidas]]</f>
        <v>1</v>
      </c>
      <c r="J291" s="18">
        <f>STOCK[[#This Row],[Precio Final]]*10%</f>
        <v>2</v>
      </c>
      <c r="K291" s="15">
        <v>9</v>
      </c>
      <c r="L291" s="15">
        <v>0</v>
      </c>
      <c r="M291" s="19">
        <f>STOCK[[#This Row],[Costo Unitario (USD)]]+STOCK[[#This Row],[Costo Envío (USD)]]+STOCK[[#This Row],[Comisión 10%]]</f>
        <v>11</v>
      </c>
      <c r="N291" s="14">
        <f t="shared" si="8"/>
        <v>16.5</v>
      </c>
      <c r="O291" s="15">
        <f t="shared" si="9"/>
        <v>20</v>
      </c>
      <c r="P291" s="15">
        <f>STOCK[[#This Row],[Precio Final]]-STOCK[[#This Row],[Costo total]]</f>
        <v>9</v>
      </c>
      <c r="Q291" s="14">
        <f>STOCK[[#This Row],[Ganancia Unitaria]]*STOCK[[#This Row],[Salidas]]</f>
        <v>0</v>
      </c>
      <c r="R291" s="14"/>
      <c r="S291" s="14"/>
      <c r="T291" s="15"/>
      <c r="U291" s="14"/>
      <c r="V291" s="14"/>
    </row>
    <row r="292" spans="1:22" ht="51" customHeight="1" x14ac:dyDescent="0.2">
      <c r="A292" s="8" t="s">
        <v>734</v>
      </c>
      <c r="B292" s="8" t="s">
        <v>494</v>
      </c>
      <c r="C292" s="10" t="s">
        <v>735</v>
      </c>
      <c r="D292" s="8" t="s">
        <v>34</v>
      </c>
      <c r="E292" s="9"/>
      <c r="F292" s="9">
        <v>25</v>
      </c>
      <c r="G292" s="8">
        <v>1</v>
      </c>
      <c r="H292" s="11">
        <f>SUMIFS(VENTAS[Cantidad],VENTAS[Código del producto Vendido],STOCK[[#This Row],[Code]])</f>
        <v>0</v>
      </c>
      <c r="I292" s="8">
        <f>STOCK[[#This Row],[Entradas]]-STOCK[[#This Row],[Salidas]]</f>
        <v>1</v>
      </c>
      <c r="J292" s="12">
        <f>STOCK[[#This Row],[Precio Final]]*10%</f>
        <v>2.5</v>
      </c>
      <c r="K292" s="9">
        <v>9</v>
      </c>
      <c r="L292" s="9">
        <v>0</v>
      </c>
      <c r="M292" s="13">
        <f>STOCK[[#This Row],[Costo Unitario (USD)]]+STOCK[[#This Row],[Costo Envío (USD)]]+STOCK[[#This Row],[Comisión 10%]]</f>
        <v>11.5</v>
      </c>
      <c r="N292" s="8">
        <f t="shared" si="8"/>
        <v>17.25</v>
      </c>
      <c r="O292" s="9">
        <f t="shared" si="9"/>
        <v>25</v>
      </c>
      <c r="P292" s="9">
        <f>STOCK[[#This Row],[Precio Final]]-STOCK[[#This Row],[Costo total]]</f>
        <v>13.5</v>
      </c>
      <c r="Q292" s="8">
        <f>STOCK[[#This Row],[Ganancia Unitaria]]*STOCK[[#This Row],[Salidas]]</f>
        <v>0</v>
      </c>
      <c r="R292" s="8"/>
      <c r="S292" s="8"/>
      <c r="T292" s="9"/>
      <c r="U292" s="8"/>
      <c r="V292" s="8"/>
    </row>
    <row r="293" spans="1:22" ht="51" customHeight="1" x14ac:dyDescent="0.2">
      <c r="A293" s="14" t="s">
        <v>736</v>
      </c>
      <c r="B293" s="14" t="s">
        <v>513</v>
      </c>
      <c r="C293" s="16" t="s">
        <v>737</v>
      </c>
      <c r="D293" s="14" t="s">
        <v>34</v>
      </c>
      <c r="E293" s="15"/>
      <c r="F293" s="15">
        <v>20</v>
      </c>
      <c r="G293" s="14">
        <v>1</v>
      </c>
      <c r="H293" s="17">
        <f>SUMIFS(VENTAS[Cantidad],VENTAS[Código del producto Vendido],STOCK[[#This Row],[Code]])</f>
        <v>0</v>
      </c>
      <c r="I293" s="14">
        <f>STOCK[[#This Row],[Entradas]]-STOCK[[#This Row],[Salidas]]</f>
        <v>1</v>
      </c>
      <c r="J293" s="18">
        <f>STOCK[[#This Row],[Precio Final]]*10%</f>
        <v>2</v>
      </c>
      <c r="K293" s="15">
        <v>9</v>
      </c>
      <c r="L293" s="15">
        <v>0</v>
      </c>
      <c r="M293" s="19">
        <f>STOCK[[#This Row],[Costo Unitario (USD)]]+STOCK[[#This Row],[Costo Envío (USD)]]+STOCK[[#This Row],[Comisión 10%]]</f>
        <v>11</v>
      </c>
      <c r="N293" s="14">
        <f t="shared" si="8"/>
        <v>16.5</v>
      </c>
      <c r="O293" s="15">
        <f t="shared" si="9"/>
        <v>20</v>
      </c>
      <c r="P293" s="15">
        <f>STOCK[[#This Row],[Precio Final]]-STOCK[[#This Row],[Costo total]]</f>
        <v>9</v>
      </c>
      <c r="Q293" s="14">
        <f>STOCK[[#This Row],[Ganancia Unitaria]]*STOCK[[#This Row],[Salidas]]</f>
        <v>0</v>
      </c>
      <c r="R293" s="14"/>
      <c r="S293" s="14"/>
      <c r="T293" s="15"/>
      <c r="U293" s="14"/>
      <c r="V293" s="14"/>
    </row>
    <row r="294" spans="1:22" ht="34" customHeight="1" x14ac:dyDescent="0.2">
      <c r="A294" s="8" t="s">
        <v>738</v>
      </c>
      <c r="B294" s="8" t="s">
        <v>149</v>
      </c>
      <c r="C294" s="10" t="s">
        <v>739</v>
      </c>
      <c r="D294" s="8" t="s">
        <v>46</v>
      </c>
      <c r="E294" s="9"/>
      <c r="F294" s="9">
        <v>25</v>
      </c>
      <c r="G294" s="8">
        <v>1</v>
      </c>
      <c r="H294" s="11">
        <f>SUMIFS(VENTAS[Cantidad],VENTAS[Código del producto Vendido],STOCK[[#This Row],[Code]])</f>
        <v>0</v>
      </c>
      <c r="I294" s="8">
        <f>STOCK[[#This Row],[Entradas]]-STOCK[[#This Row],[Salidas]]</f>
        <v>1</v>
      </c>
      <c r="J294" s="12">
        <f>STOCK[[#This Row],[Precio Final]]*10%</f>
        <v>2.5</v>
      </c>
      <c r="K294" s="9">
        <v>9</v>
      </c>
      <c r="L294" s="9">
        <v>0</v>
      </c>
      <c r="M294" s="13">
        <f>STOCK[[#This Row],[Costo Unitario (USD)]]+STOCK[[#This Row],[Costo Envío (USD)]]+STOCK[[#This Row],[Comisión 10%]]</f>
        <v>11.5</v>
      </c>
      <c r="N294" s="8">
        <f t="shared" si="8"/>
        <v>17.25</v>
      </c>
      <c r="O294" s="9">
        <f t="shared" si="9"/>
        <v>25</v>
      </c>
      <c r="P294" s="9">
        <f>STOCK[[#This Row],[Precio Final]]-STOCK[[#This Row],[Costo total]]</f>
        <v>13.5</v>
      </c>
      <c r="Q294" s="8">
        <f>STOCK[[#This Row],[Ganancia Unitaria]]*STOCK[[#This Row],[Salidas]]</f>
        <v>0</v>
      </c>
      <c r="R294" s="8"/>
      <c r="S294" s="8"/>
      <c r="T294" s="9"/>
      <c r="U294" s="8"/>
      <c r="V294" s="8"/>
    </row>
    <row r="295" spans="1:22" ht="34" customHeight="1" x14ac:dyDescent="0.2">
      <c r="A295" s="14" t="s">
        <v>740</v>
      </c>
      <c r="B295" s="14" t="s">
        <v>85</v>
      </c>
      <c r="C295" s="16" t="s">
        <v>741</v>
      </c>
      <c r="D295" s="14" t="s">
        <v>42</v>
      </c>
      <c r="E295" s="15"/>
      <c r="F295" s="15">
        <v>20</v>
      </c>
      <c r="G295" s="14">
        <v>2</v>
      </c>
      <c r="H295" s="17">
        <f>SUMIFS(VENTAS[Cantidad],VENTAS[Código del producto Vendido],STOCK[[#This Row],[Code]])</f>
        <v>1</v>
      </c>
      <c r="I295" s="14">
        <f>STOCK[[#This Row],[Entradas]]-STOCK[[#This Row],[Salidas]]</f>
        <v>1</v>
      </c>
      <c r="J295" s="18">
        <f>STOCK[[#This Row],[Precio Final]]*10%</f>
        <v>2</v>
      </c>
      <c r="K295" s="15">
        <v>9</v>
      </c>
      <c r="L295" s="15">
        <v>0</v>
      </c>
      <c r="M295" s="19">
        <f>STOCK[[#This Row],[Costo Unitario (USD)]]+STOCK[[#This Row],[Costo Envío (USD)]]+STOCK[[#This Row],[Comisión 10%]]</f>
        <v>11</v>
      </c>
      <c r="N295" s="14">
        <f t="shared" si="8"/>
        <v>16.5</v>
      </c>
      <c r="O295" s="15">
        <f t="shared" si="9"/>
        <v>20</v>
      </c>
      <c r="P295" s="15">
        <f>STOCK[[#This Row],[Precio Final]]-STOCK[[#This Row],[Costo total]]</f>
        <v>9</v>
      </c>
      <c r="Q295" s="14">
        <f>STOCK[[#This Row],[Ganancia Unitaria]]*STOCK[[#This Row],[Salidas]]</f>
        <v>9</v>
      </c>
      <c r="R295" s="14"/>
      <c r="S295" s="14"/>
      <c r="T295" s="15"/>
      <c r="U295" s="14"/>
      <c r="V295" s="14"/>
    </row>
    <row r="296" spans="1:22" ht="51" customHeight="1" x14ac:dyDescent="0.2">
      <c r="A296" s="8" t="s">
        <v>742</v>
      </c>
      <c r="B296" s="8" t="s">
        <v>99</v>
      </c>
      <c r="C296" s="10" t="s">
        <v>743</v>
      </c>
      <c r="D296" s="8" t="s">
        <v>113</v>
      </c>
      <c r="E296" s="9"/>
      <c r="F296" s="9">
        <v>25</v>
      </c>
      <c r="G296" s="8">
        <v>1</v>
      </c>
      <c r="H296" s="11">
        <f>SUMIFS(VENTAS[Cantidad],VENTAS[Código del producto Vendido],STOCK[[#This Row],[Code]])</f>
        <v>1</v>
      </c>
      <c r="I296" s="8">
        <f>STOCK[[#This Row],[Entradas]]-STOCK[[#This Row],[Salidas]]</f>
        <v>0</v>
      </c>
      <c r="J296" s="12">
        <f>STOCK[[#This Row],[Precio Final]]*10%</f>
        <v>2.5</v>
      </c>
      <c r="K296" s="9">
        <v>9</v>
      </c>
      <c r="L296" s="9">
        <v>0</v>
      </c>
      <c r="M296" s="13">
        <f>STOCK[[#This Row],[Costo Unitario (USD)]]+STOCK[[#This Row],[Costo Envío (USD)]]+STOCK[[#This Row],[Comisión 10%]]</f>
        <v>11.5</v>
      </c>
      <c r="N296" s="8">
        <f t="shared" si="8"/>
        <v>17.25</v>
      </c>
      <c r="O296" s="9">
        <f t="shared" si="9"/>
        <v>25</v>
      </c>
      <c r="P296" s="9">
        <f>STOCK[[#This Row],[Precio Final]]-STOCK[[#This Row],[Costo total]]</f>
        <v>13.5</v>
      </c>
      <c r="Q296" s="8">
        <f>STOCK[[#This Row],[Ganancia Unitaria]]*STOCK[[#This Row],[Salidas]]</f>
        <v>13.5</v>
      </c>
      <c r="R296" s="8"/>
      <c r="S296" s="8"/>
      <c r="T296" s="9"/>
      <c r="U296" s="8"/>
      <c r="V296" s="8"/>
    </row>
    <row r="297" spans="1:22" ht="51" customHeight="1" x14ac:dyDescent="0.2">
      <c r="A297" s="14" t="s">
        <v>744</v>
      </c>
      <c r="B297" s="14" t="s">
        <v>136</v>
      </c>
      <c r="C297" s="16" t="s">
        <v>745</v>
      </c>
      <c r="D297" s="14" t="s">
        <v>113</v>
      </c>
      <c r="E297" s="15"/>
      <c r="F297" s="15">
        <v>30</v>
      </c>
      <c r="G297" s="14">
        <v>1</v>
      </c>
      <c r="H297" s="17">
        <f>SUMIFS(VENTAS[Cantidad],VENTAS[Código del producto Vendido],STOCK[[#This Row],[Code]])</f>
        <v>0</v>
      </c>
      <c r="I297" s="14">
        <f>STOCK[[#This Row],[Entradas]]-STOCK[[#This Row],[Salidas]]</f>
        <v>1</v>
      </c>
      <c r="J297" s="18">
        <f>STOCK[[#This Row],[Precio Final]]*10%</f>
        <v>3</v>
      </c>
      <c r="K297" s="15">
        <v>9</v>
      </c>
      <c r="L297" s="15">
        <v>0</v>
      </c>
      <c r="M297" s="19">
        <f>STOCK[[#This Row],[Costo Unitario (USD)]]+STOCK[[#This Row],[Costo Envío (USD)]]+STOCK[[#This Row],[Comisión 10%]]</f>
        <v>12</v>
      </c>
      <c r="N297" s="14">
        <f t="shared" si="8"/>
        <v>18</v>
      </c>
      <c r="O297" s="15">
        <f t="shared" si="9"/>
        <v>30</v>
      </c>
      <c r="P297" s="15">
        <f>STOCK[[#This Row],[Precio Final]]-STOCK[[#This Row],[Costo total]]</f>
        <v>18</v>
      </c>
      <c r="Q297" s="14">
        <f>STOCK[[#This Row],[Ganancia Unitaria]]*STOCK[[#This Row],[Salidas]]</f>
        <v>0</v>
      </c>
      <c r="R297" s="14"/>
      <c r="S297" s="14"/>
      <c r="T297" s="15"/>
      <c r="U297" s="14"/>
      <c r="V297" s="14"/>
    </row>
    <row r="298" spans="1:22" ht="51" customHeight="1" x14ac:dyDescent="0.2">
      <c r="A298" s="8" t="s">
        <v>746</v>
      </c>
      <c r="B298" s="8" t="s">
        <v>494</v>
      </c>
      <c r="C298" s="10" t="s">
        <v>747</v>
      </c>
      <c r="D298" s="8" t="s">
        <v>34</v>
      </c>
      <c r="E298" s="9"/>
      <c r="F298" s="9">
        <v>30</v>
      </c>
      <c r="G298" s="8">
        <v>1</v>
      </c>
      <c r="H298" s="11">
        <f>SUMIFS(VENTAS[Cantidad],VENTAS[Código del producto Vendido],STOCK[[#This Row],[Code]])</f>
        <v>0</v>
      </c>
      <c r="I298" s="8">
        <f>STOCK[[#This Row],[Entradas]]-STOCK[[#This Row],[Salidas]]</f>
        <v>1</v>
      </c>
      <c r="J298" s="12">
        <f>STOCK[[#This Row],[Precio Final]]*10%</f>
        <v>3</v>
      </c>
      <c r="K298" s="9">
        <v>9</v>
      </c>
      <c r="L298" s="9">
        <v>0</v>
      </c>
      <c r="M298" s="13">
        <f>STOCK[[#This Row],[Costo Unitario (USD)]]+STOCK[[#This Row],[Costo Envío (USD)]]+STOCK[[#This Row],[Comisión 10%]]</f>
        <v>12</v>
      </c>
      <c r="N298" s="8">
        <f t="shared" si="8"/>
        <v>18</v>
      </c>
      <c r="O298" s="9">
        <f t="shared" si="9"/>
        <v>30</v>
      </c>
      <c r="P298" s="9">
        <f>STOCK[[#This Row],[Precio Final]]-STOCK[[#This Row],[Costo total]]</f>
        <v>18</v>
      </c>
      <c r="Q298" s="8">
        <f>STOCK[[#This Row],[Ganancia Unitaria]]*STOCK[[#This Row],[Salidas]]</f>
        <v>0</v>
      </c>
      <c r="R298" s="8"/>
      <c r="S298" s="8"/>
      <c r="T298" s="9"/>
      <c r="U298" s="8"/>
      <c r="V298" s="8"/>
    </row>
    <row r="299" spans="1:22" ht="34" customHeight="1" x14ac:dyDescent="0.2">
      <c r="A299" s="14" t="s">
        <v>748</v>
      </c>
      <c r="B299" s="14" t="s">
        <v>513</v>
      </c>
      <c r="C299" s="16" t="s">
        <v>749</v>
      </c>
      <c r="D299" s="14" t="s">
        <v>34</v>
      </c>
      <c r="E299" s="15"/>
      <c r="F299" s="15">
        <v>15</v>
      </c>
      <c r="G299" s="14">
        <v>1</v>
      </c>
      <c r="H299" s="17">
        <f>SUMIFS(VENTAS[Cantidad],VENTAS[Código del producto Vendido],STOCK[[#This Row],[Code]])</f>
        <v>0</v>
      </c>
      <c r="I299" s="14">
        <f>STOCK[[#This Row],[Entradas]]-STOCK[[#This Row],[Salidas]]</f>
        <v>1</v>
      </c>
      <c r="J299" s="18">
        <f>STOCK[[#This Row],[Precio Final]]*10%</f>
        <v>1.5</v>
      </c>
      <c r="K299" s="15">
        <v>9</v>
      </c>
      <c r="L299" s="15">
        <v>0</v>
      </c>
      <c r="M299" s="19">
        <f>STOCK[[#This Row],[Costo Unitario (USD)]]+STOCK[[#This Row],[Costo Envío (USD)]]+STOCK[[#This Row],[Comisión 10%]]</f>
        <v>10.5</v>
      </c>
      <c r="N299" s="14">
        <f t="shared" si="8"/>
        <v>15.75</v>
      </c>
      <c r="O299" s="15">
        <f t="shared" si="9"/>
        <v>15</v>
      </c>
      <c r="P299" s="15">
        <f>STOCK[[#This Row],[Precio Final]]-STOCK[[#This Row],[Costo total]]</f>
        <v>4.5</v>
      </c>
      <c r="Q299" s="14">
        <f>STOCK[[#This Row],[Ganancia Unitaria]]*STOCK[[#This Row],[Salidas]]</f>
        <v>0</v>
      </c>
      <c r="R299" s="14"/>
      <c r="S299" s="14"/>
      <c r="T299" s="15"/>
      <c r="U299" s="14"/>
      <c r="V299" s="14"/>
    </row>
    <row r="300" spans="1:22" ht="34" customHeight="1" x14ac:dyDescent="0.2">
      <c r="A300" s="8" t="s">
        <v>750</v>
      </c>
      <c r="B300" s="8" t="s">
        <v>85</v>
      </c>
      <c r="C300" s="10" t="s">
        <v>751</v>
      </c>
      <c r="D300" s="8" t="s">
        <v>42</v>
      </c>
      <c r="E300" s="9"/>
      <c r="F300" s="9">
        <v>25</v>
      </c>
      <c r="G300" s="8">
        <v>1</v>
      </c>
      <c r="H300" s="11">
        <f>SUMIFS(VENTAS[Cantidad],VENTAS[Código del producto Vendido],STOCK[[#This Row],[Code]])</f>
        <v>0</v>
      </c>
      <c r="I300" s="8">
        <f>STOCK[[#This Row],[Entradas]]-STOCK[[#This Row],[Salidas]]</f>
        <v>1</v>
      </c>
      <c r="J300" s="12">
        <f>STOCK[[#This Row],[Precio Final]]*10%</f>
        <v>2.5</v>
      </c>
      <c r="K300" s="9">
        <v>9</v>
      </c>
      <c r="L300" s="9">
        <v>0</v>
      </c>
      <c r="M300" s="13">
        <f>STOCK[[#This Row],[Costo Unitario (USD)]]+STOCK[[#This Row],[Costo Envío (USD)]]+STOCK[[#This Row],[Comisión 10%]]</f>
        <v>11.5</v>
      </c>
      <c r="N300" s="8">
        <f t="shared" si="8"/>
        <v>17.25</v>
      </c>
      <c r="O300" s="9">
        <f t="shared" si="9"/>
        <v>25</v>
      </c>
      <c r="P300" s="9">
        <f>STOCK[[#This Row],[Precio Final]]-STOCK[[#This Row],[Costo total]]</f>
        <v>13.5</v>
      </c>
      <c r="Q300" s="8">
        <f>STOCK[[#This Row],[Ganancia Unitaria]]*STOCK[[#This Row],[Salidas]]</f>
        <v>0</v>
      </c>
      <c r="R300" s="8"/>
      <c r="S300" s="8"/>
      <c r="T300" s="9"/>
      <c r="U300" s="8"/>
      <c r="V300" s="8"/>
    </row>
    <row r="301" spans="1:22" ht="34" customHeight="1" x14ac:dyDescent="0.2">
      <c r="A301" s="14" t="s">
        <v>752</v>
      </c>
      <c r="B301" s="14" t="s">
        <v>607</v>
      </c>
      <c r="C301" s="16" t="s">
        <v>751</v>
      </c>
      <c r="D301" s="14" t="s">
        <v>224</v>
      </c>
      <c r="E301" s="15"/>
      <c r="F301" s="15">
        <v>25</v>
      </c>
      <c r="G301" s="14">
        <v>1</v>
      </c>
      <c r="H301" s="17">
        <f>SUMIFS(VENTAS[Cantidad],VENTAS[Código del producto Vendido],STOCK[[#This Row],[Code]])</f>
        <v>0</v>
      </c>
      <c r="I301" s="14">
        <f>STOCK[[#This Row],[Entradas]]-STOCK[[#This Row],[Salidas]]</f>
        <v>1</v>
      </c>
      <c r="J301" s="18">
        <f>STOCK[[#This Row],[Precio Final]]*10%</f>
        <v>2.5</v>
      </c>
      <c r="K301" s="15">
        <v>9</v>
      </c>
      <c r="L301" s="15">
        <v>0</v>
      </c>
      <c r="M301" s="19">
        <f>STOCK[[#This Row],[Costo Unitario (USD)]]+STOCK[[#This Row],[Costo Envío (USD)]]+STOCK[[#This Row],[Comisión 10%]]</f>
        <v>11.5</v>
      </c>
      <c r="N301" s="14">
        <f t="shared" si="8"/>
        <v>17.25</v>
      </c>
      <c r="O301" s="15">
        <f t="shared" si="9"/>
        <v>25</v>
      </c>
      <c r="P301" s="15">
        <f>STOCK[[#This Row],[Precio Final]]-STOCK[[#This Row],[Costo total]]</f>
        <v>13.5</v>
      </c>
      <c r="Q301" s="14">
        <f>STOCK[[#This Row],[Ganancia Unitaria]]*STOCK[[#This Row],[Salidas]]</f>
        <v>0</v>
      </c>
      <c r="R301" s="14"/>
      <c r="S301" s="14"/>
      <c r="T301" s="15"/>
      <c r="U301" s="14"/>
      <c r="V301" s="14"/>
    </row>
    <row r="302" spans="1:22" ht="34" customHeight="1" x14ac:dyDescent="0.2">
      <c r="A302" s="8" t="s">
        <v>753</v>
      </c>
      <c r="B302" s="8" t="s">
        <v>99</v>
      </c>
      <c r="C302" s="10" t="s">
        <v>754</v>
      </c>
      <c r="D302" s="8" t="s">
        <v>641</v>
      </c>
      <c r="E302" s="9"/>
      <c r="F302" s="9">
        <v>15</v>
      </c>
      <c r="G302" s="8">
        <v>8</v>
      </c>
      <c r="H302" s="11">
        <f>SUMIFS(VENTAS[Cantidad],VENTAS[Código del producto Vendido],STOCK[[#This Row],[Code]])</f>
        <v>0</v>
      </c>
      <c r="I302" s="8">
        <f>STOCK[[#This Row],[Entradas]]-STOCK[[#This Row],[Salidas]]</f>
        <v>8</v>
      </c>
      <c r="J302" s="12">
        <f>STOCK[[#This Row],[Precio Final]]*10%</f>
        <v>1.5</v>
      </c>
      <c r="K302" s="9">
        <v>9</v>
      </c>
      <c r="L302" s="9">
        <v>0</v>
      </c>
      <c r="M302" s="13">
        <f>STOCK[[#This Row],[Costo Unitario (USD)]]+STOCK[[#This Row],[Costo Envío (USD)]]+STOCK[[#This Row],[Comisión 10%]]</f>
        <v>10.5</v>
      </c>
      <c r="N302" s="8">
        <f t="shared" si="8"/>
        <v>15.75</v>
      </c>
      <c r="O302" s="9">
        <f t="shared" si="9"/>
        <v>15</v>
      </c>
      <c r="P302" s="9">
        <f>STOCK[[#This Row],[Precio Final]]-STOCK[[#This Row],[Costo total]]</f>
        <v>4.5</v>
      </c>
      <c r="Q302" s="8">
        <f>STOCK[[#This Row],[Ganancia Unitaria]]*STOCK[[#This Row],[Salidas]]</f>
        <v>0</v>
      </c>
      <c r="R302" s="8" t="s">
        <v>556</v>
      </c>
      <c r="S302" s="8"/>
      <c r="T302" s="9">
        <f>STOCK[[#This Row],[Costo total]]*STOCK[[#This Row],[Entradas]]</f>
        <v>84</v>
      </c>
      <c r="U302" s="8">
        <f>STOCK[[#This Row],[Stock Actual]]*STOCK[[#This Row],[Costo total]]</f>
        <v>84</v>
      </c>
      <c r="V302" s="8"/>
    </row>
    <row r="303" spans="1:22" ht="34" customHeight="1" x14ac:dyDescent="0.2">
      <c r="A303" s="14" t="s">
        <v>755</v>
      </c>
      <c r="B303" s="14" t="s">
        <v>513</v>
      </c>
      <c r="C303" s="16" t="s">
        <v>756</v>
      </c>
      <c r="D303" s="14" t="s">
        <v>34</v>
      </c>
      <c r="E303" s="15"/>
      <c r="F303" s="15">
        <v>18</v>
      </c>
      <c r="G303" s="14">
        <v>1</v>
      </c>
      <c r="H303" s="17">
        <f>SUMIFS(VENTAS[Cantidad],VENTAS[Código del producto Vendido],STOCK[[#This Row],[Code]])</f>
        <v>0</v>
      </c>
      <c r="I303" s="14">
        <f>STOCK[[#This Row],[Entradas]]-STOCK[[#This Row],[Salidas]]</f>
        <v>1</v>
      </c>
      <c r="J303" s="18">
        <f>STOCK[[#This Row],[Precio Final]]*10%</f>
        <v>1.8</v>
      </c>
      <c r="K303" s="15">
        <v>9</v>
      </c>
      <c r="L303" s="15">
        <v>0</v>
      </c>
      <c r="M303" s="19">
        <f>STOCK[[#This Row],[Costo Unitario (USD)]]+STOCK[[#This Row],[Costo Envío (USD)]]+STOCK[[#This Row],[Comisión 10%]]</f>
        <v>10.8</v>
      </c>
      <c r="N303" s="14">
        <f t="shared" si="8"/>
        <v>16.200000000000003</v>
      </c>
      <c r="O303" s="15">
        <f t="shared" si="9"/>
        <v>18</v>
      </c>
      <c r="P303" s="15">
        <f>STOCK[[#This Row],[Precio Final]]-STOCK[[#This Row],[Costo total]]</f>
        <v>7.1999999999999993</v>
      </c>
      <c r="Q303" s="14">
        <f>STOCK[[#This Row],[Ganancia Unitaria]]*STOCK[[#This Row],[Salidas]]</f>
        <v>0</v>
      </c>
      <c r="R303" s="14"/>
      <c r="S303" s="14"/>
      <c r="T303" s="15"/>
      <c r="U303" s="14"/>
      <c r="V303" s="14"/>
    </row>
    <row r="304" spans="1:22" ht="34" customHeight="1" x14ac:dyDescent="0.2">
      <c r="A304" s="8" t="s">
        <v>757</v>
      </c>
      <c r="B304" s="8" t="s">
        <v>99</v>
      </c>
      <c r="C304" s="10" t="s">
        <v>758</v>
      </c>
      <c r="D304" s="8" t="s">
        <v>113</v>
      </c>
      <c r="E304" s="9"/>
      <c r="F304" s="9">
        <v>15</v>
      </c>
      <c r="G304" s="8">
        <v>1</v>
      </c>
      <c r="H304" s="11">
        <f>SUMIFS(VENTAS[Cantidad],VENTAS[Código del producto Vendido],STOCK[[#This Row],[Code]])</f>
        <v>0</v>
      </c>
      <c r="I304" s="8">
        <f>STOCK[[#This Row],[Entradas]]-STOCK[[#This Row],[Salidas]]</f>
        <v>1</v>
      </c>
      <c r="J304" s="12">
        <f>STOCK[[#This Row],[Precio Final]]*10%</f>
        <v>1.5</v>
      </c>
      <c r="K304" s="9">
        <v>9</v>
      </c>
      <c r="L304" s="9">
        <v>0</v>
      </c>
      <c r="M304" s="13">
        <f>STOCK[[#This Row],[Costo Unitario (USD)]]+STOCK[[#This Row],[Costo Envío (USD)]]+STOCK[[#This Row],[Comisión 10%]]</f>
        <v>10.5</v>
      </c>
      <c r="N304" s="8">
        <f t="shared" si="8"/>
        <v>15.75</v>
      </c>
      <c r="O304" s="9">
        <f t="shared" si="9"/>
        <v>15</v>
      </c>
      <c r="P304" s="9">
        <f>STOCK[[#This Row],[Precio Final]]-STOCK[[#This Row],[Costo total]]</f>
        <v>4.5</v>
      </c>
      <c r="Q304" s="8">
        <f>STOCK[[#This Row],[Ganancia Unitaria]]*STOCK[[#This Row],[Salidas]]</f>
        <v>0</v>
      </c>
      <c r="R304" s="8"/>
      <c r="S304" s="8"/>
      <c r="T304" s="9"/>
      <c r="U304" s="8"/>
      <c r="V304" s="8"/>
    </row>
    <row r="305" spans="1:22" ht="51" customHeight="1" x14ac:dyDescent="0.2">
      <c r="A305" s="14" t="s">
        <v>759</v>
      </c>
      <c r="B305" s="14" t="s">
        <v>99</v>
      </c>
      <c r="C305" s="16" t="s">
        <v>613</v>
      </c>
      <c r="D305" s="14" t="s">
        <v>113</v>
      </c>
      <c r="E305" s="15"/>
      <c r="F305" s="15">
        <v>20</v>
      </c>
      <c r="G305" s="14">
        <v>2</v>
      </c>
      <c r="H305" s="17">
        <f>SUMIFS(VENTAS[Cantidad],VENTAS[Código del producto Vendido],STOCK[[#This Row],[Code]])</f>
        <v>0</v>
      </c>
      <c r="I305" s="14">
        <f>STOCK[[#This Row],[Entradas]]-STOCK[[#This Row],[Salidas]]</f>
        <v>2</v>
      </c>
      <c r="J305" s="18">
        <f>STOCK[[#This Row],[Precio Final]]*10%</f>
        <v>2</v>
      </c>
      <c r="K305" s="15">
        <v>9</v>
      </c>
      <c r="L305" s="15">
        <v>0</v>
      </c>
      <c r="M305" s="19">
        <f>STOCK[[#This Row],[Costo Unitario (USD)]]+STOCK[[#This Row],[Costo Envío (USD)]]+STOCK[[#This Row],[Comisión 10%]]</f>
        <v>11</v>
      </c>
      <c r="N305" s="14">
        <f t="shared" si="8"/>
        <v>16.5</v>
      </c>
      <c r="O305" s="15">
        <f t="shared" si="9"/>
        <v>20</v>
      </c>
      <c r="P305" s="15">
        <f>STOCK[[#This Row],[Precio Final]]-STOCK[[#This Row],[Costo total]]</f>
        <v>9</v>
      </c>
      <c r="Q305" s="14">
        <f>STOCK[[#This Row],[Ganancia Unitaria]]*STOCK[[#This Row],[Salidas]]</f>
        <v>0</v>
      </c>
      <c r="R305" s="14"/>
      <c r="S305" s="14"/>
      <c r="T305" s="15"/>
      <c r="U305" s="14"/>
      <c r="V305" s="14"/>
    </row>
    <row r="306" spans="1:22" ht="51" customHeight="1" x14ac:dyDescent="0.2">
      <c r="A306" s="8" t="s">
        <v>760</v>
      </c>
      <c r="B306" s="8" t="s">
        <v>149</v>
      </c>
      <c r="C306" s="10" t="s">
        <v>761</v>
      </c>
      <c r="D306" s="8" t="s">
        <v>42</v>
      </c>
      <c r="E306" s="9"/>
      <c r="F306" s="9">
        <v>18</v>
      </c>
      <c r="G306" s="8">
        <v>1</v>
      </c>
      <c r="H306" s="11">
        <f>SUMIFS(VENTAS[Cantidad],VENTAS[Código del producto Vendido],STOCK[[#This Row],[Code]])</f>
        <v>1</v>
      </c>
      <c r="I306" s="8">
        <f>STOCK[[#This Row],[Entradas]]-STOCK[[#This Row],[Salidas]]</f>
        <v>0</v>
      </c>
      <c r="J306" s="12">
        <f>STOCK[[#This Row],[Precio Final]]*10%</f>
        <v>1.8</v>
      </c>
      <c r="K306" s="9">
        <v>9</v>
      </c>
      <c r="L306" s="9">
        <v>0</v>
      </c>
      <c r="M306" s="13">
        <f>STOCK[[#This Row],[Costo Unitario (USD)]]+STOCK[[#This Row],[Costo Envío (USD)]]+STOCK[[#This Row],[Comisión 10%]]</f>
        <v>10.8</v>
      </c>
      <c r="N306" s="8">
        <f t="shared" si="8"/>
        <v>16.200000000000003</v>
      </c>
      <c r="O306" s="9">
        <f t="shared" si="9"/>
        <v>18</v>
      </c>
      <c r="P306" s="9">
        <f>STOCK[[#This Row],[Precio Final]]-STOCK[[#This Row],[Costo total]]</f>
        <v>7.1999999999999993</v>
      </c>
      <c r="Q306" s="8">
        <f>STOCK[[#This Row],[Ganancia Unitaria]]*STOCK[[#This Row],[Salidas]]</f>
        <v>7.1999999999999993</v>
      </c>
      <c r="R306" s="8"/>
      <c r="S306" s="8"/>
      <c r="T306" s="9"/>
      <c r="U306" s="8"/>
      <c r="V306" s="8"/>
    </row>
    <row r="307" spans="1:22" ht="51" customHeight="1" x14ac:dyDescent="0.2">
      <c r="A307" s="14" t="s">
        <v>762</v>
      </c>
      <c r="B307" s="14" t="s">
        <v>85</v>
      </c>
      <c r="C307" s="16" t="s">
        <v>763</v>
      </c>
      <c r="D307" s="14" t="s">
        <v>46</v>
      </c>
      <c r="E307" s="15"/>
      <c r="F307" s="15">
        <v>25</v>
      </c>
      <c r="G307" s="14">
        <v>0</v>
      </c>
      <c r="H307" s="17">
        <f>SUMIFS(VENTAS[Cantidad],VENTAS[Código del producto Vendido],STOCK[[#This Row],[Code]])</f>
        <v>0</v>
      </c>
      <c r="I307" s="14">
        <f>STOCK[[#This Row],[Entradas]]-STOCK[[#This Row],[Salidas]]</f>
        <v>0</v>
      </c>
      <c r="J307" s="18">
        <f>STOCK[[#This Row],[Precio Final]]*10%</f>
        <v>2.5</v>
      </c>
      <c r="K307" s="15">
        <v>9</v>
      </c>
      <c r="L307" s="15">
        <v>0</v>
      </c>
      <c r="M307" s="19">
        <f>STOCK[[#This Row],[Costo Unitario (USD)]]+STOCK[[#This Row],[Costo Envío (USD)]]+STOCK[[#This Row],[Comisión 10%]]</f>
        <v>11.5</v>
      </c>
      <c r="N307" s="14">
        <f t="shared" si="8"/>
        <v>17.25</v>
      </c>
      <c r="O307" s="15">
        <f t="shared" si="9"/>
        <v>25</v>
      </c>
      <c r="P307" s="15">
        <f>STOCK[[#This Row],[Precio Final]]-STOCK[[#This Row],[Costo total]]</f>
        <v>13.5</v>
      </c>
      <c r="Q307" s="14">
        <f>STOCK[[#This Row],[Ganancia Unitaria]]*STOCK[[#This Row],[Salidas]]</f>
        <v>0</v>
      </c>
      <c r="R307" s="14"/>
      <c r="S307" s="14"/>
      <c r="T307" s="15"/>
      <c r="U307" s="14"/>
      <c r="V307" s="14"/>
    </row>
    <row r="308" spans="1:22" ht="34" customHeight="1" x14ac:dyDescent="0.2">
      <c r="A308" s="8" t="s">
        <v>764</v>
      </c>
      <c r="B308" s="8" t="s">
        <v>136</v>
      </c>
      <c r="C308" s="10" t="s">
        <v>765</v>
      </c>
      <c r="D308" s="8" t="s">
        <v>113</v>
      </c>
      <c r="E308" s="9"/>
      <c r="F308" s="9">
        <v>15</v>
      </c>
      <c r="G308" s="8">
        <v>1</v>
      </c>
      <c r="H308" s="11">
        <f>SUMIFS(VENTAS[Cantidad],VENTAS[Código del producto Vendido],STOCK[[#This Row],[Code]])</f>
        <v>0</v>
      </c>
      <c r="I308" s="8">
        <f>STOCK[[#This Row],[Entradas]]-STOCK[[#This Row],[Salidas]]</f>
        <v>1</v>
      </c>
      <c r="J308" s="12">
        <f>STOCK[[#This Row],[Precio Final]]*10%</f>
        <v>1.5</v>
      </c>
      <c r="K308" s="9">
        <v>9</v>
      </c>
      <c r="L308" s="9">
        <v>0</v>
      </c>
      <c r="M308" s="13">
        <f>STOCK[[#This Row],[Costo Unitario (USD)]]+STOCK[[#This Row],[Costo Envío (USD)]]+STOCK[[#This Row],[Comisión 10%]]</f>
        <v>10.5</v>
      </c>
      <c r="N308" s="8">
        <f t="shared" si="8"/>
        <v>15.75</v>
      </c>
      <c r="O308" s="9">
        <f t="shared" si="9"/>
        <v>15</v>
      </c>
      <c r="P308" s="9">
        <f>STOCK[[#This Row],[Precio Final]]-STOCK[[#This Row],[Costo total]]</f>
        <v>4.5</v>
      </c>
      <c r="Q308" s="8">
        <f>STOCK[[#This Row],[Ganancia Unitaria]]*STOCK[[#This Row],[Salidas]]</f>
        <v>0</v>
      </c>
      <c r="R308" s="8"/>
      <c r="S308" s="8"/>
      <c r="T308" s="9"/>
      <c r="U308" s="8"/>
      <c r="V308" s="8"/>
    </row>
    <row r="309" spans="1:22" ht="34" customHeight="1" x14ac:dyDescent="0.2">
      <c r="A309" s="14" t="s">
        <v>766</v>
      </c>
      <c r="B309" s="14" t="s">
        <v>149</v>
      </c>
      <c r="C309" s="16" t="s">
        <v>767</v>
      </c>
      <c r="D309" s="14" t="s">
        <v>768</v>
      </c>
      <c r="E309" s="15"/>
      <c r="F309" s="15">
        <v>25</v>
      </c>
      <c r="G309" s="14">
        <v>1</v>
      </c>
      <c r="H309" s="17">
        <f>SUMIFS(VENTAS[Cantidad],VENTAS[Código del producto Vendido],STOCK[[#This Row],[Code]])</f>
        <v>0</v>
      </c>
      <c r="I309" s="14">
        <f>STOCK[[#This Row],[Entradas]]-STOCK[[#This Row],[Salidas]]</f>
        <v>1</v>
      </c>
      <c r="J309" s="18">
        <f>STOCK[[#This Row],[Precio Final]]*10%</f>
        <v>2.5</v>
      </c>
      <c r="K309" s="15">
        <v>9</v>
      </c>
      <c r="L309" s="15">
        <v>0</v>
      </c>
      <c r="M309" s="19">
        <f>STOCK[[#This Row],[Costo Unitario (USD)]]+STOCK[[#This Row],[Costo Envío (USD)]]+STOCK[[#This Row],[Comisión 10%]]</f>
        <v>11.5</v>
      </c>
      <c r="N309" s="14">
        <f t="shared" si="8"/>
        <v>17.25</v>
      </c>
      <c r="O309" s="15">
        <f t="shared" si="9"/>
        <v>25</v>
      </c>
      <c r="P309" s="15">
        <f>STOCK[[#This Row],[Precio Final]]-STOCK[[#This Row],[Costo total]]</f>
        <v>13.5</v>
      </c>
      <c r="Q309" s="14">
        <f>STOCK[[#This Row],[Ganancia Unitaria]]*STOCK[[#This Row],[Salidas]]</f>
        <v>0</v>
      </c>
      <c r="R309" s="14"/>
      <c r="S309" s="14"/>
      <c r="T309" s="15"/>
      <c r="U309" s="14"/>
      <c r="V309" s="14"/>
    </row>
    <row r="310" spans="1:22" ht="34" customHeight="1" x14ac:dyDescent="0.2">
      <c r="A310" s="8" t="s">
        <v>769</v>
      </c>
      <c r="B310" s="8" t="s">
        <v>607</v>
      </c>
      <c r="C310" s="10" t="s">
        <v>770</v>
      </c>
      <c r="D310" s="8" t="s">
        <v>224</v>
      </c>
      <c r="E310" s="9"/>
      <c r="F310" s="9">
        <v>30</v>
      </c>
      <c r="G310" s="8">
        <v>1</v>
      </c>
      <c r="H310" s="11">
        <f>SUMIFS(VENTAS[Cantidad],VENTAS[Código del producto Vendido],STOCK[[#This Row],[Code]])</f>
        <v>0</v>
      </c>
      <c r="I310" s="8">
        <f>STOCK[[#This Row],[Entradas]]-STOCK[[#This Row],[Salidas]]</f>
        <v>1</v>
      </c>
      <c r="J310" s="12">
        <f>STOCK[[#This Row],[Precio Final]]*10%</f>
        <v>3</v>
      </c>
      <c r="K310" s="9">
        <v>9</v>
      </c>
      <c r="L310" s="9">
        <v>0</v>
      </c>
      <c r="M310" s="13">
        <f>STOCK[[#This Row],[Costo Unitario (USD)]]+STOCK[[#This Row],[Costo Envío (USD)]]+STOCK[[#This Row],[Comisión 10%]]</f>
        <v>12</v>
      </c>
      <c r="N310" s="8">
        <f t="shared" si="8"/>
        <v>18</v>
      </c>
      <c r="O310" s="9">
        <f t="shared" si="9"/>
        <v>30</v>
      </c>
      <c r="P310" s="9">
        <f>STOCK[[#This Row],[Precio Final]]-STOCK[[#This Row],[Costo total]]</f>
        <v>18</v>
      </c>
      <c r="Q310" s="8">
        <f>STOCK[[#This Row],[Ganancia Unitaria]]*STOCK[[#This Row],[Salidas]]</f>
        <v>0</v>
      </c>
      <c r="R310" s="8"/>
      <c r="S310" s="8"/>
      <c r="T310" s="9"/>
      <c r="U310" s="8"/>
      <c r="V310" s="8"/>
    </row>
    <row r="311" spans="1:22" ht="68" customHeight="1" x14ac:dyDescent="0.2">
      <c r="A311" s="14" t="s">
        <v>771</v>
      </c>
      <c r="B311" s="14" t="s">
        <v>85</v>
      </c>
      <c r="C311" s="16" t="s">
        <v>601</v>
      </c>
      <c r="D311" s="14" t="s">
        <v>42</v>
      </c>
      <c r="E311" s="15"/>
      <c r="F311" s="15">
        <v>20</v>
      </c>
      <c r="G311" s="14">
        <v>1</v>
      </c>
      <c r="H311" s="17">
        <f>SUMIFS(VENTAS[Cantidad],VENTAS[Código del producto Vendido],STOCK[[#This Row],[Code]])</f>
        <v>1</v>
      </c>
      <c r="I311" s="14">
        <f>STOCK[[#This Row],[Entradas]]-STOCK[[#This Row],[Salidas]]</f>
        <v>0</v>
      </c>
      <c r="J311" s="18">
        <f>STOCK[[#This Row],[Precio Final]]*10%</f>
        <v>2</v>
      </c>
      <c r="K311" s="15">
        <v>9</v>
      </c>
      <c r="L311" s="15">
        <v>0</v>
      </c>
      <c r="M311" s="19">
        <f>STOCK[[#This Row],[Costo Unitario (USD)]]+STOCK[[#This Row],[Costo Envío (USD)]]+STOCK[[#This Row],[Comisión 10%]]</f>
        <v>11</v>
      </c>
      <c r="N311" s="14">
        <f t="shared" si="8"/>
        <v>16.5</v>
      </c>
      <c r="O311" s="15">
        <f t="shared" si="9"/>
        <v>20</v>
      </c>
      <c r="P311" s="15">
        <f>STOCK[[#This Row],[Precio Final]]-STOCK[[#This Row],[Costo total]]</f>
        <v>9</v>
      </c>
      <c r="Q311" s="14">
        <f>STOCK[[#This Row],[Ganancia Unitaria]]*STOCK[[#This Row],[Salidas]]</f>
        <v>9</v>
      </c>
      <c r="R311" s="14"/>
      <c r="S311" s="14"/>
      <c r="T311" s="15"/>
      <c r="U311" s="14"/>
      <c r="V311" s="14"/>
    </row>
    <row r="312" spans="1:22" ht="51" customHeight="1" x14ac:dyDescent="0.2">
      <c r="A312" s="8" t="s">
        <v>772</v>
      </c>
      <c r="B312" s="8" t="s">
        <v>85</v>
      </c>
      <c r="C312" s="10" t="s">
        <v>773</v>
      </c>
      <c r="D312" s="8" t="s">
        <v>46</v>
      </c>
      <c r="E312" s="9"/>
      <c r="F312" s="9">
        <v>30</v>
      </c>
      <c r="G312" s="8">
        <v>2</v>
      </c>
      <c r="H312" s="11">
        <f>SUMIFS(VENTAS[Cantidad],VENTAS[Código del producto Vendido],STOCK[[#This Row],[Code]])</f>
        <v>2</v>
      </c>
      <c r="I312" s="8">
        <f>STOCK[[#This Row],[Entradas]]-STOCK[[#This Row],[Salidas]]</f>
        <v>0</v>
      </c>
      <c r="J312" s="12">
        <f>STOCK[[#This Row],[Precio Final]]*10%</f>
        <v>3</v>
      </c>
      <c r="K312" s="9">
        <v>9</v>
      </c>
      <c r="L312" s="9">
        <v>0</v>
      </c>
      <c r="M312" s="13">
        <f>STOCK[[#This Row],[Costo Unitario (USD)]]+STOCK[[#This Row],[Costo Envío (USD)]]+STOCK[[#This Row],[Comisión 10%]]</f>
        <v>12</v>
      </c>
      <c r="N312" s="8">
        <f t="shared" si="8"/>
        <v>18</v>
      </c>
      <c r="O312" s="9">
        <f t="shared" si="9"/>
        <v>30</v>
      </c>
      <c r="P312" s="9">
        <f>STOCK[[#This Row],[Precio Final]]-STOCK[[#This Row],[Costo total]]</f>
        <v>18</v>
      </c>
      <c r="Q312" s="8">
        <f>STOCK[[#This Row],[Ganancia Unitaria]]*STOCK[[#This Row],[Salidas]]</f>
        <v>36</v>
      </c>
      <c r="R312" s="8"/>
      <c r="S312" s="8"/>
      <c r="T312" s="9"/>
      <c r="U312" s="8"/>
      <c r="V312" s="8"/>
    </row>
    <row r="313" spans="1:22" ht="51" customHeight="1" x14ac:dyDescent="0.2">
      <c r="A313" s="14" t="s">
        <v>774</v>
      </c>
      <c r="B313" s="14" t="s">
        <v>149</v>
      </c>
      <c r="C313" s="16" t="s">
        <v>613</v>
      </c>
      <c r="D313" s="14" t="s">
        <v>42</v>
      </c>
      <c r="E313" s="15"/>
      <c r="F313" s="15">
        <v>20</v>
      </c>
      <c r="G313" s="14">
        <v>1</v>
      </c>
      <c r="H313" s="17">
        <f>SUMIFS(VENTAS[Cantidad],VENTAS[Código del producto Vendido],STOCK[[#This Row],[Code]])</f>
        <v>0</v>
      </c>
      <c r="I313" s="14">
        <f>STOCK[[#This Row],[Entradas]]-STOCK[[#This Row],[Salidas]]</f>
        <v>1</v>
      </c>
      <c r="J313" s="18">
        <f>STOCK[[#This Row],[Precio Final]]*10%</f>
        <v>2</v>
      </c>
      <c r="K313" s="15">
        <v>9</v>
      </c>
      <c r="L313" s="15">
        <v>0</v>
      </c>
      <c r="M313" s="19">
        <f>STOCK[[#This Row],[Costo Unitario (USD)]]+STOCK[[#This Row],[Costo Envío (USD)]]+STOCK[[#This Row],[Comisión 10%]]</f>
        <v>11</v>
      </c>
      <c r="N313" s="14">
        <f t="shared" si="8"/>
        <v>16.5</v>
      </c>
      <c r="O313" s="15">
        <f t="shared" si="9"/>
        <v>20</v>
      </c>
      <c r="P313" s="15">
        <f>STOCK[[#This Row],[Precio Final]]-STOCK[[#This Row],[Costo total]]</f>
        <v>9</v>
      </c>
      <c r="Q313" s="14">
        <f>STOCK[[#This Row],[Ganancia Unitaria]]*STOCK[[#This Row],[Salidas]]</f>
        <v>0</v>
      </c>
      <c r="R313" s="14"/>
      <c r="S313" s="14"/>
      <c r="T313" s="15"/>
      <c r="U313" s="14"/>
      <c r="V313" s="14"/>
    </row>
    <row r="314" spans="1:22" ht="51" customHeight="1" x14ac:dyDescent="0.2">
      <c r="A314" s="8" t="s">
        <v>775</v>
      </c>
      <c r="B314" s="8" t="s">
        <v>149</v>
      </c>
      <c r="C314" s="10" t="s">
        <v>776</v>
      </c>
      <c r="D314" s="8" t="s">
        <v>46</v>
      </c>
      <c r="E314" s="9"/>
      <c r="F314" s="9">
        <v>18</v>
      </c>
      <c r="G314" s="8">
        <v>1</v>
      </c>
      <c r="H314" s="11">
        <f>SUMIFS(VENTAS[Cantidad],VENTAS[Código del producto Vendido],STOCK[[#This Row],[Code]])</f>
        <v>0</v>
      </c>
      <c r="I314" s="8">
        <f>STOCK[[#This Row],[Entradas]]-STOCK[[#This Row],[Salidas]]</f>
        <v>1</v>
      </c>
      <c r="J314" s="12">
        <f>STOCK[[#This Row],[Precio Final]]*10%</f>
        <v>1.8</v>
      </c>
      <c r="K314" s="9">
        <v>9</v>
      </c>
      <c r="L314" s="9">
        <v>0</v>
      </c>
      <c r="M314" s="13">
        <f>STOCK[[#This Row],[Costo Unitario (USD)]]+STOCK[[#This Row],[Costo Envío (USD)]]+STOCK[[#This Row],[Comisión 10%]]</f>
        <v>10.8</v>
      </c>
      <c r="N314" s="8">
        <f t="shared" si="8"/>
        <v>16.200000000000003</v>
      </c>
      <c r="O314" s="9">
        <f t="shared" si="9"/>
        <v>18</v>
      </c>
      <c r="P314" s="9">
        <f>STOCK[[#This Row],[Precio Final]]-STOCK[[#This Row],[Costo total]]</f>
        <v>7.1999999999999993</v>
      </c>
      <c r="Q314" s="8">
        <f>STOCK[[#This Row],[Ganancia Unitaria]]*STOCK[[#This Row],[Salidas]]</f>
        <v>0</v>
      </c>
      <c r="R314" s="8"/>
      <c r="S314" s="8"/>
      <c r="T314" s="9"/>
      <c r="U314" s="8"/>
      <c r="V314" s="8"/>
    </row>
    <row r="315" spans="1:22" ht="34" customHeight="1" x14ac:dyDescent="0.2">
      <c r="A315" s="14" t="s">
        <v>777</v>
      </c>
      <c r="B315" s="14" t="s">
        <v>149</v>
      </c>
      <c r="C315" s="16" t="s">
        <v>778</v>
      </c>
      <c r="D315" s="14" t="s">
        <v>42</v>
      </c>
      <c r="E315" s="15"/>
      <c r="F315" s="15">
        <v>18</v>
      </c>
      <c r="G315" s="14">
        <v>2</v>
      </c>
      <c r="H315" s="17">
        <f>SUMIFS(VENTAS[Cantidad],VENTAS[Código del producto Vendido],STOCK[[#This Row],[Code]])</f>
        <v>0</v>
      </c>
      <c r="I315" s="14">
        <f>STOCK[[#This Row],[Entradas]]-STOCK[[#This Row],[Salidas]]</f>
        <v>2</v>
      </c>
      <c r="J315" s="18">
        <f>STOCK[[#This Row],[Precio Final]]*10%</f>
        <v>1.8</v>
      </c>
      <c r="K315" s="15">
        <v>9</v>
      </c>
      <c r="L315" s="15">
        <v>0</v>
      </c>
      <c r="M315" s="19">
        <f>STOCK[[#This Row],[Costo Unitario (USD)]]+STOCK[[#This Row],[Costo Envío (USD)]]+STOCK[[#This Row],[Comisión 10%]]</f>
        <v>10.8</v>
      </c>
      <c r="N315" s="14">
        <f t="shared" si="8"/>
        <v>16.200000000000003</v>
      </c>
      <c r="O315" s="15">
        <f t="shared" si="9"/>
        <v>18</v>
      </c>
      <c r="P315" s="15">
        <f>STOCK[[#This Row],[Precio Final]]-STOCK[[#This Row],[Costo total]]</f>
        <v>7.1999999999999993</v>
      </c>
      <c r="Q315" s="14">
        <f>STOCK[[#This Row],[Ganancia Unitaria]]*STOCK[[#This Row],[Salidas]]</f>
        <v>0</v>
      </c>
      <c r="R315" s="14"/>
      <c r="S315" s="14"/>
      <c r="T315" s="15"/>
      <c r="U315" s="14"/>
      <c r="V315" s="14"/>
    </row>
    <row r="316" spans="1:22" ht="34" customHeight="1" x14ac:dyDescent="0.2">
      <c r="A316" s="8" t="s">
        <v>779</v>
      </c>
      <c r="B316" s="8" t="s">
        <v>85</v>
      </c>
      <c r="C316" s="10" t="s">
        <v>780</v>
      </c>
      <c r="D316" s="8" t="s">
        <v>46</v>
      </c>
      <c r="E316" s="9"/>
      <c r="F316" s="9">
        <v>18</v>
      </c>
      <c r="G316" s="8">
        <v>1</v>
      </c>
      <c r="H316" s="11">
        <f>SUMIFS(VENTAS[Cantidad],VENTAS[Código del producto Vendido],STOCK[[#This Row],[Code]])</f>
        <v>0</v>
      </c>
      <c r="I316" s="8">
        <f>STOCK[[#This Row],[Entradas]]-STOCK[[#This Row],[Salidas]]</f>
        <v>1</v>
      </c>
      <c r="J316" s="12">
        <f>STOCK[[#This Row],[Precio Final]]*10%</f>
        <v>1.8</v>
      </c>
      <c r="K316" s="9">
        <v>9</v>
      </c>
      <c r="L316" s="9">
        <v>0</v>
      </c>
      <c r="M316" s="13">
        <f>STOCK[[#This Row],[Costo Unitario (USD)]]+STOCK[[#This Row],[Costo Envío (USD)]]+STOCK[[#This Row],[Comisión 10%]]</f>
        <v>10.8</v>
      </c>
      <c r="N316" s="8">
        <f t="shared" si="8"/>
        <v>16.200000000000003</v>
      </c>
      <c r="O316" s="9">
        <f t="shared" si="9"/>
        <v>18</v>
      </c>
      <c r="P316" s="9">
        <f>STOCK[[#This Row],[Precio Final]]-STOCK[[#This Row],[Costo total]]</f>
        <v>7.1999999999999993</v>
      </c>
      <c r="Q316" s="8">
        <f>STOCK[[#This Row],[Ganancia Unitaria]]*STOCK[[#This Row],[Salidas]]</f>
        <v>0</v>
      </c>
      <c r="R316" s="8"/>
      <c r="S316" s="8"/>
      <c r="T316" s="9"/>
      <c r="U316" s="8"/>
      <c r="V316" s="8"/>
    </row>
    <row r="317" spans="1:22" ht="34" customHeight="1" x14ac:dyDescent="0.2">
      <c r="A317" s="14" t="s">
        <v>781</v>
      </c>
      <c r="B317" s="14" t="s">
        <v>85</v>
      </c>
      <c r="C317" s="16" t="s">
        <v>765</v>
      </c>
      <c r="D317" s="14" t="s">
        <v>42</v>
      </c>
      <c r="E317" s="15"/>
      <c r="F317" s="15">
        <v>15</v>
      </c>
      <c r="G317" s="14">
        <v>2</v>
      </c>
      <c r="H317" s="17">
        <f>SUMIFS(VENTAS[Cantidad],VENTAS[Código del producto Vendido],STOCK[[#This Row],[Code]])</f>
        <v>0</v>
      </c>
      <c r="I317" s="14">
        <f>STOCK[[#This Row],[Entradas]]-STOCK[[#This Row],[Salidas]]</f>
        <v>2</v>
      </c>
      <c r="J317" s="18">
        <f>STOCK[[#This Row],[Precio Final]]*10%</f>
        <v>1.5</v>
      </c>
      <c r="K317" s="15">
        <v>9</v>
      </c>
      <c r="L317" s="15">
        <v>0</v>
      </c>
      <c r="M317" s="19">
        <f>STOCK[[#This Row],[Costo Unitario (USD)]]+STOCK[[#This Row],[Costo Envío (USD)]]+STOCK[[#This Row],[Comisión 10%]]</f>
        <v>10.5</v>
      </c>
      <c r="N317" s="14">
        <f t="shared" si="8"/>
        <v>15.75</v>
      </c>
      <c r="O317" s="15">
        <f t="shared" si="9"/>
        <v>15</v>
      </c>
      <c r="P317" s="15">
        <f>STOCK[[#This Row],[Precio Final]]-STOCK[[#This Row],[Costo total]]</f>
        <v>4.5</v>
      </c>
      <c r="Q317" s="14">
        <f>STOCK[[#This Row],[Ganancia Unitaria]]*STOCK[[#This Row],[Salidas]]</f>
        <v>0</v>
      </c>
      <c r="R317" s="14"/>
      <c r="S317" s="14"/>
      <c r="T317" s="15"/>
      <c r="U317" s="14"/>
      <c r="V317" s="14"/>
    </row>
    <row r="318" spans="1:22" ht="34" customHeight="1" x14ac:dyDescent="0.2">
      <c r="A318" s="8" t="s">
        <v>782</v>
      </c>
      <c r="B318" s="8" t="s">
        <v>494</v>
      </c>
      <c r="C318" s="10" t="s">
        <v>595</v>
      </c>
      <c r="D318" s="8" t="s">
        <v>34</v>
      </c>
      <c r="E318" s="9"/>
      <c r="F318" s="9">
        <v>15</v>
      </c>
      <c r="G318" s="8">
        <v>1</v>
      </c>
      <c r="H318" s="11">
        <f>SUMIFS(VENTAS[Cantidad],VENTAS[Código del producto Vendido],STOCK[[#This Row],[Code]])</f>
        <v>1</v>
      </c>
      <c r="I318" s="8">
        <f>STOCK[[#This Row],[Entradas]]-STOCK[[#This Row],[Salidas]]</f>
        <v>0</v>
      </c>
      <c r="J318" s="12">
        <f>STOCK[[#This Row],[Precio Final]]*10%</f>
        <v>1.5</v>
      </c>
      <c r="K318" s="9">
        <v>9</v>
      </c>
      <c r="L318" s="9">
        <v>0</v>
      </c>
      <c r="M318" s="13">
        <f>STOCK[[#This Row],[Costo Unitario (USD)]]+STOCK[[#This Row],[Costo Envío (USD)]]+STOCK[[#This Row],[Comisión 10%]]</f>
        <v>10.5</v>
      </c>
      <c r="N318" s="8">
        <f t="shared" si="8"/>
        <v>15.75</v>
      </c>
      <c r="O318" s="9">
        <f t="shared" si="9"/>
        <v>15</v>
      </c>
      <c r="P318" s="9">
        <f>STOCK[[#This Row],[Precio Final]]-STOCK[[#This Row],[Costo total]]</f>
        <v>4.5</v>
      </c>
      <c r="Q318" s="8">
        <f>STOCK[[#This Row],[Ganancia Unitaria]]*STOCK[[#This Row],[Salidas]]</f>
        <v>4.5</v>
      </c>
      <c r="R318" s="8"/>
      <c r="S318" s="8"/>
      <c r="T318" s="9"/>
      <c r="U318" s="8"/>
      <c r="V318" s="8"/>
    </row>
    <row r="319" spans="1:22" ht="51" customHeight="1" x14ac:dyDescent="0.2">
      <c r="A319" s="14" t="s">
        <v>783</v>
      </c>
      <c r="B319" s="14" t="s">
        <v>513</v>
      </c>
      <c r="C319" s="16" t="s">
        <v>784</v>
      </c>
      <c r="D319" s="14" t="s">
        <v>34</v>
      </c>
      <c r="E319" s="15"/>
      <c r="F319" s="15">
        <v>25</v>
      </c>
      <c r="G319" s="14">
        <v>2</v>
      </c>
      <c r="H319" s="17">
        <f>SUMIFS(VENTAS[Cantidad],VENTAS[Código del producto Vendido],STOCK[[#This Row],[Code]])</f>
        <v>0</v>
      </c>
      <c r="I319" s="14">
        <f>STOCK[[#This Row],[Entradas]]-STOCK[[#This Row],[Salidas]]</f>
        <v>2</v>
      </c>
      <c r="J319" s="18">
        <f>STOCK[[#This Row],[Precio Final]]*10%</f>
        <v>2.5</v>
      </c>
      <c r="K319" s="15">
        <v>9</v>
      </c>
      <c r="L319" s="15">
        <v>0</v>
      </c>
      <c r="M319" s="19">
        <f>STOCK[[#This Row],[Costo Unitario (USD)]]+STOCK[[#This Row],[Costo Envío (USD)]]+STOCK[[#This Row],[Comisión 10%]]</f>
        <v>11.5</v>
      </c>
      <c r="N319" s="14">
        <f t="shared" si="8"/>
        <v>17.25</v>
      </c>
      <c r="O319" s="15">
        <f t="shared" si="9"/>
        <v>25</v>
      </c>
      <c r="P319" s="15">
        <f>STOCK[[#This Row],[Precio Final]]-STOCK[[#This Row],[Costo total]]</f>
        <v>13.5</v>
      </c>
      <c r="Q319" s="14">
        <f>STOCK[[#This Row],[Ganancia Unitaria]]*STOCK[[#This Row],[Salidas]]</f>
        <v>0</v>
      </c>
      <c r="R319" s="14"/>
      <c r="S319" s="14"/>
      <c r="T319" s="15"/>
      <c r="U319" s="14"/>
      <c r="V319" s="14"/>
    </row>
    <row r="320" spans="1:22" ht="34" customHeight="1" x14ac:dyDescent="0.2">
      <c r="A320" s="8" t="s">
        <v>785</v>
      </c>
      <c r="B320" s="8" t="s">
        <v>581</v>
      </c>
      <c r="C320" s="10" t="s">
        <v>723</v>
      </c>
      <c r="D320" s="8" t="s">
        <v>224</v>
      </c>
      <c r="E320" s="9"/>
      <c r="F320" s="9">
        <v>20</v>
      </c>
      <c r="G320" s="8">
        <v>1</v>
      </c>
      <c r="H320" s="11">
        <f>SUMIFS(VENTAS[Cantidad],VENTAS[Código del producto Vendido],STOCK[[#This Row],[Code]])</f>
        <v>0</v>
      </c>
      <c r="I320" s="8">
        <f>STOCK[[#This Row],[Entradas]]-STOCK[[#This Row],[Salidas]]</f>
        <v>1</v>
      </c>
      <c r="J320" s="12">
        <f>STOCK[[#This Row],[Precio Final]]*10%</f>
        <v>2</v>
      </c>
      <c r="K320" s="9">
        <v>9</v>
      </c>
      <c r="L320" s="9">
        <v>0</v>
      </c>
      <c r="M320" s="13">
        <f>STOCK[[#This Row],[Costo Unitario (USD)]]+STOCK[[#This Row],[Costo Envío (USD)]]+STOCK[[#This Row],[Comisión 10%]]</f>
        <v>11</v>
      </c>
      <c r="N320" s="8">
        <f t="shared" si="8"/>
        <v>16.5</v>
      </c>
      <c r="O320" s="9">
        <f t="shared" si="9"/>
        <v>20</v>
      </c>
      <c r="P320" s="9">
        <f>STOCK[[#This Row],[Precio Final]]-STOCK[[#This Row],[Costo total]]</f>
        <v>9</v>
      </c>
      <c r="Q320" s="8">
        <f>STOCK[[#This Row],[Ganancia Unitaria]]*STOCK[[#This Row],[Salidas]]</f>
        <v>0</v>
      </c>
      <c r="R320" s="8"/>
      <c r="S320" s="8"/>
      <c r="T320" s="9"/>
      <c r="U320" s="8"/>
      <c r="V320" s="8"/>
    </row>
    <row r="321" spans="1:22" ht="34" customHeight="1" x14ac:dyDescent="0.2">
      <c r="A321" s="14" t="s">
        <v>786</v>
      </c>
      <c r="B321" s="14" t="s">
        <v>581</v>
      </c>
      <c r="C321" s="16" t="s">
        <v>787</v>
      </c>
      <c r="D321" s="14" t="s">
        <v>224</v>
      </c>
      <c r="E321" s="15"/>
      <c r="F321" s="15">
        <v>25</v>
      </c>
      <c r="G321" s="14">
        <v>1</v>
      </c>
      <c r="H321" s="17">
        <f>SUMIFS(VENTAS[Cantidad],VENTAS[Código del producto Vendido],STOCK[[#This Row],[Code]])</f>
        <v>0</v>
      </c>
      <c r="I321" s="14">
        <f>STOCK[[#This Row],[Entradas]]-STOCK[[#This Row],[Salidas]]</f>
        <v>1</v>
      </c>
      <c r="J321" s="18">
        <f>STOCK[[#This Row],[Precio Final]]*10%</f>
        <v>2.5</v>
      </c>
      <c r="K321" s="15">
        <v>9</v>
      </c>
      <c r="L321" s="15">
        <v>0</v>
      </c>
      <c r="M321" s="19">
        <f>STOCK[[#This Row],[Costo Unitario (USD)]]+STOCK[[#This Row],[Costo Envío (USD)]]+STOCK[[#This Row],[Comisión 10%]]</f>
        <v>11.5</v>
      </c>
      <c r="N321" s="14">
        <f t="shared" si="8"/>
        <v>17.25</v>
      </c>
      <c r="O321" s="15">
        <f t="shared" si="9"/>
        <v>25</v>
      </c>
      <c r="P321" s="15">
        <f>STOCK[[#This Row],[Precio Final]]-STOCK[[#This Row],[Costo total]]</f>
        <v>13.5</v>
      </c>
      <c r="Q321" s="14">
        <f>STOCK[[#This Row],[Ganancia Unitaria]]*STOCK[[#This Row],[Salidas]]</f>
        <v>0</v>
      </c>
      <c r="R321" s="14"/>
      <c r="S321" s="14"/>
      <c r="T321" s="15"/>
      <c r="U321" s="14"/>
      <c r="V321" s="14"/>
    </row>
    <row r="322" spans="1:22" ht="51" customHeight="1" x14ac:dyDescent="0.2">
      <c r="A322" s="8" t="s">
        <v>788</v>
      </c>
      <c r="B322" s="8" t="s">
        <v>99</v>
      </c>
      <c r="C322" s="10" t="s">
        <v>789</v>
      </c>
      <c r="D322" s="8" t="s">
        <v>113</v>
      </c>
      <c r="E322" s="9"/>
      <c r="F322" s="9">
        <v>20</v>
      </c>
      <c r="G322" s="8">
        <v>0</v>
      </c>
      <c r="H322" s="11">
        <f>SUMIFS(VENTAS[Cantidad],VENTAS[Código del producto Vendido],STOCK[[#This Row],[Code]])</f>
        <v>1</v>
      </c>
      <c r="I322" s="8">
        <f>STOCK[[#This Row],[Entradas]]-STOCK[[#This Row],[Salidas]]</f>
        <v>-1</v>
      </c>
      <c r="J322" s="12">
        <f>STOCK[[#This Row],[Precio Final]]*10%</f>
        <v>2</v>
      </c>
      <c r="K322" s="9">
        <v>9</v>
      </c>
      <c r="L322" s="9">
        <v>0</v>
      </c>
      <c r="M322" s="13">
        <f>STOCK[[#This Row],[Costo Unitario (USD)]]+STOCK[[#This Row],[Costo Envío (USD)]]+STOCK[[#This Row],[Comisión 10%]]</f>
        <v>11</v>
      </c>
      <c r="N322" s="8">
        <f t="shared" ref="N322:N385" si="10">M322*1.5</f>
        <v>16.5</v>
      </c>
      <c r="O322" s="9">
        <f t="shared" ref="O322:O385" si="11">F322</f>
        <v>20</v>
      </c>
      <c r="P322" s="9">
        <f>STOCK[[#This Row],[Precio Final]]-STOCK[[#This Row],[Costo total]]</f>
        <v>9</v>
      </c>
      <c r="Q322" s="8">
        <f>STOCK[[#This Row],[Ganancia Unitaria]]*STOCK[[#This Row],[Salidas]]</f>
        <v>9</v>
      </c>
      <c r="R322" s="8"/>
      <c r="S322" s="8"/>
      <c r="T322" s="9"/>
      <c r="U322" s="8"/>
      <c r="V322" s="8"/>
    </row>
    <row r="323" spans="1:22" ht="34" customHeight="1" x14ac:dyDescent="0.2">
      <c r="A323" s="14" t="s">
        <v>790</v>
      </c>
      <c r="B323" s="14" t="s">
        <v>85</v>
      </c>
      <c r="C323" s="16" t="s">
        <v>791</v>
      </c>
      <c r="D323" s="14" t="s">
        <v>46</v>
      </c>
      <c r="E323" s="15"/>
      <c r="F323" s="15">
        <v>25</v>
      </c>
      <c r="G323" s="14">
        <v>1</v>
      </c>
      <c r="H323" s="17">
        <f>SUMIFS(VENTAS[Cantidad],VENTAS[Código del producto Vendido],STOCK[[#This Row],[Code]])</f>
        <v>0</v>
      </c>
      <c r="I323" s="14">
        <f>STOCK[[#This Row],[Entradas]]-STOCK[[#This Row],[Salidas]]</f>
        <v>1</v>
      </c>
      <c r="J323" s="18">
        <f>STOCK[[#This Row],[Precio Final]]*10%</f>
        <v>2.5</v>
      </c>
      <c r="K323" s="15">
        <v>9</v>
      </c>
      <c r="L323" s="15">
        <v>0</v>
      </c>
      <c r="M323" s="19">
        <f>STOCK[[#This Row],[Costo Unitario (USD)]]+STOCK[[#This Row],[Costo Envío (USD)]]+STOCK[[#This Row],[Comisión 10%]]</f>
        <v>11.5</v>
      </c>
      <c r="N323" s="14">
        <f t="shared" si="10"/>
        <v>17.25</v>
      </c>
      <c r="O323" s="15">
        <f t="shared" si="11"/>
        <v>25</v>
      </c>
      <c r="P323" s="15">
        <f>STOCK[[#This Row],[Precio Final]]-STOCK[[#This Row],[Costo total]]</f>
        <v>13.5</v>
      </c>
      <c r="Q323" s="14">
        <f>STOCK[[#This Row],[Ganancia Unitaria]]*STOCK[[#This Row],[Salidas]]</f>
        <v>0</v>
      </c>
      <c r="R323" s="14"/>
      <c r="S323" s="14"/>
      <c r="T323" s="15"/>
      <c r="U323" s="14"/>
      <c r="V323" s="14"/>
    </row>
    <row r="324" spans="1:22" ht="17" customHeight="1" x14ac:dyDescent="0.2">
      <c r="A324" s="8" t="s">
        <v>792</v>
      </c>
      <c r="B324" s="8" t="s">
        <v>85</v>
      </c>
      <c r="C324" s="10" t="s">
        <v>713</v>
      </c>
      <c r="D324" s="8" t="s">
        <v>42</v>
      </c>
      <c r="E324" s="9"/>
      <c r="F324" s="9">
        <v>25</v>
      </c>
      <c r="G324" s="8">
        <v>1</v>
      </c>
      <c r="H324" s="11">
        <f>SUMIFS(VENTAS[Cantidad],VENTAS[Código del producto Vendido],STOCK[[#This Row],[Code]])</f>
        <v>0</v>
      </c>
      <c r="I324" s="8">
        <f>STOCK[[#This Row],[Entradas]]-STOCK[[#This Row],[Salidas]]</f>
        <v>1</v>
      </c>
      <c r="J324" s="12">
        <f>STOCK[[#This Row],[Precio Final]]*10%</f>
        <v>2.5</v>
      </c>
      <c r="K324" s="9">
        <v>9</v>
      </c>
      <c r="L324" s="9">
        <v>0</v>
      </c>
      <c r="M324" s="13">
        <f>STOCK[[#This Row],[Costo Unitario (USD)]]+STOCK[[#This Row],[Costo Envío (USD)]]+STOCK[[#This Row],[Comisión 10%]]</f>
        <v>11.5</v>
      </c>
      <c r="N324" s="8">
        <f t="shared" si="10"/>
        <v>17.25</v>
      </c>
      <c r="O324" s="9">
        <f t="shared" si="11"/>
        <v>25</v>
      </c>
      <c r="P324" s="9">
        <f>STOCK[[#This Row],[Precio Final]]-STOCK[[#This Row],[Costo total]]</f>
        <v>13.5</v>
      </c>
      <c r="Q324" s="8">
        <f>STOCK[[#This Row],[Ganancia Unitaria]]*STOCK[[#This Row],[Salidas]]</f>
        <v>0</v>
      </c>
      <c r="R324" s="8"/>
      <c r="S324" s="8"/>
      <c r="T324" s="9"/>
      <c r="U324" s="8"/>
      <c r="V324" s="8">
        <v>20</v>
      </c>
    </row>
    <row r="325" spans="1:22" ht="34" customHeight="1" x14ac:dyDescent="0.2">
      <c r="A325" s="14" t="s">
        <v>793</v>
      </c>
      <c r="B325" s="14" t="s">
        <v>581</v>
      </c>
      <c r="C325" s="16" t="s">
        <v>749</v>
      </c>
      <c r="D325" s="14" t="s">
        <v>224</v>
      </c>
      <c r="E325" s="15"/>
      <c r="F325" s="15">
        <v>15</v>
      </c>
      <c r="G325" s="14">
        <v>1</v>
      </c>
      <c r="H325" s="17">
        <f>SUMIFS(VENTAS[Cantidad],VENTAS[Código del producto Vendido],STOCK[[#This Row],[Code]])</f>
        <v>0</v>
      </c>
      <c r="I325" s="14">
        <f>STOCK[[#This Row],[Entradas]]-STOCK[[#This Row],[Salidas]]</f>
        <v>1</v>
      </c>
      <c r="J325" s="18">
        <f>STOCK[[#This Row],[Precio Final]]*10%</f>
        <v>1.5</v>
      </c>
      <c r="K325" s="15">
        <v>9</v>
      </c>
      <c r="L325" s="15">
        <v>0</v>
      </c>
      <c r="M325" s="19">
        <f>STOCK[[#This Row],[Costo Unitario (USD)]]+STOCK[[#This Row],[Costo Envío (USD)]]+STOCK[[#This Row],[Comisión 10%]]</f>
        <v>10.5</v>
      </c>
      <c r="N325" s="14">
        <f t="shared" si="10"/>
        <v>15.75</v>
      </c>
      <c r="O325" s="15">
        <f t="shared" si="11"/>
        <v>15</v>
      </c>
      <c r="P325" s="15">
        <f>STOCK[[#This Row],[Precio Final]]-STOCK[[#This Row],[Costo total]]</f>
        <v>4.5</v>
      </c>
      <c r="Q325" s="14">
        <f>STOCK[[#This Row],[Ganancia Unitaria]]*STOCK[[#This Row],[Salidas]]</f>
        <v>0</v>
      </c>
      <c r="R325" s="14"/>
      <c r="S325" s="14"/>
      <c r="T325" s="15"/>
      <c r="U325" s="14"/>
      <c r="V325" s="14"/>
    </row>
    <row r="326" spans="1:22" ht="51" customHeight="1" x14ac:dyDescent="0.2">
      <c r="A326" s="8" t="s">
        <v>794</v>
      </c>
      <c r="B326" s="8" t="s">
        <v>85</v>
      </c>
      <c r="C326" s="10" t="s">
        <v>701</v>
      </c>
      <c r="D326" s="8" t="s">
        <v>42</v>
      </c>
      <c r="E326" s="9"/>
      <c r="F326" s="9">
        <v>25</v>
      </c>
      <c r="G326" s="8">
        <v>3</v>
      </c>
      <c r="H326" s="11">
        <f>SUMIFS(VENTAS[Cantidad],VENTAS[Código del producto Vendido],STOCK[[#This Row],[Code]])</f>
        <v>3</v>
      </c>
      <c r="I326" s="8">
        <f>STOCK[[#This Row],[Entradas]]-STOCK[[#This Row],[Salidas]]</f>
        <v>0</v>
      </c>
      <c r="J326" s="12">
        <f>STOCK[[#This Row],[Precio Final]]*10%</f>
        <v>2.5</v>
      </c>
      <c r="K326" s="9">
        <v>9</v>
      </c>
      <c r="L326" s="9">
        <v>0</v>
      </c>
      <c r="M326" s="13">
        <f>STOCK[[#This Row],[Costo Unitario (USD)]]+STOCK[[#This Row],[Costo Envío (USD)]]+STOCK[[#This Row],[Comisión 10%]]</f>
        <v>11.5</v>
      </c>
      <c r="N326" s="8">
        <f t="shared" si="10"/>
        <v>17.25</v>
      </c>
      <c r="O326" s="9">
        <f t="shared" si="11"/>
        <v>25</v>
      </c>
      <c r="P326" s="9">
        <f>STOCK[[#This Row],[Precio Final]]-STOCK[[#This Row],[Costo total]]</f>
        <v>13.5</v>
      </c>
      <c r="Q326" s="8">
        <f>STOCK[[#This Row],[Ganancia Unitaria]]*STOCK[[#This Row],[Salidas]]</f>
        <v>40.5</v>
      </c>
      <c r="R326" s="8"/>
      <c r="S326" s="8"/>
      <c r="T326" s="9"/>
      <c r="U326" s="8"/>
      <c r="V326" s="8"/>
    </row>
    <row r="327" spans="1:22" ht="34" customHeight="1" x14ac:dyDescent="0.2">
      <c r="A327" s="14" t="s">
        <v>795</v>
      </c>
      <c r="B327" s="14" t="s">
        <v>99</v>
      </c>
      <c r="C327" s="16" t="s">
        <v>796</v>
      </c>
      <c r="D327" s="14" t="s">
        <v>224</v>
      </c>
      <c r="E327" s="15"/>
      <c r="F327" s="15">
        <v>20</v>
      </c>
      <c r="G327" s="14">
        <v>0</v>
      </c>
      <c r="H327" s="17">
        <f>SUMIFS(VENTAS[Cantidad],VENTAS[Código del producto Vendido],STOCK[[#This Row],[Code]])</f>
        <v>1</v>
      </c>
      <c r="I327" s="14">
        <f>STOCK[[#This Row],[Entradas]]-STOCK[[#This Row],[Salidas]]</f>
        <v>-1</v>
      </c>
      <c r="J327" s="18">
        <f>STOCK[[#This Row],[Precio Final]]*10%</f>
        <v>2</v>
      </c>
      <c r="K327" s="15">
        <v>9</v>
      </c>
      <c r="L327" s="15">
        <v>0</v>
      </c>
      <c r="M327" s="19">
        <f>STOCK[[#This Row],[Costo Unitario (USD)]]+STOCK[[#This Row],[Costo Envío (USD)]]+STOCK[[#This Row],[Comisión 10%]]</f>
        <v>11</v>
      </c>
      <c r="N327" s="14">
        <f t="shared" si="10"/>
        <v>16.5</v>
      </c>
      <c r="O327" s="15">
        <f t="shared" si="11"/>
        <v>20</v>
      </c>
      <c r="P327" s="15">
        <f>STOCK[[#This Row],[Precio Final]]-STOCK[[#This Row],[Costo total]]</f>
        <v>9</v>
      </c>
      <c r="Q327" s="14">
        <f>STOCK[[#This Row],[Ganancia Unitaria]]*STOCK[[#This Row],[Salidas]]</f>
        <v>9</v>
      </c>
      <c r="R327" s="14"/>
      <c r="S327" s="14"/>
      <c r="T327" s="15"/>
      <c r="U327" s="14"/>
      <c r="V327" s="14"/>
    </row>
    <row r="328" spans="1:22" ht="51" customHeight="1" x14ac:dyDescent="0.2">
      <c r="A328" s="8" t="s">
        <v>797</v>
      </c>
      <c r="B328" s="8" t="s">
        <v>494</v>
      </c>
      <c r="C328" s="10" t="s">
        <v>798</v>
      </c>
      <c r="D328" s="8" t="s">
        <v>34</v>
      </c>
      <c r="E328" s="9"/>
      <c r="F328" s="9">
        <v>30</v>
      </c>
      <c r="G328" s="8">
        <v>1</v>
      </c>
      <c r="H328" s="11">
        <f>SUMIFS(VENTAS[Cantidad],VENTAS[Código del producto Vendido],STOCK[[#This Row],[Code]])</f>
        <v>0</v>
      </c>
      <c r="I328" s="8">
        <f>STOCK[[#This Row],[Entradas]]-STOCK[[#This Row],[Salidas]]</f>
        <v>1</v>
      </c>
      <c r="J328" s="12">
        <f>STOCK[[#This Row],[Precio Final]]*10%</f>
        <v>3</v>
      </c>
      <c r="K328" s="9">
        <v>9</v>
      </c>
      <c r="L328" s="9">
        <v>0</v>
      </c>
      <c r="M328" s="13">
        <f>STOCK[[#This Row],[Costo Unitario (USD)]]+STOCK[[#This Row],[Costo Envío (USD)]]+STOCK[[#This Row],[Comisión 10%]]</f>
        <v>12</v>
      </c>
      <c r="N328" s="8">
        <f t="shared" si="10"/>
        <v>18</v>
      </c>
      <c r="O328" s="9">
        <f t="shared" si="11"/>
        <v>30</v>
      </c>
      <c r="P328" s="9">
        <f>STOCK[[#This Row],[Precio Final]]-STOCK[[#This Row],[Costo total]]</f>
        <v>18</v>
      </c>
      <c r="Q328" s="8">
        <f>STOCK[[#This Row],[Ganancia Unitaria]]*STOCK[[#This Row],[Salidas]]</f>
        <v>0</v>
      </c>
      <c r="R328" s="8"/>
      <c r="S328" s="8"/>
      <c r="T328" s="9"/>
      <c r="U328" s="8"/>
      <c r="V328" s="8"/>
    </row>
    <row r="329" spans="1:22" ht="51" customHeight="1" x14ac:dyDescent="0.2">
      <c r="A329" s="14" t="s">
        <v>799</v>
      </c>
      <c r="B329" s="14" t="s">
        <v>800</v>
      </c>
      <c r="C329" s="16" t="s">
        <v>801</v>
      </c>
      <c r="D329" s="14" t="s">
        <v>42</v>
      </c>
      <c r="E329" s="15"/>
      <c r="F329" s="15">
        <v>20</v>
      </c>
      <c r="G329" s="14">
        <v>0</v>
      </c>
      <c r="H329" s="17">
        <f>SUMIFS(VENTAS[Cantidad],VENTAS[Código del producto Vendido],STOCK[[#This Row],[Code]])</f>
        <v>1</v>
      </c>
      <c r="I329" s="14">
        <f>STOCK[[#This Row],[Entradas]]-STOCK[[#This Row],[Salidas]]</f>
        <v>-1</v>
      </c>
      <c r="J329" s="18">
        <f>STOCK[[#This Row],[Precio Final]]*10%</f>
        <v>2</v>
      </c>
      <c r="K329" s="15">
        <v>9</v>
      </c>
      <c r="L329" s="15">
        <v>0</v>
      </c>
      <c r="M329" s="19">
        <f>STOCK[[#This Row],[Costo Unitario (USD)]]+STOCK[[#This Row],[Costo Envío (USD)]]+STOCK[[#This Row],[Comisión 10%]]</f>
        <v>11</v>
      </c>
      <c r="N329" s="14">
        <f t="shared" si="10"/>
        <v>16.5</v>
      </c>
      <c r="O329" s="15">
        <f t="shared" si="11"/>
        <v>20</v>
      </c>
      <c r="P329" s="15">
        <f>STOCK[[#This Row],[Precio Final]]-STOCK[[#This Row],[Costo total]]</f>
        <v>9</v>
      </c>
      <c r="Q329" s="14">
        <f>STOCK[[#This Row],[Ganancia Unitaria]]*STOCK[[#This Row],[Salidas]]</f>
        <v>9</v>
      </c>
      <c r="R329" s="14"/>
      <c r="S329" s="14"/>
      <c r="T329" s="15"/>
      <c r="U329" s="14"/>
      <c r="V329" s="14"/>
    </row>
    <row r="330" spans="1:22" ht="51" customHeight="1" x14ac:dyDescent="0.2">
      <c r="A330" s="8" t="s">
        <v>802</v>
      </c>
      <c r="B330" s="8" t="s">
        <v>99</v>
      </c>
      <c r="C330" s="10" t="s">
        <v>803</v>
      </c>
      <c r="D330" s="8" t="s">
        <v>34</v>
      </c>
      <c r="E330" s="9"/>
      <c r="F330" s="9">
        <v>20</v>
      </c>
      <c r="G330" s="8">
        <v>1</v>
      </c>
      <c r="H330" s="11">
        <f>SUMIFS(VENTAS[Cantidad],VENTAS[Código del producto Vendido],STOCK[[#This Row],[Code]])</f>
        <v>0</v>
      </c>
      <c r="I330" s="8">
        <f>STOCK[[#This Row],[Entradas]]-STOCK[[#This Row],[Salidas]]</f>
        <v>1</v>
      </c>
      <c r="J330" s="12">
        <f>STOCK[[#This Row],[Precio Final]]*10%</f>
        <v>2</v>
      </c>
      <c r="K330" s="9">
        <v>9</v>
      </c>
      <c r="L330" s="9">
        <v>0</v>
      </c>
      <c r="M330" s="13">
        <f>STOCK[[#This Row],[Costo Unitario (USD)]]+STOCK[[#This Row],[Costo Envío (USD)]]+STOCK[[#This Row],[Comisión 10%]]</f>
        <v>11</v>
      </c>
      <c r="N330" s="8">
        <f t="shared" si="10"/>
        <v>16.5</v>
      </c>
      <c r="O330" s="9">
        <f t="shared" si="11"/>
        <v>20</v>
      </c>
      <c r="P330" s="9">
        <f>STOCK[[#This Row],[Precio Final]]-STOCK[[#This Row],[Costo total]]</f>
        <v>9</v>
      </c>
      <c r="Q330" s="8">
        <f>STOCK[[#This Row],[Ganancia Unitaria]]*STOCK[[#This Row],[Salidas]]</f>
        <v>0</v>
      </c>
      <c r="R330" s="8"/>
      <c r="S330" s="8"/>
      <c r="T330" s="9"/>
      <c r="U330" s="8"/>
      <c r="V330" s="8"/>
    </row>
    <row r="331" spans="1:22" ht="34" customHeight="1" x14ac:dyDescent="0.2">
      <c r="A331" s="14" t="s">
        <v>804</v>
      </c>
      <c r="B331" s="14" t="s">
        <v>80</v>
      </c>
      <c r="C331" s="16" t="s">
        <v>805</v>
      </c>
      <c r="D331" s="14" t="s">
        <v>46</v>
      </c>
      <c r="E331" s="15"/>
      <c r="F331" s="15">
        <v>30</v>
      </c>
      <c r="G331" s="14">
        <v>1</v>
      </c>
      <c r="H331" s="17">
        <f>SUMIFS(VENTAS[Cantidad],VENTAS[Código del producto Vendido],STOCK[[#This Row],[Code]])</f>
        <v>0</v>
      </c>
      <c r="I331" s="14">
        <f>STOCK[[#This Row],[Entradas]]-STOCK[[#This Row],[Salidas]]</f>
        <v>1</v>
      </c>
      <c r="J331" s="18">
        <f>STOCK[[#This Row],[Precio Final]]*10%</f>
        <v>3</v>
      </c>
      <c r="K331" s="15">
        <v>9</v>
      </c>
      <c r="L331" s="15">
        <v>0</v>
      </c>
      <c r="M331" s="19">
        <f>STOCK[[#This Row],[Costo Unitario (USD)]]+STOCK[[#This Row],[Costo Envío (USD)]]+STOCK[[#This Row],[Comisión 10%]]</f>
        <v>12</v>
      </c>
      <c r="N331" s="14">
        <f t="shared" si="10"/>
        <v>18</v>
      </c>
      <c r="O331" s="15">
        <f t="shared" si="11"/>
        <v>30</v>
      </c>
      <c r="P331" s="15">
        <f>STOCK[[#This Row],[Precio Final]]-STOCK[[#This Row],[Costo total]]</f>
        <v>18</v>
      </c>
      <c r="Q331" s="14">
        <f>STOCK[[#This Row],[Ganancia Unitaria]]*STOCK[[#This Row],[Salidas]]</f>
        <v>0</v>
      </c>
      <c r="R331" s="14"/>
      <c r="S331" s="14"/>
      <c r="T331" s="15"/>
      <c r="U331" s="14"/>
      <c r="V331" s="14"/>
    </row>
    <row r="332" spans="1:22" ht="34" customHeight="1" x14ac:dyDescent="0.2">
      <c r="A332" s="8" t="s">
        <v>806</v>
      </c>
      <c r="B332" s="8" t="s">
        <v>807</v>
      </c>
      <c r="C332" s="10" t="s">
        <v>808</v>
      </c>
      <c r="D332" s="8" t="s">
        <v>809</v>
      </c>
      <c r="E332" s="9"/>
      <c r="F332" s="9">
        <v>30</v>
      </c>
      <c r="G332" s="8">
        <v>1</v>
      </c>
      <c r="H332" s="11">
        <f>SUMIFS(VENTAS[Cantidad],VENTAS[Código del producto Vendido],STOCK[[#This Row],[Code]])</f>
        <v>0</v>
      </c>
      <c r="I332" s="8">
        <f>STOCK[[#This Row],[Entradas]]-STOCK[[#This Row],[Salidas]]</f>
        <v>1</v>
      </c>
      <c r="J332" s="12">
        <f>STOCK[[#This Row],[Precio Final]]*10%</f>
        <v>3</v>
      </c>
      <c r="K332" s="9">
        <v>9</v>
      </c>
      <c r="L332" s="9">
        <v>0</v>
      </c>
      <c r="M332" s="13">
        <f>STOCK[[#This Row],[Costo Unitario (USD)]]+STOCK[[#This Row],[Costo Envío (USD)]]+STOCK[[#This Row],[Comisión 10%]]</f>
        <v>12</v>
      </c>
      <c r="N332" s="8">
        <f t="shared" si="10"/>
        <v>18</v>
      </c>
      <c r="O332" s="9">
        <f t="shared" si="11"/>
        <v>30</v>
      </c>
      <c r="P332" s="9">
        <f>STOCK[[#This Row],[Precio Final]]-STOCK[[#This Row],[Costo total]]</f>
        <v>18</v>
      </c>
      <c r="Q332" s="8">
        <f>STOCK[[#This Row],[Ganancia Unitaria]]*STOCK[[#This Row],[Salidas]]</f>
        <v>0</v>
      </c>
      <c r="R332" s="8"/>
      <c r="S332" s="8"/>
      <c r="T332" s="9"/>
      <c r="U332" s="8"/>
      <c r="V332" s="8"/>
    </row>
    <row r="333" spans="1:22" ht="34" customHeight="1" x14ac:dyDescent="0.2">
      <c r="A333" s="14" t="s">
        <v>810</v>
      </c>
      <c r="B333" s="14" t="s">
        <v>811</v>
      </c>
      <c r="C333" s="16" t="s">
        <v>812</v>
      </c>
      <c r="D333" s="14" t="s">
        <v>113</v>
      </c>
      <c r="E333" s="15"/>
      <c r="F333" s="15">
        <v>20</v>
      </c>
      <c r="G333" s="14">
        <v>1</v>
      </c>
      <c r="H333" s="17">
        <f>SUMIFS(VENTAS[Cantidad],VENTAS[Código del producto Vendido],STOCK[[#This Row],[Code]])</f>
        <v>1</v>
      </c>
      <c r="I333" s="14">
        <f>STOCK[[#This Row],[Entradas]]-STOCK[[#This Row],[Salidas]]</f>
        <v>0</v>
      </c>
      <c r="J333" s="18">
        <f>STOCK[[#This Row],[Precio Final]]*10%</f>
        <v>2</v>
      </c>
      <c r="K333" s="15">
        <v>9</v>
      </c>
      <c r="L333" s="15">
        <v>0</v>
      </c>
      <c r="M333" s="19">
        <f>STOCK[[#This Row],[Costo Unitario (USD)]]+STOCK[[#This Row],[Costo Envío (USD)]]+STOCK[[#This Row],[Comisión 10%]]</f>
        <v>11</v>
      </c>
      <c r="N333" s="14">
        <f t="shared" si="10"/>
        <v>16.5</v>
      </c>
      <c r="O333" s="15">
        <f t="shared" si="11"/>
        <v>20</v>
      </c>
      <c r="P333" s="15">
        <f>STOCK[[#This Row],[Precio Final]]-STOCK[[#This Row],[Costo total]]</f>
        <v>9</v>
      </c>
      <c r="Q333" s="14">
        <f>STOCK[[#This Row],[Ganancia Unitaria]]*STOCK[[#This Row],[Salidas]]</f>
        <v>9</v>
      </c>
      <c r="R333" s="14"/>
      <c r="S333" s="14"/>
      <c r="T333" s="15"/>
      <c r="U333" s="14"/>
      <c r="V333" s="14"/>
    </row>
    <row r="334" spans="1:22" ht="51" customHeight="1" x14ac:dyDescent="0.2">
      <c r="A334" s="8" t="s">
        <v>813</v>
      </c>
      <c r="B334" s="8" t="s">
        <v>136</v>
      </c>
      <c r="C334" s="10" t="s">
        <v>814</v>
      </c>
      <c r="D334" s="8" t="s">
        <v>113</v>
      </c>
      <c r="E334" s="9"/>
      <c r="F334" s="9">
        <v>20</v>
      </c>
      <c r="G334" s="8">
        <v>1</v>
      </c>
      <c r="H334" s="11">
        <f>SUMIFS(VENTAS[Cantidad],VENTAS[Código del producto Vendido],STOCK[[#This Row],[Code]])</f>
        <v>0</v>
      </c>
      <c r="I334" s="8">
        <f>STOCK[[#This Row],[Entradas]]-STOCK[[#This Row],[Salidas]]</f>
        <v>1</v>
      </c>
      <c r="J334" s="12">
        <f>STOCK[[#This Row],[Precio Final]]*10%</f>
        <v>2</v>
      </c>
      <c r="K334" s="9">
        <v>9</v>
      </c>
      <c r="L334" s="9">
        <v>0</v>
      </c>
      <c r="M334" s="13">
        <f>STOCK[[#This Row],[Costo Unitario (USD)]]+STOCK[[#This Row],[Costo Envío (USD)]]+STOCK[[#This Row],[Comisión 10%]]</f>
        <v>11</v>
      </c>
      <c r="N334" s="8">
        <f t="shared" si="10"/>
        <v>16.5</v>
      </c>
      <c r="O334" s="9">
        <f t="shared" si="11"/>
        <v>20</v>
      </c>
      <c r="P334" s="9">
        <f>STOCK[[#This Row],[Precio Final]]-STOCK[[#This Row],[Costo total]]</f>
        <v>9</v>
      </c>
      <c r="Q334" s="8">
        <f>STOCK[[#This Row],[Ganancia Unitaria]]*STOCK[[#This Row],[Salidas]]</f>
        <v>0</v>
      </c>
      <c r="R334" s="8"/>
      <c r="S334" s="8"/>
      <c r="T334" s="9"/>
      <c r="U334" s="8"/>
      <c r="V334" s="8"/>
    </row>
    <row r="335" spans="1:22" ht="34" customHeight="1" x14ac:dyDescent="0.2">
      <c r="A335" s="14" t="s">
        <v>815</v>
      </c>
      <c r="B335" s="14" t="s">
        <v>607</v>
      </c>
      <c r="C335" s="16" t="s">
        <v>816</v>
      </c>
      <c r="D335" s="14" t="s">
        <v>224</v>
      </c>
      <c r="E335" s="15"/>
      <c r="F335" s="15">
        <v>20</v>
      </c>
      <c r="G335" s="14">
        <v>2</v>
      </c>
      <c r="H335" s="17">
        <f>SUMIFS(VENTAS[Cantidad],VENTAS[Código del producto Vendido],STOCK[[#This Row],[Code]])</f>
        <v>1</v>
      </c>
      <c r="I335" s="14">
        <f>STOCK[[#This Row],[Entradas]]-STOCK[[#This Row],[Salidas]]</f>
        <v>1</v>
      </c>
      <c r="J335" s="18">
        <f>STOCK[[#This Row],[Precio Final]]*10%</f>
        <v>2</v>
      </c>
      <c r="K335" s="15">
        <v>9</v>
      </c>
      <c r="L335" s="15">
        <v>0</v>
      </c>
      <c r="M335" s="19">
        <f>STOCK[[#This Row],[Costo Unitario (USD)]]+STOCK[[#This Row],[Costo Envío (USD)]]+STOCK[[#This Row],[Comisión 10%]]</f>
        <v>11</v>
      </c>
      <c r="N335" s="14">
        <f t="shared" si="10"/>
        <v>16.5</v>
      </c>
      <c r="O335" s="15">
        <f t="shared" si="11"/>
        <v>20</v>
      </c>
      <c r="P335" s="15">
        <f>STOCK[[#This Row],[Precio Final]]-STOCK[[#This Row],[Costo total]]</f>
        <v>9</v>
      </c>
      <c r="Q335" s="14">
        <f>STOCK[[#This Row],[Ganancia Unitaria]]*STOCK[[#This Row],[Salidas]]</f>
        <v>9</v>
      </c>
      <c r="R335" s="14"/>
      <c r="S335" s="14"/>
      <c r="T335" s="15"/>
      <c r="U335" s="14"/>
      <c r="V335" s="14"/>
    </row>
    <row r="336" spans="1:22" ht="68" customHeight="1" x14ac:dyDescent="0.2">
      <c r="A336" s="8" t="s">
        <v>817</v>
      </c>
      <c r="B336" s="8" t="s">
        <v>85</v>
      </c>
      <c r="C336" s="10" t="s">
        <v>818</v>
      </c>
      <c r="D336" s="8" t="s">
        <v>42</v>
      </c>
      <c r="E336" s="9"/>
      <c r="F336" s="9">
        <v>30</v>
      </c>
      <c r="G336" s="8">
        <v>1</v>
      </c>
      <c r="H336" s="11">
        <f>SUMIFS(VENTAS[Cantidad],VENTAS[Código del producto Vendido],STOCK[[#This Row],[Code]])</f>
        <v>0</v>
      </c>
      <c r="I336" s="8">
        <v>0</v>
      </c>
      <c r="J336" s="12">
        <f>STOCK[[#This Row],[Precio Final]]*10%</f>
        <v>3</v>
      </c>
      <c r="K336" s="9">
        <v>9</v>
      </c>
      <c r="L336" s="9">
        <v>0</v>
      </c>
      <c r="M336" s="13">
        <f>STOCK[[#This Row],[Costo Unitario (USD)]]+STOCK[[#This Row],[Costo Envío (USD)]]+STOCK[[#This Row],[Comisión 10%]]</f>
        <v>12</v>
      </c>
      <c r="N336" s="8">
        <f t="shared" si="10"/>
        <v>18</v>
      </c>
      <c r="O336" s="9">
        <f t="shared" si="11"/>
        <v>30</v>
      </c>
      <c r="P336" s="9">
        <f>STOCK[[#This Row],[Precio Final]]-STOCK[[#This Row],[Costo total]]</f>
        <v>18</v>
      </c>
      <c r="Q336" s="8">
        <f>STOCK[[#This Row],[Ganancia Unitaria]]*STOCK[[#This Row],[Salidas]]</f>
        <v>0</v>
      </c>
      <c r="R336" s="8"/>
      <c r="S336" s="8"/>
      <c r="T336" s="9"/>
      <c r="U336" s="8"/>
      <c r="V336" s="8"/>
    </row>
    <row r="337" spans="1:22" ht="51" customHeight="1" x14ac:dyDescent="0.2">
      <c r="A337" s="14" t="s">
        <v>819</v>
      </c>
      <c r="B337" s="14" t="s">
        <v>136</v>
      </c>
      <c r="C337" s="16" t="s">
        <v>773</v>
      </c>
      <c r="D337" s="14" t="s">
        <v>113</v>
      </c>
      <c r="E337" s="15"/>
      <c r="F337" s="15">
        <v>30</v>
      </c>
      <c r="G337" s="14">
        <v>2</v>
      </c>
      <c r="H337" s="17">
        <f>SUMIFS(VENTAS[Cantidad],VENTAS[Código del producto Vendido],STOCK[[#This Row],[Code]])</f>
        <v>1</v>
      </c>
      <c r="I337" s="14">
        <f>STOCK[[#This Row],[Entradas]]-STOCK[[#This Row],[Salidas]]</f>
        <v>1</v>
      </c>
      <c r="J337" s="18">
        <f>STOCK[[#This Row],[Precio Final]]*10%</f>
        <v>3</v>
      </c>
      <c r="K337" s="15">
        <v>9</v>
      </c>
      <c r="L337" s="15">
        <v>0</v>
      </c>
      <c r="M337" s="19">
        <f>STOCK[[#This Row],[Costo Unitario (USD)]]+STOCK[[#This Row],[Costo Envío (USD)]]+STOCK[[#This Row],[Comisión 10%]]</f>
        <v>12</v>
      </c>
      <c r="N337" s="14">
        <f t="shared" si="10"/>
        <v>18</v>
      </c>
      <c r="O337" s="15">
        <f t="shared" si="11"/>
        <v>30</v>
      </c>
      <c r="P337" s="15">
        <f>STOCK[[#This Row],[Precio Final]]-STOCK[[#This Row],[Costo total]]</f>
        <v>18</v>
      </c>
      <c r="Q337" s="14">
        <f>STOCK[[#This Row],[Ganancia Unitaria]]*STOCK[[#This Row],[Salidas]]</f>
        <v>18</v>
      </c>
      <c r="R337" s="14"/>
      <c r="S337" s="14"/>
      <c r="T337" s="15"/>
      <c r="U337" s="14"/>
      <c r="V337" s="14"/>
    </row>
    <row r="338" spans="1:22" ht="68" customHeight="1" x14ac:dyDescent="0.2">
      <c r="A338" s="8" t="s">
        <v>820</v>
      </c>
      <c r="B338" s="8" t="s">
        <v>136</v>
      </c>
      <c r="C338" s="10" t="s">
        <v>601</v>
      </c>
      <c r="D338" s="8" t="s">
        <v>34</v>
      </c>
      <c r="E338" s="9"/>
      <c r="F338" s="9">
        <v>20</v>
      </c>
      <c r="G338" s="8">
        <v>1</v>
      </c>
      <c r="H338" s="11">
        <f>SUMIFS(VENTAS[Cantidad],VENTAS[Código del producto Vendido],STOCK[[#This Row],[Code]])</f>
        <v>0</v>
      </c>
      <c r="I338" s="8">
        <f>STOCK[[#This Row],[Entradas]]-STOCK[[#This Row],[Salidas]]</f>
        <v>1</v>
      </c>
      <c r="J338" s="12">
        <f>STOCK[[#This Row],[Precio Final]]*10%</f>
        <v>2</v>
      </c>
      <c r="K338" s="9">
        <v>9</v>
      </c>
      <c r="L338" s="9">
        <v>0</v>
      </c>
      <c r="M338" s="13">
        <f>STOCK[[#This Row],[Costo Unitario (USD)]]+STOCK[[#This Row],[Costo Envío (USD)]]+STOCK[[#This Row],[Comisión 10%]]</f>
        <v>11</v>
      </c>
      <c r="N338" s="8">
        <f t="shared" si="10"/>
        <v>16.5</v>
      </c>
      <c r="O338" s="9">
        <f t="shared" si="11"/>
        <v>20</v>
      </c>
      <c r="P338" s="9">
        <f>STOCK[[#This Row],[Precio Final]]-STOCK[[#This Row],[Costo total]]</f>
        <v>9</v>
      </c>
      <c r="Q338" s="8">
        <f>STOCK[[#This Row],[Ganancia Unitaria]]*STOCK[[#This Row],[Salidas]]</f>
        <v>0</v>
      </c>
      <c r="R338" s="8"/>
      <c r="S338" s="8"/>
      <c r="T338" s="9"/>
      <c r="U338" s="8"/>
      <c r="V338" s="8"/>
    </row>
    <row r="339" spans="1:22" ht="51" customHeight="1" x14ac:dyDescent="0.2">
      <c r="A339" s="14" t="s">
        <v>821</v>
      </c>
      <c r="B339" s="14" t="s">
        <v>581</v>
      </c>
      <c r="C339" s="16" t="s">
        <v>822</v>
      </c>
      <c r="D339" s="14" t="s">
        <v>224</v>
      </c>
      <c r="E339" s="15"/>
      <c r="F339" s="15">
        <v>25</v>
      </c>
      <c r="G339" s="14">
        <v>1</v>
      </c>
      <c r="H339" s="17">
        <f>SUMIFS(VENTAS[Cantidad],VENTAS[Código del producto Vendido],STOCK[[#This Row],[Code]])</f>
        <v>0</v>
      </c>
      <c r="I339" s="14">
        <f>STOCK[[#This Row],[Entradas]]-STOCK[[#This Row],[Salidas]]</f>
        <v>1</v>
      </c>
      <c r="J339" s="18">
        <f>STOCK[[#This Row],[Precio Final]]*10%</f>
        <v>2.5</v>
      </c>
      <c r="K339" s="15">
        <v>9</v>
      </c>
      <c r="L339" s="15">
        <v>0</v>
      </c>
      <c r="M339" s="19">
        <f>STOCK[[#This Row],[Costo Unitario (USD)]]+STOCK[[#This Row],[Costo Envío (USD)]]+STOCK[[#This Row],[Comisión 10%]]</f>
        <v>11.5</v>
      </c>
      <c r="N339" s="14">
        <f t="shared" si="10"/>
        <v>17.25</v>
      </c>
      <c r="O339" s="15">
        <f t="shared" si="11"/>
        <v>25</v>
      </c>
      <c r="P339" s="15">
        <f>STOCK[[#This Row],[Precio Final]]-STOCK[[#This Row],[Costo total]]</f>
        <v>13.5</v>
      </c>
      <c r="Q339" s="14">
        <f>STOCK[[#This Row],[Ganancia Unitaria]]*STOCK[[#This Row],[Salidas]]</f>
        <v>0</v>
      </c>
      <c r="R339" s="14"/>
      <c r="S339" s="14"/>
      <c r="T339" s="15"/>
      <c r="U339" s="14"/>
      <c r="V339" s="14"/>
    </row>
    <row r="340" spans="1:22" ht="34" customHeight="1" x14ac:dyDescent="0.2">
      <c r="A340" s="8" t="s">
        <v>823</v>
      </c>
      <c r="B340" s="8" t="s">
        <v>111</v>
      </c>
      <c r="C340" s="10" t="s">
        <v>824</v>
      </c>
      <c r="D340" s="8" t="s">
        <v>113</v>
      </c>
      <c r="E340" s="9"/>
      <c r="F340" s="9">
        <v>18</v>
      </c>
      <c r="G340" s="8">
        <v>1</v>
      </c>
      <c r="H340" s="11">
        <f>SUMIFS(VENTAS[Cantidad],VENTAS[Código del producto Vendido],STOCK[[#This Row],[Code]])</f>
        <v>0</v>
      </c>
      <c r="I340" s="8">
        <f>STOCK[[#This Row],[Entradas]]-STOCK[[#This Row],[Salidas]]</f>
        <v>1</v>
      </c>
      <c r="J340" s="12">
        <f>STOCK[[#This Row],[Precio Final]]*10%</f>
        <v>1.8</v>
      </c>
      <c r="K340" s="9">
        <v>9</v>
      </c>
      <c r="L340" s="9">
        <v>0</v>
      </c>
      <c r="M340" s="13">
        <f>STOCK[[#This Row],[Costo Unitario (USD)]]+STOCK[[#This Row],[Costo Envío (USD)]]+STOCK[[#This Row],[Comisión 10%]]</f>
        <v>10.8</v>
      </c>
      <c r="N340" s="8">
        <f t="shared" si="10"/>
        <v>16.200000000000003</v>
      </c>
      <c r="O340" s="9">
        <f t="shared" si="11"/>
        <v>18</v>
      </c>
      <c r="P340" s="9">
        <f>STOCK[[#This Row],[Precio Final]]-STOCK[[#This Row],[Costo total]]</f>
        <v>7.1999999999999993</v>
      </c>
      <c r="Q340" s="8">
        <f>STOCK[[#This Row],[Ganancia Unitaria]]*STOCK[[#This Row],[Salidas]]</f>
        <v>0</v>
      </c>
      <c r="R340" s="8"/>
      <c r="S340" s="8"/>
      <c r="T340" s="9"/>
      <c r="U340" s="8"/>
      <c r="V340" s="8"/>
    </row>
    <row r="341" spans="1:22" ht="34" customHeight="1" x14ac:dyDescent="0.2">
      <c r="A341" s="14" t="s">
        <v>825</v>
      </c>
      <c r="B341" s="14" t="s">
        <v>99</v>
      </c>
      <c r="C341" s="16" t="s">
        <v>826</v>
      </c>
      <c r="D341" s="14" t="s">
        <v>113</v>
      </c>
      <c r="E341" s="15"/>
      <c r="F341" s="15">
        <v>18</v>
      </c>
      <c r="G341" s="14">
        <v>1</v>
      </c>
      <c r="H341" s="17">
        <f>SUMIFS(VENTAS[Cantidad],VENTAS[Código del producto Vendido],STOCK[[#This Row],[Code]])</f>
        <v>1</v>
      </c>
      <c r="I341" s="14">
        <f>STOCK[[#This Row],[Entradas]]-STOCK[[#This Row],[Salidas]]</f>
        <v>0</v>
      </c>
      <c r="J341" s="18">
        <f>STOCK[[#This Row],[Precio Final]]*10%</f>
        <v>1.8</v>
      </c>
      <c r="K341" s="15">
        <v>9</v>
      </c>
      <c r="L341" s="15">
        <v>0</v>
      </c>
      <c r="M341" s="19">
        <f>STOCK[[#This Row],[Costo Unitario (USD)]]+STOCK[[#This Row],[Costo Envío (USD)]]+STOCK[[#This Row],[Comisión 10%]]</f>
        <v>10.8</v>
      </c>
      <c r="N341" s="14">
        <f t="shared" si="10"/>
        <v>16.200000000000003</v>
      </c>
      <c r="O341" s="15">
        <f t="shared" si="11"/>
        <v>18</v>
      </c>
      <c r="P341" s="15">
        <f>STOCK[[#This Row],[Precio Final]]-STOCK[[#This Row],[Costo total]]</f>
        <v>7.1999999999999993</v>
      </c>
      <c r="Q341" s="14">
        <f>STOCK[[#This Row],[Ganancia Unitaria]]*STOCK[[#This Row],[Salidas]]</f>
        <v>7.1999999999999993</v>
      </c>
      <c r="R341" s="14"/>
      <c r="S341" s="14"/>
      <c r="T341" s="15"/>
      <c r="U341" s="14"/>
      <c r="V341" s="14"/>
    </row>
    <row r="342" spans="1:22" ht="51" customHeight="1" x14ac:dyDescent="0.2">
      <c r="A342" s="8" t="s">
        <v>827</v>
      </c>
      <c r="B342" s="8" t="s">
        <v>111</v>
      </c>
      <c r="C342" s="10" t="s">
        <v>828</v>
      </c>
      <c r="D342" s="8" t="s">
        <v>641</v>
      </c>
      <c r="E342" s="9"/>
      <c r="F342" s="9">
        <v>30</v>
      </c>
      <c r="G342" s="8">
        <v>1</v>
      </c>
      <c r="H342" s="11">
        <f>SUMIFS(VENTAS[Cantidad],VENTAS[Código del producto Vendido],STOCK[[#This Row],[Code]])</f>
        <v>0</v>
      </c>
      <c r="I342" s="8">
        <f>STOCK[[#This Row],[Entradas]]-STOCK[[#This Row],[Salidas]]</f>
        <v>1</v>
      </c>
      <c r="J342" s="12">
        <f>STOCK[[#This Row],[Precio Final]]*10%</f>
        <v>3</v>
      </c>
      <c r="K342" s="9">
        <v>9</v>
      </c>
      <c r="L342" s="9">
        <v>0</v>
      </c>
      <c r="M342" s="13">
        <f>STOCK[[#This Row],[Costo Unitario (USD)]]+STOCK[[#This Row],[Costo Envío (USD)]]+STOCK[[#This Row],[Comisión 10%]]</f>
        <v>12</v>
      </c>
      <c r="N342" s="8">
        <f t="shared" si="10"/>
        <v>18</v>
      </c>
      <c r="O342" s="9">
        <f t="shared" si="11"/>
        <v>30</v>
      </c>
      <c r="P342" s="9">
        <f>STOCK[[#This Row],[Precio Final]]-STOCK[[#This Row],[Costo total]]</f>
        <v>18</v>
      </c>
      <c r="Q342" s="8">
        <f>STOCK[[#This Row],[Ganancia Unitaria]]*STOCK[[#This Row],[Salidas]]</f>
        <v>0</v>
      </c>
      <c r="R342" s="8"/>
      <c r="S342" s="8"/>
      <c r="T342" s="9"/>
      <c r="U342" s="8"/>
      <c r="V342" s="8"/>
    </row>
    <row r="343" spans="1:22" ht="34" customHeight="1" x14ac:dyDescent="0.2">
      <c r="A343" s="14" t="s">
        <v>829</v>
      </c>
      <c r="B343" s="14" t="s">
        <v>99</v>
      </c>
      <c r="C343" s="16" t="s">
        <v>830</v>
      </c>
      <c r="D343" s="14" t="s">
        <v>113</v>
      </c>
      <c r="E343" s="15"/>
      <c r="F343" s="15">
        <v>20</v>
      </c>
      <c r="G343" s="14">
        <v>1</v>
      </c>
      <c r="H343" s="17">
        <f>SUMIFS(VENTAS[Cantidad],VENTAS[Código del producto Vendido],STOCK[[#This Row],[Code]])</f>
        <v>3</v>
      </c>
      <c r="I343" s="14">
        <f>STOCK[[#This Row],[Entradas]]-STOCK[[#This Row],[Salidas]]</f>
        <v>-2</v>
      </c>
      <c r="J343" s="18">
        <f>STOCK[[#This Row],[Precio Final]]*10%</f>
        <v>2</v>
      </c>
      <c r="K343" s="15">
        <v>9</v>
      </c>
      <c r="L343" s="15">
        <v>0</v>
      </c>
      <c r="M343" s="19">
        <f>STOCK[[#This Row],[Costo Unitario (USD)]]+STOCK[[#This Row],[Costo Envío (USD)]]+STOCK[[#This Row],[Comisión 10%]]</f>
        <v>11</v>
      </c>
      <c r="N343" s="14">
        <f t="shared" si="10"/>
        <v>16.5</v>
      </c>
      <c r="O343" s="15">
        <f t="shared" si="11"/>
        <v>20</v>
      </c>
      <c r="P343" s="15">
        <f>STOCK[[#This Row],[Precio Final]]-STOCK[[#This Row],[Costo total]]</f>
        <v>9</v>
      </c>
      <c r="Q343" s="14">
        <f>STOCK[[#This Row],[Ganancia Unitaria]]*STOCK[[#This Row],[Salidas]]</f>
        <v>27</v>
      </c>
      <c r="R343" s="14"/>
      <c r="S343" s="14"/>
      <c r="T343" s="15"/>
      <c r="U343" s="14"/>
      <c r="V343" s="14"/>
    </row>
    <row r="344" spans="1:22" ht="51" customHeight="1" x14ac:dyDescent="0.2">
      <c r="A344" s="8" t="s">
        <v>831</v>
      </c>
      <c r="B344" s="8" t="s">
        <v>85</v>
      </c>
      <c r="C344" s="10" t="s">
        <v>832</v>
      </c>
      <c r="D344" s="8" t="s">
        <v>42</v>
      </c>
      <c r="E344" s="9"/>
      <c r="F344" s="9">
        <v>35</v>
      </c>
      <c r="G344" s="8">
        <v>0</v>
      </c>
      <c r="H344" s="11">
        <f>SUMIFS(VENTAS[Cantidad],VENTAS[Código del producto Vendido],STOCK[[#This Row],[Code]])</f>
        <v>1</v>
      </c>
      <c r="I344" s="8">
        <f>STOCK[[#This Row],[Entradas]]-STOCK[[#This Row],[Salidas]]</f>
        <v>-1</v>
      </c>
      <c r="J344" s="12">
        <f>STOCK[[#This Row],[Precio Final]]*10%</f>
        <v>3.5</v>
      </c>
      <c r="K344" s="9">
        <v>9</v>
      </c>
      <c r="L344" s="9">
        <v>0</v>
      </c>
      <c r="M344" s="13">
        <f>STOCK[[#This Row],[Costo Unitario (USD)]]+STOCK[[#This Row],[Costo Envío (USD)]]+STOCK[[#This Row],[Comisión 10%]]</f>
        <v>12.5</v>
      </c>
      <c r="N344" s="8">
        <f t="shared" si="10"/>
        <v>18.75</v>
      </c>
      <c r="O344" s="9">
        <f t="shared" si="11"/>
        <v>35</v>
      </c>
      <c r="P344" s="9">
        <f>STOCK[[#This Row],[Precio Final]]-STOCK[[#This Row],[Costo total]]</f>
        <v>22.5</v>
      </c>
      <c r="Q344" s="8">
        <f>STOCK[[#This Row],[Ganancia Unitaria]]*STOCK[[#This Row],[Salidas]]</f>
        <v>22.5</v>
      </c>
      <c r="R344" s="8"/>
      <c r="S344" s="8"/>
      <c r="T344" s="9"/>
      <c r="U344" s="8"/>
      <c r="V344" s="8"/>
    </row>
    <row r="345" spans="1:22" ht="68" customHeight="1" x14ac:dyDescent="0.2">
      <c r="A345" s="14" t="s">
        <v>833</v>
      </c>
      <c r="B345" s="14" t="s">
        <v>85</v>
      </c>
      <c r="C345" s="16" t="s">
        <v>601</v>
      </c>
      <c r="D345" s="14" t="s">
        <v>46</v>
      </c>
      <c r="E345" s="15"/>
      <c r="F345" s="15">
        <v>20</v>
      </c>
      <c r="G345" s="14">
        <v>1</v>
      </c>
      <c r="H345" s="17">
        <f>SUMIFS(VENTAS[Cantidad],VENTAS[Código del producto Vendido],STOCK[[#This Row],[Code]])</f>
        <v>1</v>
      </c>
      <c r="I345" s="14">
        <f>STOCK[[#This Row],[Entradas]]-STOCK[[#This Row],[Salidas]]</f>
        <v>0</v>
      </c>
      <c r="J345" s="18">
        <f>STOCK[[#This Row],[Precio Final]]*10%</f>
        <v>2</v>
      </c>
      <c r="K345" s="15">
        <v>9</v>
      </c>
      <c r="L345" s="15">
        <v>0</v>
      </c>
      <c r="M345" s="19">
        <f>STOCK[[#This Row],[Costo Unitario (USD)]]+STOCK[[#This Row],[Costo Envío (USD)]]+STOCK[[#This Row],[Comisión 10%]]</f>
        <v>11</v>
      </c>
      <c r="N345" s="14">
        <f t="shared" si="10"/>
        <v>16.5</v>
      </c>
      <c r="O345" s="15">
        <f t="shared" si="11"/>
        <v>20</v>
      </c>
      <c r="P345" s="15">
        <f>STOCK[[#This Row],[Precio Final]]-STOCK[[#This Row],[Costo total]]</f>
        <v>9</v>
      </c>
      <c r="Q345" s="14">
        <f>STOCK[[#This Row],[Ganancia Unitaria]]*STOCK[[#This Row],[Salidas]]</f>
        <v>9</v>
      </c>
      <c r="R345" s="14"/>
      <c r="S345" s="14"/>
      <c r="T345" s="15"/>
      <c r="U345" s="14"/>
      <c r="V345" s="14"/>
    </row>
    <row r="346" spans="1:22" ht="34" customHeight="1" x14ac:dyDescent="0.2">
      <c r="A346" s="8" t="s">
        <v>834</v>
      </c>
      <c r="B346" s="8" t="s">
        <v>115</v>
      </c>
      <c r="C346" s="10" t="s">
        <v>835</v>
      </c>
      <c r="D346" s="8" t="s">
        <v>575</v>
      </c>
      <c r="E346" s="9"/>
      <c r="F346" s="9">
        <v>35</v>
      </c>
      <c r="G346" s="8">
        <v>1</v>
      </c>
      <c r="H346" s="11">
        <f>SUMIFS(VENTAS[Cantidad],VENTAS[Código del producto Vendido],STOCK[[#This Row],[Code]])</f>
        <v>0</v>
      </c>
      <c r="I346" s="8">
        <f>STOCK[[#This Row],[Entradas]]-STOCK[[#This Row],[Salidas]]</f>
        <v>1</v>
      </c>
      <c r="J346" s="12">
        <f>STOCK[[#This Row],[Precio Final]]*10%</f>
        <v>3.5</v>
      </c>
      <c r="K346" s="9">
        <v>9</v>
      </c>
      <c r="L346" s="9">
        <v>0</v>
      </c>
      <c r="M346" s="13">
        <f>STOCK[[#This Row],[Costo Unitario (USD)]]+STOCK[[#This Row],[Costo Envío (USD)]]+STOCK[[#This Row],[Comisión 10%]]</f>
        <v>12.5</v>
      </c>
      <c r="N346" s="8">
        <f t="shared" si="10"/>
        <v>18.75</v>
      </c>
      <c r="O346" s="9">
        <f t="shared" si="11"/>
        <v>35</v>
      </c>
      <c r="P346" s="9">
        <f>STOCK[[#This Row],[Precio Final]]-STOCK[[#This Row],[Costo total]]</f>
        <v>22.5</v>
      </c>
      <c r="Q346" s="8">
        <f>STOCK[[#This Row],[Ganancia Unitaria]]*STOCK[[#This Row],[Salidas]]</f>
        <v>0</v>
      </c>
      <c r="R346" s="8"/>
      <c r="S346" s="8"/>
      <c r="T346" s="9"/>
      <c r="U346" s="8"/>
      <c r="V346" s="8"/>
    </row>
    <row r="347" spans="1:22" ht="51" customHeight="1" x14ac:dyDescent="0.2">
      <c r="A347" s="14" t="s">
        <v>836</v>
      </c>
      <c r="B347" s="14" t="s">
        <v>179</v>
      </c>
      <c r="C347" s="16" t="s">
        <v>837</v>
      </c>
      <c r="D347" s="14" t="s">
        <v>113</v>
      </c>
      <c r="E347" s="15"/>
      <c r="F347" s="15">
        <v>30</v>
      </c>
      <c r="G347" s="14">
        <v>1</v>
      </c>
      <c r="H347" s="17">
        <f>SUMIFS(VENTAS[Cantidad],VENTAS[Código del producto Vendido],STOCK[[#This Row],[Code]])</f>
        <v>0</v>
      </c>
      <c r="I347" s="14">
        <f>STOCK[[#This Row],[Entradas]]-STOCK[[#This Row],[Salidas]]</f>
        <v>1</v>
      </c>
      <c r="J347" s="18">
        <f>STOCK[[#This Row],[Precio Final]]*10%</f>
        <v>3</v>
      </c>
      <c r="K347" s="15">
        <v>9</v>
      </c>
      <c r="L347" s="15">
        <v>0</v>
      </c>
      <c r="M347" s="19">
        <f>STOCK[[#This Row],[Costo Unitario (USD)]]+STOCK[[#This Row],[Costo Envío (USD)]]+STOCK[[#This Row],[Comisión 10%]]</f>
        <v>12</v>
      </c>
      <c r="N347" s="14">
        <f t="shared" si="10"/>
        <v>18</v>
      </c>
      <c r="O347" s="15">
        <f t="shared" si="11"/>
        <v>30</v>
      </c>
      <c r="P347" s="15">
        <f>STOCK[[#This Row],[Precio Final]]-STOCK[[#This Row],[Costo total]]</f>
        <v>18</v>
      </c>
      <c r="Q347" s="14">
        <f>STOCK[[#This Row],[Ganancia Unitaria]]*STOCK[[#This Row],[Salidas]]</f>
        <v>0</v>
      </c>
      <c r="R347" s="14"/>
      <c r="S347" s="14"/>
      <c r="T347" s="15"/>
      <c r="U347" s="14"/>
      <c r="V347" s="14"/>
    </row>
    <row r="348" spans="1:22" ht="51" customHeight="1" x14ac:dyDescent="0.2">
      <c r="A348" s="8" t="s">
        <v>838</v>
      </c>
      <c r="B348" s="8" t="s">
        <v>839</v>
      </c>
      <c r="C348" s="10" t="s">
        <v>840</v>
      </c>
      <c r="D348" s="8" t="s">
        <v>609</v>
      </c>
      <c r="E348" s="9"/>
      <c r="F348" s="9">
        <v>20</v>
      </c>
      <c r="G348" s="8">
        <v>1</v>
      </c>
      <c r="H348" s="11">
        <f>SUMIFS(VENTAS[Cantidad],VENTAS[Código del producto Vendido],STOCK[[#This Row],[Code]])</f>
        <v>0</v>
      </c>
      <c r="I348" s="8">
        <f>STOCK[[#This Row],[Entradas]]-STOCK[[#This Row],[Salidas]]</f>
        <v>1</v>
      </c>
      <c r="J348" s="12">
        <f>STOCK[[#This Row],[Precio Final]]*10%</f>
        <v>2</v>
      </c>
      <c r="K348" s="9">
        <v>9</v>
      </c>
      <c r="L348" s="9">
        <v>0</v>
      </c>
      <c r="M348" s="13">
        <f>STOCK[[#This Row],[Costo Unitario (USD)]]+STOCK[[#This Row],[Costo Envío (USD)]]+STOCK[[#This Row],[Comisión 10%]]</f>
        <v>11</v>
      </c>
      <c r="N348" s="8">
        <f t="shared" si="10"/>
        <v>16.5</v>
      </c>
      <c r="O348" s="9">
        <f t="shared" si="11"/>
        <v>20</v>
      </c>
      <c r="P348" s="9">
        <f>STOCK[[#This Row],[Precio Final]]-STOCK[[#This Row],[Costo total]]</f>
        <v>9</v>
      </c>
      <c r="Q348" s="8">
        <f>STOCK[[#This Row],[Ganancia Unitaria]]*STOCK[[#This Row],[Salidas]]</f>
        <v>0</v>
      </c>
      <c r="R348" s="8"/>
      <c r="S348" s="8"/>
      <c r="T348" s="9"/>
      <c r="U348" s="8"/>
      <c r="V348" s="8"/>
    </row>
    <row r="349" spans="1:22" ht="34" customHeight="1" x14ac:dyDescent="0.2">
      <c r="A349" s="14" t="s">
        <v>841</v>
      </c>
      <c r="B349" s="14" t="s">
        <v>357</v>
      </c>
      <c r="C349" s="16" t="s">
        <v>842</v>
      </c>
      <c r="D349" s="14" t="s">
        <v>113</v>
      </c>
      <c r="E349" s="15"/>
      <c r="F349" s="15">
        <v>20</v>
      </c>
      <c r="G349" s="14">
        <v>1</v>
      </c>
      <c r="H349" s="17">
        <f>SUMIFS(VENTAS[Cantidad],VENTAS[Código del producto Vendido],STOCK[[#This Row],[Code]])</f>
        <v>0</v>
      </c>
      <c r="I349" s="14">
        <f>STOCK[[#This Row],[Entradas]]-STOCK[[#This Row],[Salidas]]</f>
        <v>1</v>
      </c>
      <c r="J349" s="18">
        <f>STOCK[[#This Row],[Precio Final]]*10%</f>
        <v>2</v>
      </c>
      <c r="K349" s="15">
        <v>9</v>
      </c>
      <c r="L349" s="15">
        <v>0</v>
      </c>
      <c r="M349" s="19">
        <f>STOCK[[#This Row],[Costo Unitario (USD)]]+STOCK[[#This Row],[Costo Envío (USD)]]+STOCK[[#This Row],[Comisión 10%]]</f>
        <v>11</v>
      </c>
      <c r="N349" s="14">
        <f t="shared" si="10"/>
        <v>16.5</v>
      </c>
      <c r="O349" s="15">
        <f t="shared" si="11"/>
        <v>20</v>
      </c>
      <c r="P349" s="15">
        <f>STOCK[[#This Row],[Precio Final]]-STOCK[[#This Row],[Costo total]]</f>
        <v>9</v>
      </c>
      <c r="Q349" s="14">
        <f>STOCK[[#This Row],[Ganancia Unitaria]]*STOCK[[#This Row],[Salidas]]</f>
        <v>0</v>
      </c>
      <c r="R349" s="14"/>
      <c r="S349" s="14"/>
      <c r="T349" s="15"/>
      <c r="U349" s="14"/>
      <c r="V349" s="14"/>
    </row>
    <row r="350" spans="1:22" ht="34" customHeight="1" x14ac:dyDescent="0.2">
      <c r="A350" s="8" t="s">
        <v>843</v>
      </c>
      <c r="B350" s="8" t="s">
        <v>149</v>
      </c>
      <c r="C350" s="10" t="s">
        <v>844</v>
      </c>
      <c r="D350" s="8" t="s">
        <v>42</v>
      </c>
      <c r="E350" s="9"/>
      <c r="F350" s="9">
        <v>15</v>
      </c>
      <c r="G350" s="8">
        <v>1</v>
      </c>
      <c r="H350" s="11">
        <f>SUMIFS(VENTAS[Cantidad],VENTAS[Código del producto Vendido],STOCK[[#This Row],[Code]])</f>
        <v>0</v>
      </c>
      <c r="I350" s="8">
        <f>STOCK[[#This Row],[Entradas]]-STOCK[[#This Row],[Salidas]]</f>
        <v>1</v>
      </c>
      <c r="J350" s="12">
        <f>STOCK[[#This Row],[Precio Final]]*10%</f>
        <v>1.5</v>
      </c>
      <c r="K350" s="9">
        <v>9</v>
      </c>
      <c r="L350" s="9">
        <v>0</v>
      </c>
      <c r="M350" s="13">
        <f>STOCK[[#This Row],[Costo Unitario (USD)]]+STOCK[[#This Row],[Costo Envío (USD)]]+STOCK[[#This Row],[Comisión 10%]]</f>
        <v>10.5</v>
      </c>
      <c r="N350" s="8">
        <f t="shared" si="10"/>
        <v>15.75</v>
      </c>
      <c r="O350" s="9">
        <f t="shared" si="11"/>
        <v>15</v>
      </c>
      <c r="P350" s="9">
        <f>STOCK[[#This Row],[Precio Final]]-STOCK[[#This Row],[Costo total]]</f>
        <v>4.5</v>
      </c>
      <c r="Q350" s="8">
        <f>STOCK[[#This Row],[Ganancia Unitaria]]*STOCK[[#This Row],[Salidas]]</f>
        <v>0</v>
      </c>
      <c r="R350" s="8"/>
      <c r="S350" s="8"/>
      <c r="T350" s="9"/>
      <c r="U350" s="8"/>
      <c r="V350" s="8"/>
    </row>
    <row r="351" spans="1:22" ht="34" customHeight="1" x14ac:dyDescent="0.2">
      <c r="A351" s="14" t="s">
        <v>845</v>
      </c>
      <c r="B351" s="14" t="s">
        <v>581</v>
      </c>
      <c r="C351" s="16" t="s">
        <v>709</v>
      </c>
      <c r="D351" s="14" t="s">
        <v>609</v>
      </c>
      <c r="E351" s="15"/>
      <c r="F351" s="15">
        <v>15</v>
      </c>
      <c r="G351" s="14">
        <v>1</v>
      </c>
      <c r="H351" s="17">
        <f>SUMIFS(VENTAS[Cantidad],VENTAS[Código del producto Vendido],STOCK[[#This Row],[Code]])</f>
        <v>0</v>
      </c>
      <c r="I351" s="14">
        <f>STOCK[[#This Row],[Entradas]]-STOCK[[#This Row],[Salidas]]</f>
        <v>1</v>
      </c>
      <c r="J351" s="18">
        <f>STOCK[[#This Row],[Precio Final]]*10%</f>
        <v>1.5</v>
      </c>
      <c r="K351" s="15">
        <v>9</v>
      </c>
      <c r="L351" s="15">
        <v>0</v>
      </c>
      <c r="M351" s="19">
        <f>STOCK[[#This Row],[Costo Unitario (USD)]]+STOCK[[#This Row],[Costo Envío (USD)]]+STOCK[[#This Row],[Comisión 10%]]</f>
        <v>10.5</v>
      </c>
      <c r="N351" s="14">
        <f t="shared" si="10"/>
        <v>15.75</v>
      </c>
      <c r="O351" s="15">
        <f t="shared" si="11"/>
        <v>15</v>
      </c>
      <c r="P351" s="15">
        <f>STOCK[[#This Row],[Precio Final]]-STOCK[[#This Row],[Costo total]]</f>
        <v>4.5</v>
      </c>
      <c r="Q351" s="14">
        <f>STOCK[[#This Row],[Ganancia Unitaria]]*STOCK[[#This Row],[Salidas]]</f>
        <v>0</v>
      </c>
      <c r="R351" s="14"/>
      <c r="S351" s="14"/>
      <c r="T351" s="15"/>
      <c r="U351" s="14"/>
      <c r="V351" s="14"/>
    </row>
    <row r="352" spans="1:22" ht="34" customHeight="1" x14ac:dyDescent="0.2">
      <c r="A352" s="8" t="s">
        <v>846</v>
      </c>
      <c r="B352" s="8" t="s">
        <v>607</v>
      </c>
      <c r="C352" s="10" t="s">
        <v>847</v>
      </c>
      <c r="D352" s="8" t="s">
        <v>224</v>
      </c>
      <c r="E352" s="9"/>
      <c r="F352" s="9">
        <v>25</v>
      </c>
      <c r="G352" s="8">
        <v>0</v>
      </c>
      <c r="H352" s="11">
        <f>SUMIFS(VENTAS[Cantidad],VENTAS[Código del producto Vendido],STOCK[[#This Row],[Code]])</f>
        <v>0</v>
      </c>
      <c r="I352" s="8">
        <f>STOCK[[#This Row],[Entradas]]-STOCK[[#This Row],[Salidas]]</f>
        <v>0</v>
      </c>
      <c r="J352" s="12">
        <f>STOCK[[#This Row],[Precio Final]]*10%</f>
        <v>2.5</v>
      </c>
      <c r="K352" s="9">
        <v>9</v>
      </c>
      <c r="L352" s="9">
        <v>0</v>
      </c>
      <c r="M352" s="13">
        <f>STOCK[[#This Row],[Costo Unitario (USD)]]+STOCK[[#This Row],[Costo Envío (USD)]]+STOCK[[#This Row],[Comisión 10%]]</f>
        <v>11.5</v>
      </c>
      <c r="N352" s="8">
        <f t="shared" si="10"/>
        <v>17.25</v>
      </c>
      <c r="O352" s="9">
        <f t="shared" si="11"/>
        <v>25</v>
      </c>
      <c r="P352" s="9">
        <f>STOCK[[#This Row],[Precio Final]]-STOCK[[#This Row],[Costo total]]</f>
        <v>13.5</v>
      </c>
      <c r="Q352" s="8">
        <f>STOCK[[#This Row],[Ganancia Unitaria]]*STOCK[[#This Row],[Salidas]]</f>
        <v>0</v>
      </c>
      <c r="R352" s="8"/>
      <c r="S352" s="8"/>
      <c r="T352" s="9"/>
      <c r="U352" s="8"/>
      <c r="V352" s="8"/>
    </row>
    <row r="353" spans="1:22" ht="34" customHeight="1" x14ac:dyDescent="0.2">
      <c r="A353" s="14" t="s">
        <v>848</v>
      </c>
      <c r="B353" s="14" t="s">
        <v>581</v>
      </c>
      <c r="C353" s="16" t="s">
        <v>849</v>
      </c>
      <c r="D353" s="14" t="s">
        <v>224</v>
      </c>
      <c r="E353" s="15"/>
      <c r="F353" s="15">
        <v>18</v>
      </c>
      <c r="G353" s="14">
        <v>1</v>
      </c>
      <c r="H353" s="17">
        <f>SUMIFS(VENTAS[Cantidad],VENTAS[Código del producto Vendido],STOCK[[#This Row],[Code]])</f>
        <v>0</v>
      </c>
      <c r="I353" s="14">
        <f>STOCK[[#This Row],[Entradas]]-STOCK[[#This Row],[Salidas]]</f>
        <v>1</v>
      </c>
      <c r="J353" s="18">
        <f>STOCK[[#This Row],[Precio Final]]*10%</f>
        <v>1.8</v>
      </c>
      <c r="K353" s="15">
        <v>9</v>
      </c>
      <c r="L353" s="15">
        <v>0</v>
      </c>
      <c r="M353" s="19">
        <f>STOCK[[#This Row],[Costo Unitario (USD)]]+STOCK[[#This Row],[Costo Envío (USD)]]+STOCK[[#This Row],[Comisión 10%]]</f>
        <v>10.8</v>
      </c>
      <c r="N353" s="14">
        <f t="shared" si="10"/>
        <v>16.200000000000003</v>
      </c>
      <c r="O353" s="15">
        <f t="shared" si="11"/>
        <v>18</v>
      </c>
      <c r="P353" s="15">
        <f>STOCK[[#This Row],[Precio Final]]-STOCK[[#This Row],[Costo total]]</f>
        <v>7.1999999999999993</v>
      </c>
      <c r="Q353" s="14">
        <f>STOCK[[#This Row],[Ganancia Unitaria]]*STOCK[[#This Row],[Salidas]]</f>
        <v>0</v>
      </c>
      <c r="R353" s="14"/>
      <c r="S353" s="14"/>
      <c r="T353" s="15"/>
      <c r="U353" s="14"/>
      <c r="V353" s="14"/>
    </row>
    <row r="354" spans="1:22" ht="34" customHeight="1" x14ac:dyDescent="0.2">
      <c r="A354" s="8" t="s">
        <v>850</v>
      </c>
      <c r="B354" s="8" t="s">
        <v>149</v>
      </c>
      <c r="C354" s="10" t="s">
        <v>851</v>
      </c>
      <c r="D354" s="8" t="s">
        <v>42</v>
      </c>
      <c r="E354" s="9"/>
      <c r="F354" s="9">
        <v>18</v>
      </c>
      <c r="G354" s="8">
        <v>1</v>
      </c>
      <c r="H354" s="11">
        <f>SUMIFS(VENTAS[Cantidad],VENTAS[Código del producto Vendido],STOCK[[#This Row],[Code]])</f>
        <v>1</v>
      </c>
      <c r="I354" s="8">
        <f>STOCK[[#This Row],[Entradas]]-STOCK[[#This Row],[Salidas]]</f>
        <v>0</v>
      </c>
      <c r="J354" s="12">
        <f>STOCK[[#This Row],[Precio Final]]*10%</f>
        <v>1.8</v>
      </c>
      <c r="K354" s="9">
        <v>9</v>
      </c>
      <c r="L354" s="9">
        <v>0</v>
      </c>
      <c r="M354" s="13">
        <f>STOCK[[#This Row],[Costo Unitario (USD)]]+STOCK[[#This Row],[Costo Envío (USD)]]+STOCK[[#This Row],[Comisión 10%]]</f>
        <v>10.8</v>
      </c>
      <c r="N354" s="8">
        <f t="shared" si="10"/>
        <v>16.200000000000003</v>
      </c>
      <c r="O354" s="9">
        <f t="shared" si="11"/>
        <v>18</v>
      </c>
      <c r="P354" s="9">
        <f>STOCK[[#This Row],[Precio Final]]-STOCK[[#This Row],[Costo total]]</f>
        <v>7.1999999999999993</v>
      </c>
      <c r="Q354" s="8">
        <f>STOCK[[#This Row],[Ganancia Unitaria]]*STOCK[[#This Row],[Salidas]]</f>
        <v>7.1999999999999993</v>
      </c>
      <c r="R354" s="8"/>
      <c r="S354" s="8"/>
      <c r="T354" s="9"/>
      <c r="U354" s="8"/>
      <c r="V354" s="8"/>
    </row>
    <row r="355" spans="1:22" ht="34" customHeight="1" x14ac:dyDescent="0.2">
      <c r="A355" s="14" t="s">
        <v>852</v>
      </c>
      <c r="B355" s="14" t="s">
        <v>149</v>
      </c>
      <c r="C355" s="16" t="s">
        <v>853</v>
      </c>
      <c r="D355" s="14" t="s">
        <v>46</v>
      </c>
      <c r="E355" s="15"/>
      <c r="F355" s="15">
        <v>20</v>
      </c>
      <c r="G355" s="14">
        <v>1</v>
      </c>
      <c r="H355" s="17">
        <f>SUMIFS(VENTAS[Cantidad],VENTAS[Código del producto Vendido],STOCK[[#This Row],[Code]])</f>
        <v>0</v>
      </c>
      <c r="I355" s="14">
        <f>STOCK[[#This Row],[Entradas]]-STOCK[[#This Row],[Salidas]]</f>
        <v>1</v>
      </c>
      <c r="J355" s="18">
        <f>STOCK[[#This Row],[Precio Final]]*10%</f>
        <v>2</v>
      </c>
      <c r="K355" s="15">
        <v>9</v>
      </c>
      <c r="L355" s="15">
        <v>0</v>
      </c>
      <c r="M355" s="19">
        <f>STOCK[[#This Row],[Costo Unitario (USD)]]+STOCK[[#This Row],[Costo Envío (USD)]]+STOCK[[#This Row],[Comisión 10%]]</f>
        <v>11</v>
      </c>
      <c r="N355" s="14">
        <f t="shared" si="10"/>
        <v>16.5</v>
      </c>
      <c r="O355" s="15">
        <f t="shared" si="11"/>
        <v>20</v>
      </c>
      <c r="P355" s="15">
        <f>STOCK[[#This Row],[Precio Final]]-STOCK[[#This Row],[Costo total]]</f>
        <v>9</v>
      </c>
      <c r="Q355" s="14">
        <f>STOCK[[#This Row],[Ganancia Unitaria]]*STOCK[[#This Row],[Salidas]]</f>
        <v>0</v>
      </c>
      <c r="R355" s="14"/>
      <c r="S355" s="14"/>
      <c r="T355" s="15"/>
      <c r="U355" s="14"/>
      <c r="V355" s="14"/>
    </row>
    <row r="356" spans="1:22" ht="51" customHeight="1" x14ac:dyDescent="0.2">
      <c r="A356" s="8" t="s">
        <v>854</v>
      </c>
      <c r="B356" s="8" t="s">
        <v>136</v>
      </c>
      <c r="C356" s="10" t="s">
        <v>701</v>
      </c>
      <c r="D356" s="8" t="s">
        <v>34</v>
      </c>
      <c r="E356" s="9"/>
      <c r="F356" s="9">
        <v>25</v>
      </c>
      <c r="G356" s="8">
        <v>0</v>
      </c>
      <c r="H356" s="11">
        <f>SUMIFS(VENTAS[Cantidad],VENTAS[Código del producto Vendido],STOCK[[#This Row],[Code]])</f>
        <v>0</v>
      </c>
      <c r="I356" s="8">
        <f>STOCK[[#This Row],[Entradas]]-STOCK[[#This Row],[Salidas]]</f>
        <v>0</v>
      </c>
      <c r="J356" s="12">
        <f>STOCK[[#This Row],[Precio Final]]*10%</f>
        <v>2.5</v>
      </c>
      <c r="K356" s="9">
        <v>9</v>
      </c>
      <c r="L356" s="9">
        <v>0</v>
      </c>
      <c r="M356" s="13">
        <f>STOCK[[#This Row],[Costo Unitario (USD)]]+STOCK[[#This Row],[Costo Envío (USD)]]+STOCK[[#This Row],[Comisión 10%]]</f>
        <v>11.5</v>
      </c>
      <c r="N356" s="8">
        <f t="shared" si="10"/>
        <v>17.25</v>
      </c>
      <c r="O356" s="9">
        <f t="shared" si="11"/>
        <v>25</v>
      </c>
      <c r="P356" s="9">
        <f>STOCK[[#This Row],[Precio Final]]-STOCK[[#This Row],[Costo total]]</f>
        <v>13.5</v>
      </c>
      <c r="Q356" s="8">
        <f>STOCK[[#This Row],[Ganancia Unitaria]]*STOCK[[#This Row],[Salidas]]</f>
        <v>0</v>
      </c>
      <c r="R356" s="8"/>
      <c r="S356" s="8"/>
      <c r="T356" s="9"/>
      <c r="U356" s="8"/>
      <c r="V356" s="8"/>
    </row>
    <row r="357" spans="1:22" ht="34" customHeight="1" x14ac:dyDescent="0.2">
      <c r="A357" s="14" t="s">
        <v>855</v>
      </c>
      <c r="B357" s="14" t="s">
        <v>85</v>
      </c>
      <c r="C357" s="16" t="s">
        <v>595</v>
      </c>
      <c r="D357" s="14" t="s">
        <v>46</v>
      </c>
      <c r="E357" s="15"/>
      <c r="F357" s="15">
        <v>15</v>
      </c>
      <c r="G357" s="14">
        <v>1</v>
      </c>
      <c r="H357" s="17">
        <f>SUMIFS(VENTAS[Cantidad],VENTAS[Código del producto Vendido],STOCK[[#This Row],[Code]])</f>
        <v>0</v>
      </c>
      <c r="I357" s="14">
        <f>STOCK[[#This Row],[Entradas]]-STOCK[[#This Row],[Salidas]]</f>
        <v>1</v>
      </c>
      <c r="J357" s="18">
        <f>STOCK[[#This Row],[Precio Final]]*10%</f>
        <v>1.5</v>
      </c>
      <c r="K357" s="15">
        <v>9</v>
      </c>
      <c r="L357" s="15">
        <v>0</v>
      </c>
      <c r="M357" s="19">
        <f>STOCK[[#This Row],[Costo Unitario (USD)]]+STOCK[[#This Row],[Costo Envío (USD)]]+STOCK[[#This Row],[Comisión 10%]]</f>
        <v>10.5</v>
      </c>
      <c r="N357" s="14">
        <f t="shared" si="10"/>
        <v>15.75</v>
      </c>
      <c r="O357" s="15">
        <f t="shared" si="11"/>
        <v>15</v>
      </c>
      <c r="P357" s="15">
        <f>STOCK[[#This Row],[Precio Final]]-STOCK[[#This Row],[Costo total]]</f>
        <v>4.5</v>
      </c>
      <c r="Q357" s="14">
        <f>STOCK[[#This Row],[Ganancia Unitaria]]*STOCK[[#This Row],[Salidas]]</f>
        <v>0</v>
      </c>
      <c r="R357" s="14"/>
      <c r="S357" s="14"/>
      <c r="T357" s="15"/>
      <c r="U357" s="14"/>
      <c r="V357" s="14"/>
    </row>
    <row r="358" spans="1:22" ht="34" customHeight="1" x14ac:dyDescent="0.2">
      <c r="A358" s="8" t="s">
        <v>856</v>
      </c>
      <c r="B358" s="8" t="s">
        <v>99</v>
      </c>
      <c r="C358" s="10" t="s">
        <v>857</v>
      </c>
      <c r="D358" s="8" t="s">
        <v>113</v>
      </c>
      <c r="E358" s="9"/>
      <c r="F358" s="9">
        <v>20</v>
      </c>
      <c r="G358" s="8">
        <v>1</v>
      </c>
      <c r="H358" s="11">
        <f>SUMIFS(VENTAS[Cantidad],VENTAS[Código del producto Vendido],STOCK[[#This Row],[Code]])</f>
        <v>0</v>
      </c>
      <c r="I358" s="8">
        <f>STOCK[[#This Row],[Entradas]]-STOCK[[#This Row],[Salidas]]</f>
        <v>1</v>
      </c>
      <c r="J358" s="12">
        <f>STOCK[[#This Row],[Precio Final]]*10%</f>
        <v>2</v>
      </c>
      <c r="K358" s="9">
        <v>9</v>
      </c>
      <c r="L358" s="9">
        <v>0</v>
      </c>
      <c r="M358" s="13">
        <f>STOCK[[#This Row],[Costo Unitario (USD)]]+STOCK[[#This Row],[Costo Envío (USD)]]+STOCK[[#This Row],[Comisión 10%]]</f>
        <v>11</v>
      </c>
      <c r="N358" s="8">
        <f t="shared" si="10"/>
        <v>16.5</v>
      </c>
      <c r="O358" s="9">
        <f t="shared" si="11"/>
        <v>20</v>
      </c>
      <c r="P358" s="9">
        <f>STOCK[[#This Row],[Precio Final]]-STOCK[[#This Row],[Costo total]]</f>
        <v>9</v>
      </c>
      <c r="Q358" s="8">
        <f>STOCK[[#This Row],[Ganancia Unitaria]]*STOCK[[#This Row],[Salidas]]</f>
        <v>0</v>
      </c>
      <c r="R358" s="8"/>
      <c r="S358" s="8"/>
      <c r="T358" s="9"/>
      <c r="U358" s="8"/>
      <c r="V358" s="8"/>
    </row>
    <row r="359" spans="1:22" ht="51" customHeight="1" x14ac:dyDescent="0.2">
      <c r="A359" s="14" t="s">
        <v>858</v>
      </c>
      <c r="B359" s="14" t="s">
        <v>149</v>
      </c>
      <c r="C359" s="16" t="s">
        <v>859</v>
      </c>
      <c r="D359" s="14" t="s">
        <v>42</v>
      </c>
      <c r="E359" s="15"/>
      <c r="F359" s="15">
        <v>18</v>
      </c>
      <c r="G359" s="14">
        <v>2</v>
      </c>
      <c r="H359" s="17">
        <f>SUMIFS(VENTAS[Cantidad],VENTAS[Código del producto Vendido],STOCK[[#This Row],[Code]])</f>
        <v>0</v>
      </c>
      <c r="I359" s="14">
        <f>STOCK[[#This Row],[Entradas]]-STOCK[[#This Row],[Salidas]]</f>
        <v>2</v>
      </c>
      <c r="J359" s="18">
        <f>STOCK[[#This Row],[Precio Final]]*10%</f>
        <v>1.8</v>
      </c>
      <c r="K359" s="15">
        <v>9</v>
      </c>
      <c r="L359" s="15">
        <v>0</v>
      </c>
      <c r="M359" s="19">
        <f>STOCK[[#This Row],[Costo Unitario (USD)]]+STOCK[[#This Row],[Costo Envío (USD)]]+STOCK[[#This Row],[Comisión 10%]]</f>
        <v>10.8</v>
      </c>
      <c r="N359" s="14">
        <f t="shared" si="10"/>
        <v>16.200000000000003</v>
      </c>
      <c r="O359" s="15">
        <f t="shared" si="11"/>
        <v>18</v>
      </c>
      <c r="P359" s="15">
        <f>STOCK[[#This Row],[Precio Final]]-STOCK[[#This Row],[Costo total]]</f>
        <v>7.1999999999999993</v>
      </c>
      <c r="Q359" s="14">
        <f>STOCK[[#This Row],[Ganancia Unitaria]]*STOCK[[#This Row],[Salidas]]</f>
        <v>0</v>
      </c>
      <c r="R359" s="14"/>
      <c r="S359" s="14"/>
      <c r="T359" s="15"/>
      <c r="U359" s="14"/>
      <c r="V359" s="14"/>
    </row>
    <row r="360" spans="1:22" ht="68" customHeight="1" x14ac:dyDescent="0.2">
      <c r="A360" s="8" t="s">
        <v>860</v>
      </c>
      <c r="B360" s="8" t="s">
        <v>149</v>
      </c>
      <c r="C360" s="10" t="s">
        <v>861</v>
      </c>
      <c r="D360" s="8" t="s">
        <v>46</v>
      </c>
      <c r="E360" s="9"/>
      <c r="F360" s="9">
        <v>18</v>
      </c>
      <c r="G360" s="8">
        <v>2</v>
      </c>
      <c r="H360" s="11">
        <f>SUMIFS(VENTAS[Cantidad],VENTAS[Código del producto Vendido],STOCK[[#This Row],[Code]])</f>
        <v>0</v>
      </c>
      <c r="I360" s="8">
        <v>0</v>
      </c>
      <c r="J360" s="12">
        <f>STOCK[[#This Row],[Precio Final]]*10%</f>
        <v>1.8</v>
      </c>
      <c r="K360" s="9">
        <v>9</v>
      </c>
      <c r="L360" s="9">
        <v>0</v>
      </c>
      <c r="M360" s="13">
        <f>STOCK[[#This Row],[Costo Unitario (USD)]]+STOCK[[#This Row],[Costo Envío (USD)]]+STOCK[[#This Row],[Comisión 10%]]</f>
        <v>10.8</v>
      </c>
      <c r="N360" s="8">
        <f t="shared" si="10"/>
        <v>16.200000000000003</v>
      </c>
      <c r="O360" s="9">
        <f t="shared" si="11"/>
        <v>18</v>
      </c>
      <c r="P360" s="9">
        <f>STOCK[[#This Row],[Precio Final]]-STOCK[[#This Row],[Costo total]]</f>
        <v>7.1999999999999993</v>
      </c>
      <c r="Q360" s="8">
        <f>STOCK[[#This Row],[Ganancia Unitaria]]*STOCK[[#This Row],[Salidas]]</f>
        <v>0</v>
      </c>
      <c r="R360" s="8"/>
      <c r="S360" s="8"/>
      <c r="T360" s="9"/>
      <c r="U360" s="8"/>
      <c r="V360" s="8"/>
    </row>
    <row r="361" spans="1:22" ht="34" customHeight="1" x14ac:dyDescent="0.2">
      <c r="A361" s="14" t="s">
        <v>862</v>
      </c>
      <c r="B361" s="14" t="s">
        <v>99</v>
      </c>
      <c r="C361" s="16" t="s">
        <v>863</v>
      </c>
      <c r="D361" s="14" t="s">
        <v>113</v>
      </c>
      <c r="E361" s="15"/>
      <c r="F361" s="15">
        <v>20</v>
      </c>
      <c r="G361" s="14">
        <v>1</v>
      </c>
      <c r="H361" s="17">
        <f>SUMIFS(VENTAS[Cantidad],VENTAS[Código del producto Vendido],STOCK[[#This Row],[Code]])</f>
        <v>0</v>
      </c>
      <c r="I361" s="14">
        <f>STOCK[[#This Row],[Entradas]]-STOCK[[#This Row],[Salidas]]</f>
        <v>1</v>
      </c>
      <c r="J361" s="18">
        <f>STOCK[[#This Row],[Precio Final]]*10%</f>
        <v>2</v>
      </c>
      <c r="K361" s="15">
        <v>9</v>
      </c>
      <c r="L361" s="15">
        <v>0</v>
      </c>
      <c r="M361" s="19">
        <f>STOCK[[#This Row],[Costo Unitario (USD)]]+STOCK[[#This Row],[Costo Envío (USD)]]+STOCK[[#This Row],[Comisión 10%]]</f>
        <v>11</v>
      </c>
      <c r="N361" s="14">
        <f t="shared" si="10"/>
        <v>16.5</v>
      </c>
      <c r="O361" s="15">
        <f t="shared" si="11"/>
        <v>20</v>
      </c>
      <c r="P361" s="15">
        <f>STOCK[[#This Row],[Precio Final]]-STOCK[[#This Row],[Costo total]]</f>
        <v>9</v>
      </c>
      <c r="Q361" s="14">
        <f>STOCK[[#This Row],[Ganancia Unitaria]]*STOCK[[#This Row],[Salidas]]</f>
        <v>0</v>
      </c>
      <c r="R361" s="14"/>
      <c r="S361" s="14"/>
      <c r="T361" s="15"/>
      <c r="U361" s="14"/>
      <c r="V361" s="14"/>
    </row>
    <row r="362" spans="1:22" ht="34" customHeight="1" x14ac:dyDescent="0.2">
      <c r="A362" s="8" t="s">
        <v>864</v>
      </c>
      <c r="B362" s="8" t="s">
        <v>149</v>
      </c>
      <c r="C362" s="10" t="s">
        <v>865</v>
      </c>
      <c r="D362" s="8" t="s">
        <v>42</v>
      </c>
      <c r="E362" s="9"/>
      <c r="F362" s="9">
        <v>18</v>
      </c>
      <c r="G362" s="8">
        <v>1</v>
      </c>
      <c r="H362" s="11">
        <f>SUMIFS(VENTAS[Cantidad],VENTAS[Código del producto Vendido],STOCK[[#This Row],[Code]])</f>
        <v>0</v>
      </c>
      <c r="I362" s="8">
        <f>STOCK[[#This Row],[Entradas]]-STOCK[[#This Row],[Salidas]]</f>
        <v>1</v>
      </c>
      <c r="J362" s="12">
        <f>STOCK[[#This Row],[Precio Final]]*10%</f>
        <v>1.8</v>
      </c>
      <c r="K362" s="9">
        <v>9</v>
      </c>
      <c r="L362" s="9">
        <v>0</v>
      </c>
      <c r="M362" s="13">
        <f>STOCK[[#This Row],[Costo Unitario (USD)]]+STOCK[[#This Row],[Costo Envío (USD)]]+STOCK[[#This Row],[Comisión 10%]]</f>
        <v>10.8</v>
      </c>
      <c r="N362" s="8">
        <f t="shared" si="10"/>
        <v>16.200000000000003</v>
      </c>
      <c r="O362" s="9">
        <f t="shared" si="11"/>
        <v>18</v>
      </c>
      <c r="P362" s="9">
        <f>STOCK[[#This Row],[Precio Final]]-STOCK[[#This Row],[Costo total]]</f>
        <v>7.1999999999999993</v>
      </c>
      <c r="Q362" s="8">
        <f>STOCK[[#This Row],[Ganancia Unitaria]]*STOCK[[#This Row],[Salidas]]</f>
        <v>0</v>
      </c>
      <c r="R362" s="8"/>
      <c r="S362" s="8"/>
      <c r="T362" s="9"/>
      <c r="U362" s="8"/>
      <c r="V362" s="8"/>
    </row>
    <row r="363" spans="1:22" ht="51" customHeight="1" x14ac:dyDescent="0.2">
      <c r="A363" s="14" t="s">
        <v>866</v>
      </c>
      <c r="B363" s="14" t="s">
        <v>149</v>
      </c>
      <c r="C363" s="16" t="s">
        <v>867</v>
      </c>
      <c r="D363" s="14" t="s">
        <v>42</v>
      </c>
      <c r="E363" s="15"/>
      <c r="F363" s="15">
        <v>25</v>
      </c>
      <c r="G363" s="14">
        <v>1</v>
      </c>
      <c r="H363" s="17">
        <f>SUMIFS(VENTAS[Cantidad],VENTAS[Código del producto Vendido],STOCK[[#This Row],[Code]])</f>
        <v>0</v>
      </c>
      <c r="I363" s="14">
        <f>STOCK[[#This Row],[Entradas]]-STOCK[[#This Row],[Salidas]]</f>
        <v>1</v>
      </c>
      <c r="J363" s="18">
        <f>STOCK[[#This Row],[Precio Final]]*10%</f>
        <v>2.5</v>
      </c>
      <c r="K363" s="15">
        <v>9</v>
      </c>
      <c r="L363" s="15">
        <v>5</v>
      </c>
      <c r="M363" s="19">
        <f>STOCK[[#This Row],[Costo Unitario (USD)]]+STOCK[[#This Row],[Costo Envío (USD)]]+STOCK[[#This Row],[Comisión 10%]]</f>
        <v>16.5</v>
      </c>
      <c r="N363" s="14">
        <f t="shared" si="10"/>
        <v>24.75</v>
      </c>
      <c r="O363" s="15">
        <f t="shared" si="11"/>
        <v>25</v>
      </c>
      <c r="P363" s="15">
        <f>STOCK[[#This Row],[Precio Final]]-STOCK[[#This Row],[Costo total]]</f>
        <v>8.5</v>
      </c>
      <c r="Q363" s="14">
        <f>STOCK[[#This Row],[Ganancia Unitaria]]*STOCK[[#This Row],[Salidas]]</f>
        <v>0</v>
      </c>
      <c r="R363" s="14"/>
      <c r="S363" s="14"/>
      <c r="T363" s="15"/>
      <c r="U363" s="14"/>
      <c r="V363" s="14"/>
    </row>
    <row r="364" spans="1:22" ht="34" customHeight="1" x14ac:dyDescent="0.2">
      <c r="A364" s="8" t="s">
        <v>868</v>
      </c>
      <c r="B364" s="8" t="s">
        <v>85</v>
      </c>
      <c r="C364" s="10" t="s">
        <v>696</v>
      </c>
      <c r="D364" s="8" t="s">
        <v>46</v>
      </c>
      <c r="E364" s="9"/>
      <c r="F364" s="9">
        <v>25</v>
      </c>
      <c r="G364" s="8">
        <v>1</v>
      </c>
      <c r="H364" s="11">
        <f>SUMIFS(VENTAS[Cantidad],VENTAS[Código del producto Vendido],STOCK[[#This Row],[Code]])</f>
        <v>0</v>
      </c>
      <c r="I364" s="8">
        <f>STOCK[[#This Row],[Entradas]]-STOCK[[#This Row],[Salidas]]</f>
        <v>1</v>
      </c>
      <c r="J364" s="12">
        <f>STOCK[[#This Row],[Precio Final]]*10%</f>
        <v>2.5</v>
      </c>
      <c r="K364" s="9">
        <v>9</v>
      </c>
      <c r="L364" s="9">
        <v>5</v>
      </c>
      <c r="M364" s="13">
        <f>STOCK[[#This Row],[Costo Unitario (USD)]]+STOCK[[#This Row],[Costo Envío (USD)]]+STOCK[[#This Row],[Comisión 10%]]</f>
        <v>16.5</v>
      </c>
      <c r="N364" s="8">
        <f t="shared" si="10"/>
        <v>24.75</v>
      </c>
      <c r="O364" s="9">
        <f t="shared" si="11"/>
        <v>25</v>
      </c>
      <c r="P364" s="9">
        <f>STOCK[[#This Row],[Precio Final]]-STOCK[[#This Row],[Costo total]]</f>
        <v>8.5</v>
      </c>
      <c r="Q364" s="8">
        <f>STOCK[[#This Row],[Ganancia Unitaria]]*STOCK[[#This Row],[Salidas]]</f>
        <v>0</v>
      </c>
      <c r="R364" s="8"/>
      <c r="S364" s="8"/>
      <c r="T364" s="9"/>
      <c r="U364" s="8"/>
      <c r="V364" s="8">
        <v>20</v>
      </c>
    </row>
    <row r="365" spans="1:22" ht="34" customHeight="1" x14ac:dyDescent="0.2">
      <c r="A365" s="14" t="s">
        <v>869</v>
      </c>
      <c r="B365" s="14" t="s">
        <v>85</v>
      </c>
      <c r="C365" s="16" t="s">
        <v>870</v>
      </c>
      <c r="D365" s="14" t="s">
        <v>42</v>
      </c>
      <c r="E365" s="15"/>
      <c r="F365" s="15">
        <v>35</v>
      </c>
      <c r="G365" s="14">
        <v>0</v>
      </c>
      <c r="H365" s="17">
        <f>SUMIFS(VENTAS[Cantidad],VENTAS[Código del producto Vendido],STOCK[[#This Row],[Code]])</f>
        <v>1</v>
      </c>
      <c r="I365" s="14">
        <f>STOCK[[#This Row],[Entradas]]-STOCK[[#This Row],[Salidas]]</f>
        <v>-1</v>
      </c>
      <c r="J365" s="18">
        <f>STOCK[[#This Row],[Precio Final]]*10%</f>
        <v>3.5</v>
      </c>
      <c r="K365" s="15">
        <v>9</v>
      </c>
      <c r="L365" s="15">
        <v>5</v>
      </c>
      <c r="M365" s="19">
        <f>STOCK[[#This Row],[Costo Unitario (USD)]]+STOCK[[#This Row],[Costo Envío (USD)]]+STOCK[[#This Row],[Comisión 10%]]</f>
        <v>17.5</v>
      </c>
      <c r="N365" s="14">
        <f t="shared" si="10"/>
        <v>26.25</v>
      </c>
      <c r="O365" s="15">
        <f t="shared" si="11"/>
        <v>35</v>
      </c>
      <c r="P365" s="15">
        <f>STOCK[[#This Row],[Precio Final]]-STOCK[[#This Row],[Costo total]]</f>
        <v>17.5</v>
      </c>
      <c r="Q365" s="14">
        <f>STOCK[[#This Row],[Ganancia Unitaria]]*STOCK[[#This Row],[Salidas]]</f>
        <v>17.5</v>
      </c>
      <c r="R365" s="14"/>
      <c r="S365" s="14"/>
      <c r="T365" s="15"/>
      <c r="U365" s="14"/>
      <c r="V365" s="14"/>
    </row>
    <row r="366" spans="1:22" ht="17" customHeight="1" x14ac:dyDescent="0.2">
      <c r="A366" s="8" t="s">
        <v>871</v>
      </c>
      <c r="B366" s="8" t="s">
        <v>581</v>
      </c>
      <c r="C366" s="10" t="s">
        <v>872</v>
      </c>
      <c r="D366" s="8" t="s">
        <v>224</v>
      </c>
      <c r="E366" s="9"/>
      <c r="F366" s="9">
        <v>15</v>
      </c>
      <c r="G366" s="8">
        <v>1</v>
      </c>
      <c r="H366" s="11">
        <f>SUMIFS(VENTAS[Cantidad],VENTAS[Código del producto Vendido],STOCK[[#This Row],[Code]])</f>
        <v>0</v>
      </c>
      <c r="I366" s="8">
        <f>STOCK[[#This Row],[Entradas]]-STOCK[[#This Row],[Salidas]]</f>
        <v>1</v>
      </c>
      <c r="J366" s="12">
        <f>STOCK[[#This Row],[Precio Final]]*10%</f>
        <v>1.5</v>
      </c>
      <c r="K366" s="9">
        <v>9</v>
      </c>
      <c r="L366" s="9">
        <v>5</v>
      </c>
      <c r="M366" s="13">
        <f>STOCK[[#This Row],[Costo Unitario (USD)]]+STOCK[[#This Row],[Costo Envío (USD)]]+STOCK[[#This Row],[Comisión 10%]]</f>
        <v>15.5</v>
      </c>
      <c r="N366" s="8">
        <f t="shared" si="10"/>
        <v>23.25</v>
      </c>
      <c r="O366" s="9">
        <f t="shared" si="11"/>
        <v>15</v>
      </c>
      <c r="P366" s="9">
        <f>STOCK[[#This Row],[Precio Final]]-STOCK[[#This Row],[Costo total]]</f>
        <v>-0.5</v>
      </c>
      <c r="Q366" s="8">
        <f>STOCK[[#This Row],[Ganancia Unitaria]]*STOCK[[#This Row],[Salidas]]</f>
        <v>0</v>
      </c>
      <c r="R366" s="8"/>
      <c r="S366" s="8"/>
      <c r="T366" s="9"/>
      <c r="U366" s="8"/>
      <c r="V366" s="8"/>
    </row>
    <row r="367" spans="1:22" ht="34" customHeight="1" x14ac:dyDescent="0.2">
      <c r="A367" s="14" t="s">
        <v>873</v>
      </c>
      <c r="B367" s="14" t="s">
        <v>160</v>
      </c>
      <c r="C367" s="16" t="s">
        <v>874</v>
      </c>
      <c r="D367" s="14" t="s">
        <v>875</v>
      </c>
      <c r="E367" s="15"/>
      <c r="F367" s="15">
        <v>35</v>
      </c>
      <c r="G367" s="14">
        <v>1</v>
      </c>
      <c r="H367" s="17">
        <f>SUMIFS(VENTAS[Cantidad],VENTAS[Código del producto Vendido],STOCK[[#This Row],[Code]])</f>
        <v>0</v>
      </c>
      <c r="I367" s="14">
        <f>STOCK[[#This Row],[Entradas]]-STOCK[[#This Row],[Salidas]]</f>
        <v>1</v>
      </c>
      <c r="J367" s="18">
        <f>STOCK[[#This Row],[Precio Final]]*10%</f>
        <v>3.5</v>
      </c>
      <c r="K367" s="15">
        <v>9</v>
      </c>
      <c r="L367" s="15">
        <v>5</v>
      </c>
      <c r="M367" s="19">
        <f>STOCK[[#This Row],[Costo Unitario (USD)]]+STOCK[[#This Row],[Costo Envío (USD)]]+STOCK[[#This Row],[Comisión 10%]]</f>
        <v>17.5</v>
      </c>
      <c r="N367" s="14">
        <f t="shared" si="10"/>
        <v>26.25</v>
      </c>
      <c r="O367" s="15">
        <f t="shared" si="11"/>
        <v>35</v>
      </c>
      <c r="P367" s="15">
        <f>STOCK[[#This Row],[Precio Final]]-STOCK[[#This Row],[Costo total]]</f>
        <v>17.5</v>
      </c>
      <c r="Q367" s="14">
        <f>STOCK[[#This Row],[Ganancia Unitaria]]*STOCK[[#This Row],[Salidas]]</f>
        <v>0</v>
      </c>
      <c r="R367" s="14"/>
      <c r="S367" s="14"/>
      <c r="T367" s="15"/>
      <c r="U367" s="14"/>
      <c r="V367" s="14"/>
    </row>
    <row r="368" spans="1:22" ht="34" customHeight="1" x14ac:dyDescent="0.2">
      <c r="A368" s="8" t="s">
        <v>876</v>
      </c>
      <c r="B368" s="8" t="s">
        <v>99</v>
      </c>
      <c r="C368" s="10" t="s">
        <v>698</v>
      </c>
      <c r="D368" s="8" t="s">
        <v>641</v>
      </c>
      <c r="E368" s="9"/>
      <c r="F368" s="9">
        <v>15</v>
      </c>
      <c r="G368" s="8">
        <v>1</v>
      </c>
      <c r="H368" s="11">
        <f>SUMIFS(VENTAS[Cantidad],VENTAS[Código del producto Vendido],STOCK[[#This Row],[Code]])</f>
        <v>0</v>
      </c>
      <c r="I368" s="8">
        <f>STOCK[[#This Row],[Entradas]]-STOCK[[#This Row],[Salidas]]</f>
        <v>1</v>
      </c>
      <c r="J368" s="12">
        <f>STOCK[[#This Row],[Precio Final]]*10%</f>
        <v>1.5</v>
      </c>
      <c r="K368" s="9">
        <v>9</v>
      </c>
      <c r="L368" s="9">
        <v>5</v>
      </c>
      <c r="M368" s="13">
        <f>STOCK[[#This Row],[Costo Unitario (USD)]]+STOCK[[#This Row],[Costo Envío (USD)]]+STOCK[[#This Row],[Comisión 10%]]</f>
        <v>15.5</v>
      </c>
      <c r="N368" s="8">
        <f t="shared" si="10"/>
        <v>23.25</v>
      </c>
      <c r="O368" s="9">
        <f t="shared" si="11"/>
        <v>15</v>
      </c>
      <c r="P368" s="9">
        <f>STOCK[[#This Row],[Precio Final]]-STOCK[[#This Row],[Costo total]]</f>
        <v>-0.5</v>
      </c>
      <c r="Q368" s="8">
        <f>STOCK[[#This Row],[Ganancia Unitaria]]*STOCK[[#This Row],[Salidas]]</f>
        <v>0</v>
      </c>
      <c r="R368" s="8"/>
      <c r="S368" s="8"/>
      <c r="T368" s="9"/>
      <c r="U368" s="8"/>
      <c r="V368" s="8"/>
    </row>
    <row r="369" spans="1:22" ht="34" customHeight="1" x14ac:dyDescent="0.2">
      <c r="A369" s="14" t="s">
        <v>877</v>
      </c>
      <c r="B369" s="14" t="s">
        <v>160</v>
      </c>
      <c r="C369" s="16" t="s">
        <v>878</v>
      </c>
      <c r="D369" s="14" t="s">
        <v>875</v>
      </c>
      <c r="E369" s="15"/>
      <c r="F369" s="15">
        <v>28</v>
      </c>
      <c r="G369" s="14">
        <v>1</v>
      </c>
      <c r="H369" s="17">
        <f>SUMIFS(VENTAS[Cantidad],VENTAS[Código del producto Vendido],STOCK[[#This Row],[Code]])</f>
        <v>0</v>
      </c>
      <c r="I369" s="14">
        <f>STOCK[[#This Row],[Entradas]]-STOCK[[#This Row],[Salidas]]</f>
        <v>1</v>
      </c>
      <c r="J369" s="18">
        <f>STOCK[[#This Row],[Precio Final]]*10%</f>
        <v>2.8000000000000003</v>
      </c>
      <c r="K369" s="15">
        <v>9</v>
      </c>
      <c r="L369" s="15">
        <v>5</v>
      </c>
      <c r="M369" s="19">
        <f>STOCK[[#This Row],[Costo Unitario (USD)]]+STOCK[[#This Row],[Costo Envío (USD)]]+STOCK[[#This Row],[Comisión 10%]]</f>
        <v>16.8</v>
      </c>
      <c r="N369" s="14">
        <f t="shared" si="10"/>
        <v>25.200000000000003</v>
      </c>
      <c r="O369" s="15">
        <f t="shared" si="11"/>
        <v>28</v>
      </c>
      <c r="P369" s="15">
        <f>STOCK[[#This Row],[Precio Final]]-STOCK[[#This Row],[Costo total]]</f>
        <v>11.2</v>
      </c>
      <c r="Q369" s="14">
        <f>STOCK[[#This Row],[Ganancia Unitaria]]*STOCK[[#This Row],[Salidas]]</f>
        <v>0</v>
      </c>
      <c r="R369" s="14"/>
      <c r="S369" s="14"/>
      <c r="T369" s="15"/>
      <c r="U369" s="14"/>
      <c r="V369" s="14"/>
    </row>
    <row r="370" spans="1:22" ht="34" customHeight="1" x14ac:dyDescent="0.2">
      <c r="A370" s="8" t="s">
        <v>879</v>
      </c>
      <c r="B370" s="8" t="s">
        <v>149</v>
      </c>
      <c r="C370" s="10" t="s">
        <v>880</v>
      </c>
      <c r="D370" s="8" t="s">
        <v>42</v>
      </c>
      <c r="E370" s="9"/>
      <c r="F370" s="9">
        <v>15</v>
      </c>
      <c r="G370" s="8">
        <v>1</v>
      </c>
      <c r="H370" s="11">
        <f>SUMIFS(VENTAS[Cantidad],VENTAS[Código del producto Vendido],STOCK[[#This Row],[Code]])</f>
        <v>1</v>
      </c>
      <c r="I370" s="8">
        <f>STOCK[[#This Row],[Entradas]]-STOCK[[#This Row],[Salidas]]</f>
        <v>0</v>
      </c>
      <c r="J370" s="12">
        <f>STOCK[[#This Row],[Precio Final]]*10%</f>
        <v>1.5</v>
      </c>
      <c r="K370" s="9">
        <v>9</v>
      </c>
      <c r="L370" s="9">
        <v>5</v>
      </c>
      <c r="M370" s="13">
        <f>STOCK[[#This Row],[Costo Unitario (USD)]]+STOCK[[#This Row],[Costo Envío (USD)]]+STOCK[[#This Row],[Comisión 10%]]</f>
        <v>15.5</v>
      </c>
      <c r="N370" s="8">
        <f t="shared" si="10"/>
        <v>23.25</v>
      </c>
      <c r="O370" s="9">
        <f t="shared" si="11"/>
        <v>15</v>
      </c>
      <c r="P370" s="9">
        <f>STOCK[[#This Row],[Precio Final]]-STOCK[[#This Row],[Costo total]]</f>
        <v>-0.5</v>
      </c>
      <c r="Q370" s="8">
        <f>STOCK[[#This Row],[Ganancia Unitaria]]*STOCK[[#This Row],[Salidas]]</f>
        <v>-0.5</v>
      </c>
      <c r="R370" s="8"/>
      <c r="S370" s="8"/>
      <c r="T370" s="9"/>
      <c r="U370" s="8"/>
      <c r="V370" s="8"/>
    </row>
    <row r="371" spans="1:22" ht="34" customHeight="1" x14ac:dyDescent="0.2">
      <c r="A371" s="14" t="s">
        <v>881</v>
      </c>
      <c r="B371" s="14" t="s">
        <v>99</v>
      </c>
      <c r="C371" s="16" t="s">
        <v>882</v>
      </c>
      <c r="D371" s="14" t="s">
        <v>113</v>
      </c>
      <c r="E371" s="15"/>
      <c r="F371" s="15">
        <v>15</v>
      </c>
      <c r="G371" s="14">
        <v>1</v>
      </c>
      <c r="H371" s="17">
        <f>SUMIFS(VENTAS[Cantidad],VENTAS[Código del producto Vendido],STOCK[[#This Row],[Code]])</f>
        <v>0</v>
      </c>
      <c r="I371" s="14">
        <f>STOCK[[#This Row],[Entradas]]-STOCK[[#This Row],[Salidas]]</f>
        <v>1</v>
      </c>
      <c r="J371" s="18">
        <f>STOCK[[#This Row],[Precio Final]]*10%</f>
        <v>1.5</v>
      </c>
      <c r="K371" s="15">
        <v>9</v>
      </c>
      <c r="L371" s="15">
        <v>5</v>
      </c>
      <c r="M371" s="19">
        <f>STOCK[[#This Row],[Costo Unitario (USD)]]+STOCK[[#This Row],[Costo Envío (USD)]]+STOCK[[#This Row],[Comisión 10%]]</f>
        <v>15.5</v>
      </c>
      <c r="N371" s="14">
        <f t="shared" si="10"/>
        <v>23.25</v>
      </c>
      <c r="O371" s="15">
        <f t="shared" si="11"/>
        <v>15</v>
      </c>
      <c r="P371" s="15">
        <f>STOCK[[#This Row],[Precio Final]]-STOCK[[#This Row],[Costo total]]</f>
        <v>-0.5</v>
      </c>
      <c r="Q371" s="14">
        <f>STOCK[[#This Row],[Ganancia Unitaria]]*STOCK[[#This Row],[Salidas]]</f>
        <v>0</v>
      </c>
      <c r="R371" s="14"/>
      <c r="S371" s="14"/>
      <c r="T371" s="15"/>
      <c r="U371" s="14"/>
      <c r="V371" s="14"/>
    </row>
    <row r="372" spans="1:22" ht="51" customHeight="1" x14ac:dyDescent="0.2">
      <c r="A372" s="8" t="s">
        <v>883</v>
      </c>
      <c r="B372" s="8" t="s">
        <v>581</v>
      </c>
      <c r="C372" s="10" t="s">
        <v>884</v>
      </c>
      <c r="D372" s="8" t="s">
        <v>224</v>
      </c>
      <c r="E372" s="9"/>
      <c r="F372" s="9">
        <v>18</v>
      </c>
      <c r="G372" s="8">
        <v>1</v>
      </c>
      <c r="H372" s="11">
        <f>SUMIFS(VENTAS[Cantidad],VENTAS[Código del producto Vendido],STOCK[[#This Row],[Code]])</f>
        <v>0</v>
      </c>
      <c r="I372" s="8">
        <f>STOCK[[#This Row],[Entradas]]-STOCK[[#This Row],[Salidas]]</f>
        <v>1</v>
      </c>
      <c r="J372" s="12">
        <f>STOCK[[#This Row],[Precio Final]]*10%</f>
        <v>1.8</v>
      </c>
      <c r="K372" s="9">
        <v>9</v>
      </c>
      <c r="L372" s="9">
        <v>5</v>
      </c>
      <c r="M372" s="13">
        <f>STOCK[[#This Row],[Costo Unitario (USD)]]+STOCK[[#This Row],[Costo Envío (USD)]]+STOCK[[#This Row],[Comisión 10%]]</f>
        <v>15.8</v>
      </c>
      <c r="N372" s="8">
        <f t="shared" si="10"/>
        <v>23.700000000000003</v>
      </c>
      <c r="O372" s="9">
        <f t="shared" si="11"/>
        <v>18</v>
      </c>
      <c r="P372" s="9">
        <f>STOCK[[#This Row],[Precio Final]]-STOCK[[#This Row],[Costo total]]</f>
        <v>2.1999999999999993</v>
      </c>
      <c r="Q372" s="8">
        <f>STOCK[[#This Row],[Ganancia Unitaria]]*STOCK[[#This Row],[Salidas]]</f>
        <v>0</v>
      </c>
      <c r="R372" s="8"/>
      <c r="S372" s="8"/>
      <c r="T372" s="9"/>
      <c r="U372" s="8"/>
      <c r="V372" s="8"/>
    </row>
    <row r="373" spans="1:22" ht="34" customHeight="1" x14ac:dyDescent="0.2">
      <c r="A373" s="14" t="s">
        <v>885</v>
      </c>
      <c r="B373" s="14" t="s">
        <v>581</v>
      </c>
      <c r="C373" s="16" t="s">
        <v>709</v>
      </c>
      <c r="D373" s="14" t="s">
        <v>224</v>
      </c>
      <c r="E373" s="15"/>
      <c r="F373" s="15">
        <v>15</v>
      </c>
      <c r="G373" s="14">
        <v>1</v>
      </c>
      <c r="H373" s="17">
        <f>SUMIFS(VENTAS[Cantidad],VENTAS[Código del producto Vendido],STOCK[[#This Row],[Code]])</f>
        <v>0</v>
      </c>
      <c r="I373" s="14">
        <f>STOCK[[#This Row],[Entradas]]-STOCK[[#This Row],[Salidas]]</f>
        <v>1</v>
      </c>
      <c r="J373" s="18">
        <f>STOCK[[#This Row],[Precio Final]]*10%</f>
        <v>1.5</v>
      </c>
      <c r="K373" s="15">
        <v>9</v>
      </c>
      <c r="L373" s="15">
        <v>5</v>
      </c>
      <c r="M373" s="19">
        <f>STOCK[[#This Row],[Costo Unitario (USD)]]+STOCK[[#This Row],[Costo Envío (USD)]]+STOCK[[#This Row],[Comisión 10%]]</f>
        <v>15.5</v>
      </c>
      <c r="N373" s="14">
        <f t="shared" si="10"/>
        <v>23.25</v>
      </c>
      <c r="O373" s="15">
        <f t="shared" si="11"/>
        <v>15</v>
      </c>
      <c r="P373" s="15">
        <f>STOCK[[#This Row],[Precio Final]]-STOCK[[#This Row],[Costo total]]</f>
        <v>-0.5</v>
      </c>
      <c r="Q373" s="14">
        <f>STOCK[[#This Row],[Ganancia Unitaria]]*STOCK[[#This Row],[Salidas]]</f>
        <v>0</v>
      </c>
      <c r="R373" s="14"/>
      <c r="S373" s="14"/>
      <c r="T373" s="15"/>
      <c r="U373" s="14"/>
      <c r="V373" s="14"/>
    </row>
    <row r="374" spans="1:22" ht="34" customHeight="1" x14ac:dyDescent="0.2">
      <c r="A374" s="8" t="s">
        <v>886</v>
      </c>
      <c r="B374" s="8" t="s">
        <v>160</v>
      </c>
      <c r="C374" s="10" t="s">
        <v>887</v>
      </c>
      <c r="D374" s="8" t="s">
        <v>888</v>
      </c>
      <c r="E374" s="9"/>
      <c r="F374" s="9">
        <v>35</v>
      </c>
      <c r="G374" s="8">
        <v>2</v>
      </c>
      <c r="H374" s="11">
        <f>SUMIFS(VENTAS[Cantidad],VENTAS[Código del producto Vendido],STOCK[[#This Row],[Code]])</f>
        <v>0</v>
      </c>
      <c r="I374" s="8">
        <f>STOCK[[#This Row],[Entradas]]-STOCK[[#This Row],[Salidas]]</f>
        <v>2</v>
      </c>
      <c r="J374" s="12">
        <f>STOCK[[#This Row],[Precio Final]]*10%</f>
        <v>3.5</v>
      </c>
      <c r="K374" s="9">
        <v>9</v>
      </c>
      <c r="L374" s="9">
        <v>5</v>
      </c>
      <c r="M374" s="13">
        <f>STOCK[[#This Row],[Costo Unitario (USD)]]+STOCK[[#This Row],[Costo Envío (USD)]]+STOCK[[#This Row],[Comisión 10%]]</f>
        <v>17.5</v>
      </c>
      <c r="N374" s="8">
        <f t="shared" si="10"/>
        <v>26.25</v>
      </c>
      <c r="O374" s="9">
        <f t="shared" si="11"/>
        <v>35</v>
      </c>
      <c r="P374" s="9">
        <f>STOCK[[#This Row],[Precio Final]]-STOCK[[#This Row],[Costo total]]</f>
        <v>17.5</v>
      </c>
      <c r="Q374" s="8">
        <f>STOCK[[#This Row],[Ganancia Unitaria]]*STOCK[[#This Row],[Salidas]]</f>
        <v>0</v>
      </c>
      <c r="R374" s="8"/>
      <c r="S374" s="8"/>
      <c r="T374" s="9"/>
      <c r="U374" s="8"/>
      <c r="V374" s="8"/>
    </row>
    <row r="375" spans="1:22" ht="51" customHeight="1" x14ac:dyDescent="0.2">
      <c r="A375" s="14" t="s">
        <v>889</v>
      </c>
      <c r="B375" s="14" t="s">
        <v>149</v>
      </c>
      <c r="C375" s="16" t="s">
        <v>890</v>
      </c>
      <c r="D375" s="14" t="s">
        <v>46</v>
      </c>
      <c r="E375" s="15"/>
      <c r="F375" s="15">
        <v>18</v>
      </c>
      <c r="G375" s="14">
        <v>1</v>
      </c>
      <c r="H375" s="17">
        <f>SUMIFS(VENTAS[Cantidad],VENTAS[Código del producto Vendido],STOCK[[#This Row],[Code]])</f>
        <v>0</v>
      </c>
      <c r="I375" s="14">
        <f>STOCK[[#This Row],[Entradas]]-STOCK[[#This Row],[Salidas]]</f>
        <v>1</v>
      </c>
      <c r="J375" s="18">
        <f>STOCK[[#This Row],[Precio Final]]*10%</f>
        <v>1.8</v>
      </c>
      <c r="K375" s="15">
        <v>9</v>
      </c>
      <c r="L375" s="15">
        <v>5</v>
      </c>
      <c r="M375" s="19">
        <f>STOCK[[#This Row],[Costo Unitario (USD)]]+STOCK[[#This Row],[Costo Envío (USD)]]+STOCK[[#This Row],[Comisión 10%]]</f>
        <v>15.8</v>
      </c>
      <c r="N375" s="14">
        <f t="shared" si="10"/>
        <v>23.700000000000003</v>
      </c>
      <c r="O375" s="15">
        <f t="shared" si="11"/>
        <v>18</v>
      </c>
      <c r="P375" s="15">
        <f>STOCK[[#This Row],[Precio Final]]-STOCK[[#This Row],[Costo total]]</f>
        <v>2.1999999999999993</v>
      </c>
      <c r="Q375" s="14">
        <f>STOCK[[#This Row],[Ganancia Unitaria]]*STOCK[[#This Row],[Salidas]]</f>
        <v>0</v>
      </c>
      <c r="R375" s="14"/>
      <c r="S375" s="14"/>
      <c r="T375" s="15"/>
      <c r="U375" s="14"/>
      <c r="V375" s="14"/>
    </row>
    <row r="376" spans="1:22" ht="34" customHeight="1" x14ac:dyDescent="0.2">
      <c r="A376" s="8" t="s">
        <v>891</v>
      </c>
      <c r="B376" s="8" t="s">
        <v>581</v>
      </c>
      <c r="C376" s="10" t="s">
        <v>892</v>
      </c>
      <c r="D376" s="8" t="s">
        <v>224</v>
      </c>
      <c r="E376" s="9"/>
      <c r="F376" s="9">
        <v>15</v>
      </c>
      <c r="G376" s="8">
        <v>1</v>
      </c>
      <c r="H376" s="11">
        <f>SUMIFS(VENTAS[Cantidad],VENTAS[Código del producto Vendido],STOCK[[#This Row],[Code]])</f>
        <v>0</v>
      </c>
      <c r="I376" s="8">
        <f>STOCK[[#This Row],[Entradas]]-STOCK[[#This Row],[Salidas]]</f>
        <v>1</v>
      </c>
      <c r="J376" s="12">
        <f>STOCK[[#This Row],[Precio Final]]*10%</f>
        <v>1.5</v>
      </c>
      <c r="K376" s="9">
        <v>9</v>
      </c>
      <c r="L376" s="9">
        <v>5</v>
      </c>
      <c r="M376" s="13">
        <f>STOCK[[#This Row],[Costo Unitario (USD)]]+STOCK[[#This Row],[Costo Envío (USD)]]+STOCK[[#This Row],[Comisión 10%]]</f>
        <v>15.5</v>
      </c>
      <c r="N376" s="8">
        <f t="shared" si="10"/>
        <v>23.25</v>
      </c>
      <c r="O376" s="9">
        <f t="shared" si="11"/>
        <v>15</v>
      </c>
      <c r="P376" s="9">
        <f>STOCK[[#This Row],[Precio Final]]-STOCK[[#This Row],[Costo total]]</f>
        <v>-0.5</v>
      </c>
      <c r="Q376" s="8">
        <f>STOCK[[#This Row],[Ganancia Unitaria]]*STOCK[[#This Row],[Salidas]]</f>
        <v>0</v>
      </c>
      <c r="R376" s="8"/>
      <c r="S376" s="8"/>
      <c r="T376" s="9"/>
      <c r="U376" s="8"/>
      <c r="V376" s="8"/>
    </row>
    <row r="377" spans="1:22" ht="34" customHeight="1" x14ac:dyDescent="0.2">
      <c r="A377" s="14" t="s">
        <v>893</v>
      </c>
      <c r="B377" s="14" t="s">
        <v>99</v>
      </c>
      <c r="C377" s="16" t="s">
        <v>842</v>
      </c>
      <c r="D377" s="14" t="s">
        <v>34</v>
      </c>
      <c r="E377" s="15"/>
      <c r="F377" s="15">
        <v>20</v>
      </c>
      <c r="G377" s="14">
        <v>1</v>
      </c>
      <c r="H377" s="17">
        <f>SUMIFS(VENTAS[Cantidad],VENTAS[Código del producto Vendido],STOCK[[#This Row],[Code]])</f>
        <v>0</v>
      </c>
      <c r="I377" s="14">
        <f>STOCK[[#This Row],[Entradas]]-STOCK[[#This Row],[Salidas]]</f>
        <v>1</v>
      </c>
      <c r="J377" s="18">
        <f>STOCK[[#This Row],[Precio Final]]*10%</f>
        <v>2</v>
      </c>
      <c r="K377" s="15">
        <v>9</v>
      </c>
      <c r="L377" s="15">
        <v>5</v>
      </c>
      <c r="M377" s="19">
        <f>STOCK[[#This Row],[Costo Unitario (USD)]]+STOCK[[#This Row],[Costo Envío (USD)]]+STOCK[[#This Row],[Comisión 10%]]</f>
        <v>16</v>
      </c>
      <c r="N377" s="14">
        <f t="shared" si="10"/>
        <v>24</v>
      </c>
      <c r="O377" s="15">
        <f t="shared" si="11"/>
        <v>20</v>
      </c>
      <c r="P377" s="15">
        <f>STOCK[[#This Row],[Precio Final]]-STOCK[[#This Row],[Costo total]]</f>
        <v>4</v>
      </c>
      <c r="Q377" s="14">
        <f>STOCK[[#This Row],[Ganancia Unitaria]]*STOCK[[#This Row],[Salidas]]</f>
        <v>0</v>
      </c>
      <c r="R377" s="14"/>
      <c r="S377" s="14"/>
      <c r="T377" s="15"/>
      <c r="U377" s="14"/>
      <c r="V377" s="14"/>
    </row>
    <row r="378" spans="1:22" ht="17" customHeight="1" x14ac:dyDescent="0.2">
      <c r="A378" s="8" t="s">
        <v>894</v>
      </c>
      <c r="B378" s="8" t="s">
        <v>99</v>
      </c>
      <c r="C378" s="10" t="s">
        <v>895</v>
      </c>
      <c r="D378" s="8" t="s">
        <v>113</v>
      </c>
      <c r="E378" s="9"/>
      <c r="F378" s="9">
        <v>15</v>
      </c>
      <c r="G378" s="8">
        <v>1</v>
      </c>
      <c r="H378" s="11">
        <f>SUMIFS(VENTAS[Cantidad],VENTAS[Código del producto Vendido],STOCK[[#This Row],[Code]])</f>
        <v>0</v>
      </c>
      <c r="I378" s="8">
        <f>STOCK[[#This Row],[Entradas]]-STOCK[[#This Row],[Salidas]]</f>
        <v>1</v>
      </c>
      <c r="J378" s="12">
        <f>STOCK[[#This Row],[Precio Final]]*10%</f>
        <v>1.5</v>
      </c>
      <c r="K378" s="9">
        <v>9</v>
      </c>
      <c r="L378" s="9">
        <v>5</v>
      </c>
      <c r="M378" s="13">
        <f>STOCK[[#This Row],[Costo Unitario (USD)]]+STOCK[[#This Row],[Costo Envío (USD)]]+STOCK[[#This Row],[Comisión 10%]]</f>
        <v>15.5</v>
      </c>
      <c r="N378" s="8">
        <f t="shared" si="10"/>
        <v>23.25</v>
      </c>
      <c r="O378" s="9">
        <f t="shared" si="11"/>
        <v>15</v>
      </c>
      <c r="P378" s="9">
        <f>STOCK[[#This Row],[Precio Final]]-STOCK[[#This Row],[Costo total]]</f>
        <v>-0.5</v>
      </c>
      <c r="Q378" s="8">
        <f>STOCK[[#This Row],[Ganancia Unitaria]]*STOCK[[#This Row],[Salidas]]</f>
        <v>0</v>
      </c>
      <c r="R378" s="8"/>
      <c r="S378" s="8"/>
      <c r="T378" s="9"/>
      <c r="U378" s="8"/>
      <c r="V378" s="8"/>
    </row>
    <row r="379" spans="1:22" ht="17" customHeight="1" x14ac:dyDescent="0.2">
      <c r="A379" s="14" t="s">
        <v>896</v>
      </c>
      <c r="B379" s="14" t="s">
        <v>581</v>
      </c>
      <c r="C379" s="16" t="s">
        <v>897</v>
      </c>
      <c r="D379" s="14" t="s">
        <v>224</v>
      </c>
      <c r="E379" s="15"/>
      <c r="F379" s="15">
        <v>20</v>
      </c>
      <c r="G379" s="14">
        <v>1</v>
      </c>
      <c r="H379" s="17">
        <f>SUMIFS(VENTAS[Cantidad],VENTAS[Código del producto Vendido],STOCK[[#This Row],[Code]])</f>
        <v>0</v>
      </c>
      <c r="I379" s="14">
        <f>STOCK[[#This Row],[Entradas]]-STOCK[[#This Row],[Salidas]]</f>
        <v>1</v>
      </c>
      <c r="J379" s="18">
        <f>STOCK[[#This Row],[Precio Final]]*10%</f>
        <v>2</v>
      </c>
      <c r="K379" s="15">
        <v>9</v>
      </c>
      <c r="L379" s="15">
        <v>5</v>
      </c>
      <c r="M379" s="19">
        <f>STOCK[[#This Row],[Costo Unitario (USD)]]+STOCK[[#This Row],[Costo Envío (USD)]]+STOCK[[#This Row],[Comisión 10%]]</f>
        <v>16</v>
      </c>
      <c r="N379" s="14">
        <f t="shared" si="10"/>
        <v>24</v>
      </c>
      <c r="O379" s="15">
        <f t="shared" si="11"/>
        <v>20</v>
      </c>
      <c r="P379" s="15">
        <f>STOCK[[#This Row],[Precio Final]]-STOCK[[#This Row],[Costo total]]</f>
        <v>4</v>
      </c>
      <c r="Q379" s="14">
        <f>STOCK[[#This Row],[Ganancia Unitaria]]*STOCK[[#This Row],[Salidas]]</f>
        <v>0</v>
      </c>
      <c r="R379" s="14"/>
      <c r="S379" s="14"/>
      <c r="T379" s="15"/>
      <c r="U379" s="14"/>
      <c r="V379" s="14"/>
    </row>
    <row r="380" spans="1:22" ht="34" customHeight="1" x14ac:dyDescent="0.2">
      <c r="A380" s="8" t="s">
        <v>898</v>
      </c>
      <c r="B380" s="8" t="s">
        <v>85</v>
      </c>
      <c r="C380" s="10" t="s">
        <v>765</v>
      </c>
      <c r="D380" s="8" t="s">
        <v>46</v>
      </c>
      <c r="E380" s="9"/>
      <c r="F380" s="9">
        <v>15</v>
      </c>
      <c r="G380" s="8">
        <v>1</v>
      </c>
      <c r="H380" s="11">
        <f>SUMIFS(VENTAS[Cantidad],VENTAS[Código del producto Vendido],STOCK[[#This Row],[Code]])</f>
        <v>0</v>
      </c>
      <c r="I380" s="8">
        <f>STOCK[[#This Row],[Entradas]]-STOCK[[#This Row],[Salidas]]</f>
        <v>1</v>
      </c>
      <c r="J380" s="12">
        <f>STOCK[[#This Row],[Precio Final]]*10%</f>
        <v>1.5</v>
      </c>
      <c r="K380" s="9">
        <v>9</v>
      </c>
      <c r="L380" s="9">
        <v>5</v>
      </c>
      <c r="M380" s="13">
        <f>STOCK[[#This Row],[Costo Unitario (USD)]]+STOCK[[#This Row],[Costo Envío (USD)]]+STOCK[[#This Row],[Comisión 10%]]</f>
        <v>15.5</v>
      </c>
      <c r="N380" s="8">
        <f t="shared" si="10"/>
        <v>23.25</v>
      </c>
      <c r="O380" s="9">
        <f t="shared" si="11"/>
        <v>15</v>
      </c>
      <c r="P380" s="9">
        <f>STOCK[[#This Row],[Precio Final]]-STOCK[[#This Row],[Costo total]]</f>
        <v>-0.5</v>
      </c>
      <c r="Q380" s="8">
        <f>STOCK[[#This Row],[Ganancia Unitaria]]*STOCK[[#This Row],[Salidas]]</f>
        <v>0</v>
      </c>
      <c r="R380" s="8"/>
      <c r="S380" s="8"/>
      <c r="T380" s="9"/>
      <c r="U380" s="8"/>
      <c r="V380" s="8"/>
    </row>
    <row r="381" spans="1:22" ht="34" customHeight="1" x14ac:dyDescent="0.2">
      <c r="A381" s="14" t="s">
        <v>899</v>
      </c>
      <c r="B381" s="14" t="s">
        <v>607</v>
      </c>
      <c r="C381" s="16" t="s">
        <v>900</v>
      </c>
      <c r="D381" s="14" t="s">
        <v>224</v>
      </c>
      <c r="E381" s="15"/>
      <c r="F381" s="15">
        <v>20</v>
      </c>
      <c r="G381" s="14">
        <v>1</v>
      </c>
      <c r="H381" s="17">
        <f>SUMIFS(VENTAS[Cantidad],VENTAS[Código del producto Vendido],STOCK[[#This Row],[Code]])</f>
        <v>0</v>
      </c>
      <c r="I381" s="14">
        <f>STOCK[[#This Row],[Entradas]]-STOCK[[#This Row],[Salidas]]</f>
        <v>1</v>
      </c>
      <c r="J381" s="18">
        <f>STOCK[[#This Row],[Precio Final]]*10%</f>
        <v>2</v>
      </c>
      <c r="K381" s="15">
        <v>9</v>
      </c>
      <c r="L381" s="15">
        <v>5</v>
      </c>
      <c r="M381" s="19">
        <f>STOCK[[#This Row],[Costo Unitario (USD)]]+STOCK[[#This Row],[Costo Envío (USD)]]+STOCK[[#This Row],[Comisión 10%]]</f>
        <v>16</v>
      </c>
      <c r="N381" s="14">
        <f t="shared" si="10"/>
        <v>24</v>
      </c>
      <c r="O381" s="15">
        <f t="shared" si="11"/>
        <v>20</v>
      </c>
      <c r="P381" s="15">
        <f>STOCK[[#This Row],[Precio Final]]-STOCK[[#This Row],[Costo total]]</f>
        <v>4</v>
      </c>
      <c r="Q381" s="14">
        <f>STOCK[[#This Row],[Ganancia Unitaria]]*STOCK[[#This Row],[Salidas]]</f>
        <v>0</v>
      </c>
      <c r="R381" s="14"/>
      <c r="S381" s="14"/>
      <c r="T381" s="15"/>
      <c r="U381" s="14"/>
      <c r="V381" s="14"/>
    </row>
    <row r="382" spans="1:22" ht="34" customHeight="1" x14ac:dyDescent="0.2">
      <c r="A382" s="8" t="s">
        <v>901</v>
      </c>
      <c r="B382" s="8" t="s">
        <v>149</v>
      </c>
      <c r="C382" s="10" t="s">
        <v>863</v>
      </c>
      <c r="D382" s="8" t="s">
        <v>46</v>
      </c>
      <c r="E382" s="9"/>
      <c r="F382" s="9">
        <v>20</v>
      </c>
      <c r="G382" s="8">
        <v>2</v>
      </c>
      <c r="H382" s="11">
        <f>SUMIFS(VENTAS[Cantidad],VENTAS[Código del producto Vendido],STOCK[[#This Row],[Code]])</f>
        <v>0</v>
      </c>
      <c r="I382" s="8">
        <f>STOCK[[#This Row],[Entradas]]-STOCK[[#This Row],[Salidas]]</f>
        <v>2</v>
      </c>
      <c r="J382" s="12">
        <f>STOCK[[#This Row],[Precio Final]]*10%</f>
        <v>2</v>
      </c>
      <c r="K382" s="9">
        <v>9</v>
      </c>
      <c r="L382" s="9">
        <v>5</v>
      </c>
      <c r="M382" s="13">
        <f>STOCK[[#This Row],[Costo Unitario (USD)]]+STOCK[[#This Row],[Costo Envío (USD)]]+STOCK[[#This Row],[Comisión 10%]]</f>
        <v>16</v>
      </c>
      <c r="N382" s="8">
        <f t="shared" si="10"/>
        <v>24</v>
      </c>
      <c r="O382" s="9">
        <f t="shared" si="11"/>
        <v>20</v>
      </c>
      <c r="P382" s="9">
        <f>STOCK[[#This Row],[Precio Final]]-STOCK[[#This Row],[Costo total]]</f>
        <v>4</v>
      </c>
      <c r="Q382" s="8">
        <f>STOCK[[#This Row],[Ganancia Unitaria]]*STOCK[[#This Row],[Salidas]]</f>
        <v>0</v>
      </c>
      <c r="R382" s="8"/>
      <c r="S382" s="8"/>
      <c r="T382" s="9"/>
      <c r="U382" s="8"/>
      <c r="V382" s="8"/>
    </row>
    <row r="383" spans="1:22" ht="34" customHeight="1" x14ac:dyDescent="0.2">
      <c r="A383" s="14" t="s">
        <v>902</v>
      </c>
      <c r="B383" s="14" t="s">
        <v>80</v>
      </c>
      <c r="C383" s="16" t="s">
        <v>903</v>
      </c>
      <c r="D383" s="14" t="s">
        <v>42</v>
      </c>
      <c r="E383" s="15"/>
      <c r="F383" s="15">
        <v>20</v>
      </c>
      <c r="G383" s="14">
        <v>1</v>
      </c>
      <c r="H383" s="17">
        <f>SUMIFS(VENTAS[Cantidad],VENTAS[Código del producto Vendido],STOCK[[#This Row],[Code]])</f>
        <v>0</v>
      </c>
      <c r="I383" s="14">
        <f>STOCK[[#This Row],[Entradas]]-STOCK[[#This Row],[Salidas]]</f>
        <v>1</v>
      </c>
      <c r="J383" s="18">
        <f>STOCK[[#This Row],[Precio Final]]*10%</f>
        <v>2</v>
      </c>
      <c r="K383" s="15">
        <v>9</v>
      </c>
      <c r="L383" s="15">
        <v>5</v>
      </c>
      <c r="M383" s="19">
        <f>STOCK[[#This Row],[Costo Unitario (USD)]]+STOCK[[#This Row],[Costo Envío (USD)]]+STOCK[[#This Row],[Comisión 10%]]</f>
        <v>16</v>
      </c>
      <c r="N383" s="14">
        <f t="shared" si="10"/>
        <v>24</v>
      </c>
      <c r="O383" s="15">
        <f t="shared" si="11"/>
        <v>20</v>
      </c>
      <c r="P383" s="15">
        <f>STOCK[[#This Row],[Precio Final]]-STOCK[[#This Row],[Costo total]]</f>
        <v>4</v>
      </c>
      <c r="Q383" s="14">
        <f>STOCK[[#This Row],[Ganancia Unitaria]]*STOCK[[#This Row],[Salidas]]</f>
        <v>0</v>
      </c>
      <c r="R383" s="14"/>
      <c r="S383" s="14"/>
      <c r="T383" s="15"/>
      <c r="U383" s="14"/>
      <c r="V383" s="14"/>
    </row>
    <row r="384" spans="1:22" ht="34" customHeight="1" x14ac:dyDescent="0.2">
      <c r="A384" s="8" t="s">
        <v>904</v>
      </c>
      <c r="B384" s="8" t="s">
        <v>99</v>
      </c>
      <c r="C384" s="10" t="s">
        <v>903</v>
      </c>
      <c r="D384" s="8" t="s">
        <v>34</v>
      </c>
      <c r="E384" s="9"/>
      <c r="F384" s="9">
        <v>25</v>
      </c>
      <c r="G384" s="8">
        <v>1</v>
      </c>
      <c r="H384" s="11">
        <f>SUMIFS(VENTAS[Cantidad],VENTAS[Código del producto Vendido],STOCK[[#This Row],[Code]])</f>
        <v>0</v>
      </c>
      <c r="I384" s="8">
        <f>STOCK[[#This Row],[Entradas]]-STOCK[[#This Row],[Salidas]]</f>
        <v>1</v>
      </c>
      <c r="J384" s="12">
        <f>STOCK[[#This Row],[Precio Final]]*10%</f>
        <v>2.5</v>
      </c>
      <c r="K384" s="9">
        <v>9</v>
      </c>
      <c r="L384" s="9">
        <v>5</v>
      </c>
      <c r="M384" s="13">
        <f>STOCK[[#This Row],[Costo Unitario (USD)]]+STOCK[[#This Row],[Costo Envío (USD)]]+STOCK[[#This Row],[Comisión 10%]]</f>
        <v>16.5</v>
      </c>
      <c r="N384" s="8">
        <f t="shared" si="10"/>
        <v>24.75</v>
      </c>
      <c r="O384" s="9">
        <f t="shared" si="11"/>
        <v>25</v>
      </c>
      <c r="P384" s="9">
        <f>STOCK[[#This Row],[Precio Final]]-STOCK[[#This Row],[Costo total]]</f>
        <v>8.5</v>
      </c>
      <c r="Q384" s="8">
        <f>STOCK[[#This Row],[Ganancia Unitaria]]*STOCK[[#This Row],[Salidas]]</f>
        <v>0</v>
      </c>
      <c r="R384" s="8"/>
      <c r="S384" s="8"/>
      <c r="T384" s="9"/>
      <c r="U384" s="8"/>
      <c r="V384" s="8"/>
    </row>
    <row r="385" spans="1:22" ht="34" customHeight="1" x14ac:dyDescent="0.2">
      <c r="A385" s="14" t="s">
        <v>905</v>
      </c>
      <c r="B385" s="14" t="s">
        <v>85</v>
      </c>
      <c r="C385" s="16" t="s">
        <v>906</v>
      </c>
      <c r="D385" s="14" t="s">
        <v>42</v>
      </c>
      <c r="E385" s="15"/>
      <c r="F385" s="15">
        <v>18</v>
      </c>
      <c r="G385" s="14">
        <v>1</v>
      </c>
      <c r="H385" s="17">
        <f>SUMIFS(VENTAS[Cantidad],VENTAS[Código del producto Vendido],STOCK[[#This Row],[Code]])</f>
        <v>0</v>
      </c>
      <c r="I385" s="14">
        <f>STOCK[[#This Row],[Entradas]]-STOCK[[#This Row],[Salidas]]</f>
        <v>1</v>
      </c>
      <c r="J385" s="18">
        <f>STOCK[[#This Row],[Precio Final]]*10%</f>
        <v>1.8</v>
      </c>
      <c r="K385" s="15">
        <v>9</v>
      </c>
      <c r="L385" s="15">
        <v>5</v>
      </c>
      <c r="M385" s="19">
        <f>STOCK[[#This Row],[Costo Unitario (USD)]]+STOCK[[#This Row],[Costo Envío (USD)]]+STOCK[[#This Row],[Comisión 10%]]</f>
        <v>15.8</v>
      </c>
      <c r="N385" s="14">
        <f t="shared" si="10"/>
        <v>23.700000000000003</v>
      </c>
      <c r="O385" s="15">
        <f t="shared" si="11"/>
        <v>18</v>
      </c>
      <c r="P385" s="15">
        <f>STOCK[[#This Row],[Precio Final]]-STOCK[[#This Row],[Costo total]]</f>
        <v>2.1999999999999993</v>
      </c>
      <c r="Q385" s="14">
        <f>STOCK[[#This Row],[Ganancia Unitaria]]*STOCK[[#This Row],[Salidas]]</f>
        <v>0</v>
      </c>
      <c r="R385" s="14"/>
      <c r="S385" s="14"/>
      <c r="T385" s="15"/>
      <c r="U385" s="14"/>
      <c r="V385" s="14">
        <v>15</v>
      </c>
    </row>
    <row r="386" spans="1:22" ht="51" customHeight="1" x14ac:dyDescent="0.2">
      <c r="A386" s="8" t="s">
        <v>907</v>
      </c>
      <c r="B386" s="8" t="s">
        <v>99</v>
      </c>
      <c r="C386" s="10" t="s">
        <v>908</v>
      </c>
      <c r="D386" s="8" t="s">
        <v>113</v>
      </c>
      <c r="E386" s="9"/>
      <c r="F386" s="9">
        <v>25</v>
      </c>
      <c r="G386" s="8">
        <v>1</v>
      </c>
      <c r="H386" s="11">
        <f>SUMIFS(VENTAS[Cantidad],VENTAS[Código del producto Vendido],STOCK[[#This Row],[Code]])</f>
        <v>0</v>
      </c>
      <c r="I386" s="8">
        <v>0</v>
      </c>
      <c r="J386" s="12">
        <f>STOCK[[#This Row],[Precio Final]]*10%</f>
        <v>2.5</v>
      </c>
      <c r="K386" s="9">
        <v>9</v>
      </c>
      <c r="L386" s="9">
        <v>5</v>
      </c>
      <c r="M386" s="13">
        <f>STOCK[[#This Row],[Costo Unitario (USD)]]+STOCK[[#This Row],[Costo Envío (USD)]]+STOCK[[#This Row],[Comisión 10%]]</f>
        <v>16.5</v>
      </c>
      <c r="N386" s="8">
        <f t="shared" ref="N386:N449" si="12">M386*1.5</f>
        <v>24.75</v>
      </c>
      <c r="O386" s="9">
        <f t="shared" ref="O386:O449" si="13">F386</f>
        <v>25</v>
      </c>
      <c r="P386" s="9">
        <f>STOCK[[#This Row],[Precio Final]]-STOCK[[#This Row],[Costo total]]</f>
        <v>8.5</v>
      </c>
      <c r="Q386" s="8">
        <f>STOCK[[#This Row],[Ganancia Unitaria]]*STOCK[[#This Row],[Salidas]]</f>
        <v>0</v>
      </c>
      <c r="R386" s="8"/>
      <c r="S386" s="8"/>
      <c r="T386" s="9"/>
      <c r="U386" s="8"/>
      <c r="V386" s="8"/>
    </row>
    <row r="387" spans="1:22" ht="51" customHeight="1" x14ac:dyDescent="0.2">
      <c r="A387" s="14" t="s">
        <v>909</v>
      </c>
      <c r="B387" s="14" t="s">
        <v>85</v>
      </c>
      <c r="C387" s="16" t="s">
        <v>910</v>
      </c>
      <c r="D387" s="14" t="s">
        <v>42</v>
      </c>
      <c r="E387" s="15"/>
      <c r="F387" s="15">
        <v>30</v>
      </c>
      <c r="G387" s="14">
        <v>1</v>
      </c>
      <c r="H387" s="17">
        <f>SUMIFS(VENTAS[Cantidad],VENTAS[Código del producto Vendido],STOCK[[#This Row],[Code]])</f>
        <v>0</v>
      </c>
      <c r="I387" s="14">
        <f>STOCK[[#This Row],[Entradas]]-STOCK[[#This Row],[Salidas]]</f>
        <v>1</v>
      </c>
      <c r="J387" s="18">
        <f>STOCK[[#This Row],[Precio Final]]*10%</f>
        <v>3</v>
      </c>
      <c r="K387" s="15">
        <v>9</v>
      </c>
      <c r="L387" s="15">
        <v>5</v>
      </c>
      <c r="M387" s="19">
        <f>STOCK[[#This Row],[Costo Unitario (USD)]]+STOCK[[#This Row],[Costo Envío (USD)]]+STOCK[[#This Row],[Comisión 10%]]</f>
        <v>17</v>
      </c>
      <c r="N387" s="14">
        <f t="shared" si="12"/>
        <v>25.5</v>
      </c>
      <c r="O387" s="15">
        <f t="shared" si="13"/>
        <v>30</v>
      </c>
      <c r="P387" s="15">
        <f>STOCK[[#This Row],[Precio Final]]-STOCK[[#This Row],[Costo total]]</f>
        <v>13</v>
      </c>
      <c r="Q387" s="14">
        <f>STOCK[[#This Row],[Ganancia Unitaria]]*STOCK[[#This Row],[Salidas]]</f>
        <v>0</v>
      </c>
      <c r="R387" s="14"/>
      <c r="S387" s="14"/>
      <c r="T387" s="15"/>
      <c r="U387" s="14"/>
      <c r="V387" s="14"/>
    </row>
    <row r="388" spans="1:22" ht="34" customHeight="1" x14ac:dyDescent="0.2">
      <c r="A388" s="8" t="s">
        <v>911</v>
      </c>
      <c r="B388" s="8" t="s">
        <v>118</v>
      </c>
      <c r="C388" s="10" t="s">
        <v>912</v>
      </c>
      <c r="D388" s="8" t="s">
        <v>913</v>
      </c>
      <c r="E388" s="9"/>
      <c r="F388" s="9">
        <v>30</v>
      </c>
      <c r="G388" s="8">
        <v>8</v>
      </c>
      <c r="H388" s="11">
        <f>SUMIFS(VENTAS[Cantidad],VENTAS[Código del producto Vendido],STOCK[[#This Row],[Code]])</f>
        <v>3</v>
      </c>
      <c r="I388" s="8">
        <f>STOCK[[#This Row],[Entradas]]-STOCK[[#This Row],[Salidas]]</f>
        <v>5</v>
      </c>
      <c r="J388" s="12">
        <f>STOCK[[#This Row],[Precio Final]]*10%</f>
        <v>3</v>
      </c>
      <c r="K388" s="9">
        <v>9</v>
      </c>
      <c r="L388" s="9">
        <v>5</v>
      </c>
      <c r="M388" s="13">
        <f>STOCK[[#This Row],[Costo Unitario (USD)]]+STOCK[[#This Row],[Costo Envío (USD)]]+STOCK[[#This Row],[Comisión 10%]]</f>
        <v>17</v>
      </c>
      <c r="N388" s="8">
        <f t="shared" si="12"/>
        <v>25.5</v>
      </c>
      <c r="O388" s="9">
        <f t="shared" si="13"/>
        <v>30</v>
      </c>
      <c r="P388" s="9">
        <f>STOCK[[#This Row],[Precio Final]]-STOCK[[#This Row],[Costo total]]</f>
        <v>13</v>
      </c>
      <c r="Q388" s="8">
        <f>STOCK[[#This Row],[Ganancia Unitaria]]*STOCK[[#This Row],[Salidas]]</f>
        <v>39</v>
      </c>
      <c r="R388" s="8"/>
      <c r="S388" s="8"/>
      <c r="T388" s="9"/>
      <c r="U388" s="8"/>
      <c r="V388" s="8"/>
    </row>
    <row r="389" spans="1:22" ht="34" customHeight="1" x14ac:dyDescent="0.2">
      <c r="A389" s="14" t="s">
        <v>914</v>
      </c>
      <c r="B389" s="14" t="s">
        <v>118</v>
      </c>
      <c r="C389" s="16" t="s">
        <v>912</v>
      </c>
      <c r="D389" s="14" t="s">
        <v>915</v>
      </c>
      <c r="E389" s="15"/>
      <c r="F389" s="15">
        <v>30</v>
      </c>
      <c r="G389" s="14">
        <v>8</v>
      </c>
      <c r="H389" s="17">
        <f>SUMIFS(VENTAS[Cantidad],VENTAS[Código del producto Vendido],STOCK[[#This Row],[Code]])</f>
        <v>4</v>
      </c>
      <c r="I389" s="14">
        <f>STOCK[[#This Row],[Entradas]]-STOCK[[#This Row],[Salidas]]</f>
        <v>4</v>
      </c>
      <c r="J389" s="18">
        <f>STOCK[[#This Row],[Precio Final]]*10%</f>
        <v>3</v>
      </c>
      <c r="K389" s="15">
        <v>9</v>
      </c>
      <c r="L389" s="15">
        <v>5</v>
      </c>
      <c r="M389" s="19">
        <f>STOCK[[#This Row],[Costo Unitario (USD)]]+STOCK[[#This Row],[Costo Envío (USD)]]+STOCK[[#This Row],[Comisión 10%]]</f>
        <v>17</v>
      </c>
      <c r="N389" s="14">
        <f t="shared" si="12"/>
        <v>25.5</v>
      </c>
      <c r="O389" s="15">
        <f t="shared" si="13"/>
        <v>30</v>
      </c>
      <c r="P389" s="15">
        <f>STOCK[[#This Row],[Precio Final]]-STOCK[[#This Row],[Costo total]]</f>
        <v>13</v>
      </c>
      <c r="Q389" s="14">
        <f>STOCK[[#This Row],[Ganancia Unitaria]]*STOCK[[#This Row],[Salidas]]</f>
        <v>52</v>
      </c>
      <c r="R389" s="14"/>
      <c r="S389" s="14"/>
      <c r="T389" s="15"/>
      <c r="U389" s="14"/>
      <c r="V389" s="14"/>
    </row>
    <row r="390" spans="1:22" ht="34" customHeight="1" x14ac:dyDescent="0.2">
      <c r="A390" s="8" t="s">
        <v>916</v>
      </c>
      <c r="B390" s="8" t="s">
        <v>118</v>
      </c>
      <c r="C390" s="10" t="s">
        <v>912</v>
      </c>
      <c r="D390" s="8" t="s">
        <v>917</v>
      </c>
      <c r="E390" s="9"/>
      <c r="F390" s="9">
        <v>30</v>
      </c>
      <c r="G390" s="8">
        <v>10</v>
      </c>
      <c r="H390" s="11">
        <f>SUMIFS(VENTAS[Cantidad],VENTAS[Código del producto Vendido],STOCK[[#This Row],[Code]])</f>
        <v>3</v>
      </c>
      <c r="I390" s="8">
        <f>STOCK[[#This Row],[Entradas]]-STOCK[[#This Row],[Salidas]]</f>
        <v>7</v>
      </c>
      <c r="J390" s="12">
        <f>STOCK[[#This Row],[Precio Final]]*10%</f>
        <v>3</v>
      </c>
      <c r="K390" s="9">
        <v>9</v>
      </c>
      <c r="L390" s="9">
        <v>5</v>
      </c>
      <c r="M390" s="13">
        <f>STOCK[[#This Row],[Costo Unitario (USD)]]+STOCK[[#This Row],[Costo Envío (USD)]]+STOCK[[#This Row],[Comisión 10%]]</f>
        <v>17</v>
      </c>
      <c r="N390" s="8">
        <f t="shared" si="12"/>
        <v>25.5</v>
      </c>
      <c r="O390" s="9">
        <f t="shared" si="13"/>
        <v>30</v>
      </c>
      <c r="P390" s="9">
        <f>STOCK[[#This Row],[Precio Final]]-STOCK[[#This Row],[Costo total]]</f>
        <v>13</v>
      </c>
      <c r="Q390" s="8">
        <f>STOCK[[#This Row],[Ganancia Unitaria]]*STOCK[[#This Row],[Salidas]]</f>
        <v>39</v>
      </c>
      <c r="R390" s="8"/>
      <c r="S390" s="8"/>
      <c r="T390" s="9"/>
      <c r="U390" s="8"/>
      <c r="V390" s="8"/>
    </row>
    <row r="391" spans="1:22" ht="34" customHeight="1" x14ac:dyDescent="0.2">
      <c r="A391" s="14" t="s">
        <v>918</v>
      </c>
      <c r="B391" s="14" t="s">
        <v>919</v>
      </c>
      <c r="C391" s="16" t="s">
        <v>920</v>
      </c>
      <c r="D391" s="14" t="s">
        <v>224</v>
      </c>
      <c r="E391" s="15"/>
      <c r="F391" s="15">
        <v>30</v>
      </c>
      <c r="G391" s="14">
        <v>1</v>
      </c>
      <c r="H391" s="17">
        <f>SUMIFS(VENTAS[Cantidad],VENTAS[Código del producto Vendido],STOCK[[#This Row],[Code]])</f>
        <v>0</v>
      </c>
      <c r="I391" s="14">
        <f>STOCK[[#This Row],[Entradas]]-STOCK[[#This Row],[Salidas]]</f>
        <v>1</v>
      </c>
      <c r="J391" s="18">
        <f>STOCK[[#This Row],[Precio Final]]*10%</f>
        <v>3</v>
      </c>
      <c r="K391" s="15">
        <v>9</v>
      </c>
      <c r="L391" s="15">
        <v>5</v>
      </c>
      <c r="M391" s="19">
        <f>STOCK[[#This Row],[Costo Unitario (USD)]]+STOCK[[#This Row],[Costo Envío (USD)]]+STOCK[[#This Row],[Comisión 10%]]</f>
        <v>17</v>
      </c>
      <c r="N391" s="14">
        <f t="shared" si="12"/>
        <v>25.5</v>
      </c>
      <c r="O391" s="15">
        <f t="shared" si="13"/>
        <v>30</v>
      </c>
      <c r="P391" s="15">
        <f>STOCK[[#This Row],[Precio Final]]-STOCK[[#This Row],[Costo total]]</f>
        <v>13</v>
      </c>
      <c r="Q391" s="14">
        <f>STOCK[[#This Row],[Ganancia Unitaria]]*STOCK[[#This Row],[Salidas]]</f>
        <v>0</v>
      </c>
      <c r="R391" s="14"/>
      <c r="S391" s="14"/>
      <c r="T391" s="15"/>
      <c r="U391" s="14"/>
      <c r="V391" s="14"/>
    </row>
    <row r="392" spans="1:22" ht="34" customHeight="1" x14ac:dyDescent="0.2">
      <c r="A392" s="8" t="s">
        <v>921</v>
      </c>
      <c r="B392" s="8" t="s">
        <v>922</v>
      </c>
      <c r="C392" s="10" t="s">
        <v>920</v>
      </c>
      <c r="D392" s="8" t="s">
        <v>113</v>
      </c>
      <c r="E392" s="9"/>
      <c r="F392" s="9">
        <v>30</v>
      </c>
      <c r="G392" s="8">
        <v>2</v>
      </c>
      <c r="H392" s="11">
        <f>SUMIFS(VENTAS[Cantidad],VENTAS[Código del producto Vendido],STOCK[[#This Row],[Code]])</f>
        <v>0</v>
      </c>
      <c r="I392" s="8">
        <f>STOCK[[#This Row],[Entradas]]-STOCK[[#This Row],[Salidas]]</f>
        <v>2</v>
      </c>
      <c r="J392" s="12">
        <f>STOCK[[#This Row],[Precio Final]]*10%</f>
        <v>3</v>
      </c>
      <c r="K392" s="9">
        <v>9</v>
      </c>
      <c r="L392" s="9">
        <v>5</v>
      </c>
      <c r="M392" s="13">
        <f>STOCK[[#This Row],[Costo Unitario (USD)]]+STOCK[[#This Row],[Costo Envío (USD)]]+STOCK[[#This Row],[Comisión 10%]]</f>
        <v>17</v>
      </c>
      <c r="N392" s="8">
        <f t="shared" si="12"/>
        <v>25.5</v>
      </c>
      <c r="O392" s="9">
        <f t="shared" si="13"/>
        <v>30</v>
      </c>
      <c r="P392" s="9">
        <f>STOCK[[#This Row],[Precio Final]]-STOCK[[#This Row],[Costo total]]</f>
        <v>13</v>
      </c>
      <c r="Q392" s="8">
        <f>STOCK[[#This Row],[Ganancia Unitaria]]*STOCK[[#This Row],[Salidas]]</f>
        <v>0</v>
      </c>
      <c r="R392" s="8"/>
      <c r="S392" s="8"/>
      <c r="T392" s="9"/>
      <c r="U392" s="8"/>
      <c r="V392" s="8"/>
    </row>
    <row r="393" spans="1:22" ht="34" customHeight="1" x14ac:dyDescent="0.2">
      <c r="A393" s="14" t="s">
        <v>923</v>
      </c>
      <c r="B393" s="14" t="s">
        <v>919</v>
      </c>
      <c r="C393" s="16" t="s">
        <v>924</v>
      </c>
      <c r="D393" s="14" t="s">
        <v>224</v>
      </c>
      <c r="E393" s="15"/>
      <c r="F393" s="15">
        <v>30</v>
      </c>
      <c r="G393" s="14">
        <v>1</v>
      </c>
      <c r="H393" s="17">
        <f>SUMIFS(VENTAS[Cantidad],VENTAS[Código del producto Vendido],STOCK[[#This Row],[Code]])</f>
        <v>0</v>
      </c>
      <c r="I393" s="14">
        <f>STOCK[[#This Row],[Entradas]]-STOCK[[#This Row],[Salidas]]</f>
        <v>1</v>
      </c>
      <c r="J393" s="18">
        <f>STOCK[[#This Row],[Precio Final]]*10%</f>
        <v>3</v>
      </c>
      <c r="K393" s="15">
        <v>9</v>
      </c>
      <c r="L393" s="15">
        <v>5</v>
      </c>
      <c r="M393" s="19">
        <f>STOCK[[#This Row],[Costo Unitario (USD)]]+STOCK[[#This Row],[Costo Envío (USD)]]+STOCK[[#This Row],[Comisión 10%]]</f>
        <v>17</v>
      </c>
      <c r="N393" s="14">
        <f t="shared" si="12"/>
        <v>25.5</v>
      </c>
      <c r="O393" s="15">
        <f t="shared" si="13"/>
        <v>30</v>
      </c>
      <c r="P393" s="15">
        <f>STOCK[[#This Row],[Precio Final]]-STOCK[[#This Row],[Costo total]]</f>
        <v>13</v>
      </c>
      <c r="Q393" s="14">
        <f>STOCK[[#This Row],[Ganancia Unitaria]]*STOCK[[#This Row],[Salidas]]</f>
        <v>0</v>
      </c>
      <c r="R393" s="14"/>
      <c r="S393" s="14"/>
      <c r="T393" s="15"/>
      <c r="U393" s="14"/>
      <c r="V393" s="20"/>
    </row>
    <row r="394" spans="1:22" ht="34" customHeight="1" x14ac:dyDescent="0.2">
      <c r="A394" s="8" t="s">
        <v>925</v>
      </c>
      <c r="B394" s="8" t="s">
        <v>922</v>
      </c>
      <c r="C394" s="10" t="s">
        <v>924</v>
      </c>
      <c r="D394" s="8" t="s">
        <v>113</v>
      </c>
      <c r="E394" s="9"/>
      <c r="F394" s="9">
        <v>30</v>
      </c>
      <c r="G394" s="8">
        <v>1</v>
      </c>
      <c r="H394" s="11">
        <f>SUMIFS(VENTAS[Cantidad],VENTAS[Código del producto Vendido],STOCK[[#This Row],[Code]])</f>
        <v>1</v>
      </c>
      <c r="I394" s="8">
        <f>STOCK[[#This Row],[Entradas]]-STOCK[[#This Row],[Salidas]]</f>
        <v>0</v>
      </c>
      <c r="J394" s="12">
        <f>STOCK[[#This Row],[Precio Final]]*10%</f>
        <v>3</v>
      </c>
      <c r="K394" s="9">
        <v>9</v>
      </c>
      <c r="L394" s="9">
        <v>5</v>
      </c>
      <c r="M394" s="13">
        <f>STOCK[[#This Row],[Costo Unitario (USD)]]+STOCK[[#This Row],[Costo Envío (USD)]]+STOCK[[#This Row],[Comisión 10%]]</f>
        <v>17</v>
      </c>
      <c r="N394" s="8">
        <f t="shared" si="12"/>
        <v>25.5</v>
      </c>
      <c r="O394" s="9">
        <f t="shared" si="13"/>
        <v>30</v>
      </c>
      <c r="P394" s="9">
        <f>STOCK[[#This Row],[Precio Final]]-STOCK[[#This Row],[Costo total]]</f>
        <v>13</v>
      </c>
      <c r="Q394" s="8">
        <f>STOCK[[#This Row],[Ganancia Unitaria]]*STOCK[[#This Row],[Salidas]]</f>
        <v>13</v>
      </c>
      <c r="R394" s="8"/>
      <c r="S394" s="8"/>
      <c r="T394" s="9"/>
      <c r="U394" s="8"/>
      <c r="V394" s="8"/>
    </row>
    <row r="395" spans="1:22" ht="17" customHeight="1" x14ac:dyDescent="0.2">
      <c r="A395" s="14" t="s">
        <v>926</v>
      </c>
      <c r="B395" s="14" t="s">
        <v>919</v>
      </c>
      <c r="C395" s="16" t="s">
        <v>927</v>
      </c>
      <c r="D395" s="14" t="s">
        <v>224</v>
      </c>
      <c r="E395" s="15"/>
      <c r="F395" s="15">
        <v>35</v>
      </c>
      <c r="G395" s="14">
        <v>2</v>
      </c>
      <c r="H395" s="17">
        <f>SUMIFS(VENTAS[Cantidad],VENTAS[Código del producto Vendido],STOCK[[#This Row],[Code]])</f>
        <v>0</v>
      </c>
      <c r="I395" s="14">
        <f>STOCK[[#This Row],[Entradas]]-STOCK[[#This Row],[Salidas]]</f>
        <v>2</v>
      </c>
      <c r="J395" s="18">
        <f>STOCK[[#This Row],[Precio Final]]*10%</f>
        <v>3.5</v>
      </c>
      <c r="K395" s="15">
        <v>9</v>
      </c>
      <c r="L395" s="15">
        <v>5</v>
      </c>
      <c r="M395" s="19">
        <f>STOCK[[#This Row],[Costo Unitario (USD)]]+STOCK[[#This Row],[Costo Envío (USD)]]+STOCK[[#This Row],[Comisión 10%]]</f>
        <v>17.5</v>
      </c>
      <c r="N395" s="14">
        <f t="shared" si="12"/>
        <v>26.25</v>
      </c>
      <c r="O395" s="15">
        <f t="shared" si="13"/>
        <v>35</v>
      </c>
      <c r="P395" s="15">
        <f>STOCK[[#This Row],[Precio Final]]-STOCK[[#This Row],[Costo total]]</f>
        <v>17.5</v>
      </c>
      <c r="Q395" s="14">
        <f>STOCK[[#This Row],[Ganancia Unitaria]]*STOCK[[#This Row],[Salidas]]</f>
        <v>0</v>
      </c>
      <c r="R395" s="14"/>
      <c r="S395" s="14"/>
      <c r="T395" s="15"/>
      <c r="U395" s="14"/>
      <c r="V395" s="14"/>
    </row>
    <row r="396" spans="1:22" ht="17" customHeight="1" x14ac:dyDescent="0.2">
      <c r="A396" s="8" t="s">
        <v>928</v>
      </c>
      <c r="B396" s="8" t="s">
        <v>922</v>
      </c>
      <c r="C396" s="10" t="s">
        <v>927</v>
      </c>
      <c r="D396" s="8" t="s">
        <v>113</v>
      </c>
      <c r="E396" s="9"/>
      <c r="F396" s="9">
        <v>35</v>
      </c>
      <c r="G396" s="8">
        <v>2</v>
      </c>
      <c r="H396" s="11">
        <f>SUMIFS(VENTAS[Cantidad],VENTAS[Código del producto Vendido],STOCK[[#This Row],[Code]])</f>
        <v>1</v>
      </c>
      <c r="I396" s="8">
        <f>STOCK[[#This Row],[Entradas]]-STOCK[[#This Row],[Salidas]]</f>
        <v>1</v>
      </c>
      <c r="J396" s="12">
        <f>STOCK[[#This Row],[Precio Final]]*10%</f>
        <v>3.5</v>
      </c>
      <c r="K396" s="9">
        <v>9</v>
      </c>
      <c r="L396" s="9">
        <v>5</v>
      </c>
      <c r="M396" s="13">
        <f>STOCK[[#This Row],[Costo Unitario (USD)]]+STOCK[[#This Row],[Costo Envío (USD)]]+STOCK[[#This Row],[Comisión 10%]]</f>
        <v>17.5</v>
      </c>
      <c r="N396" s="8">
        <f t="shared" si="12"/>
        <v>26.25</v>
      </c>
      <c r="O396" s="9">
        <f t="shared" si="13"/>
        <v>35</v>
      </c>
      <c r="P396" s="9">
        <f>STOCK[[#This Row],[Precio Final]]-STOCK[[#This Row],[Costo total]]</f>
        <v>17.5</v>
      </c>
      <c r="Q396" s="8">
        <f>STOCK[[#This Row],[Ganancia Unitaria]]*STOCK[[#This Row],[Salidas]]</f>
        <v>17.5</v>
      </c>
      <c r="R396" s="8"/>
      <c r="S396" s="8"/>
      <c r="T396" s="9"/>
      <c r="U396" s="8"/>
      <c r="V396" s="8"/>
    </row>
    <row r="397" spans="1:22" ht="17" customHeight="1" x14ac:dyDescent="0.2">
      <c r="A397" s="14" t="s">
        <v>929</v>
      </c>
      <c r="B397" s="14" t="s">
        <v>922</v>
      </c>
      <c r="C397" s="16" t="s">
        <v>927</v>
      </c>
      <c r="D397" s="14" t="s">
        <v>34</v>
      </c>
      <c r="E397" s="15"/>
      <c r="F397" s="15">
        <v>35</v>
      </c>
      <c r="G397" s="14">
        <v>2</v>
      </c>
      <c r="H397" s="17">
        <f>SUMIFS(VENTAS[Cantidad],VENTAS[Código del producto Vendido],STOCK[[#This Row],[Code]])</f>
        <v>2</v>
      </c>
      <c r="I397" s="14">
        <f>STOCK[[#This Row],[Entradas]]-STOCK[[#This Row],[Salidas]]</f>
        <v>0</v>
      </c>
      <c r="J397" s="18">
        <f>STOCK[[#This Row],[Precio Final]]*10%</f>
        <v>3.5</v>
      </c>
      <c r="K397" s="15">
        <v>9</v>
      </c>
      <c r="L397" s="15">
        <v>5</v>
      </c>
      <c r="M397" s="19">
        <f>STOCK[[#This Row],[Costo Unitario (USD)]]+STOCK[[#This Row],[Costo Envío (USD)]]+STOCK[[#This Row],[Comisión 10%]]</f>
        <v>17.5</v>
      </c>
      <c r="N397" s="14">
        <f t="shared" si="12"/>
        <v>26.25</v>
      </c>
      <c r="O397" s="15">
        <f t="shared" si="13"/>
        <v>35</v>
      </c>
      <c r="P397" s="15">
        <f>STOCK[[#This Row],[Precio Final]]-STOCK[[#This Row],[Costo total]]</f>
        <v>17.5</v>
      </c>
      <c r="Q397" s="14">
        <f>STOCK[[#This Row],[Ganancia Unitaria]]*STOCK[[#This Row],[Salidas]]</f>
        <v>35</v>
      </c>
      <c r="R397" s="14"/>
      <c r="S397" s="14"/>
      <c r="T397" s="15"/>
      <c r="U397" s="14"/>
      <c r="V397" s="14"/>
    </row>
    <row r="398" spans="1:22" ht="17" customHeight="1" x14ac:dyDescent="0.2">
      <c r="A398" s="8" t="s">
        <v>930</v>
      </c>
      <c r="B398" s="8" t="s">
        <v>44</v>
      </c>
      <c r="C398" s="10" t="s">
        <v>927</v>
      </c>
      <c r="D398" s="8" t="s">
        <v>42</v>
      </c>
      <c r="E398" s="9"/>
      <c r="F398" s="9">
        <v>35</v>
      </c>
      <c r="G398" s="8">
        <v>2</v>
      </c>
      <c r="H398" s="11">
        <f>SUMIFS(VENTAS[Cantidad],VENTAS[Código del producto Vendido],STOCK[[#This Row],[Code]])</f>
        <v>0</v>
      </c>
      <c r="I398" s="8">
        <f>STOCK[[#This Row],[Entradas]]-STOCK[[#This Row],[Salidas]]</f>
        <v>2</v>
      </c>
      <c r="J398" s="12">
        <f>STOCK[[#This Row],[Precio Final]]*10%</f>
        <v>3.5</v>
      </c>
      <c r="K398" s="9">
        <v>9</v>
      </c>
      <c r="L398" s="9">
        <v>5</v>
      </c>
      <c r="M398" s="13">
        <f>STOCK[[#This Row],[Costo Unitario (USD)]]+STOCK[[#This Row],[Costo Envío (USD)]]+STOCK[[#This Row],[Comisión 10%]]</f>
        <v>17.5</v>
      </c>
      <c r="N398" s="8">
        <f t="shared" si="12"/>
        <v>26.25</v>
      </c>
      <c r="O398" s="9">
        <f t="shared" si="13"/>
        <v>35</v>
      </c>
      <c r="P398" s="9">
        <f>STOCK[[#This Row],[Precio Final]]-STOCK[[#This Row],[Costo total]]</f>
        <v>17.5</v>
      </c>
      <c r="Q398" s="8">
        <f>STOCK[[#This Row],[Ganancia Unitaria]]*STOCK[[#This Row],[Salidas]]</f>
        <v>0</v>
      </c>
      <c r="R398" s="8"/>
      <c r="S398" s="8"/>
      <c r="T398" s="9"/>
      <c r="U398" s="8"/>
      <c r="V398" s="8"/>
    </row>
    <row r="399" spans="1:22" ht="17" customHeight="1" x14ac:dyDescent="0.2">
      <c r="A399" s="14" t="s">
        <v>931</v>
      </c>
      <c r="B399" s="14" t="s">
        <v>44</v>
      </c>
      <c r="C399" s="16" t="s">
        <v>927</v>
      </c>
      <c r="D399" s="14" t="s">
        <v>46</v>
      </c>
      <c r="E399" s="15"/>
      <c r="F399" s="15">
        <v>35</v>
      </c>
      <c r="G399" s="14">
        <v>1</v>
      </c>
      <c r="H399" s="17">
        <f>SUMIFS(VENTAS[Cantidad],VENTAS[Código del producto Vendido],STOCK[[#This Row],[Code]])</f>
        <v>0</v>
      </c>
      <c r="I399" s="14">
        <f>STOCK[[#This Row],[Entradas]]-STOCK[[#This Row],[Salidas]]</f>
        <v>1</v>
      </c>
      <c r="J399" s="18">
        <f>STOCK[[#This Row],[Precio Final]]*10%</f>
        <v>3.5</v>
      </c>
      <c r="K399" s="15">
        <v>9</v>
      </c>
      <c r="L399" s="15">
        <v>5</v>
      </c>
      <c r="M399" s="19">
        <f>STOCK[[#This Row],[Costo Unitario (USD)]]+STOCK[[#This Row],[Costo Envío (USD)]]+STOCK[[#This Row],[Comisión 10%]]</f>
        <v>17.5</v>
      </c>
      <c r="N399" s="14">
        <f t="shared" si="12"/>
        <v>26.25</v>
      </c>
      <c r="O399" s="15">
        <f t="shared" si="13"/>
        <v>35</v>
      </c>
      <c r="P399" s="15">
        <f>STOCK[[#This Row],[Precio Final]]-STOCK[[#This Row],[Costo total]]</f>
        <v>17.5</v>
      </c>
      <c r="Q399" s="14">
        <f>STOCK[[#This Row],[Ganancia Unitaria]]*STOCK[[#This Row],[Salidas]]</f>
        <v>0</v>
      </c>
      <c r="R399" s="14"/>
      <c r="S399" s="14"/>
      <c r="T399" s="15"/>
      <c r="U399" s="14"/>
      <c r="V399" s="14"/>
    </row>
    <row r="400" spans="1:22" ht="34" customHeight="1" x14ac:dyDescent="0.2">
      <c r="A400" s="8" t="s">
        <v>932</v>
      </c>
      <c r="B400" s="8" t="s">
        <v>933</v>
      </c>
      <c r="C400" s="10" t="s">
        <v>934</v>
      </c>
      <c r="D400" s="8" t="s">
        <v>224</v>
      </c>
      <c r="E400" s="9"/>
      <c r="F400" s="9">
        <v>35</v>
      </c>
      <c r="G400" s="8">
        <v>1</v>
      </c>
      <c r="H400" s="11">
        <f>SUMIFS(VENTAS[Cantidad],VENTAS[Código del producto Vendido],STOCK[[#This Row],[Code]])</f>
        <v>0</v>
      </c>
      <c r="I400" s="8">
        <f>STOCK[[#This Row],[Entradas]]-STOCK[[#This Row],[Salidas]]</f>
        <v>1</v>
      </c>
      <c r="J400" s="12">
        <f>STOCK[[#This Row],[Precio Final]]*10%</f>
        <v>3.5</v>
      </c>
      <c r="K400" s="9">
        <v>9</v>
      </c>
      <c r="L400" s="9">
        <v>5</v>
      </c>
      <c r="M400" s="13">
        <f>STOCK[[#This Row],[Costo Unitario (USD)]]+STOCK[[#This Row],[Costo Envío (USD)]]+STOCK[[#This Row],[Comisión 10%]]</f>
        <v>17.5</v>
      </c>
      <c r="N400" s="8">
        <f t="shared" si="12"/>
        <v>26.25</v>
      </c>
      <c r="O400" s="9">
        <f t="shared" si="13"/>
        <v>35</v>
      </c>
      <c r="P400" s="9">
        <f>STOCK[[#This Row],[Precio Final]]-STOCK[[#This Row],[Costo total]]</f>
        <v>17.5</v>
      </c>
      <c r="Q400" s="8">
        <f>STOCK[[#This Row],[Ganancia Unitaria]]*STOCK[[#This Row],[Salidas]]</f>
        <v>0</v>
      </c>
      <c r="R400" s="8"/>
      <c r="S400" s="8"/>
      <c r="T400" s="9"/>
      <c r="U400" s="8"/>
      <c r="V400" s="8"/>
    </row>
    <row r="401" spans="1:22" ht="34" customHeight="1" x14ac:dyDescent="0.2">
      <c r="A401" s="14" t="s">
        <v>935</v>
      </c>
      <c r="B401" s="14" t="s">
        <v>936</v>
      </c>
      <c r="C401" s="16" t="s">
        <v>934</v>
      </c>
      <c r="D401" s="14" t="s">
        <v>113</v>
      </c>
      <c r="E401" s="15"/>
      <c r="F401" s="15">
        <v>35</v>
      </c>
      <c r="G401" s="14">
        <v>2</v>
      </c>
      <c r="H401" s="17">
        <f>SUMIFS(VENTAS[Cantidad],VENTAS[Código del producto Vendido],STOCK[[#This Row],[Code]])</f>
        <v>0</v>
      </c>
      <c r="I401" s="14">
        <f>STOCK[[#This Row],[Entradas]]-STOCK[[#This Row],[Salidas]]</f>
        <v>2</v>
      </c>
      <c r="J401" s="18">
        <f>STOCK[[#This Row],[Precio Final]]*10%</f>
        <v>3.5</v>
      </c>
      <c r="K401" s="15">
        <v>9</v>
      </c>
      <c r="L401" s="15">
        <v>5</v>
      </c>
      <c r="M401" s="19">
        <f>STOCK[[#This Row],[Costo Unitario (USD)]]+STOCK[[#This Row],[Costo Envío (USD)]]+STOCK[[#This Row],[Comisión 10%]]</f>
        <v>17.5</v>
      </c>
      <c r="N401" s="14">
        <f t="shared" si="12"/>
        <v>26.25</v>
      </c>
      <c r="O401" s="15">
        <f t="shared" si="13"/>
        <v>35</v>
      </c>
      <c r="P401" s="15">
        <f>STOCK[[#This Row],[Precio Final]]-STOCK[[#This Row],[Costo total]]</f>
        <v>17.5</v>
      </c>
      <c r="Q401" s="14">
        <f>STOCK[[#This Row],[Ganancia Unitaria]]*STOCK[[#This Row],[Salidas]]</f>
        <v>0</v>
      </c>
      <c r="R401" s="14"/>
      <c r="S401" s="14"/>
      <c r="T401" s="15"/>
      <c r="U401" s="14"/>
      <c r="V401" s="14"/>
    </row>
    <row r="402" spans="1:22" ht="34" customHeight="1" x14ac:dyDescent="0.2">
      <c r="A402" s="8" t="s">
        <v>937</v>
      </c>
      <c r="B402" s="8" t="s">
        <v>936</v>
      </c>
      <c r="C402" s="10" t="s">
        <v>938</v>
      </c>
      <c r="D402" s="8" t="s">
        <v>113</v>
      </c>
      <c r="E402" s="9"/>
      <c r="F402" s="9">
        <v>35</v>
      </c>
      <c r="G402" s="8">
        <v>1</v>
      </c>
      <c r="H402" s="11">
        <f>SUMIFS(VENTAS[Cantidad],VENTAS[Código del producto Vendido],STOCK[[#This Row],[Code]])</f>
        <v>1</v>
      </c>
      <c r="I402" s="8">
        <f>STOCK[[#This Row],[Entradas]]-STOCK[[#This Row],[Salidas]]</f>
        <v>0</v>
      </c>
      <c r="J402" s="12">
        <f>STOCK[[#This Row],[Precio Final]]*10%</f>
        <v>3.5</v>
      </c>
      <c r="K402" s="9">
        <v>9</v>
      </c>
      <c r="L402" s="9">
        <v>5</v>
      </c>
      <c r="M402" s="13">
        <f>STOCK[[#This Row],[Costo Unitario (USD)]]+STOCK[[#This Row],[Costo Envío (USD)]]+STOCK[[#This Row],[Comisión 10%]]</f>
        <v>17.5</v>
      </c>
      <c r="N402" s="8">
        <f t="shared" si="12"/>
        <v>26.25</v>
      </c>
      <c r="O402" s="9">
        <f t="shared" si="13"/>
        <v>35</v>
      </c>
      <c r="P402" s="9">
        <f>STOCK[[#This Row],[Precio Final]]-STOCK[[#This Row],[Costo total]]</f>
        <v>17.5</v>
      </c>
      <c r="Q402" s="8">
        <f>STOCK[[#This Row],[Ganancia Unitaria]]*STOCK[[#This Row],[Salidas]]</f>
        <v>17.5</v>
      </c>
      <c r="R402" s="8"/>
      <c r="S402" s="8"/>
      <c r="T402" s="9"/>
      <c r="U402" s="8"/>
      <c r="V402" s="8"/>
    </row>
    <row r="403" spans="1:22" ht="34" customHeight="1" x14ac:dyDescent="0.2">
      <c r="A403" s="14" t="s">
        <v>939</v>
      </c>
      <c r="B403" s="14" t="s">
        <v>936</v>
      </c>
      <c r="C403" s="16" t="s">
        <v>938</v>
      </c>
      <c r="D403" s="14" t="s">
        <v>34</v>
      </c>
      <c r="E403" s="15"/>
      <c r="F403" s="15">
        <v>35</v>
      </c>
      <c r="G403" s="14">
        <v>1</v>
      </c>
      <c r="H403" s="17">
        <f>SUMIFS(VENTAS[Cantidad],VENTAS[Código del producto Vendido],STOCK[[#This Row],[Code]])</f>
        <v>1</v>
      </c>
      <c r="I403" s="14">
        <f>STOCK[[#This Row],[Entradas]]-STOCK[[#This Row],[Salidas]]</f>
        <v>0</v>
      </c>
      <c r="J403" s="18">
        <f>STOCK[[#This Row],[Precio Final]]*10%</f>
        <v>3.5</v>
      </c>
      <c r="K403" s="15">
        <v>9</v>
      </c>
      <c r="L403" s="15">
        <v>5</v>
      </c>
      <c r="M403" s="19">
        <f>STOCK[[#This Row],[Costo Unitario (USD)]]+STOCK[[#This Row],[Costo Envío (USD)]]+STOCK[[#This Row],[Comisión 10%]]</f>
        <v>17.5</v>
      </c>
      <c r="N403" s="14">
        <f t="shared" si="12"/>
        <v>26.25</v>
      </c>
      <c r="O403" s="15">
        <f t="shared" si="13"/>
        <v>35</v>
      </c>
      <c r="P403" s="15">
        <f>STOCK[[#This Row],[Precio Final]]-STOCK[[#This Row],[Costo total]]</f>
        <v>17.5</v>
      </c>
      <c r="Q403" s="14">
        <f>STOCK[[#This Row],[Ganancia Unitaria]]*STOCK[[#This Row],[Salidas]]</f>
        <v>17.5</v>
      </c>
      <c r="R403" s="14"/>
      <c r="S403" s="14"/>
      <c r="T403" s="15"/>
      <c r="U403" s="14"/>
      <c r="V403" s="14"/>
    </row>
    <row r="404" spans="1:22" ht="34" customHeight="1" x14ac:dyDescent="0.2">
      <c r="A404" s="8" t="s">
        <v>940</v>
      </c>
      <c r="B404" s="8" t="s">
        <v>128</v>
      </c>
      <c r="C404" s="10" t="s">
        <v>938</v>
      </c>
      <c r="D404" s="8" t="s">
        <v>42</v>
      </c>
      <c r="E404" s="9"/>
      <c r="F404" s="9">
        <v>35</v>
      </c>
      <c r="G404" s="8">
        <v>1</v>
      </c>
      <c r="H404" s="11">
        <f>SUMIFS(VENTAS[Cantidad],VENTAS[Código del producto Vendido],STOCK[[#This Row],[Code]])</f>
        <v>0</v>
      </c>
      <c r="I404" s="8">
        <f>STOCK[[#This Row],[Entradas]]-STOCK[[#This Row],[Salidas]]</f>
        <v>1</v>
      </c>
      <c r="J404" s="12">
        <f>STOCK[[#This Row],[Precio Final]]*10%</f>
        <v>3.5</v>
      </c>
      <c r="K404" s="9">
        <v>9</v>
      </c>
      <c r="L404" s="9">
        <v>5</v>
      </c>
      <c r="M404" s="13">
        <f>STOCK[[#This Row],[Costo Unitario (USD)]]+STOCK[[#This Row],[Costo Envío (USD)]]+STOCK[[#This Row],[Comisión 10%]]</f>
        <v>17.5</v>
      </c>
      <c r="N404" s="8">
        <f t="shared" si="12"/>
        <v>26.25</v>
      </c>
      <c r="O404" s="9">
        <f t="shared" si="13"/>
        <v>35</v>
      </c>
      <c r="P404" s="9">
        <f>STOCK[[#This Row],[Precio Final]]-STOCK[[#This Row],[Costo total]]</f>
        <v>17.5</v>
      </c>
      <c r="Q404" s="8">
        <f>STOCK[[#This Row],[Ganancia Unitaria]]*STOCK[[#This Row],[Salidas]]</f>
        <v>0</v>
      </c>
      <c r="R404" s="8"/>
      <c r="S404" s="8"/>
      <c r="T404" s="9"/>
      <c r="U404" s="8"/>
      <c r="V404" s="8"/>
    </row>
    <row r="405" spans="1:22" ht="34" customHeight="1" x14ac:dyDescent="0.2">
      <c r="A405" s="14" t="s">
        <v>941</v>
      </c>
      <c r="B405" s="14" t="s">
        <v>933</v>
      </c>
      <c r="C405" s="16" t="s">
        <v>942</v>
      </c>
      <c r="D405" s="14" t="s">
        <v>224</v>
      </c>
      <c r="E405" s="15"/>
      <c r="F405" s="15">
        <v>35</v>
      </c>
      <c r="G405" s="14">
        <v>1</v>
      </c>
      <c r="H405" s="17">
        <f>SUMIFS(VENTAS[Cantidad],VENTAS[Código del producto Vendido],STOCK[[#This Row],[Code]])</f>
        <v>0</v>
      </c>
      <c r="I405" s="14">
        <f>STOCK[[#This Row],[Entradas]]-STOCK[[#This Row],[Salidas]]</f>
        <v>1</v>
      </c>
      <c r="J405" s="18">
        <f>STOCK[[#This Row],[Precio Final]]*10%</f>
        <v>3.5</v>
      </c>
      <c r="K405" s="15">
        <v>9</v>
      </c>
      <c r="L405" s="15">
        <v>5</v>
      </c>
      <c r="M405" s="19">
        <f>STOCK[[#This Row],[Costo Unitario (USD)]]+STOCK[[#This Row],[Costo Envío (USD)]]+STOCK[[#This Row],[Comisión 10%]]</f>
        <v>17.5</v>
      </c>
      <c r="N405" s="14">
        <f t="shared" si="12"/>
        <v>26.25</v>
      </c>
      <c r="O405" s="15">
        <f t="shared" si="13"/>
        <v>35</v>
      </c>
      <c r="P405" s="15">
        <f>STOCK[[#This Row],[Precio Final]]-STOCK[[#This Row],[Costo total]]</f>
        <v>17.5</v>
      </c>
      <c r="Q405" s="14">
        <f>STOCK[[#This Row],[Ganancia Unitaria]]*STOCK[[#This Row],[Salidas]]</f>
        <v>0</v>
      </c>
      <c r="R405" s="14"/>
      <c r="S405" s="14"/>
      <c r="T405" s="15"/>
      <c r="U405" s="14"/>
      <c r="V405" s="14"/>
    </row>
    <row r="406" spans="1:22" ht="34" customHeight="1" x14ac:dyDescent="0.2">
      <c r="A406" s="8" t="s">
        <v>943</v>
      </c>
      <c r="B406" s="8" t="s">
        <v>128</v>
      </c>
      <c r="C406" s="10" t="s">
        <v>938</v>
      </c>
      <c r="D406" s="8" t="s">
        <v>46</v>
      </c>
      <c r="E406" s="9"/>
      <c r="F406" s="9">
        <v>35</v>
      </c>
      <c r="G406" s="8">
        <v>1</v>
      </c>
      <c r="H406" s="11">
        <f>SUMIFS(VENTAS[Cantidad],VENTAS[Código del producto Vendido],STOCK[[#This Row],[Code]])</f>
        <v>0</v>
      </c>
      <c r="I406" s="8">
        <f>STOCK[[#This Row],[Entradas]]-STOCK[[#This Row],[Salidas]]</f>
        <v>1</v>
      </c>
      <c r="J406" s="12">
        <f>STOCK[[#This Row],[Precio Final]]*10%</f>
        <v>3.5</v>
      </c>
      <c r="K406" s="9">
        <v>9</v>
      </c>
      <c r="L406" s="9">
        <v>5</v>
      </c>
      <c r="M406" s="13">
        <f>STOCK[[#This Row],[Costo Unitario (USD)]]+STOCK[[#This Row],[Costo Envío (USD)]]+STOCK[[#This Row],[Comisión 10%]]</f>
        <v>17.5</v>
      </c>
      <c r="N406" s="8">
        <f t="shared" si="12"/>
        <v>26.25</v>
      </c>
      <c r="O406" s="9">
        <f t="shared" si="13"/>
        <v>35</v>
      </c>
      <c r="P406" s="9">
        <f>STOCK[[#This Row],[Precio Final]]-STOCK[[#This Row],[Costo total]]</f>
        <v>17.5</v>
      </c>
      <c r="Q406" s="8">
        <f>STOCK[[#This Row],[Ganancia Unitaria]]*STOCK[[#This Row],[Salidas]]</f>
        <v>0</v>
      </c>
      <c r="R406" s="8"/>
      <c r="S406" s="8"/>
      <c r="T406" s="9"/>
      <c r="U406" s="8"/>
      <c r="V406" s="8"/>
    </row>
    <row r="407" spans="1:22" ht="34" customHeight="1" x14ac:dyDescent="0.2">
      <c r="A407" s="14" t="s">
        <v>944</v>
      </c>
      <c r="B407" s="14" t="s">
        <v>149</v>
      </c>
      <c r="C407" s="16" t="s">
        <v>945</v>
      </c>
      <c r="D407" s="14" t="s">
        <v>46</v>
      </c>
      <c r="E407" s="15"/>
      <c r="F407" s="15">
        <v>18</v>
      </c>
      <c r="G407" s="14">
        <v>1</v>
      </c>
      <c r="H407" s="17">
        <f>SUMIFS(VENTAS[Cantidad],VENTAS[Código del producto Vendido],STOCK[[#This Row],[Code]])</f>
        <v>0</v>
      </c>
      <c r="I407" s="14">
        <f>STOCK[[#This Row],[Entradas]]-STOCK[[#This Row],[Salidas]]</f>
        <v>1</v>
      </c>
      <c r="J407" s="18">
        <f>STOCK[[#This Row],[Precio Final]]*10%</f>
        <v>1.8</v>
      </c>
      <c r="K407" s="15">
        <v>9</v>
      </c>
      <c r="L407" s="15">
        <v>5</v>
      </c>
      <c r="M407" s="19">
        <f>STOCK[[#This Row],[Costo Unitario (USD)]]+STOCK[[#This Row],[Costo Envío (USD)]]+STOCK[[#This Row],[Comisión 10%]]</f>
        <v>15.8</v>
      </c>
      <c r="N407" s="14">
        <f t="shared" si="12"/>
        <v>23.700000000000003</v>
      </c>
      <c r="O407" s="15">
        <f t="shared" si="13"/>
        <v>18</v>
      </c>
      <c r="P407" s="15">
        <f>STOCK[[#This Row],[Precio Final]]-STOCK[[#This Row],[Costo total]]</f>
        <v>2.1999999999999993</v>
      </c>
      <c r="Q407" s="14">
        <f>STOCK[[#This Row],[Ganancia Unitaria]]*STOCK[[#This Row],[Salidas]]</f>
        <v>0</v>
      </c>
      <c r="R407" s="14"/>
      <c r="S407" s="14"/>
      <c r="T407" s="15"/>
      <c r="U407" s="14"/>
      <c r="V407" s="14"/>
    </row>
    <row r="408" spans="1:22" ht="51" customHeight="1" x14ac:dyDescent="0.2">
      <c r="A408" s="8" t="s">
        <v>946</v>
      </c>
      <c r="B408" s="8" t="s">
        <v>99</v>
      </c>
      <c r="C408" s="10" t="s">
        <v>947</v>
      </c>
      <c r="D408" s="8" t="s">
        <v>34</v>
      </c>
      <c r="E408" s="9"/>
      <c r="F408" s="9">
        <v>25</v>
      </c>
      <c r="G408" s="8">
        <v>1</v>
      </c>
      <c r="H408" s="11">
        <f>SUMIFS(VENTAS[Cantidad],VENTAS[Código del producto Vendido],STOCK[[#This Row],[Code]])</f>
        <v>0</v>
      </c>
      <c r="I408" s="8">
        <f>STOCK[[#This Row],[Entradas]]-STOCK[[#This Row],[Salidas]]</f>
        <v>1</v>
      </c>
      <c r="J408" s="12">
        <f>STOCK[[#This Row],[Precio Final]]*10%</f>
        <v>2.5</v>
      </c>
      <c r="K408" s="9">
        <v>9</v>
      </c>
      <c r="L408" s="9">
        <v>5</v>
      </c>
      <c r="M408" s="13">
        <f>STOCK[[#This Row],[Costo Unitario (USD)]]+STOCK[[#This Row],[Costo Envío (USD)]]+STOCK[[#This Row],[Comisión 10%]]</f>
        <v>16.5</v>
      </c>
      <c r="N408" s="8">
        <f t="shared" si="12"/>
        <v>24.75</v>
      </c>
      <c r="O408" s="9">
        <f t="shared" si="13"/>
        <v>25</v>
      </c>
      <c r="P408" s="9">
        <f>STOCK[[#This Row],[Precio Final]]-STOCK[[#This Row],[Costo total]]</f>
        <v>8.5</v>
      </c>
      <c r="Q408" s="8">
        <f>STOCK[[#This Row],[Ganancia Unitaria]]*STOCK[[#This Row],[Salidas]]</f>
        <v>0</v>
      </c>
      <c r="R408" s="8"/>
      <c r="S408" s="8"/>
      <c r="T408" s="9"/>
      <c r="U408" s="8"/>
      <c r="V408" s="8"/>
    </row>
    <row r="409" spans="1:22" ht="51" customHeight="1" x14ac:dyDescent="0.2">
      <c r="A409" s="14" t="s">
        <v>948</v>
      </c>
      <c r="B409" s="14" t="s">
        <v>149</v>
      </c>
      <c r="C409" s="16" t="s">
        <v>949</v>
      </c>
      <c r="D409" s="14" t="s">
        <v>46</v>
      </c>
      <c r="E409" s="15"/>
      <c r="F409" s="15">
        <v>25</v>
      </c>
      <c r="G409" s="14">
        <v>1</v>
      </c>
      <c r="H409" s="17">
        <f>SUMIFS(VENTAS[Cantidad],VENTAS[Código del producto Vendido],STOCK[[#This Row],[Code]])</f>
        <v>0</v>
      </c>
      <c r="I409" s="14">
        <v>0</v>
      </c>
      <c r="J409" s="18">
        <f>STOCK[[#This Row],[Precio Final]]*10%</f>
        <v>2.5</v>
      </c>
      <c r="K409" s="15">
        <v>9</v>
      </c>
      <c r="L409" s="15">
        <v>5</v>
      </c>
      <c r="M409" s="19">
        <f>STOCK[[#This Row],[Costo Unitario (USD)]]+STOCK[[#This Row],[Costo Envío (USD)]]+STOCK[[#This Row],[Comisión 10%]]</f>
        <v>16.5</v>
      </c>
      <c r="N409" s="14">
        <f t="shared" si="12"/>
        <v>24.75</v>
      </c>
      <c r="O409" s="15">
        <f t="shared" si="13"/>
        <v>25</v>
      </c>
      <c r="P409" s="15">
        <f>STOCK[[#This Row],[Precio Final]]-STOCK[[#This Row],[Costo total]]</f>
        <v>8.5</v>
      </c>
      <c r="Q409" s="14">
        <f>STOCK[[#This Row],[Ganancia Unitaria]]*STOCK[[#This Row],[Salidas]]</f>
        <v>0</v>
      </c>
      <c r="R409" s="14"/>
      <c r="S409" s="14"/>
      <c r="T409" s="15"/>
      <c r="U409" s="14"/>
      <c r="V409" s="14"/>
    </row>
    <row r="410" spans="1:22" ht="34" customHeight="1" x14ac:dyDescent="0.2">
      <c r="A410" s="8" t="s">
        <v>950</v>
      </c>
      <c r="B410" s="8" t="s">
        <v>149</v>
      </c>
      <c r="C410" s="10" t="s">
        <v>951</v>
      </c>
      <c r="D410" s="8" t="s">
        <v>46</v>
      </c>
      <c r="E410" s="9"/>
      <c r="F410" s="9">
        <v>18</v>
      </c>
      <c r="G410" s="8">
        <v>1</v>
      </c>
      <c r="H410" s="11">
        <f>SUMIFS(VENTAS[Cantidad],VENTAS[Código del producto Vendido],STOCK[[#This Row],[Code]])</f>
        <v>0</v>
      </c>
      <c r="I410" s="8">
        <f>STOCK[[#This Row],[Entradas]]-STOCK[[#This Row],[Salidas]]</f>
        <v>1</v>
      </c>
      <c r="J410" s="12">
        <f>STOCK[[#This Row],[Precio Final]]*10%</f>
        <v>1.8</v>
      </c>
      <c r="K410" s="9">
        <v>9</v>
      </c>
      <c r="L410" s="9">
        <v>5</v>
      </c>
      <c r="M410" s="13">
        <f>STOCK[[#This Row],[Costo Unitario (USD)]]+STOCK[[#This Row],[Costo Envío (USD)]]+STOCK[[#This Row],[Comisión 10%]]</f>
        <v>15.8</v>
      </c>
      <c r="N410" s="8">
        <f t="shared" si="12"/>
        <v>23.700000000000003</v>
      </c>
      <c r="O410" s="9">
        <f t="shared" si="13"/>
        <v>18</v>
      </c>
      <c r="P410" s="9">
        <f>STOCK[[#This Row],[Precio Final]]-STOCK[[#This Row],[Costo total]]</f>
        <v>2.1999999999999993</v>
      </c>
      <c r="Q410" s="8">
        <f>STOCK[[#This Row],[Ganancia Unitaria]]*STOCK[[#This Row],[Salidas]]</f>
        <v>0</v>
      </c>
      <c r="R410" s="8"/>
      <c r="S410" s="8"/>
      <c r="T410" s="9"/>
      <c r="U410" s="8"/>
      <c r="V410" s="8"/>
    </row>
    <row r="411" spans="1:22" ht="51" customHeight="1" x14ac:dyDescent="0.2">
      <c r="A411" s="14" t="s">
        <v>952</v>
      </c>
      <c r="B411" s="14" t="s">
        <v>149</v>
      </c>
      <c r="C411" s="16" t="s">
        <v>953</v>
      </c>
      <c r="D411" s="14" t="s">
        <v>69</v>
      </c>
      <c r="E411" s="15"/>
      <c r="F411" s="15">
        <v>18</v>
      </c>
      <c r="G411" s="14">
        <v>1</v>
      </c>
      <c r="H411" s="17">
        <f>SUMIFS(VENTAS[Cantidad],VENTAS[Código del producto Vendido],STOCK[[#This Row],[Code]])</f>
        <v>0</v>
      </c>
      <c r="I411" s="14">
        <f>STOCK[[#This Row],[Entradas]]-STOCK[[#This Row],[Salidas]]</f>
        <v>1</v>
      </c>
      <c r="J411" s="18">
        <f>STOCK[[#This Row],[Precio Final]]*10%</f>
        <v>1.8</v>
      </c>
      <c r="K411" s="15">
        <v>9</v>
      </c>
      <c r="L411" s="15">
        <v>5</v>
      </c>
      <c r="M411" s="19">
        <f>STOCK[[#This Row],[Costo Unitario (USD)]]+STOCK[[#This Row],[Costo Envío (USD)]]+STOCK[[#This Row],[Comisión 10%]]</f>
        <v>15.8</v>
      </c>
      <c r="N411" s="14">
        <f t="shared" si="12"/>
        <v>23.700000000000003</v>
      </c>
      <c r="O411" s="15">
        <f t="shared" si="13"/>
        <v>18</v>
      </c>
      <c r="P411" s="15">
        <f>STOCK[[#This Row],[Precio Final]]-STOCK[[#This Row],[Costo total]]</f>
        <v>2.1999999999999993</v>
      </c>
      <c r="Q411" s="14">
        <f>STOCK[[#This Row],[Ganancia Unitaria]]*STOCK[[#This Row],[Salidas]]</f>
        <v>0</v>
      </c>
      <c r="R411" s="14"/>
      <c r="S411" s="14"/>
      <c r="T411" s="15"/>
      <c r="U411" s="14"/>
      <c r="V411" s="14"/>
    </row>
    <row r="412" spans="1:22" ht="51" customHeight="1" x14ac:dyDescent="0.2">
      <c r="A412" s="8" t="s">
        <v>954</v>
      </c>
      <c r="B412" s="8" t="s">
        <v>99</v>
      </c>
      <c r="C412" s="10" t="s">
        <v>955</v>
      </c>
      <c r="D412" s="8" t="s">
        <v>34</v>
      </c>
      <c r="E412" s="9"/>
      <c r="F412" s="9">
        <v>18</v>
      </c>
      <c r="G412" s="8">
        <v>1</v>
      </c>
      <c r="H412" s="11">
        <f>SUMIFS(VENTAS[Cantidad],VENTAS[Código del producto Vendido],STOCK[[#This Row],[Code]])</f>
        <v>0</v>
      </c>
      <c r="I412" s="8">
        <f>STOCK[[#This Row],[Entradas]]-STOCK[[#This Row],[Salidas]]</f>
        <v>1</v>
      </c>
      <c r="J412" s="12">
        <f>STOCK[[#This Row],[Precio Final]]*10%</f>
        <v>1.8</v>
      </c>
      <c r="K412" s="9">
        <v>9</v>
      </c>
      <c r="L412" s="9">
        <v>5</v>
      </c>
      <c r="M412" s="13">
        <f>STOCK[[#This Row],[Costo Unitario (USD)]]+STOCK[[#This Row],[Costo Envío (USD)]]+STOCK[[#This Row],[Comisión 10%]]</f>
        <v>15.8</v>
      </c>
      <c r="N412" s="8">
        <f t="shared" si="12"/>
        <v>23.700000000000003</v>
      </c>
      <c r="O412" s="9">
        <f t="shared" si="13"/>
        <v>18</v>
      </c>
      <c r="P412" s="9">
        <f>STOCK[[#This Row],[Precio Final]]-STOCK[[#This Row],[Costo total]]</f>
        <v>2.1999999999999993</v>
      </c>
      <c r="Q412" s="8">
        <f>STOCK[[#This Row],[Ganancia Unitaria]]*STOCK[[#This Row],[Salidas]]</f>
        <v>0</v>
      </c>
      <c r="R412" s="8"/>
      <c r="S412" s="8"/>
      <c r="T412" s="9"/>
      <c r="U412" s="8"/>
      <c r="V412" s="8"/>
    </row>
    <row r="413" spans="1:22" ht="51" customHeight="1" x14ac:dyDescent="0.2">
      <c r="A413" s="14" t="s">
        <v>956</v>
      </c>
      <c r="B413" s="14" t="s">
        <v>99</v>
      </c>
      <c r="C413" s="16" t="s">
        <v>957</v>
      </c>
      <c r="D413" s="14" t="s">
        <v>34</v>
      </c>
      <c r="E413" s="15"/>
      <c r="F413" s="15">
        <v>18</v>
      </c>
      <c r="G413" s="14">
        <v>1</v>
      </c>
      <c r="H413" s="17">
        <f>SUMIFS(VENTAS[Cantidad],VENTAS[Código del producto Vendido],STOCK[[#This Row],[Code]])</f>
        <v>0</v>
      </c>
      <c r="I413" s="14">
        <f>STOCK[[#This Row],[Entradas]]-STOCK[[#This Row],[Salidas]]</f>
        <v>1</v>
      </c>
      <c r="J413" s="18">
        <f>STOCK[[#This Row],[Precio Final]]*10%</f>
        <v>1.8</v>
      </c>
      <c r="K413" s="15">
        <v>9</v>
      </c>
      <c r="L413" s="15">
        <v>5</v>
      </c>
      <c r="M413" s="19">
        <f>STOCK[[#This Row],[Costo Unitario (USD)]]+STOCK[[#This Row],[Costo Envío (USD)]]+STOCK[[#This Row],[Comisión 10%]]</f>
        <v>15.8</v>
      </c>
      <c r="N413" s="14">
        <f t="shared" si="12"/>
        <v>23.700000000000003</v>
      </c>
      <c r="O413" s="15">
        <f t="shared" si="13"/>
        <v>18</v>
      </c>
      <c r="P413" s="15">
        <f>STOCK[[#This Row],[Precio Final]]-STOCK[[#This Row],[Costo total]]</f>
        <v>2.1999999999999993</v>
      </c>
      <c r="Q413" s="14">
        <f>STOCK[[#This Row],[Ganancia Unitaria]]*STOCK[[#This Row],[Salidas]]</f>
        <v>0</v>
      </c>
      <c r="R413" s="14"/>
      <c r="S413" s="14"/>
      <c r="T413" s="15"/>
      <c r="U413" s="14"/>
      <c r="V413" s="14"/>
    </row>
    <row r="414" spans="1:22" ht="34" customHeight="1" x14ac:dyDescent="0.2">
      <c r="A414" s="8" t="s">
        <v>958</v>
      </c>
      <c r="B414" s="8" t="s">
        <v>581</v>
      </c>
      <c r="C414" s="10" t="s">
        <v>863</v>
      </c>
      <c r="D414" s="8" t="s">
        <v>224</v>
      </c>
      <c r="E414" s="9"/>
      <c r="F414" s="9">
        <v>20</v>
      </c>
      <c r="G414" s="8">
        <v>1</v>
      </c>
      <c r="H414" s="11">
        <f>SUMIFS(VENTAS[Cantidad],VENTAS[Código del producto Vendido],STOCK[[#This Row],[Code]])</f>
        <v>0</v>
      </c>
      <c r="I414" s="8">
        <f>STOCK[[#This Row],[Entradas]]-STOCK[[#This Row],[Salidas]]</f>
        <v>1</v>
      </c>
      <c r="J414" s="12">
        <f>STOCK[[#This Row],[Precio Final]]*10%</f>
        <v>2</v>
      </c>
      <c r="K414" s="9">
        <v>9</v>
      </c>
      <c r="L414" s="9">
        <v>5</v>
      </c>
      <c r="M414" s="13">
        <f>STOCK[[#This Row],[Costo Unitario (USD)]]+STOCK[[#This Row],[Costo Envío (USD)]]+STOCK[[#This Row],[Comisión 10%]]</f>
        <v>16</v>
      </c>
      <c r="N414" s="8">
        <f t="shared" si="12"/>
        <v>24</v>
      </c>
      <c r="O414" s="9">
        <f t="shared" si="13"/>
        <v>20</v>
      </c>
      <c r="P414" s="9">
        <f>STOCK[[#This Row],[Precio Final]]-STOCK[[#This Row],[Costo total]]</f>
        <v>4</v>
      </c>
      <c r="Q414" s="8">
        <f>STOCK[[#This Row],[Ganancia Unitaria]]*STOCK[[#This Row],[Salidas]]</f>
        <v>0</v>
      </c>
      <c r="R414" s="8"/>
      <c r="S414" s="8"/>
      <c r="T414" s="9"/>
      <c r="U414" s="8"/>
      <c r="V414" s="8"/>
    </row>
    <row r="415" spans="1:22" ht="51" customHeight="1" x14ac:dyDescent="0.2">
      <c r="A415" s="14" t="s">
        <v>959</v>
      </c>
      <c r="B415" s="14" t="s">
        <v>99</v>
      </c>
      <c r="C415" s="16" t="s">
        <v>960</v>
      </c>
      <c r="D415" s="14" t="s">
        <v>113</v>
      </c>
      <c r="E415" s="15"/>
      <c r="F415" s="15">
        <v>25</v>
      </c>
      <c r="G415" s="14">
        <v>1</v>
      </c>
      <c r="H415" s="17">
        <f>SUMIFS(VENTAS[Cantidad],VENTAS[Código del producto Vendido],STOCK[[#This Row],[Code]])</f>
        <v>1</v>
      </c>
      <c r="I415" s="14">
        <f>STOCK[[#This Row],[Entradas]]-STOCK[[#This Row],[Salidas]]</f>
        <v>0</v>
      </c>
      <c r="J415" s="18">
        <f>STOCK[[#This Row],[Precio Final]]*10%</f>
        <v>2.5</v>
      </c>
      <c r="K415" s="15">
        <v>9</v>
      </c>
      <c r="L415" s="15">
        <v>5</v>
      </c>
      <c r="M415" s="19">
        <f>STOCK[[#This Row],[Costo Unitario (USD)]]+STOCK[[#This Row],[Costo Envío (USD)]]+STOCK[[#This Row],[Comisión 10%]]</f>
        <v>16.5</v>
      </c>
      <c r="N415" s="14">
        <f t="shared" si="12"/>
        <v>24.75</v>
      </c>
      <c r="O415" s="15">
        <f t="shared" si="13"/>
        <v>25</v>
      </c>
      <c r="P415" s="15">
        <f>STOCK[[#This Row],[Precio Final]]-STOCK[[#This Row],[Costo total]]</f>
        <v>8.5</v>
      </c>
      <c r="Q415" s="14">
        <f>STOCK[[#This Row],[Ganancia Unitaria]]*STOCK[[#This Row],[Salidas]]</f>
        <v>8.5</v>
      </c>
      <c r="R415" s="14"/>
      <c r="S415" s="14"/>
      <c r="T415" s="15"/>
      <c r="U415" s="14"/>
      <c r="V415" s="14"/>
    </row>
    <row r="416" spans="1:22" ht="68" customHeight="1" x14ac:dyDescent="0.2">
      <c r="A416" s="8" t="s">
        <v>961</v>
      </c>
      <c r="B416" s="8" t="s">
        <v>99</v>
      </c>
      <c r="C416" s="10" t="s">
        <v>962</v>
      </c>
      <c r="D416" s="8" t="s">
        <v>34</v>
      </c>
      <c r="E416" s="9"/>
      <c r="F416" s="9">
        <v>25</v>
      </c>
      <c r="G416" s="8">
        <v>1</v>
      </c>
      <c r="H416" s="11">
        <f>SUMIFS(VENTAS[Cantidad],VENTAS[Código del producto Vendido],STOCK[[#This Row],[Code]])</f>
        <v>0</v>
      </c>
      <c r="I416" s="8">
        <v>0</v>
      </c>
      <c r="J416" s="12">
        <f>STOCK[[#This Row],[Precio Final]]*10%</f>
        <v>2.5</v>
      </c>
      <c r="K416" s="9">
        <v>9</v>
      </c>
      <c r="L416" s="9">
        <v>5</v>
      </c>
      <c r="M416" s="13">
        <f>STOCK[[#This Row],[Costo Unitario (USD)]]+STOCK[[#This Row],[Costo Envío (USD)]]+STOCK[[#This Row],[Comisión 10%]]</f>
        <v>16.5</v>
      </c>
      <c r="N416" s="8">
        <f t="shared" si="12"/>
        <v>24.75</v>
      </c>
      <c r="O416" s="9">
        <f t="shared" si="13"/>
        <v>25</v>
      </c>
      <c r="P416" s="9">
        <f>STOCK[[#This Row],[Precio Final]]-STOCK[[#This Row],[Costo total]]</f>
        <v>8.5</v>
      </c>
      <c r="Q416" s="8">
        <f>STOCK[[#This Row],[Ganancia Unitaria]]*STOCK[[#This Row],[Salidas]]</f>
        <v>0</v>
      </c>
      <c r="R416" s="8"/>
      <c r="S416" s="8"/>
      <c r="T416" s="9"/>
      <c r="U416" s="8"/>
      <c r="V416" s="8"/>
    </row>
    <row r="417" spans="1:22" ht="34" customHeight="1" x14ac:dyDescent="0.2">
      <c r="A417" s="14" t="s">
        <v>963</v>
      </c>
      <c r="B417" s="14" t="s">
        <v>99</v>
      </c>
      <c r="C417" s="16" t="s">
        <v>964</v>
      </c>
      <c r="D417" s="14" t="s">
        <v>113</v>
      </c>
      <c r="E417" s="15"/>
      <c r="F417" s="15">
        <v>25</v>
      </c>
      <c r="G417" s="14">
        <v>1</v>
      </c>
      <c r="H417" s="17">
        <f>SUMIFS(VENTAS[Cantidad],VENTAS[Código del producto Vendido],STOCK[[#This Row],[Code]])</f>
        <v>1</v>
      </c>
      <c r="I417" s="14">
        <f>STOCK[[#This Row],[Entradas]]-STOCK[[#This Row],[Salidas]]</f>
        <v>0</v>
      </c>
      <c r="J417" s="18">
        <f>STOCK[[#This Row],[Precio Final]]*10%</f>
        <v>2.5</v>
      </c>
      <c r="K417" s="15">
        <v>9</v>
      </c>
      <c r="L417" s="15">
        <v>5</v>
      </c>
      <c r="M417" s="19">
        <f>STOCK[[#This Row],[Costo Unitario (USD)]]+STOCK[[#This Row],[Costo Envío (USD)]]+STOCK[[#This Row],[Comisión 10%]]</f>
        <v>16.5</v>
      </c>
      <c r="N417" s="14">
        <f t="shared" si="12"/>
        <v>24.75</v>
      </c>
      <c r="O417" s="15">
        <f t="shared" si="13"/>
        <v>25</v>
      </c>
      <c r="P417" s="15">
        <f>STOCK[[#This Row],[Precio Final]]-STOCK[[#This Row],[Costo total]]</f>
        <v>8.5</v>
      </c>
      <c r="Q417" s="14">
        <f>STOCK[[#This Row],[Ganancia Unitaria]]*STOCK[[#This Row],[Salidas]]</f>
        <v>8.5</v>
      </c>
      <c r="R417" s="14"/>
      <c r="S417" s="14"/>
      <c r="T417" s="15"/>
      <c r="U417" s="14"/>
      <c r="V417" s="14"/>
    </row>
    <row r="418" spans="1:22" ht="34" customHeight="1" x14ac:dyDescent="0.2">
      <c r="A418" s="8" t="s">
        <v>965</v>
      </c>
      <c r="B418" s="8" t="s">
        <v>149</v>
      </c>
      <c r="C418" s="10" t="s">
        <v>966</v>
      </c>
      <c r="D418" s="8" t="s">
        <v>42</v>
      </c>
      <c r="E418" s="9"/>
      <c r="F418" s="9">
        <v>18</v>
      </c>
      <c r="G418" s="8">
        <v>1</v>
      </c>
      <c r="H418" s="11">
        <f>SUMIFS(VENTAS[Cantidad],VENTAS[Código del producto Vendido],STOCK[[#This Row],[Code]])</f>
        <v>0</v>
      </c>
      <c r="I418" s="8">
        <f>STOCK[[#This Row],[Entradas]]-STOCK[[#This Row],[Salidas]]</f>
        <v>1</v>
      </c>
      <c r="J418" s="12">
        <f>STOCK[[#This Row],[Precio Final]]*10%</f>
        <v>1.8</v>
      </c>
      <c r="K418" s="9">
        <v>9</v>
      </c>
      <c r="L418" s="9">
        <v>5</v>
      </c>
      <c r="M418" s="13">
        <f>STOCK[[#This Row],[Costo Unitario (USD)]]+STOCK[[#This Row],[Costo Envío (USD)]]+STOCK[[#This Row],[Comisión 10%]]</f>
        <v>15.8</v>
      </c>
      <c r="N418" s="8">
        <f t="shared" si="12"/>
        <v>23.700000000000003</v>
      </c>
      <c r="O418" s="9">
        <f t="shared" si="13"/>
        <v>18</v>
      </c>
      <c r="P418" s="9">
        <f>STOCK[[#This Row],[Precio Final]]-STOCK[[#This Row],[Costo total]]</f>
        <v>2.1999999999999993</v>
      </c>
      <c r="Q418" s="8">
        <f>STOCK[[#This Row],[Ganancia Unitaria]]*STOCK[[#This Row],[Salidas]]</f>
        <v>0</v>
      </c>
      <c r="R418" s="8"/>
      <c r="S418" s="8"/>
      <c r="T418" s="9"/>
      <c r="U418" s="8"/>
      <c r="V418" s="8"/>
    </row>
    <row r="419" spans="1:22" ht="34" customHeight="1" x14ac:dyDescent="0.2">
      <c r="A419" s="14" t="s">
        <v>967</v>
      </c>
      <c r="B419" s="14" t="s">
        <v>44</v>
      </c>
      <c r="C419" s="16" t="s">
        <v>968</v>
      </c>
      <c r="D419" s="14" t="s">
        <v>42</v>
      </c>
      <c r="E419" s="15"/>
      <c r="F419" s="15">
        <v>20</v>
      </c>
      <c r="G419" s="14">
        <v>1</v>
      </c>
      <c r="H419" s="17">
        <f>SUMIFS(VENTAS[Cantidad],VENTAS[Código del producto Vendido],STOCK[[#This Row],[Code]])</f>
        <v>0</v>
      </c>
      <c r="I419" s="14">
        <f>STOCK[[#This Row],[Entradas]]-STOCK[[#This Row],[Salidas]]</f>
        <v>1</v>
      </c>
      <c r="J419" s="18">
        <f>STOCK[[#This Row],[Precio Final]]*10%</f>
        <v>2</v>
      </c>
      <c r="K419" s="15">
        <v>9</v>
      </c>
      <c r="L419" s="15">
        <v>5</v>
      </c>
      <c r="M419" s="19">
        <f>STOCK[[#This Row],[Costo Unitario (USD)]]+STOCK[[#This Row],[Costo Envío (USD)]]+STOCK[[#This Row],[Comisión 10%]]</f>
        <v>16</v>
      </c>
      <c r="N419" s="14">
        <f t="shared" si="12"/>
        <v>24</v>
      </c>
      <c r="O419" s="15">
        <f t="shared" si="13"/>
        <v>20</v>
      </c>
      <c r="P419" s="15">
        <f>STOCK[[#This Row],[Precio Final]]-STOCK[[#This Row],[Costo total]]</f>
        <v>4</v>
      </c>
      <c r="Q419" s="14">
        <f>STOCK[[#This Row],[Ganancia Unitaria]]*STOCK[[#This Row],[Salidas]]</f>
        <v>0</v>
      </c>
      <c r="R419" s="14"/>
      <c r="S419" s="14"/>
      <c r="T419" s="15"/>
      <c r="U419" s="14"/>
      <c r="V419" s="14"/>
    </row>
    <row r="420" spans="1:22" ht="51" customHeight="1" x14ac:dyDescent="0.2">
      <c r="A420" s="8" t="s">
        <v>969</v>
      </c>
      <c r="B420" s="8" t="s">
        <v>922</v>
      </c>
      <c r="C420" s="10" t="s">
        <v>970</v>
      </c>
      <c r="D420" s="8" t="s">
        <v>113</v>
      </c>
      <c r="E420" s="9"/>
      <c r="F420" s="9">
        <v>35</v>
      </c>
      <c r="G420" s="8">
        <v>3</v>
      </c>
      <c r="H420" s="11">
        <f>SUMIFS(VENTAS[Cantidad],VENTAS[Código del producto Vendido],STOCK[[#This Row],[Code]])</f>
        <v>0</v>
      </c>
      <c r="I420" s="8">
        <f>STOCK[[#This Row],[Entradas]]-STOCK[[#This Row],[Salidas]]</f>
        <v>3</v>
      </c>
      <c r="J420" s="12">
        <f>STOCK[[#This Row],[Precio Final]]*10%</f>
        <v>3.5</v>
      </c>
      <c r="K420" s="9">
        <v>9</v>
      </c>
      <c r="L420" s="9">
        <v>5</v>
      </c>
      <c r="M420" s="13">
        <f>STOCK[[#This Row],[Costo Unitario (USD)]]+STOCK[[#This Row],[Costo Envío (USD)]]+STOCK[[#This Row],[Comisión 10%]]</f>
        <v>17.5</v>
      </c>
      <c r="N420" s="8">
        <f t="shared" si="12"/>
        <v>26.25</v>
      </c>
      <c r="O420" s="9">
        <f t="shared" si="13"/>
        <v>35</v>
      </c>
      <c r="P420" s="9">
        <f>STOCK[[#This Row],[Precio Final]]-STOCK[[#This Row],[Costo total]]</f>
        <v>17.5</v>
      </c>
      <c r="Q420" s="8">
        <f>STOCK[[#This Row],[Ganancia Unitaria]]*STOCK[[#This Row],[Salidas]]</f>
        <v>0</v>
      </c>
      <c r="R420" s="8"/>
      <c r="S420" s="8"/>
      <c r="T420" s="9"/>
      <c r="U420" s="8"/>
      <c r="V420" s="8"/>
    </row>
    <row r="421" spans="1:22" ht="51" customHeight="1" x14ac:dyDescent="0.2">
      <c r="A421" s="14" t="s">
        <v>971</v>
      </c>
      <c r="B421" s="14" t="s">
        <v>922</v>
      </c>
      <c r="C421" s="16" t="s">
        <v>437</v>
      </c>
      <c r="D421" s="14" t="s">
        <v>113</v>
      </c>
      <c r="E421" s="15"/>
      <c r="F421" s="15">
        <v>30</v>
      </c>
      <c r="G421" s="14">
        <v>1</v>
      </c>
      <c r="H421" s="17">
        <f>SUMIFS(VENTAS[Cantidad],VENTAS[Código del producto Vendido],STOCK[[#This Row],[Code]])</f>
        <v>1</v>
      </c>
      <c r="I421" s="14">
        <f>STOCK[[#This Row],[Entradas]]-STOCK[[#This Row],[Salidas]]</f>
        <v>0</v>
      </c>
      <c r="J421" s="18">
        <f>STOCK[[#This Row],[Precio Final]]*10%</f>
        <v>3</v>
      </c>
      <c r="K421" s="15">
        <v>9</v>
      </c>
      <c r="L421" s="15">
        <v>5</v>
      </c>
      <c r="M421" s="19">
        <f>STOCK[[#This Row],[Costo Unitario (USD)]]+STOCK[[#This Row],[Costo Envío (USD)]]+STOCK[[#This Row],[Comisión 10%]]</f>
        <v>17</v>
      </c>
      <c r="N421" s="14">
        <f t="shared" si="12"/>
        <v>25.5</v>
      </c>
      <c r="O421" s="15">
        <f t="shared" si="13"/>
        <v>30</v>
      </c>
      <c r="P421" s="15">
        <f>STOCK[[#This Row],[Precio Final]]-STOCK[[#This Row],[Costo total]]</f>
        <v>13</v>
      </c>
      <c r="Q421" s="14">
        <f>STOCK[[#This Row],[Ganancia Unitaria]]*STOCK[[#This Row],[Salidas]]</f>
        <v>13</v>
      </c>
      <c r="R421" s="14"/>
      <c r="S421" s="14"/>
      <c r="T421" s="15"/>
      <c r="U421" s="14"/>
      <c r="V421" s="14"/>
    </row>
    <row r="422" spans="1:22" ht="51" customHeight="1" x14ac:dyDescent="0.2">
      <c r="A422" s="8" t="s">
        <v>972</v>
      </c>
      <c r="B422" s="8" t="s">
        <v>44</v>
      </c>
      <c r="C422" s="10" t="s">
        <v>970</v>
      </c>
      <c r="D422" s="8" t="s">
        <v>42</v>
      </c>
      <c r="E422" s="9"/>
      <c r="F422" s="9">
        <v>35</v>
      </c>
      <c r="G422" s="8">
        <v>3</v>
      </c>
      <c r="H422" s="11">
        <f>SUMIFS(VENTAS[Cantidad],VENTAS[Código del producto Vendido],STOCK[[#This Row],[Code]])</f>
        <v>0</v>
      </c>
      <c r="I422" s="8">
        <f>STOCK[[#This Row],[Entradas]]-STOCK[[#This Row],[Salidas]]</f>
        <v>3</v>
      </c>
      <c r="J422" s="12">
        <f>STOCK[[#This Row],[Precio Final]]*10%</f>
        <v>3.5</v>
      </c>
      <c r="K422" s="9">
        <v>9</v>
      </c>
      <c r="L422" s="9">
        <v>5</v>
      </c>
      <c r="M422" s="13">
        <f>STOCK[[#This Row],[Costo Unitario (USD)]]+STOCK[[#This Row],[Costo Envío (USD)]]+STOCK[[#This Row],[Comisión 10%]]</f>
        <v>17.5</v>
      </c>
      <c r="N422" s="8">
        <f t="shared" si="12"/>
        <v>26.25</v>
      </c>
      <c r="O422" s="9">
        <f t="shared" si="13"/>
        <v>35</v>
      </c>
      <c r="P422" s="9">
        <f>STOCK[[#This Row],[Precio Final]]-STOCK[[#This Row],[Costo total]]</f>
        <v>17.5</v>
      </c>
      <c r="Q422" s="8">
        <f>STOCK[[#This Row],[Ganancia Unitaria]]*STOCK[[#This Row],[Salidas]]</f>
        <v>0</v>
      </c>
      <c r="R422" s="8"/>
      <c r="S422" s="8"/>
      <c r="T422" s="9"/>
      <c r="U422" s="8"/>
      <c r="V422" s="8"/>
    </row>
    <row r="423" spans="1:22" ht="34" customHeight="1" x14ac:dyDescent="0.2">
      <c r="A423" s="14" t="s">
        <v>973</v>
      </c>
      <c r="B423" s="14" t="s">
        <v>44</v>
      </c>
      <c r="C423" s="16" t="s">
        <v>38</v>
      </c>
      <c r="D423" s="14" t="s">
        <v>42</v>
      </c>
      <c r="E423" s="15"/>
      <c r="F423" s="15">
        <v>30</v>
      </c>
      <c r="G423" s="14">
        <v>1</v>
      </c>
      <c r="H423" s="17">
        <f>SUMIFS(VENTAS[Cantidad],VENTAS[Código del producto Vendido],STOCK[[#This Row],[Code]])</f>
        <v>0</v>
      </c>
      <c r="I423" s="14">
        <f>STOCK[[#This Row],[Entradas]]-STOCK[[#This Row],[Salidas]]</f>
        <v>1</v>
      </c>
      <c r="J423" s="18">
        <f>STOCK[[#This Row],[Precio Final]]*10%</f>
        <v>3</v>
      </c>
      <c r="K423" s="15">
        <v>9</v>
      </c>
      <c r="L423" s="15">
        <v>5</v>
      </c>
      <c r="M423" s="19">
        <f>STOCK[[#This Row],[Costo Unitario (USD)]]+STOCK[[#This Row],[Costo Envío (USD)]]+STOCK[[#This Row],[Comisión 10%]]</f>
        <v>17</v>
      </c>
      <c r="N423" s="14">
        <f t="shared" si="12"/>
        <v>25.5</v>
      </c>
      <c r="O423" s="15">
        <f t="shared" si="13"/>
        <v>30</v>
      </c>
      <c r="P423" s="15">
        <f>STOCK[[#This Row],[Precio Final]]-STOCK[[#This Row],[Costo total]]</f>
        <v>13</v>
      </c>
      <c r="Q423" s="14">
        <f>STOCK[[#This Row],[Ganancia Unitaria]]*STOCK[[#This Row],[Salidas]]</f>
        <v>0</v>
      </c>
      <c r="R423" s="14"/>
      <c r="S423" s="14"/>
      <c r="T423" s="15"/>
      <c r="U423" s="14"/>
      <c r="V423" s="14">
        <v>25</v>
      </c>
    </row>
    <row r="424" spans="1:22" ht="34" customHeight="1" x14ac:dyDescent="0.2">
      <c r="A424" s="8" t="s">
        <v>974</v>
      </c>
      <c r="B424" s="8" t="s">
        <v>581</v>
      </c>
      <c r="C424" s="10" t="s">
        <v>975</v>
      </c>
      <c r="D424" s="8" t="s">
        <v>224</v>
      </c>
      <c r="E424" s="9"/>
      <c r="F424" s="9">
        <v>20</v>
      </c>
      <c r="G424" s="8">
        <v>1</v>
      </c>
      <c r="H424" s="11">
        <f>SUMIFS(VENTAS[Cantidad],VENTAS[Código del producto Vendido],STOCK[[#This Row],[Code]])</f>
        <v>0</v>
      </c>
      <c r="I424" s="8">
        <f>STOCK[[#This Row],[Entradas]]-STOCK[[#This Row],[Salidas]]</f>
        <v>1</v>
      </c>
      <c r="J424" s="12">
        <f>STOCK[[#This Row],[Precio Final]]*10%</f>
        <v>2</v>
      </c>
      <c r="K424" s="9">
        <v>9</v>
      </c>
      <c r="L424" s="9">
        <v>5</v>
      </c>
      <c r="M424" s="13">
        <f>STOCK[[#This Row],[Costo Unitario (USD)]]+STOCK[[#This Row],[Costo Envío (USD)]]+STOCK[[#This Row],[Comisión 10%]]</f>
        <v>16</v>
      </c>
      <c r="N424" s="8">
        <f t="shared" si="12"/>
        <v>24</v>
      </c>
      <c r="O424" s="9">
        <f t="shared" si="13"/>
        <v>20</v>
      </c>
      <c r="P424" s="9">
        <f>STOCK[[#This Row],[Precio Final]]-STOCK[[#This Row],[Costo total]]</f>
        <v>4</v>
      </c>
      <c r="Q424" s="8">
        <f>STOCK[[#This Row],[Ganancia Unitaria]]*STOCK[[#This Row],[Salidas]]</f>
        <v>0</v>
      </c>
      <c r="R424" s="8"/>
      <c r="S424" s="8"/>
      <c r="T424" s="9"/>
      <c r="U424" s="8"/>
      <c r="V424" s="8"/>
    </row>
    <row r="425" spans="1:22" x14ac:dyDescent="0.2">
      <c r="A425" s="14" t="s">
        <v>976</v>
      </c>
      <c r="B425" s="14" t="s">
        <v>99</v>
      </c>
      <c r="C425" s="16"/>
      <c r="D425" s="14" t="s">
        <v>34</v>
      </c>
      <c r="E425" s="15"/>
      <c r="F425" s="15">
        <v>15</v>
      </c>
      <c r="G425" s="14">
        <v>0</v>
      </c>
      <c r="H425" s="17">
        <f>SUMIFS(VENTAS[Cantidad],VENTAS[Código del producto Vendido],STOCK[[#This Row],[Code]])</f>
        <v>1</v>
      </c>
      <c r="I425" s="14">
        <f>STOCK[[#This Row],[Entradas]]-STOCK[[#This Row],[Salidas]]</f>
        <v>-1</v>
      </c>
      <c r="J425" s="18">
        <f>STOCK[[#This Row],[Precio Final]]*10%</f>
        <v>1.5</v>
      </c>
      <c r="K425" s="15">
        <v>9</v>
      </c>
      <c r="L425" s="15">
        <v>5</v>
      </c>
      <c r="M425" s="19">
        <f>STOCK[[#This Row],[Costo Unitario (USD)]]+STOCK[[#This Row],[Costo Envío (USD)]]+STOCK[[#This Row],[Comisión 10%]]</f>
        <v>15.5</v>
      </c>
      <c r="N425" s="14">
        <f t="shared" si="12"/>
        <v>23.25</v>
      </c>
      <c r="O425" s="15">
        <f t="shared" si="13"/>
        <v>15</v>
      </c>
      <c r="P425" s="15">
        <f>STOCK[[#This Row],[Precio Final]]-STOCK[[#This Row],[Costo total]]</f>
        <v>-0.5</v>
      </c>
      <c r="Q425" s="14">
        <f>STOCK[[#This Row],[Ganancia Unitaria]]*STOCK[[#This Row],[Salidas]]</f>
        <v>-0.5</v>
      </c>
      <c r="R425" s="14"/>
      <c r="S425" s="14"/>
      <c r="T425" s="15"/>
      <c r="U425" s="14"/>
      <c r="V425" s="14"/>
    </row>
    <row r="426" spans="1:22" ht="34" customHeight="1" x14ac:dyDescent="0.2">
      <c r="A426" s="8" t="s">
        <v>977</v>
      </c>
      <c r="B426" s="8" t="s">
        <v>149</v>
      </c>
      <c r="C426" s="10" t="s">
        <v>978</v>
      </c>
      <c r="D426" s="8" t="s">
        <v>42</v>
      </c>
      <c r="E426" s="9"/>
      <c r="F426" s="9">
        <v>20</v>
      </c>
      <c r="G426" s="8">
        <v>1</v>
      </c>
      <c r="H426" s="11">
        <f>SUMIFS(VENTAS[Cantidad],VENTAS[Código del producto Vendido],STOCK[[#This Row],[Code]])</f>
        <v>0</v>
      </c>
      <c r="I426" s="8">
        <f>STOCK[[#This Row],[Entradas]]-STOCK[[#This Row],[Salidas]]</f>
        <v>1</v>
      </c>
      <c r="J426" s="12">
        <f>STOCK[[#This Row],[Precio Final]]*10%</f>
        <v>2</v>
      </c>
      <c r="K426" s="9">
        <v>9</v>
      </c>
      <c r="L426" s="9">
        <v>5</v>
      </c>
      <c r="M426" s="13">
        <f>STOCK[[#This Row],[Costo Unitario (USD)]]+STOCK[[#This Row],[Costo Envío (USD)]]+STOCK[[#This Row],[Comisión 10%]]</f>
        <v>16</v>
      </c>
      <c r="N426" s="8">
        <f t="shared" si="12"/>
        <v>24</v>
      </c>
      <c r="O426" s="9">
        <f t="shared" si="13"/>
        <v>20</v>
      </c>
      <c r="P426" s="9">
        <f>STOCK[[#This Row],[Precio Final]]-STOCK[[#This Row],[Costo total]]</f>
        <v>4</v>
      </c>
      <c r="Q426" s="8">
        <f>STOCK[[#This Row],[Ganancia Unitaria]]*STOCK[[#This Row],[Salidas]]</f>
        <v>0</v>
      </c>
      <c r="R426" s="8"/>
      <c r="S426" s="8"/>
      <c r="T426" s="9"/>
      <c r="U426" s="8"/>
      <c r="V426" s="8"/>
    </row>
    <row r="427" spans="1:22" ht="34" customHeight="1" x14ac:dyDescent="0.2">
      <c r="A427" s="14" t="s">
        <v>979</v>
      </c>
      <c r="B427" s="14" t="s">
        <v>149</v>
      </c>
      <c r="C427" s="16" t="s">
        <v>980</v>
      </c>
      <c r="D427" s="14" t="s">
        <v>46</v>
      </c>
      <c r="E427" s="15"/>
      <c r="F427" s="15">
        <v>18</v>
      </c>
      <c r="G427" s="14">
        <v>1</v>
      </c>
      <c r="H427" s="17">
        <f>SUMIFS(VENTAS[Cantidad],VENTAS[Código del producto Vendido],STOCK[[#This Row],[Code]])</f>
        <v>0</v>
      </c>
      <c r="I427" s="14">
        <f>STOCK[[#This Row],[Entradas]]-STOCK[[#This Row],[Salidas]]</f>
        <v>1</v>
      </c>
      <c r="J427" s="18">
        <f>STOCK[[#This Row],[Precio Final]]*10%</f>
        <v>1.8</v>
      </c>
      <c r="K427" s="15">
        <v>9</v>
      </c>
      <c r="L427" s="15">
        <v>5</v>
      </c>
      <c r="M427" s="19">
        <f>STOCK[[#This Row],[Costo Unitario (USD)]]+STOCK[[#This Row],[Costo Envío (USD)]]+STOCK[[#This Row],[Comisión 10%]]</f>
        <v>15.8</v>
      </c>
      <c r="N427" s="14">
        <f t="shared" si="12"/>
        <v>23.700000000000003</v>
      </c>
      <c r="O427" s="15">
        <f t="shared" si="13"/>
        <v>18</v>
      </c>
      <c r="P427" s="15">
        <f>STOCK[[#This Row],[Precio Final]]-STOCK[[#This Row],[Costo total]]</f>
        <v>2.1999999999999993</v>
      </c>
      <c r="Q427" s="14">
        <f>STOCK[[#This Row],[Ganancia Unitaria]]*STOCK[[#This Row],[Salidas]]</f>
        <v>0</v>
      </c>
      <c r="R427" s="14"/>
      <c r="S427" s="14"/>
      <c r="T427" s="15"/>
      <c r="U427" s="14"/>
      <c r="V427" s="14"/>
    </row>
    <row r="428" spans="1:22" ht="34" customHeight="1" x14ac:dyDescent="0.2">
      <c r="A428" s="8" t="s">
        <v>981</v>
      </c>
      <c r="B428" s="8" t="s">
        <v>149</v>
      </c>
      <c r="C428" s="10" t="s">
        <v>982</v>
      </c>
      <c r="D428" s="8" t="s">
        <v>42</v>
      </c>
      <c r="E428" s="9"/>
      <c r="F428" s="9">
        <v>15</v>
      </c>
      <c r="G428" s="8">
        <v>1</v>
      </c>
      <c r="H428" s="11">
        <f>SUMIFS(VENTAS[Cantidad],VENTAS[Código del producto Vendido],STOCK[[#This Row],[Code]])</f>
        <v>1</v>
      </c>
      <c r="I428" s="8">
        <f>STOCK[[#This Row],[Entradas]]-STOCK[[#This Row],[Salidas]]</f>
        <v>0</v>
      </c>
      <c r="J428" s="12">
        <f>STOCK[[#This Row],[Precio Final]]*10%</f>
        <v>1.5</v>
      </c>
      <c r="K428" s="9">
        <v>9</v>
      </c>
      <c r="L428" s="9">
        <v>5</v>
      </c>
      <c r="M428" s="13">
        <f>STOCK[[#This Row],[Costo Unitario (USD)]]+STOCK[[#This Row],[Costo Envío (USD)]]+STOCK[[#This Row],[Comisión 10%]]</f>
        <v>15.5</v>
      </c>
      <c r="N428" s="8">
        <f t="shared" si="12"/>
        <v>23.25</v>
      </c>
      <c r="O428" s="9">
        <f t="shared" si="13"/>
        <v>15</v>
      </c>
      <c r="P428" s="9">
        <f>STOCK[[#This Row],[Precio Final]]-STOCK[[#This Row],[Costo total]]</f>
        <v>-0.5</v>
      </c>
      <c r="Q428" s="8">
        <f>STOCK[[#This Row],[Ganancia Unitaria]]*STOCK[[#This Row],[Salidas]]</f>
        <v>-0.5</v>
      </c>
      <c r="R428" s="8"/>
      <c r="S428" s="8"/>
      <c r="T428" s="9"/>
      <c r="U428" s="8"/>
      <c r="V428" s="8"/>
    </row>
    <row r="429" spans="1:22" ht="34" customHeight="1" x14ac:dyDescent="0.2">
      <c r="A429" s="14" t="s">
        <v>983</v>
      </c>
      <c r="B429" s="14" t="s">
        <v>922</v>
      </c>
      <c r="C429" s="16" t="s">
        <v>38</v>
      </c>
      <c r="D429" s="14" t="s">
        <v>34</v>
      </c>
      <c r="E429" s="15"/>
      <c r="F429" s="15">
        <v>30</v>
      </c>
      <c r="G429" s="14">
        <v>1</v>
      </c>
      <c r="H429" s="17">
        <f>SUMIFS(VENTAS[Cantidad],VENTAS[Código del producto Vendido],STOCK[[#This Row],[Code]])</f>
        <v>0</v>
      </c>
      <c r="I429" s="14">
        <f>STOCK[[#This Row],[Entradas]]-STOCK[[#This Row],[Salidas]]</f>
        <v>1</v>
      </c>
      <c r="J429" s="18">
        <f>STOCK[[#This Row],[Precio Final]]*10%</f>
        <v>3</v>
      </c>
      <c r="K429" s="15"/>
      <c r="L429" s="15"/>
      <c r="M429" s="19">
        <f>STOCK[[#This Row],[Costo Unitario (USD)]]+STOCK[[#This Row],[Costo Envío (USD)]]+STOCK[[#This Row],[Comisión 10%]]</f>
        <v>3</v>
      </c>
      <c r="N429" s="14">
        <f t="shared" si="12"/>
        <v>4.5</v>
      </c>
      <c r="O429" s="15">
        <f t="shared" si="13"/>
        <v>30</v>
      </c>
      <c r="P429" s="15">
        <f>STOCK[[#This Row],[Precio Final]]-STOCK[[#This Row],[Costo total]]</f>
        <v>27</v>
      </c>
      <c r="Q429" s="14">
        <f>STOCK[[#This Row],[Ganancia Unitaria]]*STOCK[[#This Row],[Salidas]]</f>
        <v>0</v>
      </c>
      <c r="R429" s="14"/>
      <c r="S429" s="14"/>
      <c r="T429" s="15"/>
      <c r="U429" s="14"/>
      <c r="V429" s="14">
        <v>25</v>
      </c>
    </row>
    <row r="430" spans="1:22" ht="34" customHeight="1" x14ac:dyDescent="0.2">
      <c r="A430" s="8" t="s">
        <v>984</v>
      </c>
      <c r="B430" s="8" t="s">
        <v>249</v>
      </c>
      <c r="C430" s="10" t="s">
        <v>985</v>
      </c>
      <c r="D430" s="8" t="s">
        <v>46</v>
      </c>
      <c r="E430" s="9"/>
      <c r="F430" s="9">
        <v>30</v>
      </c>
      <c r="G430" s="8">
        <v>1</v>
      </c>
      <c r="H430" s="11">
        <f>SUMIFS(VENTAS[Cantidad],VENTAS[Código del producto Vendido],STOCK[[#This Row],[Code]])</f>
        <v>0</v>
      </c>
      <c r="I430" s="8">
        <f>STOCK[[#This Row],[Entradas]]-STOCK[[#This Row],[Salidas]]</f>
        <v>1</v>
      </c>
      <c r="J430" s="12">
        <f>STOCK[[#This Row],[Precio Final]]*10%</f>
        <v>3</v>
      </c>
      <c r="K430" s="9">
        <v>9</v>
      </c>
      <c r="L430" s="9">
        <v>5</v>
      </c>
      <c r="M430" s="13">
        <f>STOCK[[#This Row],[Costo Unitario (USD)]]+STOCK[[#This Row],[Costo Envío (USD)]]+STOCK[[#This Row],[Comisión 10%]]</f>
        <v>17</v>
      </c>
      <c r="N430" s="8">
        <f t="shared" si="12"/>
        <v>25.5</v>
      </c>
      <c r="O430" s="9">
        <f t="shared" si="13"/>
        <v>30</v>
      </c>
      <c r="P430" s="9">
        <f>STOCK[[#This Row],[Precio Final]]-STOCK[[#This Row],[Costo total]]</f>
        <v>13</v>
      </c>
      <c r="Q430" s="8">
        <f>STOCK[[#This Row],[Ganancia Unitaria]]*STOCK[[#This Row],[Salidas]]</f>
        <v>0</v>
      </c>
      <c r="R430" s="8"/>
      <c r="S430" s="8"/>
      <c r="T430" s="9"/>
      <c r="U430" s="8"/>
      <c r="V430" s="8"/>
    </row>
    <row r="431" spans="1:22" ht="51" customHeight="1" x14ac:dyDescent="0.2">
      <c r="A431" s="14" t="s">
        <v>986</v>
      </c>
      <c r="B431" s="14" t="s">
        <v>111</v>
      </c>
      <c r="C431" s="16" t="s">
        <v>987</v>
      </c>
      <c r="D431" s="14" t="s">
        <v>113</v>
      </c>
      <c r="E431" s="15"/>
      <c r="F431" s="15">
        <v>35</v>
      </c>
      <c r="G431" s="14">
        <v>3</v>
      </c>
      <c r="H431" s="17">
        <f>SUMIFS(VENTAS[Cantidad],VENTAS[Código del producto Vendido],STOCK[[#This Row],[Code]])</f>
        <v>0</v>
      </c>
      <c r="I431" s="14">
        <f>STOCK[[#This Row],[Entradas]]-STOCK[[#This Row],[Salidas]]</f>
        <v>3</v>
      </c>
      <c r="J431" s="18">
        <f>STOCK[[#This Row],[Precio Final]]*10%</f>
        <v>3.5</v>
      </c>
      <c r="K431" s="15">
        <v>9</v>
      </c>
      <c r="L431" s="15">
        <v>5</v>
      </c>
      <c r="M431" s="19">
        <f>STOCK[[#This Row],[Costo Unitario (USD)]]+STOCK[[#This Row],[Costo Envío (USD)]]+STOCK[[#This Row],[Comisión 10%]]</f>
        <v>17.5</v>
      </c>
      <c r="N431" s="14">
        <f t="shared" si="12"/>
        <v>26.25</v>
      </c>
      <c r="O431" s="15">
        <f t="shared" si="13"/>
        <v>35</v>
      </c>
      <c r="P431" s="15">
        <f>STOCK[[#This Row],[Precio Final]]-STOCK[[#This Row],[Costo total]]</f>
        <v>17.5</v>
      </c>
      <c r="Q431" s="14">
        <f>STOCK[[#This Row],[Ganancia Unitaria]]*STOCK[[#This Row],[Salidas]]</f>
        <v>0</v>
      </c>
      <c r="R431" s="14"/>
      <c r="S431" s="14"/>
      <c r="T431" s="15"/>
      <c r="U431" s="14"/>
      <c r="V431" s="14"/>
    </row>
    <row r="432" spans="1:22" ht="51" customHeight="1" x14ac:dyDescent="0.2">
      <c r="A432" s="8" t="s">
        <v>988</v>
      </c>
      <c r="B432" s="8" t="s">
        <v>111</v>
      </c>
      <c r="C432" s="10" t="s">
        <v>987</v>
      </c>
      <c r="D432" s="8" t="s">
        <v>34</v>
      </c>
      <c r="E432" s="9"/>
      <c r="F432" s="9">
        <v>35</v>
      </c>
      <c r="G432" s="8">
        <v>1</v>
      </c>
      <c r="H432" s="11">
        <f>SUMIFS(VENTAS[Cantidad],VENTAS[Código del producto Vendido],STOCK[[#This Row],[Code]])</f>
        <v>2</v>
      </c>
      <c r="I432" s="8">
        <f>STOCK[[#This Row],[Entradas]]-STOCK[[#This Row],[Salidas]]</f>
        <v>-1</v>
      </c>
      <c r="J432" s="12">
        <f>STOCK[[#This Row],[Precio Final]]*10%</f>
        <v>3.5</v>
      </c>
      <c r="K432" s="9">
        <v>9</v>
      </c>
      <c r="L432" s="9">
        <v>5</v>
      </c>
      <c r="M432" s="13">
        <f>STOCK[[#This Row],[Costo Unitario (USD)]]+STOCK[[#This Row],[Costo Envío (USD)]]+STOCK[[#This Row],[Comisión 10%]]</f>
        <v>17.5</v>
      </c>
      <c r="N432" s="8">
        <f t="shared" si="12"/>
        <v>26.25</v>
      </c>
      <c r="O432" s="9">
        <f t="shared" si="13"/>
        <v>35</v>
      </c>
      <c r="P432" s="9">
        <f>STOCK[[#This Row],[Precio Final]]-STOCK[[#This Row],[Costo total]]</f>
        <v>17.5</v>
      </c>
      <c r="Q432" s="8">
        <f>STOCK[[#This Row],[Ganancia Unitaria]]*STOCK[[#This Row],[Salidas]]</f>
        <v>35</v>
      </c>
      <c r="R432" s="8"/>
      <c r="S432" s="8"/>
      <c r="T432" s="9"/>
      <c r="U432" s="8"/>
      <c r="V432" s="8"/>
    </row>
    <row r="433" spans="1:22" ht="34" customHeight="1" x14ac:dyDescent="0.2">
      <c r="A433" s="14" t="s">
        <v>989</v>
      </c>
      <c r="B433" s="14" t="s">
        <v>149</v>
      </c>
      <c r="C433" s="16" t="s">
        <v>990</v>
      </c>
      <c r="D433" s="14" t="s">
        <v>46</v>
      </c>
      <c r="E433" s="15"/>
      <c r="F433" s="15">
        <v>25</v>
      </c>
      <c r="G433" s="14">
        <v>1</v>
      </c>
      <c r="H433" s="17">
        <f>SUMIFS(VENTAS[Cantidad],VENTAS[Código del producto Vendido],STOCK[[#This Row],[Code]])</f>
        <v>0</v>
      </c>
      <c r="I433" s="14">
        <f>STOCK[[#This Row],[Entradas]]-STOCK[[#This Row],[Salidas]]</f>
        <v>1</v>
      </c>
      <c r="J433" s="18">
        <f>STOCK[[#This Row],[Precio Final]]*10%</f>
        <v>2.5</v>
      </c>
      <c r="K433" s="15">
        <v>9</v>
      </c>
      <c r="L433" s="15">
        <v>5</v>
      </c>
      <c r="M433" s="19">
        <f>STOCK[[#This Row],[Costo Unitario (USD)]]+STOCK[[#This Row],[Costo Envío (USD)]]+STOCK[[#This Row],[Comisión 10%]]</f>
        <v>16.5</v>
      </c>
      <c r="N433" s="14">
        <f t="shared" si="12"/>
        <v>24.75</v>
      </c>
      <c r="O433" s="15">
        <f t="shared" si="13"/>
        <v>25</v>
      </c>
      <c r="P433" s="15">
        <f>STOCK[[#This Row],[Precio Final]]-STOCK[[#This Row],[Costo total]]</f>
        <v>8.5</v>
      </c>
      <c r="Q433" s="14">
        <f>STOCK[[#This Row],[Ganancia Unitaria]]*STOCK[[#This Row],[Salidas]]</f>
        <v>0</v>
      </c>
      <c r="R433" s="14"/>
      <c r="S433" s="14"/>
      <c r="T433" s="15"/>
      <c r="U433" s="14"/>
      <c r="V433" s="14"/>
    </row>
    <row r="434" spans="1:22" ht="17" customHeight="1" x14ac:dyDescent="0.2">
      <c r="A434" s="8" t="s">
        <v>991</v>
      </c>
      <c r="B434" s="8" t="s">
        <v>581</v>
      </c>
      <c r="C434" s="10" t="s">
        <v>992</v>
      </c>
      <c r="D434" s="8" t="s">
        <v>224</v>
      </c>
      <c r="E434" s="9"/>
      <c r="F434" s="9">
        <v>15</v>
      </c>
      <c r="G434" s="8">
        <v>0</v>
      </c>
      <c r="H434" s="11">
        <f>SUMIFS(VENTAS[Cantidad],VENTAS[Código del producto Vendido],STOCK[[#This Row],[Code]])</f>
        <v>0</v>
      </c>
      <c r="I434" s="8">
        <f>STOCK[[#This Row],[Entradas]]-STOCK[[#This Row],[Salidas]]</f>
        <v>0</v>
      </c>
      <c r="J434" s="12">
        <f>STOCK[[#This Row],[Precio Final]]*10%</f>
        <v>1.5</v>
      </c>
      <c r="K434" s="9">
        <v>9</v>
      </c>
      <c r="L434" s="9">
        <v>5</v>
      </c>
      <c r="M434" s="13">
        <f>STOCK[[#This Row],[Costo Unitario (USD)]]+STOCK[[#This Row],[Costo Envío (USD)]]+STOCK[[#This Row],[Comisión 10%]]</f>
        <v>15.5</v>
      </c>
      <c r="N434" s="8">
        <f t="shared" si="12"/>
        <v>23.25</v>
      </c>
      <c r="O434" s="9">
        <f t="shared" si="13"/>
        <v>15</v>
      </c>
      <c r="P434" s="9">
        <f>STOCK[[#This Row],[Precio Final]]-STOCK[[#This Row],[Costo total]]</f>
        <v>-0.5</v>
      </c>
      <c r="Q434" s="8">
        <f>STOCK[[#This Row],[Ganancia Unitaria]]*STOCK[[#This Row],[Salidas]]</f>
        <v>0</v>
      </c>
      <c r="R434" s="8"/>
      <c r="S434" s="8"/>
      <c r="T434" s="9"/>
      <c r="U434" s="8"/>
      <c r="V434" s="8"/>
    </row>
    <row r="435" spans="1:22" ht="17" customHeight="1" x14ac:dyDescent="0.2">
      <c r="A435" s="14" t="s">
        <v>993</v>
      </c>
      <c r="B435" s="14" t="s">
        <v>143</v>
      </c>
      <c r="C435" s="16" t="s">
        <v>994</v>
      </c>
      <c r="D435" s="14" t="s">
        <v>42</v>
      </c>
      <c r="E435" s="15"/>
      <c r="F435" s="15">
        <v>12</v>
      </c>
      <c r="G435" s="14">
        <v>1</v>
      </c>
      <c r="H435" s="17">
        <f>SUMIFS(VENTAS[Cantidad],VENTAS[Código del producto Vendido],STOCK[[#This Row],[Code]])</f>
        <v>3</v>
      </c>
      <c r="I435" s="14">
        <f>STOCK[[#This Row],[Entradas]]-STOCK[[#This Row],[Salidas]]</f>
        <v>-2</v>
      </c>
      <c r="J435" s="18">
        <f>STOCK[[#This Row],[Precio Final]]*10%</f>
        <v>1.2000000000000002</v>
      </c>
      <c r="K435" s="15">
        <v>9</v>
      </c>
      <c r="L435" s="15">
        <v>1</v>
      </c>
      <c r="M435" s="19">
        <f>STOCK[[#This Row],[Costo Unitario (USD)]]+STOCK[[#This Row],[Costo Envío (USD)]]+STOCK[[#This Row],[Comisión 10%]]</f>
        <v>11.2</v>
      </c>
      <c r="N435" s="14">
        <f t="shared" si="12"/>
        <v>16.799999999999997</v>
      </c>
      <c r="O435" s="15">
        <f t="shared" si="13"/>
        <v>12</v>
      </c>
      <c r="P435" s="15">
        <f>STOCK[[#This Row],[Precio Final]]-STOCK[[#This Row],[Costo total]]</f>
        <v>0.80000000000000071</v>
      </c>
      <c r="Q435" s="14">
        <f>STOCK[[#This Row],[Ganancia Unitaria]]*STOCK[[#This Row],[Salidas]]</f>
        <v>2.4000000000000021</v>
      </c>
      <c r="R435" s="14"/>
      <c r="S435" s="14"/>
      <c r="T435" s="15"/>
      <c r="U435" s="14"/>
      <c r="V435" s="14"/>
    </row>
    <row r="436" spans="1:22" ht="17" customHeight="1" x14ac:dyDescent="0.2">
      <c r="A436" s="8" t="s">
        <v>995</v>
      </c>
      <c r="B436" s="8" t="s">
        <v>357</v>
      </c>
      <c r="C436" s="10" t="s">
        <v>994</v>
      </c>
      <c r="D436" s="8" t="s">
        <v>113</v>
      </c>
      <c r="E436" s="9"/>
      <c r="F436" s="9">
        <v>12</v>
      </c>
      <c r="G436" s="8">
        <v>2</v>
      </c>
      <c r="H436" s="11">
        <f>SUMIFS(VENTAS[Cantidad],VENTAS[Código del producto Vendido],STOCK[[#This Row],[Code]])</f>
        <v>2</v>
      </c>
      <c r="I436" s="8">
        <f>STOCK[[#This Row],[Entradas]]-STOCK[[#This Row],[Salidas]]</f>
        <v>0</v>
      </c>
      <c r="J436" s="12">
        <f>STOCK[[#This Row],[Precio Final]]*10%</f>
        <v>1.2000000000000002</v>
      </c>
      <c r="K436" s="9">
        <v>9</v>
      </c>
      <c r="L436" s="9">
        <v>1</v>
      </c>
      <c r="M436" s="13">
        <f>STOCK[[#This Row],[Costo Unitario (USD)]]+STOCK[[#This Row],[Costo Envío (USD)]]+STOCK[[#This Row],[Comisión 10%]]</f>
        <v>11.2</v>
      </c>
      <c r="N436" s="8">
        <f t="shared" si="12"/>
        <v>16.799999999999997</v>
      </c>
      <c r="O436" s="9">
        <f t="shared" si="13"/>
        <v>12</v>
      </c>
      <c r="P436" s="9">
        <f>STOCK[[#This Row],[Precio Final]]-STOCK[[#This Row],[Costo total]]</f>
        <v>0.80000000000000071</v>
      </c>
      <c r="Q436" s="8">
        <f>STOCK[[#This Row],[Ganancia Unitaria]]*STOCK[[#This Row],[Salidas]]</f>
        <v>1.6000000000000014</v>
      </c>
      <c r="R436" s="8"/>
      <c r="S436" s="8"/>
      <c r="T436" s="9"/>
      <c r="U436" s="8"/>
      <c r="V436" s="8"/>
    </row>
    <row r="437" spans="1:22" ht="17" customHeight="1" x14ac:dyDescent="0.2">
      <c r="A437" s="14" t="s">
        <v>996</v>
      </c>
      <c r="B437" s="14" t="s">
        <v>839</v>
      </c>
      <c r="C437" s="16" t="s">
        <v>994</v>
      </c>
      <c r="D437" s="14" t="s">
        <v>224</v>
      </c>
      <c r="E437" s="15"/>
      <c r="F437" s="15">
        <v>12</v>
      </c>
      <c r="G437" s="14">
        <v>3</v>
      </c>
      <c r="H437" s="17">
        <f>SUMIFS(VENTAS[Cantidad],VENTAS[Código del producto Vendido],STOCK[[#This Row],[Code]])</f>
        <v>2</v>
      </c>
      <c r="I437" s="14">
        <f>STOCK[[#This Row],[Entradas]]-STOCK[[#This Row],[Salidas]]</f>
        <v>1</v>
      </c>
      <c r="J437" s="18">
        <f>STOCK[[#This Row],[Precio Final]]*10%</f>
        <v>1.2000000000000002</v>
      </c>
      <c r="K437" s="15">
        <v>5</v>
      </c>
      <c r="L437" s="15">
        <v>1</v>
      </c>
      <c r="M437" s="19">
        <f>STOCK[[#This Row],[Costo Unitario (USD)]]+STOCK[[#This Row],[Costo Envío (USD)]]+STOCK[[#This Row],[Comisión 10%]]</f>
        <v>7.2</v>
      </c>
      <c r="N437" s="14">
        <f t="shared" si="12"/>
        <v>10.8</v>
      </c>
      <c r="O437" s="15">
        <f t="shared" si="13"/>
        <v>12</v>
      </c>
      <c r="P437" s="15">
        <f>STOCK[[#This Row],[Precio Final]]-STOCK[[#This Row],[Costo total]]</f>
        <v>4.8</v>
      </c>
      <c r="Q437" s="14">
        <f>STOCK[[#This Row],[Ganancia Unitaria]]*STOCK[[#This Row],[Salidas]]</f>
        <v>9.6</v>
      </c>
      <c r="R437" s="14"/>
      <c r="S437" s="14"/>
      <c r="T437" s="15"/>
      <c r="U437" s="14"/>
      <c r="V437" s="14"/>
    </row>
    <row r="438" spans="1:22" ht="34" customHeight="1" x14ac:dyDescent="0.2">
      <c r="A438" s="8" t="s">
        <v>997</v>
      </c>
      <c r="B438" s="8" t="s">
        <v>290</v>
      </c>
      <c r="C438" s="10" t="s">
        <v>998</v>
      </c>
      <c r="D438" s="8" t="s">
        <v>42</v>
      </c>
      <c r="E438" s="9"/>
      <c r="F438" s="9">
        <v>30</v>
      </c>
      <c r="G438" s="8">
        <v>3</v>
      </c>
      <c r="H438" s="11">
        <f>SUMIFS(VENTAS[Cantidad],VENTAS[Código del producto Vendido],STOCK[[#This Row],[Code]])</f>
        <v>1</v>
      </c>
      <c r="I438" s="8">
        <f>STOCK[[#This Row],[Entradas]]-STOCK[[#This Row],[Salidas]]</f>
        <v>2</v>
      </c>
      <c r="J438" s="12">
        <f>STOCK[[#This Row],[Precio Final]]*10%</f>
        <v>3</v>
      </c>
      <c r="K438" s="9">
        <v>10.63</v>
      </c>
      <c r="L438" s="9">
        <v>5</v>
      </c>
      <c r="M438" s="13">
        <f>STOCK[[#This Row],[Costo Unitario (USD)]]+STOCK[[#This Row],[Costo Envío (USD)]]+STOCK[[#This Row],[Comisión 10%]]</f>
        <v>18.630000000000003</v>
      </c>
      <c r="N438" s="21">
        <f t="shared" si="12"/>
        <v>27.945000000000004</v>
      </c>
      <c r="O438" s="9">
        <f t="shared" si="13"/>
        <v>30</v>
      </c>
      <c r="P438" s="9">
        <f>STOCK[[#This Row],[Precio Final]]-STOCK[[#This Row],[Costo total]]</f>
        <v>11.369999999999997</v>
      </c>
      <c r="Q438" s="8">
        <f>STOCK[[#This Row],[Ganancia Unitaria]]*STOCK[[#This Row],[Salidas]]</f>
        <v>11.369999999999997</v>
      </c>
      <c r="R438" s="8"/>
      <c r="S438" s="8"/>
      <c r="T438" s="9"/>
      <c r="U438" s="8"/>
      <c r="V438" s="8"/>
    </row>
    <row r="439" spans="1:22" ht="34" customHeight="1" x14ac:dyDescent="0.2">
      <c r="A439" s="14" t="s">
        <v>999</v>
      </c>
      <c r="B439" s="14" t="s">
        <v>290</v>
      </c>
      <c r="C439" s="16" t="s">
        <v>998</v>
      </c>
      <c r="D439" s="14" t="s">
        <v>46</v>
      </c>
      <c r="E439" s="15"/>
      <c r="F439" s="15">
        <v>30</v>
      </c>
      <c r="G439" s="14">
        <v>2</v>
      </c>
      <c r="H439" s="17">
        <f>SUMIFS(VENTAS[Cantidad],VENTAS[Código del producto Vendido],STOCK[[#This Row],[Code]])</f>
        <v>1</v>
      </c>
      <c r="I439" s="14">
        <f>STOCK[[#This Row],[Entradas]]-STOCK[[#This Row],[Salidas]]</f>
        <v>1</v>
      </c>
      <c r="J439" s="18">
        <f>STOCK[[#This Row],[Precio Final]]*10%</f>
        <v>3</v>
      </c>
      <c r="K439" s="15">
        <v>10.63</v>
      </c>
      <c r="L439" s="15">
        <v>5</v>
      </c>
      <c r="M439" s="19">
        <f>STOCK[[#This Row],[Costo Unitario (USD)]]+STOCK[[#This Row],[Costo Envío (USD)]]+STOCK[[#This Row],[Comisión 10%]]</f>
        <v>18.630000000000003</v>
      </c>
      <c r="N439" s="22">
        <f t="shared" si="12"/>
        <v>27.945000000000004</v>
      </c>
      <c r="O439" s="15">
        <f t="shared" si="13"/>
        <v>30</v>
      </c>
      <c r="P439" s="15">
        <f>STOCK[[#This Row],[Precio Final]]-STOCK[[#This Row],[Costo total]]</f>
        <v>11.369999999999997</v>
      </c>
      <c r="Q439" s="14">
        <f>STOCK[[#This Row],[Ganancia Unitaria]]*STOCK[[#This Row],[Salidas]]</f>
        <v>11.369999999999997</v>
      </c>
      <c r="R439" s="14"/>
      <c r="S439" s="14"/>
      <c r="T439" s="15"/>
      <c r="U439" s="14"/>
      <c r="V439" s="14"/>
    </row>
    <row r="440" spans="1:22" ht="34" customHeight="1" x14ac:dyDescent="0.2">
      <c r="A440" s="8" t="s">
        <v>1000</v>
      </c>
      <c r="B440" s="8" t="s">
        <v>290</v>
      </c>
      <c r="C440" s="10" t="s">
        <v>1001</v>
      </c>
      <c r="D440" s="8" t="s">
        <v>46</v>
      </c>
      <c r="E440" s="9"/>
      <c r="F440" s="9">
        <v>30</v>
      </c>
      <c r="G440" s="8">
        <v>3</v>
      </c>
      <c r="H440" s="11">
        <f>SUMIFS(VENTAS[Cantidad],VENTAS[Código del producto Vendido],STOCK[[#This Row],[Code]])</f>
        <v>1</v>
      </c>
      <c r="I440" s="8">
        <f>STOCK[[#This Row],[Entradas]]-STOCK[[#This Row],[Salidas]]</f>
        <v>2</v>
      </c>
      <c r="J440" s="12">
        <f>STOCK[[#This Row],[Precio Final]]*10%</f>
        <v>3</v>
      </c>
      <c r="K440" s="9">
        <v>11.63</v>
      </c>
      <c r="L440" s="9">
        <v>5</v>
      </c>
      <c r="M440" s="13">
        <f>STOCK[[#This Row],[Costo Unitario (USD)]]+STOCK[[#This Row],[Costo Envío (USD)]]+STOCK[[#This Row],[Comisión 10%]]</f>
        <v>19.630000000000003</v>
      </c>
      <c r="N440" s="21">
        <f t="shared" si="12"/>
        <v>29.445000000000004</v>
      </c>
      <c r="O440" s="9">
        <f t="shared" si="13"/>
        <v>30</v>
      </c>
      <c r="P440" s="9">
        <f>STOCK[[#This Row],[Precio Final]]-STOCK[[#This Row],[Costo total]]</f>
        <v>10.369999999999997</v>
      </c>
      <c r="Q440" s="8">
        <f>STOCK[[#This Row],[Ganancia Unitaria]]*STOCK[[#This Row],[Salidas]]</f>
        <v>10.369999999999997</v>
      </c>
      <c r="R440" s="8"/>
      <c r="S440" s="8"/>
      <c r="T440" s="9"/>
      <c r="U440" s="8"/>
      <c r="V440" s="8"/>
    </row>
    <row r="441" spans="1:22" ht="34" customHeight="1" x14ac:dyDescent="0.2">
      <c r="A441" s="14" t="s">
        <v>1002</v>
      </c>
      <c r="B441" s="14" t="s">
        <v>290</v>
      </c>
      <c r="C441" s="16" t="s">
        <v>1001</v>
      </c>
      <c r="D441" s="14" t="s">
        <v>42</v>
      </c>
      <c r="E441" s="15"/>
      <c r="F441" s="15">
        <v>30</v>
      </c>
      <c r="G441" s="14">
        <v>2</v>
      </c>
      <c r="H441" s="17">
        <f>SUMIFS(VENTAS[Cantidad],VENTAS[Código del producto Vendido],STOCK[[#This Row],[Code]])</f>
        <v>4</v>
      </c>
      <c r="I441" s="14">
        <f>STOCK[[#This Row],[Entradas]]-STOCK[[#This Row],[Salidas]]</f>
        <v>-2</v>
      </c>
      <c r="J441" s="18">
        <f>STOCK[[#This Row],[Precio Final]]*10%</f>
        <v>3</v>
      </c>
      <c r="K441" s="15">
        <v>14.28</v>
      </c>
      <c r="L441" s="15">
        <v>4</v>
      </c>
      <c r="M441" s="19">
        <f>STOCK[[#This Row],[Costo Unitario (USD)]]+STOCK[[#This Row],[Costo Envío (USD)]]+STOCK[[#This Row],[Comisión 10%]]</f>
        <v>21.28</v>
      </c>
      <c r="N441" s="14">
        <f t="shared" si="12"/>
        <v>31.92</v>
      </c>
      <c r="O441" s="15">
        <f t="shared" si="13"/>
        <v>30</v>
      </c>
      <c r="P441" s="15">
        <f>STOCK[[#This Row],[Precio Final]]-STOCK[[#This Row],[Costo total]]</f>
        <v>8.7199999999999989</v>
      </c>
      <c r="Q441" s="14">
        <f>STOCK[[#This Row],[Ganancia Unitaria]]*STOCK[[#This Row],[Salidas]]</f>
        <v>34.879999999999995</v>
      </c>
      <c r="R441" s="14"/>
      <c r="S441" s="14"/>
      <c r="T441" s="15"/>
      <c r="U441" s="14"/>
      <c r="V441" s="14"/>
    </row>
    <row r="442" spans="1:22" ht="34" customHeight="1" x14ac:dyDescent="0.2">
      <c r="A442" s="8" t="s">
        <v>1003</v>
      </c>
      <c r="B442" s="8" t="s">
        <v>111</v>
      </c>
      <c r="C442" s="10" t="s">
        <v>1001</v>
      </c>
      <c r="D442" s="8" t="s">
        <v>113</v>
      </c>
      <c r="E442" s="9"/>
      <c r="F442" s="9">
        <v>30</v>
      </c>
      <c r="G442" s="8">
        <v>1</v>
      </c>
      <c r="H442" s="11">
        <f>SUMIFS(VENTAS[Cantidad],VENTAS[Código del producto Vendido],STOCK[[#This Row],[Code]])</f>
        <v>4</v>
      </c>
      <c r="I442" s="8">
        <f>STOCK[[#This Row],[Entradas]]-STOCK[[#This Row],[Salidas]]</f>
        <v>-3</v>
      </c>
      <c r="J442" s="12">
        <f>STOCK[[#This Row],[Precio Final]]*10%</f>
        <v>3</v>
      </c>
      <c r="K442" s="9">
        <v>14.28</v>
      </c>
      <c r="L442" s="9">
        <v>3</v>
      </c>
      <c r="M442" s="13">
        <f>STOCK[[#This Row],[Costo Unitario (USD)]]+STOCK[[#This Row],[Costo Envío (USD)]]+STOCK[[#This Row],[Comisión 10%]]</f>
        <v>20.28</v>
      </c>
      <c r="N442" s="8">
        <f t="shared" si="12"/>
        <v>30.42</v>
      </c>
      <c r="O442" s="9">
        <f t="shared" si="13"/>
        <v>30</v>
      </c>
      <c r="P442" s="9">
        <f>STOCK[[#This Row],[Precio Final]]-STOCK[[#This Row],[Costo total]]</f>
        <v>9.7199999999999989</v>
      </c>
      <c r="Q442" s="8">
        <f>STOCK[[#This Row],[Ganancia Unitaria]]*STOCK[[#This Row],[Salidas]]</f>
        <v>38.879999999999995</v>
      </c>
      <c r="R442" s="8"/>
      <c r="S442" s="8"/>
      <c r="T442" s="9"/>
      <c r="U442" s="8"/>
      <c r="V442" s="8"/>
    </row>
    <row r="443" spans="1:22" ht="51" customHeight="1" x14ac:dyDescent="0.2">
      <c r="A443" s="14" t="s">
        <v>1004</v>
      </c>
      <c r="B443" s="14" t="s">
        <v>149</v>
      </c>
      <c r="C443" s="16" t="s">
        <v>1005</v>
      </c>
      <c r="D443" s="14" t="s">
        <v>42</v>
      </c>
      <c r="E443" s="15"/>
      <c r="F443" s="15">
        <v>30</v>
      </c>
      <c r="G443" s="14">
        <v>0</v>
      </c>
      <c r="H443" s="17">
        <f>SUMIFS(VENTAS[Cantidad],VENTAS[Código del producto Vendido],STOCK[[#This Row],[Code]])</f>
        <v>5</v>
      </c>
      <c r="I443" s="14">
        <f>STOCK[[#This Row],[Entradas]]-STOCK[[#This Row],[Salidas]]</f>
        <v>-5</v>
      </c>
      <c r="J443" s="18">
        <f>STOCK[[#This Row],[Precio Final]]*10%</f>
        <v>3</v>
      </c>
      <c r="K443" s="15">
        <v>13.69</v>
      </c>
      <c r="L443" s="15">
        <v>3</v>
      </c>
      <c r="M443" s="19">
        <f>STOCK[[#This Row],[Costo Unitario (USD)]]+STOCK[[#This Row],[Costo Envío (USD)]]+STOCK[[#This Row],[Comisión 10%]]</f>
        <v>19.689999999999998</v>
      </c>
      <c r="N443" s="22">
        <f t="shared" si="12"/>
        <v>29.534999999999997</v>
      </c>
      <c r="O443" s="15">
        <f t="shared" si="13"/>
        <v>30</v>
      </c>
      <c r="P443" s="15">
        <f>STOCK[[#This Row],[Precio Final]]-STOCK[[#This Row],[Costo total]]</f>
        <v>10.310000000000002</v>
      </c>
      <c r="Q443" s="14">
        <f>STOCK[[#This Row],[Ganancia Unitaria]]*STOCK[[#This Row],[Salidas]]</f>
        <v>51.550000000000011</v>
      </c>
      <c r="R443" s="14"/>
      <c r="S443" s="14"/>
      <c r="T443" s="15"/>
      <c r="U443" s="14"/>
      <c r="V443" s="14"/>
    </row>
    <row r="444" spans="1:22" ht="51" customHeight="1" x14ac:dyDescent="0.2">
      <c r="A444" s="8" t="s">
        <v>1006</v>
      </c>
      <c r="B444" s="8" t="s">
        <v>357</v>
      </c>
      <c r="C444" s="10" t="s">
        <v>1005</v>
      </c>
      <c r="D444" s="8" t="s">
        <v>34</v>
      </c>
      <c r="E444" s="9"/>
      <c r="F444" s="9">
        <v>30</v>
      </c>
      <c r="G444" s="8">
        <v>3</v>
      </c>
      <c r="H444" s="11">
        <f>SUMIFS(VENTAS[Cantidad],VENTAS[Código del producto Vendido],STOCK[[#This Row],[Code]])</f>
        <v>3</v>
      </c>
      <c r="I444" s="8">
        <f>STOCK[[#This Row],[Entradas]]-STOCK[[#This Row],[Salidas]]</f>
        <v>0</v>
      </c>
      <c r="J444" s="12">
        <f>STOCK[[#This Row],[Precio Final]]*10%</f>
        <v>3</v>
      </c>
      <c r="K444" s="9">
        <v>13.69</v>
      </c>
      <c r="L444" s="9">
        <v>3</v>
      </c>
      <c r="M444" s="13">
        <f>STOCK[[#This Row],[Costo Unitario (USD)]]+STOCK[[#This Row],[Costo Envío (USD)]]+STOCK[[#This Row],[Comisión 10%]]</f>
        <v>19.689999999999998</v>
      </c>
      <c r="N444" s="21">
        <f t="shared" si="12"/>
        <v>29.534999999999997</v>
      </c>
      <c r="O444" s="9">
        <f t="shared" si="13"/>
        <v>30</v>
      </c>
      <c r="P444" s="9">
        <f>STOCK[[#This Row],[Precio Final]]-STOCK[[#This Row],[Costo total]]</f>
        <v>10.310000000000002</v>
      </c>
      <c r="Q444" s="8">
        <f>STOCK[[#This Row],[Ganancia Unitaria]]*STOCK[[#This Row],[Salidas]]</f>
        <v>30.930000000000007</v>
      </c>
      <c r="R444" s="8"/>
      <c r="S444" s="8"/>
      <c r="T444" s="9"/>
      <c r="U444" s="8"/>
      <c r="V444" s="8"/>
    </row>
    <row r="445" spans="1:22" ht="51" customHeight="1" x14ac:dyDescent="0.2">
      <c r="A445" s="14" t="s">
        <v>1007</v>
      </c>
      <c r="B445" s="14" t="s">
        <v>1008</v>
      </c>
      <c r="C445" s="16" t="s">
        <v>1005</v>
      </c>
      <c r="D445" s="14" t="s">
        <v>113</v>
      </c>
      <c r="E445" s="15"/>
      <c r="F445" s="15">
        <v>30</v>
      </c>
      <c r="G445" s="14">
        <v>4</v>
      </c>
      <c r="H445" s="17">
        <f>SUMIFS(VENTAS[Cantidad],VENTAS[Código del producto Vendido],STOCK[[#This Row],[Code]])</f>
        <v>3</v>
      </c>
      <c r="I445" s="14">
        <f>STOCK[[#This Row],[Entradas]]-STOCK[[#This Row],[Salidas]]</f>
        <v>1</v>
      </c>
      <c r="J445" s="18">
        <f>STOCK[[#This Row],[Precio Final]]*10%</f>
        <v>3</v>
      </c>
      <c r="K445" s="15">
        <v>13.69</v>
      </c>
      <c r="L445" s="15">
        <v>3</v>
      </c>
      <c r="M445" s="19">
        <f>STOCK[[#This Row],[Costo Unitario (USD)]]+STOCK[[#This Row],[Costo Envío (USD)]]+STOCK[[#This Row],[Comisión 10%]]</f>
        <v>19.689999999999998</v>
      </c>
      <c r="N445" s="22">
        <f t="shared" si="12"/>
        <v>29.534999999999997</v>
      </c>
      <c r="O445" s="15">
        <f t="shared" si="13"/>
        <v>30</v>
      </c>
      <c r="P445" s="15">
        <f>STOCK[[#This Row],[Precio Final]]-STOCK[[#This Row],[Costo total]]</f>
        <v>10.310000000000002</v>
      </c>
      <c r="Q445" s="14">
        <f>STOCK[[#This Row],[Ganancia Unitaria]]*STOCK[[#This Row],[Salidas]]</f>
        <v>30.930000000000007</v>
      </c>
      <c r="R445" s="14"/>
      <c r="S445" s="14"/>
      <c r="T445" s="15"/>
      <c r="U445" s="14"/>
      <c r="V445" s="14"/>
    </row>
    <row r="446" spans="1:22" ht="51" customHeight="1" x14ac:dyDescent="0.2">
      <c r="A446" s="8" t="s">
        <v>1009</v>
      </c>
      <c r="B446" s="8" t="s">
        <v>376</v>
      </c>
      <c r="C446" s="10" t="s">
        <v>1010</v>
      </c>
      <c r="D446" s="8" t="s">
        <v>34</v>
      </c>
      <c r="E446" s="9"/>
      <c r="F446" s="9">
        <v>30</v>
      </c>
      <c r="G446" s="8">
        <v>3</v>
      </c>
      <c r="H446" s="11">
        <f>SUMIFS(VENTAS[Cantidad],VENTAS[Código del producto Vendido],STOCK[[#This Row],[Code]])</f>
        <v>2</v>
      </c>
      <c r="I446" s="8">
        <f>STOCK[[#This Row],[Entradas]]-STOCK[[#This Row],[Salidas]]</f>
        <v>1</v>
      </c>
      <c r="J446" s="12">
        <f>STOCK[[#This Row],[Precio Final]]*10%</f>
        <v>3</v>
      </c>
      <c r="K446" s="9">
        <v>13.12</v>
      </c>
      <c r="L446" s="9">
        <v>3</v>
      </c>
      <c r="M446" s="13">
        <f>STOCK[[#This Row],[Costo Unitario (USD)]]+STOCK[[#This Row],[Costo Envío (USD)]]+STOCK[[#This Row],[Comisión 10%]]</f>
        <v>19.119999999999997</v>
      </c>
      <c r="N446" s="21">
        <f t="shared" si="12"/>
        <v>28.679999999999996</v>
      </c>
      <c r="O446" s="9">
        <f t="shared" si="13"/>
        <v>30</v>
      </c>
      <c r="P446" s="9">
        <f>STOCK[[#This Row],[Precio Final]]-STOCK[[#This Row],[Costo total]]</f>
        <v>10.880000000000003</v>
      </c>
      <c r="Q446" s="8">
        <f>STOCK[[#This Row],[Ganancia Unitaria]]*STOCK[[#This Row],[Salidas]]</f>
        <v>21.760000000000005</v>
      </c>
      <c r="R446" s="8"/>
      <c r="S446" s="8"/>
      <c r="T446" s="9"/>
      <c r="U446" s="8"/>
      <c r="V446" s="8"/>
    </row>
    <row r="447" spans="1:22" ht="34" customHeight="1" x14ac:dyDescent="0.2">
      <c r="A447" s="14" t="s">
        <v>1011</v>
      </c>
      <c r="B447" s="14" t="s">
        <v>376</v>
      </c>
      <c r="C447" s="16" t="s">
        <v>1012</v>
      </c>
      <c r="D447" s="14" t="s">
        <v>34</v>
      </c>
      <c r="E447" s="15"/>
      <c r="F447" s="15">
        <v>12</v>
      </c>
      <c r="G447" s="14">
        <v>1</v>
      </c>
      <c r="H447" s="17">
        <f>SUMIFS(VENTAS[Cantidad],VENTAS[Código del producto Vendido],STOCK[[#This Row],[Code]])</f>
        <v>3</v>
      </c>
      <c r="I447" s="14">
        <f>STOCK[[#This Row],[Entradas]]-STOCK[[#This Row],[Salidas]]</f>
        <v>-2</v>
      </c>
      <c r="J447" s="18">
        <f>STOCK[[#This Row],[Precio Final]]*10%</f>
        <v>1.2000000000000002</v>
      </c>
      <c r="K447" s="15">
        <v>4.79</v>
      </c>
      <c r="L447" s="15">
        <v>3</v>
      </c>
      <c r="M447" s="19">
        <f>STOCK[[#This Row],[Costo Unitario (USD)]]+STOCK[[#This Row],[Costo Envío (USD)]]+STOCK[[#This Row],[Comisión 10%]]</f>
        <v>8.99</v>
      </c>
      <c r="N447" s="22">
        <f t="shared" si="12"/>
        <v>13.484999999999999</v>
      </c>
      <c r="O447" s="15">
        <f t="shared" si="13"/>
        <v>12</v>
      </c>
      <c r="P447" s="15">
        <f>STOCK[[#This Row],[Precio Final]]-STOCK[[#This Row],[Costo total]]</f>
        <v>3.01</v>
      </c>
      <c r="Q447" s="14">
        <f>STOCK[[#This Row],[Ganancia Unitaria]]*STOCK[[#This Row],[Salidas]]</f>
        <v>9.0299999999999994</v>
      </c>
      <c r="R447" s="14"/>
      <c r="S447" s="14"/>
      <c r="T447" s="15"/>
      <c r="U447" s="14"/>
      <c r="V447" s="14"/>
    </row>
    <row r="448" spans="1:22" ht="34" customHeight="1" x14ac:dyDescent="0.2">
      <c r="A448" s="8" t="s">
        <v>1013</v>
      </c>
      <c r="B448" s="8" t="s">
        <v>1008</v>
      </c>
      <c r="C448" s="10" t="s">
        <v>1012</v>
      </c>
      <c r="D448" s="8" t="s">
        <v>113</v>
      </c>
      <c r="E448" s="9"/>
      <c r="F448" s="9">
        <v>12</v>
      </c>
      <c r="G448" s="8">
        <v>2</v>
      </c>
      <c r="H448" s="11">
        <f>SUMIFS(VENTAS[Cantidad],VENTAS[Código del producto Vendido],STOCK[[#This Row],[Code]])</f>
        <v>3</v>
      </c>
      <c r="I448" s="8">
        <f>STOCK[[#This Row],[Entradas]]-STOCK[[#This Row],[Salidas]]</f>
        <v>-1</v>
      </c>
      <c r="J448" s="12">
        <f>STOCK[[#This Row],[Precio Final]]*10%</f>
        <v>1.2000000000000002</v>
      </c>
      <c r="K448" s="9">
        <v>4.79</v>
      </c>
      <c r="L448" s="9">
        <v>3</v>
      </c>
      <c r="M448" s="13">
        <f>STOCK[[#This Row],[Costo Unitario (USD)]]+STOCK[[#This Row],[Costo Envío (USD)]]+STOCK[[#This Row],[Comisión 10%]]</f>
        <v>8.99</v>
      </c>
      <c r="N448" s="21">
        <f t="shared" si="12"/>
        <v>13.484999999999999</v>
      </c>
      <c r="O448" s="9">
        <f t="shared" si="13"/>
        <v>12</v>
      </c>
      <c r="P448" s="9">
        <f>STOCK[[#This Row],[Precio Final]]-STOCK[[#This Row],[Costo total]]</f>
        <v>3.01</v>
      </c>
      <c r="Q448" s="8">
        <f>STOCK[[#This Row],[Ganancia Unitaria]]*STOCK[[#This Row],[Salidas]]</f>
        <v>9.0299999999999994</v>
      </c>
      <c r="R448" s="8"/>
      <c r="S448" s="8"/>
      <c r="T448" s="9"/>
      <c r="U448" s="8"/>
      <c r="V448" s="8"/>
    </row>
    <row r="449" spans="1:22" ht="34" customHeight="1" x14ac:dyDescent="0.2">
      <c r="A449" s="14" t="s">
        <v>1014</v>
      </c>
      <c r="B449" s="14" t="s">
        <v>1015</v>
      </c>
      <c r="C449" s="16" t="s">
        <v>1012</v>
      </c>
      <c r="D449" s="14" t="s">
        <v>224</v>
      </c>
      <c r="E449" s="15"/>
      <c r="F449" s="15">
        <v>12</v>
      </c>
      <c r="G449" s="14">
        <v>1</v>
      </c>
      <c r="H449" s="17">
        <f>SUMIFS(VENTAS[Cantidad],VENTAS[Código del producto Vendido],STOCK[[#This Row],[Code]])</f>
        <v>3</v>
      </c>
      <c r="I449" s="14">
        <f>STOCK[[#This Row],[Entradas]]-STOCK[[#This Row],[Salidas]]</f>
        <v>-2</v>
      </c>
      <c r="J449" s="18">
        <f>STOCK[[#This Row],[Precio Final]]*10%</f>
        <v>1.2000000000000002</v>
      </c>
      <c r="K449" s="15">
        <v>4.79</v>
      </c>
      <c r="L449" s="15">
        <v>3</v>
      </c>
      <c r="M449" s="19">
        <f>STOCK[[#This Row],[Costo Unitario (USD)]]+STOCK[[#This Row],[Costo Envío (USD)]]+STOCK[[#This Row],[Comisión 10%]]</f>
        <v>8.99</v>
      </c>
      <c r="N449" s="22">
        <f t="shared" si="12"/>
        <v>13.484999999999999</v>
      </c>
      <c r="O449" s="15">
        <f t="shared" si="13"/>
        <v>12</v>
      </c>
      <c r="P449" s="15">
        <f>STOCK[[#This Row],[Precio Final]]-STOCK[[#This Row],[Costo total]]</f>
        <v>3.01</v>
      </c>
      <c r="Q449" s="14">
        <f>STOCK[[#This Row],[Ganancia Unitaria]]*STOCK[[#This Row],[Salidas]]</f>
        <v>9.0299999999999994</v>
      </c>
      <c r="R449" s="14"/>
      <c r="S449" s="14"/>
      <c r="T449" s="15"/>
      <c r="U449" s="14"/>
      <c r="V449" s="14"/>
    </row>
    <row r="450" spans="1:22" ht="34" customHeight="1" x14ac:dyDescent="0.2">
      <c r="A450" s="8" t="s">
        <v>1016</v>
      </c>
      <c r="B450" s="8" t="s">
        <v>1017</v>
      </c>
      <c r="C450" s="10" t="s">
        <v>1018</v>
      </c>
      <c r="D450" s="8" t="s">
        <v>42</v>
      </c>
      <c r="E450" s="9"/>
      <c r="F450" s="9">
        <v>30</v>
      </c>
      <c r="G450" s="8">
        <v>4</v>
      </c>
      <c r="H450" s="11">
        <f>SUMIFS(VENTAS[Cantidad],VENTAS[Código del producto Vendido],STOCK[[#This Row],[Code]])</f>
        <v>1</v>
      </c>
      <c r="I450" s="8">
        <f>STOCK[[#This Row],[Entradas]]-STOCK[[#This Row],[Salidas]]</f>
        <v>3</v>
      </c>
      <c r="J450" s="12">
        <f>STOCK[[#This Row],[Precio Final]]*10%</f>
        <v>3</v>
      </c>
      <c r="K450" s="9">
        <v>10.98</v>
      </c>
      <c r="L450" s="9">
        <v>1.65</v>
      </c>
      <c r="M450" s="13">
        <f>STOCK[[#This Row],[Costo Unitario (USD)]]+STOCK[[#This Row],[Costo Envío (USD)]]+STOCK[[#This Row],[Comisión 10%]]</f>
        <v>15.63</v>
      </c>
      <c r="N450" s="21">
        <f t="shared" ref="N450:N513" si="14">M450*1.5</f>
        <v>23.445</v>
      </c>
      <c r="O450" s="9">
        <f t="shared" ref="O450:O455" si="15">F450</f>
        <v>30</v>
      </c>
      <c r="P450" s="9">
        <f>STOCK[[#This Row],[Precio Final]]-STOCK[[#This Row],[Costo total]]</f>
        <v>14.37</v>
      </c>
      <c r="Q450" s="8">
        <f>STOCK[[#This Row],[Ganancia Unitaria]]*STOCK[[#This Row],[Salidas]]</f>
        <v>14.37</v>
      </c>
      <c r="R450" s="8"/>
      <c r="S450" s="8"/>
      <c r="T450" s="9">
        <f>STOCK[[#This Row],[Costo total]]*STOCK[[#This Row],[Entradas]]</f>
        <v>62.52</v>
      </c>
      <c r="U450" s="8">
        <f>STOCK[[#This Row],[Stock Actual]]*STOCK[[#This Row],[Costo total]]</f>
        <v>46.89</v>
      </c>
      <c r="V450" s="8"/>
    </row>
    <row r="451" spans="1:22" ht="34" customHeight="1" x14ac:dyDescent="0.2">
      <c r="A451" s="14" t="s">
        <v>1019</v>
      </c>
      <c r="B451" s="14" t="s">
        <v>111</v>
      </c>
      <c r="C451" s="16" t="s">
        <v>1020</v>
      </c>
      <c r="D451" s="14" t="s">
        <v>34</v>
      </c>
      <c r="E451" s="15" t="s">
        <v>26</v>
      </c>
      <c r="F451" s="15">
        <v>23</v>
      </c>
      <c r="G451" s="14">
        <v>3</v>
      </c>
      <c r="H451" s="17">
        <f>SUMIFS(VENTAS[Cantidad],VENTAS[Código del producto Vendido],STOCK[[#This Row],[Code]])</f>
        <v>1</v>
      </c>
      <c r="I451" s="14">
        <f>STOCK[[#This Row],[Entradas]]-STOCK[[#This Row],[Salidas]]</f>
        <v>2</v>
      </c>
      <c r="J451" s="18">
        <f>STOCK[[#This Row],[Precio Final]]*10%</f>
        <v>2.3000000000000003</v>
      </c>
      <c r="K451" s="15">
        <v>10.220000000000001</v>
      </c>
      <c r="L451" s="15">
        <v>5</v>
      </c>
      <c r="M451" s="19">
        <f>STOCK[[#This Row],[Costo Unitario (USD)]]+STOCK[[#This Row],[Costo Envío (USD)]]+STOCK[[#This Row],[Comisión 10%]]</f>
        <v>17.52</v>
      </c>
      <c r="N451" s="14">
        <f t="shared" si="14"/>
        <v>26.28</v>
      </c>
      <c r="O451" s="15">
        <f t="shared" si="15"/>
        <v>23</v>
      </c>
      <c r="P451" s="15">
        <f>STOCK[[#This Row],[Precio Final]]-STOCK[[#This Row],[Costo total]]</f>
        <v>5.48</v>
      </c>
      <c r="Q451" s="14">
        <f>STOCK[[#This Row],[Ganancia Unitaria]]*STOCK[[#This Row],[Salidas]]</f>
        <v>5.48</v>
      </c>
      <c r="R451" s="14" t="s">
        <v>141</v>
      </c>
      <c r="S451" s="14"/>
      <c r="T451" s="15">
        <f>STOCK[[#This Row],[Costo total]]*STOCK[[#This Row],[Entradas]]</f>
        <v>52.56</v>
      </c>
      <c r="U451" s="14">
        <f>STOCK[[#This Row],[Stock Actual]]*STOCK[[#This Row],[Costo total]]</f>
        <v>35.04</v>
      </c>
      <c r="V451" s="14"/>
    </row>
    <row r="452" spans="1:22" ht="34" customHeight="1" x14ac:dyDescent="0.2">
      <c r="A452" s="8" t="s">
        <v>1021</v>
      </c>
      <c r="B452" s="8" t="s">
        <v>321</v>
      </c>
      <c r="C452" s="10" t="s">
        <v>325</v>
      </c>
      <c r="D452" s="8" t="s">
        <v>575</v>
      </c>
      <c r="E452" s="9"/>
      <c r="F452" s="9">
        <v>35</v>
      </c>
      <c r="G452" s="8">
        <v>1</v>
      </c>
      <c r="H452" s="11">
        <f>SUMIFS(VENTAS[Cantidad],VENTAS[Código del producto Vendido],STOCK[[#This Row],[Code]])</f>
        <v>0</v>
      </c>
      <c r="I452" s="8">
        <f>STOCK[[#This Row],[Entradas]]-STOCK[[#This Row],[Salidas]]</f>
        <v>1</v>
      </c>
      <c r="J452" s="12">
        <f>STOCK[[#This Row],[Precio Final]]*10%</f>
        <v>3.5</v>
      </c>
      <c r="K452" s="9">
        <v>9</v>
      </c>
      <c r="L452" s="9">
        <v>8.35</v>
      </c>
      <c r="M452" s="13">
        <f>STOCK[[#This Row],[Costo Unitario (USD)]]+STOCK[[#This Row],[Costo Envío (USD)]]+STOCK[[#This Row],[Comisión 10%]]</f>
        <v>20.85</v>
      </c>
      <c r="N452" s="21">
        <f t="shared" si="14"/>
        <v>31.275000000000002</v>
      </c>
      <c r="O452" s="9">
        <f t="shared" si="15"/>
        <v>35</v>
      </c>
      <c r="P452" s="9">
        <f>STOCK[[#This Row],[Precio Final]]-STOCK[[#This Row],[Costo total]]</f>
        <v>14.149999999999999</v>
      </c>
      <c r="Q452" s="8">
        <f>STOCK[[#This Row],[Ganancia Unitaria]]*STOCK[[#This Row],[Salidas]]</f>
        <v>0</v>
      </c>
      <c r="R452" s="8"/>
      <c r="S452" s="8"/>
      <c r="T452" s="9"/>
      <c r="U452" s="8"/>
      <c r="V452" s="8"/>
    </row>
    <row r="453" spans="1:22" ht="34" customHeight="1" x14ac:dyDescent="0.2">
      <c r="A453" s="14" t="s">
        <v>1022</v>
      </c>
      <c r="B453" s="14" t="s">
        <v>136</v>
      </c>
      <c r="C453" s="16" t="s">
        <v>1023</v>
      </c>
      <c r="D453" s="14" t="s">
        <v>1024</v>
      </c>
      <c r="E453" s="15"/>
      <c r="F453" s="15">
        <v>40</v>
      </c>
      <c r="G453" s="14">
        <v>1</v>
      </c>
      <c r="H453" s="17">
        <f>SUMIFS(VENTAS[Cantidad],VENTAS[Código del producto Vendido],STOCK[[#This Row],[Code]])</f>
        <v>0</v>
      </c>
      <c r="I453" s="14">
        <f>STOCK[[#This Row],[Entradas]]-STOCK[[#This Row],[Salidas]]</f>
        <v>1</v>
      </c>
      <c r="J453" s="18">
        <f>STOCK[[#This Row],[Precio Final]]*10%</f>
        <v>4</v>
      </c>
      <c r="K453" s="15"/>
      <c r="L453" s="15"/>
      <c r="M453" s="19">
        <f>STOCK[[#This Row],[Costo Unitario (USD)]]+STOCK[[#This Row],[Costo Envío (USD)]]+STOCK[[#This Row],[Comisión 10%]]</f>
        <v>4</v>
      </c>
      <c r="N453" s="14">
        <f t="shared" si="14"/>
        <v>6</v>
      </c>
      <c r="O453" s="15">
        <f t="shared" si="15"/>
        <v>40</v>
      </c>
      <c r="P453" s="15">
        <f>STOCK[[#This Row],[Precio Final]]-STOCK[[#This Row],[Costo total]]</f>
        <v>36</v>
      </c>
      <c r="Q453" s="14">
        <f>STOCK[[#This Row],[Ganancia Unitaria]]*STOCK[[#This Row],[Salidas]]</f>
        <v>0</v>
      </c>
      <c r="R453" s="14"/>
      <c r="S453" s="14"/>
      <c r="T453" s="15"/>
      <c r="U453" s="14"/>
      <c r="V453" s="14"/>
    </row>
    <row r="454" spans="1:22" ht="51" customHeight="1" x14ac:dyDescent="0.2">
      <c r="A454" s="8" t="s">
        <v>1025</v>
      </c>
      <c r="B454" s="8" t="s">
        <v>136</v>
      </c>
      <c r="C454" s="10" t="s">
        <v>1026</v>
      </c>
      <c r="D454" s="8" t="s">
        <v>1027</v>
      </c>
      <c r="E454" s="9"/>
      <c r="F454" s="9">
        <v>30</v>
      </c>
      <c r="G454" s="8">
        <v>2</v>
      </c>
      <c r="H454" s="11">
        <f>SUMIFS(VENTAS[Cantidad],VENTAS[Código del producto Vendido],STOCK[[#This Row],[Code]])</f>
        <v>0</v>
      </c>
      <c r="I454" s="8">
        <f>STOCK[[#This Row],[Entradas]]-STOCK[[#This Row],[Salidas]]</f>
        <v>2</v>
      </c>
      <c r="J454" s="12">
        <f>STOCK[[#This Row],[Precio Final]]*10%</f>
        <v>3</v>
      </c>
      <c r="K454" s="9">
        <v>9</v>
      </c>
      <c r="L454" s="9">
        <v>0</v>
      </c>
      <c r="M454" s="13">
        <f>STOCK[[#This Row],[Costo Unitario (USD)]]+STOCK[[#This Row],[Costo Envío (USD)]]+STOCK[[#This Row],[Comisión 10%]]</f>
        <v>12</v>
      </c>
      <c r="N454" s="8">
        <f t="shared" si="14"/>
        <v>18</v>
      </c>
      <c r="O454" s="9">
        <f t="shared" si="15"/>
        <v>30</v>
      </c>
      <c r="P454" s="9">
        <f>STOCK[[#This Row],[Precio Final]]-STOCK[[#This Row],[Costo total]]</f>
        <v>18</v>
      </c>
      <c r="Q454" s="8">
        <f>STOCK[[#This Row],[Ganancia Unitaria]]*STOCK[[#This Row],[Salidas]]</f>
        <v>0</v>
      </c>
      <c r="R454" s="8" t="s">
        <v>556</v>
      </c>
      <c r="S454" s="8"/>
      <c r="T454" s="9">
        <v>10</v>
      </c>
      <c r="U454" s="8">
        <v>0</v>
      </c>
      <c r="V454" s="8"/>
    </row>
    <row r="455" spans="1:22" ht="17" customHeight="1" x14ac:dyDescent="0.2">
      <c r="A455" s="14" t="s">
        <v>1028</v>
      </c>
      <c r="B455" s="14" t="s">
        <v>136</v>
      </c>
      <c r="C455" s="16" t="s">
        <v>1029</v>
      </c>
      <c r="D455" s="14" t="s">
        <v>1030</v>
      </c>
      <c r="E455" s="15"/>
      <c r="F455" s="15">
        <v>35</v>
      </c>
      <c r="G455" s="14">
        <v>1</v>
      </c>
      <c r="H455" s="17">
        <f>SUMIFS(VENTAS[Cantidad],VENTAS[Código del producto Vendido],STOCK[[#This Row],[Code]])</f>
        <v>0</v>
      </c>
      <c r="I455" s="14">
        <f>STOCK[[#This Row],[Entradas]]-STOCK[[#This Row],[Salidas]]</f>
        <v>1</v>
      </c>
      <c r="J455" s="18">
        <f>STOCK[[#This Row],[Precio Final]]*10%</f>
        <v>3.5</v>
      </c>
      <c r="K455" s="15">
        <v>9</v>
      </c>
      <c r="L455" s="15">
        <v>0</v>
      </c>
      <c r="M455" s="19">
        <f>STOCK[[#This Row],[Costo Unitario (USD)]]+STOCK[[#This Row],[Costo Envío (USD)]]+STOCK[[#This Row],[Comisión 10%]]</f>
        <v>12.5</v>
      </c>
      <c r="N455" s="14">
        <f t="shared" si="14"/>
        <v>18.75</v>
      </c>
      <c r="O455" s="15">
        <f t="shared" si="15"/>
        <v>35</v>
      </c>
      <c r="P455" s="15">
        <f>STOCK[[#This Row],[Precio Final]]-STOCK[[#This Row],[Costo total]]</f>
        <v>22.5</v>
      </c>
      <c r="Q455" s="14">
        <f>STOCK[[#This Row],[Ganancia Unitaria]]*STOCK[[#This Row],[Salidas]]</f>
        <v>0</v>
      </c>
      <c r="R455" s="14"/>
      <c r="S455" s="14"/>
      <c r="T455" s="15"/>
      <c r="U455" s="14"/>
      <c r="V455" s="14"/>
    </row>
    <row r="456" spans="1:22" ht="34" customHeight="1" x14ac:dyDescent="0.2">
      <c r="A456" s="8" t="s">
        <v>1031</v>
      </c>
      <c r="B456" s="8" t="s">
        <v>136</v>
      </c>
      <c r="C456" s="10" t="s">
        <v>1032</v>
      </c>
      <c r="D456" s="8" t="s">
        <v>1033</v>
      </c>
      <c r="E456" s="9"/>
      <c r="F456" s="9">
        <v>40</v>
      </c>
      <c r="G456" s="8">
        <v>1</v>
      </c>
      <c r="H456" s="11">
        <f>SUMIFS(VENTAS[Cantidad],VENTAS[Código del producto Vendido],STOCK[[#This Row],[Code]])</f>
        <v>0</v>
      </c>
      <c r="I456" s="8">
        <f>STOCK[[#This Row],[Entradas]]-STOCK[[#This Row],[Salidas]]</f>
        <v>1</v>
      </c>
      <c r="J456" s="12">
        <f>STOCK[[#This Row],[Precio Final]]*10%</f>
        <v>0</v>
      </c>
      <c r="K456" s="9"/>
      <c r="L456" s="9"/>
      <c r="M456" s="13">
        <f>STOCK[[#This Row],[Costo Unitario (USD)]]+STOCK[[#This Row],[Costo Envío (USD)]]+STOCK[[#This Row],[Comisión 10%]]</f>
        <v>0</v>
      </c>
      <c r="N456" s="8">
        <f t="shared" si="14"/>
        <v>0</v>
      </c>
      <c r="O456" s="9"/>
      <c r="P456" s="9">
        <f>STOCK[[#This Row],[Precio Final]]-STOCK[[#This Row],[Costo total]]</f>
        <v>0</v>
      </c>
      <c r="Q456" s="8">
        <f>STOCK[[#This Row],[Ganancia Unitaria]]*STOCK[[#This Row],[Salidas]]</f>
        <v>0</v>
      </c>
      <c r="R456" s="8"/>
      <c r="S456" s="8"/>
      <c r="T456" s="9"/>
      <c r="U456" s="8"/>
      <c r="V456" s="8"/>
    </row>
    <row r="457" spans="1:22" ht="51" customHeight="1" x14ac:dyDescent="0.2">
      <c r="A457" s="14" t="s">
        <v>1034</v>
      </c>
      <c r="B457" s="14" t="s">
        <v>85</v>
      </c>
      <c r="C457" s="16" t="s">
        <v>1035</v>
      </c>
      <c r="D457" s="14" t="s">
        <v>42</v>
      </c>
      <c r="E457" s="15"/>
      <c r="F457" s="15">
        <v>18</v>
      </c>
      <c r="G457" s="14">
        <v>4</v>
      </c>
      <c r="H457" s="17">
        <f>SUMIFS(VENTAS[Cantidad],VENTAS[Código del producto Vendido],STOCK[[#This Row],[Code]])</f>
        <v>0</v>
      </c>
      <c r="I457" s="14">
        <f>STOCK[[#This Row],[Entradas]]-STOCK[[#This Row],[Salidas]]</f>
        <v>4</v>
      </c>
      <c r="J457" s="18">
        <f>STOCK[[#This Row],[Precio Final]]*10%</f>
        <v>1.8</v>
      </c>
      <c r="K457" s="15">
        <v>9</v>
      </c>
      <c r="L457" s="15">
        <v>0</v>
      </c>
      <c r="M457" s="19">
        <f>STOCK[[#This Row],[Costo Unitario (USD)]]+STOCK[[#This Row],[Costo Envío (USD)]]+STOCK[[#This Row],[Comisión 10%]]</f>
        <v>10.8</v>
      </c>
      <c r="N457" s="14">
        <f t="shared" si="14"/>
        <v>16.200000000000003</v>
      </c>
      <c r="O457" s="15">
        <f t="shared" ref="O457:O488" si="16">F457</f>
        <v>18</v>
      </c>
      <c r="P457" s="15">
        <f>STOCK[[#This Row],[Precio Final]]-STOCK[[#This Row],[Costo total]]</f>
        <v>7.1999999999999993</v>
      </c>
      <c r="Q457" s="14">
        <f>STOCK[[#This Row],[Ganancia Unitaria]]*STOCK[[#This Row],[Salidas]]</f>
        <v>0</v>
      </c>
      <c r="R457" s="14"/>
      <c r="S457" s="14"/>
      <c r="T457" s="15"/>
      <c r="U457" s="14"/>
      <c r="V457" s="14"/>
    </row>
    <row r="458" spans="1:22" ht="51" customHeight="1" x14ac:dyDescent="0.2">
      <c r="A458" s="8" t="s">
        <v>1036</v>
      </c>
      <c r="B458" s="8" t="s">
        <v>607</v>
      </c>
      <c r="C458" s="10" t="s">
        <v>647</v>
      </c>
      <c r="D458" s="8" t="s">
        <v>609</v>
      </c>
      <c r="E458" s="9"/>
      <c r="F458" s="9">
        <v>18</v>
      </c>
      <c r="G458" s="8">
        <v>2</v>
      </c>
      <c r="H458" s="11">
        <f>SUMIFS(VENTAS[Cantidad],VENTAS[Código del producto Vendido],STOCK[[#This Row],[Code]])</f>
        <v>1</v>
      </c>
      <c r="I458" s="8">
        <f>STOCK[[#This Row],[Entradas]]-STOCK[[#This Row],[Salidas]]</f>
        <v>1</v>
      </c>
      <c r="J458" s="12">
        <f>STOCK[[#This Row],[Precio Final]]*10%</f>
        <v>1.8</v>
      </c>
      <c r="K458" s="9">
        <v>9</v>
      </c>
      <c r="L458" s="9">
        <v>0</v>
      </c>
      <c r="M458" s="13">
        <f>STOCK[[#This Row],[Costo Unitario (USD)]]+STOCK[[#This Row],[Costo Envío (USD)]]+STOCK[[#This Row],[Comisión 10%]]</f>
        <v>10.8</v>
      </c>
      <c r="N458" s="8">
        <f t="shared" si="14"/>
        <v>16.200000000000003</v>
      </c>
      <c r="O458" s="9">
        <f t="shared" si="16"/>
        <v>18</v>
      </c>
      <c r="P458" s="9">
        <f>STOCK[[#This Row],[Precio Final]]-STOCK[[#This Row],[Costo total]]</f>
        <v>7.1999999999999993</v>
      </c>
      <c r="Q458" s="8">
        <f>STOCK[[#This Row],[Ganancia Unitaria]]*STOCK[[#This Row],[Salidas]]</f>
        <v>7.1999999999999993</v>
      </c>
      <c r="R458" s="8"/>
      <c r="S458" s="8"/>
      <c r="T458" s="9"/>
      <c r="U458" s="8"/>
      <c r="V458" s="8"/>
    </row>
    <row r="459" spans="1:22" ht="51" customHeight="1" x14ac:dyDescent="0.2">
      <c r="A459" s="14" t="s">
        <v>1037</v>
      </c>
      <c r="B459" s="14" t="s">
        <v>136</v>
      </c>
      <c r="C459" s="16" t="s">
        <v>1038</v>
      </c>
      <c r="D459" s="14" t="s">
        <v>34</v>
      </c>
      <c r="E459" s="15"/>
      <c r="F459" s="15">
        <v>18</v>
      </c>
      <c r="G459" s="14">
        <v>0</v>
      </c>
      <c r="H459" s="17">
        <f>SUMIFS(VENTAS[Cantidad],VENTAS[Código del producto Vendido],STOCK[[#This Row],[Code]])</f>
        <v>1</v>
      </c>
      <c r="I459" s="14">
        <f>STOCK[[#This Row],[Entradas]]-STOCK[[#This Row],[Salidas]]</f>
        <v>-1</v>
      </c>
      <c r="J459" s="18">
        <f>STOCK[[#This Row],[Precio Final]]*10%</f>
        <v>1.8</v>
      </c>
      <c r="K459" s="15">
        <v>9</v>
      </c>
      <c r="L459" s="15">
        <v>0</v>
      </c>
      <c r="M459" s="19">
        <f>STOCK[[#This Row],[Costo Unitario (USD)]]+STOCK[[#This Row],[Costo Envío (USD)]]+STOCK[[#This Row],[Comisión 10%]]</f>
        <v>10.8</v>
      </c>
      <c r="N459" s="14">
        <f t="shared" si="14"/>
        <v>16.200000000000003</v>
      </c>
      <c r="O459" s="15">
        <f t="shared" si="16"/>
        <v>18</v>
      </c>
      <c r="P459" s="15">
        <f>STOCK[[#This Row],[Precio Final]]-STOCK[[#This Row],[Costo total]]</f>
        <v>7.1999999999999993</v>
      </c>
      <c r="Q459" s="14">
        <f>STOCK[[#This Row],[Ganancia Unitaria]]*STOCK[[#This Row],[Salidas]]</f>
        <v>7.1999999999999993</v>
      </c>
      <c r="R459" s="14"/>
      <c r="S459" s="14"/>
      <c r="T459" s="15"/>
      <c r="U459" s="14"/>
      <c r="V459" s="14"/>
    </row>
    <row r="460" spans="1:22" ht="34" customHeight="1" x14ac:dyDescent="0.2">
      <c r="A460" s="8" t="s">
        <v>1039</v>
      </c>
      <c r="B460" s="8" t="s">
        <v>1040</v>
      </c>
      <c r="C460" s="10" t="s">
        <v>1041</v>
      </c>
      <c r="D460" s="8" t="s">
        <v>42</v>
      </c>
      <c r="E460" s="9"/>
      <c r="F460" s="9">
        <v>15</v>
      </c>
      <c r="G460" s="8">
        <v>1</v>
      </c>
      <c r="H460" s="11">
        <f>SUMIFS(VENTAS[Cantidad],VENTAS[Código del producto Vendido],STOCK[[#This Row],[Code]])</f>
        <v>0</v>
      </c>
      <c r="I460" s="8">
        <f>STOCK[[#This Row],[Entradas]]-STOCK[[#This Row],[Salidas]]</f>
        <v>1</v>
      </c>
      <c r="J460" s="12">
        <f>STOCK[[#This Row],[Precio Final]]*10%</f>
        <v>1.5</v>
      </c>
      <c r="K460" s="9">
        <v>9</v>
      </c>
      <c r="L460" s="9">
        <v>0</v>
      </c>
      <c r="M460" s="13">
        <f>STOCK[[#This Row],[Costo Unitario (USD)]]+STOCK[[#This Row],[Costo Envío (USD)]]+STOCK[[#This Row],[Comisión 10%]]</f>
        <v>10.5</v>
      </c>
      <c r="N460" s="8">
        <f t="shared" si="14"/>
        <v>15.75</v>
      </c>
      <c r="O460" s="9">
        <f t="shared" si="16"/>
        <v>15</v>
      </c>
      <c r="P460" s="9">
        <f>STOCK[[#This Row],[Precio Final]]-STOCK[[#This Row],[Costo total]]</f>
        <v>4.5</v>
      </c>
      <c r="Q460" s="8">
        <f>STOCK[[#This Row],[Ganancia Unitaria]]*STOCK[[#This Row],[Salidas]]</f>
        <v>0</v>
      </c>
      <c r="R460" s="8"/>
      <c r="S460" s="8"/>
      <c r="T460" s="9">
        <v>0</v>
      </c>
      <c r="U460" s="8">
        <v>0</v>
      </c>
      <c r="V460" s="8"/>
    </row>
    <row r="461" spans="1:22" ht="34" customHeight="1" x14ac:dyDescent="0.2">
      <c r="A461" s="14" t="s">
        <v>1042</v>
      </c>
      <c r="B461" s="14" t="s">
        <v>143</v>
      </c>
      <c r="C461" s="16" t="s">
        <v>348</v>
      </c>
      <c r="D461" s="14" t="s">
        <v>46</v>
      </c>
      <c r="E461" s="15"/>
      <c r="F461" s="15">
        <v>18</v>
      </c>
      <c r="G461" s="14">
        <v>1</v>
      </c>
      <c r="H461" s="17">
        <f>SUMIFS(VENTAS[Cantidad],VENTAS[Código del producto Vendido],STOCK[[#This Row],[Code]])</f>
        <v>0</v>
      </c>
      <c r="I461" s="14">
        <f>STOCK[[#This Row],[Entradas]]-STOCK[[#This Row],[Salidas]]</f>
        <v>1</v>
      </c>
      <c r="J461" s="18">
        <f>STOCK[[#This Row],[Precio Final]]*10%</f>
        <v>1.8</v>
      </c>
      <c r="K461" s="15">
        <v>9</v>
      </c>
      <c r="L461" s="15">
        <v>0</v>
      </c>
      <c r="M461" s="19">
        <f>STOCK[[#This Row],[Costo Unitario (USD)]]+STOCK[[#This Row],[Costo Envío (USD)]]+STOCK[[#This Row],[Comisión 10%]]</f>
        <v>10.8</v>
      </c>
      <c r="N461" s="14">
        <f t="shared" si="14"/>
        <v>16.200000000000003</v>
      </c>
      <c r="O461" s="15">
        <f t="shared" si="16"/>
        <v>18</v>
      </c>
      <c r="P461" s="15">
        <f>STOCK[[#This Row],[Precio Final]]-STOCK[[#This Row],[Costo total]]</f>
        <v>7.1999999999999993</v>
      </c>
      <c r="Q461" s="14">
        <f>STOCK[[#This Row],[Ganancia Unitaria]]*STOCK[[#This Row],[Salidas]]</f>
        <v>0</v>
      </c>
      <c r="R461" s="14"/>
      <c r="S461" s="14"/>
      <c r="T461" s="15"/>
      <c r="U461" s="14"/>
      <c r="V461" s="14"/>
    </row>
    <row r="462" spans="1:22" ht="34" customHeight="1" x14ac:dyDescent="0.2">
      <c r="A462" s="8" t="s">
        <v>1043</v>
      </c>
      <c r="B462" s="8" t="s">
        <v>149</v>
      </c>
      <c r="C462" s="10" t="s">
        <v>978</v>
      </c>
      <c r="D462" s="8" t="s">
        <v>46</v>
      </c>
      <c r="E462" s="9"/>
      <c r="F462" s="9">
        <v>20</v>
      </c>
      <c r="G462" s="8">
        <v>1</v>
      </c>
      <c r="H462" s="11">
        <f>SUMIFS(VENTAS[Cantidad],VENTAS[Código del producto Vendido],STOCK[[#This Row],[Code]])</f>
        <v>0</v>
      </c>
      <c r="I462" s="8">
        <f>STOCK[[#This Row],[Entradas]]-STOCK[[#This Row],[Salidas]]</f>
        <v>1</v>
      </c>
      <c r="J462" s="12">
        <f>STOCK[[#This Row],[Precio Final]]*10%</f>
        <v>2</v>
      </c>
      <c r="K462" s="9">
        <v>9</v>
      </c>
      <c r="L462" s="9">
        <v>0</v>
      </c>
      <c r="M462" s="13">
        <f>STOCK[[#This Row],[Costo Unitario (USD)]]+STOCK[[#This Row],[Costo Envío (USD)]]+STOCK[[#This Row],[Comisión 10%]]</f>
        <v>11</v>
      </c>
      <c r="N462" s="8">
        <f t="shared" si="14"/>
        <v>16.5</v>
      </c>
      <c r="O462" s="9">
        <f t="shared" si="16"/>
        <v>20</v>
      </c>
      <c r="P462" s="9">
        <f>STOCK[[#This Row],[Precio Final]]-STOCK[[#This Row],[Costo total]]</f>
        <v>9</v>
      </c>
      <c r="Q462" s="8">
        <f>STOCK[[#This Row],[Ganancia Unitaria]]*STOCK[[#This Row],[Salidas]]</f>
        <v>0</v>
      </c>
      <c r="R462" s="8"/>
      <c r="S462" s="8"/>
      <c r="T462" s="9"/>
      <c r="U462" s="8"/>
      <c r="V462" s="8"/>
    </row>
    <row r="463" spans="1:22" ht="34" customHeight="1" x14ac:dyDescent="0.2">
      <c r="A463" s="14" t="s">
        <v>1044</v>
      </c>
      <c r="B463" s="14" t="s">
        <v>99</v>
      </c>
      <c r="C463" s="16" t="s">
        <v>1045</v>
      </c>
      <c r="D463" s="14" t="s">
        <v>34</v>
      </c>
      <c r="E463" s="15"/>
      <c r="F463" s="15">
        <v>28</v>
      </c>
      <c r="G463" s="14">
        <v>1</v>
      </c>
      <c r="H463" s="17">
        <f>SUMIFS(VENTAS[Cantidad],VENTAS[Código del producto Vendido],STOCK[[#This Row],[Code]])</f>
        <v>0</v>
      </c>
      <c r="I463" s="14">
        <f>STOCK[[#This Row],[Entradas]]-STOCK[[#This Row],[Salidas]]</f>
        <v>1</v>
      </c>
      <c r="J463" s="18">
        <f>STOCK[[#This Row],[Precio Final]]*10%</f>
        <v>2.8000000000000003</v>
      </c>
      <c r="K463" s="15">
        <v>9</v>
      </c>
      <c r="L463" s="15">
        <v>0</v>
      </c>
      <c r="M463" s="19">
        <f>STOCK[[#This Row],[Costo Unitario (USD)]]+STOCK[[#This Row],[Costo Envío (USD)]]+STOCK[[#This Row],[Comisión 10%]]</f>
        <v>11.8</v>
      </c>
      <c r="N463" s="14">
        <f t="shared" si="14"/>
        <v>17.700000000000003</v>
      </c>
      <c r="O463" s="15">
        <f t="shared" si="16"/>
        <v>28</v>
      </c>
      <c r="P463" s="15">
        <f>STOCK[[#This Row],[Precio Final]]-STOCK[[#This Row],[Costo total]]</f>
        <v>16.2</v>
      </c>
      <c r="Q463" s="14">
        <f>STOCK[[#This Row],[Ganancia Unitaria]]*STOCK[[#This Row],[Salidas]]</f>
        <v>0</v>
      </c>
      <c r="R463" s="14"/>
      <c r="S463" s="14"/>
      <c r="T463" s="15"/>
      <c r="U463" s="14"/>
      <c r="V463" s="14"/>
    </row>
    <row r="464" spans="1:22" ht="34" customHeight="1" x14ac:dyDescent="0.2">
      <c r="A464" s="8" t="s">
        <v>1046</v>
      </c>
      <c r="B464" s="8" t="s">
        <v>99</v>
      </c>
      <c r="C464" s="10" t="s">
        <v>1047</v>
      </c>
      <c r="D464" s="8" t="s">
        <v>34</v>
      </c>
      <c r="E464" s="9"/>
      <c r="F464" s="9">
        <v>20</v>
      </c>
      <c r="G464" s="8">
        <v>0</v>
      </c>
      <c r="H464" s="11">
        <f>SUMIFS(VENTAS[Cantidad],VENTAS[Código del producto Vendido],STOCK[[#This Row],[Code]])</f>
        <v>0</v>
      </c>
      <c r="I464" s="8">
        <f>STOCK[[#This Row],[Entradas]]-STOCK[[#This Row],[Salidas]]</f>
        <v>0</v>
      </c>
      <c r="J464" s="12">
        <f>STOCK[[#This Row],[Precio Final]]*10%</f>
        <v>2</v>
      </c>
      <c r="K464" s="9">
        <v>9</v>
      </c>
      <c r="L464" s="9">
        <v>0</v>
      </c>
      <c r="M464" s="13">
        <f>STOCK[[#This Row],[Costo Unitario (USD)]]+STOCK[[#This Row],[Costo Envío (USD)]]+STOCK[[#This Row],[Comisión 10%]]</f>
        <v>11</v>
      </c>
      <c r="N464" s="8">
        <f t="shared" si="14"/>
        <v>16.5</v>
      </c>
      <c r="O464" s="9">
        <f t="shared" si="16"/>
        <v>20</v>
      </c>
      <c r="P464" s="9">
        <f>STOCK[[#This Row],[Precio Final]]-STOCK[[#This Row],[Costo total]]</f>
        <v>9</v>
      </c>
      <c r="Q464" s="8">
        <f>STOCK[[#This Row],[Ganancia Unitaria]]*STOCK[[#This Row],[Salidas]]</f>
        <v>0</v>
      </c>
      <c r="R464" s="8"/>
      <c r="S464" s="8"/>
      <c r="T464" s="9"/>
      <c r="U464" s="8"/>
      <c r="V464" s="8"/>
    </row>
    <row r="465" spans="1:22" ht="34" customHeight="1" x14ac:dyDescent="0.2">
      <c r="A465" s="14" t="s">
        <v>1048</v>
      </c>
      <c r="B465" s="14" t="s">
        <v>328</v>
      </c>
      <c r="C465" s="16" t="s">
        <v>1049</v>
      </c>
      <c r="D465" s="14" t="s">
        <v>609</v>
      </c>
      <c r="E465" s="15"/>
      <c r="F465" s="15">
        <v>30</v>
      </c>
      <c r="G465" s="14">
        <v>0</v>
      </c>
      <c r="H465" s="17">
        <f>SUMIFS(VENTAS[Cantidad],VENTAS[Código del producto Vendido],STOCK[[#This Row],[Code]])</f>
        <v>0</v>
      </c>
      <c r="I465" s="14">
        <f>STOCK[[#This Row],[Entradas]]-STOCK[[#This Row],[Salidas]]</f>
        <v>0</v>
      </c>
      <c r="J465" s="18">
        <f>STOCK[[#This Row],[Precio Final]]*10%</f>
        <v>3</v>
      </c>
      <c r="K465" s="15">
        <v>9</v>
      </c>
      <c r="L465" s="15">
        <v>0</v>
      </c>
      <c r="M465" s="19">
        <f>STOCK[[#This Row],[Costo Unitario (USD)]]+STOCK[[#This Row],[Costo Envío (USD)]]+STOCK[[#This Row],[Comisión 10%]]</f>
        <v>12</v>
      </c>
      <c r="N465" s="14">
        <f t="shared" si="14"/>
        <v>18</v>
      </c>
      <c r="O465" s="15">
        <f t="shared" si="16"/>
        <v>30</v>
      </c>
      <c r="P465" s="15">
        <f>STOCK[[#This Row],[Precio Final]]-STOCK[[#This Row],[Costo total]]</f>
        <v>18</v>
      </c>
      <c r="Q465" s="14">
        <f>STOCK[[#This Row],[Ganancia Unitaria]]*STOCK[[#This Row],[Salidas]]</f>
        <v>0</v>
      </c>
      <c r="R465" s="14"/>
      <c r="S465" s="14"/>
      <c r="T465" s="15"/>
      <c r="U465" s="14"/>
      <c r="V465" s="14"/>
    </row>
    <row r="466" spans="1:22" ht="34" customHeight="1" x14ac:dyDescent="0.2">
      <c r="A466" s="8" t="s">
        <v>1050</v>
      </c>
      <c r="B466" s="8" t="s">
        <v>328</v>
      </c>
      <c r="C466" s="10" t="s">
        <v>1051</v>
      </c>
      <c r="D466" s="8" t="s">
        <v>224</v>
      </c>
      <c r="E466" s="9"/>
      <c r="F466" s="9">
        <v>30</v>
      </c>
      <c r="G466" s="8">
        <v>2</v>
      </c>
      <c r="H466" s="11">
        <f>SUMIFS(VENTAS[Cantidad],VENTAS[Código del producto Vendido],STOCK[[#This Row],[Code]])</f>
        <v>0</v>
      </c>
      <c r="I466" s="8">
        <f>STOCK[[#This Row],[Entradas]]-STOCK[[#This Row],[Salidas]]</f>
        <v>2</v>
      </c>
      <c r="J466" s="12">
        <f>STOCK[[#This Row],[Precio Final]]*10%</f>
        <v>3</v>
      </c>
      <c r="K466" s="9">
        <v>9</v>
      </c>
      <c r="L466" s="9">
        <v>0</v>
      </c>
      <c r="M466" s="13">
        <f>STOCK[[#This Row],[Costo Unitario (USD)]]+STOCK[[#This Row],[Costo Envío (USD)]]+STOCK[[#This Row],[Comisión 10%]]</f>
        <v>12</v>
      </c>
      <c r="N466" s="8">
        <f t="shared" si="14"/>
        <v>18</v>
      </c>
      <c r="O466" s="9">
        <f t="shared" si="16"/>
        <v>30</v>
      </c>
      <c r="P466" s="9">
        <f>STOCK[[#This Row],[Precio Final]]-STOCK[[#This Row],[Costo total]]</f>
        <v>18</v>
      </c>
      <c r="Q466" s="8">
        <f>STOCK[[#This Row],[Ganancia Unitaria]]*STOCK[[#This Row],[Salidas]]</f>
        <v>0</v>
      </c>
      <c r="R466" s="8"/>
      <c r="S466" s="8"/>
      <c r="T466" s="9"/>
      <c r="U466" s="8"/>
      <c r="V466" s="8"/>
    </row>
    <row r="467" spans="1:22" ht="34" customHeight="1" x14ac:dyDescent="0.2">
      <c r="A467" s="14" t="s">
        <v>1052</v>
      </c>
      <c r="B467" s="14" t="s">
        <v>136</v>
      </c>
      <c r="C467" s="16" t="s">
        <v>1053</v>
      </c>
      <c r="D467" s="14" t="s">
        <v>113</v>
      </c>
      <c r="E467" s="15"/>
      <c r="F467" s="15">
        <v>30</v>
      </c>
      <c r="G467" s="14">
        <v>3</v>
      </c>
      <c r="H467" s="17">
        <f>SUMIFS(VENTAS[Cantidad],VENTAS[Código del producto Vendido],STOCK[[#This Row],[Code]])</f>
        <v>0</v>
      </c>
      <c r="I467" s="14">
        <f>STOCK[[#This Row],[Entradas]]-STOCK[[#This Row],[Salidas]]</f>
        <v>3</v>
      </c>
      <c r="J467" s="18">
        <f>STOCK[[#This Row],[Precio Final]]*10%</f>
        <v>3</v>
      </c>
      <c r="K467" s="15">
        <v>9</v>
      </c>
      <c r="L467" s="15">
        <v>0</v>
      </c>
      <c r="M467" s="19">
        <f>STOCK[[#This Row],[Costo Unitario (USD)]]+STOCK[[#This Row],[Costo Envío (USD)]]+STOCK[[#This Row],[Comisión 10%]]</f>
        <v>12</v>
      </c>
      <c r="N467" s="14">
        <f t="shared" si="14"/>
        <v>18</v>
      </c>
      <c r="O467" s="15">
        <f t="shared" si="16"/>
        <v>30</v>
      </c>
      <c r="P467" s="15">
        <f>STOCK[[#This Row],[Precio Final]]-STOCK[[#This Row],[Costo total]]</f>
        <v>18</v>
      </c>
      <c r="Q467" s="14">
        <f>STOCK[[#This Row],[Ganancia Unitaria]]*STOCK[[#This Row],[Salidas]]</f>
        <v>0</v>
      </c>
      <c r="R467" s="14"/>
      <c r="S467" s="14"/>
      <c r="T467" s="15"/>
      <c r="U467" s="14"/>
      <c r="V467" s="14"/>
    </row>
    <row r="468" spans="1:22" ht="51" customHeight="1" x14ac:dyDescent="0.2">
      <c r="A468" s="8" t="s">
        <v>948</v>
      </c>
      <c r="B468" s="8" t="s">
        <v>85</v>
      </c>
      <c r="C468" s="10" t="s">
        <v>1054</v>
      </c>
      <c r="D468" s="8" t="s">
        <v>46</v>
      </c>
      <c r="E468" s="9"/>
      <c r="F468" s="9">
        <v>25</v>
      </c>
      <c r="G468" s="8">
        <v>1</v>
      </c>
      <c r="H468" s="11">
        <f>SUMIFS(VENTAS[Cantidad],VENTAS[Código del producto Vendido],STOCK[[#This Row],[Code]])</f>
        <v>0</v>
      </c>
      <c r="I468" s="8">
        <f>STOCK[[#This Row],[Entradas]]-STOCK[[#This Row],[Salidas]]</f>
        <v>1</v>
      </c>
      <c r="J468" s="12">
        <f>STOCK[[#This Row],[Precio Final]]*10%</f>
        <v>2.5</v>
      </c>
      <c r="K468" s="9">
        <v>9</v>
      </c>
      <c r="L468" s="9">
        <v>0</v>
      </c>
      <c r="M468" s="13">
        <f>STOCK[[#This Row],[Costo Unitario (USD)]]+STOCK[[#This Row],[Costo Envío (USD)]]+STOCK[[#This Row],[Comisión 10%]]</f>
        <v>11.5</v>
      </c>
      <c r="N468" s="8">
        <f t="shared" si="14"/>
        <v>17.25</v>
      </c>
      <c r="O468" s="9">
        <f t="shared" si="16"/>
        <v>25</v>
      </c>
      <c r="P468" s="9">
        <f>STOCK[[#This Row],[Precio Final]]-STOCK[[#This Row],[Costo total]]</f>
        <v>13.5</v>
      </c>
      <c r="Q468" s="8">
        <f>STOCK[[#This Row],[Ganancia Unitaria]]*STOCK[[#This Row],[Salidas]]</f>
        <v>0</v>
      </c>
      <c r="R468" s="8"/>
      <c r="S468" s="8"/>
      <c r="T468" s="9"/>
      <c r="U468" s="8"/>
      <c r="V468" s="8"/>
    </row>
    <row r="469" spans="1:22" ht="51" customHeight="1" x14ac:dyDescent="0.2">
      <c r="A469" s="14" t="s">
        <v>1055</v>
      </c>
      <c r="B469" s="14" t="s">
        <v>136</v>
      </c>
      <c r="C469" s="16" t="s">
        <v>1056</v>
      </c>
      <c r="D469" s="14" t="s">
        <v>113</v>
      </c>
      <c r="E469" s="15"/>
      <c r="F469" s="15">
        <v>25</v>
      </c>
      <c r="G469" s="14">
        <v>1</v>
      </c>
      <c r="H469" s="17">
        <f>SUMIFS(VENTAS[Cantidad],VENTAS[Código del producto Vendido],STOCK[[#This Row],[Code]])</f>
        <v>0</v>
      </c>
      <c r="I469" s="14">
        <v>0</v>
      </c>
      <c r="J469" s="18">
        <f>STOCK[[#This Row],[Precio Final]]*10%</f>
        <v>2.5</v>
      </c>
      <c r="K469" s="15">
        <v>9</v>
      </c>
      <c r="L469" s="15">
        <v>0</v>
      </c>
      <c r="M469" s="19">
        <f>STOCK[[#This Row],[Costo Unitario (USD)]]+STOCK[[#This Row],[Costo Envío (USD)]]+STOCK[[#This Row],[Comisión 10%]]</f>
        <v>11.5</v>
      </c>
      <c r="N469" s="14">
        <f t="shared" si="14"/>
        <v>17.25</v>
      </c>
      <c r="O469" s="15">
        <f t="shared" si="16"/>
        <v>25</v>
      </c>
      <c r="P469" s="15">
        <f>STOCK[[#This Row],[Precio Final]]-STOCK[[#This Row],[Costo total]]</f>
        <v>13.5</v>
      </c>
      <c r="Q469" s="14">
        <f>STOCK[[#This Row],[Ganancia Unitaria]]*STOCK[[#This Row],[Salidas]]</f>
        <v>0</v>
      </c>
      <c r="R469" s="14"/>
      <c r="S469" s="14"/>
      <c r="T469" s="15"/>
      <c r="U469" s="14"/>
      <c r="V469" s="14"/>
    </row>
    <row r="470" spans="1:22" ht="51" customHeight="1" x14ac:dyDescent="0.2">
      <c r="A470" s="8" t="s">
        <v>1057</v>
      </c>
      <c r="B470" s="8" t="s">
        <v>85</v>
      </c>
      <c r="C470" s="10" t="s">
        <v>1056</v>
      </c>
      <c r="D470" s="8" t="s">
        <v>42</v>
      </c>
      <c r="E470" s="9"/>
      <c r="F470" s="9">
        <v>25</v>
      </c>
      <c r="G470" s="8">
        <v>1</v>
      </c>
      <c r="H470" s="11">
        <f>SUMIFS(VENTAS[Cantidad],VENTAS[Código del producto Vendido],STOCK[[#This Row],[Code]])</f>
        <v>0</v>
      </c>
      <c r="I470" s="8">
        <v>0</v>
      </c>
      <c r="J470" s="12">
        <f>STOCK[[#This Row],[Precio Final]]*10%</f>
        <v>2.5</v>
      </c>
      <c r="K470" s="9">
        <v>9</v>
      </c>
      <c r="L470" s="9">
        <v>0</v>
      </c>
      <c r="M470" s="13">
        <f>STOCK[[#This Row],[Costo Unitario (USD)]]+STOCK[[#This Row],[Costo Envío (USD)]]+STOCK[[#This Row],[Comisión 10%]]</f>
        <v>11.5</v>
      </c>
      <c r="N470" s="8">
        <f t="shared" si="14"/>
        <v>17.25</v>
      </c>
      <c r="O470" s="9">
        <f t="shared" si="16"/>
        <v>25</v>
      </c>
      <c r="P470" s="9">
        <f>STOCK[[#This Row],[Precio Final]]-STOCK[[#This Row],[Costo total]]</f>
        <v>13.5</v>
      </c>
      <c r="Q470" s="8">
        <f>STOCK[[#This Row],[Ganancia Unitaria]]*STOCK[[#This Row],[Salidas]]</f>
        <v>0</v>
      </c>
      <c r="R470" s="8"/>
      <c r="S470" s="8"/>
      <c r="T470" s="9"/>
      <c r="U470" s="8"/>
      <c r="V470" s="8"/>
    </row>
    <row r="471" spans="1:22" ht="34" customHeight="1" x14ac:dyDescent="0.2">
      <c r="A471" s="14" t="s">
        <v>1058</v>
      </c>
      <c r="B471" s="14" t="s">
        <v>136</v>
      </c>
      <c r="C471" s="16" t="s">
        <v>1059</v>
      </c>
      <c r="D471" s="14" t="s">
        <v>34</v>
      </c>
      <c r="E471" s="15"/>
      <c r="F471" s="15">
        <v>30</v>
      </c>
      <c r="G471" s="14">
        <v>1</v>
      </c>
      <c r="H471" s="17">
        <f>SUMIFS(VENTAS[Cantidad],VENTAS[Código del producto Vendido],STOCK[[#This Row],[Code]])</f>
        <v>0</v>
      </c>
      <c r="I471" s="14">
        <v>0</v>
      </c>
      <c r="J471" s="18">
        <f>STOCK[[#This Row],[Precio Final]]*10%</f>
        <v>3</v>
      </c>
      <c r="K471" s="15">
        <v>9</v>
      </c>
      <c r="L471" s="15">
        <v>0</v>
      </c>
      <c r="M471" s="19">
        <f>STOCK[[#This Row],[Costo Unitario (USD)]]+STOCK[[#This Row],[Costo Envío (USD)]]+STOCK[[#This Row],[Comisión 10%]]</f>
        <v>12</v>
      </c>
      <c r="N471" s="14">
        <f t="shared" si="14"/>
        <v>18</v>
      </c>
      <c r="O471" s="15">
        <f t="shared" si="16"/>
        <v>30</v>
      </c>
      <c r="P471" s="15">
        <f>STOCK[[#This Row],[Precio Final]]-STOCK[[#This Row],[Costo total]]</f>
        <v>18</v>
      </c>
      <c r="Q471" s="14">
        <f>STOCK[[#This Row],[Ganancia Unitaria]]*STOCK[[#This Row],[Salidas]]</f>
        <v>0</v>
      </c>
      <c r="R471" s="14"/>
      <c r="S471" s="14"/>
      <c r="T471" s="15"/>
      <c r="U471" s="14"/>
      <c r="V471" s="14"/>
    </row>
    <row r="472" spans="1:22" ht="34" customHeight="1" x14ac:dyDescent="0.2">
      <c r="A472" s="8" t="s">
        <v>1060</v>
      </c>
      <c r="B472" s="8" t="s">
        <v>160</v>
      </c>
      <c r="C472" s="10" t="s">
        <v>1061</v>
      </c>
      <c r="D472" s="8" t="s">
        <v>46</v>
      </c>
      <c r="E472" s="9"/>
      <c r="F472" s="9">
        <v>30</v>
      </c>
      <c r="G472" s="8">
        <v>0</v>
      </c>
      <c r="H472" s="11">
        <f>SUMIFS(VENTAS[Cantidad],VENTAS[Código del producto Vendido],STOCK[[#This Row],[Code]])</f>
        <v>0</v>
      </c>
      <c r="I472" s="8">
        <f>STOCK[[#This Row],[Entradas]]-STOCK[[#This Row],[Salidas]]</f>
        <v>0</v>
      </c>
      <c r="J472" s="12">
        <f>STOCK[[#This Row],[Precio Final]]*10%</f>
        <v>3</v>
      </c>
      <c r="K472" s="9">
        <v>9</v>
      </c>
      <c r="L472" s="9">
        <v>0</v>
      </c>
      <c r="M472" s="13">
        <f>STOCK[[#This Row],[Costo Unitario (USD)]]+STOCK[[#This Row],[Costo Envío (USD)]]+STOCK[[#This Row],[Comisión 10%]]</f>
        <v>12</v>
      </c>
      <c r="N472" s="8">
        <f t="shared" si="14"/>
        <v>18</v>
      </c>
      <c r="O472" s="9">
        <f t="shared" si="16"/>
        <v>30</v>
      </c>
      <c r="P472" s="9">
        <f>STOCK[[#This Row],[Precio Final]]-STOCK[[#This Row],[Costo total]]</f>
        <v>18</v>
      </c>
      <c r="Q472" s="8">
        <f>STOCK[[#This Row],[Ganancia Unitaria]]*STOCK[[#This Row],[Salidas]]</f>
        <v>0</v>
      </c>
      <c r="R472" s="8"/>
      <c r="S472" s="8"/>
      <c r="T472" s="9"/>
      <c r="U472" s="8"/>
      <c r="V472" s="8"/>
    </row>
    <row r="473" spans="1:22" ht="51" customHeight="1" x14ac:dyDescent="0.2">
      <c r="A473" s="14" t="s">
        <v>1062</v>
      </c>
      <c r="B473" s="14" t="s">
        <v>160</v>
      </c>
      <c r="C473" s="16" t="s">
        <v>1063</v>
      </c>
      <c r="D473" s="14" t="s">
        <v>42</v>
      </c>
      <c r="E473" s="15"/>
      <c r="F473" s="15">
        <v>30</v>
      </c>
      <c r="G473" s="14">
        <v>4</v>
      </c>
      <c r="H473" s="17">
        <f>SUMIFS(VENTAS[Cantidad],VENTAS[Código del producto Vendido],STOCK[[#This Row],[Code]])</f>
        <v>1</v>
      </c>
      <c r="I473" s="14">
        <f>STOCK[[#This Row],[Entradas]]-STOCK[[#This Row],[Salidas]]</f>
        <v>3</v>
      </c>
      <c r="J473" s="18">
        <f>STOCK[[#This Row],[Precio Final]]*10%</f>
        <v>3</v>
      </c>
      <c r="K473" s="15">
        <v>9</v>
      </c>
      <c r="L473" s="15">
        <v>0</v>
      </c>
      <c r="M473" s="19">
        <f>STOCK[[#This Row],[Costo Unitario (USD)]]+STOCK[[#This Row],[Costo Envío (USD)]]+STOCK[[#This Row],[Comisión 10%]]</f>
        <v>12</v>
      </c>
      <c r="N473" s="14">
        <f t="shared" si="14"/>
        <v>18</v>
      </c>
      <c r="O473" s="15">
        <f t="shared" si="16"/>
        <v>30</v>
      </c>
      <c r="P473" s="15">
        <f>STOCK[[#This Row],[Precio Final]]-STOCK[[#This Row],[Costo total]]</f>
        <v>18</v>
      </c>
      <c r="Q473" s="14">
        <f>STOCK[[#This Row],[Ganancia Unitaria]]*STOCK[[#This Row],[Salidas]]</f>
        <v>18</v>
      </c>
      <c r="R473" s="14"/>
      <c r="S473" s="14"/>
      <c r="T473" s="15"/>
      <c r="U473" s="14"/>
      <c r="V473" s="14"/>
    </row>
    <row r="474" spans="1:22" ht="34" customHeight="1" x14ac:dyDescent="0.2">
      <c r="A474" s="8" t="s">
        <v>1064</v>
      </c>
      <c r="B474" s="8" t="s">
        <v>179</v>
      </c>
      <c r="C474" s="10" t="s">
        <v>1065</v>
      </c>
      <c r="D474" s="8" t="s">
        <v>113</v>
      </c>
      <c r="E474" s="9"/>
      <c r="F474" s="9">
        <v>30</v>
      </c>
      <c r="G474" s="8">
        <v>2</v>
      </c>
      <c r="H474" s="11">
        <f>SUMIFS(VENTAS[Cantidad],VENTAS[Código del producto Vendido],STOCK[[#This Row],[Code]])</f>
        <v>1</v>
      </c>
      <c r="I474" s="8">
        <f>STOCK[[#This Row],[Entradas]]-STOCK[[#This Row],[Salidas]]</f>
        <v>1</v>
      </c>
      <c r="J474" s="12">
        <f>STOCK[[#This Row],[Precio Final]]*10%</f>
        <v>3</v>
      </c>
      <c r="K474" s="9">
        <v>9</v>
      </c>
      <c r="L474" s="9">
        <v>0</v>
      </c>
      <c r="M474" s="13">
        <f>STOCK[[#This Row],[Costo Unitario (USD)]]+STOCK[[#This Row],[Costo Envío (USD)]]+STOCK[[#This Row],[Comisión 10%]]</f>
        <v>12</v>
      </c>
      <c r="N474" s="8">
        <f t="shared" si="14"/>
        <v>18</v>
      </c>
      <c r="O474" s="9">
        <f t="shared" si="16"/>
        <v>30</v>
      </c>
      <c r="P474" s="9">
        <f>STOCK[[#This Row],[Precio Final]]-STOCK[[#This Row],[Costo total]]</f>
        <v>18</v>
      </c>
      <c r="Q474" s="8">
        <f>STOCK[[#This Row],[Ganancia Unitaria]]*STOCK[[#This Row],[Salidas]]</f>
        <v>18</v>
      </c>
      <c r="R474" s="8"/>
      <c r="S474" s="8"/>
      <c r="T474" s="9"/>
      <c r="U474" s="8"/>
      <c r="V474" s="8"/>
    </row>
    <row r="475" spans="1:22" ht="34" customHeight="1" x14ac:dyDescent="0.2">
      <c r="A475" s="14" t="s">
        <v>1066</v>
      </c>
      <c r="B475" s="14" t="s">
        <v>99</v>
      </c>
      <c r="C475" s="16" t="s">
        <v>900</v>
      </c>
      <c r="D475" s="14" t="s">
        <v>34</v>
      </c>
      <c r="E475" s="15"/>
      <c r="F475" s="15">
        <v>20</v>
      </c>
      <c r="G475" s="14">
        <v>0</v>
      </c>
      <c r="H475" s="17">
        <f>SUMIFS(VENTAS[Cantidad],VENTAS[Código del producto Vendido],STOCK[[#This Row],[Code]])</f>
        <v>1</v>
      </c>
      <c r="I475" s="14">
        <f>STOCK[[#This Row],[Entradas]]-STOCK[[#This Row],[Salidas]]</f>
        <v>-1</v>
      </c>
      <c r="J475" s="18">
        <f>STOCK[[#This Row],[Precio Final]]*10%</f>
        <v>2</v>
      </c>
      <c r="K475" s="15">
        <v>9</v>
      </c>
      <c r="L475" s="15">
        <v>0</v>
      </c>
      <c r="M475" s="19">
        <f>STOCK[[#This Row],[Costo Unitario (USD)]]+STOCK[[#This Row],[Costo Envío (USD)]]+STOCK[[#This Row],[Comisión 10%]]</f>
        <v>11</v>
      </c>
      <c r="N475" s="14">
        <f t="shared" si="14"/>
        <v>16.5</v>
      </c>
      <c r="O475" s="15">
        <f t="shared" si="16"/>
        <v>20</v>
      </c>
      <c r="P475" s="15">
        <f>STOCK[[#This Row],[Precio Final]]-STOCK[[#This Row],[Costo total]]</f>
        <v>9</v>
      </c>
      <c r="Q475" s="14">
        <f>STOCK[[#This Row],[Ganancia Unitaria]]*STOCK[[#This Row],[Salidas]]</f>
        <v>9</v>
      </c>
      <c r="R475" s="14"/>
      <c r="S475" s="14"/>
      <c r="T475" s="15"/>
      <c r="U475" s="14"/>
      <c r="V475" s="14"/>
    </row>
    <row r="476" spans="1:22" ht="51" customHeight="1" x14ac:dyDescent="0.2">
      <c r="A476" s="8" t="s">
        <v>1067</v>
      </c>
      <c r="B476" s="8" t="s">
        <v>99</v>
      </c>
      <c r="C476" s="10" t="s">
        <v>1068</v>
      </c>
      <c r="D476" s="8" t="s">
        <v>113</v>
      </c>
      <c r="E476" s="9"/>
      <c r="F476" s="9">
        <v>20</v>
      </c>
      <c r="G476" s="8">
        <v>1</v>
      </c>
      <c r="H476" s="11">
        <f>SUMIFS(VENTAS[Cantidad],VENTAS[Código del producto Vendido],STOCK[[#This Row],[Code]])</f>
        <v>0</v>
      </c>
      <c r="I476" s="8">
        <f>STOCK[[#This Row],[Entradas]]-STOCK[[#This Row],[Salidas]]</f>
        <v>1</v>
      </c>
      <c r="J476" s="12">
        <f>STOCK[[#This Row],[Precio Final]]*10%</f>
        <v>2</v>
      </c>
      <c r="K476" s="9">
        <v>9</v>
      </c>
      <c r="L476" s="9">
        <v>0</v>
      </c>
      <c r="M476" s="13">
        <f>STOCK[[#This Row],[Costo Unitario (USD)]]+STOCK[[#This Row],[Costo Envío (USD)]]+STOCK[[#This Row],[Comisión 10%]]</f>
        <v>11</v>
      </c>
      <c r="N476" s="8">
        <f t="shared" si="14"/>
        <v>16.5</v>
      </c>
      <c r="O476" s="9">
        <f t="shared" si="16"/>
        <v>20</v>
      </c>
      <c r="P476" s="9">
        <f>STOCK[[#This Row],[Precio Final]]-STOCK[[#This Row],[Costo total]]</f>
        <v>9</v>
      </c>
      <c r="Q476" s="8">
        <f>STOCK[[#This Row],[Ganancia Unitaria]]*STOCK[[#This Row],[Salidas]]</f>
        <v>0</v>
      </c>
      <c r="R476" s="8"/>
      <c r="S476" s="8"/>
      <c r="T476" s="9"/>
      <c r="U476" s="8"/>
      <c r="V476" s="8"/>
    </row>
    <row r="477" spans="1:22" ht="51" customHeight="1" x14ac:dyDescent="0.2">
      <c r="A477" s="14" t="s">
        <v>1069</v>
      </c>
      <c r="B477" s="14" t="s">
        <v>99</v>
      </c>
      <c r="C477" s="16" t="s">
        <v>1070</v>
      </c>
      <c r="D477" s="14" t="s">
        <v>113</v>
      </c>
      <c r="E477" s="15"/>
      <c r="F477" s="15">
        <v>20</v>
      </c>
      <c r="G477" s="14">
        <v>2</v>
      </c>
      <c r="H477" s="17">
        <f>SUMIFS(VENTAS[Cantidad],VENTAS[Código del producto Vendido],STOCK[[#This Row],[Code]])</f>
        <v>0</v>
      </c>
      <c r="I477" s="14">
        <f>STOCK[[#This Row],[Entradas]]-STOCK[[#This Row],[Salidas]]</f>
        <v>2</v>
      </c>
      <c r="J477" s="18">
        <f>STOCK[[#This Row],[Precio Final]]*10%</f>
        <v>2</v>
      </c>
      <c r="K477" s="15">
        <v>9</v>
      </c>
      <c r="L477" s="15">
        <v>0</v>
      </c>
      <c r="M477" s="19">
        <f>STOCK[[#This Row],[Costo Unitario (USD)]]+STOCK[[#This Row],[Costo Envío (USD)]]+STOCK[[#This Row],[Comisión 10%]]</f>
        <v>11</v>
      </c>
      <c r="N477" s="14">
        <f t="shared" si="14"/>
        <v>16.5</v>
      </c>
      <c r="O477" s="15">
        <f t="shared" si="16"/>
        <v>20</v>
      </c>
      <c r="P477" s="15">
        <f>STOCK[[#This Row],[Precio Final]]-STOCK[[#This Row],[Costo total]]</f>
        <v>9</v>
      </c>
      <c r="Q477" s="14">
        <f>STOCK[[#This Row],[Ganancia Unitaria]]*STOCK[[#This Row],[Salidas]]</f>
        <v>0</v>
      </c>
      <c r="R477" s="14"/>
      <c r="S477" s="14"/>
      <c r="T477" s="15"/>
      <c r="U477" s="14"/>
      <c r="V477" s="14"/>
    </row>
    <row r="478" spans="1:22" ht="51" customHeight="1" x14ac:dyDescent="0.2">
      <c r="A478" s="8" t="s">
        <v>1071</v>
      </c>
      <c r="B478" s="8" t="s">
        <v>149</v>
      </c>
      <c r="C478" s="10" t="s">
        <v>1072</v>
      </c>
      <c r="D478" s="8" t="s">
        <v>42</v>
      </c>
      <c r="E478" s="9"/>
      <c r="F478" s="9">
        <v>25</v>
      </c>
      <c r="G478" s="8">
        <v>2</v>
      </c>
      <c r="H478" s="11">
        <f>SUMIFS(VENTAS[Cantidad],VENTAS[Código del producto Vendido],STOCK[[#This Row],[Code]])</f>
        <v>0</v>
      </c>
      <c r="I478" s="8">
        <f>STOCK[[#This Row],[Entradas]]-STOCK[[#This Row],[Salidas]]</f>
        <v>2</v>
      </c>
      <c r="J478" s="12">
        <f>STOCK[[#This Row],[Precio Final]]*10%</f>
        <v>2.5</v>
      </c>
      <c r="K478" s="9">
        <v>9</v>
      </c>
      <c r="L478" s="9">
        <v>0</v>
      </c>
      <c r="M478" s="13">
        <f>STOCK[[#This Row],[Costo Unitario (USD)]]+STOCK[[#This Row],[Costo Envío (USD)]]+STOCK[[#This Row],[Comisión 10%]]</f>
        <v>11.5</v>
      </c>
      <c r="N478" s="8">
        <f t="shared" si="14"/>
        <v>17.25</v>
      </c>
      <c r="O478" s="9">
        <f t="shared" si="16"/>
        <v>25</v>
      </c>
      <c r="P478" s="9">
        <f>STOCK[[#This Row],[Precio Final]]-STOCK[[#This Row],[Costo total]]</f>
        <v>13.5</v>
      </c>
      <c r="Q478" s="8">
        <f>STOCK[[#This Row],[Ganancia Unitaria]]*STOCK[[#This Row],[Salidas]]</f>
        <v>0</v>
      </c>
      <c r="R478" s="8"/>
      <c r="S478" s="8"/>
      <c r="T478" s="9"/>
      <c r="U478" s="8"/>
      <c r="V478" s="8"/>
    </row>
    <row r="479" spans="1:22" ht="51" customHeight="1" x14ac:dyDescent="0.2">
      <c r="A479" s="14" t="s">
        <v>1073</v>
      </c>
      <c r="B479" s="14" t="s">
        <v>99</v>
      </c>
      <c r="C479" s="16" t="s">
        <v>1074</v>
      </c>
      <c r="D479" s="14" t="s">
        <v>113</v>
      </c>
      <c r="E479" s="15"/>
      <c r="F479" s="15">
        <v>25</v>
      </c>
      <c r="G479" s="14">
        <v>1</v>
      </c>
      <c r="H479" s="17">
        <f>SUMIFS(VENTAS[Cantidad],VENTAS[Código del producto Vendido],STOCK[[#This Row],[Code]])</f>
        <v>0</v>
      </c>
      <c r="I479" s="14">
        <f>STOCK[[#This Row],[Entradas]]-STOCK[[#This Row],[Salidas]]</f>
        <v>1</v>
      </c>
      <c r="J479" s="18">
        <f>STOCK[[#This Row],[Precio Final]]*10%</f>
        <v>2.5</v>
      </c>
      <c r="K479" s="15">
        <v>9</v>
      </c>
      <c r="L479" s="15">
        <v>0</v>
      </c>
      <c r="M479" s="19">
        <f>STOCK[[#This Row],[Costo Unitario (USD)]]+STOCK[[#This Row],[Costo Envío (USD)]]+STOCK[[#This Row],[Comisión 10%]]</f>
        <v>11.5</v>
      </c>
      <c r="N479" s="14">
        <f t="shared" si="14"/>
        <v>17.25</v>
      </c>
      <c r="O479" s="15">
        <f t="shared" si="16"/>
        <v>25</v>
      </c>
      <c r="P479" s="15">
        <f>STOCK[[#This Row],[Precio Final]]-STOCK[[#This Row],[Costo total]]</f>
        <v>13.5</v>
      </c>
      <c r="Q479" s="14">
        <f>STOCK[[#This Row],[Ganancia Unitaria]]*STOCK[[#This Row],[Salidas]]</f>
        <v>0</v>
      </c>
      <c r="R479" s="14"/>
      <c r="S479" s="14"/>
      <c r="T479" s="15"/>
      <c r="U479" s="14"/>
      <c r="V479" s="14"/>
    </row>
    <row r="480" spans="1:22" ht="51" customHeight="1" x14ac:dyDescent="0.2">
      <c r="A480" s="8" t="s">
        <v>1075</v>
      </c>
      <c r="B480" s="8" t="s">
        <v>99</v>
      </c>
      <c r="C480" s="10" t="s">
        <v>1076</v>
      </c>
      <c r="D480" s="8" t="s">
        <v>34</v>
      </c>
      <c r="E480" s="9"/>
      <c r="F480" s="9">
        <v>25</v>
      </c>
      <c r="G480" s="8">
        <v>1</v>
      </c>
      <c r="H480" s="11">
        <f>SUMIFS(VENTAS[Cantidad],VENTAS[Código del producto Vendido],STOCK[[#This Row],[Code]])</f>
        <v>0</v>
      </c>
      <c r="I480" s="8">
        <f>STOCK[[#This Row],[Entradas]]-STOCK[[#This Row],[Salidas]]</f>
        <v>1</v>
      </c>
      <c r="J480" s="12">
        <f>STOCK[[#This Row],[Precio Final]]*10%</f>
        <v>2.5</v>
      </c>
      <c r="K480" s="9">
        <v>9</v>
      </c>
      <c r="L480" s="9">
        <v>0</v>
      </c>
      <c r="M480" s="13">
        <f>STOCK[[#This Row],[Costo Unitario (USD)]]+STOCK[[#This Row],[Costo Envío (USD)]]+STOCK[[#This Row],[Comisión 10%]]</f>
        <v>11.5</v>
      </c>
      <c r="N480" s="8">
        <f t="shared" si="14"/>
        <v>17.25</v>
      </c>
      <c r="O480" s="9">
        <f t="shared" si="16"/>
        <v>25</v>
      </c>
      <c r="P480" s="9">
        <f>STOCK[[#This Row],[Precio Final]]-STOCK[[#This Row],[Costo total]]</f>
        <v>13.5</v>
      </c>
      <c r="Q480" s="8">
        <f>STOCK[[#This Row],[Ganancia Unitaria]]*STOCK[[#This Row],[Salidas]]</f>
        <v>0</v>
      </c>
      <c r="R480" s="8"/>
      <c r="S480" s="8"/>
      <c r="T480" s="9"/>
      <c r="U480" s="8"/>
      <c r="V480" s="8"/>
    </row>
    <row r="481" spans="1:22" ht="51" customHeight="1" x14ac:dyDescent="0.2">
      <c r="A481" s="14" t="s">
        <v>1077</v>
      </c>
      <c r="B481" s="14" t="s">
        <v>581</v>
      </c>
      <c r="C481" s="16" t="s">
        <v>859</v>
      </c>
      <c r="D481" s="14" t="s">
        <v>224</v>
      </c>
      <c r="E481" s="15"/>
      <c r="F481" s="15">
        <v>18</v>
      </c>
      <c r="G481" s="14">
        <v>1</v>
      </c>
      <c r="H481" s="17">
        <f>SUMIFS(VENTAS[Cantidad],VENTAS[Código del producto Vendido],STOCK[[#This Row],[Code]])</f>
        <v>0</v>
      </c>
      <c r="I481" s="14">
        <f>STOCK[[#This Row],[Entradas]]-STOCK[[#This Row],[Salidas]]</f>
        <v>1</v>
      </c>
      <c r="J481" s="18">
        <f>STOCK[[#This Row],[Precio Final]]*10%</f>
        <v>1.8</v>
      </c>
      <c r="K481" s="15">
        <v>9</v>
      </c>
      <c r="L481" s="15">
        <v>0</v>
      </c>
      <c r="M481" s="19">
        <f>STOCK[[#This Row],[Costo Unitario (USD)]]+STOCK[[#This Row],[Costo Envío (USD)]]+STOCK[[#This Row],[Comisión 10%]]</f>
        <v>10.8</v>
      </c>
      <c r="N481" s="14">
        <f t="shared" si="14"/>
        <v>16.200000000000003</v>
      </c>
      <c r="O481" s="15">
        <f t="shared" si="16"/>
        <v>18</v>
      </c>
      <c r="P481" s="15">
        <f>STOCK[[#This Row],[Precio Final]]-STOCK[[#This Row],[Costo total]]</f>
        <v>7.1999999999999993</v>
      </c>
      <c r="Q481" s="14">
        <f>STOCK[[#This Row],[Ganancia Unitaria]]*STOCK[[#This Row],[Salidas]]</f>
        <v>0</v>
      </c>
      <c r="R481" s="14"/>
      <c r="S481" s="14"/>
      <c r="T481" s="15"/>
      <c r="U481" s="14"/>
      <c r="V481" s="14"/>
    </row>
    <row r="482" spans="1:22" ht="34" customHeight="1" x14ac:dyDescent="0.2">
      <c r="A482" s="8" t="s">
        <v>1078</v>
      </c>
      <c r="B482" s="8" t="s">
        <v>99</v>
      </c>
      <c r="C482" s="10" t="s">
        <v>1079</v>
      </c>
      <c r="D482" s="8" t="s">
        <v>34</v>
      </c>
      <c r="E482" s="9"/>
      <c r="F482" s="9">
        <v>18</v>
      </c>
      <c r="G482" s="8">
        <v>1</v>
      </c>
      <c r="H482" s="11">
        <f>SUMIFS(VENTAS[Cantidad],VENTAS[Código del producto Vendido],STOCK[[#This Row],[Code]])</f>
        <v>0</v>
      </c>
      <c r="I482" s="8">
        <f>STOCK[[#This Row],[Entradas]]-STOCK[[#This Row],[Salidas]]</f>
        <v>1</v>
      </c>
      <c r="J482" s="12">
        <f>STOCK[[#This Row],[Precio Final]]*10%</f>
        <v>1.8</v>
      </c>
      <c r="K482" s="9">
        <v>9</v>
      </c>
      <c r="L482" s="9">
        <v>0</v>
      </c>
      <c r="M482" s="13">
        <f>STOCK[[#This Row],[Costo Unitario (USD)]]+STOCK[[#This Row],[Costo Envío (USD)]]+STOCK[[#This Row],[Comisión 10%]]</f>
        <v>10.8</v>
      </c>
      <c r="N482" s="8">
        <f t="shared" si="14"/>
        <v>16.200000000000003</v>
      </c>
      <c r="O482" s="9">
        <f t="shared" si="16"/>
        <v>18</v>
      </c>
      <c r="P482" s="9">
        <f>STOCK[[#This Row],[Precio Final]]-STOCK[[#This Row],[Costo total]]</f>
        <v>7.1999999999999993</v>
      </c>
      <c r="Q482" s="8">
        <f>STOCK[[#This Row],[Ganancia Unitaria]]*STOCK[[#This Row],[Salidas]]</f>
        <v>0</v>
      </c>
      <c r="R482" s="8"/>
      <c r="S482" s="8"/>
      <c r="T482" s="9"/>
      <c r="U482" s="8"/>
      <c r="V482" s="8"/>
    </row>
    <row r="483" spans="1:22" ht="34" customHeight="1" x14ac:dyDescent="0.2">
      <c r="A483" s="14" t="s">
        <v>1080</v>
      </c>
      <c r="B483" s="14" t="s">
        <v>149</v>
      </c>
      <c r="C483" s="16" t="s">
        <v>1081</v>
      </c>
      <c r="D483" s="14" t="s">
        <v>42</v>
      </c>
      <c r="E483" s="15"/>
      <c r="F483" s="15">
        <v>25</v>
      </c>
      <c r="G483" s="14">
        <v>2</v>
      </c>
      <c r="H483" s="17">
        <f>SUMIFS(VENTAS[Cantidad],VENTAS[Código del producto Vendido],STOCK[[#This Row],[Code]])</f>
        <v>0</v>
      </c>
      <c r="I483" s="14">
        <f>STOCK[[#This Row],[Entradas]]-STOCK[[#This Row],[Salidas]]</f>
        <v>2</v>
      </c>
      <c r="J483" s="18">
        <f>STOCK[[#This Row],[Precio Final]]*10%</f>
        <v>2.5</v>
      </c>
      <c r="K483" s="15">
        <v>9</v>
      </c>
      <c r="L483" s="15">
        <v>0</v>
      </c>
      <c r="M483" s="19">
        <f>STOCK[[#This Row],[Costo Unitario (USD)]]+STOCK[[#This Row],[Costo Envío (USD)]]+STOCK[[#This Row],[Comisión 10%]]</f>
        <v>11.5</v>
      </c>
      <c r="N483" s="14">
        <f t="shared" si="14"/>
        <v>17.25</v>
      </c>
      <c r="O483" s="15">
        <f t="shared" si="16"/>
        <v>25</v>
      </c>
      <c r="P483" s="15">
        <f>STOCK[[#This Row],[Precio Final]]-STOCK[[#This Row],[Costo total]]</f>
        <v>13.5</v>
      </c>
      <c r="Q483" s="14">
        <f>STOCK[[#This Row],[Ganancia Unitaria]]*STOCK[[#This Row],[Salidas]]</f>
        <v>0</v>
      </c>
      <c r="R483" s="14"/>
      <c r="S483" s="14"/>
      <c r="T483" s="15"/>
      <c r="U483" s="14"/>
      <c r="V483" s="14"/>
    </row>
    <row r="484" spans="1:22" ht="34" customHeight="1" x14ac:dyDescent="0.2">
      <c r="A484" s="8" t="s">
        <v>1082</v>
      </c>
      <c r="B484" s="8" t="s">
        <v>149</v>
      </c>
      <c r="C484" s="10" t="s">
        <v>1083</v>
      </c>
      <c r="D484" s="8" t="s">
        <v>42</v>
      </c>
      <c r="E484" s="9"/>
      <c r="F484" s="9">
        <v>25</v>
      </c>
      <c r="G484" s="8">
        <v>2</v>
      </c>
      <c r="H484" s="11">
        <f>SUMIFS(VENTAS[Cantidad],VENTAS[Código del producto Vendido],STOCK[[#This Row],[Code]])</f>
        <v>0</v>
      </c>
      <c r="I484" s="8">
        <f>STOCK[[#This Row],[Entradas]]-STOCK[[#This Row],[Salidas]]</f>
        <v>2</v>
      </c>
      <c r="J484" s="12">
        <f>STOCK[[#This Row],[Precio Final]]*10%</f>
        <v>2.5</v>
      </c>
      <c r="K484" s="9">
        <v>9</v>
      </c>
      <c r="L484" s="9">
        <v>0</v>
      </c>
      <c r="M484" s="13">
        <f>STOCK[[#This Row],[Costo Unitario (USD)]]+STOCK[[#This Row],[Costo Envío (USD)]]+STOCK[[#This Row],[Comisión 10%]]</f>
        <v>11.5</v>
      </c>
      <c r="N484" s="8">
        <f t="shared" si="14"/>
        <v>17.25</v>
      </c>
      <c r="O484" s="9">
        <f t="shared" si="16"/>
        <v>25</v>
      </c>
      <c r="P484" s="9">
        <f>STOCK[[#This Row],[Precio Final]]-STOCK[[#This Row],[Costo total]]</f>
        <v>13.5</v>
      </c>
      <c r="Q484" s="8">
        <f>STOCK[[#This Row],[Ganancia Unitaria]]*STOCK[[#This Row],[Salidas]]</f>
        <v>0</v>
      </c>
      <c r="R484" s="8"/>
      <c r="S484" s="8"/>
      <c r="T484" s="9"/>
      <c r="U484" s="8"/>
      <c r="V484" s="8"/>
    </row>
    <row r="485" spans="1:22" ht="34" customHeight="1" x14ac:dyDescent="0.2">
      <c r="A485" s="14" t="s">
        <v>1084</v>
      </c>
      <c r="B485" s="14" t="s">
        <v>85</v>
      </c>
      <c r="C485" s="16" t="s">
        <v>1085</v>
      </c>
      <c r="D485" s="14" t="s">
        <v>46</v>
      </c>
      <c r="E485" s="15"/>
      <c r="F485" s="15">
        <v>25</v>
      </c>
      <c r="G485" s="14">
        <v>1</v>
      </c>
      <c r="H485" s="17">
        <f>SUMIFS(VENTAS[Cantidad],VENTAS[Código del producto Vendido],STOCK[[#This Row],[Code]])</f>
        <v>0</v>
      </c>
      <c r="I485" s="14">
        <f>STOCK[[#This Row],[Entradas]]-STOCK[[#This Row],[Salidas]]</f>
        <v>1</v>
      </c>
      <c r="J485" s="18">
        <f>STOCK[[#This Row],[Precio Final]]*10%</f>
        <v>2.5</v>
      </c>
      <c r="K485" s="15">
        <v>9</v>
      </c>
      <c r="L485" s="15">
        <v>0</v>
      </c>
      <c r="M485" s="19">
        <f>STOCK[[#This Row],[Costo Unitario (USD)]]+STOCK[[#This Row],[Costo Envío (USD)]]+STOCK[[#This Row],[Comisión 10%]]</f>
        <v>11.5</v>
      </c>
      <c r="N485" s="14">
        <f t="shared" si="14"/>
        <v>17.25</v>
      </c>
      <c r="O485" s="15">
        <f t="shared" si="16"/>
        <v>25</v>
      </c>
      <c r="P485" s="15">
        <f>STOCK[[#This Row],[Precio Final]]-STOCK[[#This Row],[Costo total]]</f>
        <v>13.5</v>
      </c>
      <c r="Q485" s="14">
        <f>STOCK[[#This Row],[Ganancia Unitaria]]*STOCK[[#This Row],[Salidas]]</f>
        <v>0</v>
      </c>
      <c r="R485" s="14"/>
      <c r="S485" s="14"/>
      <c r="T485" s="15"/>
      <c r="U485" s="14"/>
      <c r="V485" s="14"/>
    </row>
    <row r="486" spans="1:22" ht="51" customHeight="1" x14ac:dyDescent="0.2">
      <c r="A486" s="8" t="s">
        <v>1086</v>
      </c>
      <c r="B486" s="8" t="s">
        <v>136</v>
      </c>
      <c r="C486" s="10" t="s">
        <v>1087</v>
      </c>
      <c r="D486" s="8" t="s">
        <v>113</v>
      </c>
      <c r="E486" s="9"/>
      <c r="F486" s="9">
        <v>25</v>
      </c>
      <c r="G486" s="8">
        <v>1</v>
      </c>
      <c r="H486" s="11">
        <f>SUMIFS(VENTAS[Cantidad],VENTAS[Código del producto Vendido],STOCK[[#This Row],[Code]])</f>
        <v>0</v>
      </c>
      <c r="I486" s="8">
        <v>0</v>
      </c>
      <c r="J486" s="12">
        <f>STOCK[[#This Row],[Precio Final]]*10%</f>
        <v>2.5</v>
      </c>
      <c r="K486" s="9">
        <v>9</v>
      </c>
      <c r="L486" s="9">
        <v>0</v>
      </c>
      <c r="M486" s="13">
        <f>STOCK[[#This Row],[Costo Unitario (USD)]]+STOCK[[#This Row],[Costo Envío (USD)]]+STOCK[[#This Row],[Comisión 10%]]</f>
        <v>11.5</v>
      </c>
      <c r="N486" s="8">
        <f t="shared" si="14"/>
        <v>17.25</v>
      </c>
      <c r="O486" s="9">
        <f t="shared" si="16"/>
        <v>25</v>
      </c>
      <c r="P486" s="9">
        <f>STOCK[[#This Row],[Precio Final]]-STOCK[[#This Row],[Costo total]]</f>
        <v>13.5</v>
      </c>
      <c r="Q486" s="8">
        <f>STOCK[[#This Row],[Ganancia Unitaria]]*STOCK[[#This Row],[Salidas]]</f>
        <v>0</v>
      </c>
      <c r="R486" s="8"/>
      <c r="S486" s="8"/>
      <c r="T486" s="9"/>
      <c r="U486" s="8"/>
      <c r="V486" s="8"/>
    </row>
    <row r="487" spans="1:22" ht="34" customHeight="1" x14ac:dyDescent="0.2">
      <c r="A487" s="14" t="s">
        <v>1088</v>
      </c>
      <c r="B487" s="14" t="s">
        <v>99</v>
      </c>
      <c r="C487" s="16" t="s">
        <v>796</v>
      </c>
      <c r="D487" s="14" t="s">
        <v>113</v>
      </c>
      <c r="E487" s="15"/>
      <c r="F487" s="15">
        <v>18</v>
      </c>
      <c r="G487" s="14">
        <v>1</v>
      </c>
      <c r="H487" s="17">
        <f>SUMIFS(VENTAS[Cantidad],VENTAS[Código del producto Vendido],STOCK[[#This Row],[Code]])</f>
        <v>0</v>
      </c>
      <c r="I487" s="14">
        <f>STOCK[[#This Row],[Entradas]]-STOCK[[#This Row],[Salidas]]</f>
        <v>1</v>
      </c>
      <c r="J487" s="18">
        <f>STOCK[[#This Row],[Precio Final]]*10%</f>
        <v>1.8</v>
      </c>
      <c r="K487" s="15">
        <v>9</v>
      </c>
      <c r="L487" s="15">
        <v>0</v>
      </c>
      <c r="M487" s="19">
        <f>STOCK[[#This Row],[Costo Unitario (USD)]]+STOCK[[#This Row],[Costo Envío (USD)]]+STOCK[[#This Row],[Comisión 10%]]</f>
        <v>10.8</v>
      </c>
      <c r="N487" s="14">
        <f t="shared" si="14"/>
        <v>16.200000000000003</v>
      </c>
      <c r="O487" s="15">
        <f t="shared" si="16"/>
        <v>18</v>
      </c>
      <c r="P487" s="15">
        <f>STOCK[[#This Row],[Precio Final]]-STOCK[[#This Row],[Costo total]]</f>
        <v>7.1999999999999993</v>
      </c>
      <c r="Q487" s="14">
        <f>STOCK[[#This Row],[Ganancia Unitaria]]*STOCK[[#This Row],[Salidas]]</f>
        <v>0</v>
      </c>
      <c r="R487" s="14"/>
      <c r="S487" s="14"/>
      <c r="T487" s="15"/>
      <c r="U487" s="14"/>
      <c r="V487" s="14"/>
    </row>
    <row r="488" spans="1:22" ht="34" customHeight="1" x14ac:dyDescent="0.2">
      <c r="A488" s="8" t="s">
        <v>1089</v>
      </c>
      <c r="B488" s="8" t="s">
        <v>99</v>
      </c>
      <c r="C488" s="10" t="s">
        <v>1090</v>
      </c>
      <c r="D488" s="8" t="s">
        <v>34</v>
      </c>
      <c r="E488" s="9"/>
      <c r="F488" s="9">
        <v>18</v>
      </c>
      <c r="G488" s="8">
        <v>1</v>
      </c>
      <c r="H488" s="11">
        <f>SUMIFS(VENTAS[Cantidad],VENTAS[Código del producto Vendido],STOCK[[#This Row],[Code]])</f>
        <v>0</v>
      </c>
      <c r="I488" s="8">
        <f>STOCK[[#This Row],[Entradas]]-STOCK[[#This Row],[Salidas]]</f>
        <v>1</v>
      </c>
      <c r="J488" s="12">
        <f>STOCK[[#This Row],[Precio Final]]*10%</f>
        <v>1.8</v>
      </c>
      <c r="K488" s="9">
        <v>9</v>
      </c>
      <c r="L488" s="9">
        <v>0</v>
      </c>
      <c r="M488" s="13">
        <f>STOCK[[#This Row],[Costo Unitario (USD)]]+STOCK[[#This Row],[Costo Envío (USD)]]+STOCK[[#This Row],[Comisión 10%]]</f>
        <v>10.8</v>
      </c>
      <c r="N488" s="8">
        <f t="shared" si="14"/>
        <v>16.200000000000003</v>
      </c>
      <c r="O488" s="9">
        <f t="shared" si="16"/>
        <v>18</v>
      </c>
      <c r="P488" s="9">
        <f>STOCK[[#This Row],[Precio Final]]-STOCK[[#This Row],[Costo total]]</f>
        <v>7.1999999999999993</v>
      </c>
      <c r="Q488" s="8">
        <f>STOCK[[#This Row],[Ganancia Unitaria]]*STOCK[[#This Row],[Salidas]]</f>
        <v>0</v>
      </c>
      <c r="R488" s="8"/>
      <c r="S488" s="8"/>
      <c r="T488" s="9"/>
      <c r="U488" s="8"/>
      <c r="V488" s="8"/>
    </row>
    <row r="489" spans="1:22" ht="34" customHeight="1" x14ac:dyDescent="0.2">
      <c r="A489" s="14" t="s">
        <v>1091</v>
      </c>
      <c r="B489" s="14" t="s">
        <v>149</v>
      </c>
      <c r="C489" s="16" t="s">
        <v>1092</v>
      </c>
      <c r="D489" s="14" t="s">
        <v>42</v>
      </c>
      <c r="E489" s="15"/>
      <c r="F489" s="15">
        <v>25</v>
      </c>
      <c r="G489" s="14">
        <v>2</v>
      </c>
      <c r="H489" s="17">
        <f>SUMIFS(VENTAS[Cantidad],VENTAS[Código del producto Vendido],STOCK[[#This Row],[Code]])</f>
        <v>0</v>
      </c>
      <c r="I489" s="14">
        <f>STOCK[[#This Row],[Entradas]]-STOCK[[#This Row],[Salidas]]</f>
        <v>2</v>
      </c>
      <c r="J489" s="18">
        <f>STOCK[[#This Row],[Precio Final]]*10%</f>
        <v>2.5</v>
      </c>
      <c r="K489" s="15">
        <v>9</v>
      </c>
      <c r="L489" s="15">
        <v>0</v>
      </c>
      <c r="M489" s="19">
        <f>STOCK[[#This Row],[Costo Unitario (USD)]]+STOCK[[#This Row],[Costo Envío (USD)]]+STOCK[[#This Row],[Comisión 10%]]</f>
        <v>11.5</v>
      </c>
      <c r="N489" s="14">
        <f t="shared" si="14"/>
        <v>17.25</v>
      </c>
      <c r="O489" s="15">
        <f t="shared" ref="O489:O520" si="17">F489</f>
        <v>25</v>
      </c>
      <c r="P489" s="15">
        <f>STOCK[[#This Row],[Precio Final]]-STOCK[[#This Row],[Costo total]]</f>
        <v>13.5</v>
      </c>
      <c r="Q489" s="14">
        <f>STOCK[[#This Row],[Ganancia Unitaria]]*STOCK[[#This Row],[Salidas]]</f>
        <v>0</v>
      </c>
      <c r="R489" s="14"/>
      <c r="S489" s="14"/>
      <c r="T489" s="15"/>
      <c r="U489" s="14"/>
      <c r="V489" s="14"/>
    </row>
    <row r="490" spans="1:22" ht="51" customHeight="1" x14ac:dyDescent="0.2">
      <c r="A490" s="8" t="s">
        <v>1093</v>
      </c>
      <c r="B490" s="8" t="s">
        <v>149</v>
      </c>
      <c r="C490" s="10" t="s">
        <v>1094</v>
      </c>
      <c r="D490" s="8" t="s">
        <v>46</v>
      </c>
      <c r="E490" s="9"/>
      <c r="F490" s="9">
        <v>20</v>
      </c>
      <c r="G490" s="8">
        <v>1</v>
      </c>
      <c r="H490" s="11">
        <f>SUMIFS(VENTAS[Cantidad],VENTAS[Código del producto Vendido],STOCK[[#This Row],[Code]])</f>
        <v>0</v>
      </c>
      <c r="I490" s="8">
        <f>STOCK[[#This Row],[Entradas]]-STOCK[[#This Row],[Salidas]]</f>
        <v>1</v>
      </c>
      <c r="J490" s="12">
        <f>STOCK[[#This Row],[Precio Final]]*10%</f>
        <v>2</v>
      </c>
      <c r="K490" s="9">
        <v>9</v>
      </c>
      <c r="L490" s="9">
        <v>0</v>
      </c>
      <c r="M490" s="13">
        <f>STOCK[[#This Row],[Costo Unitario (USD)]]+STOCK[[#This Row],[Costo Envío (USD)]]+STOCK[[#This Row],[Comisión 10%]]</f>
        <v>11</v>
      </c>
      <c r="N490" s="8">
        <f t="shared" si="14"/>
        <v>16.5</v>
      </c>
      <c r="O490" s="9">
        <f t="shared" si="17"/>
        <v>20</v>
      </c>
      <c r="P490" s="9">
        <f>STOCK[[#This Row],[Precio Final]]-STOCK[[#This Row],[Costo total]]</f>
        <v>9</v>
      </c>
      <c r="Q490" s="8">
        <f>STOCK[[#This Row],[Ganancia Unitaria]]*STOCK[[#This Row],[Salidas]]</f>
        <v>0</v>
      </c>
      <c r="R490" s="8"/>
      <c r="S490" s="8"/>
      <c r="T490" s="9"/>
      <c r="U490" s="8"/>
      <c r="V490" s="8"/>
    </row>
    <row r="491" spans="1:22" ht="51" customHeight="1" x14ac:dyDescent="0.2">
      <c r="A491" s="14" t="s">
        <v>1095</v>
      </c>
      <c r="B491" s="14" t="s">
        <v>99</v>
      </c>
      <c r="C491" s="16" t="s">
        <v>840</v>
      </c>
      <c r="D491" s="14" t="s">
        <v>34</v>
      </c>
      <c r="E491" s="15"/>
      <c r="F491" s="15">
        <v>20</v>
      </c>
      <c r="G491" s="14">
        <v>1</v>
      </c>
      <c r="H491" s="17">
        <f>SUMIFS(VENTAS[Cantidad],VENTAS[Código del producto Vendido],STOCK[[#This Row],[Code]])</f>
        <v>0</v>
      </c>
      <c r="I491" s="14">
        <f>STOCK[[#This Row],[Entradas]]-STOCK[[#This Row],[Salidas]]</f>
        <v>1</v>
      </c>
      <c r="J491" s="18">
        <f>STOCK[[#This Row],[Precio Final]]*10%</f>
        <v>2</v>
      </c>
      <c r="K491" s="15">
        <v>9</v>
      </c>
      <c r="L491" s="15">
        <v>0</v>
      </c>
      <c r="M491" s="19">
        <f>STOCK[[#This Row],[Costo Unitario (USD)]]+STOCK[[#This Row],[Costo Envío (USD)]]+STOCK[[#This Row],[Comisión 10%]]</f>
        <v>11</v>
      </c>
      <c r="N491" s="14">
        <f t="shared" si="14"/>
        <v>16.5</v>
      </c>
      <c r="O491" s="15">
        <f t="shared" si="17"/>
        <v>20</v>
      </c>
      <c r="P491" s="15">
        <f>STOCK[[#This Row],[Precio Final]]-STOCK[[#This Row],[Costo total]]</f>
        <v>9</v>
      </c>
      <c r="Q491" s="14">
        <f>STOCK[[#This Row],[Ganancia Unitaria]]*STOCK[[#This Row],[Salidas]]</f>
        <v>0</v>
      </c>
      <c r="R491" s="14"/>
      <c r="S491" s="14"/>
      <c r="T491" s="15"/>
      <c r="U491" s="14"/>
      <c r="V491" s="14"/>
    </row>
    <row r="492" spans="1:22" ht="51" customHeight="1" x14ac:dyDescent="0.2">
      <c r="A492" s="8" t="s">
        <v>1096</v>
      </c>
      <c r="B492" s="8" t="s">
        <v>99</v>
      </c>
      <c r="C492" s="10" t="s">
        <v>1097</v>
      </c>
      <c r="D492" s="8" t="s">
        <v>34</v>
      </c>
      <c r="E492" s="9"/>
      <c r="F492" s="9">
        <v>20</v>
      </c>
      <c r="G492" s="8">
        <v>1</v>
      </c>
      <c r="H492" s="11">
        <f>SUMIFS(VENTAS[Cantidad],VENTAS[Código del producto Vendido],STOCK[[#This Row],[Code]])</f>
        <v>0</v>
      </c>
      <c r="I492" s="8">
        <f>STOCK[[#This Row],[Entradas]]-STOCK[[#This Row],[Salidas]]</f>
        <v>1</v>
      </c>
      <c r="J492" s="12">
        <f>STOCK[[#This Row],[Precio Final]]*10%</f>
        <v>2</v>
      </c>
      <c r="K492" s="9">
        <v>9</v>
      </c>
      <c r="L492" s="9">
        <v>0</v>
      </c>
      <c r="M492" s="13">
        <f>STOCK[[#This Row],[Costo Unitario (USD)]]+STOCK[[#This Row],[Costo Envío (USD)]]+STOCK[[#This Row],[Comisión 10%]]</f>
        <v>11</v>
      </c>
      <c r="N492" s="8">
        <f t="shared" si="14"/>
        <v>16.5</v>
      </c>
      <c r="O492" s="9">
        <f t="shared" si="17"/>
        <v>20</v>
      </c>
      <c r="P492" s="9">
        <f>STOCK[[#This Row],[Precio Final]]-STOCK[[#This Row],[Costo total]]</f>
        <v>9</v>
      </c>
      <c r="Q492" s="8">
        <f>STOCK[[#This Row],[Ganancia Unitaria]]*STOCK[[#This Row],[Salidas]]</f>
        <v>0</v>
      </c>
      <c r="R492" s="8"/>
      <c r="S492" s="8"/>
      <c r="T492" s="9"/>
      <c r="U492" s="8"/>
      <c r="V492" s="8"/>
    </row>
    <row r="493" spans="1:22" ht="34" customHeight="1" x14ac:dyDescent="0.2">
      <c r="A493" s="14" t="s">
        <v>1098</v>
      </c>
      <c r="B493" s="14" t="s">
        <v>99</v>
      </c>
      <c r="C493" s="16" t="s">
        <v>1099</v>
      </c>
      <c r="D493" s="14" t="s">
        <v>34</v>
      </c>
      <c r="E493" s="15"/>
      <c r="F493" s="15">
        <v>15</v>
      </c>
      <c r="G493" s="14">
        <v>1</v>
      </c>
      <c r="H493" s="17">
        <f>SUMIFS(VENTAS[Cantidad],VENTAS[Código del producto Vendido],STOCK[[#This Row],[Code]])</f>
        <v>0</v>
      </c>
      <c r="I493" s="14">
        <f>STOCK[[#This Row],[Entradas]]-STOCK[[#This Row],[Salidas]]</f>
        <v>1</v>
      </c>
      <c r="J493" s="18">
        <f>STOCK[[#This Row],[Precio Final]]*10%</f>
        <v>1.5</v>
      </c>
      <c r="K493" s="15">
        <v>9</v>
      </c>
      <c r="L493" s="15">
        <v>0</v>
      </c>
      <c r="M493" s="19">
        <f>STOCK[[#This Row],[Costo Unitario (USD)]]+STOCK[[#This Row],[Costo Envío (USD)]]+STOCK[[#This Row],[Comisión 10%]]</f>
        <v>10.5</v>
      </c>
      <c r="N493" s="14">
        <f t="shared" si="14"/>
        <v>15.75</v>
      </c>
      <c r="O493" s="15">
        <f t="shared" si="17"/>
        <v>15</v>
      </c>
      <c r="P493" s="15">
        <f>STOCK[[#This Row],[Precio Final]]-STOCK[[#This Row],[Costo total]]</f>
        <v>4.5</v>
      </c>
      <c r="Q493" s="14">
        <f>STOCK[[#This Row],[Ganancia Unitaria]]*STOCK[[#This Row],[Salidas]]</f>
        <v>0</v>
      </c>
      <c r="R493" s="14"/>
      <c r="S493" s="14"/>
      <c r="T493" s="15"/>
      <c r="U493" s="14"/>
      <c r="V493" s="14"/>
    </row>
    <row r="494" spans="1:22" ht="51" customHeight="1" x14ac:dyDescent="0.2">
      <c r="A494" s="8" t="s">
        <v>1100</v>
      </c>
      <c r="B494" s="8" t="s">
        <v>99</v>
      </c>
      <c r="C494" s="10" t="s">
        <v>1101</v>
      </c>
      <c r="D494" s="8" t="s">
        <v>113</v>
      </c>
      <c r="E494" s="9"/>
      <c r="F494" s="9">
        <v>25</v>
      </c>
      <c r="G494" s="8">
        <v>1</v>
      </c>
      <c r="H494" s="11">
        <f>SUMIFS(VENTAS[Cantidad],VENTAS[Código del producto Vendido],STOCK[[#This Row],[Code]])</f>
        <v>0</v>
      </c>
      <c r="I494" s="8">
        <f>STOCK[[#This Row],[Entradas]]-STOCK[[#This Row],[Salidas]]</f>
        <v>1</v>
      </c>
      <c r="J494" s="12">
        <f>STOCK[[#This Row],[Precio Final]]*10%</f>
        <v>2.5</v>
      </c>
      <c r="K494" s="9">
        <v>9</v>
      </c>
      <c r="L494" s="9">
        <v>0</v>
      </c>
      <c r="M494" s="13">
        <f>STOCK[[#This Row],[Costo Unitario (USD)]]+STOCK[[#This Row],[Costo Envío (USD)]]+STOCK[[#This Row],[Comisión 10%]]</f>
        <v>11.5</v>
      </c>
      <c r="N494" s="8">
        <f t="shared" si="14"/>
        <v>17.25</v>
      </c>
      <c r="O494" s="9">
        <f t="shared" si="17"/>
        <v>25</v>
      </c>
      <c r="P494" s="9">
        <f>STOCK[[#This Row],[Precio Final]]-STOCK[[#This Row],[Costo total]]</f>
        <v>13.5</v>
      </c>
      <c r="Q494" s="8">
        <f>STOCK[[#This Row],[Ganancia Unitaria]]*STOCK[[#This Row],[Salidas]]</f>
        <v>0</v>
      </c>
      <c r="R494" s="8"/>
      <c r="S494" s="8"/>
      <c r="T494" s="9"/>
      <c r="U494" s="8"/>
      <c r="V494" s="8"/>
    </row>
    <row r="495" spans="1:22" ht="34" customHeight="1" x14ac:dyDescent="0.2">
      <c r="A495" s="14" t="s">
        <v>1102</v>
      </c>
      <c r="B495" s="14" t="s">
        <v>99</v>
      </c>
      <c r="C495" s="16" t="s">
        <v>1047</v>
      </c>
      <c r="D495" s="14" t="s">
        <v>34</v>
      </c>
      <c r="E495" s="15"/>
      <c r="F495" s="15">
        <v>20</v>
      </c>
      <c r="G495" s="14">
        <v>1</v>
      </c>
      <c r="H495" s="17">
        <f>SUMIFS(VENTAS[Cantidad],VENTAS[Código del producto Vendido],STOCK[[#This Row],[Code]])</f>
        <v>0</v>
      </c>
      <c r="I495" s="14">
        <f>STOCK[[#This Row],[Entradas]]-STOCK[[#This Row],[Salidas]]</f>
        <v>1</v>
      </c>
      <c r="J495" s="18">
        <f>STOCK[[#This Row],[Precio Final]]*10%</f>
        <v>2</v>
      </c>
      <c r="K495" s="15">
        <v>9</v>
      </c>
      <c r="L495" s="15">
        <v>0</v>
      </c>
      <c r="M495" s="19">
        <f>STOCK[[#This Row],[Costo Unitario (USD)]]+STOCK[[#This Row],[Costo Envío (USD)]]+STOCK[[#This Row],[Comisión 10%]]</f>
        <v>11</v>
      </c>
      <c r="N495" s="14">
        <f t="shared" si="14"/>
        <v>16.5</v>
      </c>
      <c r="O495" s="15">
        <f t="shared" si="17"/>
        <v>20</v>
      </c>
      <c r="P495" s="15">
        <f>STOCK[[#This Row],[Precio Final]]-STOCK[[#This Row],[Costo total]]</f>
        <v>9</v>
      </c>
      <c r="Q495" s="14">
        <f>STOCK[[#This Row],[Ganancia Unitaria]]*STOCK[[#This Row],[Salidas]]</f>
        <v>0</v>
      </c>
      <c r="R495" s="14"/>
      <c r="S495" s="14"/>
      <c r="T495" s="15"/>
      <c r="U495" s="14"/>
      <c r="V495" s="14"/>
    </row>
    <row r="496" spans="1:22" ht="34" customHeight="1" x14ac:dyDescent="0.2">
      <c r="A496" s="8" t="s">
        <v>1103</v>
      </c>
      <c r="B496" s="8" t="s">
        <v>99</v>
      </c>
      <c r="C496" s="10" t="s">
        <v>1104</v>
      </c>
      <c r="D496" s="8" t="s">
        <v>34</v>
      </c>
      <c r="E496" s="9"/>
      <c r="F496" s="9">
        <v>20</v>
      </c>
      <c r="G496" s="8">
        <v>2</v>
      </c>
      <c r="H496" s="11">
        <f>SUMIFS(VENTAS[Cantidad],VENTAS[Código del producto Vendido],STOCK[[#This Row],[Code]])</f>
        <v>0</v>
      </c>
      <c r="I496" s="8">
        <f>STOCK[[#This Row],[Entradas]]-STOCK[[#This Row],[Salidas]]</f>
        <v>2</v>
      </c>
      <c r="J496" s="12">
        <f>STOCK[[#This Row],[Precio Final]]*10%</f>
        <v>2</v>
      </c>
      <c r="K496" s="9">
        <v>9</v>
      </c>
      <c r="L496" s="9">
        <v>0</v>
      </c>
      <c r="M496" s="13">
        <f>STOCK[[#This Row],[Costo Unitario (USD)]]+STOCK[[#This Row],[Costo Envío (USD)]]+STOCK[[#This Row],[Comisión 10%]]</f>
        <v>11</v>
      </c>
      <c r="N496" s="8">
        <f t="shared" si="14"/>
        <v>16.5</v>
      </c>
      <c r="O496" s="9">
        <f t="shared" si="17"/>
        <v>20</v>
      </c>
      <c r="P496" s="9">
        <f>STOCK[[#This Row],[Precio Final]]-STOCK[[#This Row],[Costo total]]</f>
        <v>9</v>
      </c>
      <c r="Q496" s="8">
        <f>STOCK[[#This Row],[Ganancia Unitaria]]*STOCK[[#This Row],[Salidas]]</f>
        <v>0</v>
      </c>
      <c r="R496" s="8"/>
      <c r="S496" s="8"/>
      <c r="T496" s="9"/>
      <c r="U496" s="8"/>
      <c r="V496" s="8"/>
    </row>
    <row r="497" spans="1:22" ht="34" customHeight="1" x14ac:dyDescent="0.2">
      <c r="A497" s="14" t="s">
        <v>1105</v>
      </c>
      <c r="B497" s="14" t="s">
        <v>99</v>
      </c>
      <c r="C497" s="16" t="s">
        <v>1104</v>
      </c>
      <c r="D497" s="14" t="s">
        <v>113</v>
      </c>
      <c r="E497" s="15"/>
      <c r="F497" s="15">
        <v>20</v>
      </c>
      <c r="G497" s="14">
        <v>1</v>
      </c>
      <c r="H497" s="17">
        <f>SUMIFS(VENTAS[Cantidad],VENTAS[Código del producto Vendido],STOCK[[#This Row],[Code]])</f>
        <v>0</v>
      </c>
      <c r="I497" s="14">
        <f>STOCK[[#This Row],[Entradas]]-STOCK[[#This Row],[Salidas]]</f>
        <v>1</v>
      </c>
      <c r="J497" s="18">
        <f>STOCK[[#This Row],[Precio Final]]*10%</f>
        <v>2</v>
      </c>
      <c r="K497" s="15">
        <v>9</v>
      </c>
      <c r="L497" s="15">
        <v>0</v>
      </c>
      <c r="M497" s="19">
        <f>STOCK[[#This Row],[Costo Unitario (USD)]]+STOCK[[#This Row],[Costo Envío (USD)]]+STOCK[[#This Row],[Comisión 10%]]</f>
        <v>11</v>
      </c>
      <c r="N497" s="14">
        <f t="shared" si="14"/>
        <v>16.5</v>
      </c>
      <c r="O497" s="15">
        <f t="shared" si="17"/>
        <v>20</v>
      </c>
      <c r="P497" s="15">
        <f>STOCK[[#This Row],[Precio Final]]-STOCK[[#This Row],[Costo total]]</f>
        <v>9</v>
      </c>
      <c r="Q497" s="14">
        <f>STOCK[[#This Row],[Ganancia Unitaria]]*STOCK[[#This Row],[Salidas]]</f>
        <v>0</v>
      </c>
      <c r="R497" s="14"/>
      <c r="S497" s="14"/>
      <c r="T497" s="15"/>
      <c r="U497" s="14"/>
      <c r="V497" s="14"/>
    </row>
    <row r="498" spans="1:22" ht="34" customHeight="1" x14ac:dyDescent="0.2">
      <c r="A498" s="8" t="s">
        <v>1106</v>
      </c>
      <c r="B498" s="8" t="s">
        <v>149</v>
      </c>
      <c r="C498" s="10" t="s">
        <v>1107</v>
      </c>
      <c r="D498" s="8" t="s">
        <v>42</v>
      </c>
      <c r="E498" s="9"/>
      <c r="F498" s="9">
        <v>20</v>
      </c>
      <c r="G498" s="8">
        <v>1</v>
      </c>
      <c r="H498" s="11">
        <f>SUMIFS(VENTAS[Cantidad],VENTAS[Código del producto Vendido],STOCK[[#This Row],[Code]])</f>
        <v>0</v>
      </c>
      <c r="I498" s="8">
        <f>STOCK[[#This Row],[Entradas]]-STOCK[[#This Row],[Salidas]]</f>
        <v>1</v>
      </c>
      <c r="J498" s="12">
        <f>STOCK[[#This Row],[Precio Final]]*10%</f>
        <v>2</v>
      </c>
      <c r="K498" s="9">
        <v>9</v>
      </c>
      <c r="L498" s="9">
        <v>0</v>
      </c>
      <c r="M498" s="13">
        <f>STOCK[[#This Row],[Costo Unitario (USD)]]+STOCK[[#This Row],[Costo Envío (USD)]]+STOCK[[#This Row],[Comisión 10%]]</f>
        <v>11</v>
      </c>
      <c r="N498" s="8">
        <f t="shared" si="14"/>
        <v>16.5</v>
      </c>
      <c r="O498" s="9">
        <f t="shared" si="17"/>
        <v>20</v>
      </c>
      <c r="P498" s="9">
        <f>STOCK[[#This Row],[Precio Final]]-STOCK[[#This Row],[Costo total]]</f>
        <v>9</v>
      </c>
      <c r="Q498" s="8">
        <f>STOCK[[#This Row],[Ganancia Unitaria]]*STOCK[[#This Row],[Salidas]]</f>
        <v>0</v>
      </c>
      <c r="R498" s="8"/>
      <c r="S498" s="8"/>
      <c r="T498" s="9"/>
      <c r="U498" s="8"/>
      <c r="V498" s="8"/>
    </row>
    <row r="499" spans="1:22" ht="34" customHeight="1" x14ac:dyDescent="0.2">
      <c r="A499" s="14" t="s">
        <v>1108</v>
      </c>
      <c r="B499" s="14" t="s">
        <v>99</v>
      </c>
      <c r="C499" s="16" t="s">
        <v>1107</v>
      </c>
      <c r="D499" s="14" t="s">
        <v>34</v>
      </c>
      <c r="E499" s="15"/>
      <c r="F499" s="15">
        <v>20</v>
      </c>
      <c r="G499" s="14">
        <v>1</v>
      </c>
      <c r="H499" s="17">
        <f>SUMIFS(VENTAS[Cantidad],VENTAS[Código del producto Vendido],STOCK[[#This Row],[Code]])</f>
        <v>0</v>
      </c>
      <c r="I499" s="14">
        <f>STOCK[[#This Row],[Entradas]]-STOCK[[#This Row],[Salidas]]</f>
        <v>1</v>
      </c>
      <c r="J499" s="18">
        <f>STOCK[[#This Row],[Precio Final]]*10%</f>
        <v>2</v>
      </c>
      <c r="K499" s="15">
        <v>9</v>
      </c>
      <c r="L499" s="15">
        <v>0</v>
      </c>
      <c r="M499" s="19">
        <f>STOCK[[#This Row],[Costo Unitario (USD)]]+STOCK[[#This Row],[Costo Envío (USD)]]+STOCK[[#This Row],[Comisión 10%]]</f>
        <v>11</v>
      </c>
      <c r="N499" s="14">
        <f t="shared" si="14"/>
        <v>16.5</v>
      </c>
      <c r="O499" s="15">
        <f t="shared" si="17"/>
        <v>20</v>
      </c>
      <c r="P499" s="15">
        <f>STOCK[[#This Row],[Precio Final]]-STOCK[[#This Row],[Costo total]]</f>
        <v>9</v>
      </c>
      <c r="Q499" s="14">
        <f>STOCK[[#This Row],[Ganancia Unitaria]]*STOCK[[#This Row],[Salidas]]</f>
        <v>0</v>
      </c>
      <c r="R499" s="14"/>
      <c r="S499" s="14"/>
      <c r="T499" s="15"/>
      <c r="U499" s="14"/>
      <c r="V499" s="14"/>
    </row>
    <row r="500" spans="1:22" ht="51" customHeight="1" x14ac:dyDescent="0.2">
      <c r="A500" s="8" t="s">
        <v>1109</v>
      </c>
      <c r="B500" s="8" t="s">
        <v>99</v>
      </c>
      <c r="C500" s="10" t="s">
        <v>1110</v>
      </c>
      <c r="D500" s="8" t="s">
        <v>34</v>
      </c>
      <c r="E500" s="9"/>
      <c r="F500" s="9">
        <v>30</v>
      </c>
      <c r="G500" s="8">
        <v>1</v>
      </c>
      <c r="H500" s="11">
        <f>SUMIFS(VENTAS[Cantidad],VENTAS[Código del producto Vendido],STOCK[[#This Row],[Code]])</f>
        <v>0</v>
      </c>
      <c r="I500" s="8">
        <f>STOCK[[#This Row],[Entradas]]-STOCK[[#This Row],[Salidas]]</f>
        <v>1</v>
      </c>
      <c r="J500" s="12">
        <f>STOCK[[#This Row],[Precio Final]]*10%</f>
        <v>3</v>
      </c>
      <c r="K500" s="9">
        <v>9</v>
      </c>
      <c r="L500" s="9">
        <v>0</v>
      </c>
      <c r="M500" s="13">
        <f>STOCK[[#This Row],[Costo Unitario (USD)]]+STOCK[[#This Row],[Costo Envío (USD)]]+STOCK[[#This Row],[Comisión 10%]]</f>
        <v>12</v>
      </c>
      <c r="N500" s="8">
        <f t="shared" si="14"/>
        <v>18</v>
      </c>
      <c r="O500" s="9">
        <f t="shared" si="17"/>
        <v>30</v>
      </c>
      <c r="P500" s="9">
        <f>STOCK[[#This Row],[Precio Final]]-STOCK[[#This Row],[Costo total]]</f>
        <v>18</v>
      </c>
      <c r="Q500" s="8">
        <f>STOCK[[#This Row],[Ganancia Unitaria]]*STOCK[[#This Row],[Salidas]]</f>
        <v>0</v>
      </c>
      <c r="R500" s="8"/>
      <c r="S500" s="8"/>
      <c r="T500" s="9"/>
      <c r="U500" s="8"/>
      <c r="V500" s="8"/>
    </row>
    <row r="501" spans="1:22" ht="34" customHeight="1" x14ac:dyDescent="0.2">
      <c r="A501" s="14" t="s">
        <v>1111</v>
      </c>
      <c r="B501" s="14" t="s">
        <v>99</v>
      </c>
      <c r="C501" s="16" t="s">
        <v>1112</v>
      </c>
      <c r="D501" s="14" t="s">
        <v>113</v>
      </c>
      <c r="E501" s="15"/>
      <c r="F501" s="15">
        <v>30</v>
      </c>
      <c r="G501" s="14">
        <v>1</v>
      </c>
      <c r="H501" s="17">
        <f>SUMIFS(VENTAS[Cantidad],VENTAS[Código del producto Vendido],STOCK[[#This Row],[Code]])</f>
        <v>0</v>
      </c>
      <c r="I501" s="14">
        <v>0</v>
      </c>
      <c r="J501" s="18">
        <f>STOCK[[#This Row],[Precio Final]]*10%</f>
        <v>3</v>
      </c>
      <c r="K501" s="15">
        <v>9</v>
      </c>
      <c r="L501" s="15">
        <v>0</v>
      </c>
      <c r="M501" s="19">
        <f>STOCK[[#This Row],[Costo Unitario (USD)]]+STOCK[[#This Row],[Costo Envío (USD)]]+STOCK[[#This Row],[Comisión 10%]]</f>
        <v>12</v>
      </c>
      <c r="N501" s="14">
        <f t="shared" si="14"/>
        <v>18</v>
      </c>
      <c r="O501" s="15">
        <f t="shared" si="17"/>
        <v>30</v>
      </c>
      <c r="P501" s="15">
        <f>STOCK[[#This Row],[Precio Final]]-STOCK[[#This Row],[Costo total]]</f>
        <v>18</v>
      </c>
      <c r="Q501" s="14">
        <f>STOCK[[#This Row],[Ganancia Unitaria]]*STOCK[[#This Row],[Salidas]]</f>
        <v>0</v>
      </c>
      <c r="R501" s="14"/>
      <c r="S501" s="14"/>
      <c r="T501" s="15"/>
      <c r="U501" s="14"/>
      <c r="V501" s="14"/>
    </row>
    <row r="502" spans="1:22" ht="34" customHeight="1" x14ac:dyDescent="0.2">
      <c r="A502" s="8" t="s">
        <v>1052</v>
      </c>
      <c r="B502" s="8" t="s">
        <v>136</v>
      </c>
      <c r="C502" s="10" t="s">
        <v>1053</v>
      </c>
      <c r="D502" s="8" t="s">
        <v>113</v>
      </c>
      <c r="E502" s="9"/>
      <c r="F502" s="9">
        <v>30</v>
      </c>
      <c r="G502" s="8">
        <v>0</v>
      </c>
      <c r="H502" s="11">
        <f>SUMIFS(VENTAS[Cantidad],VENTAS[Código del producto Vendido],STOCK[[#This Row],[Code]])</f>
        <v>0</v>
      </c>
      <c r="I502" s="8">
        <f>STOCK[[#This Row],[Entradas]]-STOCK[[#This Row],[Salidas]]</f>
        <v>0</v>
      </c>
      <c r="J502" s="12">
        <f>STOCK[[#This Row],[Precio Final]]*10%</f>
        <v>3</v>
      </c>
      <c r="K502" s="9">
        <v>9</v>
      </c>
      <c r="L502" s="9">
        <v>0</v>
      </c>
      <c r="M502" s="13">
        <f>STOCK[[#This Row],[Costo Unitario (USD)]]+STOCK[[#This Row],[Costo Envío (USD)]]+STOCK[[#This Row],[Comisión 10%]]</f>
        <v>12</v>
      </c>
      <c r="N502" s="8">
        <f t="shared" si="14"/>
        <v>18</v>
      </c>
      <c r="O502" s="9">
        <f t="shared" si="17"/>
        <v>30</v>
      </c>
      <c r="P502" s="9">
        <f>STOCK[[#This Row],[Precio Final]]-STOCK[[#This Row],[Costo total]]</f>
        <v>18</v>
      </c>
      <c r="Q502" s="8">
        <f>STOCK[[#This Row],[Ganancia Unitaria]]*STOCK[[#This Row],[Salidas]]</f>
        <v>0</v>
      </c>
      <c r="R502" s="8"/>
      <c r="S502" s="8"/>
      <c r="T502" s="9"/>
      <c r="U502" s="8"/>
      <c r="V502" s="8"/>
    </row>
    <row r="503" spans="1:22" ht="34" customHeight="1" x14ac:dyDescent="0.2">
      <c r="A503" s="14" t="s">
        <v>1113</v>
      </c>
      <c r="B503" s="14" t="s">
        <v>85</v>
      </c>
      <c r="C503" s="16" t="s">
        <v>1114</v>
      </c>
      <c r="D503" s="14" t="s">
        <v>42</v>
      </c>
      <c r="E503" s="15"/>
      <c r="F503" s="15">
        <v>30</v>
      </c>
      <c r="G503" s="14">
        <v>2</v>
      </c>
      <c r="H503" s="17">
        <f>SUMIFS(VENTAS[Cantidad],VENTAS[Código del producto Vendido],STOCK[[#This Row],[Code]])</f>
        <v>0</v>
      </c>
      <c r="I503" s="14">
        <f>STOCK[[#This Row],[Entradas]]-STOCK[[#This Row],[Salidas]]</f>
        <v>2</v>
      </c>
      <c r="J503" s="18">
        <f>STOCK[[#This Row],[Precio Final]]*10%</f>
        <v>3</v>
      </c>
      <c r="K503" s="15">
        <v>9</v>
      </c>
      <c r="L503" s="15">
        <v>0</v>
      </c>
      <c r="M503" s="19">
        <f>STOCK[[#This Row],[Costo Unitario (USD)]]+STOCK[[#This Row],[Costo Envío (USD)]]+STOCK[[#This Row],[Comisión 10%]]</f>
        <v>12</v>
      </c>
      <c r="N503" s="14">
        <f t="shared" si="14"/>
        <v>18</v>
      </c>
      <c r="O503" s="15">
        <f t="shared" si="17"/>
        <v>30</v>
      </c>
      <c r="P503" s="15">
        <f>STOCK[[#This Row],[Precio Final]]-STOCK[[#This Row],[Costo total]]</f>
        <v>18</v>
      </c>
      <c r="Q503" s="14">
        <f>STOCK[[#This Row],[Ganancia Unitaria]]*STOCK[[#This Row],[Salidas]]</f>
        <v>0</v>
      </c>
      <c r="R503" s="14"/>
      <c r="S503" s="14"/>
      <c r="T503" s="15"/>
      <c r="U503" s="14"/>
      <c r="V503" s="14"/>
    </row>
    <row r="504" spans="1:22" ht="34" customHeight="1" x14ac:dyDescent="0.2">
      <c r="A504" s="8" t="s">
        <v>1048</v>
      </c>
      <c r="B504" s="8" t="s">
        <v>328</v>
      </c>
      <c r="C504" s="10" t="s">
        <v>1049</v>
      </c>
      <c r="D504" s="8" t="s">
        <v>609</v>
      </c>
      <c r="E504" s="9"/>
      <c r="F504" s="9">
        <v>30</v>
      </c>
      <c r="G504" s="8">
        <v>2</v>
      </c>
      <c r="H504" s="11">
        <f>SUMIFS(VENTAS[Cantidad],VENTAS[Código del producto Vendido],STOCK[[#This Row],[Code]])</f>
        <v>0</v>
      </c>
      <c r="I504" s="8">
        <f>STOCK[[#This Row],[Entradas]]-STOCK[[#This Row],[Salidas]]</f>
        <v>2</v>
      </c>
      <c r="J504" s="12">
        <f>STOCK[[#This Row],[Precio Final]]*10%</f>
        <v>3</v>
      </c>
      <c r="K504" s="9">
        <v>9</v>
      </c>
      <c r="L504" s="9">
        <v>0</v>
      </c>
      <c r="M504" s="13">
        <f>STOCK[[#This Row],[Costo Unitario (USD)]]+STOCK[[#This Row],[Costo Envío (USD)]]+STOCK[[#This Row],[Comisión 10%]]</f>
        <v>12</v>
      </c>
      <c r="N504" s="8">
        <f t="shared" si="14"/>
        <v>18</v>
      </c>
      <c r="O504" s="9">
        <f t="shared" si="17"/>
        <v>30</v>
      </c>
      <c r="P504" s="9">
        <f>STOCK[[#This Row],[Precio Final]]-STOCK[[#This Row],[Costo total]]</f>
        <v>18</v>
      </c>
      <c r="Q504" s="8">
        <f>STOCK[[#This Row],[Ganancia Unitaria]]*STOCK[[#This Row],[Salidas]]</f>
        <v>0</v>
      </c>
      <c r="R504" s="8"/>
      <c r="S504" s="8"/>
      <c r="T504" s="9"/>
      <c r="U504" s="8"/>
      <c r="V504" s="8"/>
    </row>
    <row r="505" spans="1:22" ht="34" customHeight="1" x14ac:dyDescent="0.2">
      <c r="A505" s="14" t="s">
        <v>1115</v>
      </c>
      <c r="B505" s="14" t="s">
        <v>160</v>
      </c>
      <c r="C505" s="16" t="s">
        <v>1116</v>
      </c>
      <c r="D505" s="14" t="s">
        <v>42</v>
      </c>
      <c r="E505" s="15"/>
      <c r="F505" s="15">
        <v>30</v>
      </c>
      <c r="G505" s="14">
        <v>1</v>
      </c>
      <c r="H505" s="17">
        <f>SUMIFS(VENTAS[Cantidad],VENTAS[Código del producto Vendido],STOCK[[#This Row],[Code]])</f>
        <v>0</v>
      </c>
      <c r="I505" s="14">
        <f>STOCK[[#This Row],[Entradas]]-STOCK[[#This Row],[Salidas]]</f>
        <v>1</v>
      </c>
      <c r="J505" s="18">
        <f>STOCK[[#This Row],[Precio Final]]*10%</f>
        <v>3</v>
      </c>
      <c r="K505" s="15">
        <v>9</v>
      </c>
      <c r="L505" s="15">
        <v>0</v>
      </c>
      <c r="M505" s="19">
        <f>STOCK[[#This Row],[Costo Unitario (USD)]]+STOCK[[#This Row],[Costo Envío (USD)]]+STOCK[[#This Row],[Comisión 10%]]</f>
        <v>12</v>
      </c>
      <c r="N505" s="14">
        <f t="shared" si="14"/>
        <v>18</v>
      </c>
      <c r="O505" s="15">
        <f t="shared" si="17"/>
        <v>30</v>
      </c>
      <c r="P505" s="15">
        <f>STOCK[[#This Row],[Precio Final]]-STOCK[[#This Row],[Costo total]]</f>
        <v>18</v>
      </c>
      <c r="Q505" s="14">
        <f>STOCK[[#This Row],[Ganancia Unitaria]]*STOCK[[#This Row],[Salidas]]</f>
        <v>0</v>
      </c>
      <c r="R505" s="14"/>
      <c r="S505" s="14"/>
      <c r="T505" s="15"/>
      <c r="U505" s="14"/>
      <c r="V505" s="14"/>
    </row>
    <row r="506" spans="1:22" ht="51" customHeight="1" x14ac:dyDescent="0.2">
      <c r="A506" s="8" t="s">
        <v>1117</v>
      </c>
      <c r="B506" s="8" t="s">
        <v>136</v>
      </c>
      <c r="C506" s="10" t="s">
        <v>1063</v>
      </c>
      <c r="D506" s="8" t="s">
        <v>113</v>
      </c>
      <c r="E506" s="9"/>
      <c r="F506" s="9">
        <v>30</v>
      </c>
      <c r="G506" s="8">
        <v>1</v>
      </c>
      <c r="H506" s="11">
        <f>SUMIFS(VENTAS[Cantidad],VENTAS[Código del producto Vendido],STOCK[[#This Row],[Code]])</f>
        <v>0</v>
      </c>
      <c r="I506" s="8">
        <f>STOCK[[#This Row],[Entradas]]-STOCK[[#This Row],[Salidas]]</f>
        <v>1</v>
      </c>
      <c r="J506" s="12">
        <f>STOCK[[#This Row],[Precio Final]]*10%</f>
        <v>3</v>
      </c>
      <c r="K506" s="9">
        <v>9</v>
      </c>
      <c r="L506" s="9">
        <v>0</v>
      </c>
      <c r="M506" s="13">
        <f>STOCK[[#This Row],[Costo Unitario (USD)]]+STOCK[[#This Row],[Costo Envío (USD)]]+STOCK[[#This Row],[Comisión 10%]]</f>
        <v>12</v>
      </c>
      <c r="N506" s="8">
        <f t="shared" si="14"/>
        <v>18</v>
      </c>
      <c r="O506" s="9">
        <f t="shared" si="17"/>
        <v>30</v>
      </c>
      <c r="P506" s="9">
        <f>STOCK[[#This Row],[Precio Final]]-STOCK[[#This Row],[Costo total]]</f>
        <v>18</v>
      </c>
      <c r="Q506" s="8">
        <f>STOCK[[#This Row],[Ganancia Unitaria]]*STOCK[[#This Row],[Salidas]]</f>
        <v>0</v>
      </c>
      <c r="R506" s="8"/>
      <c r="S506" s="8"/>
      <c r="T506" s="9"/>
      <c r="U506" s="8"/>
      <c r="V506" s="8"/>
    </row>
    <row r="507" spans="1:22" ht="51" customHeight="1" x14ac:dyDescent="0.2">
      <c r="A507" s="14" t="s">
        <v>1118</v>
      </c>
      <c r="B507" s="14" t="s">
        <v>85</v>
      </c>
      <c r="C507" s="16" t="s">
        <v>1063</v>
      </c>
      <c r="D507" s="14" t="s">
        <v>42</v>
      </c>
      <c r="E507" s="15"/>
      <c r="F507" s="15">
        <v>30</v>
      </c>
      <c r="G507" s="14">
        <v>0</v>
      </c>
      <c r="H507" s="17">
        <f>SUMIFS(VENTAS[Cantidad],VENTAS[Código del producto Vendido],STOCK[[#This Row],[Code]])</f>
        <v>0</v>
      </c>
      <c r="I507" s="14">
        <f>STOCK[[#This Row],[Entradas]]-STOCK[[#This Row],[Salidas]]</f>
        <v>0</v>
      </c>
      <c r="J507" s="18">
        <f>STOCK[[#This Row],[Precio Final]]*10%</f>
        <v>3</v>
      </c>
      <c r="K507" s="15">
        <v>9</v>
      </c>
      <c r="L507" s="15">
        <v>0</v>
      </c>
      <c r="M507" s="19">
        <f>STOCK[[#This Row],[Costo Unitario (USD)]]+STOCK[[#This Row],[Costo Envío (USD)]]+STOCK[[#This Row],[Comisión 10%]]</f>
        <v>12</v>
      </c>
      <c r="N507" s="14">
        <f t="shared" si="14"/>
        <v>18</v>
      </c>
      <c r="O507" s="15">
        <f t="shared" si="17"/>
        <v>30</v>
      </c>
      <c r="P507" s="15">
        <f>STOCK[[#This Row],[Precio Final]]-STOCK[[#This Row],[Costo total]]</f>
        <v>18</v>
      </c>
      <c r="Q507" s="14">
        <f>STOCK[[#This Row],[Ganancia Unitaria]]*STOCK[[#This Row],[Salidas]]</f>
        <v>0</v>
      </c>
      <c r="R507" s="14"/>
      <c r="S507" s="14"/>
      <c r="T507" s="15"/>
      <c r="U507" s="14"/>
      <c r="V507" s="14"/>
    </row>
    <row r="508" spans="1:22" ht="34" customHeight="1" x14ac:dyDescent="0.2">
      <c r="A508" s="8" t="s">
        <v>1119</v>
      </c>
      <c r="B508" s="8" t="s">
        <v>179</v>
      </c>
      <c r="C508" s="10" t="s">
        <v>1061</v>
      </c>
      <c r="D508" s="8" t="s">
        <v>34</v>
      </c>
      <c r="E508" s="9"/>
      <c r="F508" s="9">
        <v>30</v>
      </c>
      <c r="G508" s="8">
        <v>1</v>
      </c>
      <c r="H508" s="11">
        <f>SUMIFS(VENTAS[Cantidad],VENTAS[Código del producto Vendido],STOCK[[#This Row],[Code]])</f>
        <v>0</v>
      </c>
      <c r="I508" s="8">
        <f>STOCK[[#This Row],[Entradas]]-STOCK[[#This Row],[Salidas]]</f>
        <v>1</v>
      </c>
      <c r="J508" s="12">
        <f>STOCK[[#This Row],[Precio Final]]*10%</f>
        <v>3</v>
      </c>
      <c r="K508" s="9">
        <v>9</v>
      </c>
      <c r="L508" s="9">
        <v>0</v>
      </c>
      <c r="M508" s="13">
        <f>STOCK[[#This Row],[Costo Unitario (USD)]]+STOCK[[#This Row],[Costo Envío (USD)]]+STOCK[[#This Row],[Comisión 10%]]</f>
        <v>12</v>
      </c>
      <c r="N508" s="8">
        <f t="shared" si="14"/>
        <v>18</v>
      </c>
      <c r="O508" s="9">
        <f t="shared" si="17"/>
        <v>30</v>
      </c>
      <c r="P508" s="9">
        <f>STOCK[[#This Row],[Precio Final]]-STOCK[[#This Row],[Costo total]]</f>
        <v>18</v>
      </c>
      <c r="Q508" s="8">
        <f>STOCK[[#This Row],[Ganancia Unitaria]]*STOCK[[#This Row],[Salidas]]</f>
        <v>0</v>
      </c>
      <c r="R508" s="8"/>
      <c r="S508" s="8"/>
      <c r="T508" s="9"/>
      <c r="U508" s="8"/>
      <c r="V508" s="8"/>
    </row>
    <row r="509" spans="1:22" ht="34" customHeight="1" x14ac:dyDescent="0.2">
      <c r="A509" s="14" t="s">
        <v>1120</v>
      </c>
      <c r="B509" s="14" t="s">
        <v>160</v>
      </c>
      <c r="C509" s="16" t="s">
        <v>1061</v>
      </c>
      <c r="D509" s="14" t="s">
        <v>46</v>
      </c>
      <c r="E509" s="15"/>
      <c r="F509" s="15">
        <v>30</v>
      </c>
      <c r="G509" s="14">
        <v>1</v>
      </c>
      <c r="H509" s="17">
        <f>SUMIFS(VENTAS[Cantidad],VENTAS[Código del producto Vendido],STOCK[[#This Row],[Code]])</f>
        <v>0</v>
      </c>
      <c r="I509" s="14">
        <f>STOCK[[#This Row],[Entradas]]-STOCK[[#This Row],[Salidas]]</f>
        <v>1</v>
      </c>
      <c r="J509" s="18">
        <f>STOCK[[#This Row],[Precio Final]]*10%</f>
        <v>3</v>
      </c>
      <c r="K509" s="15">
        <v>9</v>
      </c>
      <c r="L509" s="15">
        <v>0</v>
      </c>
      <c r="M509" s="19">
        <f>STOCK[[#This Row],[Costo Unitario (USD)]]+STOCK[[#This Row],[Costo Envío (USD)]]+STOCK[[#This Row],[Comisión 10%]]</f>
        <v>12</v>
      </c>
      <c r="N509" s="14">
        <f t="shared" si="14"/>
        <v>18</v>
      </c>
      <c r="O509" s="15">
        <f t="shared" si="17"/>
        <v>30</v>
      </c>
      <c r="P509" s="15">
        <f>STOCK[[#This Row],[Precio Final]]-STOCK[[#This Row],[Costo total]]</f>
        <v>18</v>
      </c>
      <c r="Q509" s="14">
        <f>STOCK[[#This Row],[Ganancia Unitaria]]*STOCK[[#This Row],[Salidas]]</f>
        <v>0</v>
      </c>
      <c r="R509" s="14"/>
      <c r="S509" s="14"/>
      <c r="T509" s="15"/>
      <c r="U509" s="14"/>
      <c r="V509" s="14"/>
    </row>
    <row r="510" spans="1:22" ht="34" customHeight="1" x14ac:dyDescent="0.2">
      <c r="A510" s="8" t="s">
        <v>1044</v>
      </c>
      <c r="B510" s="8" t="s">
        <v>99</v>
      </c>
      <c r="C510" s="10" t="s">
        <v>1121</v>
      </c>
      <c r="D510" s="8" t="s">
        <v>34</v>
      </c>
      <c r="E510" s="9"/>
      <c r="F510" s="9">
        <v>25</v>
      </c>
      <c r="G510" s="8">
        <v>1</v>
      </c>
      <c r="H510" s="11">
        <f>SUMIFS(VENTAS[Cantidad],VENTAS[Código del producto Vendido],STOCK[[#This Row],[Code]])</f>
        <v>0</v>
      </c>
      <c r="I510" s="8">
        <f>STOCK[[#This Row],[Entradas]]-STOCK[[#This Row],[Salidas]]</f>
        <v>1</v>
      </c>
      <c r="J510" s="12">
        <f>STOCK[[#This Row],[Precio Final]]*10%</f>
        <v>2.5</v>
      </c>
      <c r="K510" s="9">
        <v>9</v>
      </c>
      <c r="L510" s="9">
        <v>0</v>
      </c>
      <c r="M510" s="13">
        <f>STOCK[[#This Row],[Costo Unitario (USD)]]+STOCK[[#This Row],[Costo Envío (USD)]]+STOCK[[#This Row],[Comisión 10%]]</f>
        <v>11.5</v>
      </c>
      <c r="N510" s="8">
        <f t="shared" si="14"/>
        <v>17.25</v>
      </c>
      <c r="O510" s="9">
        <f t="shared" si="17"/>
        <v>25</v>
      </c>
      <c r="P510" s="9">
        <f>STOCK[[#This Row],[Precio Final]]-STOCK[[#This Row],[Costo total]]</f>
        <v>13.5</v>
      </c>
      <c r="Q510" s="8">
        <f>STOCK[[#This Row],[Ganancia Unitaria]]*STOCK[[#This Row],[Salidas]]</f>
        <v>0</v>
      </c>
      <c r="R510" s="8"/>
      <c r="S510" s="8"/>
      <c r="T510" s="9"/>
      <c r="U510" s="8"/>
      <c r="V510" s="8"/>
    </row>
    <row r="511" spans="1:22" ht="34" customHeight="1" x14ac:dyDescent="0.2">
      <c r="A511" s="14" t="s">
        <v>1122</v>
      </c>
      <c r="B511" s="14" t="s">
        <v>149</v>
      </c>
      <c r="C511" s="16" t="s">
        <v>1123</v>
      </c>
      <c r="D511" s="14" t="s">
        <v>42</v>
      </c>
      <c r="E511" s="15"/>
      <c r="F511" s="15">
        <v>35</v>
      </c>
      <c r="G511" s="14">
        <v>1</v>
      </c>
      <c r="H511" s="17">
        <f>SUMIFS(VENTAS[Cantidad],VENTAS[Código del producto Vendido],STOCK[[#This Row],[Code]])</f>
        <v>0</v>
      </c>
      <c r="I511" s="14">
        <f>STOCK[[#This Row],[Entradas]]-STOCK[[#This Row],[Salidas]]</f>
        <v>1</v>
      </c>
      <c r="J511" s="18">
        <f>STOCK[[#This Row],[Precio Final]]*10%</f>
        <v>3.5</v>
      </c>
      <c r="K511" s="15">
        <v>9</v>
      </c>
      <c r="L511" s="15">
        <v>0</v>
      </c>
      <c r="M511" s="19">
        <f>STOCK[[#This Row],[Costo Unitario (USD)]]+STOCK[[#This Row],[Costo Envío (USD)]]+STOCK[[#This Row],[Comisión 10%]]</f>
        <v>12.5</v>
      </c>
      <c r="N511" s="14">
        <f t="shared" si="14"/>
        <v>18.75</v>
      </c>
      <c r="O511" s="15">
        <f t="shared" si="17"/>
        <v>35</v>
      </c>
      <c r="P511" s="15">
        <f>STOCK[[#This Row],[Precio Final]]-STOCK[[#This Row],[Costo total]]</f>
        <v>22.5</v>
      </c>
      <c r="Q511" s="14">
        <f>STOCK[[#This Row],[Ganancia Unitaria]]*STOCK[[#This Row],[Salidas]]</f>
        <v>0</v>
      </c>
      <c r="R511" s="14"/>
      <c r="S511" s="14"/>
      <c r="T511" s="15"/>
      <c r="U511" s="14"/>
      <c r="V511" s="14"/>
    </row>
    <row r="512" spans="1:22" ht="51" customHeight="1" x14ac:dyDescent="0.2">
      <c r="A512" s="8" t="s">
        <v>1124</v>
      </c>
      <c r="B512" s="8" t="s">
        <v>136</v>
      </c>
      <c r="C512" s="10" t="s">
        <v>1125</v>
      </c>
      <c r="D512" s="8" t="s">
        <v>34</v>
      </c>
      <c r="E512" s="9"/>
      <c r="F512" s="9">
        <v>35</v>
      </c>
      <c r="G512" s="8">
        <v>1</v>
      </c>
      <c r="H512" s="11">
        <f>SUMIFS(VENTAS[Cantidad],VENTAS[Código del producto Vendido],STOCK[[#This Row],[Code]])</f>
        <v>0</v>
      </c>
      <c r="I512" s="8">
        <f>STOCK[[#This Row],[Entradas]]-STOCK[[#This Row],[Salidas]]</f>
        <v>1</v>
      </c>
      <c r="J512" s="12">
        <f>STOCK[[#This Row],[Precio Final]]*10%</f>
        <v>3.5</v>
      </c>
      <c r="K512" s="9">
        <v>9</v>
      </c>
      <c r="L512" s="9">
        <v>0</v>
      </c>
      <c r="M512" s="13">
        <f>STOCK[[#This Row],[Costo Unitario (USD)]]+STOCK[[#This Row],[Costo Envío (USD)]]+STOCK[[#This Row],[Comisión 10%]]</f>
        <v>12.5</v>
      </c>
      <c r="N512" s="8">
        <f t="shared" si="14"/>
        <v>18.75</v>
      </c>
      <c r="O512" s="9">
        <f t="shared" si="17"/>
        <v>35</v>
      </c>
      <c r="P512" s="9">
        <f>STOCK[[#This Row],[Precio Final]]-STOCK[[#This Row],[Costo total]]</f>
        <v>22.5</v>
      </c>
      <c r="Q512" s="8">
        <f>STOCK[[#This Row],[Ganancia Unitaria]]*STOCK[[#This Row],[Salidas]]</f>
        <v>0</v>
      </c>
      <c r="R512" s="8"/>
      <c r="S512" s="8"/>
      <c r="T512" s="9"/>
      <c r="U512" s="8"/>
      <c r="V512" s="8"/>
    </row>
    <row r="513" spans="1:22" ht="34" customHeight="1" x14ac:dyDescent="0.2">
      <c r="A513" s="14" t="s">
        <v>1126</v>
      </c>
      <c r="B513" s="14" t="s">
        <v>99</v>
      </c>
      <c r="C513" s="16" t="s">
        <v>1127</v>
      </c>
      <c r="D513" s="14" t="s">
        <v>34</v>
      </c>
      <c r="E513" s="15"/>
      <c r="F513" s="15">
        <v>25</v>
      </c>
      <c r="G513" s="14">
        <v>1</v>
      </c>
      <c r="H513" s="17">
        <f>SUMIFS(VENTAS[Cantidad],VENTAS[Código del producto Vendido],STOCK[[#This Row],[Code]])</f>
        <v>0</v>
      </c>
      <c r="I513" s="14">
        <f>STOCK[[#This Row],[Entradas]]-STOCK[[#This Row],[Salidas]]</f>
        <v>1</v>
      </c>
      <c r="J513" s="18">
        <f>STOCK[[#This Row],[Precio Final]]*10%</f>
        <v>2.5</v>
      </c>
      <c r="K513" s="15">
        <v>9</v>
      </c>
      <c r="L513" s="15">
        <v>0</v>
      </c>
      <c r="M513" s="19">
        <f>STOCK[[#This Row],[Costo Unitario (USD)]]+STOCK[[#This Row],[Costo Envío (USD)]]+STOCK[[#This Row],[Comisión 10%]]</f>
        <v>11.5</v>
      </c>
      <c r="N513" s="14">
        <f t="shared" si="14"/>
        <v>17.25</v>
      </c>
      <c r="O513" s="15">
        <f t="shared" si="17"/>
        <v>25</v>
      </c>
      <c r="P513" s="15">
        <f>STOCK[[#This Row],[Precio Final]]-STOCK[[#This Row],[Costo total]]</f>
        <v>13.5</v>
      </c>
      <c r="Q513" s="14">
        <f>STOCK[[#This Row],[Ganancia Unitaria]]*STOCK[[#This Row],[Salidas]]</f>
        <v>0</v>
      </c>
      <c r="R513" s="14"/>
      <c r="S513" s="14"/>
      <c r="T513" s="15"/>
      <c r="U513" s="14"/>
      <c r="V513" s="14"/>
    </row>
    <row r="514" spans="1:22" ht="51" customHeight="1" x14ac:dyDescent="0.2">
      <c r="A514" s="8" t="s">
        <v>1128</v>
      </c>
      <c r="B514" s="8" t="s">
        <v>149</v>
      </c>
      <c r="C514" s="10" t="s">
        <v>1129</v>
      </c>
      <c r="D514" s="8" t="s">
        <v>42</v>
      </c>
      <c r="E514" s="9"/>
      <c r="F514" s="9">
        <v>20</v>
      </c>
      <c r="G514" s="8">
        <v>1</v>
      </c>
      <c r="H514" s="11">
        <f>SUMIFS(VENTAS[Cantidad],VENTAS[Código del producto Vendido],STOCK[[#This Row],[Code]])</f>
        <v>0</v>
      </c>
      <c r="I514" s="8">
        <f>STOCK[[#This Row],[Entradas]]-STOCK[[#This Row],[Salidas]]</f>
        <v>1</v>
      </c>
      <c r="J514" s="12">
        <f>STOCK[[#This Row],[Precio Final]]*10%</f>
        <v>2</v>
      </c>
      <c r="K514" s="9">
        <v>9</v>
      </c>
      <c r="L514" s="9">
        <v>0</v>
      </c>
      <c r="M514" s="13">
        <f>STOCK[[#This Row],[Costo Unitario (USD)]]+STOCK[[#This Row],[Costo Envío (USD)]]+STOCK[[#This Row],[Comisión 10%]]</f>
        <v>11</v>
      </c>
      <c r="N514" s="8">
        <f t="shared" ref="N514:N577" si="18">M514*1.5</f>
        <v>16.5</v>
      </c>
      <c r="O514" s="9">
        <f t="shared" si="17"/>
        <v>20</v>
      </c>
      <c r="P514" s="9">
        <f>STOCK[[#This Row],[Precio Final]]-STOCK[[#This Row],[Costo total]]</f>
        <v>9</v>
      </c>
      <c r="Q514" s="8">
        <f>STOCK[[#This Row],[Ganancia Unitaria]]*STOCK[[#This Row],[Salidas]]</f>
        <v>0</v>
      </c>
      <c r="R514" s="8"/>
      <c r="S514" s="8"/>
      <c r="T514" s="9"/>
      <c r="U514" s="8"/>
      <c r="V514" s="8"/>
    </row>
    <row r="515" spans="1:22" ht="34" customHeight="1" x14ac:dyDescent="0.2">
      <c r="A515" s="14" t="s">
        <v>1130</v>
      </c>
      <c r="B515" s="14" t="s">
        <v>581</v>
      </c>
      <c r="C515" s="16" t="s">
        <v>1131</v>
      </c>
      <c r="D515" s="14" t="s">
        <v>224</v>
      </c>
      <c r="E515" s="15"/>
      <c r="F515" s="15">
        <v>30</v>
      </c>
      <c r="G515" s="14">
        <v>1</v>
      </c>
      <c r="H515" s="17">
        <f>SUMIFS(VENTAS[Cantidad],VENTAS[Código del producto Vendido],STOCK[[#This Row],[Code]])</f>
        <v>0</v>
      </c>
      <c r="I515" s="14">
        <v>0</v>
      </c>
      <c r="J515" s="18">
        <f>STOCK[[#This Row],[Precio Final]]*10%</f>
        <v>3</v>
      </c>
      <c r="K515" s="15">
        <v>9</v>
      </c>
      <c r="L515" s="15">
        <v>0</v>
      </c>
      <c r="M515" s="19">
        <f>STOCK[[#This Row],[Costo Unitario (USD)]]+STOCK[[#This Row],[Costo Envío (USD)]]+STOCK[[#This Row],[Comisión 10%]]</f>
        <v>12</v>
      </c>
      <c r="N515" s="14">
        <f t="shared" si="18"/>
        <v>18</v>
      </c>
      <c r="O515" s="15">
        <f t="shared" si="17"/>
        <v>30</v>
      </c>
      <c r="P515" s="15">
        <f>STOCK[[#This Row],[Precio Final]]-STOCK[[#This Row],[Costo total]]</f>
        <v>18</v>
      </c>
      <c r="Q515" s="14">
        <f>STOCK[[#This Row],[Ganancia Unitaria]]*STOCK[[#This Row],[Salidas]]</f>
        <v>0</v>
      </c>
      <c r="R515" s="14"/>
      <c r="S515" s="14"/>
      <c r="T515" s="15"/>
      <c r="U515" s="14"/>
      <c r="V515" s="14"/>
    </row>
    <row r="516" spans="1:22" ht="34" customHeight="1" x14ac:dyDescent="0.2">
      <c r="A516" s="8" t="s">
        <v>1132</v>
      </c>
      <c r="B516" s="8" t="s">
        <v>149</v>
      </c>
      <c r="C516" s="10" t="s">
        <v>1133</v>
      </c>
      <c r="D516" s="8" t="s">
        <v>42</v>
      </c>
      <c r="E516" s="9"/>
      <c r="F516" s="9">
        <v>25</v>
      </c>
      <c r="G516" s="8">
        <v>1</v>
      </c>
      <c r="H516" s="11">
        <f>SUMIFS(VENTAS[Cantidad],VENTAS[Código del producto Vendido],STOCK[[#This Row],[Code]])</f>
        <v>0</v>
      </c>
      <c r="I516" s="8">
        <f>STOCK[[#This Row],[Entradas]]-STOCK[[#This Row],[Salidas]]</f>
        <v>1</v>
      </c>
      <c r="J516" s="12">
        <f>STOCK[[#This Row],[Precio Final]]*10%</f>
        <v>2.5</v>
      </c>
      <c r="K516" s="9">
        <v>9</v>
      </c>
      <c r="L516" s="9">
        <v>0</v>
      </c>
      <c r="M516" s="13">
        <f>STOCK[[#This Row],[Costo Unitario (USD)]]+STOCK[[#This Row],[Costo Envío (USD)]]+STOCK[[#This Row],[Comisión 10%]]</f>
        <v>11.5</v>
      </c>
      <c r="N516" s="8">
        <f t="shared" si="18"/>
        <v>17.25</v>
      </c>
      <c r="O516" s="9">
        <f t="shared" si="17"/>
        <v>25</v>
      </c>
      <c r="P516" s="9">
        <f>STOCK[[#This Row],[Precio Final]]-STOCK[[#This Row],[Costo total]]</f>
        <v>13.5</v>
      </c>
      <c r="Q516" s="8">
        <f>STOCK[[#This Row],[Ganancia Unitaria]]*STOCK[[#This Row],[Salidas]]</f>
        <v>0</v>
      </c>
      <c r="R516" s="8"/>
      <c r="S516" s="8"/>
      <c r="T516" s="9"/>
      <c r="U516" s="8"/>
      <c r="V516" s="8"/>
    </row>
    <row r="517" spans="1:22" ht="34" customHeight="1" x14ac:dyDescent="0.2">
      <c r="A517" s="14" t="s">
        <v>1134</v>
      </c>
      <c r="B517" s="14" t="s">
        <v>149</v>
      </c>
      <c r="C517" s="16" t="s">
        <v>1081</v>
      </c>
      <c r="D517" s="14" t="s">
        <v>46</v>
      </c>
      <c r="E517" s="15"/>
      <c r="F517" s="15">
        <v>25</v>
      </c>
      <c r="G517" s="14">
        <v>1</v>
      </c>
      <c r="H517" s="17">
        <f>SUMIFS(VENTAS[Cantidad],VENTAS[Código del producto Vendido],STOCK[[#This Row],[Code]])</f>
        <v>0</v>
      </c>
      <c r="I517" s="14">
        <v>0</v>
      </c>
      <c r="J517" s="18">
        <f>STOCK[[#This Row],[Precio Final]]*10%</f>
        <v>2.5</v>
      </c>
      <c r="K517" s="15">
        <v>9</v>
      </c>
      <c r="L517" s="15">
        <v>0</v>
      </c>
      <c r="M517" s="19">
        <f>STOCK[[#This Row],[Costo Unitario (USD)]]+STOCK[[#This Row],[Costo Envío (USD)]]+STOCK[[#This Row],[Comisión 10%]]</f>
        <v>11.5</v>
      </c>
      <c r="N517" s="14">
        <f t="shared" si="18"/>
        <v>17.25</v>
      </c>
      <c r="O517" s="15">
        <f t="shared" si="17"/>
        <v>25</v>
      </c>
      <c r="P517" s="15">
        <f>STOCK[[#This Row],[Precio Final]]-STOCK[[#This Row],[Costo total]]</f>
        <v>13.5</v>
      </c>
      <c r="Q517" s="14">
        <f>STOCK[[#This Row],[Ganancia Unitaria]]*STOCK[[#This Row],[Salidas]]</f>
        <v>0</v>
      </c>
      <c r="R517" s="14"/>
      <c r="S517" s="14"/>
      <c r="T517" s="15"/>
      <c r="U517" s="14"/>
      <c r="V517" s="14"/>
    </row>
    <row r="518" spans="1:22" ht="34" customHeight="1" x14ac:dyDescent="0.2">
      <c r="A518" s="8" t="s">
        <v>1135</v>
      </c>
      <c r="B518" s="8" t="s">
        <v>99</v>
      </c>
      <c r="C518" s="10" t="s">
        <v>1136</v>
      </c>
      <c r="D518" s="8" t="s">
        <v>113</v>
      </c>
      <c r="E518" s="9"/>
      <c r="F518" s="9">
        <v>35</v>
      </c>
      <c r="G518" s="8">
        <v>1</v>
      </c>
      <c r="H518" s="11">
        <f>SUMIFS(VENTAS[Cantidad],VENTAS[Código del producto Vendido],STOCK[[#This Row],[Code]])</f>
        <v>0</v>
      </c>
      <c r="I518" s="8">
        <f>STOCK[[#This Row],[Entradas]]-STOCK[[#This Row],[Salidas]]</f>
        <v>1</v>
      </c>
      <c r="J518" s="12">
        <f>STOCK[[#This Row],[Precio Final]]*10%</f>
        <v>3.5</v>
      </c>
      <c r="K518" s="9">
        <v>9</v>
      </c>
      <c r="L518" s="9">
        <v>0</v>
      </c>
      <c r="M518" s="13">
        <f>STOCK[[#This Row],[Costo Unitario (USD)]]+STOCK[[#This Row],[Costo Envío (USD)]]+STOCK[[#This Row],[Comisión 10%]]</f>
        <v>12.5</v>
      </c>
      <c r="N518" s="8">
        <f t="shared" si="18"/>
        <v>18.75</v>
      </c>
      <c r="O518" s="9">
        <f t="shared" si="17"/>
        <v>35</v>
      </c>
      <c r="P518" s="9">
        <f>STOCK[[#This Row],[Precio Final]]-STOCK[[#This Row],[Costo total]]</f>
        <v>22.5</v>
      </c>
      <c r="Q518" s="8">
        <f>STOCK[[#This Row],[Ganancia Unitaria]]*STOCK[[#This Row],[Salidas]]</f>
        <v>0</v>
      </c>
      <c r="R518" s="8"/>
      <c r="S518" s="8"/>
      <c r="T518" s="9"/>
      <c r="U518" s="8"/>
      <c r="V518" s="8"/>
    </row>
    <row r="519" spans="1:22" ht="34" customHeight="1" x14ac:dyDescent="0.2">
      <c r="A519" s="14" t="s">
        <v>1137</v>
      </c>
      <c r="B519" s="14" t="s">
        <v>99</v>
      </c>
      <c r="C519" s="16" t="s">
        <v>1107</v>
      </c>
      <c r="D519" s="14" t="s">
        <v>113</v>
      </c>
      <c r="E519" s="15"/>
      <c r="F519" s="15">
        <v>20</v>
      </c>
      <c r="G519" s="14">
        <v>1</v>
      </c>
      <c r="H519" s="17">
        <f>SUMIFS(VENTAS[Cantidad],VENTAS[Código del producto Vendido],STOCK[[#This Row],[Code]])</f>
        <v>0</v>
      </c>
      <c r="I519" s="14">
        <f>STOCK[[#This Row],[Entradas]]-STOCK[[#This Row],[Salidas]]</f>
        <v>1</v>
      </c>
      <c r="J519" s="18">
        <f>STOCK[[#This Row],[Precio Final]]*10%</f>
        <v>2</v>
      </c>
      <c r="K519" s="15">
        <v>9</v>
      </c>
      <c r="L519" s="15">
        <v>0</v>
      </c>
      <c r="M519" s="19">
        <f>STOCK[[#This Row],[Costo Unitario (USD)]]+STOCK[[#This Row],[Costo Envío (USD)]]+STOCK[[#This Row],[Comisión 10%]]</f>
        <v>11</v>
      </c>
      <c r="N519" s="14">
        <f t="shared" si="18"/>
        <v>16.5</v>
      </c>
      <c r="O519" s="15">
        <f t="shared" si="17"/>
        <v>20</v>
      </c>
      <c r="P519" s="15">
        <f>STOCK[[#This Row],[Precio Final]]-STOCK[[#This Row],[Costo total]]</f>
        <v>9</v>
      </c>
      <c r="Q519" s="14">
        <f>STOCK[[#This Row],[Ganancia Unitaria]]*STOCK[[#This Row],[Salidas]]</f>
        <v>0</v>
      </c>
      <c r="R519" s="14"/>
      <c r="S519" s="14"/>
      <c r="T519" s="15"/>
      <c r="U519" s="14"/>
      <c r="V519" s="14"/>
    </row>
    <row r="520" spans="1:22" ht="34" customHeight="1" x14ac:dyDescent="0.2">
      <c r="A520" s="8" t="s">
        <v>1138</v>
      </c>
      <c r="B520" s="8" t="s">
        <v>99</v>
      </c>
      <c r="C520" s="10" t="s">
        <v>1083</v>
      </c>
      <c r="D520" s="8" t="s">
        <v>34</v>
      </c>
      <c r="E520" s="9"/>
      <c r="F520" s="9">
        <v>25</v>
      </c>
      <c r="G520" s="8">
        <v>1</v>
      </c>
      <c r="H520" s="11">
        <f>SUMIFS(VENTAS[Cantidad],VENTAS[Código del producto Vendido],STOCK[[#This Row],[Code]])</f>
        <v>0</v>
      </c>
      <c r="I520" s="8">
        <f>STOCK[[#This Row],[Entradas]]-STOCK[[#This Row],[Salidas]]</f>
        <v>1</v>
      </c>
      <c r="J520" s="12">
        <f>STOCK[[#This Row],[Precio Final]]*10%</f>
        <v>2.5</v>
      </c>
      <c r="K520" s="9">
        <v>9</v>
      </c>
      <c r="L520" s="9">
        <v>0</v>
      </c>
      <c r="M520" s="13">
        <f>STOCK[[#This Row],[Costo Unitario (USD)]]+STOCK[[#This Row],[Costo Envío (USD)]]+STOCK[[#This Row],[Comisión 10%]]</f>
        <v>11.5</v>
      </c>
      <c r="N520" s="8">
        <f t="shared" si="18"/>
        <v>17.25</v>
      </c>
      <c r="O520" s="9">
        <f t="shared" si="17"/>
        <v>25</v>
      </c>
      <c r="P520" s="9">
        <f>STOCK[[#This Row],[Precio Final]]-STOCK[[#This Row],[Costo total]]</f>
        <v>13.5</v>
      </c>
      <c r="Q520" s="8">
        <f>STOCK[[#This Row],[Ganancia Unitaria]]*STOCK[[#This Row],[Salidas]]</f>
        <v>0</v>
      </c>
      <c r="R520" s="8"/>
      <c r="S520" s="8"/>
      <c r="T520" s="9"/>
      <c r="U520" s="8"/>
      <c r="V520" s="8"/>
    </row>
    <row r="521" spans="1:22" ht="51" customHeight="1" x14ac:dyDescent="0.2">
      <c r="A521" s="14" t="s">
        <v>1139</v>
      </c>
      <c r="B521" s="14" t="s">
        <v>149</v>
      </c>
      <c r="C521" s="16" t="s">
        <v>1068</v>
      </c>
      <c r="D521" s="14" t="s">
        <v>46</v>
      </c>
      <c r="E521" s="15"/>
      <c r="F521" s="15">
        <v>20</v>
      </c>
      <c r="G521" s="14">
        <v>1</v>
      </c>
      <c r="H521" s="17">
        <f>SUMIFS(VENTAS[Cantidad],VENTAS[Código del producto Vendido],STOCK[[#This Row],[Code]])</f>
        <v>0</v>
      </c>
      <c r="I521" s="14">
        <f>STOCK[[#This Row],[Entradas]]-STOCK[[#This Row],[Salidas]]</f>
        <v>1</v>
      </c>
      <c r="J521" s="18">
        <f>STOCK[[#This Row],[Precio Final]]*10%</f>
        <v>2</v>
      </c>
      <c r="K521" s="15">
        <v>9</v>
      </c>
      <c r="L521" s="15">
        <v>0</v>
      </c>
      <c r="M521" s="19">
        <f>STOCK[[#This Row],[Costo Unitario (USD)]]+STOCK[[#This Row],[Costo Envío (USD)]]+STOCK[[#This Row],[Comisión 10%]]</f>
        <v>11</v>
      </c>
      <c r="N521" s="14">
        <f t="shared" si="18"/>
        <v>16.5</v>
      </c>
      <c r="O521" s="15">
        <f t="shared" ref="O521:O552" si="19">F521</f>
        <v>20</v>
      </c>
      <c r="P521" s="15">
        <f>STOCK[[#This Row],[Precio Final]]-STOCK[[#This Row],[Costo total]]</f>
        <v>9</v>
      </c>
      <c r="Q521" s="14">
        <f>STOCK[[#This Row],[Ganancia Unitaria]]*STOCK[[#This Row],[Salidas]]</f>
        <v>0</v>
      </c>
      <c r="R521" s="14"/>
      <c r="S521" s="14"/>
      <c r="T521" s="15"/>
      <c r="U521" s="14"/>
      <c r="V521" s="14"/>
    </row>
    <row r="522" spans="1:22" ht="34" customHeight="1" x14ac:dyDescent="0.2">
      <c r="A522" s="8" t="s">
        <v>1140</v>
      </c>
      <c r="B522" s="8" t="s">
        <v>99</v>
      </c>
      <c r="C522" s="10" t="s">
        <v>1141</v>
      </c>
      <c r="D522" s="8" t="s">
        <v>34</v>
      </c>
      <c r="E522" s="9"/>
      <c r="F522" s="9">
        <v>20</v>
      </c>
      <c r="G522" s="8">
        <v>1</v>
      </c>
      <c r="H522" s="11">
        <f>SUMIFS(VENTAS[Cantidad],VENTAS[Código del producto Vendido],STOCK[[#This Row],[Code]])</f>
        <v>0</v>
      </c>
      <c r="I522" s="8">
        <f>STOCK[[#This Row],[Entradas]]-STOCK[[#This Row],[Salidas]]</f>
        <v>1</v>
      </c>
      <c r="J522" s="12">
        <f>STOCK[[#This Row],[Precio Final]]*10%</f>
        <v>2</v>
      </c>
      <c r="K522" s="9">
        <v>9</v>
      </c>
      <c r="L522" s="9">
        <v>0</v>
      </c>
      <c r="M522" s="13">
        <f>STOCK[[#This Row],[Costo Unitario (USD)]]+STOCK[[#This Row],[Costo Envío (USD)]]+STOCK[[#This Row],[Comisión 10%]]</f>
        <v>11</v>
      </c>
      <c r="N522" s="8">
        <f t="shared" si="18"/>
        <v>16.5</v>
      </c>
      <c r="O522" s="9">
        <f t="shared" si="19"/>
        <v>20</v>
      </c>
      <c r="P522" s="9">
        <f>STOCK[[#This Row],[Precio Final]]-STOCK[[#This Row],[Costo total]]</f>
        <v>9</v>
      </c>
      <c r="Q522" s="8">
        <f>STOCK[[#This Row],[Ganancia Unitaria]]*STOCK[[#This Row],[Salidas]]</f>
        <v>0</v>
      </c>
      <c r="R522" s="8"/>
      <c r="S522" s="8"/>
      <c r="T522" s="9"/>
      <c r="U522" s="8"/>
      <c r="V522" s="8"/>
    </row>
    <row r="523" spans="1:22" ht="34" customHeight="1" x14ac:dyDescent="0.2">
      <c r="A523" s="14" t="s">
        <v>1142</v>
      </c>
      <c r="B523" s="14" t="s">
        <v>99</v>
      </c>
      <c r="C523" s="16" t="s">
        <v>1143</v>
      </c>
      <c r="D523" s="14" t="s">
        <v>34</v>
      </c>
      <c r="E523" s="15"/>
      <c r="F523" s="15">
        <v>30</v>
      </c>
      <c r="G523" s="14">
        <v>1</v>
      </c>
      <c r="H523" s="17">
        <f>SUMIFS(VENTAS[Cantidad],VENTAS[Código del producto Vendido],STOCK[[#This Row],[Code]])</f>
        <v>1</v>
      </c>
      <c r="I523" s="14">
        <f>STOCK[[#This Row],[Entradas]]-STOCK[[#This Row],[Salidas]]</f>
        <v>0</v>
      </c>
      <c r="J523" s="18">
        <f>STOCK[[#This Row],[Precio Final]]*10%</f>
        <v>3</v>
      </c>
      <c r="K523" s="15">
        <v>9</v>
      </c>
      <c r="L523" s="15">
        <v>0</v>
      </c>
      <c r="M523" s="19">
        <f>STOCK[[#This Row],[Costo Unitario (USD)]]+STOCK[[#This Row],[Costo Envío (USD)]]+STOCK[[#This Row],[Comisión 10%]]</f>
        <v>12</v>
      </c>
      <c r="N523" s="14">
        <f t="shared" si="18"/>
        <v>18</v>
      </c>
      <c r="O523" s="15">
        <f t="shared" si="19"/>
        <v>30</v>
      </c>
      <c r="P523" s="15">
        <f>STOCK[[#This Row],[Precio Final]]-STOCK[[#This Row],[Costo total]]</f>
        <v>18</v>
      </c>
      <c r="Q523" s="14">
        <f>STOCK[[#This Row],[Ganancia Unitaria]]*STOCK[[#This Row],[Salidas]]</f>
        <v>18</v>
      </c>
      <c r="R523" s="14"/>
      <c r="S523" s="14"/>
      <c r="T523" s="15"/>
      <c r="U523" s="14"/>
      <c r="V523" s="14"/>
    </row>
    <row r="524" spans="1:22" ht="34" customHeight="1" x14ac:dyDescent="0.2">
      <c r="A524" s="8" t="s">
        <v>1144</v>
      </c>
      <c r="B524" s="8" t="s">
        <v>136</v>
      </c>
      <c r="C524" s="10" t="s">
        <v>1145</v>
      </c>
      <c r="D524" s="8" t="s">
        <v>34</v>
      </c>
      <c r="E524" s="9"/>
      <c r="F524" s="9">
        <v>25</v>
      </c>
      <c r="G524" s="8">
        <v>1</v>
      </c>
      <c r="H524" s="11">
        <f>SUMIFS(VENTAS[Cantidad],VENTAS[Código del producto Vendido],STOCK[[#This Row],[Code]])</f>
        <v>0</v>
      </c>
      <c r="I524" s="8">
        <f>STOCK[[#This Row],[Entradas]]-STOCK[[#This Row],[Salidas]]</f>
        <v>1</v>
      </c>
      <c r="J524" s="12">
        <f>STOCK[[#This Row],[Precio Final]]*10%</f>
        <v>2.5</v>
      </c>
      <c r="K524" s="9">
        <v>9</v>
      </c>
      <c r="L524" s="9">
        <v>0</v>
      </c>
      <c r="M524" s="13">
        <f>STOCK[[#This Row],[Costo Unitario (USD)]]+STOCK[[#This Row],[Costo Envío (USD)]]+STOCK[[#This Row],[Comisión 10%]]</f>
        <v>11.5</v>
      </c>
      <c r="N524" s="8">
        <f t="shared" si="18"/>
        <v>17.25</v>
      </c>
      <c r="O524" s="9">
        <f t="shared" si="19"/>
        <v>25</v>
      </c>
      <c r="P524" s="9">
        <f>STOCK[[#This Row],[Precio Final]]-STOCK[[#This Row],[Costo total]]</f>
        <v>13.5</v>
      </c>
      <c r="Q524" s="8">
        <f>STOCK[[#This Row],[Ganancia Unitaria]]*STOCK[[#This Row],[Salidas]]</f>
        <v>0</v>
      </c>
      <c r="R524" s="8"/>
      <c r="S524" s="8"/>
      <c r="T524" s="9"/>
      <c r="U524" s="8"/>
      <c r="V524" s="8"/>
    </row>
    <row r="525" spans="1:22" ht="34" customHeight="1" x14ac:dyDescent="0.2">
      <c r="A525" s="14" t="s">
        <v>1146</v>
      </c>
      <c r="B525" s="14" t="s">
        <v>118</v>
      </c>
      <c r="C525" s="16" t="s">
        <v>1147</v>
      </c>
      <c r="D525" s="14" t="s">
        <v>97</v>
      </c>
      <c r="E525" s="15"/>
      <c r="F525" s="15">
        <v>22</v>
      </c>
      <c r="G525" s="14">
        <v>3</v>
      </c>
      <c r="H525" s="17">
        <f>SUMIFS(VENTAS[Cantidad],VENTAS[Código del producto Vendido],STOCK[[#This Row],[Code]])</f>
        <v>0</v>
      </c>
      <c r="I525" s="14">
        <f>STOCK[[#This Row],[Entradas]]-STOCK[[#This Row],[Salidas]]</f>
        <v>3</v>
      </c>
      <c r="J525" s="18">
        <f>STOCK[[#This Row],[Precio Final]]*10%</f>
        <v>2.2000000000000002</v>
      </c>
      <c r="K525" s="15">
        <v>6.75</v>
      </c>
      <c r="L525" s="15">
        <v>5</v>
      </c>
      <c r="M525" s="19">
        <f>STOCK[[#This Row],[Costo Unitario (USD)]]+STOCK[[#This Row],[Costo Envío (USD)]]+STOCK[[#This Row],[Comisión 10%]]</f>
        <v>13.95</v>
      </c>
      <c r="N525" s="14">
        <f t="shared" si="18"/>
        <v>20.924999999999997</v>
      </c>
      <c r="O525" s="15">
        <f t="shared" si="19"/>
        <v>22</v>
      </c>
      <c r="P525" s="15">
        <f>STOCK[[#This Row],[Precio Final]]-STOCK[[#This Row],[Costo total]]</f>
        <v>8.0500000000000007</v>
      </c>
      <c r="Q525" s="14">
        <f>STOCK[[#This Row],[Ganancia Unitaria]]*STOCK[[#This Row],[Salidas]]</f>
        <v>0</v>
      </c>
      <c r="R525" s="14"/>
      <c r="S525" s="14"/>
      <c r="T525" s="15"/>
      <c r="U525" s="14"/>
      <c r="V525" s="14"/>
    </row>
    <row r="526" spans="1:22" ht="34" customHeight="1" x14ac:dyDescent="0.2">
      <c r="A526" s="8" t="s">
        <v>1148</v>
      </c>
      <c r="B526" s="8" t="s">
        <v>118</v>
      </c>
      <c r="C526" s="10" t="s">
        <v>1147</v>
      </c>
      <c r="D526" s="8" t="s">
        <v>94</v>
      </c>
      <c r="E526" s="9"/>
      <c r="F526" s="9">
        <v>22</v>
      </c>
      <c r="G526" s="8">
        <v>3</v>
      </c>
      <c r="H526" s="11">
        <f>SUMIFS(VENTAS[Cantidad],VENTAS[Código del producto Vendido],STOCK[[#This Row],[Code]])</f>
        <v>2</v>
      </c>
      <c r="I526" s="8">
        <f>STOCK[[#This Row],[Entradas]]-STOCK[[#This Row],[Salidas]]</f>
        <v>1</v>
      </c>
      <c r="J526" s="12">
        <f>STOCK[[#This Row],[Precio Final]]*10%</f>
        <v>2.2000000000000002</v>
      </c>
      <c r="K526" s="9">
        <v>6.75</v>
      </c>
      <c r="L526" s="9">
        <v>5</v>
      </c>
      <c r="M526" s="13">
        <f>STOCK[[#This Row],[Costo Unitario (USD)]]+STOCK[[#This Row],[Costo Envío (USD)]]+STOCK[[#This Row],[Comisión 10%]]</f>
        <v>13.95</v>
      </c>
      <c r="N526" s="8">
        <f t="shared" si="18"/>
        <v>20.924999999999997</v>
      </c>
      <c r="O526" s="9">
        <f t="shared" si="19"/>
        <v>22</v>
      </c>
      <c r="P526" s="9">
        <f>STOCK[[#This Row],[Precio Final]]-STOCK[[#This Row],[Costo total]]</f>
        <v>8.0500000000000007</v>
      </c>
      <c r="Q526" s="8">
        <f>STOCK[[#This Row],[Ganancia Unitaria]]*STOCK[[#This Row],[Salidas]]</f>
        <v>16.100000000000001</v>
      </c>
      <c r="R526" s="8"/>
      <c r="S526" s="8"/>
      <c r="T526" s="9"/>
      <c r="U526" s="8"/>
      <c r="V526" s="8"/>
    </row>
    <row r="527" spans="1:22" ht="34" customHeight="1" x14ac:dyDescent="0.2">
      <c r="A527" s="14" t="s">
        <v>1149</v>
      </c>
      <c r="B527" s="14" t="s">
        <v>118</v>
      </c>
      <c r="C527" s="16" t="s">
        <v>1147</v>
      </c>
      <c r="D527" s="14" t="s">
        <v>344</v>
      </c>
      <c r="E527" s="15"/>
      <c r="F527" s="15">
        <v>22</v>
      </c>
      <c r="G527" s="14">
        <v>3</v>
      </c>
      <c r="H527" s="17">
        <f>SUMIFS(VENTAS[Cantidad],VENTAS[Código del producto Vendido],STOCK[[#This Row],[Code]])</f>
        <v>1</v>
      </c>
      <c r="I527" s="14">
        <f>STOCK[[#This Row],[Entradas]]-STOCK[[#This Row],[Salidas]]</f>
        <v>2</v>
      </c>
      <c r="J527" s="18">
        <f>STOCK[[#This Row],[Precio Final]]*10%</f>
        <v>2.2000000000000002</v>
      </c>
      <c r="K527" s="15">
        <v>6.75</v>
      </c>
      <c r="L527" s="15">
        <v>5</v>
      </c>
      <c r="M527" s="19">
        <f>STOCK[[#This Row],[Costo Unitario (USD)]]+STOCK[[#This Row],[Costo Envío (USD)]]+STOCK[[#This Row],[Comisión 10%]]</f>
        <v>13.95</v>
      </c>
      <c r="N527" s="14">
        <f t="shared" si="18"/>
        <v>20.924999999999997</v>
      </c>
      <c r="O527" s="15">
        <f t="shared" si="19"/>
        <v>22</v>
      </c>
      <c r="P527" s="15">
        <f>STOCK[[#This Row],[Precio Final]]-STOCK[[#This Row],[Costo total]]</f>
        <v>8.0500000000000007</v>
      </c>
      <c r="Q527" s="14">
        <f>STOCK[[#This Row],[Ganancia Unitaria]]*STOCK[[#This Row],[Salidas]]</f>
        <v>8.0500000000000007</v>
      </c>
      <c r="R527" s="14"/>
      <c r="S527" s="14"/>
      <c r="T527" s="15"/>
      <c r="U527" s="14"/>
      <c r="V527" s="14"/>
    </row>
    <row r="528" spans="1:22" ht="34" customHeight="1" x14ac:dyDescent="0.2">
      <c r="A528" s="8" t="s">
        <v>1150</v>
      </c>
      <c r="B528" s="8" t="s">
        <v>118</v>
      </c>
      <c r="C528" s="10" t="s">
        <v>1147</v>
      </c>
      <c r="D528" s="8" t="s">
        <v>1151</v>
      </c>
      <c r="E528" s="9"/>
      <c r="F528" s="9">
        <v>22</v>
      </c>
      <c r="G528" s="8">
        <v>3</v>
      </c>
      <c r="H528" s="11">
        <f>SUMIFS(VENTAS[Cantidad],VENTAS[Código del producto Vendido],STOCK[[#This Row],[Code]])</f>
        <v>2</v>
      </c>
      <c r="I528" s="8">
        <f>STOCK[[#This Row],[Entradas]]-STOCK[[#This Row],[Salidas]]</f>
        <v>1</v>
      </c>
      <c r="J528" s="12">
        <f>STOCK[[#This Row],[Precio Final]]*10%</f>
        <v>2.2000000000000002</v>
      </c>
      <c r="K528" s="9">
        <v>6.75</v>
      </c>
      <c r="L528" s="9">
        <v>5</v>
      </c>
      <c r="M528" s="13">
        <f>STOCK[[#This Row],[Costo Unitario (USD)]]+STOCK[[#This Row],[Costo Envío (USD)]]+STOCK[[#This Row],[Comisión 10%]]</f>
        <v>13.95</v>
      </c>
      <c r="N528" s="8">
        <f t="shared" si="18"/>
        <v>20.924999999999997</v>
      </c>
      <c r="O528" s="9">
        <f t="shared" si="19"/>
        <v>22</v>
      </c>
      <c r="P528" s="9">
        <f>STOCK[[#This Row],[Precio Final]]-STOCK[[#This Row],[Costo total]]</f>
        <v>8.0500000000000007</v>
      </c>
      <c r="Q528" s="8">
        <f>STOCK[[#This Row],[Ganancia Unitaria]]*STOCK[[#This Row],[Salidas]]</f>
        <v>16.100000000000001</v>
      </c>
      <c r="R528" s="8"/>
      <c r="S528" s="8"/>
      <c r="T528" s="9"/>
      <c r="U528" s="8"/>
      <c r="V528" s="8"/>
    </row>
    <row r="529" spans="1:22" ht="34" customHeight="1" x14ac:dyDescent="0.2">
      <c r="A529" s="14" t="s">
        <v>1152</v>
      </c>
      <c r="B529" s="14" t="s">
        <v>118</v>
      </c>
      <c r="C529" s="16" t="s">
        <v>1147</v>
      </c>
      <c r="D529" s="14" t="s">
        <v>334</v>
      </c>
      <c r="E529" s="15"/>
      <c r="F529" s="15">
        <v>22</v>
      </c>
      <c r="G529" s="14">
        <v>2</v>
      </c>
      <c r="H529" s="17">
        <f>SUMIFS(VENTAS[Cantidad],VENTAS[Código del producto Vendido],STOCK[[#This Row],[Code]])</f>
        <v>0</v>
      </c>
      <c r="I529" s="14">
        <f>STOCK[[#This Row],[Entradas]]-STOCK[[#This Row],[Salidas]]</f>
        <v>2</v>
      </c>
      <c r="J529" s="18">
        <f>STOCK[[#This Row],[Precio Final]]*10%</f>
        <v>2.2000000000000002</v>
      </c>
      <c r="K529" s="15">
        <v>6.75</v>
      </c>
      <c r="L529" s="15">
        <v>5</v>
      </c>
      <c r="M529" s="19">
        <f>STOCK[[#This Row],[Costo Unitario (USD)]]+STOCK[[#This Row],[Costo Envío (USD)]]+STOCK[[#This Row],[Comisión 10%]]</f>
        <v>13.95</v>
      </c>
      <c r="N529" s="14">
        <f t="shared" si="18"/>
        <v>20.924999999999997</v>
      </c>
      <c r="O529" s="15">
        <f t="shared" si="19"/>
        <v>22</v>
      </c>
      <c r="P529" s="15">
        <f>STOCK[[#This Row],[Precio Final]]-STOCK[[#This Row],[Costo total]]</f>
        <v>8.0500000000000007</v>
      </c>
      <c r="Q529" s="14">
        <f>STOCK[[#This Row],[Ganancia Unitaria]]*STOCK[[#This Row],[Salidas]]</f>
        <v>0</v>
      </c>
      <c r="R529" s="14"/>
      <c r="S529" s="14"/>
      <c r="T529" s="15"/>
      <c r="U529" s="14"/>
      <c r="V529" s="14"/>
    </row>
    <row r="530" spans="1:22" ht="34" customHeight="1" x14ac:dyDescent="0.2">
      <c r="A530" s="8" t="s">
        <v>1153</v>
      </c>
      <c r="B530" s="8" t="s">
        <v>118</v>
      </c>
      <c r="C530" s="10" t="s">
        <v>1154</v>
      </c>
      <c r="D530" s="8" t="s">
        <v>97</v>
      </c>
      <c r="E530" s="9"/>
      <c r="F530" s="9">
        <v>29</v>
      </c>
      <c r="G530" s="8">
        <v>3</v>
      </c>
      <c r="H530" s="11">
        <f>SUMIFS(VENTAS[Cantidad],VENTAS[Código del producto Vendido],STOCK[[#This Row],[Code]])</f>
        <v>1</v>
      </c>
      <c r="I530" s="8">
        <f>STOCK[[#This Row],[Entradas]]-STOCK[[#This Row],[Salidas]]</f>
        <v>2</v>
      </c>
      <c r="J530" s="12">
        <f>STOCK[[#This Row],[Precio Final]]*10%</f>
        <v>2.9000000000000004</v>
      </c>
      <c r="K530" s="9">
        <v>11.25</v>
      </c>
      <c r="L530" s="9">
        <v>5</v>
      </c>
      <c r="M530" s="13">
        <f>STOCK[[#This Row],[Costo Unitario (USD)]]+STOCK[[#This Row],[Costo Envío (USD)]]+STOCK[[#This Row],[Comisión 10%]]</f>
        <v>19.149999999999999</v>
      </c>
      <c r="N530" s="8">
        <f t="shared" si="18"/>
        <v>28.724999999999998</v>
      </c>
      <c r="O530" s="9">
        <f t="shared" si="19"/>
        <v>29</v>
      </c>
      <c r="P530" s="9">
        <f>STOCK[[#This Row],[Precio Final]]-STOCK[[#This Row],[Costo total]]</f>
        <v>9.8500000000000014</v>
      </c>
      <c r="Q530" s="8">
        <f>STOCK[[#This Row],[Ganancia Unitaria]]*STOCK[[#This Row],[Salidas]]</f>
        <v>9.8500000000000014</v>
      </c>
      <c r="R530" s="8"/>
      <c r="S530" s="8"/>
      <c r="T530" s="9"/>
      <c r="U530" s="8"/>
      <c r="V530" s="8"/>
    </row>
    <row r="531" spans="1:22" ht="34" customHeight="1" x14ac:dyDescent="0.2">
      <c r="A531" s="14" t="s">
        <v>1155</v>
      </c>
      <c r="B531" s="14" t="s">
        <v>118</v>
      </c>
      <c r="C531" s="16" t="s">
        <v>1154</v>
      </c>
      <c r="D531" s="14" t="s">
        <v>94</v>
      </c>
      <c r="E531" s="15"/>
      <c r="F531" s="15">
        <v>29</v>
      </c>
      <c r="G531" s="14">
        <v>3</v>
      </c>
      <c r="H531" s="17">
        <f>SUMIFS(VENTAS[Cantidad],VENTAS[Código del producto Vendido],STOCK[[#This Row],[Code]])</f>
        <v>0</v>
      </c>
      <c r="I531" s="14">
        <f>STOCK[[#This Row],[Entradas]]-STOCK[[#This Row],[Salidas]]</f>
        <v>3</v>
      </c>
      <c r="J531" s="18">
        <f>STOCK[[#This Row],[Precio Final]]*10%</f>
        <v>2.9000000000000004</v>
      </c>
      <c r="K531" s="15">
        <v>11.25</v>
      </c>
      <c r="L531" s="15">
        <v>5</v>
      </c>
      <c r="M531" s="19">
        <f>STOCK[[#This Row],[Costo Unitario (USD)]]+STOCK[[#This Row],[Costo Envío (USD)]]+STOCK[[#This Row],[Comisión 10%]]</f>
        <v>19.149999999999999</v>
      </c>
      <c r="N531" s="14">
        <f t="shared" si="18"/>
        <v>28.724999999999998</v>
      </c>
      <c r="O531" s="15">
        <f t="shared" si="19"/>
        <v>29</v>
      </c>
      <c r="P531" s="15">
        <f>STOCK[[#This Row],[Precio Final]]-STOCK[[#This Row],[Costo total]]</f>
        <v>9.8500000000000014</v>
      </c>
      <c r="Q531" s="14">
        <f>STOCK[[#This Row],[Ganancia Unitaria]]*STOCK[[#This Row],[Salidas]]</f>
        <v>0</v>
      </c>
      <c r="R531" s="14"/>
      <c r="S531" s="14"/>
      <c r="T531" s="15"/>
      <c r="U531" s="14"/>
      <c r="V531" s="14"/>
    </row>
    <row r="532" spans="1:22" ht="34" customHeight="1" x14ac:dyDescent="0.2">
      <c r="A532" s="8" t="s">
        <v>1156</v>
      </c>
      <c r="B532" s="8" t="s">
        <v>118</v>
      </c>
      <c r="C532" s="10" t="s">
        <v>1154</v>
      </c>
      <c r="D532" s="8" t="s">
        <v>344</v>
      </c>
      <c r="E532" s="9"/>
      <c r="F532" s="9">
        <v>29</v>
      </c>
      <c r="G532" s="8">
        <v>3</v>
      </c>
      <c r="H532" s="11">
        <f>SUMIFS(VENTAS[Cantidad],VENTAS[Código del producto Vendido],STOCK[[#This Row],[Code]])</f>
        <v>1</v>
      </c>
      <c r="I532" s="8">
        <f>STOCK[[#This Row],[Entradas]]-STOCK[[#This Row],[Salidas]]</f>
        <v>2</v>
      </c>
      <c r="J532" s="12">
        <f>STOCK[[#This Row],[Precio Final]]*10%</f>
        <v>2.9000000000000004</v>
      </c>
      <c r="K532" s="9">
        <v>11.25</v>
      </c>
      <c r="L532" s="9">
        <v>5</v>
      </c>
      <c r="M532" s="13">
        <f>STOCK[[#This Row],[Costo Unitario (USD)]]+STOCK[[#This Row],[Costo Envío (USD)]]+STOCK[[#This Row],[Comisión 10%]]</f>
        <v>19.149999999999999</v>
      </c>
      <c r="N532" s="8">
        <f t="shared" si="18"/>
        <v>28.724999999999998</v>
      </c>
      <c r="O532" s="9">
        <f t="shared" si="19"/>
        <v>29</v>
      </c>
      <c r="P532" s="9">
        <f>STOCK[[#This Row],[Precio Final]]-STOCK[[#This Row],[Costo total]]</f>
        <v>9.8500000000000014</v>
      </c>
      <c r="Q532" s="8">
        <f>STOCK[[#This Row],[Ganancia Unitaria]]*STOCK[[#This Row],[Salidas]]</f>
        <v>9.8500000000000014</v>
      </c>
      <c r="R532" s="8"/>
      <c r="S532" s="8"/>
      <c r="T532" s="9"/>
      <c r="U532" s="8"/>
      <c r="V532" s="8"/>
    </row>
    <row r="533" spans="1:22" ht="34" customHeight="1" x14ac:dyDescent="0.2">
      <c r="A533" s="14" t="s">
        <v>1157</v>
      </c>
      <c r="B533" s="14" t="s">
        <v>118</v>
      </c>
      <c r="C533" s="16" t="s">
        <v>1154</v>
      </c>
      <c r="D533" s="14" t="s">
        <v>1151</v>
      </c>
      <c r="E533" s="15"/>
      <c r="F533" s="15">
        <v>29</v>
      </c>
      <c r="G533" s="14">
        <v>4</v>
      </c>
      <c r="H533" s="17">
        <f>SUMIFS(VENTAS[Cantidad],VENTAS[Código del producto Vendido],STOCK[[#This Row],[Code]])</f>
        <v>1</v>
      </c>
      <c r="I533" s="14">
        <f>STOCK[[#This Row],[Entradas]]-STOCK[[#This Row],[Salidas]]</f>
        <v>3</v>
      </c>
      <c r="J533" s="18">
        <f>STOCK[[#This Row],[Precio Final]]*10%</f>
        <v>2.9000000000000004</v>
      </c>
      <c r="K533" s="15">
        <v>11.25</v>
      </c>
      <c r="L533" s="15">
        <v>5</v>
      </c>
      <c r="M533" s="19">
        <f>STOCK[[#This Row],[Costo Unitario (USD)]]+STOCK[[#This Row],[Costo Envío (USD)]]+STOCK[[#This Row],[Comisión 10%]]</f>
        <v>19.149999999999999</v>
      </c>
      <c r="N533" s="14">
        <f t="shared" si="18"/>
        <v>28.724999999999998</v>
      </c>
      <c r="O533" s="15">
        <f t="shared" si="19"/>
        <v>29</v>
      </c>
      <c r="P533" s="15">
        <f>STOCK[[#This Row],[Precio Final]]-STOCK[[#This Row],[Costo total]]</f>
        <v>9.8500000000000014</v>
      </c>
      <c r="Q533" s="14">
        <f>STOCK[[#This Row],[Ganancia Unitaria]]*STOCK[[#This Row],[Salidas]]</f>
        <v>9.8500000000000014</v>
      </c>
      <c r="R533" s="14"/>
      <c r="S533" s="14"/>
      <c r="T533" s="15"/>
      <c r="U533" s="14"/>
      <c r="V533" s="14"/>
    </row>
    <row r="534" spans="1:22" ht="34" customHeight="1" x14ac:dyDescent="0.2">
      <c r="A534" s="8" t="s">
        <v>1158</v>
      </c>
      <c r="B534" s="8" t="s">
        <v>118</v>
      </c>
      <c r="C534" s="10" t="s">
        <v>1154</v>
      </c>
      <c r="D534" s="8" t="s">
        <v>334</v>
      </c>
      <c r="E534" s="9"/>
      <c r="F534" s="9">
        <v>29</v>
      </c>
      <c r="G534" s="8">
        <v>3</v>
      </c>
      <c r="H534" s="11">
        <f>SUMIFS(VENTAS[Cantidad],VENTAS[Código del producto Vendido],STOCK[[#This Row],[Code]])</f>
        <v>1</v>
      </c>
      <c r="I534" s="8">
        <f>STOCK[[#This Row],[Entradas]]-STOCK[[#This Row],[Salidas]]</f>
        <v>2</v>
      </c>
      <c r="J534" s="12">
        <f>STOCK[[#This Row],[Precio Final]]*10%</f>
        <v>2.9000000000000004</v>
      </c>
      <c r="K534" s="9">
        <v>11.25</v>
      </c>
      <c r="L534" s="9">
        <v>5</v>
      </c>
      <c r="M534" s="13">
        <f>STOCK[[#This Row],[Costo Unitario (USD)]]+STOCK[[#This Row],[Costo Envío (USD)]]+STOCK[[#This Row],[Comisión 10%]]</f>
        <v>19.149999999999999</v>
      </c>
      <c r="N534" s="8">
        <f t="shared" si="18"/>
        <v>28.724999999999998</v>
      </c>
      <c r="O534" s="9">
        <f t="shared" si="19"/>
        <v>29</v>
      </c>
      <c r="P534" s="9">
        <f>STOCK[[#This Row],[Precio Final]]-STOCK[[#This Row],[Costo total]]</f>
        <v>9.8500000000000014</v>
      </c>
      <c r="Q534" s="8">
        <f>STOCK[[#This Row],[Ganancia Unitaria]]*STOCK[[#This Row],[Salidas]]</f>
        <v>9.8500000000000014</v>
      </c>
      <c r="R534" s="8"/>
      <c r="S534" s="8"/>
      <c r="T534" s="9"/>
      <c r="U534" s="8"/>
      <c r="V534" s="8"/>
    </row>
    <row r="535" spans="1:22" ht="34" customHeight="1" x14ac:dyDescent="0.2">
      <c r="A535" s="14" t="s">
        <v>1159</v>
      </c>
      <c r="B535" s="14" t="s">
        <v>118</v>
      </c>
      <c r="C535" s="16" t="s">
        <v>1154</v>
      </c>
      <c r="D535" s="14" t="s">
        <v>415</v>
      </c>
      <c r="E535" s="15"/>
      <c r="F535" s="15">
        <v>29</v>
      </c>
      <c r="G535" s="14">
        <v>3</v>
      </c>
      <c r="H535" s="17">
        <f>SUMIFS(VENTAS[Cantidad],VENTAS[Código del producto Vendido],STOCK[[#This Row],[Code]])</f>
        <v>1</v>
      </c>
      <c r="I535" s="14">
        <f>STOCK[[#This Row],[Entradas]]-STOCK[[#This Row],[Salidas]]</f>
        <v>2</v>
      </c>
      <c r="J535" s="18">
        <f>STOCK[[#This Row],[Precio Final]]*10%</f>
        <v>2.9000000000000004</v>
      </c>
      <c r="K535" s="15">
        <v>11.25</v>
      </c>
      <c r="L535" s="15">
        <v>5</v>
      </c>
      <c r="M535" s="19">
        <f>STOCK[[#This Row],[Costo Unitario (USD)]]+STOCK[[#This Row],[Costo Envío (USD)]]+STOCK[[#This Row],[Comisión 10%]]</f>
        <v>19.149999999999999</v>
      </c>
      <c r="N535" s="14">
        <f t="shared" si="18"/>
        <v>28.724999999999998</v>
      </c>
      <c r="O535" s="15">
        <f t="shared" si="19"/>
        <v>29</v>
      </c>
      <c r="P535" s="15">
        <f>STOCK[[#This Row],[Precio Final]]-STOCK[[#This Row],[Costo total]]</f>
        <v>9.8500000000000014</v>
      </c>
      <c r="Q535" s="14">
        <f>STOCK[[#This Row],[Ganancia Unitaria]]*STOCK[[#This Row],[Salidas]]</f>
        <v>9.8500000000000014</v>
      </c>
      <c r="R535" s="14"/>
      <c r="S535" s="14"/>
      <c r="T535" s="15"/>
      <c r="U535" s="14"/>
      <c r="V535" s="14"/>
    </row>
    <row r="536" spans="1:22" ht="51" customHeight="1" x14ac:dyDescent="0.2">
      <c r="A536" s="8" t="s">
        <v>1160</v>
      </c>
      <c r="B536" s="8" t="s">
        <v>1161</v>
      </c>
      <c r="C536" s="10" t="s">
        <v>1162</v>
      </c>
      <c r="D536" s="8" t="s">
        <v>1163</v>
      </c>
      <c r="E536" s="9"/>
      <c r="F536" s="9">
        <v>35</v>
      </c>
      <c r="G536" s="8">
        <v>3</v>
      </c>
      <c r="H536" s="11">
        <f>SUMIFS(VENTAS[Cantidad],VENTAS[Código del producto Vendido],STOCK[[#This Row],[Code]])</f>
        <v>0</v>
      </c>
      <c r="I536" s="8">
        <f>STOCK[[#This Row],[Entradas]]-STOCK[[#This Row],[Salidas]]</f>
        <v>3</v>
      </c>
      <c r="J536" s="12">
        <f>STOCK[[#This Row],[Precio Final]]*10%</f>
        <v>3.5</v>
      </c>
      <c r="K536" s="9">
        <v>8.25</v>
      </c>
      <c r="L536" s="9">
        <v>1.8</v>
      </c>
      <c r="M536" s="13">
        <f>STOCK[[#This Row],[Costo Unitario (USD)]]+STOCK[[#This Row],[Costo Envío (USD)]]+STOCK[[#This Row],[Comisión 10%]]</f>
        <v>13.55</v>
      </c>
      <c r="N536" s="8">
        <f t="shared" si="18"/>
        <v>20.325000000000003</v>
      </c>
      <c r="O536" s="9">
        <f t="shared" si="19"/>
        <v>35</v>
      </c>
      <c r="P536" s="9">
        <f>STOCK[[#This Row],[Precio Final]]-STOCK[[#This Row],[Costo total]]</f>
        <v>21.45</v>
      </c>
      <c r="Q536" s="8">
        <f>STOCK[[#This Row],[Ganancia Unitaria]]*STOCK[[#This Row],[Salidas]]</f>
        <v>0</v>
      </c>
      <c r="R536" s="8"/>
      <c r="S536" s="8"/>
      <c r="T536" s="9"/>
      <c r="U536" s="8"/>
      <c r="V536" s="8">
        <v>30</v>
      </c>
    </row>
    <row r="537" spans="1:22" ht="51" customHeight="1" x14ac:dyDescent="0.2">
      <c r="A537" s="14" t="s">
        <v>1164</v>
      </c>
      <c r="B537" s="14" t="s">
        <v>1165</v>
      </c>
      <c r="C537" s="16" t="s">
        <v>1166</v>
      </c>
      <c r="D537" s="14" t="s">
        <v>1163</v>
      </c>
      <c r="E537" s="15"/>
      <c r="F537" s="15">
        <v>35</v>
      </c>
      <c r="G537" s="14">
        <v>3</v>
      </c>
      <c r="H537" s="17">
        <f>SUMIFS(VENTAS[Cantidad],VENTAS[Código del producto Vendido],STOCK[[#This Row],[Code]])</f>
        <v>0</v>
      </c>
      <c r="I537" s="14">
        <f>STOCK[[#This Row],[Entradas]]-STOCK[[#This Row],[Salidas]]</f>
        <v>3</v>
      </c>
      <c r="J537" s="18">
        <f>STOCK[[#This Row],[Precio Final]]*10%</f>
        <v>3.5</v>
      </c>
      <c r="K537" s="15">
        <v>7.5</v>
      </c>
      <c r="L537" s="15">
        <v>1.8</v>
      </c>
      <c r="M537" s="19">
        <f>STOCK[[#This Row],[Costo Unitario (USD)]]+STOCK[[#This Row],[Costo Envío (USD)]]+STOCK[[#This Row],[Comisión 10%]]</f>
        <v>12.8</v>
      </c>
      <c r="N537" s="14">
        <f t="shared" si="18"/>
        <v>19.200000000000003</v>
      </c>
      <c r="O537" s="15">
        <f t="shared" si="19"/>
        <v>35</v>
      </c>
      <c r="P537" s="15">
        <f>STOCK[[#This Row],[Precio Final]]-STOCK[[#This Row],[Costo total]]</f>
        <v>22.2</v>
      </c>
      <c r="Q537" s="14">
        <f>STOCK[[#This Row],[Ganancia Unitaria]]*STOCK[[#This Row],[Salidas]]</f>
        <v>0</v>
      </c>
      <c r="R537" s="14"/>
      <c r="S537" s="14"/>
      <c r="T537" s="15"/>
      <c r="U537" s="14"/>
      <c r="V537" s="14">
        <v>30</v>
      </c>
    </row>
    <row r="538" spans="1:22" ht="51" customHeight="1" x14ac:dyDescent="0.2">
      <c r="A538" s="8" t="s">
        <v>1167</v>
      </c>
      <c r="B538" s="8" t="s">
        <v>919</v>
      </c>
      <c r="C538" s="10" t="s">
        <v>1168</v>
      </c>
      <c r="D538" s="8" t="s">
        <v>559</v>
      </c>
      <c r="E538" s="9"/>
      <c r="F538" s="9">
        <v>35</v>
      </c>
      <c r="G538" s="8">
        <v>2</v>
      </c>
      <c r="H538" s="11">
        <f>SUMIFS(VENTAS[Cantidad],VENTAS[Código del producto Vendido],STOCK[[#This Row],[Code]])</f>
        <v>1</v>
      </c>
      <c r="I538" s="8">
        <f>STOCK[[#This Row],[Entradas]]-STOCK[[#This Row],[Salidas]]</f>
        <v>1</v>
      </c>
      <c r="J538" s="12">
        <f>STOCK[[#This Row],[Precio Final]]*10%</f>
        <v>3.5</v>
      </c>
      <c r="K538" s="9">
        <v>16.5</v>
      </c>
      <c r="L538" s="9">
        <v>1.8</v>
      </c>
      <c r="M538" s="13">
        <f>STOCK[[#This Row],[Costo Unitario (USD)]]+STOCK[[#This Row],[Costo Envío (USD)]]+STOCK[[#This Row],[Comisión 10%]]</f>
        <v>21.8</v>
      </c>
      <c r="N538" s="8">
        <f t="shared" si="18"/>
        <v>32.700000000000003</v>
      </c>
      <c r="O538" s="9">
        <f t="shared" si="19"/>
        <v>35</v>
      </c>
      <c r="P538" s="9">
        <f>STOCK[[#This Row],[Precio Final]]-STOCK[[#This Row],[Costo total]]</f>
        <v>13.2</v>
      </c>
      <c r="Q538" s="8">
        <f>STOCK[[#This Row],[Ganancia Unitaria]]*STOCK[[#This Row],[Salidas]]</f>
        <v>13.2</v>
      </c>
      <c r="R538" s="8"/>
      <c r="S538" s="8"/>
      <c r="T538" s="9"/>
      <c r="U538" s="8"/>
      <c r="V538" s="8"/>
    </row>
    <row r="539" spans="1:22" ht="51" customHeight="1" x14ac:dyDescent="0.2">
      <c r="A539" s="14" t="s">
        <v>1169</v>
      </c>
      <c r="B539" s="14" t="s">
        <v>44</v>
      </c>
      <c r="C539" s="16" t="s">
        <v>1168</v>
      </c>
      <c r="D539" s="14" t="s">
        <v>1170</v>
      </c>
      <c r="E539" s="15"/>
      <c r="F539" s="15">
        <v>35</v>
      </c>
      <c r="G539" s="14">
        <v>3</v>
      </c>
      <c r="H539" s="17">
        <f>SUMIFS(VENTAS[Cantidad],VENTAS[Código del producto Vendido],STOCK[[#This Row],[Code]])</f>
        <v>0</v>
      </c>
      <c r="I539" s="14">
        <f>STOCK[[#This Row],[Entradas]]-STOCK[[#This Row],[Salidas]]</f>
        <v>3</v>
      </c>
      <c r="J539" s="18">
        <f>STOCK[[#This Row],[Precio Final]]*10%</f>
        <v>3.5</v>
      </c>
      <c r="K539" s="15">
        <v>16.5</v>
      </c>
      <c r="L539" s="15">
        <v>1.8</v>
      </c>
      <c r="M539" s="19">
        <f>STOCK[[#This Row],[Costo Unitario (USD)]]+STOCK[[#This Row],[Costo Envío (USD)]]+STOCK[[#This Row],[Comisión 10%]]</f>
        <v>21.8</v>
      </c>
      <c r="N539" s="14">
        <f t="shared" si="18"/>
        <v>32.700000000000003</v>
      </c>
      <c r="O539" s="15">
        <f t="shared" si="19"/>
        <v>35</v>
      </c>
      <c r="P539" s="15">
        <f>STOCK[[#This Row],[Precio Final]]-STOCK[[#This Row],[Costo total]]</f>
        <v>13.2</v>
      </c>
      <c r="Q539" s="14">
        <f>STOCK[[#This Row],[Ganancia Unitaria]]*STOCK[[#This Row],[Salidas]]</f>
        <v>0</v>
      </c>
      <c r="R539" s="14"/>
      <c r="S539" s="14"/>
      <c r="T539" s="15"/>
      <c r="U539" s="14"/>
      <c r="V539" s="14"/>
    </row>
    <row r="540" spans="1:22" ht="51" customHeight="1" x14ac:dyDescent="0.2">
      <c r="A540" s="8" t="s">
        <v>1171</v>
      </c>
      <c r="B540" s="8" t="s">
        <v>922</v>
      </c>
      <c r="C540" s="10" t="s">
        <v>1172</v>
      </c>
      <c r="D540" s="8" t="s">
        <v>34</v>
      </c>
      <c r="E540" s="9"/>
      <c r="F540" s="9">
        <v>35</v>
      </c>
      <c r="G540" s="8">
        <v>2</v>
      </c>
      <c r="H540" s="11">
        <f>SUMIFS(VENTAS[Cantidad],VENTAS[Código del producto Vendido],STOCK[[#This Row],[Code]])</f>
        <v>0</v>
      </c>
      <c r="I540" s="8">
        <f>STOCK[[#This Row],[Entradas]]-STOCK[[#This Row],[Salidas]]</f>
        <v>2</v>
      </c>
      <c r="J540" s="12">
        <f>STOCK[[#This Row],[Precio Final]]*10%</f>
        <v>3.5</v>
      </c>
      <c r="K540" s="9">
        <v>14.5</v>
      </c>
      <c r="L540" s="9">
        <v>1.8</v>
      </c>
      <c r="M540" s="13">
        <f>STOCK[[#This Row],[Costo Unitario (USD)]]+STOCK[[#This Row],[Costo Envío (USD)]]+STOCK[[#This Row],[Comisión 10%]]</f>
        <v>19.8</v>
      </c>
      <c r="N540" s="8">
        <f t="shared" si="18"/>
        <v>29.700000000000003</v>
      </c>
      <c r="O540" s="9">
        <f t="shared" si="19"/>
        <v>35</v>
      </c>
      <c r="P540" s="9">
        <f>STOCK[[#This Row],[Precio Final]]-STOCK[[#This Row],[Costo total]]</f>
        <v>15.2</v>
      </c>
      <c r="Q540" s="8">
        <f>STOCK[[#This Row],[Ganancia Unitaria]]*STOCK[[#This Row],[Salidas]]</f>
        <v>0</v>
      </c>
      <c r="R540" s="8"/>
      <c r="S540" s="8"/>
      <c r="T540" s="9"/>
      <c r="U540" s="8"/>
      <c r="V540" s="8"/>
    </row>
    <row r="541" spans="1:22" ht="51" customHeight="1" x14ac:dyDescent="0.2">
      <c r="A541" s="14" t="s">
        <v>1173</v>
      </c>
      <c r="B541" s="14" t="s">
        <v>44</v>
      </c>
      <c r="C541" s="16" t="s">
        <v>1174</v>
      </c>
      <c r="D541" s="14" t="s">
        <v>1170</v>
      </c>
      <c r="E541" s="15"/>
      <c r="F541" s="15">
        <v>35</v>
      </c>
      <c r="G541" s="14">
        <v>4</v>
      </c>
      <c r="H541" s="17">
        <f>SUMIFS(VENTAS[Cantidad],VENTAS[Código del producto Vendido],STOCK[[#This Row],[Code]])</f>
        <v>0</v>
      </c>
      <c r="I541" s="14">
        <f>STOCK[[#This Row],[Entradas]]-STOCK[[#This Row],[Salidas]]</f>
        <v>4</v>
      </c>
      <c r="J541" s="18">
        <f>STOCK[[#This Row],[Precio Final]]*10%</f>
        <v>3.5</v>
      </c>
      <c r="K541" s="15">
        <v>7.5</v>
      </c>
      <c r="L541" s="15">
        <v>1.8</v>
      </c>
      <c r="M541" s="19">
        <f>STOCK[[#This Row],[Costo Unitario (USD)]]+STOCK[[#This Row],[Costo Envío (USD)]]+STOCK[[#This Row],[Comisión 10%]]</f>
        <v>12.8</v>
      </c>
      <c r="N541" s="14">
        <f t="shared" si="18"/>
        <v>19.200000000000003</v>
      </c>
      <c r="O541" s="15">
        <f t="shared" si="19"/>
        <v>35</v>
      </c>
      <c r="P541" s="15">
        <f>STOCK[[#This Row],[Precio Final]]-STOCK[[#This Row],[Costo total]]</f>
        <v>22.2</v>
      </c>
      <c r="Q541" s="14">
        <f>STOCK[[#This Row],[Ganancia Unitaria]]*STOCK[[#This Row],[Salidas]]</f>
        <v>0</v>
      </c>
      <c r="R541" s="14"/>
      <c r="S541" s="14"/>
      <c r="T541" s="15"/>
      <c r="U541" s="14"/>
      <c r="V541" s="14">
        <v>30</v>
      </c>
    </row>
    <row r="542" spans="1:22" ht="51" customHeight="1" x14ac:dyDescent="0.2">
      <c r="A542" s="8" t="s">
        <v>1175</v>
      </c>
      <c r="B542" s="8" t="s">
        <v>51</v>
      </c>
      <c r="C542" s="10" t="s">
        <v>1166</v>
      </c>
      <c r="D542" s="8" t="s">
        <v>622</v>
      </c>
      <c r="E542" s="9"/>
      <c r="F542" s="9">
        <v>35</v>
      </c>
      <c r="G542" s="8">
        <v>3</v>
      </c>
      <c r="H542" s="11">
        <f>SUMIFS(VENTAS[Cantidad],VENTAS[Código del producto Vendido],STOCK[[#This Row],[Code]])</f>
        <v>1</v>
      </c>
      <c r="I542" s="8">
        <f>STOCK[[#This Row],[Entradas]]-STOCK[[#This Row],[Salidas]]</f>
        <v>2</v>
      </c>
      <c r="J542" s="12">
        <f>STOCK[[#This Row],[Precio Final]]*10%</f>
        <v>3.5</v>
      </c>
      <c r="K542" s="9">
        <v>7.5</v>
      </c>
      <c r="L542" s="9">
        <v>1.8</v>
      </c>
      <c r="M542" s="13">
        <f>STOCK[[#This Row],[Costo Unitario (USD)]]+STOCK[[#This Row],[Costo Envío (USD)]]+STOCK[[#This Row],[Comisión 10%]]</f>
        <v>12.8</v>
      </c>
      <c r="N542" s="8">
        <f t="shared" si="18"/>
        <v>19.200000000000003</v>
      </c>
      <c r="O542" s="9">
        <f t="shared" si="19"/>
        <v>35</v>
      </c>
      <c r="P542" s="9">
        <f>STOCK[[#This Row],[Precio Final]]-STOCK[[#This Row],[Costo total]]</f>
        <v>22.2</v>
      </c>
      <c r="Q542" s="8">
        <f>STOCK[[#This Row],[Ganancia Unitaria]]*STOCK[[#This Row],[Salidas]]</f>
        <v>22.2</v>
      </c>
      <c r="R542" s="8"/>
      <c r="S542" s="8"/>
      <c r="T542" s="9"/>
      <c r="U542" s="8"/>
      <c r="V542" s="8">
        <v>30</v>
      </c>
    </row>
    <row r="543" spans="1:22" ht="51" customHeight="1" x14ac:dyDescent="0.2">
      <c r="A543" s="14" t="s">
        <v>1176</v>
      </c>
      <c r="B543" s="14" t="s">
        <v>44</v>
      </c>
      <c r="C543" s="16" t="s">
        <v>1174</v>
      </c>
      <c r="D543" s="14" t="s">
        <v>888</v>
      </c>
      <c r="E543" s="15"/>
      <c r="F543" s="15">
        <v>35</v>
      </c>
      <c r="G543" s="14">
        <v>4</v>
      </c>
      <c r="H543" s="17">
        <f>SUMIFS(VENTAS[Cantidad],VENTAS[Código del producto Vendido],STOCK[[#This Row],[Code]])</f>
        <v>0</v>
      </c>
      <c r="I543" s="14">
        <f>STOCK[[#This Row],[Entradas]]-STOCK[[#This Row],[Salidas]]</f>
        <v>4</v>
      </c>
      <c r="J543" s="18">
        <f>STOCK[[#This Row],[Precio Final]]*10%</f>
        <v>3.5</v>
      </c>
      <c r="K543" s="15">
        <v>7.5</v>
      </c>
      <c r="L543" s="15">
        <v>1.8</v>
      </c>
      <c r="M543" s="19">
        <f>STOCK[[#This Row],[Costo Unitario (USD)]]+STOCK[[#This Row],[Costo Envío (USD)]]+STOCK[[#This Row],[Comisión 10%]]</f>
        <v>12.8</v>
      </c>
      <c r="N543" s="14">
        <f t="shared" si="18"/>
        <v>19.200000000000003</v>
      </c>
      <c r="O543" s="15">
        <f t="shared" si="19"/>
        <v>35</v>
      </c>
      <c r="P543" s="15">
        <f>STOCK[[#This Row],[Precio Final]]-STOCK[[#This Row],[Costo total]]</f>
        <v>22.2</v>
      </c>
      <c r="Q543" s="14">
        <f>STOCK[[#This Row],[Ganancia Unitaria]]*STOCK[[#This Row],[Salidas]]</f>
        <v>0</v>
      </c>
      <c r="R543" s="14"/>
      <c r="S543" s="14"/>
      <c r="T543" s="15"/>
      <c r="U543" s="14"/>
      <c r="V543" s="14">
        <v>30</v>
      </c>
    </row>
    <row r="544" spans="1:22" ht="51" customHeight="1" x14ac:dyDescent="0.2">
      <c r="A544" s="8" t="s">
        <v>1177</v>
      </c>
      <c r="B544" s="8" t="s">
        <v>1178</v>
      </c>
      <c r="C544" s="10" t="s">
        <v>1179</v>
      </c>
      <c r="D544" s="8" t="s">
        <v>1180</v>
      </c>
      <c r="E544" s="9"/>
      <c r="F544" s="9">
        <v>35</v>
      </c>
      <c r="G544" s="8">
        <v>1</v>
      </c>
      <c r="H544" s="11">
        <f>SUMIFS(VENTAS[Cantidad],VENTAS[Código del producto Vendido],STOCK[[#This Row],[Code]])</f>
        <v>0</v>
      </c>
      <c r="I544" s="8">
        <f>STOCK[[#This Row],[Entradas]]-STOCK[[#This Row],[Salidas]]</f>
        <v>1</v>
      </c>
      <c r="J544" s="12">
        <f>STOCK[[#This Row],[Precio Final]]*10%</f>
        <v>3.5</v>
      </c>
      <c r="K544" s="9">
        <v>9</v>
      </c>
      <c r="L544" s="9">
        <v>1.8</v>
      </c>
      <c r="M544" s="13">
        <f>STOCK[[#This Row],[Costo Unitario (USD)]]+STOCK[[#This Row],[Costo Envío (USD)]]+STOCK[[#This Row],[Comisión 10%]]</f>
        <v>14.3</v>
      </c>
      <c r="N544" s="8">
        <f t="shared" si="18"/>
        <v>21.450000000000003</v>
      </c>
      <c r="O544" s="9">
        <f t="shared" si="19"/>
        <v>35</v>
      </c>
      <c r="P544" s="9">
        <f>STOCK[[#This Row],[Precio Final]]-STOCK[[#This Row],[Costo total]]</f>
        <v>20.7</v>
      </c>
      <c r="Q544" s="8">
        <f>STOCK[[#This Row],[Ganancia Unitaria]]*STOCK[[#This Row],[Salidas]]</f>
        <v>0</v>
      </c>
      <c r="R544" s="8"/>
      <c r="S544" s="8"/>
      <c r="T544" s="9"/>
      <c r="U544" s="8"/>
      <c r="V544" s="8">
        <v>28</v>
      </c>
    </row>
    <row r="545" spans="1:22" ht="34" customHeight="1" x14ac:dyDescent="0.2">
      <c r="A545" s="14" t="s">
        <v>1181</v>
      </c>
      <c r="B545" s="14" t="s">
        <v>44</v>
      </c>
      <c r="C545" s="16" t="s">
        <v>1182</v>
      </c>
      <c r="D545" s="14" t="s">
        <v>1170</v>
      </c>
      <c r="E545" s="15"/>
      <c r="F545" s="15">
        <v>35</v>
      </c>
      <c r="G545" s="14">
        <v>3</v>
      </c>
      <c r="H545" s="17">
        <f>SUMIFS(VENTAS[Cantidad],VENTAS[Código del producto Vendido],STOCK[[#This Row],[Code]])</f>
        <v>0</v>
      </c>
      <c r="I545" s="14">
        <f>STOCK[[#This Row],[Entradas]]-STOCK[[#This Row],[Salidas]]</f>
        <v>3</v>
      </c>
      <c r="J545" s="18">
        <f>STOCK[[#This Row],[Precio Final]]*10%</f>
        <v>3.5</v>
      </c>
      <c r="K545" s="15">
        <v>13</v>
      </c>
      <c r="L545" s="15">
        <v>1.8</v>
      </c>
      <c r="M545" s="19">
        <f>STOCK[[#This Row],[Costo Unitario (USD)]]+STOCK[[#This Row],[Costo Envío (USD)]]+STOCK[[#This Row],[Comisión 10%]]</f>
        <v>18.3</v>
      </c>
      <c r="N545" s="14">
        <f t="shared" si="18"/>
        <v>27.450000000000003</v>
      </c>
      <c r="O545" s="15">
        <f t="shared" si="19"/>
        <v>35</v>
      </c>
      <c r="P545" s="15">
        <f>STOCK[[#This Row],[Precio Final]]-STOCK[[#This Row],[Costo total]]</f>
        <v>16.7</v>
      </c>
      <c r="Q545" s="14">
        <f>STOCK[[#This Row],[Ganancia Unitaria]]*STOCK[[#This Row],[Salidas]]</f>
        <v>0</v>
      </c>
      <c r="R545" s="14"/>
      <c r="S545" s="14"/>
      <c r="T545" s="15"/>
      <c r="U545" s="14"/>
      <c r="V545" s="14">
        <v>28</v>
      </c>
    </row>
    <row r="546" spans="1:22" ht="34" customHeight="1" x14ac:dyDescent="0.2">
      <c r="A546" s="8" t="s">
        <v>1183</v>
      </c>
      <c r="B546" s="8" t="s">
        <v>44</v>
      </c>
      <c r="C546" s="10" t="s">
        <v>1182</v>
      </c>
      <c r="D546" s="8" t="s">
        <v>1163</v>
      </c>
      <c r="E546" s="9"/>
      <c r="F546" s="9">
        <v>35</v>
      </c>
      <c r="G546" s="8">
        <v>2</v>
      </c>
      <c r="H546" s="11">
        <f>SUMIFS(VENTAS[Cantidad],VENTAS[Código del producto Vendido],STOCK[[#This Row],[Code]])</f>
        <v>2</v>
      </c>
      <c r="I546" s="8">
        <f>STOCK[[#This Row],[Entradas]]-STOCK[[#This Row],[Salidas]]</f>
        <v>0</v>
      </c>
      <c r="J546" s="12">
        <f>STOCK[[#This Row],[Precio Final]]*10%</f>
        <v>3.5</v>
      </c>
      <c r="K546" s="9">
        <v>13</v>
      </c>
      <c r="L546" s="9">
        <v>1.8</v>
      </c>
      <c r="M546" s="13">
        <f>STOCK[[#This Row],[Costo Unitario (USD)]]+STOCK[[#This Row],[Costo Envío (USD)]]+STOCK[[#This Row],[Comisión 10%]]</f>
        <v>18.3</v>
      </c>
      <c r="N546" s="8">
        <f t="shared" si="18"/>
        <v>27.450000000000003</v>
      </c>
      <c r="O546" s="9">
        <f t="shared" si="19"/>
        <v>35</v>
      </c>
      <c r="P546" s="9">
        <f>STOCK[[#This Row],[Precio Final]]-STOCK[[#This Row],[Costo total]]</f>
        <v>16.7</v>
      </c>
      <c r="Q546" s="8">
        <f>STOCK[[#This Row],[Ganancia Unitaria]]*STOCK[[#This Row],[Salidas]]</f>
        <v>33.4</v>
      </c>
      <c r="R546" s="8"/>
      <c r="S546" s="8"/>
      <c r="T546" s="9"/>
      <c r="U546" s="8"/>
      <c r="V546" s="8">
        <v>28</v>
      </c>
    </row>
    <row r="547" spans="1:22" ht="51" customHeight="1" x14ac:dyDescent="0.2">
      <c r="A547" s="14" t="s">
        <v>1184</v>
      </c>
      <c r="B547" s="14" t="s">
        <v>1178</v>
      </c>
      <c r="C547" s="16" t="s">
        <v>1185</v>
      </c>
      <c r="D547" s="14" t="s">
        <v>1180</v>
      </c>
      <c r="E547" s="15"/>
      <c r="F547" s="15">
        <v>35</v>
      </c>
      <c r="G547" s="14">
        <v>1</v>
      </c>
      <c r="H547" s="17">
        <f>SUMIFS(VENTAS[Cantidad],VENTAS[Código del producto Vendido],STOCK[[#This Row],[Code]])</f>
        <v>2</v>
      </c>
      <c r="I547" s="14">
        <f>STOCK[[#This Row],[Entradas]]-STOCK[[#This Row],[Salidas]]</f>
        <v>-1</v>
      </c>
      <c r="J547" s="18">
        <f>STOCK[[#This Row],[Precio Final]]*10%</f>
        <v>3.5</v>
      </c>
      <c r="K547" s="15">
        <v>8</v>
      </c>
      <c r="L547" s="15">
        <v>1.8</v>
      </c>
      <c r="M547" s="19">
        <f>STOCK[[#This Row],[Costo Unitario (USD)]]+STOCK[[#This Row],[Costo Envío (USD)]]+STOCK[[#This Row],[Comisión 10%]]</f>
        <v>13.3</v>
      </c>
      <c r="N547" s="14">
        <f t="shared" si="18"/>
        <v>19.950000000000003</v>
      </c>
      <c r="O547" s="15">
        <f t="shared" si="19"/>
        <v>35</v>
      </c>
      <c r="P547" s="15">
        <f>STOCK[[#This Row],[Precio Final]]-STOCK[[#This Row],[Costo total]]</f>
        <v>21.7</v>
      </c>
      <c r="Q547" s="14">
        <f>STOCK[[#This Row],[Ganancia Unitaria]]*STOCK[[#This Row],[Salidas]]</f>
        <v>43.4</v>
      </c>
      <c r="R547" s="14"/>
      <c r="S547" s="14"/>
      <c r="T547" s="15"/>
      <c r="U547" s="14"/>
      <c r="V547" s="14">
        <v>28</v>
      </c>
    </row>
    <row r="548" spans="1:22" ht="51" customHeight="1" x14ac:dyDescent="0.2">
      <c r="A548" s="8" t="s">
        <v>1186</v>
      </c>
      <c r="B548" s="8" t="s">
        <v>1178</v>
      </c>
      <c r="C548" s="10" t="s">
        <v>1166</v>
      </c>
      <c r="D548" s="8" t="s">
        <v>1180</v>
      </c>
      <c r="E548" s="9"/>
      <c r="F548" s="9">
        <v>35</v>
      </c>
      <c r="G548" s="8">
        <v>3</v>
      </c>
      <c r="H548" s="11">
        <f>SUMIFS(VENTAS[Cantidad],VENTAS[Código del producto Vendido],STOCK[[#This Row],[Code]])</f>
        <v>0</v>
      </c>
      <c r="I548" s="8">
        <f>STOCK[[#This Row],[Entradas]]-STOCK[[#This Row],[Salidas]]</f>
        <v>3</v>
      </c>
      <c r="J548" s="12">
        <f>STOCK[[#This Row],[Precio Final]]*10%</f>
        <v>3.5</v>
      </c>
      <c r="K548" s="9">
        <v>7.5</v>
      </c>
      <c r="L548" s="9">
        <v>1.8</v>
      </c>
      <c r="M548" s="13">
        <f>STOCK[[#This Row],[Costo Unitario (USD)]]+STOCK[[#This Row],[Costo Envío (USD)]]+STOCK[[#This Row],[Comisión 10%]]</f>
        <v>12.8</v>
      </c>
      <c r="N548" s="8">
        <f t="shared" si="18"/>
        <v>19.200000000000003</v>
      </c>
      <c r="O548" s="9">
        <f t="shared" si="19"/>
        <v>35</v>
      </c>
      <c r="P548" s="9">
        <f>STOCK[[#This Row],[Precio Final]]-STOCK[[#This Row],[Costo total]]</f>
        <v>22.2</v>
      </c>
      <c r="Q548" s="8">
        <f>STOCK[[#This Row],[Ganancia Unitaria]]*STOCK[[#This Row],[Salidas]]</f>
        <v>0</v>
      </c>
      <c r="R548" s="8"/>
      <c r="S548" s="8"/>
      <c r="T548" s="9"/>
      <c r="U548" s="8"/>
      <c r="V548" s="8">
        <v>30</v>
      </c>
    </row>
    <row r="549" spans="1:22" ht="51" customHeight="1" x14ac:dyDescent="0.2">
      <c r="A549" s="14" t="s">
        <v>1187</v>
      </c>
      <c r="B549" s="14" t="s">
        <v>44</v>
      </c>
      <c r="C549" s="16" t="s">
        <v>1188</v>
      </c>
      <c r="D549" s="14" t="s">
        <v>1163</v>
      </c>
      <c r="E549" s="15"/>
      <c r="F549" s="15">
        <v>35</v>
      </c>
      <c r="G549" s="14">
        <v>3</v>
      </c>
      <c r="H549" s="17">
        <f>SUMIFS(VENTAS[Cantidad],VENTAS[Código del producto Vendido],STOCK[[#This Row],[Code]])</f>
        <v>0</v>
      </c>
      <c r="I549" s="14">
        <f>STOCK[[#This Row],[Entradas]]-STOCK[[#This Row],[Salidas]]</f>
        <v>3</v>
      </c>
      <c r="J549" s="18">
        <f>STOCK[[#This Row],[Precio Final]]*10%</f>
        <v>3.5</v>
      </c>
      <c r="K549" s="15">
        <v>10.75</v>
      </c>
      <c r="L549" s="15">
        <v>1.8</v>
      </c>
      <c r="M549" s="19">
        <f>STOCK[[#This Row],[Costo Unitario (USD)]]+STOCK[[#This Row],[Costo Envío (USD)]]+STOCK[[#This Row],[Comisión 10%]]</f>
        <v>16.05</v>
      </c>
      <c r="N549" s="14">
        <f t="shared" si="18"/>
        <v>24.075000000000003</v>
      </c>
      <c r="O549" s="15">
        <f t="shared" si="19"/>
        <v>35</v>
      </c>
      <c r="P549" s="15">
        <f>STOCK[[#This Row],[Precio Final]]-STOCK[[#This Row],[Costo total]]</f>
        <v>18.95</v>
      </c>
      <c r="Q549" s="14">
        <f>STOCK[[#This Row],[Ganancia Unitaria]]*STOCK[[#This Row],[Salidas]]</f>
        <v>0</v>
      </c>
      <c r="R549" s="14"/>
      <c r="S549" s="14"/>
      <c r="T549" s="15"/>
      <c r="U549" s="14"/>
      <c r="V549" s="14">
        <v>28</v>
      </c>
    </row>
    <row r="550" spans="1:22" ht="51" customHeight="1" x14ac:dyDescent="0.2">
      <c r="A550" s="8" t="s">
        <v>1189</v>
      </c>
      <c r="B550" s="8" t="s">
        <v>51</v>
      </c>
      <c r="C550" s="10" t="s">
        <v>1188</v>
      </c>
      <c r="D550" s="8" t="s">
        <v>575</v>
      </c>
      <c r="E550" s="9"/>
      <c r="F550" s="9">
        <v>35</v>
      </c>
      <c r="G550" s="8">
        <v>2</v>
      </c>
      <c r="H550" s="11">
        <f>SUMIFS(VENTAS[Cantidad],VENTAS[Código del producto Vendido],STOCK[[#This Row],[Code]])</f>
        <v>2</v>
      </c>
      <c r="I550" s="8">
        <f>STOCK[[#This Row],[Entradas]]-STOCK[[#This Row],[Salidas]]</f>
        <v>0</v>
      </c>
      <c r="J550" s="12">
        <f>STOCK[[#This Row],[Precio Final]]*10%</f>
        <v>3.5</v>
      </c>
      <c r="K550" s="9">
        <v>10.75</v>
      </c>
      <c r="L550" s="9">
        <v>1.8</v>
      </c>
      <c r="M550" s="13">
        <f>STOCK[[#This Row],[Costo Unitario (USD)]]+STOCK[[#This Row],[Costo Envío (USD)]]+STOCK[[#This Row],[Comisión 10%]]</f>
        <v>16.05</v>
      </c>
      <c r="N550" s="8">
        <f t="shared" si="18"/>
        <v>24.075000000000003</v>
      </c>
      <c r="O550" s="9">
        <f t="shared" si="19"/>
        <v>35</v>
      </c>
      <c r="P550" s="9">
        <f>STOCK[[#This Row],[Precio Final]]-STOCK[[#This Row],[Costo total]]</f>
        <v>18.95</v>
      </c>
      <c r="Q550" s="8">
        <f>STOCK[[#This Row],[Ganancia Unitaria]]*STOCK[[#This Row],[Salidas]]</f>
        <v>37.9</v>
      </c>
      <c r="R550" s="8"/>
      <c r="S550" s="8"/>
      <c r="T550" s="9"/>
      <c r="U550" s="8"/>
      <c r="V550" s="8">
        <v>28</v>
      </c>
    </row>
    <row r="551" spans="1:22" ht="34" customHeight="1" x14ac:dyDescent="0.2">
      <c r="A551" s="14" t="s">
        <v>1190</v>
      </c>
      <c r="B551" s="14" t="s">
        <v>44</v>
      </c>
      <c r="C551" s="16" t="s">
        <v>1191</v>
      </c>
      <c r="D551" s="14" t="s">
        <v>888</v>
      </c>
      <c r="E551" s="15"/>
      <c r="F551" s="15">
        <v>35</v>
      </c>
      <c r="G551" s="14">
        <v>2</v>
      </c>
      <c r="H551" s="17">
        <f>SUMIFS(VENTAS[Cantidad],VENTAS[Código del producto Vendido],STOCK[[#This Row],[Code]])</f>
        <v>2</v>
      </c>
      <c r="I551" s="14">
        <f>STOCK[[#This Row],[Entradas]]-STOCK[[#This Row],[Salidas]]</f>
        <v>0</v>
      </c>
      <c r="J551" s="18">
        <f>STOCK[[#This Row],[Precio Final]]*10%</f>
        <v>3.5</v>
      </c>
      <c r="K551" s="15">
        <v>10.5</v>
      </c>
      <c r="L551" s="15">
        <v>1.8</v>
      </c>
      <c r="M551" s="19">
        <f>STOCK[[#This Row],[Costo Unitario (USD)]]+STOCK[[#This Row],[Costo Envío (USD)]]+STOCK[[#This Row],[Comisión 10%]]</f>
        <v>15.8</v>
      </c>
      <c r="N551" s="14">
        <f t="shared" si="18"/>
        <v>23.700000000000003</v>
      </c>
      <c r="O551" s="15">
        <f t="shared" si="19"/>
        <v>35</v>
      </c>
      <c r="P551" s="15">
        <f>STOCK[[#This Row],[Precio Final]]-STOCK[[#This Row],[Costo total]]</f>
        <v>19.2</v>
      </c>
      <c r="Q551" s="14">
        <f>STOCK[[#This Row],[Ganancia Unitaria]]*STOCK[[#This Row],[Salidas]]</f>
        <v>38.4</v>
      </c>
      <c r="R551" s="14"/>
      <c r="S551" s="14"/>
      <c r="T551" s="15"/>
      <c r="U551" s="14"/>
      <c r="V551" s="14">
        <v>28</v>
      </c>
    </row>
    <row r="552" spans="1:22" ht="34" customHeight="1" x14ac:dyDescent="0.2">
      <c r="A552" s="8" t="s">
        <v>1192</v>
      </c>
      <c r="B552" s="8" t="s">
        <v>922</v>
      </c>
      <c r="C552" s="10" t="s">
        <v>1191</v>
      </c>
      <c r="D552" s="8" t="s">
        <v>622</v>
      </c>
      <c r="E552" s="9"/>
      <c r="F552" s="9">
        <v>35</v>
      </c>
      <c r="G552" s="8">
        <v>1</v>
      </c>
      <c r="H552" s="11">
        <f>SUMIFS(VENTAS[Cantidad],VENTAS[Código del producto Vendido],STOCK[[#This Row],[Code]])</f>
        <v>1</v>
      </c>
      <c r="I552" s="8">
        <f>STOCK[[#This Row],[Entradas]]-STOCK[[#This Row],[Salidas]]</f>
        <v>0</v>
      </c>
      <c r="J552" s="12">
        <f>STOCK[[#This Row],[Precio Final]]*10%</f>
        <v>3.5</v>
      </c>
      <c r="K552" s="9">
        <v>10.5</v>
      </c>
      <c r="L552" s="9">
        <v>1.8</v>
      </c>
      <c r="M552" s="13">
        <f>STOCK[[#This Row],[Costo Unitario (USD)]]+STOCK[[#This Row],[Costo Envío (USD)]]+STOCK[[#This Row],[Comisión 10%]]</f>
        <v>15.8</v>
      </c>
      <c r="N552" s="8">
        <f t="shared" si="18"/>
        <v>23.700000000000003</v>
      </c>
      <c r="O552" s="9">
        <f t="shared" si="19"/>
        <v>35</v>
      </c>
      <c r="P552" s="9">
        <f>STOCK[[#This Row],[Precio Final]]-STOCK[[#This Row],[Costo total]]</f>
        <v>19.2</v>
      </c>
      <c r="Q552" s="8">
        <f>STOCK[[#This Row],[Ganancia Unitaria]]*STOCK[[#This Row],[Salidas]]</f>
        <v>19.2</v>
      </c>
      <c r="R552" s="8"/>
      <c r="S552" s="8"/>
      <c r="T552" s="9"/>
      <c r="U552" s="8"/>
      <c r="V552" s="8">
        <v>28</v>
      </c>
    </row>
    <row r="553" spans="1:22" ht="51" customHeight="1" x14ac:dyDescent="0.2">
      <c r="A553" s="14" t="s">
        <v>1193</v>
      </c>
      <c r="B553" s="14" t="s">
        <v>44</v>
      </c>
      <c r="C553" s="16" t="s">
        <v>1168</v>
      </c>
      <c r="D553" s="14" t="s">
        <v>1163</v>
      </c>
      <c r="E553" s="15"/>
      <c r="F553" s="15">
        <v>35</v>
      </c>
      <c r="G553" s="14">
        <v>2</v>
      </c>
      <c r="H553" s="17">
        <f>SUMIFS(VENTAS[Cantidad],VENTAS[Código del producto Vendido],STOCK[[#This Row],[Code]])</f>
        <v>0</v>
      </c>
      <c r="I553" s="14">
        <f>STOCK[[#This Row],[Entradas]]-STOCK[[#This Row],[Salidas]]</f>
        <v>2</v>
      </c>
      <c r="J553" s="18">
        <f>STOCK[[#This Row],[Precio Final]]*10%</f>
        <v>3.5</v>
      </c>
      <c r="K553" s="15">
        <v>16.5</v>
      </c>
      <c r="L553" s="15">
        <v>1.8</v>
      </c>
      <c r="M553" s="19">
        <f>STOCK[[#This Row],[Costo Unitario (USD)]]+STOCK[[#This Row],[Costo Envío (USD)]]+STOCK[[#This Row],[Comisión 10%]]</f>
        <v>21.8</v>
      </c>
      <c r="N553" s="14">
        <f t="shared" si="18"/>
        <v>32.700000000000003</v>
      </c>
      <c r="O553" s="15">
        <f t="shared" ref="O553:O560" si="20">F553</f>
        <v>35</v>
      </c>
      <c r="P553" s="15">
        <f>STOCK[[#This Row],[Precio Final]]-STOCK[[#This Row],[Costo total]]</f>
        <v>13.2</v>
      </c>
      <c r="Q553" s="14">
        <f>STOCK[[#This Row],[Ganancia Unitaria]]*STOCK[[#This Row],[Salidas]]</f>
        <v>0</v>
      </c>
      <c r="R553" s="14"/>
      <c r="S553" s="14"/>
      <c r="T553" s="15"/>
      <c r="U553" s="14"/>
      <c r="V553" s="14"/>
    </row>
    <row r="554" spans="1:22" ht="51" customHeight="1" x14ac:dyDescent="0.2">
      <c r="A554" s="8" t="s">
        <v>1194</v>
      </c>
      <c r="B554" s="8" t="s">
        <v>1178</v>
      </c>
      <c r="C554" s="10" t="s">
        <v>1188</v>
      </c>
      <c r="D554" s="8" t="s">
        <v>1195</v>
      </c>
      <c r="E554" s="9"/>
      <c r="F554" s="9">
        <v>35</v>
      </c>
      <c r="G554" s="8">
        <v>3</v>
      </c>
      <c r="H554" s="11">
        <f>SUMIFS(VENTAS[Cantidad],VENTAS[Código del producto Vendido],STOCK[[#This Row],[Code]])</f>
        <v>0</v>
      </c>
      <c r="I554" s="8">
        <f>STOCK[[#This Row],[Entradas]]-STOCK[[#This Row],[Salidas]]</f>
        <v>3</v>
      </c>
      <c r="J554" s="12">
        <f>STOCK[[#This Row],[Precio Final]]*10%</f>
        <v>3.5</v>
      </c>
      <c r="K554" s="9">
        <v>10.75</v>
      </c>
      <c r="L554" s="9">
        <v>1.8</v>
      </c>
      <c r="M554" s="13">
        <f>STOCK[[#This Row],[Costo Unitario (USD)]]+STOCK[[#This Row],[Costo Envío (USD)]]+STOCK[[#This Row],[Comisión 10%]]</f>
        <v>16.05</v>
      </c>
      <c r="N554" s="8">
        <f t="shared" si="18"/>
        <v>24.075000000000003</v>
      </c>
      <c r="O554" s="9">
        <f t="shared" si="20"/>
        <v>35</v>
      </c>
      <c r="P554" s="9">
        <f>STOCK[[#This Row],[Precio Final]]-STOCK[[#This Row],[Costo total]]</f>
        <v>18.95</v>
      </c>
      <c r="Q554" s="8">
        <f>STOCK[[#This Row],[Ganancia Unitaria]]*STOCK[[#This Row],[Salidas]]</f>
        <v>0</v>
      </c>
      <c r="R554" s="8"/>
      <c r="S554" s="8"/>
      <c r="T554" s="9"/>
      <c r="U554" s="8"/>
      <c r="V554" s="8">
        <v>28</v>
      </c>
    </row>
    <row r="555" spans="1:22" ht="34" customHeight="1" x14ac:dyDescent="0.2">
      <c r="A555" s="14" t="s">
        <v>1196</v>
      </c>
      <c r="B555" s="14" t="s">
        <v>44</v>
      </c>
      <c r="C555" s="16" t="s">
        <v>1197</v>
      </c>
      <c r="D555" s="14" t="s">
        <v>1170</v>
      </c>
      <c r="E555" s="15"/>
      <c r="F555" s="15">
        <v>35</v>
      </c>
      <c r="G555" s="14">
        <v>3</v>
      </c>
      <c r="H555" s="17">
        <f>SUMIFS(VENTAS[Cantidad],VENTAS[Código del producto Vendido],STOCK[[#This Row],[Code]])</f>
        <v>0</v>
      </c>
      <c r="I555" s="14">
        <f>STOCK[[#This Row],[Entradas]]-STOCK[[#This Row],[Salidas]]</f>
        <v>3</v>
      </c>
      <c r="J555" s="18">
        <f>STOCK[[#This Row],[Precio Final]]*10%</f>
        <v>3.5</v>
      </c>
      <c r="K555" s="15">
        <v>8.25</v>
      </c>
      <c r="L555" s="15">
        <v>1.8</v>
      </c>
      <c r="M555" s="19">
        <f>STOCK[[#This Row],[Costo Unitario (USD)]]+STOCK[[#This Row],[Costo Envío (USD)]]+STOCK[[#This Row],[Comisión 10%]]</f>
        <v>13.55</v>
      </c>
      <c r="N555" s="14">
        <f t="shared" si="18"/>
        <v>20.325000000000003</v>
      </c>
      <c r="O555" s="15">
        <f t="shared" si="20"/>
        <v>35</v>
      </c>
      <c r="P555" s="15">
        <f>STOCK[[#This Row],[Precio Final]]-STOCK[[#This Row],[Costo total]]</f>
        <v>21.45</v>
      </c>
      <c r="Q555" s="14">
        <f>STOCK[[#This Row],[Ganancia Unitaria]]*STOCK[[#This Row],[Salidas]]</f>
        <v>0</v>
      </c>
      <c r="R555" s="14"/>
      <c r="S555" s="14"/>
      <c r="T555" s="15"/>
      <c r="U555" s="14"/>
      <c r="V555" s="14">
        <v>28</v>
      </c>
    </row>
    <row r="556" spans="1:22" ht="51" customHeight="1" x14ac:dyDescent="0.2">
      <c r="A556" s="8" t="s">
        <v>1198</v>
      </c>
      <c r="B556" s="8" t="s">
        <v>44</v>
      </c>
      <c r="C556" s="10" t="s">
        <v>1174</v>
      </c>
      <c r="D556" s="8" t="s">
        <v>1163</v>
      </c>
      <c r="E556" s="9"/>
      <c r="F556" s="9">
        <v>35</v>
      </c>
      <c r="G556" s="8">
        <v>4</v>
      </c>
      <c r="H556" s="11">
        <f>SUMIFS(VENTAS[Cantidad],VENTAS[Código del producto Vendido],STOCK[[#This Row],[Code]])</f>
        <v>0</v>
      </c>
      <c r="I556" s="8">
        <f>STOCK[[#This Row],[Entradas]]-STOCK[[#This Row],[Salidas]]</f>
        <v>4</v>
      </c>
      <c r="J556" s="12">
        <f>STOCK[[#This Row],[Precio Final]]*10%</f>
        <v>3.5</v>
      </c>
      <c r="K556" s="9">
        <v>7.5</v>
      </c>
      <c r="L556" s="9">
        <v>1.8</v>
      </c>
      <c r="M556" s="13">
        <f>STOCK[[#This Row],[Costo Unitario (USD)]]+STOCK[[#This Row],[Costo Envío (USD)]]+STOCK[[#This Row],[Comisión 10%]]</f>
        <v>12.8</v>
      </c>
      <c r="N556" s="8">
        <f t="shared" si="18"/>
        <v>19.200000000000003</v>
      </c>
      <c r="O556" s="9">
        <f t="shared" si="20"/>
        <v>35</v>
      </c>
      <c r="P556" s="9">
        <f>STOCK[[#This Row],[Precio Final]]-STOCK[[#This Row],[Costo total]]</f>
        <v>22.2</v>
      </c>
      <c r="Q556" s="8">
        <f>STOCK[[#This Row],[Ganancia Unitaria]]*STOCK[[#This Row],[Salidas]]</f>
        <v>0</v>
      </c>
      <c r="R556" s="8"/>
      <c r="S556" s="8"/>
      <c r="T556" s="9"/>
      <c r="U556" s="8"/>
      <c r="V556" s="8">
        <v>30</v>
      </c>
    </row>
    <row r="557" spans="1:22" ht="68" customHeight="1" x14ac:dyDescent="0.2">
      <c r="A557" s="14" t="s">
        <v>1199</v>
      </c>
      <c r="B557" s="14" t="s">
        <v>44</v>
      </c>
      <c r="C557" s="16" t="s">
        <v>1200</v>
      </c>
      <c r="D557" s="14" t="s">
        <v>888</v>
      </c>
      <c r="E557" s="15"/>
      <c r="F557" s="15">
        <v>35</v>
      </c>
      <c r="G557" s="14">
        <v>3</v>
      </c>
      <c r="H557" s="17">
        <f>SUMIFS(VENTAS[Cantidad],VENTAS[Código del producto Vendido],STOCK[[#This Row],[Code]])</f>
        <v>0</v>
      </c>
      <c r="I557" s="14">
        <f>STOCK[[#This Row],[Entradas]]-STOCK[[#This Row],[Salidas]]</f>
        <v>3</v>
      </c>
      <c r="J557" s="18">
        <f>STOCK[[#This Row],[Precio Final]]*10%</f>
        <v>3.5</v>
      </c>
      <c r="K557" s="15">
        <v>8.5</v>
      </c>
      <c r="L557" s="15">
        <v>1.8</v>
      </c>
      <c r="M557" s="19">
        <f>STOCK[[#This Row],[Costo Unitario (USD)]]+STOCK[[#This Row],[Costo Envío (USD)]]+STOCK[[#This Row],[Comisión 10%]]</f>
        <v>13.8</v>
      </c>
      <c r="N557" s="14">
        <f t="shared" si="18"/>
        <v>20.700000000000003</v>
      </c>
      <c r="O557" s="15">
        <f t="shared" si="20"/>
        <v>35</v>
      </c>
      <c r="P557" s="15">
        <f>STOCK[[#This Row],[Precio Final]]-STOCK[[#This Row],[Costo total]]</f>
        <v>21.2</v>
      </c>
      <c r="Q557" s="14">
        <f>STOCK[[#This Row],[Ganancia Unitaria]]*STOCK[[#This Row],[Salidas]]</f>
        <v>0</v>
      </c>
      <c r="R557" s="14"/>
      <c r="S557" s="14"/>
      <c r="T557" s="15"/>
      <c r="U557" s="14"/>
      <c r="V557" s="14"/>
    </row>
    <row r="558" spans="1:22" ht="68" customHeight="1" x14ac:dyDescent="0.2">
      <c r="A558" s="8" t="s">
        <v>1201</v>
      </c>
      <c r="B558" s="8" t="s">
        <v>51</v>
      </c>
      <c r="C558" s="10" t="s">
        <v>1200</v>
      </c>
      <c r="D558" s="8" t="s">
        <v>622</v>
      </c>
      <c r="E558" s="9"/>
      <c r="F558" s="9">
        <v>35</v>
      </c>
      <c r="G558" s="8">
        <v>3</v>
      </c>
      <c r="H558" s="11">
        <f>SUMIFS(VENTAS[Cantidad],VENTAS[Código del producto Vendido],STOCK[[#This Row],[Code]])</f>
        <v>0</v>
      </c>
      <c r="I558" s="8">
        <f>STOCK[[#This Row],[Entradas]]-STOCK[[#This Row],[Salidas]]</f>
        <v>3</v>
      </c>
      <c r="J558" s="12">
        <f>STOCK[[#This Row],[Precio Final]]*10%</f>
        <v>3.5</v>
      </c>
      <c r="K558" s="9">
        <v>8.5</v>
      </c>
      <c r="L558" s="9">
        <v>1.8</v>
      </c>
      <c r="M558" s="13">
        <f>STOCK[[#This Row],[Costo Unitario (USD)]]+STOCK[[#This Row],[Costo Envío (USD)]]+STOCK[[#This Row],[Comisión 10%]]</f>
        <v>13.8</v>
      </c>
      <c r="N558" s="8">
        <f t="shared" si="18"/>
        <v>20.700000000000003</v>
      </c>
      <c r="O558" s="9">
        <f t="shared" si="20"/>
        <v>35</v>
      </c>
      <c r="P558" s="9">
        <f>STOCK[[#This Row],[Precio Final]]-STOCK[[#This Row],[Costo total]]</f>
        <v>21.2</v>
      </c>
      <c r="Q558" s="8">
        <f>STOCK[[#This Row],[Ganancia Unitaria]]*STOCK[[#This Row],[Salidas]]</f>
        <v>0</v>
      </c>
      <c r="R558" s="8"/>
      <c r="S558" s="8"/>
      <c r="T558" s="9"/>
      <c r="U558" s="8"/>
      <c r="V558" s="8"/>
    </row>
    <row r="559" spans="1:22" ht="51" customHeight="1" x14ac:dyDescent="0.2">
      <c r="A559" s="14" t="s">
        <v>1202</v>
      </c>
      <c r="B559" s="14" t="s">
        <v>51</v>
      </c>
      <c r="C559" s="16" t="s">
        <v>1203</v>
      </c>
      <c r="D559" s="14" t="s">
        <v>575</v>
      </c>
      <c r="E559" s="15"/>
      <c r="F559" s="15">
        <v>35</v>
      </c>
      <c r="G559" s="14">
        <v>3</v>
      </c>
      <c r="H559" s="17">
        <f>SUMIFS(VENTAS[Cantidad],VENTAS[Código del producto Vendido],STOCK[[#This Row],[Code]])</f>
        <v>1</v>
      </c>
      <c r="I559" s="14">
        <f>STOCK[[#This Row],[Entradas]]-STOCK[[#This Row],[Salidas]]</f>
        <v>2</v>
      </c>
      <c r="J559" s="18">
        <f>STOCK[[#This Row],[Precio Final]]*10%</f>
        <v>3.5</v>
      </c>
      <c r="K559" s="15">
        <v>5</v>
      </c>
      <c r="L559" s="15">
        <v>1.8</v>
      </c>
      <c r="M559" s="19">
        <f>STOCK[[#This Row],[Costo Unitario (USD)]]+STOCK[[#This Row],[Costo Envío (USD)]]+STOCK[[#This Row],[Comisión 10%]]</f>
        <v>10.3</v>
      </c>
      <c r="N559" s="14">
        <f t="shared" si="18"/>
        <v>15.450000000000001</v>
      </c>
      <c r="O559" s="15">
        <f t="shared" si="20"/>
        <v>35</v>
      </c>
      <c r="P559" s="15">
        <f>STOCK[[#This Row],[Precio Final]]-STOCK[[#This Row],[Costo total]]</f>
        <v>24.7</v>
      </c>
      <c r="Q559" s="14">
        <f>STOCK[[#This Row],[Ganancia Unitaria]]*STOCK[[#This Row],[Salidas]]</f>
        <v>24.7</v>
      </c>
      <c r="R559" s="14"/>
      <c r="S559" s="14"/>
      <c r="T559" s="15"/>
      <c r="U559" s="14"/>
      <c r="V559" s="14">
        <v>30</v>
      </c>
    </row>
    <row r="560" spans="1:22" ht="51" customHeight="1" x14ac:dyDescent="0.2">
      <c r="A560" s="8" t="s">
        <v>1204</v>
      </c>
      <c r="B560" s="8" t="s">
        <v>1178</v>
      </c>
      <c r="C560" s="10" t="s">
        <v>1203</v>
      </c>
      <c r="D560" s="8" t="s">
        <v>1180</v>
      </c>
      <c r="E560" s="9"/>
      <c r="F560" s="9">
        <v>35</v>
      </c>
      <c r="G560" s="8">
        <v>3</v>
      </c>
      <c r="H560" s="11">
        <f>SUMIFS(VENTAS[Cantidad],VENTAS[Código del producto Vendido],STOCK[[#This Row],[Code]])</f>
        <v>0</v>
      </c>
      <c r="I560" s="8">
        <f>STOCK[[#This Row],[Entradas]]-STOCK[[#This Row],[Salidas]]</f>
        <v>3</v>
      </c>
      <c r="J560" s="12">
        <f>STOCK[[#This Row],[Precio Final]]*10%</f>
        <v>3.5</v>
      </c>
      <c r="K560" s="9">
        <v>5</v>
      </c>
      <c r="L560" s="9">
        <v>1.8</v>
      </c>
      <c r="M560" s="13">
        <f>STOCK[[#This Row],[Costo Unitario (USD)]]+STOCK[[#This Row],[Costo Envío (USD)]]+STOCK[[#This Row],[Comisión 10%]]</f>
        <v>10.3</v>
      </c>
      <c r="N560" s="8">
        <f t="shared" si="18"/>
        <v>15.450000000000001</v>
      </c>
      <c r="O560" s="9">
        <f t="shared" si="20"/>
        <v>35</v>
      </c>
      <c r="P560" s="9">
        <f>STOCK[[#This Row],[Precio Final]]-STOCK[[#This Row],[Costo total]]</f>
        <v>24.7</v>
      </c>
      <c r="Q560" s="8">
        <f>STOCK[[#This Row],[Ganancia Unitaria]]*STOCK[[#This Row],[Salidas]]</f>
        <v>0</v>
      </c>
      <c r="R560" s="8"/>
      <c r="S560" s="8"/>
      <c r="T560" s="9"/>
      <c r="U560" s="8"/>
      <c r="V560" s="8">
        <v>30</v>
      </c>
    </row>
    <row r="561" spans="1:22" ht="68" customHeight="1" x14ac:dyDescent="0.2">
      <c r="A561" s="14" t="s">
        <v>1205</v>
      </c>
      <c r="B561" s="14" t="s">
        <v>44</v>
      </c>
      <c r="C561" s="16" t="s">
        <v>1206</v>
      </c>
      <c r="D561" s="14" t="s">
        <v>1163</v>
      </c>
      <c r="E561" s="15"/>
      <c r="F561" s="15">
        <v>35</v>
      </c>
      <c r="G561" s="14">
        <v>4</v>
      </c>
      <c r="H561" s="17">
        <f>SUMIFS(VENTAS[Cantidad],VENTAS[Código del producto Vendido],STOCK[[#This Row],[Code]])</f>
        <v>0</v>
      </c>
      <c r="I561" s="14">
        <f>STOCK[[#This Row],[Entradas]]-STOCK[[#This Row],[Salidas]]</f>
        <v>4</v>
      </c>
      <c r="J561" s="18">
        <f>STOCK[[#This Row],[Precio Final]]*10%</f>
        <v>3</v>
      </c>
      <c r="K561" s="15">
        <v>8.25</v>
      </c>
      <c r="L561" s="15">
        <v>1.8</v>
      </c>
      <c r="M561" s="19">
        <f>STOCK[[#This Row],[Costo Unitario (USD)]]+STOCK[[#This Row],[Costo Envío (USD)]]+STOCK[[#This Row],[Comisión 10%]]</f>
        <v>13.05</v>
      </c>
      <c r="N561" s="22">
        <f t="shared" si="18"/>
        <v>19.575000000000003</v>
      </c>
      <c r="O561" s="15">
        <v>30</v>
      </c>
      <c r="P561" s="15">
        <f>STOCK[[#This Row],[Precio Final]]-STOCK[[#This Row],[Costo total]]</f>
        <v>16.95</v>
      </c>
      <c r="Q561" s="14">
        <f>STOCK[[#This Row],[Ganancia Unitaria]]*STOCK[[#This Row],[Salidas]]</f>
        <v>0</v>
      </c>
      <c r="R561" s="14"/>
      <c r="S561" s="14"/>
      <c r="T561" s="15"/>
      <c r="U561" s="14"/>
      <c r="V561" s="14">
        <v>28</v>
      </c>
    </row>
    <row r="562" spans="1:22" ht="68" customHeight="1" x14ac:dyDescent="0.2">
      <c r="A562" s="8" t="s">
        <v>1207</v>
      </c>
      <c r="B562" s="8" t="s">
        <v>44</v>
      </c>
      <c r="C562" s="10" t="s">
        <v>1206</v>
      </c>
      <c r="D562" s="8" t="s">
        <v>1170</v>
      </c>
      <c r="E562" s="9"/>
      <c r="F562" s="9">
        <v>35</v>
      </c>
      <c r="G562" s="8">
        <v>4</v>
      </c>
      <c r="H562" s="11">
        <f>SUMIFS(VENTAS[Cantidad],VENTAS[Código del producto Vendido],STOCK[[#This Row],[Code]])</f>
        <v>0</v>
      </c>
      <c r="I562" s="8">
        <f>STOCK[[#This Row],[Entradas]]-STOCK[[#This Row],[Salidas]]</f>
        <v>4</v>
      </c>
      <c r="J562" s="12">
        <f>STOCK[[#This Row],[Precio Final]]*10%</f>
        <v>3</v>
      </c>
      <c r="K562" s="9">
        <v>8.25</v>
      </c>
      <c r="L562" s="9">
        <v>1.8</v>
      </c>
      <c r="M562" s="13">
        <f>STOCK[[#This Row],[Costo Unitario (USD)]]+STOCK[[#This Row],[Costo Envío (USD)]]+STOCK[[#This Row],[Comisión 10%]]</f>
        <v>13.05</v>
      </c>
      <c r="N562" s="21">
        <f t="shared" si="18"/>
        <v>19.575000000000003</v>
      </c>
      <c r="O562" s="9">
        <v>30</v>
      </c>
      <c r="P562" s="9">
        <f>STOCK[[#This Row],[Precio Final]]-STOCK[[#This Row],[Costo total]]</f>
        <v>16.95</v>
      </c>
      <c r="Q562" s="8">
        <f>STOCK[[#This Row],[Ganancia Unitaria]]*STOCK[[#This Row],[Salidas]]</f>
        <v>0</v>
      </c>
      <c r="R562" s="8"/>
      <c r="S562" s="8"/>
      <c r="T562" s="9"/>
      <c r="U562" s="8"/>
      <c r="V562" s="8">
        <v>28</v>
      </c>
    </row>
    <row r="563" spans="1:22" ht="51" customHeight="1" x14ac:dyDescent="0.2">
      <c r="A563" s="14" t="s">
        <v>1208</v>
      </c>
      <c r="B563" s="14" t="s">
        <v>44</v>
      </c>
      <c r="C563" s="16" t="s">
        <v>1209</v>
      </c>
      <c r="D563" s="14" t="s">
        <v>1170</v>
      </c>
      <c r="E563" s="15"/>
      <c r="F563" s="15">
        <v>30</v>
      </c>
      <c r="G563" s="14">
        <v>3</v>
      </c>
      <c r="H563" s="17">
        <f>SUMIFS(VENTAS[Cantidad],VENTAS[Código del producto Vendido],STOCK[[#This Row],[Code]])</f>
        <v>0</v>
      </c>
      <c r="I563" s="14">
        <f>STOCK[[#This Row],[Entradas]]-STOCK[[#This Row],[Salidas]]</f>
        <v>3</v>
      </c>
      <c r="J563" s="18">
        <f>STOCK[[#This Row],[Precio Final]]*10%</f>
        <v>3</v>
      </c>
      <c r="K563" s="15">
        <v>9.25</v>
      </c>
      <c r="L563" s="15">
        <v>1.8</v>
      </c>
      <c r="M563" s="19">
        <f>STOCK[[#This Row],[Costo Unitario (USD)]]+STOCK[[#This Row],[Costo Envío (USD)]]+STOCK[[#This Row],[Comisión 10%]]</f>
        <v>14.05</v>
      </c>
      <c r="N563" s="22">
        <f t="shared" si="18"/>
        <v>21.075000000000003</v>
      </c>
      <c r="O563" s="15">
        <f t="shared" ref="O563:O572" si="21">F563</f>
        <v>30</v>
      </c>
      <c r="P563" s="15">
        <f>STOCK[[#This Row],[Precio Final]]-STOCK[[#This Row],[Costo total]]</f>
        <v>15.95</v>
      </c>
      <c r="Q563" s="14">
        <f>STOCK[[#This Row],[Ganancia Unitaria]]*STOCK[[#This Row],[Salidas]]</f>
        <v>0</v>
      </c>
      <c r="R563" s="14"/>
      <c r="S563" s="14"/>
      <c r="T563" s="15"/>
      <c r="U563" s="14"/>
      <c r="V563" s="14"/>
    </row>
    <row r="564" spans="1:22" ht="51" customHeight="1" x14ac:dyDescent="0.2">
      <c r="A564" s="8" t="s">
        <v>1210</v>
      </c>
      <c r="B564" s="8" t="s">
        <v>51</v>
      </c>
      <c r="C564" s="10" t="s">
        <v>1209</v>
      </c>
      <c r="D564" s="8" t="s">
        <v>622</v>
      </c>
      <c r="E564" s="9"/>
      <c r="F564" s="9">
        <v>30</v>
      </c>
      <c r="G564" s="8">
        <v>3</v>
      </c>
      <c r="H564" s="11">
        <f>SUMIFS(VENTAS[Cantidad],VENTAS[Código del producto Vendido],STOCK[[#This Row],[Code]])</f>
        <v>0</v>
      </c>
      <c r="I564" s="8">
        <f>STOCK[[#This Row],[Entradas]]-STOCK[[#This Row],[Salidas]]</f>
        <v>3</v>
      </c>
      <c r="J564" s="12">
        <f>STOCK[[#This Row],[Precio Final]]*10%</f>
        <v>3</v>
      </c>
      <c r="K564" s="9">
        <v>9.25</v>
      </c>
      <c r="L564" s="9">
        <v>1.8</v>
      </c>
      <c r="M564" s="13">
        <f>STOCK[[#This Row],[Costo Unitario (USD)]]+STOCK[[#This Row],[Costo Envío (USD)]]+STOCK[[#This Row],[Comisión 10%]]</f>
        <v>14.05</v>
      </c>
      <c r="N564" s="21">
        <f t="shared" si="18"/>
        <v>21.075000000000003</v>
      </c>
      <c r="O564" s="9">
        <f t="shared" si="21"/>
        <v>30</v>
      </c>
      <c r="P564" s="9">
        <f>STOCK[[#This Row],[Precio Final]]-STOCK[[#This Row],[Costo total]]</f>
        <v>15.95</v>
      </c>
      <c r="Q564" s="8">
        <f>STOCK[[#This Row],[Ganancia Unitaria]]*STOCK[[#This Row],[Salidas]]</f>
        <v>0</v>
      </c>
      <c r="R564" s="8"/>
      <c r="S564" s="8"/>
      <c r="T564" s="9"/>
      <c r="U564" s="8"/>
      <c r="V564" s="8"/>
    </row>
    <row r="565" spans="1:22" ht="51" customHeight="1" x14ac:dyDescent="0.2">
      <c r="A565" s="14" t="s">
        <v>1211</v>
      </c>
      <c r="B565" s="14" t="s">
        <v>44</v>
      </c>
      <c r="C565" s="16" t="s">
        <v>1209</v>
      </c>
      <c r="D565" s="14" t="s">
        <v>1163</v>
      </c>
      <c r="E565" s="15"/>
      <c r="F565" s="15">
        <v>30</v>
      </c>
      <c r="G565" s="14">
        <v>3</v>
      </c>
      <c r="H565" s="17">
        <f>SUMIFS(VENTAS[Cantidad],VENTAS[Código del producto Vendido],STOCK[[#This Row],[Code]])</f>
        <v>2</v>
      </c>
      <c r="I565" s="14">
        <f>STOCK[[#This Row],[Entradas]]-STOCK[[#This Row],[Salidas]]</f>
        <v>1</v>
      </c>
      <c r="J565" s="18">
        <f>STOCK[[#This Row],[Precio Final]]*10%</f>
        <v>3</v>
      </c>
      <c r="K565" s="15">
        <v>9.25</v>
      </c>
      <c r="L565" s="15">
        <v>1.8</v>
      </c>
      <c r="M565" s="19">
        <f>STOCK[[#This Row],[Costo Unitario (USD)]]+STOCK[[#This Row],[Costo Envío (USD)]]+STOCK[[#This Row],[Comisión 10%]]</f>
        <v>14.05</v>
      </c>
      <c r="N565" s="22">
        <f t="shared" si="18"/>
        <v>21.075000000000003</v>
      </c>
      <c r="O565" s="15">
        <f t="shared" si="21"/>
        <v>30</v>
      </c>
      <c r="P565" s="15">
        <f>STOCK[[#This Row],[Precio Final]]-STOCK[[#This Row],[Costo total]]</f>
        <v>15.95</v>
      </c>
      <c r="Q565" s="14">
        <f>STOCK[[#This Row],[Ganancia Unitaria]]*STOCK[[#This Row],[Salidas]]</f>
        <v>31.9</v>
      </c>
      <c r="R565" s="14"/>
      <c r="S565" s="14"/>
      <c r="T565" s="15"/>
      <c r="U565" s="14"/>
      <c r="V565" s="14"/>
    </row>
    <row r="566" spans="1:22" ht="51" customHeight="1" x14ac:dyDescent="0.2">
      <c r="A566" s="8" t="s">
        <v>1212</v>
      </c>
      <c r="B566" s="8" t="s">
        <v>44</v>
      </c>
      <c r="C566" s="10" t="s">
        <v>1213</v>
      </c>
      <c r="D566" s="8" t="s">
        <v>1170</v>
      </c>
      <c r="E566" s="9"/>
      <c r="F566" s="9">
        <v>30</v>
      </c>
      <c r="G566" s="8">
        <v>2</v>
      </c>
      <c r="H566" s="11">
        <f>SUMIFS(VENTAS[Cantidad],VENTAS[Código del producto Vendido],STOCK[[#This Row],[Code]])</f>
        <v>0</v>
      </c>
      <c r="I566" s="8">
        <f>STOCK[[#This Row],[Entradas]]-STOCK[[#This Row],[Salidas]]</f>
        <v>2</v>
      </c>
      <c r="J566" s="12">
        <f>STOCK[[#This Row],[Precio Final]]*10%</f>
        <v>3</v>
      </c>
      <c r="K566" s="9">
        <v>7.5</v>
      </c>
      <c r="L566" s="9">
        <v>1.8</v>
      </c>
      <c r="M566" s="13">
        <f>STOCK[[#This Row],[Costo Unitario (USD)]]+STOCK[[#This Row],[Costo Envío (USD)]]+STOCK[[#This Row],[Comisión 10%]]</f>
        <v>12.3</v>
      </c>
      <c r="N566" s="8">
        <f t="shared" si="18"/>
        <v>18.450000000000003</v>
      </c>
      <c r="O566" s="9">
        <f t="shared" si="21"/>
        <v>30</v>
      </c>
      <c r="P566" s="9">
        <f>STOCK[[#This Row],[Precio Final]]-STOCK[[#This Row],[Costo total]]</f>
        <v>17.7</v>
      </c>
      <c r="Q566" s="8">
        <f>STOCK[[#This Row],[Ganancia Unitaria]]*STOCK[[#This Row],[Salidas]]</f>
        <v>0</v>
      </c>
      <c r="R566" s="8"/>
      <c r="S566" s="8"/>
      <c r="T566" s="9"/>
      <c r="U566" s="8"/>
      <c r="V566" s="8"/>
    </row>
    <row r="567" spans="1:22" ht="51" customHeight="1" x14ac:dyDescent="0.2">
      <c r="A567" s="14" t="s">
        <v>1214</v>
      </c>
      <c r="B567" s="14" t="s">
        <v>44</v>
      </c>
      <c r="C567" s="16" t="s">
        <v>1213</v>
      </c>
      <c r="D567" s="14" t="s">
        <v>1163</v>
      </c>
      <c r="E567" s="15"/>
      <c r="F567" s="15">
        <v>30</v>
      </c>
      <c r="G567" s="14">
        <v>3</v>
      </c>
      <c r="H567" s="17">
        <f>SUMIFS(VENTAS[Cantidad],VENTAS[Código del producto Vendido],STOCK[[#This Row],[Code]])</f>
        <v>0</v>
      </c>
      <c r="I567" s="14">
        <f>STOCK[[#This Row],[Entradas]]-STOCK[[#This Row],[Salidas]]</f>
        <v>3</v>
      </c>
      <c r="J567" s="18">
        <f>STOCK[[#This Row],[Precio Final]]*10%</f>
        <v>3</v>
      </c>
      <c r="K567" s="15">
        <v>7.5</v>
      </c>
      <c r="L567" s="15">
        <v>1.8</v>
      </c>
      <c r="M567" s="19">
        <f>STOCK[[#This Row],[Costo Unitario (USD)]]+STOCK[[#This Row],[Costo Envío (USD)]]+STOCK[[#This Row],[Comisión 10%]]</f>
        <v>12.3</v>
      </c>
      <c r="N567" s="14">
        <f t="shared" si="18"/>
        <v>18.450000000000003</v>
      </c>
      <c r="O567" s="15">
        <f t="shared" si="21"/>
        <v>30</v>
      </c>
      <c r="P567" s="15">
        <f>STOCK[[#This Row],[Precio Final]]-STOCK[[#This Row],[Costo total]]</f>
        <v>17.7</v>
      </c>
      <c r="Q567" s="14">
        <f>STOCK[[#This Row],[Ganancia Unitaria]]*STOCK[[#This Row],[Salidas]]</f>
        <v>0</v>
      </c>
      <c r="R567" s="14"/>
      <c r="S567" s="14"/>
      <c r="T567" s="15"/>
      <c r="U567" s="14"/>
      <c r="V567" s="14"/>
    </row>
    <row r="568" spans="1:22" ht="51" customHeight="1" x14ac:dyDescent="0.2">
      <c r="A568" s="8" t="s">
        <v>1215</v>
      </c>
      <c r="B568" s="8" t="s">
        <v>51</v>
      </c>
      <c r="C568" s="10" t="s">
        <v>1213</v>
      </c>
      <c r="D568" s="8" t="s">
        <v>575</v>
      </c>
      <c r="E568" s="9"/>
      <c r="F568" s="9">
        <v>30</v>
      </c>
      <c r="G568" s="8">
        <v>1</v>
      </c>
      <c r="H568" s="11">
        <f>SUMIFS(VENTAS[Cantidad],VENTAS[Código del producto Vendido],STOCK[[#This Row],[Code]])</f>
        <v>0</v>
      </c>
      <c r="I568" s="8">
        <f>STOCK[[#This Row],[Entradas]]-STOCK[[#This Row],[Salidas]]</f>
        <v>1</v>
      </c>
      <c r="J568" s="12">
        <f>STOCK[[#This Row],[Precio Final]]*10%</f>
        <v>3</v>
      </c>
      <c r="K568" s="9"/>
      <c r="L568" s="9"/>
      <c r="M568" s="13">
        <f>STOCK[[#This Row],[Costo Unitario (USD)]]+STOCK[[#This Row],[Costo Envío (USD)]]+STOCK[[#This Row],[Comisión 10%]]</f>
        <v>3</v>
      </c>
      <c r="N568" s="8">
        <f t="shared" si="18"/>
        <v>4.5</v>
      </c>
      <c r="O568" s="9">
        <f t="shared" si="21"/>
        <v>30</v>
      </c>
      <c r="P568" s="9">
        <f>STOCK[[#This Row],[Precio Final]]-STOCK[[#This Row],[Costo total]]</f>
        <v>27</v>
      </c>
      <c r="Q568" s="8">
        <f>STOCK[[#This Row],[Ganancia Unitaria]]*STOCK[[#This Row],[Salidas]]</f>
        <v>0</v>
      </c>
      <c r="R568" s="8"/>
      <c r="S568" s="8"/>
      <c r="T568" s="9"/>
      <c r="U568" s="8"/>
      <c r="V568" s="8"/>
    </row>
    <row r="569" spans="1:22" ht="51" customHeight="1" x14ac:dyDescent="0.2">
      <c r="A569" s="14" t="s">
        <v>1216</v>
      </c>
      <c r="B569" s="14" t="s">
        <v>51</v>
      </c>
      <c r="C569" s="16" t="s">
        <v>1213</v>
      </c>
      <c r="D569" s="14" t="s">
        <v>622</v>
      </c>
      <c r="E569" s="15"/>
      <c r="F569" s="15">
        <v>30</v>
      </c>
      <c r="G569" s="14">
        <v>3</v>
      </c>
      <c r="H569" s="17">
        <f>SUMIFS(VENTAS[Cantidad],VENTAS[Código del producto Vendido],STOCK[[#This Row],[Code]])</f>
        <v>0</v>
      </c>
      <c r="I569" s="14">
        <f>STOCK[[#This Row],[Entradas]]-STOCK[[#This Row],[Salidas]]</f>
        <v>3</v>
      </c>
      <c r="J569" s="18">
        <f>STOCK[[#This Row],[Precio Final]]*10%</f>
        <v>3</v>
      </c>
      <c r="K569" s="15">
        <v>7.5</v>
      </c>
      <c r="L569" s="15">
        <v>1.8</v>
      </c>
      <c r="M569" s="19">
        <f>STOCK[[#This Row],[Costo Unitario (USD)]]+STOCK[[#This Row],[Costo Envío (USD)]]+STOCK[[#This Row],[Comisión 10%]]</f>
        <v>12.3</v>
      </c>
      <c r="N569" s="14">
        <f t="shared" si="18"/>
        <v>18.450000000000003</v>
      </c>
      <c r="O569" s="15">
        <f t="shared" si="21"/>
        <v>30</v>
      </c>
      <c r="P569" s="15">
        <f>STOCK[[#This Row],[Precio Final]]-STOCK[[#This Row],[Costo total]]</f>
        <v>17.7</v>
      </c>
      <c r="Q569" s="14">
        <f>STOCK[[#This Row],[Ganancia Unitaria]]*STOCK[[#This Row],[Salidas]]</f>
        <v>0</v>
      </c>
      <c r="R569" s="14"/>
      <c r="S569" s="14"/>
      <c r="T569" s="15"/>
      <c r="U569" s="14"/>
      <c r="V569" s="14"/>
    </row>
    <row r="570" spans="1:22" ht="34" customHeight="1" x14ac:dyDescent="0.2">
      <c r="A570" s="8" t="s">
        <v>1217</v>
      </c>
      <c r="B570" s="8" t="s">
        <v>1178</v>
      </c>
      <c r="C570" s="10" t="s">
        <v>1218</v>
      </c>
      <c r="D570" s="8" t="s">
        <v>1180</v>
      </c>
      <c r="E570" s="9"/>
      <c r="F570" s="9">
        <v>25</v>
      </c>
      <c r="G570" s="8">
        <v>2</v>
      </c>
      <c r="H570" s="11">
        <f>SUMIFS(VENTAS[Cantidad],VENTAS[Código del producto Vendido],STOCK[[#This Row],[Code]])</f>
        <v>1</v>
      </c>
      <c r="I570" s="8">
        <f>STOCK[[#This Row],[Entradas]]-STOCK[[#This Row],[Salidas]]</f>
        <v>1</v>
      </c>
      <c r="J570" s="12">
        <f>STOCK[[#This Row],[Precio Final]]*10%</f>
        <v>2.5</v>
      </c>
      <c r="K570" s="9">
        <v>5</v>
      </c>
      <c r="L570" s="9">
        <v>1.8</v>
      </c>
      <c r="M570" s="13">
        <f>STOCK[[#This Row],[Costo Unitario (USD)]]+STOCK[[#This Row],[Costo Envío (USD)]]+STOCK[[#This Row],[Comisión 10%]]</f>
        <v>9.3000000000000007</v>
      </c>
      <c r="N570" s="8">
        <f t="shared" si="18"/>
        <v>13.950000000000001</v>
      </c>
      <c r="O570" s="9">
        <f t="shared" si="21"/>
        <v>25</v>
      </c>
      <c r="P570" s="9">
        <f>STOCK[[#This Row],[Precio Final]]-STOCK[[#This Row],[Costo total]]</f>
        <v>15.7</v>
      </c>
      <c r="Q570" s="8">
        <f>STOCK[[#This Row],[Ganancia Unitaria]]*STOCK[[#This Row],[Salidas]]</f>
        <v>15.7</v>
      </c>
      <c r="R570" s="8"/>
      <c r="S570" s="8"/>
      <c r="T570" s="9"/>
      <c r="U570" s="8"/>
      <c r="V570" s="8">
        <v>20</v>
      </c>
    </row>
    <row r="571" spans="1:22" ht="34" customHeight="1" x14ac:dyDescent="0.2">
      <c r="A571" s="14" t="s">
        <v>1219</v>
      </c>
      <c r="B571" s="14" t="s">
        <v>51</v>
      </c>
      <c r="C571" s="16" t="s">
        <v>1218</v>
      </c>
      <c r="D571" s="14" t="s">
        <v>575</v>
      </c>
      <c r="E571" s="15"/>
      <c r="F571" s="15">
        <v>25</v>
      </c>
      <c r="G571" s="14">
        <v>2</v>
      </c>
      <c r="H571" s="17">
        <f>SUMIFS(VENTAS[Cantidad],VENTAS[Código del producto Vendido],STOCK[[#This Row],[Code]])</f>
        <v>0</v>
      </c>
      <c r="I571" s="14">
        <f>STOCK[[#This Row],[Entradas]]-STOCK[[#This Row],[Salidas]]</f>
        <v>2</v>
      </c>
      <c r="J571" s="18">
        <f>STOCK[[#This Row],[Precio Final]]*10%</f>
        <v>2.5</v>
      </c>
      <c r="K571" s="15">
        <v>5</v>
      </c>
      <c r="L571" s="15">
        <v>1.8</v>
      </c>
      <c r="M571" s="19">
        <f>STOCK[[#This Row],[Costo Unitario (USD)]]+STOCK[[#This Row],[Costo Envío (USD)]]+STOCK[[#This Row],[Comisión 10%]]</f>
        <v>9.3000000000000007</v>
      </c>
      <c r="N571" s="14">
        <f t="shared" si="18"/>
        <v>13.950000000000001</v>
      </c>
      <c r="O571" s="15">
        <f t="shared" si="21"/>
        <v>25</v>
      </c>
      <c r="P571" s="15">
        <f>STOCK[[#This Row],[Precio Final]]-STOCK[[#This Row],[Costo total]]</f>
        <v>15.7</v>
      </c>
      <c r="Q571" s="14">
        <f>STOCK[[#This Row],[Ganancia Unitaria]]*STOCK[[#This Row],[Salidas]]</f>
        <v>0</v>
      </c>
      <c r="R571" s="14"/>
      <c r="S571" s="14"/>
      <c r="T571" s="15"/>
      <c r="U571" s="14"/>
      <c r="V571" s="14">
        <v>20</v>
      </c>
    </row>
    <row r="572" spans="1:22" ht="34" customHeight="1" x14ac:dyDescent="0.2">
      <c r="A572" s="8" t="s">
        <v>1220</v>
      </c>
      <c r="B572" s="8" t="s">
        <v>44</v>
      </c>
      <c r="C572" s="10" t="s">
        <v>1218</v>
      </c>
      <c r="D572" s="8" t="s">
        <v>1163</v>
      </c>
      <c r="E572" s="9"/>
      <c r="F572" s="9">
        <v>25</v>
      </c>
      <c r="G572" s="8">
        <v>2</v>
      </c>
      <c r="H572" s="11">
        <f>SUMIFS(VENTAS[Cantidad],VENTAS[Código del producto Vendido],STOCK[[#This Row],[Code]])</f>
        <v>1</v>
      </c>
      <c r="I572" s="8">
        <f>STOCK[[#This Row],[Entradas]]-STOCK[[#This Row],[Salidas]]</f>
        <v>1</v>
      </c>
      <c r="J572" s="12">
        <f>STOCK[[#This Row],[Precio Final]]*10%</f>
        <v>2.5</v>
      </c>
      <c r="K572" s="9">
        <v>5</v>
      </c>
      <c r="L572" s="9">
        <v>1.8</v>
      </c>
      <c r="M572" s="13">
        <f>STOCK[[#This Row],[Costo Unitario (USD)]]+STOCK[[#This Row],[Costo Envío (USD)]]+STOCK[[#This Row],[Comisión 10%]]</f>
        <v>9.3000000000000007</v>
      </c>
      <c r="N572" s="8">
        <f t="shared" si="18"/>
        <v>13.950000000000001</v>
      </c>
      <c r="O572" s="9">
        <f t="shared" si="21"/>
        <v>25</v>
      </c>
      <c r="P572" s="9">
        <f>STOCK[[#This Row],[Precio Final]]-STOCK[[#This Row],[Costo total]]</f>
        <v>15.7</v>
      </c>
      <c r="Q572" s="8">
        <f>STOCK[[#This Row],[Ganancia Unitaria]]*STOCK[[#This Row],[Salidas]]</f>
        <v>15.7</v>
      </c>
      <c r="R572" s="8"/>
      <c r="S572" s="8"/>
      <c r="T572" s="9"/>
      <c r="U572" s="8"/>
      <c r="V572" s="8">
        <v>20</v>
      </c>
    </row>
    <row r="573" spans="1:22" ht="34" customHeight="1" x14ac:dyDescent="0.2">
      <c r="A573" s="14" t="s">
        <v>1221</v>
      </c>
      <c r="B573" s="14" t="s">
        <v>51</v>
      </c>
      <c r="C573" s="16" t="s">
        <v>1222</v>
      </c>
      <c r="D573" s="14" t="s">
        <v>622</v>
      </c>
      <c r="E573" s="15"/>
      <c r="F573" s="15">
        <v>25</v>
      </c>
      <c r="G573" s="14">
        <v>4</v>
      </c>
      <c r="H573" s="17">
        <f>SUMIFS(VENTAS[Cantidad],VENTAS[Código del producto Vendido],STOCK[[#This Row],[Code]])</f>
        <v>1</v>
      </c>
      <c r="I573" s="14">
        <f>STOCK[[#This Row],[Entradas]]-STOCK[[#This Row],[Salidas]]</f>
        <v>3</v>
      </c>
      <c r="J573" s="18">
        <f>STOCK[[#This Row],[Precio Final]]*10%</f>
        <v>3</v>
      </c>
      <c r="K573" s="15">
        <v>5</v>
      </c>
      <c r="L573" s="15">
        <v>1.8</v>
      </c>
      <c r="M573" s="19">
        <f>STOCK[[#This Row],[Costo Unitario (USD)]]+STOCK[[#This Row],[Costo Envío (USD)]]+STOCK[[#This Row],[Comisión 10%]]</f>
        <v>9.8000000000000007</v>
      </c>
      <c r="N573" s="14">
        <f t="shared" si="18"/>
        <v>14.700000000000001</v>
      </c>
      <c r="O573" s="15">
        <v>30</v>
      </c>
      <c r="P573" s="15">
        <f>STOCK[[#This Row],[Precio Final]]-STOCK[[#This Row],[Costo total]]</f>
        <v>20.2</v>
      </c>
      <c r="Q573" s="14">
        <f>STOCK[[#This Row],[Ganancia Unitaria]]*STOCK[[#This Row],[Salidas]]</f>
        <v>20.2</v>
      </c>
      <c r="R573" s="14"/>
      <c r="S573" s="14"/>
      <c r="T573" s="15"/>
      <c r="U573" s="14"/>
      <c r="V573" s="14">
        <v>25</v>
      </c>
    </row>
    <row r="574" spans="1:22" ht="34" customHeight="1" x14ac:dyDescent="0.2">
      <c r="A574" s="8" t="s">
        <v>1223</v>
      </c>
      <c r="B574" s="8" t="s">
        <v>44</v>
      </c>
      <c r="C574" s="10" t="s">
        <v>1224</v>
      </c>
      <c r="D574" s="8" t="s">
        <v>888</v>
      </c>
      <c r="E574" s="9"/>
      <c r="F574" s="9">
        <v>30</v>
      </c>
      <c r="G574" s="8">
        <v>4</v>
      </c>
      <c r="H574" s="11">
        <f>SUMIFS(VENTAS[Cantidad],VENTAS[Código del producto Vendido],STOCK[[#This Row],[Code]])</f>
        <v>0</v>
      </c>
      <c r="I574" s="8">
        <f>STOCK[[#This Row],[Entradas]]-STOCK[[#This Row],[Salidas]]</f>
        <v>4</v>
      </c>
      <c r="J574" s="12">
        <f>STOCK[[#This Row],[Precio Final]]*10%</f>
        <v>3</v>
      </c>
      <c r="K574" s="9">
        <v>5</v>
      </c>
      <c r="L574" s="9">
        <v>1.8</v>
      </c>
      <c r="M574" s="13">
        <f>STOCK[[#This Row],[Costo Unitario (USD)]]+STOCK[[#This Row],[Costo Envío (USD)]]+STOCK[[#This Row],[Comisión 10%]]</f>
        <v>9.8000000000000007</v>
      </c>
      <c r="N574" s="8">
        <f t="shared" si="18"/>
        <v>14.700000000000001</v>
      </c>
      <c r="O574" s="9">
        <f>F574</f>
        <v>30</v>
      </c>
      <c r="P574" s="9">
        <f>STOCK[[#This Row],[Precio Final]]-STOCK[[#This Row],[Costo total]]</f>
        <v>20.2</v>
      </c>
      <c r="Q574" s="8">
        <f>STOCK[[#This Row],[Ganancia Unitaria]]*STOCK[[#This Row],[Salidas]]</f>
        <v>0</v>
      </c>
      <c r="R574" s="8"/>
      <c r="S574" s="8"/>
      <c r="T574" s="9"/>
      <c r="U574" s="8"/>
      <c r="V574" s="8">
        <v>25</v>
      </c>
    </row>
    <row r="575" spans="1:22" ht="34" customHeight="1" x14ac:dyDescent="0.2">
      <c r="A575" s="14" t="s">
        <v>1225</v>
      </c>
      <c r="B575" s="14" t="s">
        <v>44</v>
      </c>
      <c r="C575" s="16" t="s">
        <v>1222</v>
      </c>
      <c r="D575" s="14" t="s">
        <v>1163</v>
      </c>
      <c r="E575" s="15"/>
      <c r="F575" s="15">
        <v>25</v>
      </c>
      <c r="G575" s="14">
        <v>4</v>
      </c>
      <c r="H575" s="17">
        <f>SUMIFS(VENTAS[Cantidad],VENTAS[Código del producto Vendido],STOCK[[#This Row],[Code]])</f>
        <v>0</v>
      </c>
      <c r="I575" s="14">
        <f>STOCK[[#This Row],[Entradas]]-STOCK[[#This Row],[Salidas]]</f>
        <v>4</v>
      </c>
      <c r="J575" s="18">
        <f>STOCK[[#This Row],[Precio Final]]*10%</f>
        <v>3</v>
      </c>
      <c r="K575" s="15">
        <v>5</v>
      </c>
      <c r="L575" s="15">
        <v>1.8</v>
      </c>
      <c r="M575" s="19">
        <f>STOCK[[#This Row],[Costo Unitario (USD)]]+STOCK[[#This Row],[Costo Envío (USD)]]+STOCK[[#This Row],[Comisión 10%]]</f>
        <v>9.8000000000000007</v>
      </c>
      <c r="N575" s="14">
        <f t="shared" si="18"/>
        <v>14.700000000000001</v>
      </c>
      <c r="O575" s="15">
        <v>30</v>
      </c>
      <c r="P575" s="15">
        <f>STOCK[[#This Row],[Precio Final]]-STOCK[[#This Row],[Costo total]]</f>
        <v>20.2</v>
      </c>
      <c r="Q575" s="14">
        <f>STOCK[[#This Row],[Ganancia Unitaria]]*STOCK[[#This Row],[Salidas]]</f>
        <v>0</v>
      </c>
      <c r="R575" s="14"/>
      <c r="S575" s="14"/>
      <c r="T575" s="15"/>
      <c r="U575" s="14"/>
      <c r="V575" s="14">
        <v>25</v>
      </c>
    </row>
    <row r="576" spans="1:22" ht="68" customHeight="1" x14ac:dyDescent="0.2">
      <c r="A576" s="8" t="s">
        <v>1226</v>
      </c>
      <c r="B576" s="8" t="s">
        <v>44</v>
      </c>
      <c r="C576" s="10" t="s">
        <v>1227</v>
      </c>
      <c r="D576" s="8" t="s">
        <v>1163</v>
      </c>
      <c r="E576" s="9"/>
      <c r="F576" s="9">
        <v>30</v>
      </c>
      <c r="G576" s="8">
        <v>4</v>
      </c>
      <c r="H576" s="11">
        <f>SUMIFS(VENTAS[Cantidad],VENTAS[Código del producto Vendido],STOCK[[#This Row],[Code]])</f>
        <v>0</v>
      </c>
      <c r="I576" s="8">
        <f>STOCK[[#This Row],[Entradas]]-STOCK[[#This Row],[Salidas]]</f>
        <v>4</v>
      </c>
      <c r="J576" s="12">
        <f>STOCK[[#This Row],[Precio Final]]*10%</f>
        <v>3</v>
      </c>
      <c r="K576" s="9">
        <v>8.5</v>
      </c>
      <c r="L576" s="9">
        <v>1.8</v>
      </c>
      <c r="M576" s="13">
        <f>STOCK[[#This Row],[Costo Unitario (USD)]]+STOCK[[#This Row],[Costo Envío (USD)]]+STOCK[[#This Row],[Comisión 10%]]</f>
        <v>13.3</v>
      </c>
      <c r="N576" s="8">
        <f t="shared" si="18"/>
        <v>19.950000000000003</v>
      </c>
      <c r="O576" s="9">
        <f t="shared" ref="O576:O618" si="22">F576</f>
        <v>30</v>
      </c>
      <c r="P576" s="9">
        <f>STOCK[[#This Row],[Precio Final]]-STOCK[[#This Row],[Costo total]]</f>
        <v>16.7</v>
      </c>
      <c r="Q576" s="8">
        <f>STOCK[[#This Row],[Ganancia Unitaria]]*STOCK[[#This Row],[Salidas]]</f>
        <v>0</v>
      </c>
      <c r="R576" s="8"/>
      <c r="S576" s="8"/>
      <c r="T576" s="9"/>
      <c r="U576" s="8"/>
      <c r="V576" s="8">
        <v>24</v>
      </c>
    </row>
    <row r="577" spans="1:22" ht="68" customHeight="1" x14ac:dyDescent="0.2">
      <c r="A577" s="14" t="s">
        <v>1228</v>
      </c>
      <c r="B577" s="14" t="s">
        <v>44</v>
      </c>
      <c r="C577" s="16" t="s">
        <v>1229</v>
      </c>
      <c r="D577" s="14" t="s">
        <v>1170</v>
      </c>
      <c r="E577" s="15"/>
      <c r="F577" s="15">
        <v>25</v>
      </c>
      <c r="G577" s="14">
        <v>4</v>
      </c>
      <c r="H577" s="17">
        <f>SUMIFS(VENTAS[Cantidad],VENTAS[Código del producto Vendido],STOCK[[#This Row],[Code]])</f>
        <v>0</v>
      </c>
      <c r="I577" s="14">
        <f>STOCK[[#This Row],[Entradas]]-STOCK[[#This Row],[Salidas]]</f>
        <v>4</v>
      </c>
      <c r="J577" s="18">
        <f>STOCK[[#This Row],[Precio Final]]*10%</f>
        <v>2.5</v>
      </c>
      <c r="K577" s="15">
        <v>8.25</v>
      </c>
      <c r="L577" s="15">
        <v>1.8</v>
      </c>
      <c r="M577" s="19">
        <f>STOCK[[#This Row],[Costo Unitario (USD)]]+STOCK[[#This Row],[Costo Envío (USD)]]+STOCK[[#This Row],[Comisión 10%]]</f>
        <v>12.55</v>
      </c>
      <c r="N577" s="22">
        <f t="shared" si="18"/>
        <v>18.825000000000003</v>
      </c>
      <c r="O577" s="15">
        <f t="shared" si="22"/>
        <v>25</v>
      </c>
      <c r="P577" s="15">
        <f>STOCK[[#This Row],[Precio Final]]-STOCK[[#This Row],[Costo total]]</f>
        <v>12.45</v>
      </c>
      <c r="Q577" s="14">
        <f>STOCK[[#This Row],[Ganancia Unitaria]]*STOCK[[#This Row],[Salidas]]</f>
        <v>0</v>
      </c>
      <c r="R577" s="14"/>
      <c r="S577" s="14"/>
      <c r="T577" s="15"/>
      <c r="U577" s="14"/>
      <c r="V577" s="14"/>
    </row>
    <row r="578" spans="1:22" ht="68" customHeight="1" x14ac:dyDescent="0.2">
      <c r="A578" s="8" t="s">
        <v>1230</v>
      </c>
      <c r="B578" s="8" t="s">
        <v>44</v>
      </c>
      <c r="C578" s="10" t="s">
        <v>1229</v>
      </c>
      <c r="D578" s="8" t="s">
        <v>1163</v>
      </c>
      <c r="E578" s="9"/>
      <c r="F578" s="9">
        <v>25</v>
      </c>
      <c r="G578" s="8">
        <v>7</v>
      </c>
      <c r="H578" s="11">
        <f>SUMIFS(VENTAS[Cantidad],VENTAS[Código del producto Vendido],STOCK[[#This Row],[Code]])</f>
        <v>2</v>
      </c>
      <c r="I578" s="8">
        <f>STOCK[[#This Row],[Entradas]]-STOCK[[#This Row],[Salidas]]</f>
        <v>5</v>
      </c>
      <c r="J578" s="12">
        <f>STOCK[[#This Row],[Precio Final]]*10%</f>
        <v>2.5</v>
      </c>
      <c r="K578" s="9">
        <v>8.25</v>
      </c>
      <c r="L578" s="9">
        <v>1.8</v>
      </c>
      <c r="M578" s="13">
        <f>STOCK[[#This Row],[Costo Unitario (USD)]]+STOCK[[#This Row],[Costo Envío (USD)]]+STOCK[[#This Row],[Comisión 10%]]</f>
        <v>12.55</v>
      </c>
      <c r="N578" s="21">
        <f t="shared" ref="N578:N641" si="23">M578*1.5</f>
        <v>18.825000000000003</v>
      </c>
      <c r="O578" s="9">
        <f t="shared" si="22"/>
        <v>25</v>
      </c>
      <c r="P578" s="9">
        <f>STOCK[[#This Row],[Precio Final]]-STOCK[[#This Row],[Costo total]]</f>
        <v>12.45</v>
      </c>
      <c r="Q578" s="8">
        <f>STOCK[[#This Row],[Ganancia Unitaria]]*STOCK[[#This Row],[Salidas]]</f>
        <v>24.9</v>
      </c>
      <c r="R578" s="8"/>
      <c r="S578" s="8"/>
      <c r="T578" s="9"/>
      <c r="U578" s="8"/>
      <c r="V578" s="8"/>
    </row>
    <row r="579" spans="1:22" ht="68" customHeight="1" x14ac:dyDescent="0.2">
      <c r="A579" s="14" t="s">
        <v>1231</v>
      </c>
      <c r="B579" s="14" t="s">
        <v>1178</v>
      </c>
      <c r="C579" s="16" t="s">
        <v>1232</v>
      </c>
      <c r="D579" s="14" t="s">
        <v>1180</v>
      </c>
      <c r="E579" s="15"/>
      <c r="F579" s="15">
        <v>35</v>
      </c>
      <c r="G579" s="14">
        <v>2</v>
      </c>
      <c r="H579" s="17">
        <f>SUMIFS(VENTAS[Cantidad],VENTAS[Código del producto Vendido],STOCK[[#This Row],[Code]])</f>
        <v>0</v>
      </c>
      <c r="I579" s="14">
        <f>STOCK[[#This Row],[Entradas]]-STOCK[[#This Row],[Salidas]]</f>
        <v>2</v>
      </c>
      <c r="J579" s="18">
        <f>STOCK[[#This Row],[Precio Final]]*10%</f>
        <v>3.5</v>
      </c>
      <c r="K579" s="15">
        <v>6.5</v>
      </c>
      <c r="L579" s="15">
        <v>1.8</v>
      </c>
      <c r="M579" s="19">
        <f>STOCK[[#This Row],[Costo Unitario (USD)]]+STOCK[[#This Row],[Costo Envío (USD)]]+STOCK[[#This Row],[Comisión 10%]]</f>
        <v>11.8</v>
      </c>
      <c r="N579" s="14">
        <f t="shared" si="23"/>
        <v>17.700000000000003</v>
      </c>
      <c r="O579" s="15">
        <f t="shared" si="22"/>
        <v>35</v>
      </c>
      <c r="P579" s="15">
        <f>STOCK[[#This Row],[Precio Final]]-STOCK[[#This Row],[Costo total]]</f>
        <v>23.2</v>
      </c>
      <c r="Q579" s="14">
        <f>STOCK[[#This Row],[Ganancia Unitaria]]*STOCK[[#This Row],[Salidas]]</f>
        <v>0</v>
      </c>
      <c r="R579" s="14"/>
      <c r="S579" s="14"/>
      <c r="T579" s="15"/>
      <c r="U579" s="14"/>
      <c r="V579" s="14">
        <v>30</v>
      </c>
    </row>
    <row r="580" spans="1:22" ht="68" customHeight="1" x14ac:dyDescent="0.2">
      <c r="A580" s="8" t="s">
        <v>1233</v>
      </c>
      <c r="B580" s="8" t="s">
        <v>51</v>
      </c>
      <c r="C580" s="10" t="s">
        <v>1232</v>
      </c>
      <c r="D580" s="8" t="s">
        <v>622</v>
      </c>
      <c r="E580" s="9"/>
      <c r="F580" s="9">
        <v>35</v>
      </c>
      <c r="G580" s="8">
        <v>2</v>
      </c>
      <c r="H580" s="11">
        <f>SUMIFS(VENTAS[Cantidad],VENTAS[Código del producto Vendido],STOCK[[#This Row],[Code]])</f>
        <v>0</v>
      </c>
      <c r="I580" s="8">
        <f>STOCK[[#This Row],[Entradas]]-STOCK[[#This Row],[Salidas]]</f>
        <v>2</v>
      </c>
      <c r="J580" s="12">
        <f>STOCK[[#This Row],[Precio Final]]*10%</f>
        <v>3.5</v>
      </c>
      <c r="K580" s="9">
        <v>6.5</v>
      </c>
      <c r="L580" s="9">
        <v>1.8</v>
      </c>
      <c r="M580" s="13">
        <f>STOCK[[#This Row],[Costo Unitario (USD)]]+STOCK[[#This Row],[Costo Envío (USD)]]+STOCK[[#This Row],[Comisión 10%]]</f>
        <v>11.8</v>
      </c>
      <c r="N580" s="8">
        <f t="shared" si="23"/>
        <v>17.700000000000003</v>
      </c>
      <c r="O580" s="9">
        <f t="shared" si="22"/>
        <v>35</v>
      </c>
      <c r="P580" s="9">
        <f>STOCK[[#This Row],[Precio Final]]-STOCK[[#This Row],[Costo total]]</f>
        <v>23.2</v>
      </c>
      <c r="Q580" s="8">
        <f>STOCK[[#This Row],[Ganancia Unitaria]]*STOCK[[#This Row],[Salidas]]</f>
        <v>0</v>
      </c>
      <c r="R580" s="8"/>
      <c r="S580" s="8"/>
      <c r="T580" s="9"/>
      <c r="U580" s="8"/>
      <c r="V580" s="8">
        <v>30</v>
      </c>
    </row>
    <row r="581" spans="1:22" ht="68" customHeight="1" x14ac:dyDescent="0.2">
      <c r="A581" s="14" t="s">
        <v>1234</v>
      </c>
      <c r="B581" s="14" t="s">
        <v>44</v>
      </c>
      <c r="C581" s="16" t="s">
        <v>1232</v>
      </c>
      <c r="D581" s="14" t="s">
        <v>1163</v>
      </c>
      <c r="E581" s="15"/>
      <c r="F581" s="15">
        <v>35</v>
      </c>
      <c r="G581" s="14">
        <v>1</v>
      </c>
      <c r="H581" s="17">
        <f>SUMIFS(VENTAS[Cantidad],VENTAS[Código del producto Vendido],STOCK[[#This Row],[Code]])</f>
        <v>2</v>
      </c>
      <c r="I581" s="14">
        <f>STOCK[[#This Row],[Entradas]]-STOCK[[#This Row],[Salidas]]</f>
        <v>-1</v>
      </c>
      <c r="J581" s="18">
        <f>STOCK[[#This Row],[Precio Final]]*10%</f>
        <v>3.5</v>
      </c>
      <c r="K581" s="15">
        <v>6.5</v>
      </c>
      <c r="L581" s="15">
        <v>1.8</v>
      </c>
      <c r="M581" s="19">
        <f>STOCK[[#This Row],[Costo Unitario (USD)]]+STOCK[[#This Row],[Costo Envío (USD)]]+STOCK[[#This Row],[Comisión 10%]]</f>
        <v>11.8</v>
      </c>
      <c r="N581" s="14">
        <f t="shared" si="23"/>
        <v>17.700000000000003</v>
      </c>
      <c r="O581" s="15">
        <f t="shared" si="22"/>
        <v>35</v>
      </c>
      <c r="P581" s="15">
        <f>STOCK[[#This Row],[Precio Final]]-STOCK[[#This Row],[Costo total]]</f>
        <v>23.2</v>
      </c>
      <c r="Q581" s="14">
        <f>STOCK[[#This Row],[Ganancia Unitaria]]*STOCK[[#This Row],[Salidas]]</f>
        <v>46.4</v>
      </c>
      <c r="R581" s="14"/>
      <c r="S581" s="14"/>
      <c r="T581" s="15"/>
      <c r="U581" s="14"/>
      <c r="V581" s="14">
        <v>30</v>
      </c>
    </row>
    <row r="582" spans="1:22" ht="68" customHeight="1" x14ac:dyDescent="0.2">
      <c r="A582" s="8" t="s">
        <v>1235</v>
      </c>
      <c r="B582" s="8" t="s">
        <v>1178</v>
      </c>
      <c r="C582" s="10" t="s">
        <v>1236</v>
      </c>
      <c r="D582" s="8" t="s">
        <v>1180</v>
      </c>
      <c r="E582" s="9"/>
      <c r="F582" s="9">
        <v>30</v>
      </c>
      <c r="G582" s="8">
        <v>3</v>
      </c>
      <c r="H582" s="11">
        <f>SUMIFS(VENTAS[Cantidad],VENTAS[Código del producto Vendido],STOCK[[#This Row],[Code]])</f>
        <v>0</v>
      </c>
      <c r="I582" s="8">
        <f>STOCK[[#This Row],[Entradas]]-STOCK[[#This Row],[Salidas]]</f>
        <v>3</v>
      </c>
      <c r="J582" s="12">
        <f>STOCK[[#This Row],[Precio Final]]*10%</f>
        <v>3</v>
      </c>
      <c r="K582" s="9">
        <v>5</v>
      </c>
      <c r="L582" s="9">
        <v>1.8</v>
      </c>
      <c r="M582" s="13">
        <f>STOCK[[#This Row],[Costo Unitario (USD)]]+STOCK[[#This Row],[Costo Envío (USD)]]+STOCK[[#This Row],[Comisión 10%]]</f>
        <v>9.8000000000000007</v>
      </c>
      <c r="N582" s="8">
        <f t="shared" si="23"/>
        <v>14.700000000000001</v>
      </c>
      <c r="O582" s="9">
        <f t="shared" si="22"/>
        <v>30</v>
      </c>
      <c r="P582" s="9">
        <f>STOCK[[#This Row],[Precio Final]]-STOCK[[#This Row],[Costo total]]</f>
        <v>20.2</v>
      </c>
      <c r="Q582" s="8">
        <f>STOCK[[#This Row],[Ganancia Unitaria]]*STOCK[[#This Row],[Salidas]]</f>
        <v>0</v>
      </c>
      <c r="R582" s="8"/>
      <c r="S582" s="8"/>
      <c r="T582" s="9"/>
      <c r="U582" s="8"/>
      <c r="V582" s="8">
        <v>25</v>
      </c>
    </row>
    <row r="583" spans="1:22" ht="68" customHeight="1" x14ac:dyDescent="0.2">
      <c r="A583" s="14" t="s">
        <v>1237</v>
      </c>
      <c r="B583" s="14" t="s">
        <v>1178</v>
      </c>
      <c r="C583" s="16" t="s">
        <v>1236</v>
      </c>
      <c r="D583" s="14" t="s">
        <v>1238</v>
      </c>
      <c r="E583" s="15"/>
      <c r="F583" s="15">
        <v>30</v>
      </c>
      <c r="G583" s="14">
        <v>2</v>
      </c>
      <c r="H583" s="17">
        <f>SUMIFS(VENTAS[Cantidad],VENTAS[Código del producto Vendido],STOCK[[#This Row],[Code]])</f>
        <v>3</v>
      </c>
      <c r="I583" s="14">
        <f>STOCK[[#This Row],[Entradas]]-STOCK[[#This Row],[Salidas]]</f>
        <v>-1</v>
      </c>
      <c r="J583" s="18">
        <f>STOCK[[#This Row],[Precio Final]]*10%</f>
        <v>3</v>
      </c>
      <c r="K583" s="15">
        <v>5</v>
      </c>
      <c r="L583" s="15">
        <v>1.8</v>
      </c>
      <c r="M583" s="19">
        <f>STOCK[[#This Row],[Costo Unitario (USD)]]+STOCK[[#This Row],[Costo Envío (USD)]]+STOCK[[#This Row],[Comisión 10%]]</f>
        <v>9.8000000000000007</v>
      </c>
      <c r="N583" s="14">
        <f t="shared" si="23"/>
        <v>14.700000000000001</v>
      </c>
      <c r="O583" s="15">
        <f t="shared" si="22"/>
        <v>30</v>
      </c>
      <c r="P583" s="15">
        <f>STOCK[[#This Row],[Precio Final]]-STOCK[[#This Row],[Costo total]]</f>
        <v>20.2</v>
      </c>
      <c r="Q583" s="14">
        <f>STOCK[[#This Row],[Ganancia Unitaria]]*STOCK[[#This Row],[Salidas]]</f>
        <v>60.599999999999994</v>
      </c>
      <c r="R583" s="14"/>
      <c r="S583" s="14"/>
      <c r="T583" s="15"/>
      <c r="U583" s="14"/>
      <c r="V583" s="14">
        <v>25</v>
      </c>
    </row>
    <row r="584" spans="1:22" ht="51" customHeight="1" x14ac:dyDescent="0.2">
      <c r="A584" s="8" t="s">
        <v>1239</v>
      </c>
      <c r="B584" s="8" t="s">
        <v>44</v>
      </c>
      <c r="C584" s="10" t="s">
        <v>1240</v>
      </c>
      <c r="D584" s="8" t="s">
        <v>1170</v>
      </c>
      <c r="E584" s="9"/>
      <c r="F584" s="9">
        <v>25</v>
      </c>
      <c r="G584" s="8">
        <v>2</v>
      </c>
      <c r="H584" s="11">
        <f>SUMIFS(VENTAS[Cantidad],VENTAS[Código del producto Vendido],STOCK[[#This Row],[Code]])</f>
        <v>1</v>
      </c>
      <c r="I584" s="8">
        <f>STOCK[[#This Row],[Entradas]]-STOCK[[#This Row],[Salidas]]</f>
        <v>1</v>
      </c>
      <c r="J584" s="12">
        <f>STOCK[[#This Row],[Precio Final]]*10%</f>
        <v>2.5</v>
      </c>
      <c r="K584" s="9">
        <v>5</v>
      </c>
      <c r="L584" s="9">
        <v>1.8</v>
      </c>
      <c r="M584" s="13">
        <f>STOCK[[#This Row],[Costo Unitario (USD)]]+STOCK[[#This Row],[Costo Envío (USD)]]+STOCK[[#This Row],[Comisión 10%]]</f>
        <v>9.3000000000000007</v>
      </c>
      <c r="N584" s="8">
        <f t="shared" si="23"/>
        <v>13.950000000000001</v>
      </c>
      <c r="O584" s="9">
        <f t="shared" si="22"/>
        <v>25</v>
      </c>
      <c r="P584" s="9">
        <f>STOCK[[#This Row],[Precio Final]]-STOCK[[#This Row],[Costo total]]</f>
        <v>15.7</v>
      </c>
      <c r="Q584" s="8">
        <f>STOCK[[#This Row],[Ganancia Unitaria]]*STOCK[[#This Row],[Salidas]]</f>
        <v>15.7</v>
      </c>
      <c r="R584" s="8"/>
      <c r="S584" s="8"/>
      <c r="T584" s="9"/>
      <c r="U584" s="8"/>
      <c r="V584" s="8">
        <v>20</v>
      </c>
    </row>
    <row r="585" spans="1:22" ht="51" customHeight="1" x14ac:dyDescent="0.2">
      <c r="A585" s="14" t="s">
        <v>1241</v>
      </c>
      <c r="B585" s="14" t="s">
        <v>44</v>
      </c>
      <c r="C585" s="16" t="s">
        <v>1240</v>
      </c>
      <c r="D585" s="14" t="s">
        <v>1163</v>
      </c>
      <c r="E585" s="15"/>
      <c r="F585" s="15">
        <v>25</v>
      </c>
      <c r="G585" s="14">
        <v>2</v>
      </c>
      <c r="H585" s="17">
        <f>SUMIFS(VENTAS[Cantidad],VENTAS[Código del producto Vendido],STOCK[[#This Row],[Code]])</f>
        <v>0</v>
      </c>
      <c r="I585" s="14">
        <f>STOCK[[#This Row],[Entradas]]-STOCK[[#This Row],[Salidas]]</f>
        <v>2</v>
      </c>
      <c r="J585" s="18">
        <f>STOCK[[#This Row],[Precio Final]]*10%</f>
        <v>2.5</v>
      </c>
      <c r="K585" s="15">
        <v>5</v>
      </c>
      <c r="L585" s="15">
        <v>1.8</v>
      </c>
      <c r="M585" s="19">
        <f>STOCK[[#This Row],[Costo Unitario (USD)]]+STOCK[[#This Row],[Costo Envío (USD)]]+STOCK[[#This Row],[Comisión 10%]]</f>
        <v>9.3000000000000007</v>
      </c>
      <c r="N585" s="14">
        <f t="shared" si="23"/>
        <v>13.950000000000001</v>
      </c>
      <c r="O585" s="15">
        <f t="shared" si="22"/>
        <v>25</v>
      </c>
      <c r="P585" s="15">
        <f>STOCK[[#This Row],[Precio Final]]-STOCK[[#This Row],[Costo total]]</f>
        <v>15.7</v>
      </c>
      <c r="Q585" s="14">
        <f>STOCK[[#This Row],[Ganancia Unitaria]]*STOCK[[#This Row],[Salidas]]</f>
        <v>0</v>
      </c>
      <c r="R585" s="14"/>
      <c r="S585" s="14"/>
      <c r="T585" s="15"/>
      <c r="U585" s="14"/>
      <c r="V585" s="14">
        <v>20</v>
      </c>
    </row>
    <row r="586" spans="1:22" ht="51" customHeight="1" x14ac:dyDescent="0.2">
      <c r="A586" s="8" t="s">
        <v>1242</v>
      </c>
      <c r="B586" s="8" t="s">
        <v>44</v>
      </c>
      <c r="C586" s="10" t="s">
        <v>1243</v>
      </c>
      <c r="D586" s="8" t="s">
        <v>1170</v>
      </c>
      <c r="E586" s="9"/>
      <c r="F586" s="9">
        <v>25</v>
      </c>
      <c r="G586" s="8">
        <v>3</v>
      </c>
      <c r="H586" s="11">
        <f>SUMIFS(VENTAS[Cantidad],VENTAS[Código del producto Vendido],STOCK[[#This Row],[Code]])</f>
        <v>0</v>
      </c>
      <c r="I586" s="8">
        <f>STOCK[[#This Row],[Entradas]]-STOCK[[#This Row],[Salidas]]</f>
        <v>3</v>
      </c>
      <c r="J586" s="12">
        <f>STOCK[[#This Row],[Precio Final]]*10%</f>
        <v>2.5</v>
      </c>
      <c r="K586" s="9">
        <v>5</v>
      </c>
      <c r="L586" s="9">
        <v>1.8</v>
      </c>
      <c r="M586" s="13">
        <f>STOCK[[#This Row],[Costo Unitario (USD)]]+STOCK[[#This Row],[Costo Envío (USD)]]+STOCK[[#This Row],[Comisión 10%]]</f>
        <v>9.3000000000000007</v>
      </c>
      <c r="N586" s="8">
        <f t="shared" si="23"/>
        <v>13.950000000000001</v>
      </c>
      <c r="O586" s="9">
        <f t="shared" si="22"/>
        <v>25</v>
      </c>
      <c r="P586" s="9">
        <f>STOCK[[#This Row],[Precio Final]]-STOCK[[#This Row],[Costo total]]</f>
        <v>15.7</v>
      </c>
      <c r="Q586" s="8">
        <f>STOCK[[#This Row],[Ganancia Unitaria]]*STOCK[[#This Row],[Salidas]]</f>
        <v>0</v>
      </c>
      <c r="R586" s="8"/>
      <c r="S586" s="8"/>
      <c r="T586" s="9"/>
      <c r="U586" s="8"/>
      <c r="V586" s="8">
        <v>20</v>
      </c>
    </row>
    <row r="587" spans="1:22" ht="51" customHeight="1" x14ac:dyDescent="0.2">
      <c r="A587" s="14" t="s">
        <v>1244</v>
      </c>
      <c r="B587" s="14" t="s">
        <v>44</v>
      </c>
      <c r="C587" s="16" t="s">
        <v>1243</v>
      </c>
      <c r="D587" s="14" t="s">
        <v>1163</v>
      </c>
      <c r="E587" s="15"/>
      <c r="F587" s="15">
        <v>25</v>
      </c>
      <c r="G587" s="14">
        <v>4</v>
      </c>
      <c r="H587" s="17">
        <f>SUMIFS(VENTAS[Cantidad],VENTAS[Código del producto Vendido],STOCK[[#This Row],[Code]])</f>
        <v>0</v>
      </c>
      <c r="I587" s="14">
        <f>STOCK[[#This Row],[Entradas]]-STOCK[[#This Row],[Salidas]]</f>
        <v>4</v>
      </c>
      <c r="J587" s="18">
        <f>STOCK[[#This Row],[Precio Final]]*10%</f>
        <v>2.5</v>
      </c>
      <c r="K587" s="15">
        <v>5</v>
      </c>
      <c r="L587" s="15">
        <v>1.8</v>
      </c>
      <c r="M587" s="19">
        <f>STOCK[[#This Row],[Costo Unitario (USD)]]+STOCK[[#This Row],[Costo Envío (USD)]]+STOCK[[#This Row],[Comisión 10%]]</f>
        <v>9.3000000000000007</v>
      </c>
      <c r="N587" s="14">
        <f t="shared" si="23"/>
        <v>13.950000000000001</v>
      </c>
      <c r="O587" s="15">
        <f t="shared" si="22"/>
        <v>25</v>
      </c>
      <c r="P587" s="15">
        <f>STOCK[[#This Row],[Precio Final]]-STOCK[[#This Row],[Costo total]]</f>
        <v>15.7</v>
      </c>
      <c r="Q587" s="14">
        <f>STOCK[[#This Row],[Ganancia Unitaria]]*STOCK[[#This Row],[Salidas]]</f>
        <v>0</v>
      </c>
      <c r="R587" s="14"/>
      <c r="S587" s="14"/>
      <c r="T587" s="15"/>
      <c r="U587" s="14"/>
      <c r="V587" s="14">
        <v>20</v>
      </c>
    </row>
    <row r="588" spans="1:22" ht="51" customHeight="1" x14ac:dyDescent="0.2">
      <c r="A588" s="8" t="s">
        <v>1245</v>
      </c>
      <c r="B588" s="8" t="s">
        <v>51</v>
      </c>
      <c r="C588" s="10" t="s">
        <v>1246</v>
      </c>
      <c r="D588" s="8" t="s">
        <v>622</v>
      </c>
      <c r="E588" s="9"/>
      <c r="F588" s="9">
        <v>25</v>
      </c>
      <c r="G588" s="8">
        <v>1</v>
      </c>
      <c r="H588" s="11">
        <f>SUMIFS(VENTAS[Cantidad],VENTAS[Código del producto Vendido],STOCK[[#This Row],[Code]])</f>
        <v>0</v>
      </c>
      <c r="I588" s="8">
        <f>STOCK[[#This Row],[Entradas]]-STOCK[[#This Row],[Salidas]]</f>
        <v>1</v>
      </c>
      <c r="J588" s="12">
        <f>STOCK[[#This Row],[Precio Final]]*10%</f>
        <v>2.5</v>
      </c>
      <c r="K588" s="9">
        <v>10</v>
      </c>
      <c r="L588" s="9">
        <v>1.8</v>
      </c>
      <c r="M588" s="13">
        <f>STOCK[[#This Row],[Costo Unitario (USD)]]+STOCK[[#This Row],[Costo Envío (USD)]]+STOCK[[#This Row],[Comisión 10%]]</f>
        <v>14.3</v>
      </c>
      <c r="N588" s="8">
        <f t="shared" si="23"/>
        <v>21.450000000000003</v>
      </c>
      <c r="O588" s="9">
        <f t="shared" si="22"/>
        <v>25</v>
      </c>
      <c r="P588" s="9">
        <f>STOCK[[#This Row],[Precio Final]]-STOCK[[#This Row],[Costo total]]</f>
        <v>10.7</v>
      </c>
      <c r="Q588" s="8">
        <f>STOCK[[#This Row],[Ganancia Unitaria]]*STOCK[[#This Row],[Salidas]]</f>
        <v>0</v>
      </c>
      <c r="R588" s="8"/>
      <c r="S588" s="8"/>
      <c r="T588" s="9"/>
      <c r="U588" s="8"/>
      <c r="V588" s="8"/>
    </row>
    <row r="589" spans="1:22" ht="51" customHeight="1" x14ac:dyDescent="0.2">
      <c r="A589" s="14" t="s">
        <v>1247</v>
      </c>
      <c r="B589" s="14" t="s">
        <v>44</v>
      </c>
      <c r="C589" s="16" t="s">
        <v>1248</v>
      </c>
      <c r="D589" s="14" t="s">
        <v>1163</v>
      </c>
      <c r="E589" s="15"/>
      <c r="F589" s="15">
        <v>25</v>
      </c>
      <c r="G589" s="14">
        <v>2</v>
      </c>
      <c r="H589" s="17">
        <f>SUMIFS(VENTAS[Cantidad],VENTAS[Código del producto Vendido],STOCK[[#This Row],[Code]])</f>
        <v>0</v>
      </c>
      <c r="I589" s="14">
        <f>STOCK[[#This Row],[Entradas]]-STOCK[[#This Row],[Salidas]]</f>
        <v>2</v>
      </c>
      <c r="J589" s="18">
        <f>STOCK[[#This Row],[Precio Final]]*10%</f>
        <v>2.5</v>
      </c>
      <c r="K589" s="15">
        <v>5</v>
      </c>
      <c r="L589" s="15">
        <v>1.8</v>
      </c>
      <c r="M589" s="19">
        <f>STOCK[[#This Row],[Costo Unitario (USD)]]+STOCK[[#This Row],[Costo Envío (USD)]]+STOCK[[#This Row],[Comisión 10%]]</f>
        <v>9.3000000000000007</v>
      </c>
      <c r="N589" s="14">
        <f t="shared" si="23"/>
        <v>13.950000000000001</v>
      </c>
      <c r="O589" s="15">
        <f t="shared" si="22"/>
        <v>25</v>
      </c>
      <c r="P589" s="15">
        <f>STOCK[[#This Row],[Precio Final]]-STOCK[[#This Row],[Costo total]]</f>
        <v>15.7</v>
      </c>
      <c r="Q589" s="14">
        <f>STOCK[[#This Row],[Ganancia Unitaria]]*STOCK[[#This Row],[Salidas]]</f>
        <v>0</v>
      </c>
      <c r="R589" s="14"/>
      <c r="S589" s="14"/>
      <c r="T589" s="15"/>
      <c r="U589" s="14"/>
      <c r="V589" s="14"/>
    </row>
    <row r="590" spans="1:22" ht="51" customHeight="1" x14ac:dyDescent="0.2">
      <c r="A590" s="8" t="s">
        <v>1249</v>
      </c>
      <c r="B590" s="8" t="s">
        <v>44</v>
      </c>
      <c r="C590" s="10" t="s">
        <v>1248</v>
      </c>
      <c r="D590" s="8" t="s">
        <v>1170</v>
      </c>
      <c r="E590" s="9"/>
      <c r="F590" s="9">
        <v>25</v>
      </c>
      <c r="G590" s="8">
        <v>1</v>
      </c>
      <c r="H590" s="11">
        <f>SUMIFS(VENTAS[Cantidad],VENTAS[Código del producto Vendido],STOCK[[#This Row],[Code]])</f>
        <v>0</v>
      </c>
      <c r="I590" s="8">
        <f>STOCK[[#This Row],[Entradas]]-STOCK[[#This Row],[Salidas]]</f>
        <v>1</v>
      </c>
      <c r="J590" s="12">
        <f>STOCK[[#This Row],[Precio Final]]*10%</f>
        <v>2.5</v>
      </c>
      <c r="K590" s="9">
        <v>5</v>
      </c>
      <c r="L590" s="9">
        <v>1.8</v>
      </c>
      <c r="M590" s="13">
        <f>STOCK[[#This Row],[Costo Unitario (USD)]]+STOCK[[#This Row],[Costo Envío (USD)]]+STOCK[[#This Row],[Comisión 10%]]</f>
        <v>9.3000000000000007</v>
      </c>
      <c r="N590" s="8">
        <f t="shared" si="23"/>
        <v>13.950000000000001</v>
      </c>
      <c r="O590" s="9">
        <f t="shared" si="22"/>
        <v>25</v>
      </c>
      <c r="P590" s="9">
        <f>STOCK[[#This Row],[Precio Final]]-STOCK[[#This Row],[Costo total]]</f>
        <v>15.7</v>
      </c>
      <c r="Q590" s="8">
        <f>STOCK[[#This Row],[Ganancia Unitaria]]*STOCK[[#This Row],[Salidas]]</f>
        <v>0</v>
      </c>
      <c r="R590" s="8"/>
      <c r="S590" s="8"/>
      <c r="T590" s="9"/>
      <c r="U590" s="8"/>
      <c r="V590" s="8"/>
    </row>
    <row r="591" spans="1:22" ht="51" customHeight="1" x14ac:dyDescent="0.2">
      <c r="A591" s="14" t="s">
        <v>1250</v>
      </c>
      <c r="B591" s="14" t="s">
        <v>44</v>
      </c>
      <c r="C591" s="16" t="s">
        <v>1251</v>
      </c>
      <c r="D591" s="14" t="s">
        <v>1163</v>
      </c>
      <c r="E591" s="15"/>
      <c r="F591" s="15">
        <v>30</v>
      </c>
      <c r="G591" s="14">
        <v>4</v>
      </c>
      <c r="H591" s="17">
        <f>SUMIFS(VENTAS[Cantidad],VENTAS[Código del producto Vendido],STOCK[[#This Row],[Code]])</f>
        <v>0</v>
      </c>
      <c r="I591" s="14">
        <f>STOCK[[#This Row],[Entradas]]-STOCK[[#This Row],[Salidas]]</f>
        <v>4</v>
      </c>
      <c r="J591" s="18">
        <f>STOCK[[#This Row],[Precio Final]]*10%</f>
        <v>3</v>
      </c>
      <c r="K591" s="15">
        <v>8</v>
      </c>
      <c r="L591" s="15">
        <v>1.8</v>
      </c>
      <c r="M591" s="19">
        <f>STOCK[[#This Row],[Costo Unitario (USD)]]+STOCK[[#This Row],[Costo Envío (USD)]]+STOCK[[#This Row],[Comisión 10%]]</f>
        <v>12.8</v>
      </c>
      <c r="N591" s="14">
        <f t="shared" si="23"/>
        <v>19.200000000000003</v>
      </c>
      <c r="O591" s="15">
        <f t="shared" si="22"/>
        <v>30</v>
      </c>
      <c r="P591" s="15">
        <f>STOCK[[#This Row],[Precio Final]]-STOCK[[#This Row],[Costo total]]</f>
        <v>17.2</v>
      </c>
      <c r="Q591" s="14">
        <f>STOCK[[#This Row],[Ganancia Unitaria]]*STOCK[[#This Row],[Salidas]]</f>
        <v>0</v>
      </c>
      <c r="R591" s="14"/>
      <c r="S591" s="14"/>
      <c r="T591" s="15"/>
      <c r="U591" s="14"/>
      <c r="V591" s="14"/>
    </row>
    <row r="592" spans="1:22" ht="51" customHeight="1" x14ac:dyDescent="0.2">
      <c r="A592" s="8" t="s">
        <v>1252</v>
      </c>
      <c r="B592" s="8" t="s">
        <v>51</v>
      </c>
      <c r="C592" s="10" t="s">
        <v>1251</v>
      </c>
      <c r="D592" s="8" t="s">
        <v>575</v>
      </c>
      <c r="E592" s="9"/>
      <c r="F592" s="9">
        <v>30</v>
      </c>
      <c r="G592" s="8">
        <v>4</v>
      </c>
      <c r="H592" s="11">
        <f>SUMIFS(VENTAS[Cantidad],VENTAS[Código del producto Vendido],STOCK[[#This Row],[Code]])</f>
        <v>1</v>
      </c>
      <c r="I592" s="8">
        <f>STOCK[[#This Row],[Entradas]]-STOCK[[#This Row],[Salidas]]</f>
        <v>3</v>
      </c>
      <c r="J592" s="12">
        <f>STOCK[[#This Row],[Precio Final]]*10%</f>
        <v>3</v>
      </c>
      <c r="K592" s="9">
        <v>8</v>
      </c>
      <c r="L592" s="9">
        <v>1.8</v>
      </c>
      <c r="M592" s="13">
        <f>STOCK[[#This Row],[Costo Unitario (USD)]]+STOCK[[#This Row],[Costo Envío (USD)]]+STOCK[[#This Row],[Comisión 10%]]</f>
        <v>12.8</v>
      </c>
      <c r="N592" s="8">
        <f t="shared" si="23"/>
        <v>19.200000000000003</v>
      </c>
      <c r="O592" s="9">
        <f t="shared" si="22"/>
        <v>30</v>
      </c>
      <c r="P592" s="9">
        <f>STOCK[[#This Row],[Precio Final]]-STOCK[[#This Row],[Costo total]]</f>
        <v>17.2</v>
      </c>
      <c r="Q592" s="8">
        <f>STOCK[[#This Row],[Ganancia Unitaria]]*STOCK[[#This Row],[Salidas]]</f>
        <v>17.2</v>
      </c>
      <c r="R592" s="8"/>
      <c r="S592" s="8"/>
      <c r="T592" s="9"/>
      <c r="U592" s="8"/>
      <c r="V592" s="8"/>
    </row>
    <row r="593" spans="1:22" ht="34" customHeight="1" x14ac:dyDescent="0.2">
      <c r="A593" s="14" t="s">
        <v>1253</v>
      </c>
      <c r="B593" s="14" t="s">
        <v>44</v>
      </c>
      <c r="C593" s="16" t="s">
        <v>1254</v>
      </c>
      <c r="D593" s="14" t="s">
        <v>1170</v>
      </c>
      <c r="E593" s="15"/>
      <c r="F593" s="15">
        <v>35</v>
      </c>
      <c r="G593" s="14">
        <v>3</v>
      </c>
      <c r="H593" s="17">
        <f>SUMIFS(VENTAS[Cantidad],VENTAS[Código del producto Vendido],STOCK[[#This Row],[Code]])</f>
        <v>0</v>
      </c>
      <c r="I593" s="14">
        <f>STOCK[[#This Row],[Entradas]]-STOCK[[#This Row],[Salidas]]</f>
        <v>3</v>
      </c>
      <c r="J593" s="18">
        <f>STOCK[[#This Row],[Precio Final]]*10%</f>
        <v>3.5</v>
      </c>
      <c r="K593" s="15">
        <v>9</v>
      </c>
      <c r="L593" s="15">
        <v>1.8</v>
      </c>
      <c r="M593" s="19">
        <f>STOCK[[#This Row],[Costo Unitario (USD)]]+STOCK[[#This Row],[Costo Envío (USD)]]+STOCK[[#This Row],[Comisión 10%]]</f>
        <v>14.3</v>
      </c>
      <c r="N593" s="14">
        <f t="shared" si="23"/>
        <v>21.450000000000003</v>
      </c>
      <c r="O593" s="15">
        <f t="shared" si="22"/>
        <v>35</v>
      </c>
      <c r="P593" s="15">
        <f>STOCK[[#This Row],[Precio Final]]-STOCK[[#This Row],[Costo total]]</f>
        <v>20.7</v>
      </c>
      <c r="Q593" s="14">
        <f>STOCK[[#This Row],[Ganancia Unitaria]]*STOCK[[#This Row],[Salidas]]</f>
        <v>0</v>
      </c>
      <c r="R593" s="14"/>
      <c r="S593" s="14"/>
      <c r="T593" s="15"/>
      <c r="U593" s="14"/>
      <c r="V593" s="14"/>
    </row>
    <row r="594" spans="1:22" ht="51" customHeight="1" x14ac:dyDescent="0.2">
      <c r="A594" s="8" t="s">
        <v>1255</v>
      </c>
      <c r="B594" s="8" t="s">
        <v>44</v>
      </c>
      <c r="C594" s="10" t="s">
        <v>1162</v>
      </c>
      <c r="D594" s="8" t="s">
        <v>1170</v>
      </c>
      <c r="E594" s="9"/>
      <c r="F594" s="9">
        <v>35</v>
      </c>
      <c r="G594" s="8">
        <v>3</v>
      </c>
      <c r="H594" s="11">
        <f>SUMIFS(VENTAS[Cantidad],VENTAS[Código del producto Vendido],STOCK[[#This Row],[Code]])</f>
        <v>1</v>
      </c>
      <c r="I594" s="8">
        <f>STOCK[[#This Row],[Entradas]]-STOCK[[#This Row],[Salidas]]</f>
        <v>2</v>
      </c>
      <c r="J594" s="12">
        <f>STOCK[[#This Row],[Precio Final]]*10%</f>
        <v>3.5</v>
      </c>
      <c r="K594" s="9">
        <v>8.25</v>
      </c>
      <c r="L594" s="9">
        <v>1.8</v>
      </c>
      <c r="M594" s="13">
        <f>STOCK[[#This Row],[Costo Unitario (USD)]]+STOCK[[#This Row],[Costo Envío (USD)]]+STOCK[[#This Row],[Comisión 10%]]</f>
        <v>13.55</v>
      </c>
      <c r="N594" s="21">
        <f t="shared" si="23"/>
        <v>20.325000000000003</v>
      </c>
      <c r="O594" s="9">
        <f t="shared" si="22"/>
        <v>35</v>
      </c>
      <c r="P594" s="9">
        <f>STOCK[[#This Row],[Precio Final]]-STOCK[[#This Row],[Costo total]]</f>
        <v>21.45</v>
      </c>
      <c r="Q594" s="8">
        <f>STOCK[[#This Row],[Ganancia Unitaria]]*STOCK[[#This Row],[Salidas]]</f>
        <v>21.45</v>
      </c>
      <c r="R594" s="8"/>
      <c r="S594" s="8"/>
      <c r="T594" s="9"/>
      <c r="U594" s="8"/>
      <c r="V594" s="8">
        <v>30</v>
      </c>
    </row>
    <row r="595" spans="1:22" ht="51" customHeight="1" x14ac:dyDescent="0.2">
      <c r="A595" s="14" t="s">
        <v>1256</v>
      </c>
      <c r="B595" s="14" t="s">
        <v>719</v>
      </c>
      <c r="C595" s="16" t="s">
        <v>1257</v>
      </c>
      <c r="D595" s="14" t="s">
        <v>559</v>
      </c>
      <c r="E595" s="15"/>
      <c r="F595" s="15">
        <v>25</v>
      </c>
      <c r="G595" s="14">
        <v>5</v>
      </c>
      <c r="H595" s="17">
        <f>SUMIFS(VENTAS[Cantidad],VENTAS[Código del producto Vendido],STOCK[[#This Row],[Code]])</f>
        <v>1</v>
      </c>
      <c r="I595" s="14">
        <f>STOCK[[#This Row],[Entradas]]-STOCK[[#This Row],[Salidas]]</f>
        <v>4</v>
      </c>
      <c r="J595" s="18">
        <f>STOCK[[#This Row],[Precio Final]]*10%</f>
        <v>2.5</v>
      </c>
      <c r="K595" s="15">
        <v>6.25</v>
      </c>
      <c r="L595" s="15">
        <v>1.8</v>
      </c>
      <c r="M595" s="19">
        <f>STOCK[[#This Row],[Costo Unitario (USD)]]+STOCK[[#This Row],[Costo Envío (USD)]]+STOCK[[#This Row],[Comisión 10%]]</f>
        <v>10.55</v>
      </c>
      <c r="N595" s="22">
        <f t="shared" si="23"/>
        <v>15.825000000000001</v>
      </c>
      <c r="O595" s="15">
        <f t="shared" si="22"/>
        <v>25</v>
      </c>
      <c r="P595" s="15">
        <f>STOCK[[#This Row],[Precio Final]]-STOCK[[#This Row],[Costo total]]</f>
        <v>14.45</v>
      </c>
      <c r="Q595" s="14">
        <f>STOCK[[#This Row],[Ganancia Unitaria]]*STOCK[[#This Row],[Salidas]]</f>
        <v>14.45</v>
      </c>
      <c r="R595" s="14"/>
      <c r="S595" s="14"/>
      <c r="T595" s="15"/>
      <c r="U595" s="14"/>
      <c r="V595" s="14">
        <v>20</v>
      </c>
    </row>
    <row r="596" spans="1:22" ht="51" customHeight="1" x14ac:dyDescent="0.2">
      <c r="A596" s="8" t="s">
        <v>1258</v>
      </c>
      <c r="B596" s="8" t="s">
        <v>1259</v>
      </c>
      <c r="C596" s="10" t="s">
        <v>1257</v>
      </c>
      <c r="D596" s="8" t="s">
        <v>1180</v>
      </c>
      <c r="E596" s="9"/>
      <c r="F596" s="9">
        <v>25</v>
      </c>
      <c r="G596" s="8">
        <v>5</v>
      </c>
      <c r="H596" s="11">
        <f>SUMIFS(VENTAS[Cantidad],VENTAS[Código del producto Vendido],STOCK[[#This Row],[Code]])</f>
        <v>1</v>
      </c>
      <c r="I596" s="8">
        <f>STOCK[[#This Row],[Entradas]]-STOCK[[#This Row],[Salidas]]</f>
        <v>4</v>
      </c>
      <c r="J596" s="12">
        <f>STOCK[[#This Row],[Precio Final]]*10%</f>
        <v>2.5</v>
      </c>
      <c r="K596" s="9">
        <v>6.25</v>
      </c>
      <c r="L596" s="9">
        <v>1.8</v>
      </c>
      <c r="M596" s="13">
        <f>STOCK[[#This Row],[Costo Unitario (USD)]]+STOCK[[#This Row],[Costo Envío (USD)]]+STOCK[[#This Row],[Comisión 10%]]</f>
        <v>10.55</v>
      </c>
      <c r="N596" s="21">
        <f t="shared" si="23"/>
        <v>15.825000000000001</v>
      </c>
      <c r="O596" s="9">
        <f t="shared" si="22"/>
        <v>25</v>
      </c>
      <c r="P596" s="9">
        <f>STOCK[[#This Row],[Precio Final]]-STOCK[[#This Row],[Costo total]]</f>
        <v>14.45</v>
      </c>
      <c r="Q596" s="8">
        <f>STOCK[[#This Row],[Ganancia Unitaria]]*STOCK[[#This Row],[Salidas]]</f>
        <v>14.45</v>
      </c>
      <c r="R596" s="8"/>
      <c r="S596" s="8"/>
      <c r="T596" s="9"/>
      <c r="U596" s="8"/>
      <c r="V596" s="8">
        <v>20</v>
      </c>
    </row>
    <row r="597" spans="1:22" ht="51" customHeight="1" x14ac:dyDescent="0.2">
      <c r="A597" s="14" t="s">
        <v>1260</v>
      </c>
      <c r="B597" s="14" t="s">
        <v>249</v>
      </c>
      <c r="C597" s="16" t="s">
        <v>1257</v>
      </c>
      <c r="D597" s="14" t="s">
        <v>1163</v>
      </c>
      <c r="E597" s="15"/>
      <c r="F597" s="15">
        <v>25</v>
      </c>
      <c r="G597" s="14">
        <v>1</v>
      </c>
      <c r="H597" s="17">
        <f>SUMIFS(VENTAS[Cantidad],VENTAS[Código del producto Vendido],STOCK[[#This Row],[Code]])</f>
        <v>1</v>
      </c>
      <c r="I597" s="14">
        <f>STOCK[[#This Row],[Entradas]]-STOCK[[#This Row],[Salidas]]</f>
        <v>0</v>
      </c>
      <c r="J597" s="18">
        <f>STOCK[[#This Row],[Precio Final]]*10%</f>
        <v>2.5</v>
      </c>
      <c r="K597" s="15">
        <v>6.25</v>
      </c>
      <c r="L597" s="15">
        <v>1.8</v>
      </c>
      <c r="M597" s="19">
        <f>STOCK[[#This Row],[Costo Unitario (USD)]]+STOCK[[#This Row],[Costo Envío (USD)]]+STOCK[[#This Row],[Comisión 10%]]</f>
        <v>10.55</v>
      </c>
      <c r="N597" s="22">
        <f t="shared" si="23"/>
        <v>15.825000000000001</v>
      </c>
      <c r="O597" s="15">
        <f t="shared" si="22"/>
        <v>25</v>
      </c>
      <c r="P597" s="15">
        <f>STOCK[[#This Row],[Precio Final]]-STOCK[[#This Row],[Costo total]]</f>
        <v>14.45</v>
      </c>
      <c r="Q597" s="14">
        <f>STOCK[[#This Row],[Ganancia Unitaria]]*STOCK[[#This Row],[Salidas]]</f>
        <v>14.45</v>
      </c>
      <c r="R597" s="14"/>
      <c r="S597" s="14"/>
      <c r="T597" s="15"/>
      <c r="U597" s="14"/>
      <c r="V597" s="14">
        <v>20</v>
      </c>
    </row>
    <row r="598" spans="1:22" ht="51" customHeight="1" x14ac:dyDescent="0.2">
      <c r="A598" s="8" t="s">
        <v>1261</v>
      </c>
      <c r="B598" s="8" t="s">
        <v>115</v>
      </c>
      <c r="C598" s="10" t="s">
        <v>1262</v>
      </c>
      <c r="D598" s="8" t="s">
        <v>622</v>
      </c>
      <c r="E598" s="9"/>
      <c r="F598" s="9">
        <v>25</v>
      </c>
      <c r="G598" s="8">
        <v>5</v>
      </c>
      <c r="H598" s="11">
        <f>SUMIFS(VENTAS[Cantidad],VENTAS[Código del producto Vendido],STOCK[[#This Row],[Code]])</f>
        <v>2</v>
      </c>
      <c r="I598" s="8">
        <f>STOCK[[#This Row],[Entradas]]-STOCK[[#This Row],[Salidas]]</f>
        <v>3</v>
      </c>
      <c r="J598" s="12">
        <f>STOCK[[#This Row],[Precio Final]]*10%</f>
        <v>2.5</v>
      </c>
      <c r="K598" s="9">
        <v>6.25</v>
      </c>
      <c r="L598" s="9">
        <v>1.8</v>
      </c>
      <c r="M598" s="13">
        <f>STOCK[[#This Row],[Costo Unitario (USD)]]+STOCK[[#This Row],[Costo Envío (USD)]]+STOCK[[#This Row],[Comisión 10%]]</f>
        <v>10.55</v>
      </c>
      <c r="N598" s="21">
        <f t="shared" si="23"/>
        <v>15.825000000000001</v>
      </c>
      <c r="O598" s="9">
        <f t="shared" si="22"/>
        <v>25</v>
      </c>
      <c r="P598" s="9">
        <f>STOCK[[#This Row],[Precio Final]]-STOCK[[#This Row],[Costo total]]</f>
        <v>14.45</v>
      </c>
      <c r="Q598" s="8">
        <f>STOCK[[#This Row],[Ganancia Unitaria]]*STOCK[[#This Row],[Salidas]]</f>
        <v>28.9</v>
      </c>
      <c r="R598" s="8"/>
      <c r="S598" s="8"/>
      <c r="T598" s="9"/>
      <c r="U598" s="8"/>
      <c r="V598" s="8">
        <v>20</v>
      </c>
    </row>
    <row r="599" spans="1:22" ht="51" customHeight="1" x14ac:dyDescent="0.2">
      <c r="A599" s="14" t="s">
        <v>1263</v>
      </c>
      <c r="B599" s="14" t="s">
        <v>249</v>
      </c>
      <c r="C599" s="16" t="s">
        <v>1262</v>
      </c>
      <c r="D599" s="14" t="s">
        <v>1163</v>
      </c>
      <c r="E599" s="15"/>
      <c r="F599" s="15">
        <v>25</v>
      </c>
      <c r="G599" s="14">
        <v>5</v>
      </c>
      <c r="H599" s="17">
        <f>SUMIFS(VENTAS[Cantidad],VENTAS[Código del producto Vendido],STOCK[[#This Row],[Code]])</f>
        <v>2</v>
      </c>
      <c r="I599" s="14">
        <f>STOCK[[#This Row],[Entradas]]-STOCK[[#This Row],[Salidas]]</f>
        <v>3</v>
      </c>
      <c r="J599" s="18">
        <f>STOCK[[#This Row],[Precio Final]]*10%</f>
        <v>2.5</v>
      </c>
      <c r="K599" s="15">
        <v>6.25</v>
      </c>
      <c r="L599" s="15">
        <v>1.8</v>
      </c>
      <c r="M599" s="19">
        <f>STOCK[[#This Row],[Costo Unitario (USD)]]+STOCK[[#This Row],[Costo Envío (USD)]]+STOCK[[#This Row],[Comisión 10%]]</f>
        <v>10.55</v>
      </c>
      <c r="N599" s="22">
        <f t="shared" si="23"/>
        <v>15.825000000000001</v>
      </c>
      <c r="O599" s="15">
        <f t="shared" si="22"/>
        <v>25</v>
      </c>
      <c r="P599" s="15">
        <f>STOCK[[#This Row],[Precio Final]]-STOCK[[#This Row],[Costo total]]</f>
        <v>14.45</v>
      </c>
      <c r="Q599" s="14">
        <f>STOCK[[#This Row],[Ganancia Unitaria]]*STOCK[[#This Row],[Salidas]]</f>
        <v>28.9</v>
      </c>
      <c r="R599" s="14"/>
      <c r="S599" s="14"/>
      <c r="T599" s="15"/>
      <c r="U599" s="14"/>
      <c r="V599" s="14">
        <v>20</v>
      </c>
    </row>
    <row r="600" spans="1:22" ht="51" customHeight="1" x14ac:dyDescent="0.2">
      <c r="A600" s="8" t="s">
        <v>1264</v>
      </c>
      <c r="B600" s="8" t="s">
        <v>719</v>
      </c>
      <c r="C600" s="10" t="s">
        <v>1262</v>
      </c>
      <c r="D600" s="8" t="s">
        <v>559</v>
      </c>
      <c r="E600" s="9"/>
      <c r="F600" s="9">
        <v>25</v>
      </c>
      <c r="G600" s="8">
        <v>5</v>
      </c>
      <c r="H600" s="11">
        <f>SUMIFS(VENTAS[Cantidad],VENTAS[Código del producto Vendido],STOCK[[#This Row],[Code]])</f>
        <v>1</v>
      </c>
      <c r="I600" s="8">
        <f>STOCK[[#This Row],[Entradas]]-STOCK[[#This Row],[Salidas]]</f>
        <v>4</v>
      </c>
      <c r="J600" s="12">
        <f>STOCK[[#This Row],[Precio Final]]*10%</f>
        <v>2.5</v>
      </c>
      <c r="K600" s="9">
        <v>6.25</v>
      </c>
      <c r="L600" s="9">
        <v>1.8</v>
      </c>
      <c r="M600" s="13">
        <f>STOCK[[#This Row],[Costo Unitario (USD)]]+STOCK[[#This Row],[Costo Envío (USD)]]+STOCK[[#This Row],[Comisión 10%]]</f>
        <v>10.55</v>
      </c>
      <c r="N600" s="21">
        <f t="shared" si="23"/>
        <v>15.825000000000001</v>
      </c>
      <c r="O600" s="9">
        <f t="shared" si="22"/>
        <v>25</v>
      </c>
      <c r="P600" s="9">
        <f>STOCK[[#This Row],[Precio Final]]-STOCK[[#This Row],[Costo total]]</f>
        <v>14.45</v>
      </c>
      <c r="Q600" s="8">
        <f>STOCK[[#This Row],[Ganancia Unitaria]]*STOCK[[#This Row],[Salidas]]</f>
        <v>14.45</v>
      </c>
      <c r="R600" s="8"/>
      <c r="S600" s="8"/>
      <c r="T600" s="9"/>
      <c r="U600" s="8"/>
      <c r="V600" s="8">
        <v>20</v>
      </c>
    </row>
    <row r="601" spans="1:22" ht="51" customHeight="1" x14ac:dyDescent="0.2">
      <c r="A601" s="14" t="s">
        <v>1265</v>
      </c>
      <c r="B601" s="14" t="s">
        <v>249</v>
      </c>
      <c r="C601" s="16" t="s">
        <v>1262</v>
      </c>
      <c r="D601" s="14" t="s">
        <v>1170</v>
      </c>
      <c r="E601" s="15"/>
      <c r="F601" s="15">
        <v>25</v>
      </c>
      <c r="G601" s="14">
        <v>5</v>
      </c>
      <c r="H601" s="17">
        <f>SUMIFS(VENTAS[Cantidad],VENTAS[Código del producto Vendido],STOCK[[#This Row],[Code]])</f>
        <v>3</v>
      </c>
      <c r="I601" s="14">
        <f>STOCK[[#This Row],[Entradas]]-STOCK[[#This Row],[Salidas]]</f>
        <v>2</v>
      </c>
      <c r="J601" s="18">
        <f>STOCK[[#This Row],[Precio Final]]*10%</f>
        <v>2.5</v>
      </c>
      <c r="K601" s="15">
        <v>6.25</v>
      </c>
      <c r="L601" s="15">
        <v>1.8</v>
      </c>
      <c r="M601" s="19">
        <f>STOCK[[#This Row],[Costo Unitario (USD)]]+STOCK[[#This Row],[Costo Envío (USD)]]+STOCK[[#This Row],[Comisión 10%]]</f>
        <v>10.55</v>
      </c>
      <c r="N601" s="22">
        <f t="shared" si="23"/>
        <v>15.825000000000001</v>
      </c>
      <c r="O601" s="15">
        <f t="shared" si="22"/>
        <v>25</v>
      </c>
      <c r="P601" s="15">
        <f>STOCK[[#This Row],[Precio Final]]-STOCK[[#This Row],[Costo total]]</f>
        <v>14.45</v>
      </c>
      <c r="Q601" s="14">
        <f>STOCK[[#This Row],[Ganancia Unitaria]]*STOCK[[#This Row],[Salidas]]</f>
        <v>43.349999999999994</v>
      </c>
      <c r="R601" s="14"/>
      <c r="S601" s="14"/>
      <c r="T601" s="15"/>
      <c r="U601" s="14"/>
      <c r="V601" s="14">
        <v>20</v>
      </c>
    </row>
    <row r="602" spans="1:22" ht="51" customHeight="1" x14ac:dyDescent="0.2">
      <c r="A602" s="8" t="s">
        <v>1266</v>
      </c>
      <c r="B602" s="8" t="s">
        <v>249</v>
      </c>
      <c r="C602" s="10" t="s">
        <v>1267</v>
      </c>
      <c r="D602" s="8" t="s">
        <v>888</v>
      </c>
      <c r="E602" s="9"/>
      <c r="F602" s="9">
        <v>25</v>
      </c>
      <c r="G602" s="8">
        <v>5</v>
      </c>
      <c r="H602" s="11">
        <f>SUMIFS(VENTAS[Cantidad],VENTAS[Código del producto Vendido],STOCK[[#This Row],[Code]])</f>
        <v>2</v>
      </c>
      <c r="I602" s="8">
        <f>STOCK[[#This Row],[Entradas]]-STOCK[[#This Row],[Salidas]]</f>
        <v>3</v>
      </c>
      <c r="J602" s="12">
        <f>STOCK[[#This Row],[Precio Final]]*10%</f>
        <v>2.5</v>
      </c>
      <c r="K602" s="9">
        <v>6.25</v>
      </c>
      <c r="L602" s="9">
        <v>1.8</v>
      </c>
      <c r="M602" s="13">
        <f>STOCK[[#This Row],[Costo Unitario (USD)]]+STOCK[[#This Row],[Costo Envío (USD)]]+STOCK[[#This Row],[Comisión 10%]]</f>
        <v>10.55</v>
      </c>
      <c r="N602" s="21">
        <f t="shared" si="23"/>
        <v>15.825000000000001</v>
      </c>
      <c r="O602" s="9">
        <f t="shared" si="22"/>
        <v>25</v>
      </c>
      <c r="P602" s="9">
        <f>STOCK[[#This Row],[Precio Final]]-STOCK[[#This Row],[Costo total]]</f>
        <v>14.45</v>
      </c>
      <c r="Q602" s="8">
        <f>STOCK[[#This Row],[Ganancia Unitaria]]*STOCK[[#This Row],[Salidas]]</f>
        <v>28.9</v>
      </c>
      <c r="R602" s="8"/>
      <c r="S602" s="8"/>
      <c r="T602" s="9"/>
      <c r="U602" s="8"/>
      <c r="V602" s="8">
        <v>20</v>
      </c>
    </row>
    <row r="603" spans="1:22" ht="68" customHeight="1" x14ac:dyDescent="0.2">
      <c r="A603" s="14" t="s">
        <v>1268</v>
      </c>
      <c r="B603" s="14" t="s">
        <v>1269</v>
      </c>
      <c r="C603" s="16" t="s">
        <v>1270</v>
      </c>
      <c r="D603" s="14" t="s">
        <v>888</v>
      </c>
      <c r="E603" s="15"/>
      <c r="F603" s="15">
        <v>30</v>
      </c>
      <c r="G603" s="14">
        <v>6</v>
      </c>
      <c r="H603" s="17">
        <f>SUMIFS(VENTAS[Cantidad],VENTAS[Código del producto Vendido],STOCK[[#This Row],[Code]])</f>
        <v>2</v>
      </c>
      <c r="I603" s="14">
        <f>STOCK[[#This Row],[Entradas]]-STOCK[[#This Row],[Salidas]]</f>
        <v>4</v>
      </c>
      <c r="J603" s="18">
        <f>STOCK[[#This Row],[Precio Final]]*10%</f>
        <v>3</v>
      </c>
      <c r="K603" s="15">
        <v>9</v>
      </c>
      <c r="L603" s="15">
        <v>1.8</v>
      </c>
      <c r="M603" s="19">
        <f>STOCK[[#This Row],[Costo Unitario (USD)]]+STOCK[[#This Row],[Costo Envío (USD)]]+STOCK[[#This Row],[Comisión 10%]]</f>
        <v>13.8</v>
      </c>
      <c r="N603" s="14">
        <f t="shared" si="23"/>
        <v>20.700000000000003</v>
      </c>
      <c r="O603" s="15">
        <f t="shared" si="22"/>
        <v>30</v>
      </c>
      <c r="P603" s="15">
        <f>STOCK[[#This Row],[Precio Final]]-STOCK[[#This Row],[Costo total]]</f>
        <v>16.2</v>
      </c>
      <c r="Q603" s="14">
        <f>STOCK[[#This Row],[Ganancia Unitaria]]*STOCK[[#This Row],[Salidas]]</f>
        <v>32.4</v>
      </c>
      <c r="R603" s="14"/>
      <c r="S603" s="14"/>
      <c r="T603" s="15"/>
      <c r="U603" s="14"/>
      <c r="V603" s="14"/>
    </row>
    <row r="604" spans="1:22" ht="34" customHeight="1" x14ac:dyDescent="0.2">
      <c r="A604" s="8" t="s">
        <v>1271</v>
      </c>
      <c r="B604" s="8" t="s">
        <v>118</v>
      </c>
      <c r="C604" s="10" t="s">
        <v>1272</v>
      </c>
      <c r="D604" s="8" t="s">
        <v>915</v>
      </c>
      <c r="E604" s="9"/>
      <c r="F604" s="9">
        <v>30</v>
      </c>
      <c r="G604" s="8">
        <v>4</v>
      </c>
      <c r="H604" s="11">
        <f>SUMIFS(VENTAS[Cantidad],VENTAS[Código del producto Vendido],STOCK[[#This Row],[Code]])</f>
        <v>2</v>
      </c>
      <c r="I604" s="8">
        <f>STOCK[[#This Row],[Entradas]]-STOCK[[#This Row],[Salidas]]</f>
        <v>2</v>
      </c>
      <c r="J604" s="12">
        <f>STOCK[[#This Row],[Precio Final]]*10%</f>
        <v>3</v>
      </c>
      <c r="K604" s="9">
        <v>5</v>
      </c>
      <c r="L604" s="9">
        <v>1.8</v>
      </c>
      <c r="M604" s="13">
        <f>STOCK[[#This Row],[Costo Unitario (USD)]]+STOCK[[#This Row],[Costo Envío (USD)]]+STOCK[[#This Row],[Comisión 10%]]</f>
        <v>9.8000000000000007</v>
      </c>
      <c r="N604" s="8">
        <f t="shared" si="23"/>
        <v>14.700000000000001</v>
      </c>
      <c r="O604" s="9">
        <f t="shared" si="22"/>
        <v>30</v>
      </c>
      <c r="P604" s="9">
        <f>STOCK[[#This Row],[Precio Final]]-STOCK[[#This Row],[Costo total]]</f>
        <v>20.2</v>
      </c>
      <c r="Q604" s="8">
        <f>STOCK[[#This Row],[Ganancia Unitaria]]*STOCK[[#This Row],[Salidas]]</f>
        <v>40.4</v>
      </c>
      <c r="R604" s="8"/>
      <c r="S604" s="8"/>
      <c r="T604" s="9"/>
      <c r="U604" s="8"/>
      <c r="V604" s="8"/>
    </row>
    <row r="605" spans="1:22" ht="34" customHeight="1" x14ac:dyDescent="0.2">
      <c r="A605" s="14" t="s">
        <v>1273</v>
      </c>
      <c r="B605" s="14" t="s">
        <v>118</v>
      </c>
      <c r="C605" s="16" t="s">
        <v>1272</v>
      </c>
      <c r="D605" s="14" t="s">
        <v>913</v>
      </c>
      <c r="E605" s="15"/>
      <c r="F605" s="15">
        <v>30</v>
      </c>
      <c r="G605" s="14">
        <v>4</v>
      </c>
      <c r="H605" s="17">
        <f>SUMIFS(VENTAS[Cantidad],VENTAS[Código del producto Vendido],STOCK[[#This Row],[Code]])</f>
        <v>3</v>
      </c>
      <c r="I605" s="14">
        <f>STOCK[[#This Row],[Entradas]]-STOCK[[#This Row],[Salidas]]</f>
        <v>1</v>
      </c>
      <c r="J605" s="18">
        <f>STOCK[[#This Row],[Precio Final]]*10%</f>
        <v>3</v>
      </c>
      <c r="K605" s="15">
        <v>5</v>
      </c>
      <c r="L605" s="15">
        <v>1.8</v>
      </c>
      <c r="M605" s="19">
        <f>STOCK[[#This Row],[Costo Unitario (USD)]]+STOCK[[#This Row],[Costo Envío (USD)]]+STOCK[[#This Row],[Comisión 10%]]</f>
        <v>9.8000000000000007</v>
      </c>
      <c r="N605" s="14">
        <f t="shared" si="23"/>
        <v>14.700000000000001</v>
      </c>
      <c r="O605" s="15">
        <f t="shared" si="22"/>
        <v>30</v>
      </c>
      <c r="P605" s="15">
        <f>STOCK[[#This Row],[Precio Final]]-STOCK[[#This Row],[Costo total]]</f>
        <v>20.2</v>
      </c>
      <c r="Q605" s="14">
        <f>STOCK[[#This Row],[Ganancia Unitaria]]*STOCK[[#This Row],[Salidas]]</f>
        <v>60.599999999999994</v>
      </c>
      <c r="R605" s="14"/>
      <c r="S605" s="14"/>
      <c r="T605" s="15"/>
      <c r="U605" s="14"/>
      <c r="V605" s="14"/>
    </row>
    <row r="606" spans="1:22" ht="34" customHeight="1" x14ac:dyDescent="0.2">
      <c r="A606" s="8" t="s">
        <v>1274</v>
      </c>
      <c r="B606" s="8" t="s">
        <v>253</v>
      </c>
      <c r="C606" s="10" t="s">
        <v>1275</v>
      </c>
      <c r="D606" s="8" t="s">
        <v>255</v>
      </c>
      <c r="E606" s="9"/>
      <c r="F606" s="9">
        <v>25</v>
      </c>
      <c r="G606" s="8">
        <v>12</v>
      </c>
      <c r="H606" s="11">
        <f>SUMIFS(VENTAS[Cantidad],VENTAS[Código del producto Vendido],STOCK[[#This Row],[Code]])</f>
        <v>9</v>
      </c>
      <c r="I606" s="8">
        <f>STOCK[[#This Row],[Entradas]]-STOCK[[#This Row],[Salidas]]</f>
        <v>3</v>
      </c>
      <c r="J606" s="12">
        <f>STOCK[[#This Row],[Precio Final]]*10%</f>
        <v>2.5</v>
      </c>
      <c r="K606" s="9">
        <v>10.76</v>
      </c>
      <c r="L606" s="9">
        <v>1.8</v>
      </c>
      <c r="M606" s="13">
        <f>STOCK[[#This Row],[Costo Unitario (USD)]]+STOCK[[#This Row],[Costo Envío (USD)]]+STOCK[[#This Row],[Comisión 10%]]</f>
        <v>15.06</v>
      </c>
      <c r="N606" s="8">
        <f t="shared" si="23"/>
        <v>22.59</v>
      </c>
      <c r="O606" s="9">
        <f t="shared" si="22"/>
        <v>25</v>
      </c>
      <c r="P606" s="9">
        <f>STOCK[[#This Row],[Precio Final]]-STOCK[[#This Row],[Costo total]]</f>
        <v>9.94</v>
      </c>
      <c r="Q606" s="8">
        <f>STOCK[[#This Row],[Ganancia Unitaria]]*STOCK[[#This Row],[Salidas]]</f>
        <v>89.46</v>
      </c>
      <c r="R606" s="8"/>
      <c r="S606" s="8"/>
      <c r="T606" s="9"/>
      <c r="U606" s="8"/>
      <c r="V606" s="8"/>
    </row>
    <row r="607" spans="1:22" ht="51" customHeight="1" x14ac:dyDescent="0.2">
      <c r="A607" s="14" t="s">
        <v>1276</v>
      </c>
      <c r="B607" s="14" t="s">
        <v>253</v>
      </c>
      <c r="C607" s="16" t="s">
        <v>1277</v>
      </c>
      <c r="D607" s="14" t="s">
        <v>132</v>
      </c>
      <c r="E607" s="15"/>
      <c r="F607" s="15">
        <v>30</v>
      </c>
      <c r="G607" s="14">
        <v>12</v>
      </c>
      <c r="H607" s="17">
        <f>SUMIFS(VENTAS[Cantidad],VENTAS[Código del producto Vendido],STOCK[[#This Row],[Code]])</f>
        <v>10</v>
      </c>
      <c r="I607" s="14">
        <f>STOCK[[#This Row],[Entradas]]-STOCK[[#This Row],[Salidas]]</f>
        <v>2</v>
      </c>
      <c r="J607" s="18">
        <f>STOCK[[#This Row],[Precio Final]]*10%</f>
        <v>3</v>
      </c>
      <c r="K607" s="15">
        <v>10.98</v>
      </c>
      <c r="L607" s="15">
        <v>1.8</v>
      </c>
      <c r="M607" s="19">
        <f>STOCK[[#This Row],[Costo Unitario (USD)]]+STOCK[[#This Row],[Costo Envío (USD)]]+STOCK[[#This Row],[Comisión 10%]]</f>
        <v>15.780000000000001</v>
      </c>
      <c r="N607" s="14">
        <f t="shared" si="23"/>
        <v>23.67</v>
      </c>
      <c r="O607" s="15">
        <f t="shared" si="22"/>
        <v>30</v>
      </c>
      <c r="P607" s="15">
        <f>STOCK[[#This Row],[Precio Final]]-STOCK[[#This Row],[Costo total]]</f>
        <v>14.219999999999999</v>
      </c>
      <c r="Q607" s="14">
        <f>STOCK[[#This Row],[Ganancia Unitaria]]*STOCK[[#This Row],[Salidas]]</f>
        <v>142.19999999999999</v>
      </c>
      <c r="R607" s="14"/>
      <c r="S607" s="14"/>
      <c r="T607" s="15"/>
      <c r="U607" s="14"/>
      <c r="V607" s="14"/>
    </row>
    <row r="608" spans="1:22" ht="34" customHeight="1" x14ac:dyDescent="0.2">
      <c r="A608" s="8" t="s">
        <v>1278</v>
      </c>
      <c r="B608" s="8" t="s">
        <v>253</v>
      </c>
      <c r="C608" s="10" t="s">
        <v>1279</v>
      </c>
      <c r="D608" s="8" t="s">
        <v>255</v>
      </c>
      <c r="E608" s="9"/>
      <c r="F608" s="9">
        <v>25</v>
      </c>
      <c r="G608" s="8">
        <v>12</v>
      </c>
      <c r="H608" s="11">
        <f>SUMIFS(VENTAS[Cantidad],VENTAS[Código del producto Vendido],STOCK[[#This Row],[Code]])</f>
        <v>11</v>
      </c>
      <c r="I608" s="8">
        <f>STOCK[[#This Row],[Entradas]]-STOCK[[#This Row],[Salidas]]</f>
        <v>1</v>
      </c>
      <c r="J608" s="12">
        <f>STOCK[[#This Row],[Precio Final]]*10%</f>
        <v>2.5</v>
      </c>
      <c r="K608" s="9">
        <v>10.199999999999999</v>
      </c>
      <c r="L608" s="9">
        <v>1.8</v>
      </c>
      <c r="M608" s="13">
        <f>STOCK[[#This Row],[Costo Unitario (USD)]]+STOCK[[#This Row],[Costo Envío (USD)]]+STOCK[[#This Row],[Comisión 10%]]</f>
        <v>14.5</v>
      </c>
      <c r="N608" s="8">
        <f t="shared" si="23"/>
        <v>21.75</v>
      </c>
      <c r="O608" s="9">
        <f t="shared" si="22"/>
        <v>25</v>
      </c>
      <c r="P608" s="9">
        <f>STOCK[[#This Row],[Precio Final]]-STOCK[[#This Row],[Costo total]]</f>
        <v>10.5</v>
      </c>
      <c r="Q608" s="8">
        <f>STOCK[[#This Row],[Ganancia Unitaria]]*STOCK[[#This Row],[Salidas]]</f>
        <v>115.5</v>
      </c>
      <c r="R608" s="8"/>
      <c r="S608" s="8"/>
      <c r="T608" s="9"/>
      <c r="U608" s="8"/>
      <c r="V608" s="8"/>
    </row>
    <row r="609" spans="1:22" ht="34" customHeight="1" x14ac:dyDescent="0.2">
      <c r="A609" s="14" t="s">
        <v>1280</v>
      </c>
      <c r="B609" s="14" t="s">
        <v>328</v>
      </c>
      <c r="C609" s="16" t="s">
        <v>1281</v>
      </c>
      <c r="D609" s="14" t="s">
        <v>609</v>
      </c>
      <c r="E609" s="15"/>
      <c r="F609" s="15">
        <v>30</v>
      </c>
      <c r="G609" s="14">
        <v>1</v>
      </c>
      <c r="H609" s="17">
        <f>SUMIFS(VENTAS[Cantidad],VENTAS[Código del producto Vendido],STOCK[[#This Row],[Code]])</f>
        <v>0</v>
      </c>
      <c r="I609" s="14">
        <f>STOCK[[#This Row],[Entradas]]-STOCK[[#This Row],[Salidas]]</f>
        <v>1</v>
      </c>
      <c r="J609" s="18">
        <f>STOCK[[#This Row],[Precio Final]]*10%</f>
        <v>3</v>
      </c>
      <c r="K609" s="15">
        <v>9</v>
      </c>
      <c r="L609" s="15">
        <v>1.8</v>
      </c>
      <c r="M609" s="19">
        <f>STOCK[[#This Row],[Costo Unitario (USD)]]+STOCK[[#This Row],[Costo Envío (USD)]]+STOCK[[#This Row],[Comisión 10%]]</f>
        <v>13.8</v>
      </c>
      <c r="N609" s="14">
        <f t="shared" si="23"/>
        <v>20.700000000000003</v>
      </c>
      <c r="O609" s="15">
        <f t="shared" si="22"/>
        <v>30</v>
      </c>
      <c r="P609" s="15">
        <f>STOCK[[#This Row],[Precio Final]]-STOCK[[#This Row],[Costo total]]</f>
        <v>16.2</v>
      </c>
      <c r="Q609" s="14">
        <f>STOCK[[#This Row],[Ganancia Unitaria]]*STOCK[[#This Row],[Salidas]]</f>
        <v>0</v>
      </c>
      <c r="R609" s="14"/>
      <c r="S609" s="14"/>
      <c r="T609" s="15"/>
      <c r="U609" s="14"/>
      <c r="V609" s="14"/>
    </row>
    <row r="610" spans="1:22" ht="51" customHeight="1" x14ac:dyDescent="0.2">
      <c r="A610" s="8" t="s">
        <v>1282</v>
      </c>
      <c r="B610" s="8" t="s">
        <v>1283</v>
      </c>
      <c r="C610" s="10" t="s">
        <v>1063</v>
      </c>
      <c r="D610" s="8" t="s">
        <v>224</v>
      </c>
      <c r="E610" s="9"/>
      <c r="F610" s="9">
        <v>30</v>
      </c>
      <c r="G610" s="8">
        <v>1</v>
      </c>
      <c r="H610" s="11">
        <f>SUMIFS(VENTAS[Cantidad],VENTAS[Código del producto Vendido],STOCK[[#This Row],[Code]])</f>
        <v>1</v>
      </c>
      <c r="I610" s="8">
        <f>STOCK[[#This Row],[Entradas]]-STOCK[[#This Row],[Salidas]]</f>
        <v>0</v>
      </c>
      <c r="J610" s="12">
        <f>STOCK[[#This Row],[Precio Final]]*10%</f>
        <v>3</v>
      </c>
      <c r="K610" s="9">
        <v>9</v>
      </c>
      <c r="L610" s="9">
        <v>1.8</v>
      </c>
      <c r="M610" s="13">
        <f>STOCK[[#This Row],[Costo Unitario (USD)]]+STOCK[[#This Row],[Costo Envío (USD)]]+STOCK[[#This Row],[Comisión 10%]]</f>
        <v>13.8</v>
      </c>
      <c r="N610" s="8">
        <f t="shared" si="23"/>
        <v>20.700000000000003</v>
      </c>
      <c r="O610" s="9">
        <f t="shared" si="22"/>
        <v>30</v>
      </c>
      <c r="P610" s="9">
        <f>STOCK[[#This Row],[Precio Final]]-STOCK[[#This Row],[Costo total]]</f>
        <v>16.2</v>
      </c>
      <c r="Q610" s="8">
        <f>STOCK[[#This Row],[Ganancia Unitaria]]*STOCK[[#This Row],[Salidas]]</f>
        <v>16.2</v>
      </c>
      <c r="R610" s="8"/>
      <c r="S610" s="8"/>
      <c r="T610" s="9"/>
      <c r="U610" s="8"/>
      <c r="V610" s="8"/>
    </row>
    <row r="611" spans="1:22" ht="51" customHeight="1" x14ac:dyDescent="0.2">
      <c r="A611" s="14" t="s">
        <v>1284</v>
      </c>
      <c r="B611" s="14" t="s">
        <v>99</v>
      </c>
      <c r="C611" s="16" t="s">
        <v>1285</v>
      </c>
      <c r="D611" s="14" t="s">
        <v>73</v>
      </c>
      <c r="E611" s="15"/>
      <c r="F611" s="15">
        <v>35</v>
      </c>
      <c r="G611" s="14">
        <v>1</v>
      </c>
      <c r="H611" s="17">
        <f>SUMIFS(VENTAS[Cantidad],VENTAS[Código del producto Vendido],STOCK[[#This Row],[Code]])</f>
        <v>0</v>
      </c>
      <c r="I611" s="14">
        <f>STOCK[[#This Row],[Entradas]]-STOCK[[#This Row],[Salidas]]</f>
        <v>1</v>
      </c>
      <c r="J611" s="18">
        <f>STOCK[[#This Row],[Precio Final]]*10%</f>
        <v>3.5</v>
      </c>
      <c r="K611" s="15">
        <v>9</v>
      </c>
      <c r="L611" s="15">
        <v>1.8</v>
      </c>
      <c r="M611" s="19">
        <f>STOCK[[#This Row],[Costo Unitario (USD)]]+STOCK[[#This Row],[Costo Envío (USD)]]+STOCK[[#This Row],[Comisión 10%]]</f>
        <v>14.3</v>
      </c>
      <c r="N611" s="14">
        <f t="shared" si="23"/>
        <v>21.450000000000003</v>
      </c>
      <c r="O611" s="15">
        <f t="shared" si="22"/>
        <v>35</v>
      </c>
      <c r="P611" s="15">
        <f>STOCK[[#This Row],[Precio Final]]-STOCK[[#This Row],[Costo total]]</f>
        <v>20.7</v>
      </c>
      <c r="Q611" s="14">
        <f>STOCK[[#This Row],[Ganancia Unitaria]]*STOCK[[#This Row],[Salidas]]</f>
        <v>0</v>
      </c>
      <c r="R611" s="14"/>
      <c r="S611" s="14"/>
      <c r="T611" s="15"/>
      <c r="U611" s="14"/>
      <c r="V611" s="14"/>
    </row>
    <row r="612" spans="1:22" ht="34" customHeight="1" x14ac:dyDescent="0.2">
      <c r="A612" s="8" t="s">
        <v>1286</v>
      </c>
      <c r="B612" s="8" t="s">
        <v>149</v>
      </c>
      <c r="C612" s="10" t="s">
        <v>1287</v>
      </c>
      <c r="D612" s="8" t="s">
        <v>39</v>
      </c>
      <c r="E612" s="9"/>
      <c r="F612" s="9">
        <v>30</v>
      </c>
      <c r="G612" s="8">
        <v>1</v>
      </c>
      <c r="H612" s="11">
        <f>SUMIFS(VENTAS[Cantidad],VENTAS[Código del producto Vendido],STOCK[[#This Row],[Code]])</f>
        <v>0</v>
      </c>
      <c r="I612" s="8">
        <v>0</v>
      </c>
      <c r="J612" s="12">
        <f>STOCK[[#This Row],[Precio Final]]*10%</f>
        <v>3</v>
      </c>
      <c r="K612" s="9">
        <v>9</v>
      </c>
      <c r="L612" s="9">
        <v>1.8</v>
      </c>
      <c r="M612" s="13">
        <f>STOCK[[#This Row],[Costo Unitario (USD)]]+STOCK[[#This Row],[Costo Envío (USD)]]+STOCK[[#This Row],[Comisión 10%]]</f>
        <v>13.8</v>
      </c>
      <c r="N612" s="8">
        <f t="shared" si="23"/>
        <v>20.700000000000003</v>
      </c>
      <c r="O612" s="9">
        <f t="shared" si="22"/>
        <v>30</v>
      </c>
      <c r="P612" s="9">
        <f>STOCK[[#This Row],[Precio Final]]-STOCK[[#This Row],[Costo total]]</f>
        <v>16.2</v>
      </c>
      <c r="Q612" s="8">
        <f>STOCK[[#This Row],[Ganancia Unitaria]]*STOCK[[#This Row],[Salidas]]</f>
        <v>0</v>
      </c>
      <c r="R612" s="8"/>
      <c r="S612" s="8"/>
      <c r="T612" s="9"/>
      <c r="U612" s="8"/>
      <c r="V612" s="8"/>
    </row>
    <row r="613" spans="1:22" ht="34" customHeight="1" x14ac:dyDescent="0.2">
      <c r="A613" s="14" t="s">
        <v>1288</v>
      </c>
      <c r="B613" s="14" t="s">
        <v>160</v>
      </c>
      <c r="C613" s="16" t="s">
        <v>665</v>
      </c>
      <c r="D613" s="14" t="s">
        <v>46</v>
      </c>
      <c r="E613" s="15"/>
      <c r="F613" s="15">
        <v>30</v>
      </c>
      <c r="G613" s="14">
        <v>4</v>
      </c>
      <c r="H613" s="17">
        <f>SUMIFS(VENTAS[Cantidad],VENTAS[Código del producto Vendido],STOCK[[#This Row],[Code]])</f>
        <v>0</v>
      </c>
      <c r="I613" s="14">
        <f>STOCK[[#This Row],[Entradas]]-STOCK[[#This Row],[Salidas]]</f>
        <v>4</v>
      </c>
      <c r="J613" s="18">
        <f>STOCK[[#This Row],[Precio Final]]*10%</f>
        <v>3</v>
      </c>
      <c r="K613" s="15">
        <v>9</v>
      </c>
      <c r="L613" s="15">
        <v>1.8</v>
      </c>
      <c r="M613" s="19">
        <f>STOCK[[#This Row],[Costo Unitario (USD)]]+STOCK[[#This Row],[Costo Envío (USD)]]+STOCK[[#This Row],[Comisión 10%]]</f>
        <v>13.8</v>
      </c>
      <c r="N613" s="14">
        <f t="shared" si="23"/>
        <v>20.700000000000003</v>
      </c>
      <c r="O613" s="15">
        <f t="shared" si="22"/>
        <v>30</v>
      </c>
      <c r="P613" s="15">
        <f>STOCK[[#This Row],[Precio Final]]-STOCK[[#This Row],[Costo total]]</f>
        <v>16.2</v>
      </c>
      <c r="Q613" s="14">
        <f>STOCK[[#This Row],[Ganancia Unitaria]]*STOCK[[#This Row],[Salidas]]</f>
        <v>0</v>
      </c>
      <c r="R613" s="14"/>
      <c r="S613" s="14"/>
      <c r="T613" s="15"/>
      <c r="U613" s="14"/>
      <c r="V613" s="14"/>
    </row>
    <row r="614" spans="1:22" ht="51" customHeight="1" x14ac:dyDescent="0.2">
      <c r="A614" s="8" t="s">
        <v>1289</v>
      </c>
      <c r="B614" s="8" t="s">
        <v>179</v>
      </c>
      <c r="C614" s="10" t="s">
        <v>1290</v>
      </c>
      <c r="D614" s="8" t="s">
        <v>73</v>
      </c>
      <c r="E614" s="9"/>
      <c r="F614" s="9">
        <v>35</v>
      </c>
      <c r="G614" s="8">
        <v>1</v>
      </c>
      <c r="H614" s="11">
        <f>SUMIFS(VENTAS[Cantidad],VENTAS[Código del producto Vendido],STOCK[[#This Row],[Code]])</f>
        <v>0</v>
      </c>
      <c r="I614" s="8">
        <f>STOCK[[#This Row],[Entradas]]-STOCK[[#This Row],[Salidas]]</f>
        <v>1</v>
      </c>
      <c r="J614" s="12">
        <f>STOCK[[#This Row],[Precio Final]]*10%</f>
        <v>3.5</v>
      </c>
      <c r="K614" s="9">
        <v>9</v>
      </c>
      <c r="L614" s="9">
        <v>1.8</v>
      </c>
      <c r="M614" s="13">
        <f>STOCK[[#This Row],[Costo Unitario (USD)]]+STOCK[[#This Row],[Costo Envío (USD)]]+STOCK[[#This Row],[Comisión 10%]]</f>
        <v>14.3</v>
      </c>
      <c r="N614" s="8">
        <f t="shared" si="23"/>
        <v>21.450000000000003</v>
      </c>
      <c r="O614" s="9">
        <f t="shared" si="22"/>
        <v>35</v>
      </c>
      <c r="P614" s="9">
        <f>STOCK[[#This Row],[Precio Final]]-STOCK[[#This Row],[Costo total]]</f>
        <v>20.7</v>
      </c>
      <c r="Q614" s="8">
        <f>STOCK[[#This Row],[Ganancia Unitaria]]*STOCK[[#This Row],[Salidas]]</f>
        <v>0</v>
      </c>
      <c r="R614" s="8"/>
      <c r="S614" s="8"/>
      <c r="T614" s="9"/>
      <c r="U614" s="8"/>
      <c r="V614" s="8"/>
    </row>
    <row r="615" spans="1:22" ht="34" customHeight="1" x14ac:dyDescent="0.2">
      <c r="A615" s="14" t="s">
        <v>1291</v>
      </c>
      <c r="B615" s="14" t="s">
        <v>179</v>
      </c>
      <c r="C615" s="16" t="s">
        <v>667</v>
      </c>
      <c r="D615" s="14" t="s">
        <v>34</v>
      </c>
      <c r="E615" s="15"/>
      <c r="F615" s="15">
        <v>30</v>
      </c>
      <c r="G615" s="14">
        <v>1</v>
      </c>
      <c r="H615" s="17">
        <f>SUMIFS(VENTAS[Cantidad],VENTAS[Código del producto Vendido],STOCK[[#This Row],[Code]])</f>
        <v>0</v>
      </c>
      <c r="I615" s="14">
        <f>STOCK[[#This Row],[Entradas]]-STOCK[[#This Row],[Salidas]]</f>
        <v>1</v>
      </c>
      <c r="J615" s="18">
        <f>STOCK[[#This Row],[Precio Final]]*10%</f>
        <v>3</v>
      </c>
      <c r="K615" s="15">
        <v>9</v>
      </c>
      <c r="L615" s="15">
        <v>1.8</v>
      </c>
      <c r="M615" s="19">
        <f>STOCK[[#This Row],[Costo Unitario (USD)]]+STOCK[[#This Row],[Costo Envío (USD)]]+STOCK[[#This Row],[Comisión 10%]]</f>
        <v>13.8</v>
      </c>
      <c r="N615" s="14">
        <f t="shared" si="23"/>
        <v>20.700000000000003</v>
      </c>
      <c r="O615" s="15">
        <f t="shared" si="22"/>
        <v>30</v>
      </c>
      <c r="P615" s="15">
        <f>STOCK[[#This Row],[Precio Final]]-STOCK[[#This Row],[Costo total]]</f>
        <v>16.2</v>
      </c>
      <c r="Q615" s="14">
        <f>STOCK[[#This Row],[Ganancia Unitaria]]*STOCK[[#This Row],[Salidas]]</f>
        <v>0</v>
      </c>
      <c r="R615" s="14"/>
      <c r="S615" s="14"/>
      <c r="T615" s="15"/>
      <c r="U615" s="14"/>
      <c r="V615" s="14"/>
    </row>
    <row r="616" spans="1:22" ht="51" customHeight="1" x14ac:dyDescent="0.2">
      <c r="A616" s="8" t="s">
        <v>1292</v>
      </c>
      <c r="B616" s="8" t="s">
        <v>328</v>
      </c>
      <c r="C616" s="10" t="s">
        <v>1293</v>
      </c>
      <c r="D616" s="8" t="s">
        <v>224</v>
      </c>
      <c r="E616" s="9"/>
      <c r="F616" s="9">
        <v>30</v>
      </c>
      <c r="G616" s="8">
        <v>1</v>
      </c>
      <c r="H616" s="11">
        <f>SUMIFS(VENTAS[Cantidad],VENTAS[Código del producto Vendido],STOCK[[#This Row],[Code]])</f>
        <v>0</v>
      </c>
      <c r="I616" s="8">
        <f>STOCK[[#This Row],[Entradas]]-STOCK[[#This Row],[Salidas]]</f>
        <v>1</v>
      </c>
      <c r="J616" s="12">
        <f>STOCK[[#This Row],[Precio Final]]*10%</f>
        <v>3</v>
      </c>
      <c r="K616" s="9">
        <v>9</v>
      </c>
      <c r="L616" s="9">
        <v>1.8</v>
      </c>
      <c r="M616" s="13">
        <f>STOCK[[#This Row],[Costo Unitario (USD)]]+STOCK[[#This Row],[Costo Envío (USD)]]+STOCK[[#This Row],[Comisión 10%]]</f>
        <v>13.8</v>
      </c>
      <c r="N616" s="8">
        <f t="shared" si="23"/>
        <v>20.700000000000003</v>
      </c>
      <c r="O616" s="9">
        <f t="shared" si="22"/>
        <v>30</v>
      </c>
      <c r="P616" s="9">
        <f>STOCK[[#This Row],[Precio Final]]-STOCK[[#This Row],[Costo total]]</f>
        <v>16.2</v>
      </c>
      <c r="Q616" s="8">
        <f>STOCK[[#This Row],[Ganancia Unitaria]]*STOCK[[#This Row],[Salidas]]</f>
        <v>0</v>
      </c>
      <c r="R616" s="8"/>
      <c r="S616" s="8"/>
      <c r="T616" s="9"/>
      <c r="U616" s="8"/>
      <c r="V616" s="8"/>
    </row>
    <row r="617" spans="1:22" ht="51" customHeight="1" x14ac:dyDescent="0.2">
      <c r="A617" s="14" t="s">
        <v>1294</v>
      </c>
      <c r="B617" s="14" t="s">
        <v>160</v>
      </c>
      <c r="C617" s="16" t="s">
        <v>1295</v>
      </c>
      <c r="D617" s="14" t="s">
        <v>69</v>
      </c>
      <c r="E617" s="15"/>
      <c r="F617" s="15">
        <v>30</v>
      </c>
      <c r="G617" s="14">
        <v>1</v>
      </c>
      <c r="H617" s="17">
        <f>SUMIFS(VENTAS[Cantidad],VENTAS[Código del producto Vendido],STOCK[[#This Row],[Code]])</f>
        <v>1</v>
      </c>
      <c r="I617" s="14">
        <f>STOCK[[#This Row],[Entradas]]-STOCK[[#This Row],[Salidas]]</f>
        <v>0</v>
      </c>
      <c r="J617" s="18">
        <f>STOCK[[#This Row],[Precio Final]]*10%</f>
        <v>3</v>
      </c>
      <c r="K617" s="15">
        <v>9</v>
      </c>
      <c r="L617" s="15">
        <v>1.8</v>
      </c>
      <c r="M617" s="19">
        <f>STOCK[[#This Row],[Costo Unitario (USD)]]+STOCK[[#This Row],[Costo Envío (USD)]]+STOCK[[#This Row],[Comisión 10%]]</f>
        <v>13.8</v>
      </c>
      <c r="N617" s="14">
        <f t="shared" si="23"/>
        <v>20.700000000000003</v>
      </c>
      <c r="O617" s="15">
        <f t="shared" si="22"/>
        <v>30</v>
      </c>
      <c r="P617" s="15">
        <f>STOCK[[#This Row],[Precio Final]]-STOCK[[#This Row],[Costo total]]</f>
        <v>16.2</v>
      </c>
      <c r="Q617" s="14">
        <f>STOCK[[#This Row],[Ganancia Unitaria]]*STOCK[[#This Row],[Salidas]]</f>
        <v>16.2</v>
      </c>
      <c r="R617" s="14"/>
      <c r="S617" s="14"/>
      <c r="T617" s="15"/>
      <c r="U617" s="14"/>
      <c r="V617" s="14"/>
    </row>
    <row r="618" spans="1:22" ht="34" customHeight="1" x14ac:dyDescent="0.2">
      <c r="A618" s="8" t="s">
        <v>1296</v>
      </c>
      <c r="B618" s="8" t="s">
        <v>328</v>
      </c>
      <c r="C618" s="10" t="s">
        <v>1297</v>
      </c>
      <c r="D618" s="8" t="s">
        <v>1298</v>
      </c>
      <c r="E618" s="9"/>
      <c r="F618" s="9">
        <v>35</v>
      </c>
      <c r="G618" s="8">
        <v>1</v>
      </c>
      <c r="H618" s="11">
        <f>SUMIFS(VENTAS[Cantidad],VENTAS[Código del producto Vendido],STOCK[[#This Row],[Code]])</f>
        <v>0</v>
      </c>
      <c r="I618" s="8">
        <f>STOCK[[#This Row],[Entradas]]-STOCK[[#This Row],[Salidas]]</f>
        <v>1</v>
      </c>
      <c r="J618" s="12">
        <f>STOCK[[#This Row],[Precio Final]]*10%</f>
        <v>3.5</v>
      </c>
      <c r="K618" s="9">
        <v>9</v>
      </c>
      <c r="L618" s="9">
        <v>1.8</v>
      </c>
      <c r="M618" s="13">
        <f>STOCK[[#This Row],[Costo Unitario (USD)]]+STOCK[[#This Row],[Costo Envío (USD)]]+STOCK[[#This Row],[Comisión 10%]]</f>
        <v>14.3</v>
      </c>
      <c r="N618" s="8">
        <f t="shared" si="23"/>
        <v>21.450000000000003</v>
      </c>
      <c r="O618" s="9">
        <f t="shared" si="22"/>
        <v>35</v>
      </c>
      <c r="P618" s="9">
        <f>STOCK[[#This Row],[Precio Final]]-STOCK[[#This Row],[Costo total]]</f>
        <v>20.7</v>
      </c>
      <c r="Q618" s="8">
        <f>STOCK[[#This Row],[Ganancia Unitaria]]*STOCK[[#This Row],[Salidas]]</f>
        <v>0</v>
      </c>
      <c r="R618" s="8"/>
      <c r="S618" s="8"/>
      <c r="T618" s="9"/>
      <c r="U618" s="8"/>
      <c r="V618" s="8"/>
    </row>
    <row r="619" spans="1:22" ht="51" customHeight="1" x14ac:dyDescent="0.2">
      <c r="A619" s="14" t="s">
        <v>1299</v>
      </c>
      <c r="B619" s="14" t="s">
        <v>136</v>
      </c>
      <c r="C619" s="16" t="s">
        <v>1026</v>
      </c>
      <c r="D619" s="14" t="s">
        <v>1030</v>
      </c>
      <c r="E619" s="15"/>
      <c r="F619" s="15">
        <v>35</v>
      </c>
      <c r="G619" s="14">
        <v>1</v>
      </c>
      <c r="H619" s="17">
        <f>SUMIFS(VENTAS[Cantidad],VENTAS[Código del producto Vendido],STOCK[[#This Row],[Code]])</f>
        <v>0</v>
      </c>
      <c r="I619" s="14">
        <f>STOCK[[#This Row],[Entradas]]-STOCK[[#This Row],[Salidas]]</f>
        <v>1</v>
      </c>
      <c r="J619" s="18">
        <f>STOCK[[#This Row],[Precio Final]]*10%</f>
        <v>0</v>
      </c>
      <c r="K619" s="15">
        <v>9</v>
      </c>
      <c r="L619" s="15"/>
      <c r="M619" s="19">
        <f>STOCK[[#This Row],[Costo Unitario (USD)]]+STOCK[[#This Row],[Costo Envío (USD)]]+STOCK[[#This Row],[Comisión 10%]]</f>
        <v>9</v>
      </c>
      <c r="N619" s="14">
        <f t="shared" si="23"/>
        <v>13.5</v>
      </c>
      <c r="O619" s="15"/>
      <c r="P619" s="15">
        <f>STOCK[[#This Row],[Precio Final]]-STOCK[[#This Row],[Costo total]]</f>
        <v>-9</v>
      </c>
      <c r="Q619" s="14">
        <f>STOCK[[#This Row],[Ganancia Unitaria]]*STOCK[[#This Row],[Salidas]]</f>
        <v>0</v>
      </c>
      <c r="R619" s="14"/>
      <c r="S619" s="14"/>
      <c r="T619" s="15"/>
      <c r="U619" s="14"/>
      <c r="V619" s="14"/>
    </row>
    <row r="620" spans="1:22" ht="34" customHeight="1" x14ac:dyDescent="0.2">
      <c r="A620" s="8" t="s">
        <v>1300</v>
      </c>
      <c r="B620" s="8" t="s">
        <v>99</v>
      </c>
      <c r="C620" s="10" t="s">
        <v>1301</v>
      </c>
      <c r="D620" s="8" t="s">
        <v>34</v>
      </c>
      <c r="E620" s="9"/>
      <c r="F620" s="9">
        <v>30</v>
      </c>
      <c r="G620" s="8">
        <v>1</v>
      </c>
      <c r="H620" s="11">
        <f>SUMIFS(VENTAS[Cantidad],VENTAS[Código del producto Vendido],STOCK[[#This Row],[Code]])</f>
        <v>0</v>
      </c>
      <c r="I620" s="8">
        <f>STOCK[[#This Row],[Entradas]]-STOCK[[#This Row],[Salidas]]</f>
        <v>1</v>
      </c>
      <c r="J620" s="12">
        <f>STOCK[[#This Row],[Precio Final]]*10%</f>
        <v>3</v>
      </c>
      <c r="K620" s="9">
        <v>9</v>
      </c>
      <c r="L620" s="9">
        <v>1.8</v>
      </c>
      <c r="M620" s="13">
        <f>STOCK[[#This Row],[Costo Unitario (USD)]]+STOCK[[#This Row],[Costo Envío (USD)]]+STOCK[[#This Row],[Comisión 10%]]</f>
        <v>13.8</v>
      </c>
      <c r="N620" s="8">
        <f t="shared" si="23"/>
        <v>20.700000000000003</v>
      </c>
      <c r="O620" s="9">
        <f>F620</f>
        <v>30</v>
      </c>
      <c r="P620" s="9">
        <f>STOCK[[#This Row],[Precio Final]]-STOCK[[#This Row],[Costo total]]</f>
        <v>16.2</v>
      </c>
      <c r="Q620" s="8">
        <f>STOCK[[#This Row],[Ganancia Unitaria]]*STOCK[[#This Row],[Salidas]]</f>
        <v>0</v>
      </c>
      <c r="R620" s="8"/>
      <c r="S620" s="8"/>
      <c r="T620" s="9"/>
      <c r="U620" s="8"/>
      <c r="V620" s="8"/>
    </row>
    <row r="621" spans="1:22" ht="34" customHeight="1" x14ac:dyDescent="0.2">
      <c r="A621" s="14" t="s">
        <v>1302</v>
      </c>
      <c r="B621" s="14" t="s">
        <v>136</v>
      </c>
      <c r="C621" s="16" t="s">
        <v>1303</v>
      </c>
      <c r="D621" s="14" t="s">
        <v>1304</v>
      </c>
      <c r="E621" s="15"/>
      <c r="F621" s="15">
        <v>40</v>
      </c>
      <c r="G621" s="14">
        <v>1</v>
      </c>
      <c r="H621" s="17">
        <f>SUMIFS(VENTAS[Cantidad],VENTAS[Código del producto Vendido],STOCK[[#This Row],[Code]])</f>
        <v>1</v>
      </c>
      <c r="I621" s="14">
        <f>STOCK[[#This Row],[Entradas]]-STOCK[[#This Row],[Salidas]]</f>
        <v>0</v>
      </c>
      <c r="J621" s="18">
        <f>STOCK[[#This Row],[Precio Final]]*10%</f>
        <v>0</v>
      </c>
      <c r="K621" s="15">
        <v>9</v>
      </c>
      <c r="L621" s="15"/>
      <c r="M621" s="19">
        <f>STOCK[[#This Row],[Costo Unitario (USD)]]+STOCK[[#This Row],[Costo Envío (USD)]]+STOCK[[#This Row],[Comisión 10%]]</f>
        <v>9</v>
      </c>
      <c r="N621" s="14">
        <f t="shared" si="23"/>
        <v>13.5</v>
      </c>
      <c r="O621" s="15"/>
      <c r="P621" s="15">
        <f>STOCK[[#This Row],[Precio Final]]-STOCK[[#This Row],[Costo total]]</f>
        <v>-9</v>
      </c>
      <c r="Q621" s="14">
        <f>STOCK[[#This Row],[Ganancia Unitaria]]*STOCK[[#This Row],[Salidas]]</f>
        <v>-9</v>
      </c>
      <c r="R621" s="14"/>
      <c r="S621" s="14"/>
      <c r="T621" s="15"/>
      <c r="U621" s="14"/>
      <c r="V621" s="14"/>
    </row>
    <row r="622" spans="1:22" ht="51" customHeight="1" x14ac:dyDescent="0.2">
      <c r="A622" s="8" t="s">
        <v>1305</v>
      </c>
      <c r="B622" s="8" t="s">
        <v>85</v>
      </c>
      <c r="C622" s="10" t="s">
        <v>1306</v>
      </c>
      <c r="D622" s="8" t="s">
        <v>768</v>
      </c>
      <c r="E622" s="9"/>
      <c r="F622" s="9">
        <v>40</v>
      </c>
      <c r="G622" s="8">
        <v>1</v>
      </c>
      <c r="H622" s="11">
        <f>SUMIFS(VENTAS[Cantidad],VENTAS[Código del producto Vendido],STOCK[[#This Row],[Code]])</f>
        <v>0</v>
      </c>
      <c r="I622" s="8">
        <f>STOCK[[#This Row],[Entradas]]-STOCK[[#This Row],[Salidas]]</f>
        <v>1</v>
      </c>
      <c r="J622" s="12">
        <f>STOCK[[#This Row],[Precio Final]]*10%</f>
        <v>4</v>
      </c>
      <c r="K622" s="9">
        <v>9</v>
      </c>
      <c r="L622" s="9">
        <v>1.8</v>
      </c>
      <c r="M622" s="13">
        <f>STOCK[[#This Row],[Costo Unitario (USD)]]+STOCK[[#This Row],[Costo Envío (USD)]]+STOCK[[#This Row],[Comisión 10%]]</f>
        <v>14.8</v>
      </c>
      <c r="N622" s="8">
        <f t="shared" si="23"/>
        <v>22.200000000000003</v>
      </c>
      <c r="O622" s="9">
        <f>F622</f>
        <v>40</v>
      </c>
      <c r="P622" s="9">
        <f>STOCK[[#This Row],[Precio Final]]-STOCK[[#This Row],[Costo total]]</f>
        <v>25.2</v>
      </c>
      <c r="Q622" s="8">
        <f>STOCK[[#This Row],[Ganancia Unitaria]]*STOCK[[#This Row],[Salidas]]</f>
        <v>0</v>
      </c>
      <c r="R622" s="8"/>
      <c r="S622" s="8"/>
      <c r="T622" s="9"/>
      <c r="U622" s="8"/>
      <c r="V622" s="8"/>
    </row>
    <row r="623" spans="1:22" ht="51" customHeight="1" x14ac:dyDescent="0.2">
      <c r="A623" s="14" t="s">
        <v>1307</v>
      </c>
      <c r="B623" s="14" t="s">
        <v>494</v>
      </c>
      <c r="C623" s="16" t="s">
        <v>1306</v>
      </c>
      <c r="D623" s="14" t="s">
        <v>1308</v>
      </c>
      <c r="E623" s="15"/>
      <c r="F623" s="15">
        <v>40</v>
      </c>
      <c r="G623" s="14">
        <v>1</v>
      </c>
      <c r="H623" s="17">
        <f>SUMIFS(VENTAS[Cantidad],VENTAS[Código del producto Vendido],STOCK[[#This Row],[Code]])</f>
        <v>0</v>
      </c>
      <c r="I623" s="14">
        <f>STOCK[[#This Row],[Entradas]]-STOCK[[#This Row],[Salidas]]</f>
        <v>1</v>
      </c>
      <c r="J623" s="18">
        <f>STOCK[[#This Row],[Precio Final]]*10%</f>
        <v>4</v>
      </c>
      <c r="K623" s="15">
        <v>9</v>
      </c>
      <c r="L623" s="15">
        <v>1.8</v>
      </c>
      <c r="M623" s="19">
        <f>STOCK[[#This Row],[Costo Unitario (USD)]]+STOCK[[#This Row],[Costo Envío (USD)]]+STOCK[[#This Row],[Comisión 10%]]</f>
        <v>14.8</v>
      </c>
      <c r="N623" s="14">
        <f t="shared" si="23"/>
        <v>22.200000000000003</v>
      </c>
      <c r="O623" s="15">
        <f>F623</f>
        <v>40</v>
      </c>
      <c r="P623" s="15">
        <f>STOCK[[#This Row],[Precio Final]]-STOCK[[#This Row],[Costo total]]</f>
        <v>25.2</v>
      </c>
      <c r="Q623" s="14">
        <f>STOCK[[#This Row],[Ganancia Unitaria]]*STOCK[[#This Row],[Salidas]]</f>
        <v>0</v>
      </c>
      <c r="R623" s="14"/>
      <c r="S623" s="14"/>
      <c r="T623" s="15"/>
      <c r="U623" s="14"/>
      <c r="V623" s="14"/>
    </row>
    <row r="624" spans="1:22" ht="34" customHeight="1" x14ac:dyDescent="0.2">
      <c r="A624" s="8" t="s">
        <v>1309</v>
      </c>
      <c r="B624" s="8" t="s">
        <v>85</v>
      </c>
      <c r="C624" s="10" t="s">
        <v>1310</v>
      </c>
      <c r="D624" s="8" t="s">
        <v>1311</v>
      </c>
      <c r="E624" s="9"/>
      <c r="F624" s="9">
        <v>35</v>
      </c>
      <c r="G624" s="8">
        <v>3</v>
      </c>
      <c r="H624" s="11">
        <f>SUMIFS(VENTAS[Cantidad],VENTAS[Código del producto Vendido],STOCK[[#This Row],[Code]])</f>
        <v>0</v>
      </c>
      <c r="I624" s="8">
        <f>STOCK[[#This Row],[Entradas]]-STOCK[[#This Row],[Salidas]]</f>
        <v>3</v>
      </c>
      <c r="J624" s="12">
        <f>STOCK[[#This Row],[Precio Final]]*10%</f>
        <v>3.5</v>
      </c>
      <c r="K624" s="9">
        <v>9</v>
      </c>
      <c r="L624" s="9">
        <v>1.8</v>
      </c>
      <c r="M624" s="13">
        <f>STOCK[[#This Row],[Costo Unitario (USD)]]+STOCK[[#This Row],[Costo Envío (USD)]]+STOCK[[#This Row],[Comisión 10%]]</f>
        <v>14.3</v>
      </c>
      <c r="N624" s="8">
        <f t="shared" si="23"/>
        <v>21.450000000000003</v>
      </c>
      <c r="O624" s="9">
        <f>F624</f>
        <v>35</v>
      </c>
      <c r="P624" s="9">
        <f>STOCK[[#This Row],[Precio Final]]-STOCK[[#This Row],[Costo total]]</f>
        <v>20.7</v>
      </c>
      <c r="Q624" s="8">
        <f>STOCK[[#This Row],[Ganancia Unitaria]]*STOCK[[#This Row],[Salidas]]</f>
        <v>0</v>
      </c>
      <c r="R624" s="8"/>
      <c r="S624" s="8"/>
      <c r="T624" s="9"/>
      <c r="U624" s="8"/>
      <c r="V624" s="8"/>
    </row>
    <row r="625" spans="1:22" ht="34" customHeight="1" x14ac:dyDescent="0.2">
      <c r="A625" s="14" t="s">
        <v>1312</v>
      </c>
      <c r="B625" s="14" t="s">
        <v>136</v>
      </c>
      <c r="C625" s="16" t="s">
        <v>1313</v>
      </c>
      <c r="D625" s="14" t="s">
        <v>344</v>
      </c>
      <c r="E625" s="15"/>
      <c r="F625" s="15">
        <v>35</v>
      </c>
      <c r="G625" s="14">
        <v>1</v>
      </c>
      <c r="H625" s="17">
        <f>SUMIFS(VENTAS[Cantidad],VENTAS[Código del producto Vendido],STOCK[[#This Row],[Code]])</f>
        <v>0</v>
      </c>
      <c r="I625" s="14">
        <f>STOCK[[#This Row],[Entradas]]-STOCK[[#This Row],[Salidas]]</f>
        <v>1</v>
      </c>
      <c r="J625" s="18">
        <f>STOCK[[#This Row],[Precio Final]]*10%</f>
        <v>0</v>
      </c>
      <c r="K625" s="15">
        <v>9</v>
      </c>
      <c r="L625" s="15"/>
      <c r="M625" s="19">
        <f>STOCK[[#This Row],[Costo Unitario (USD)]]+STOCK[[#This Row],[Costo Envío (USD)]]+STOCK[[#This Row],[Comisión 10%]]</f>
        <v>9</v>
      </c>
      <c r="N625" s="14">
        <f t="shared" si="23"/>
        <v>13.5</v>
      </c>
      <c r="O625" s="15"/>
      <c r="P625" s="15">
        <f>STOCK[[#This Row],[Precio Final]]-STOCK[[#This Row],[Costo total]]</f>
        <v>-9</v>
      </c>
      <c r="Q625" s="14">
        <f>STOCK[[#This Row],[Ganancia Unitaria]]*STOCK[[#This Row],[Salidas]]</f>
        <v>0</v>
      </c>
      <c r="R625" s="14"/>
      <c r="S625" s="14"/>
      <c r="T625" s="15"/>
      <c r="U625" s="14"/>
      <c r="V625" s="14"/>
    </row>
    <row r="626" spans="1:22" ht="34" customHeight="1" x14ac:dyDescent="0.2">
      <c r="A626" s="8" t="s">
        <v>1314</v>
      </c>
      <c r="B626" s="8" t="s">
        <v>85</v>
      </c>
      <c r="C626" s="10" t="s">
        <v>1315</v>
      </c>
      <c r="D626" s="8" t="s">
        <v>1311</v>
      </c>
      <c r="E626" s="9"/>
      <c r="F626" s="9">
        <v>40</v>
      </c>
      <c r="G626" s="8">
        <v>1</v>
      </c>
      <c r="H626" s="11">
        <f>SUMIFS(VENTAS[Cantidad],VENTAS[Código del producto Vendido],STOCK[[#This Row],[Code]])</f>
        <v>0</v>
      </c>
      <c r="I626" s="8">
        <f>STOCK[[#This Row],[Entradas]]-STOCK[[#This Row],[Salidas]]</f>
        <v>1</v>
      </c>
      <c r="J626" s="12">
        <f>STOCK[[#This Row],[Precio Final]]*10%</f>
        <v>4</v>
      </c>
      <c r="K626" s="9">
        <v>9</v>
      </c>
      <c r="L626" s="9">
        <v>1.8</v>
      </c>
      <c r="M626" s="13">
        <f>STOCK[[#This Row],[Costo Unitario (USD)]]+STOCK[[#This Row],[Costo Envío (USD)]]+STOCK[[#This Row],[Comisión 10%]]</f>
        <v>14.8</v>
      </c>
      <c r="N626" s="8">
        <f t="shared" si="23"/>
        <v>22.200000000000003</v>
      </c>
      <c r="O626" s="9">
        <f t="shared" ref="O626:O657" si="24">F626</f>
        <v>40</v>
      </c>
      <c r="P626" s="9">
        <f>STOCK[[#This Row],[Precio Final]]-STOCK[[#This Row],[Costo total]]</f>
        <v>25.2</v>
      </c>
      <c r="Q626" s="8">
        <f>STOCK[[#This Row],[Ganancia Unitaria]]*STOCK[[#This Row],[Salidas]]</f>
        <v>0</v>
      </c>
      <c r="R626" s="8"/>
      <c r="S626" s="8"/>
      <c r="T626" s="9"/>
      <c r="U626" s="8"/>
      <c r="V626" s="8"/>
    </row>
    <row r="627" spans="1:22" ht="34" customHeight="1" x14ac:dyDescent="0.2">
      <c r="A627" s="14" t="s">
        <v>1316</v>
      </c>
      <c r="B627" s="14" t="s">
        <v>85</v>
      </c>
      <c r="C627" s="16" t="s">
        <v>1317</v>
      </c>
      <c r="D627" s="14" t="s">
        <v>768</v>
      </c>
      <c r="E627" s="15"/>
      <c r="F627" s="15">
        <v>35</v>
      </c>
      <c r="G627" s="14">
        <v>1</v>
      </c>
      <c r="H627" s="17">
        <f>SUMIFS(VENTAS[Cantidad],VENTAS[Código del producto Vendido],STOCK[[#This Row],[Code]])</f>
        <v>0</v>
      </c>
      <c r="I627" s="14">
        <f>STOCK[[#This Row],[Entradas]]-STOCK[[#This Row],[Salidas]]</f>
        <v>1</v>
      </c>
      <c r="J627" s="18">
        <f>STOCK[[#This Row],[Precio Final]]*10%</f>
        <v>3.5</v>
      </c>
      <c r="K627" s="15">
        <v>9</v>
      </c>
      <c r="L627" s="15">
        <v>1.8</v>
      </c>
      <c r="M627" s="19">
        <f>STOCK[[#This Row],[Costo Unitario (USD)]]+STOCK[[#This Row],[Costo Envío (USD)]]+STOCK[[#This Row],[Comisión 10%]]</f>
        <v>14.3</v>
      </c>
      <c r="N627" s="14">
        <f t="shared" si="23"/>
        <v>21.450000000000003</v>
      </c>
      <c r="O627" s="15">
        <f t="shared" si="24"/>
        <v>35</v>
      </c>
      <c r="P627" s="15">
        <f>STOCK[[#This Row],[Precio Final]]-STOCK[[#This Row],[Costo total]]</f>
        <v>20.7</v>
      </c>
      <c r="Q627" s="14">
        <f>STOCK[[#This Row],[Ganancia Unitaria]]*STOCK[[#This Row],[Salidas]]</f>
        <v>0</v>
      </c>
      <c r="R627" s="14"/>
      <c r="S627" s="14"/>
      <c r="T627" s="15"/>
      <c r="U627" s="14"/>
      <c r="V627" s="14"/>
    </row>
    <row r="628" spans="1:22" ht="34" customHeight="1" x14ac:dyDescent="0.2">
      <c r="A628" s="8" t="s">
        <v>1318</v>
      </c>
      <c r="B628" s="8" t="s">
        <v>321</v>
      </c>
      <c r="C628" s="10" t="s">
        <v>887</v>
      </c>
      <c r="D628" s="8" t="s">
        <v>1319</v>
      </c>
      <c r="E628" s="9"/>
      <c r="F628" s="9">
        <v>35</v>
      </c>
      <c r="G628" s="8">
        <v>2</v>
      </c>
      <c r="H628" s="11">
        <f>SUMIFS(VENTAS[Cantidad],VENTAS[Código del producto Vendido],STOCK[[#This Row],[Code]])</f>
        <v>1</v>
      </c>
      <c r="I628" s="8">
        <f>STOCK[[#This Row],[Entradas]]-STOCK[[#This Row],[Salidas]]</f>
        <v>1</v>
      </c>
      <c r="J628" s="12">
        <f>STOCK[[#This Row],[Precio Final]]*10%</f>
        <v>3.5</v>
      </c>
      <c r="K628" s="9">
        <v>9</v>
      </c>
      <c r="L628" s="9">
        <v>1.8</v>
      </c>
      <c r="M628" s="13">
        <f>STOCK[[#This Row],[Costo Unitario (USD)]]+STOCK[[#This Row],[Costo Envío (USD)]]+STOCK[[#This Row],[Comisión 10%]]</f>
        <v>14.3</v>
      </c>
      <c r="N628" s="8">
        <f t="shared" si="23"/>
        <v>21.450000000000003</v>
      </c>
      <c r="O628" s="9">
        <f t="shared" si="24"/>
        <v>35</v>
      </c>
      <c r="P628" s="9">
        <f>STOCK[[#This Row],[Precio Final]]-STOCK[[#This Row],[Costo total]]</f>
        <v>20.7</v>
      </c>
      <c r="Q628" s="8">
        <f>STOCK[[#This Row],[Ganancia Unitaria]]*STOCK[[#This Row],[Salidas]]</f>
        <v>20.7</v>
      </c>
      <c r="R628" s="8"/>
      <c r="S628" s="8"/>
      <c r="T628" s="9"/>
      <c r="U628" s="8"/>
      <c r="V628" s="8"/>
    </row>
    <row r="629" spans="1:22" ht="34" customHeight="1" x14ac:dyDescent="0.2">
      <c r="A629" s="14" t="s">
        <v>1320</v>
      </c>
      <c r="B629" s="14" t="s">
        <v>321</v>
      </c>
      <c r="C629" s="16" t="s">
        <v>1321</v>
      </c>
      <c r="D629" s="14" t="s">
        <v>1322</v>
      </c>
      <c r="E629" s="15"/>
      <c r="F629" s="15">
        <v>35</v>
      </c>
      <c r="G629" s="14">
        <v>2</v>
      </c>
      <c r="H629" s="17">
        <f>SUMIFS(VENTAS[Cantidad],VENTAS[Código del producto Vendido],STOCK[[#This Row],[Code]])</f>
        <v>0</v>
      </c>
      <c r="I629" s="14">
        <f>STOCK[[#This Row],[Entradas]]-STOCK[[#This Row],[Salidas]]</f>
        <v>2</v>
      </c>
      <c r="J629" s="18">
        <f>STOCK[[#This Row],[Precio Final]]*10%</f>
        <v>3.5</v>
      </c>
      <c r="K629" s="15">
        <v>9</v>
      </c>
      <c r="L629" s="15">
        <v>1.8</v>
      </c>
      <c r="M629" s="19">
        <f>STOCK[[#This Row],[Costo Unitario (USD)]]+STOCK[[#This Row],[Costo Envío (USD)]]+STOCK[[#This Row],[Comisión 10%]]</f>
        <v>14.3</v>
      </c>
      <c r="N629" s="14">
        <f t="shared" si="23"/>
        <v>21.450000000000003</v>
      </c>
      <c r="O629" s="15">
        <f t="shared" si="24"/>
        <v>35</v>
      </c>
      <c r="P629" s="15">
        <f>STOCK[[#This Row],[Precio Final]]-STOCK[[#This Row],[Costo total]]</f>
        <v>20.7</v>
      </c>
      <c r="Q629" s="14">
        <f>STOCK[[#This Row],[Ganancia Unitaria]]*STOCK[[#This Row],[Salidas]]</f>
        <v>0</v>
      </c>
      <c r="R629" s="14"/>
      <c r="S629" s="14"/>
      <c r="T629" s="15"/>
      <c r="U629" s="14"/>
      <c r="V629" s="14"/>
    </row>
    <row r="630" spans="1:22" ht="34" customHeight="1" x14ac:dyDescent="0.2">
      <c r="A630" s="8" t="s">
        <v>1323</v>
      </c>
      <c r="B630" s="8" t="s">
        <v>328</v>
      </c>
      <c r="C630" s="10" t="s">
        <v>1321</v>
      </c>
      <c r="D630" s="8" t="s">
        <v>1324</v>
      </c>
      <c r="E630" s="9"/>
      <c r="F630" s="9">
        <v>35</v>
      </c>
      <c r="G630" s="8">
        <v>1</v>
      </c>
      <c r="H630" s="11">
        <f>SUMIFS(VENTAS[Cantidad],VENTAS[Código del producto Vendido],STOCK[[#This Row],[Code]])</f>
        <v>0</v>
      </c>
      <c r="I630" s="8">
        <f>STOCK[[#This Row],[Entradas]]-STOCK[[#This Row],[Salidas]]</f>
        <v>1</v>
      </c>
      <c r="J630" s="12">
        <f>STOCK[[#This Row],[Precio Final]]*10%</f>
        <v>3.5</v>
      </c>
      <c r="K630" s="9">
        <v>9</v>
      </c>
      <c r="L630" s="9">
        <v>1.8</v>
      </c>
      <c r="M630" s="13">
        <f>STOCK[[#This Row],[Costo Unitario (USD)]]+STOCK[[#This Row],[Costo Envío (USD)]]+STOCK[[#This Row],[Comisión 10%]]</f>
        <v>14.3</v>
      </c>
      <c r="N630" s="8">
        <f t="shared" si="23"/>
        <v>21.450000000000003</v>
      </c>
      <c r="O630" s="9">
        <f t="shared" si="24"/>
        <v>35</v>
      </c>
      <c r="P630" s="9">
        <f>STOCK[[#This Row],[Precio Final]]-STOCK[[#This Row],[Costo total]]</f>
        <v>20.7</v>
      </c>
      <c r="Q630" s="8">
        <f>STOCK[[#This Row],[Ganancia Unitaria]]*STOCK[[#This Row],[Salidas]]</f>
        <v>0</v>
      </c>
      <c r="R630" s="8"/>
      <c r="S630" s="8"/>
      <c r="T630" s="9"/>
      <c r="U630" s="8"/>
      <c r="V630" s="8"/>
    </row>
    <row r="631" spans="1:22" ht="34" customHeight="1" x14ac:dyDescent="0.2">
      <c r="A631" s="14" t="s">
        <v>1325</v>
      </c>
      <c r="B631" s="14" t="s">
        <v>328</v>
      </c>
      <c r="C631" s="16" t="s">
        <v>673</v>
      </c>
      <c r="D631" s="14" t="s">
        <v>1326</v>
      </c>
      <c r="E631" s="15"/>
      <c r="F631" s="15">
        <v>30</v>
      </c>
      <c r="G631" s="14">
        <v>1</v>
      </c>
      <c r="H631" s="17">
        <f>SUMIFS(VENTAS[Cantidad],VENTAS[Código del producto Vendido],STOCK[[#This Row],[Code]])</f>
        <v>0</v>
      </c>
      <c r="I631" s="14">
        <f>STOCK[[#This Row],[Entradas]]-STOCK[[#This Row],[Salidas]]</f>
        <v>1</v>
      </c>
      <c r="J631" s="18">
        <f>STOCK[[#This Row],[Precio Final]]*10%</f>
        <v>3</v>
      </c>
      <c r="K631" s="15">
        <v>9</v>
      </c>
      <c r="L631" s="15">
        <v>1.8</v>
      </c>
      <c r="M631" s="19">
        <f>STOCK[[#This Row],[Costo Unitario (USD)]]+STOCK[[#This Row],[Costo Envío (USD)]]+STOCK[[#This Row],[Comisión 10%]]</f>
        <v>13.8</v>
      </c>
      <c r="N631" s="14">
        <f t="shared" si="23"/>
        <v>20.700000000000003</v>
      </c>
      <c r="O631" s="15">
        <f t="shared" si="24"/>
        <v>30</v>
      </c>
      <c r="P631" s="15">
        <f>STOCK[[#This Row],[Precio Final]]-STOCK[[#This Row],[Costo total]]</f>
        <v>16.2</v>
      </c>
      <c r="Q631" s="14">
        <f>STOCK[[#This Row],[Ganancia Unitaria]]*STOCK[[#This Row],[Salidas]]</f>
        <v>0</v>
      </c>
      <c r="R631" s="14"/>
      <c r="S631" s="14"/>
      <c r="T631" s="15"/>
      <c r="U631" s="14"/>
      <c r="V631" s="14"/>
    </row>
    <row r="632" spans="1:22" ht="51" customHeight="1" x14ac:dyDescent="0.2">
      <c r="A632" s="8" t="s">
        <v>1327</v>
      </c>
      <c r="B632" s="8" t="s">
        <v>136</v>
      </c>
      <c r="C632" s="10" t="s">
        <v>735</v>
      </c>
      <c r="D632" s="8" t="s">
        <v>113</v>
      </c>
      <c r="E632" s="9"/>
      <c r="F632" s="9">
        <v>25</v>
      </c>
      <c r="G632" s="8">
        <v>1</v>
      </c>
      <c r="H632" s="11">
        <f>SUMIFS(VENTAS[Cantidad],VENTAS[Código del producto Vendido],STOCK[[#This Row],[Code]])</f>
        <v>0</v>
      </c>
      <c r="I632" s="8">
        <f>STOCK[[#This Row],[Entradas]]-STOCK[[#This Row],[Salidas]]</f>
        <v>1</v>
      </c>
      <c r="J632" s="12">
        <f>STOCK[[#This Row],[Precio Final]]*10%</f>
        <v>2.5</v>
      </c>
      <c r="K632" s="9">
        <v>9</v>
      </c>
      <c r="L632" s="9">
        <v>1.8</v>
      </c>
      <c r="M632" s="13">
        <f>STOCK[[#This Row],[Costo Unitario (USD)]]+STOCK[[#This Row],[Costo Envío (USD)]]+STOCK[[#This Row],[Comisión 10%]]</f>
        <v>13.3</v>
      </c>
      <c r="N632" s="8">
        <f t="shared" si="23"/>
        <v>19.950000000000003</v>
      </c>
      <c r="O632" s="9">
        <f t="shared" si="24"/>
        <v>25</v>
      </c>
      <c r="P632" s="9">
        <f>STOCK[[#This Row],[Precio Final]]-STOCK[[#This Row],[Costo total]]</f>
        <v>11.7</v>
      </c>
      <c r="Q632" s="8">
        <f>STOCK[[#This Row],[Ganancia Unitaria]]*STOCK[[#This Row],[Salidas]]</f>
        <v>0</v>
      </c>
      <c r="R632" s="8"/>
      <c r="S632" s="8"/>
      <c r="T632" s="9"/>
      <c r="U632" s="8"/>
      <c r="V632" s="8"/>
    </row>
    <row r="633" spans="1:22" ht="34" customHeight="1" x14ac:dyDescent="0.2">
      <c r="A633" s="14" t="s">
        <v>1328</v>
      </c>
      <c r="B633" s="14" t="s">
        <v>85</v>
      </c>
      <c r="C633" s="16" t="s">
        <v>1329</v>
      </c>
      <c r="D633" s="14" t="s">
        <v>42</v>
      </c>
      <c r="E633" s="15"/>
      <c r="F633" s="15">
        <v>18</v>
      </c>
      <c r="G633" s="14">
        <v>2</v>
      </c>
      <c r="H633" s="17">
        <f>SUMIFS(VENTAS[Cantidad],VENTAS[Código del producto Vendido],STOCK[[#This Row],[Code]])</f>
        <v>0</v>
      </c>
      <c r="I633" s="14">
        <f>STOCK[[#This Row],[Entradas]]-STOCK[[#This Row],[Salidas]]</f>
        <v>2</v>
      </c>
      <c r="J633" s="18">
        <f>STOCK[[#This Row],[Precio Final]]*10%</f>
        <v>1.8</v>
      </c>
      <c r="K633" s="15">
        <v>9</v>
      </c>
      <c r="L633" s="15">
        <v>1.8</v>
      </c>
      <c r="M633" s="19">
        <f>STOCK[[#This Row],[Costo Unitario (USD)]]+STOCK[[#This Row],[Costo Envío (USD)]]+STOCK[[#This Row],[Comisión 10%]]</f>
        <v>12.600000000000001</v>
      </c>
      <c r="N633" s="14">
        <f t="shared" si="23"/>
        <v>18.900000000000002</v>
      </c>
      <c r="O633" s="15">
        <f t="shared" si="24"/>
        <v>18</v>
      </c>
      <c r="P633" s="15">
        <f>STOCK[[#This Row],[Precio Final]]-STOCK[[#This Row],[Costo total]]</f>
        <v>5.3999999999999986</v>
      </c>
      <c r="Q633" s="14">
        <f>STOCK[[#This Row],[Ganancia Unitaria]]*STOCK[[#This Row],[Salidas]]</f>
        <v>0</v>
      </c>
      <c r="R633" s="14"/>
      <c r="S633" s="14"/>
      <c r="T633" s="15"/>
      <c r="U633" s="14"/>
      <c r="V633" s="14"/>
    </row>
    <row r="634" spans="1:22" ht="51" customHeight="1" x14ac:dyDescent="0.2">
      <c r="A634" s="8" t="s">
        <v>1330</v>
      </c>
      <c r="B634" s="8" t="s">
        <v>136</v>
      </c>
      <c r="C634" s="10" t="s">
        <v>645</v>
      </c>
      <c r="D634" s="8" t="s">
        <v>34</v>
      </c>
      <c r="E634" s="9"/>
      <c r="F634" s="9">
        <v>18</v>
      </c>
      <c r="G634" s="8">
        <v>1</v>
      </c>
      <c r="H634" s="11">
        <f>SUMIFS(VENTAS[Cantidad],VENTAS[Código del producto Vendido],STOCK[[#This Row],[Code]])</f>
        <v>0</v>
      </c>
      <c r="I634" s="8">
        <f>STOCK[[#This Row],[Entradas]]-STOCK[[#This Row],[Salidas]]</f>
        <v>1</v>
      </c>
      <c r="J634" s="12">
        <f>STOCK[[#This Row],[Precio Final]]*10%</f>
        <v>1.8</v>
      </c>
      <c r="K634" s="9">
        <v>9</v>
      </c>
      <c r="L634" s="9">
        <v>1.8</v>
      </c>
      <c r="M634" s="13">
        <f>STOCK[[#This Row],[Costo Unitario (USD)]]+STOCK[[#This Row],[Costo Envío (USD)]]+STOCK[[#This Row],[Comisión 10%]]</f>
        <v>12.600000000000001</v>
      </c>
      <c r="N634" s="8">
        <f t="shared" si="23"/>
        <v>18.900000000000002</v>
      </c>
      <c r="O634" s="9">
        <f t="shared" si="24"/>
        <v>18</v>
      </c>
      <c r="P634" s="9">
        <f>STOCK[[#This Row],[Precio Final]]-STOCK[[#This Row],[Costo total]]</f>
        <v>5.3999999999999986</v>
      </c>
      <c r="Q634" s="8">
        <f>STOCK[[#This Row],[Ganancia Unitaria]]*STOCK[[#This Row],[Salidas]]</f>
        <v>0</v>
      </c>
      <c r="R634" s="8"/>
      <c r="S634" s="8"/>
      <c r="T634" s="9"/>
      <c r="U634" s="8"/>
      <c r="V634" s="8"/>
    </row>
    <row r="635" spans="1:22" ht="51" customHeight="1" x14ac:dyDescent="0.2">
      <c r="A635" s="14" t="s">
        <v>1331</v>
      </c>
      <c r="B635" s="14" t="s">
        <v>85</v>
      </c>
      <c r="C635" s="16" t="s">
        <v>1332</v>
      </c>
      <c r="D635" s="14" t="s">
        <v>46</v>
      </c>
      <c r="E635" s="15"/>
      <c r="F635" s="15">
        <v>20</v>
      </c>
      <c r="G635" s="14">
        <v>1</v>
      </c>
      <c r="H635" s="17">
        <f>SUMIFS(VENTAS[Cantidad],VENTAS[Código del producto Vendido],STOCK[[#This Row],[Code]])</f>
        <v>0</v>
      </c>
      <c r="I635" s="14">
        <f>STOCK[[#This Row],[Entradas]]-STOCK[[#This Row],[Salidas]]</f>
        <v>1</v>
      </c>
      <c r="J635" s="18">
        <f>STOCK[[#This Row],[Precio Final]]*10%</f>
        <v>2</v>
      </c>
      <c r="K635" s="15">
        <v>9</v>
      </c>
      <c r="L635" s="15">
        <v>1.8</v>
      </c>
      <c r="M635" s="19">
        <f>STOCK[[#This Row],[Costo Unitario (USD)]]+STOCK[[#This Row],[Costo Envío (USD)]]+STOCK[[#This Row],[Comisión 10%]]</f>
        <v>12.8</v>
      </c>
      <c r="N635" s="14">
        <f t="shared" si="23"/>
        <v>19.200000000000003</v>
      </c>
      <c r="O635" s="15">
        <f t="shared" si="24"/>
        <v>20</v>
      </c>
      <c r="P635" s="15">
        <f>STOCK[[#This Row],[Precio Final]]-STOCK[[#This Row],[Costo total]]</f>
        <v>7.1999999999999993</v>
      </c>
      <c r="Q635" s="14">
        <f>STOCK[[#This Row],[Ganancia Unitaria]]*STOCK[[#This Row],[Salidas]]</f>
        <v>0</v>
      </c>
      <c r="R635" s="14"/>
      <c r="S635" s="14"/>
      <c r="T635" s="15"/>
      <c r="U635" s="14"/>
      <c r="V635" s="14">
        <v>18</v>
      </c>
    </row>
    <row r="636" spans="1:22" ht="51" customHeight="1" x14ac:dyDescent="0.2">
      <c r="A636" s="8" t="s">
        <v>1333</v>
      </c>
      <c r="B636" s="8" t="s">
        <v>85</v>
      </c>
      <c r="C636" s="10" t="s">
        <v>1334</v>
      </c>
      <c r="D636" s="8" t="s">
        <v>42</v>
      </c>
      <c r="E636" s="9"/>
      <c r="F636" s="9">
        <v>20</v>
      </c>
      <c r="G636" s="8">
        <v>3</v>
      </c>
      <c r="H636" s="11">
        <f>SUMIFS(VENTAS[Cantidad],VENTAS[Código del producto Vendido],STOCK[[#This Row],[Code]])</f>
        <v>0</v>
      </c>
      <c r="I636" s="8">
        <f>STOCK[[#This Row],[Entradas]]-STOCK[[#This Row],[Salidas]]</f>
        <v>3</v>
      </c>
      <c r="J636" s="12">
        <f>STOCK[[#This Row],[Precio Final]]*10%</f>
        <v>2</v>
      </c>
      <c r="K636" s="9">
        <v>9</v>
      </c>
      <c r="L636" s="9">
        <v>1.8</v>
      </c>
      <c r="M636" s="13">
        <f>STOCK[[#This Row],[Costo Unitario (USD)]]+STOCK[[#This Row],[Costo Envío (USD)]]+STOCK[[#This Row],[Comisión 10%]]</f>
        <v>12.8</v>
      </c>
      <c r="N636" s="8">
        <f t="shared" si="23"/>
        <v>19.200000000000003</v>
      </c>
      <c r="O636" s="9">
        <f t="shared" si="24"/>
        <v>20</v>
      </c>
      <c r="P636" s="9">
        <f>STOCK[[#This Row],[Precio Final]]-STOCK[[#This Row],[Costo total]]</f>
        <v>7.1999999999999993</v>
      </c>
      <c r="Q636" s="8">
        <f>STOCK[[#This Row],[Ganancia Unitaria]]*STOCK[[#This Row],[Salidas]]</f>
        <v>0</v>
      </c>
      <c r="R636" s="8"/>
      <c r="S636" s="8"/>
      <c r="T636" s="9"/>
      <c r="U636" s="8"/>
      <c r="V636" s="8"/>
    </row>
    <row r="637" spans="1:22" ht="51" customHeight="1" x14ac:dyDescent="0.2">
      <c r="A637" s="14" t="s">
        <v>1335</v>
      </c>
      <c r="B637" s="14" t="s">
        <v>136</v>
      </c>
      <c r="C637" s="16" t="s">
        <v>1334</v>
      </c>
      <c r="D637" s="14" t="s">
        <v>34</v>
      </c>
      <c r="E637" s="15"/>
      <c r="F637" s="15">
        <v>20</v>
      </c>
      <c r="G637" s="14">
        <v>3</v>
      </c>
      <c r="H637" s="17">
        <f>SUMIFS(VENTAS[Cantidad],VENTAS[Código del producto Vendido],STOCK[[#This Row],[Code]])</f>
        <v>0</v>
      </c>
      <c r="I637" s="14">
        <v>2</v>
      </c>
      <c r="J637" s="18">
        <f>STOCK[[#This Row],[Precio Final]]*10%</f>
        <v>2</v>
      </c>
      <c r="K637" s="15">
        <v>9</v>
      </c>
      <c r="L637" s="15">
        <v>1.8</v>
      </c>
      <c r="M637" s="19">
        <f>STOCK[[#This Row],[Costo Unitario (USD)]]+STOCK[[#This Row],[Costo Envío (USD)]]+STOCK[[#This Row],[Comisión 10%]]</f>
        <v>12.8</v>
      </c>
      <c r="N637" s="14">
        <f t="shared" si="23"/>
        <v>19.200000000000003</v>
      </c>
      <c r="O637" s="15">
        <f t="shared" si="24"/>
        <v>20</v>
      </c>
      <c r="P637" s="15">
        <f>STOCK[[#This Row],[Precio Final]]-STOCK[[#This Row],[Costo total]]</f>
        <v>7.1999999999999993</v>
      </c>
      <c r="Q637" s="14">
        <f>STOCK[[#This Row],[Ganancia Unitaria]]*STOCK[[#This Row],[Salidas]]</f>
        <v>0</v>
      </c>
      <c r="R637" s="14"/>
      <c r="S637" s="14"/>
      <c r="T637" s="15"/>
      <c r="U637" s="14"/>
      <c r="V637" s="14"/>
    </row>
    <row r="638" spans="1:22" ht="51" customHeight="1" x14ac:dyDescent="0.2">
      <c r="A638" s="8" t="s">
        <v>1336</v>
      </c>
      <c r="B638" s="8" t="s">
        <v>136</v>
      </c>
      <c r="C638" s="10" t="s">
        <v>1334</v>
      </c>
      <c r="D638" s="8" t="s">
        <v>113</v>
      </c>
      <c r="E638" s="9"/>
      <c r="F638" s="9">
        <v>20</v>
      </c>
      <c r="G638" s="8">
        <v>1</v>
      </c>
      <c r="H638" s="11">
        <f>SUMIFS(VENTAS[Cantidad],VENTAS[Código del producto Vendido],STOCK[[#This Row],[Code]])</f>
        <v>0</v>
      </c>
      <c r="I638" s="8">
        <f>STOCK[[#This Row],[Entradas]]-STOCK[[#This Row],[Salidas]]</f>
        <v>1</v>
      </c>
      <c r="J638" s="12">
        <f>STOCK[[#This Row],[Precio Final]]*10%</f>
        <v>2</v>
      </c>
      <c r="K638" s="9">
        <v>9</v>
      </c>
      <c r="L638" s="9">
        <v>1.8</v>
      </c>
      <c r="M638" s="13">
        <f>STOCK[[#This Row],[Costo Unitario (USD)]]+STOCK[[#This Row],[Costo Envío (USD)]]+STOCK[[#This Row],[Comisión 10%]]</f>
        <v>12.8</v>
      </c>
      <c r="N638" s="8">
        <f t="shared" si="23"/>
        <v>19.200000000000003</v>
      </c>
      <c r="O638" s="9">
        <f t="shared" si="24"/>
        <v>20</v>
      </c>
      <c r="P638" s="9">
        <f>STOCK[[#This Row],[Precio Final]]-STOCK[[#This Row],[Costo total]]</f>
        <v>7.1999999999999993</v>
      </c>
      <c r="Q638" s="8">
        <f>STOCK[[#This Row],[Ganancia Unitaria]]*STOCK[[#This Row],[Salidas]]</f>
        <v>0</v>
      </c>
      <c r="R638" s="8"/>
      <c r="S638" s="8"/>
      <c r="T638" s="9"/>
      <c r="U638" s="8"/>
      <c r="V638" s="8"/>
    </row>
    <row r="639" spans="1:22" ht="34" customHeight="1" x14ac:dyDescent="0.2">
      <c r="A639" s="14" t="s">
        <v>1337</v>
      </c>
      <c r="B639" s="14" t="s">
        <v>136</v>
      </c>
      <c r="C639" s="16" t="s">
        <v>1338</v>
      </c>
      <c r="D639" s="14" t="s">
        <v>34</v>
      </c>
      <c r="E639" s="15"/>
      <c r="F639" s="15">
        <v>18</v>
      </c>
      <c r="G639" s="14">
        <v>2</v>
      </c>
      <c r="H639" s="17">
        <f>SUMIFS(VENTAS[Cantidad],VENTAS[Código del producto Vendido],STOCK[[#This Row],[Code]])</f>
        <v>1</v>
      </c>
      <c r="I639" s="14">
        <v>2</v>
      </c>
      <c r="J639" s="18">
        <f>STOCK[[#This Row],[Precio Final]]*10%</f>
        <v>1.8</v>
      </c>
      <c r="K639" s="15">
        <v>9</v>
      </c>
      <c r="L639" s="15">
        <v>1.8</v>
      </c>
      <c r="M639" s="19">
        <f>STOCK[[#This Row],[Costo Unitario (USD)]]+STOCK[[#This Row],[Costo Envío (USD)]]+STOCK[[#This Row],[Comisión 10%]]</f>
        <v>12.600000000000001</v>
      </c>
      <c r="N639" s="14">
        <f t="shared" si="23"/>
        <v>18.900000000000002</v>
      </c>
      <c r="O639" s="15">
        <f t="shared" si="24"/>
        <v>18</v>
      </c>
      <c r="P639" s="15">
        <f>STOCK[[#This Row],[Precio Final]]-STOCK[[#This Row],[Costo total]]</f>
        <v>5.3999999999999986</v>
      </c>
      <c r="Q639" s="14">
        <f>STOCK[[#This Row],[Ganancia Unitaria]]*STOCK[[#This Row],[Salidas]]</f>
        <v>5.3999999999999986</v>
      </c>
      <c r="R639" s="14"/>
      <c r="S639" s="14"/>
      <c r="T639" s="15"/>
      <c r="U639" s="14"/>
      <c r="V639" s="14"/>
    </row>
    <row r="640" spans="1:22" ht="34" customHeight="1" x14ac:dyDescent="0.2">
      <c r="A640" s="8" t="s">
        <v>1339</v>
      </c>
      <c r="B640" s="8" t="s">
        <v>136</v>
      </c>
      <c r="C640" s="10" t="s">
        <v>1340</v>
      </c>
      <c r="D640" s="8" t="s">
        <v>34</v>
      </c>
      <c r="E640" s="9"/>
      <c r="F640" s="9">
        <v>18</v>
      </c>
      <c r="G640" s="8">
        <v>1</v>
      </c>
      <c r="H640" s="11">
        <f>SUMIFS(VENTAS[Cantidad],VENTAS[Código del producto Vendido],STOCK[[#This Row],[Code]])</f>
        <v>0</v>
      </c>
      <c r="I640" s="8">
        <f>STOCK[[#This Row],[Entradas]]-STOCK[[#This Row],[Salidas]]</f>
        <v>1</v>
      </c>
      <c r="J640" s="12">
        <f>STOCK[[#This Row],[Precio Final]]*10%</f>
        <v>1.8</v>
      </c>
      <c r="K640" s="9">
        <v>9</v>
      </c>
      <c r="L640" s="9">
        <v>1.8</v>
      </c>
      <c r="M640" s="13">
        <f>STOCK[[#This Row],[Costo Unitario (USD)]]+STOCK[[#This Row],[Costo Envío (USD)]]+STOCK[[#This Row],[Comisión 10%]]</f>
        <v>12.600000000000001</v>
      </c>
      <c r="N640" s="8">
        <f t="shared" si="23"/>
        <v>18.900000000000002</v>
      </c>
      <c r="O640" s="9">
        <f t="shared" si="24"/>
        <v>18</v>
      </c>
      <c r="P640" s="9">
        <f>STOCK[[#This Row],[Precio Final]]-STOCK[[#This Row],[Costo total]]</f>
        <v>5.3999999999999986</v>
      </c>
      <c r="Q640" s="8">
        <f>STOCK[[#This Row],[Ganancia Unitaria]]*STOCK[[#This Row],[Salidas]]</f>
        <v>0</v>
      </c>
      <c r="R640" s="8"/>
      <c r="S640" s="8"/>
      <c r="T640" s="9"/>
      <c r="U640" s="8"/>
      <c r="V640" s="8"/>
    </row>
    <row r="641" spans="1:22" ht="51" customHeight="1" x14ac:dyDescent="0.2">
      <c r="A641" s="14" t="s">
        <v>1341</v>
      </c>
      <c r="B641" s="14" t="s">
        <v>136</v>
      </c>
      <c r="C641" s="16" t="s">
        <v>1342</v>
      </c>
      <c r="D641" s="14" t="s">
        <v>34</v>
      </c>
      <c r="E641" s="15"/>
      <c r="F641" s="15">
        <v>20</v>
      </c>
      <c r="G641" s="14">
        <v>1</v>
      </c>
      <c r="H641" s="17">
        <f>SUMIFS(VENTAS[Cantidad],VENTAS[Código del producto Vendido],STOCK[[#This Row],[Code]])</f>
        <v>0</v>
      </c>
      <c r="I641" s="14">
        <f>STOCK[[#This Row],[Entradas]]-STOCK[[#This Row],[Salidas]]</f>
        <v>1</v>
      </c>
      <c r="J641" s="18">
        <f>STOCK[[#This Row],[Precio Final]]*10%</f>
        <v>2</v>
      </c>
      <c r="K641" s="15">
        <v>9</v>
      </c>
      <c r="L641" s="15">
        <v>1.8</v>
      </c>
      <c r="M641" s="19">
        <f>STOCK[[#This Row],[Costo Unitario (USD)]]+STOCK[[#This Row],[Costo Envío (USD)]]+STOCK[[#This Row],[Comisión 10%]]</f>
        <v>12.8</v>
      </c>
      <c r="N641" s="14">
        <f t="shared" si="23"/>
        <v>19.200000000000003</v>
      </c>
      <c r="O641" s="15">
        <f t="shared" si="24"/>
        <v>20</v>
      </c>
      <c r="P641" s="15">
        <f>STOCK[[#This Row],[Precio Final]]-STOCK[[#This Row],[Costo total]]</f>
        <v>7.1999999999999993</v>
      </c>
      <c r="Q641" s="14">
        <f>STOCK[[#This Row],[Ganancia Unitaria]]*STOCK[[#This Row],[Salidas]]</f>
        <v>0</v>
      </c>
      <c r="R641" s="14"/>
      <c r="S641" s="14"/>
      <c r="T641" s="15"/>
      <c r="U641" s="14"/>
      <c r="V641" s="14"/>
    </row>
    <row r="642" spans="1:22" ht="51" customHeight="1" x14ac:dyDescent="0.2">
      <c r="A642" s="8" t="s">
        <v>1343</v>
      </c>
      <c r="B642" s="8" t="s">
        <v>136</v>
      </c>
      <c r="C642" s="10" t="s">
        <v>1344</v>
      </c>
      <c r="D642" s="8" t="s">
        <v>34</v>
      </c>
      <c r="E642" s="9"/>
      <c r="F642" s="9">
        <v>20</v>
      </c>
      <c r="G642" s="8">
        <v>4</v>
      </c>
      <c r="H642" s="11">
        <f>SUMIFS(VENTAS[Cantidad],VENTAS[Código del producto Vendido],STOCK[[#This Row],[Code]])</f>
        <v>2</v>
      </c>
      <c r="I642" s="8">
        <f>STOCK[[#This Row],[Entradas]]-STOCK[[#This Row],[Salidas]]</f>
        <v>2</v>
      </c>
      <c r="J642" s="12">
        <f>STOCK[[#This Row],[Precio Final]]*10%</f>
        <v>2</v>
      </c>
      <c r="K642" s="9">
        <v>9</v>
      </c>
      <c r="L642" s="9">
        <v>1.8</v>
      </c>
      <c r="M642" s="13">
        <f>STOCK[[#This Row],[Costo Unitario (USD)]]+STOCK[[#This Row],[Costo Envío (USD)]]+STOCK[[#This Row],[Comisión 10%]]</f>
        <v>12.8</v>
      </c>
      <c r="N642" s="8">
        <f t="shared" ref="N642:N705" si="25">M642*1.5</f>
        <v>19.200000000000003</v>
      </c>
      <c r="O642" s="9">
        <f t="shared" si="24"/>
        <v>20</v>
      </c>
      <c r="P642" s="9">
        <f>STOCK[[#This Row],[Precio Final]]-STOCK[[#This Row],[Costo total]]</f>
        <v>7.1999999999999993</v>
      </c>
      <c r="Q642" s="8">
        <f>STOCK[[#This Row],[Ganancia Unitaria]]*STOCK[[#This Row],[Salidas]]</f>
        <v>14.399999999999999</v>
      </c>
      <c r="R642" s="8"/>
      <c r="S642" s="8"/>
      <c r="T642" s="9"/>
      <c r="U642" s="8"/>
      <c r="V642" s="8"/>
    </row>
    <row r="643" spans="1:22" ht="51" customHeight="1" x14ac:dyDescent="0.2">
      <c r="A643" s="14" t="s">
        <v>1345</v>
      </c>
      <c r="B643" s="14" t="s">
        <v>85</v>
      </c>
      <c r="C643" s="16" t="s">
        <v>1344</v>
      </c>
      <c r="D643" s="14" t="s">
        <v>42</v>
      </c>
      <c r="E643" s="15"/>
      <c r="F643" s="15">
        <v>20</v>
      </c>
      <c r="G643" s="14">
        <v>1</v>
      </c>
      <c r="H643" s="17">
        <f>SUMIFS(VENTAS[Cantidad],VENTAS[Código del producto Vendido],STOCK[[#This Row],[Code]])</f>
        <v>0</v>
      </c>
      <c r="I643" s="14">
        <f>STOCK[[#This Row],[Entradas]]-STOCK[[#This Row],[Salidas]]</f>
        <v>1</v>
      </c>
      <c r="J643" s="18">
        <f>STOCK[[#This Row],[Precio Final]]*10%</f>
        <v>2</v>
      </c>
      <c r="K643" s="15">
        <v>9</v>
      </c>
      <c r="L643" s="15">
        <v>1.8</v>
      </c>
      <c r="M643" s="19">
        <f>STOCK[[#This Row],[Costo Unitario (USD)]]+STOCK[[#This Row],[Costo Envío (USD)]]+STOCK[[#This Row],[Comisión 10%]]</f>
        <v>12.8</v>
      </c>
      <c r="N643" s="14">
        <f t="shared" si="25"/>
        <v>19.200000000000003</v>
      </c>
      <c r="O643" s="15">
        <f t="shared" si="24"/>
        <v>20</v>
      </c>
      <c r="P643" s="15">
        <f>STOCK[[#This Row],[Precio Final]]-STOCK[[#This Row],[Costo total]]</f>
        <v>7.1999999999999993</v>
      </c>
      <c r="Q643" s="14">
        <f>STOCK[[#This Row],[Ganancia Unitaria]]*STOCK[[#This Row],[Salidas]]</f>
        <v>0</v>
      </c>
      <c r="R643" s="14"/>
      <c r="S643" s="14"/>
      <c r="T643" s="15"/>
      <c r="U643" s="14"/>
      <c r="V643" s="14"/>
    </row>
    <row r="644" spans="1:22" ht="34" customHeight="1" x14ac:dyDescent="0.2">
      <c r="A644" s="8" t="s">
        <v>1346</v>
      </c>
      <c r="B644" s="8" t="s">
        <v>136</v>
      </c>
      <c r="C644" s="10" t="s">
        <v>696</v>
      </c>
      <c r="D644" s="8" t="s">
        <v>113</v>
      </c>
      <c r="E644" s="9"/>
      <c r="F644" s="9">
        <v>25</v>
      </c>
      <c r="G644" s="8">
        <v>1</v>
      </c>
      <c r="H644" s="11">
        <f>SUMIFS(VENTAS[Cantidad],VENTAS[Código del producto Vendido],STOCK[[#This Row],[Code]])</f>
        <v>0</v>
      </c>
      <c r="I644" s="8">
        <f>STOCK[[#This Row],[Entradas]]-STOCK[[#This Row],[Salidas]]</f>
        <v>1</v>
      </c>
      <c r="J644" s="12">
        <f>STOCK[[#This Row],[Precio Final]]*10%</f>
        <v>2.5</v>
      </c>
      <c r="K644" s="9">
        <v>9</v>
      </c>
      <c r="L644" s="9">
        <v>1.8</v>
      </c>
      <c r="M644" s="13">
        <f>STOCK[[#This Row],[Costo Unitario (USD)]]+STOCK[[#This Row],[Costo Envío (USD)]]+STOCK[[#This Row],[Comisión 10%]]</f>
        <v>13.3</v>
      </c>
      <c r="N644" s="8">
        <f t="shared" si="25"/>
        <v>19.950000000000003</v>
      </c>
      <c r="O644" s="9">
        <f t="shared" si="24"/>
        <v>25</v>
      </c>
      <c r="P644" s="9">
        <f>STOCK[[#This Row],[Precio Final]]-STOCK[[#This Row],[Costo total]]</f>
        <v>11.7</v>
      </c>
      <c r="Q644" s="8">
        <f>STOCK[[#This Row],[Ganancia Unitaria]]*STOCK[[#This Row],[Salidas]]</f>
        <v>0</v>
      </c>
      <c r="R644" s="8"/>
      <c r="S644" s="8"/>
      <c r="T644" s="9"/>
      <c r="U644" s="8"/>
      <c r="V644" s="8">
        <v>20</v>
      </c>
    </row>
    <row r="645" spans="1:22" ht="34" customHeight="1" x14ac:dyDescent="0.2">
      <c r="A645" s="14" t="s">
        <v>1347</v>
      </c>
      <c r="B645" s="14" t="s">
        <v>136</v>
      </c>
      <c r="C645" s="16" t="s">
        <v>611</v>
      </c>
      <c r="D645" s="14" t="s">
        <v>34</v>
      </c>
      <c r="E645" s="15"/>
      <c r="F645" s="15">
        <v>18</v>
      </c>
      <c r="G645" s="14">
        <v>4</v>
      </c>
      <c r="H645" s="17">
        <f>SUMIFS(VENTAS[Cantidad],VENTAS[Código del producto Vendido],STOCK[[#This Row],[Code]])</f>
        <v>0</v>
      </c>
      <c r="I645" s="14">
        <f>STOCK[[#This Row],[Entradas]]-STOCK[[#This Row],[Salidas]]</f>
        <v>4</v>
      </c>
      <c r="J645" s="18">
        <f>STOCK[[#This Row],[Precio Final]]*10%</f>
        <v>1.8</v>
      </c>
      <c r="K645" s="15">
        <v>9</v>
      </c>
      <c r="L645" s="15">
        <v>1.8</v>
      </c>
      <c r="M645" s="19">
        <f>STOCK[[#This Row],[Costo Unitario (USD)]]+STOCK[[#This Row],[Costo Envío (USD)]]+STOCK[[#This Row],[Comisión 10%]]</f>
        <v>12.600000000000001</v>
      </c>
      <c r="N645" s="14">
        <f t="shared" si="25"/>
        <v>18.900000000000002</v>
      </c>
      <c r="O645" s="15">
        <f t="shared" si="24"/>
        <v>18</v>
      </c>
      <c r="P645" s="15">
        <f>STOCK[[#This Row],[Precio Final]]-STOCK[[#This Row],[Costo total]]</f>
        <v>5.3999999999999986</v>
      </c>
      <c r="Q645" s="14">
        <f>STOCK[[#This Row],[Ganancia Unitaria]]*STOCK[[#This Row],[Salidas]]</f>
        <v>0</v>
      </c>
      <c r="R645" s="14"/>
      <c r="S645" s="14"/>
      <c r="T645" s="15"/>
      <c r="U645" s="14"/>
      <c r="V645" s="14">
        <v>15</v>
      </c>
    </row>
    <row r="646" spans="1:22" ht="34" customHeight="1" x14ac:dyDescent="0.2">
      <c r="A646" s="8" t="s">
        <v>1348</v>
      </c>
      <c r="B646" s="8" t="s">
        <v>607</v>
      </c>
      <c r="C646" s="10" t="s">
        <v>595</v>
      </c>
      <c r="D646" s="8" t="s">
        <v>609</v>
      </c>
      <c r="E646" s="9"/>
      <c r="F646" s="9">
        <v>18</v>
      </c>
      <c r="G646" s="8">
        <v>3</v>
      </c>
      <c r="H646" s="11">
        <f>SUMIFS(VENTAS[Cantidad],VENTAS[Código del producto Vendido],STOCK[[#This Row],[Code]])</f>
        <v>0</v>
      </c>
      <c r="I646" s="8">
        <f>STOCK[[#This Row],[Entradas]]-STOCK[[#This Row],[Salidas]]</f>
        <v>3</v>
      </c>
      <c r="J646" s="12">
        <f>STOCK[[#This Row],[Precio Final]]*10%</f>
        <v>1.8</v>
      </c>
      <c r="K646" s="9">
        <v>9</v>
      </c>
      <c r="L646" s="9">
        <v>1.8</v>
      </c>
      <c r="M646" s="13">
        <f>STOCK[[#This Row],[Costo Unitario (USD)]]+STOCK[[#This Row],[Costo Envío (USD)]]+STOCK[[#This Row],[Comisión 10%]]</f>
        <v>12.600000000000001</v>
      </c>
      <c r="N646" s="8">
        <f t="shared" si="25"/>
        <v>18.900000000000002</v>
      </c>
      <c r="O646" s="9">
        <f t="shared" si="24"/>
        <v>18</v>
      </c>
      <c r="P646" s="9">
        <f>STOCK[[#This Row],[Precio Final]]-STOCK[[#This Row],[Costo total]]</f>
        <v>5.3999999999999986</v>
      </c>
      <c r="Q646" s="8">
        <f>STOCK[[#This Row],[Ganancia Unitaria]]*STOCK[[#This Row],[Salidas]]</f>
        <v>0</v>
      </c>
      <c r="R646" s="8"/>
      <c r="S646" s="8"/>
      <c r="T646" s="9"/>
      <c r="U646" s="8"/>
      <c r="V646" s="8">
        <v>15</v>
      </c>
    </row>
    <row r="647" spans="1:22" ht="34" customHeight="1" x14ac:dyDescent="0.2">
      <c r="A647" s="14" t="s">
        <v>1349</v>
      </c>
      <c r="B647" s="14" t="s">
        <v>136</v>
      </c>
      <c r="C647" s="16" t="s">
        <v>615</v>
      </c>
      <c r="D647" s="14" t="s">
        <v>113</v>
      </c>
      <c r="E647" s="15"/>
      <c r="F647" s="15">
        <v>18</v>
      </c>
      <c r="G647" s="14">
        <v>1</v>
      </c>
      <c r="H647" s="17">
        <f>SUMIFS(VENTAS[Cantidad],VENTAS[Código del producto Vendido],STOCK[[#This Row],[Code]])</f>
        <v>0</v>
      </c>
      <c r="I647" s="14">
        <f>STOCK[[#This Row],[Entradas]]-STOCK[[#This Row],[Salidas]]</f>
        <v>1</v>
      </c>
      <c r="J647" s="18">
        <f>STOCK[[#This Row],[Precio Final]]*10%</f>
        <v>1.8</v>
      </c>
      <c r="K647" s="15">
        <v>9</v>
      </c>
      <c r="L647" s="15">
        <v>1.8</v>
      </c>
      <c r="M647" s="19">
        <f>STOCK[[#This Row],[Costo Unitario (USD)]]+STOCK[[#This Row],[Costo Envío (USD)]]+STOCK[[#This Row],[Comisión 10%]]</f>
        <v>12.600000000000001</v>
      </c>
      <c r="N647" s="14">
        <f t="shared" si="25"/>
        <v>18.900000000000002</v>
      </c>
      <c r="O647" s="15">
        <f t="shared" si="24"/>
        <v>18</v>
      </c>
      <c r="P647" s="15">
        <f>STOCK[[#This Row],[Precio Final]]-STOCK[[#This Row],[Costo total]]</f>
        <v>5.3999999999999986</v>
      </c>
      <c r="Q647" s="14">
        <f>STOCK[[#This Row],[Ganancia Unitaria]]*STOCK[[#This Row],[Salidas]]</f>
        <v>0</v>
      </c>
      <c r="R647" s="14"/>
      <c r="S647" s="14"/>
      <c r="T647" s="15"/>
      <c r="U647" s="14"/>
      <c r="V647" s="14"/>
    </row>
    <row r="648" spans="1:22" ht="34" customHeight="1" x14ac:dyDescent="0.2">
      <c r="A648" s="8" t="s">
        <v>1350</v>
      </c>
      <c r="B648" s="8" t="s">
        <v>85</v>
      </c>
      <c r="C648" s="10" t="s">
        <v>595</v>
      </c>
      <c r="D648" s="8" t="s">
        <v>42</v>
      </c>
      <c r="E648" s="9"/>
      <c r="F648" s="9">
        <v>18</v>
      </c>
      <c r="G648" s="8">
        <v>1</v>
      </c>
      <c r="H648" s="11">
        <f>SUMIFS(VENTAS[Cantidad],VENTAS[Código del producto Vendido],STOCK[[#This Row],[Code]])</f>
        <v>0</v>
      </c>
      <c r="I648" s="8">
        <f>STOCK[[#This Row],[Entradas]]-STOCK[[#This Row],[Salidas]]</f>
        <v>1</v>
      </c>
      <c r="J648" s="12">
        <f>STOCK[[#This Row],[Precio Final]]*10%</f>
        <v>1.8</v>
      </c>
      <c r="K648" s="9">
        <v>9</v>
      </c>
      <c r="L648" s="9">
        <v>1.8</v>
      </c>
      <c r="M648" s="13">
        <f>STOCK[[#This Row],[Costo Unitario (USD)]]+STOCK[[#This Row],[Costo Envío (USD)]]+STOCK[[#This Row],[Comisión 10%]]</f>
        <v>12.600000000000001</v>
      </c>
      <c r="N648" s="8">
        <f t="shared" si="25"/>
        <v>18.900000000000002</v>
      </c>
      <c r="O648" s="9">
        <f t="shared" si="24"/>
        <v>18</v>
      </c>
      <c r="P648" s="9">
        <f>STOCK[[#This Row],[Precio Final]]-STOCK[[#This Row],[Costo total]]</f>
        <v>5.3999999999999986</v>
      </c>
      <c r="Q648" s="8">
        <f>STOCK[[#This Row],[Ganancia Unitaria]]*STOCK[[#This Row],[Salidas]]</f>
        <v>0</v>
      </c>
      <c r="R648" s="8"/>
      <c r="S648" s="8"/>
      <c r="T648" s="9"/>
      <c r="U648" s="8"/>
      <c r="V648" s="8"/>
    </row>
    <row r="649" spans="1:22" ht="34" customHeight="1" x14ac:dyDescent="0.2">
      <c r="A649" s="14" t="s">
        <v>1351</v>
      </c>
      <c r="B649" s="14" t="s">
        <v>85</v>
      </c>
      <c r="C649" s="16" t="s">
        <v>1352</v>
      </c>
      <c r="D649" s="14" t="s">
        <v>42</v>
      </c>
      <c r="E649" s="15"/>
      <c r="F649" s="15">
        <v>18</v>
      </c>
      <c r="G649" s="14">
        <v>1</v>
      </c>
      <c r="H649" s="17">
        <f>SUMIFS(VENTAS[Cantidad],VENTAS[Código del producto Vendido],STOCK[[#This Row],[Code]])</f>
        <v>0</v>
      </c>
      <c r="I649" s="14">
        <f>STOCK[[#This Row],[Entradas]]-STOCK[[#This Row],[Salidas]]</f>
        <v>1</v>
      </c>
      <c r="J649" s="18">
        <f>STOCK[[#This Row],[Precio Final]]*10%</f>
        <v>1.8</v>
      </c>
      <c r="K649" s="15">
        <v>9</v>
      </c>
      <c r="L649" s="15">
        <v>1.8</v>
      </c>
      <c r="M649" s="19">
        <f>STOCK[[#This Row],[Costo Unitario (USD)]]+STOCK[[#This Row],[Costo Envío (USD)]]+STOCK[[#This Row],[Comisión 10%]]</f>
        <v>12.600000000000001</v>
      </c>
      <c r="N649" s="14">
        <f t="shared" si="25"/>
        <v>18.900000000000002</v>
      </c>
      <c r="O649" s="15">
        <f t="shared" si="24"/>
        <v>18</v>
      </c>
      <c r="P649" s="15">
        <f>STOCK[[#This Row],[Precio Final]]-STOCK[[#This Row],[Costo total]]</f>
        <v>5.3999999999999986</v>
      </c>
      <c r="Q649" s="14">
        <f>STOCK[[#This Row],[Ganancia Unitaria]]*STOCK[[#This Row],[Salidas]]</f>
        <v>0</v>
      </c>
      <c r="R649" s="14"/>
      <c r="S649" s="14"/>
      <c r="T649" s="15"/>
      <c r="U649" s="14"/>
      <c r="V649" s="14">
        <v>15</v>
      </c>
    </row>
    <row r="650" spans="1:22" ht="34" customHeight="1" x14ac:dyDescent="0.2">
      <c r="A650" s="8" t="s">
        <v>1353</v>
      </c>
      <c r="B650" s="8" t="s">
        <v>136</v>
      </c>
      <c r="C650" s="10" t="s">
        <v>1354</v>
      </c>
      <c r="D650" s="8" t="s">
        <v>113</v>
      </c>
      <c r="E650" s="9"/>
      <c r="F650" s="9">
        <v>18</v>
      </c>
      <c r="G650" s="8">
        <v>1</v>
      </c>
      <c r="H650" s="11">
        <f>SUMIFS(VENTAS[Cantidad],VENTAS[Código del producto Vendido],STOCK[[#This Row],[Code]])</f>
        <v>0</v>
      </c>
      <c r="I650" s="8">
        <f>STOCK[[#This Row],[Entradas]]-STOCK[[#This Row],[Salidas]]</f>
        <v>1</v>
      </c>
      <c r="J650" s="12">
        <f>STOCK[[#This Row],[Precio Final]]*10%</f>
        <v>1.8</v>
      </c>
      <c r="K650" s="9">
        <v>9</v>
      </c>
      <c r="L650" s="9">
        <v>1.8</v>
      </c>
      <c r="M650" s="13">
        <f>STOCK[[#This Row],[Costo Unitario (USD)]]+STOCK[[#This Row],[Costo Envío (USD)]]+STOCK[[#This Row],[Comisión 10%]]</f>
        <v>12.600000000000001</v>
      </c>
      <c r="N650" s="8">
        <f t="shared" si="25"/>
        <v>18.900000000000002</v>
      </c>
      <c r="O650" s="9">
        <f t="shared" si="24"/>
        <v>18</v>
      </c>
      <c r="P650" s="9">
        <f>STOCK[[#This Row],[Precio Final]]-STOCK[[#This Row],[Costo total]]</f>
        <v>5.3999999999999986</v>
      </c>
      <c r="Q650" s="8">
        <f>STOCK[[#This Row],[Ganancia Unitaria]]*STOCK[[#This Row],[Salidas]]</f>
        <v>0</v>
      </c>
      <c r="R650" s="8"/>
      <c r="S650" s="8"/>
      <c r="T650" s="9"/>
      <c r="U650" s="8"/>
      <c r="V650" s="8"/>
    </row>
    <row r="651" spans="1:22" ht="34" customHeight="1" x14ac:dyDescent="0.2">
      <c r="A651" s="14" t="s">
        <v>1355</v>
      </c>
      <c r="B651" s="14" t="s">
        <v>136</v>
      </c>
      <c r="C651" s="16" t="s">
        <v>1354</v>
      </c>
      <c r="D651" s="14" t="s">
        <v>34</v>
      </c>
      <c r="E651" s="15"/>
      <c r="F651" s="15">
        <v>18</v>
      </c>
      <c r="G651" s="14">
        <v>1</v>
      </c>
      <c r="H651" s="17">
        <f>SUMIFS(VENTAS[Cantidad],VENTAS[Código del producto Vendido],STOCK[[#This Row],[Code]])</f>
        <v>0</v>
      </c>
      <c r="I651" s="14">
        <f>STOCK[[#This Row],[Entradas]]-STOCK[[#This Row],[Salidas]]</f>
        <v>1</v>
      </c>
      <c r="J651" s="18">
        <f>STOCK[[#This Row],[Precio Final]]*10%</f>
        <v>1.8</v>
      </c>
      <c r="K651" s="15">
        <v>9</v>
      </c>
      <c r="L651" s="15">
        <v>1.8</v>
      </c>
      <c r="M651" s="19">
        <f>STOCK[[#This Row],[Costo Unitario (USD)]]+STOCK[[#This Row],[Costo Envío (USD)]]+STOCK[[#This Row],[Comisión 10%]]</f>
        <v>12.600000000000001</v>
      </c>
      <c r="N651" s="14">
        <f t="shared" si="25"/>
        <v>18.900000000000002</v>
      </c>
      <c r="O651" s="15">
        <f t="shared" si="24"/>
        <v>18</v>
      </c>
      <c r="P651" s="15">
        <f>STOCK[[#This Row],[Precio Final]]-STOCK[[#This Row],[Costo total]]</f>
        <v>5.3999999999999986</v>
      </c>
      <c r="Q651" s="14">
        <f>STOCK[[#This Row],[Ganancia Unitaria]]*STOCK[[#This Row],[Salidas]]</f>
        <v>0</v>
      </c>
      <c r="R651" s="14"/>
      <c r="S651" s="14"/>
      <c r="T651" s="15"/>
      <c r="U651" s="14"/>
      <c r="V651" s="14"/>
    </row>
    <row r="652" spans="1:22" ht="34" customHeight="1" x14ac:dyDescent="0.2">
      <c r="A652" s="8" t="s">
        <v>1356</v>
      </c>
      <c r="B652" s="8" t="s">
        <v>136</v>
      </c>
      <c r="C652" s="10" t="s">
        <v>611</v>
      </c>
      <c r="D652" s="8" t="s">
        <v>113</v>
      </c>
      <c r="E652" s="9"/>
      <c r="F652" s="9">
        <v>18</v>
      </c>
      <c r="G652" s="8">
        <v>2</v>
      </c>
      <c r="H652" s="11">
        <f>SUMIFS(VENTAS[Cantidad],VENTAS[Código del producto Vendido],STOCK[[#This Row],[Code]])</f>
        <v>0</v>
      </c>
      <c r="I652" s="8">
        <f>STOCK[[#This Row],[Entradas]]-STOCK[[#This Row],[Salidas]]</f>
        <v>2</v>
      </c>
      <c r="J652" s="12">
        <f>STOCK[[#This Row],[Precio Final]]*10%</f>
        <v>1.8</v>
      </c>
      <c r="K652" s="9">
        <v>9</v>
      </c>
      <c r="L652" s="9">
        <v>1.8</v>
      </c>
      <c r="M652" s="13">
        <f>STOCK[[#This Row],[Costo Unitario (USD)]]+STOCK[[#This Row],[Costo Envío (USD)]]+STOCK[[#This Row],[Comisión 10%]]</f>
        <v>12.600000000000001</v>
      </c>
      <c r="N652" s="8">
        <f t="shared" si="25"/>
        <v>18.900000000000002</v>
      </c>
      <c r="O652" s="9">
        <f t="shared" si="24"/>
        <v>18</v>
      </c>
      <c r="P652" s="9">
        <f>STOCK[[#This Row],[Precio Final]]-STOCK[[#This Row],[Costo total]]</f>
        <v>5.3999999999999986</v>
      </c>
      <c r="Q652" s="8">
        <f>STOCK[[#This Row],[Ganancia Unitaria]]*STOCK[[#This Row],[Salidas]]</f>
        <v>0</v>
      </c>
      <c r="R652" s="8"/>
      <c r="S652" s="8"/>
      <c r="T652" s="9"/>
      <c r="U652" s="8"/>
      <c r="V652" s="8">
        <v>15</v>
      </c>
    </row>
    <row r="653" spans="1:22" ht="34" customHeight="1" x14ac:dyDescent="0.2">
      <c r="A653" s="14" t="s">
        <v>1357</v>
      </c>
      <c r="B653" s="14" t="s">
        <v>607</v>
      </c>
      <c r="C653" s="16" t="s">
        <v>611</v>
      </c>
      <c r="D653" s="14" t="s">
        <v>609</v>
      </c>
      <c r="E653" s="15"/>
      <c r="F653" s="15">
        <v>18</v>
      </c>
      <c r="G653" s="14">
        <v>1</v>
      </c>
      <c r="H653" s="17">
        <f>SUMIFS(VENTAS[Cantidad],VENTAS[Código del producto Vendido],STOCK[[#This Row],[Code]])</f>
        <v>0</v>
      </c>
      <c r="I653" s="14">
        <f>STOCK[[#This Row],[Entradas]]-STOCK[[#This Row],[Salidas]]</f>
        <v>1</v>
      </c>
      <c r="J653" s="18">
        <f>STOCK[[#This Row],[Precio Final]]*10%</f>
        <v>1.8</v>
      </c>
      <c r="K653" s="15">
        <v>9</v>
      </c>
      <c r="L653" s="15">
        <v>1.8</v>
      </c>
      <c r="M653" s="19">
        <f>STOCK[[#This Row],[Costo Unitario (USD)]]+STOCK[[#This Row],[Costo Envío (USD)]]+STOCK[[#This Row],[Comisión 10%]]</f>
        <v>12.600000000000001</v>
      </c>
      <c r="N653" s="14">
        <f t="shared" si="25"/>
        <v>18.900000000000002</v>
      </c>
      <c r="O653" s="15">
        <f t="shared" si="24"/>
        <v>18</v>
      </c>
      <c r="P653" s="15">
        <f>STOCK[[#This Row],[Precio Final]]-STOCK[[#This Row],[Costo total]]</f>
        <v>5.3999999999999986</v>
      </c>
      <c r="Q653" s="14">
        <f>STOCK[[#This Row],[Ganancia Unitaria]]*STOCK[[#This Row],[Salidas]]</f>
        <v>0</v>
      </c>
      <c r="R653" s="14"/>
      <c r="S653" s="14"/>
      <c r="T653" s="15"/>
      <c r="U653" s="14"/>
      <c r="V653" s="14">
        <v>15</v>
      </c>
    </row>
    <row r="654" spans="1:22" ht="34" customHeight="1" x14ac:dyDescent="0.2">
      <c r="A654" s="8" t="s">
        <v>1358</v>
      </c>
      <c r="B654" s="8" t="s">
        <v>85</v>
      </c>
      <c r="C654" s="10" t="s">
        <v>1359</v>
      </c>
      <c r="D654" s="8" t="s">
        <v>46</v>
      </c>
      <c r="E654" s="9"/>
      <c r="F654" s="9">
        <v>25</v>
      </c>
      <c r="G654" s="8">
        <v>1</v>
      </c>
      <c r="H654" s="11">
        <f>SUMIFS(VENTAS[Cantidad],VENTAS[Código del producto Vendido],STOCK[[#This Row],[Code]])</f>
        <v>0</v>
      </c>
      <c r="I654" s="8">
        <f>STOCK[[#This Row],[Entradas]]-STOCK[[#This Row],[Salidas]]</f>
        <v>1</v>
      </c>
      <c r="J654" s="12">
        <f>STOCK[[#This Row],[Precio Final]]*10%</f>
        <v>2.5</v>
      </c>
      <c r="K654" s="9">
        <v>9</v>
      </c>
      <c r="L654" s="9">
        <v>1.8</v>
      </c>
      <c r="M654" s="13">
        <f>STOCK[[#This Row],[Costo Unitario (USD)]]+STOCK[[#This Row],[Costo Envío (USD)]]+STOCK[[#This Row],[Comisión 10%]]</f>
        <v>13.3</v>
      </c>
      <c r="N654" s="8">
        <f t="shared" si="25"/>
        <v>19.950000000000003</v>
      </c>
      <c r="O654" s="9">
        <f t="shared" si="24"/>
        <v>25</v>
      </c>
      <c r="P654" s="9">
        <f>STOCK[[#This Row],[Precio Final]]-STOCK[[#This Row],[Costo total]]</f>
        <v>11.7</v>
      </c>
      <c r="Q654" s="8">
        <f>STOCK[[#This Row],[Ganancia Unitaria]]*STOCK[[#This Row],[Salidas]]</f>
        <v>0</v>
      </c>
      <c r="R654" s="8"/>
      <c r="S654" s="8"/>
      <c r="T654" s="9"/>
      <c r="U654" s="8"/>
      <c r="V654" s="8">
        <v>20</v>
      </c>
    </row>
    <row r="655" spans="1:22" ht="34" customHeight="1" x14ac:dyDescent="0.2">
      <c r="A655" s="14" t="s">
        <v>1360</v>
      </c>
      <c r="B655" s="14" t="s">
        <v>136</v>
      </c>
      <c r="C655" s="16" t="s">
        <v>1361</v>
      </c>
      <c r="D655" s="14" t="s">
        <v>34</v>
      </c>
      <c r="E655" s="15"/>
      <c r="F655" s="15">
        <v>18</v>
      </c>
      <c r="G655" s="14">
        <v>1</v>
      </c>
      <c r="H655" s="17">
        <f>SUMIFS(VENTAS[Cantidad],VENTAS[Código del producto Vendido],STOCK[[#This Row],[Code]])</f>
        <v>0</v>
      </c>
      <c r="I655" s="14">
        <f>STOCK[[#This Row],[Entradas]]-STOCK[[#This Row],[Salidas]]</f>
        <v>1</v>
      </c>
      <c r="J655" s="18">
        <f>STOCK[[#This Row],[Precio Final]]*10%</f>
        <v>1.8</v>
      </c>
      <c r="K655" s="15">
        <v>9</v>
      </c>
      <c r="L655" s="15">
        <v>1.8</v>
      </c>
      <c r="M655" s="19">
        <f>STOCK[[#This Row],[Costo Unitario (USD)]]+STOCK[[#This Row],[Costo Envío (USD)]]+STOCK[[#This Row],[Comisión 10%]]</f>
        <v>12.600000000000001</v>
      </c>
      <c r="N655" s="14">
        <f t="shared" si="25"/>
        <v>18.900000000000002</v>
      </c>
      <c r="O655" s="15">
        <f t="shared" si="24"/>
        <v>18</v>
      </c>
      <c r="P655" s="15">
        <f>STOCK[[#This Row],[Precio Final]]-STOCK[[#This Row],[Costo total]]</f>
        <v>5.3999999999999986</v>
      </c>
      <c r="Q655" s="14">
        <f>STOCK[[#This Row],[Ganancia Unitaria]]*STOCK[[#This Row],[Salidas]]</f>
        <v>0</v>
      </c>
      <c r="R655" s="14"/>
      <c r="S655" s="14"/>
      <c r="T655" s="15"/>
      <c r="U655" s="14"/>
      <c r="V655" s="14"/>
    </row>
    <row r="656" spans="1:22" ht="34" customHeight="1" x14ac:dyDescent="0.2">
      <c r="A656" s="8" t="s">
        <v>1362</v>
      </c>
      <c r="B656" s="8" t="s">
        <v>607</v>
      </c>
      <c r="C656" s="10" t="s">
        <v>1361</v>
      </c>
      <c r="D656" s="8" t="s">
        <v>609</v>
      </c>
      <c r="E656" s="9"/>
      <c r="F656" s="9">
        <v>18</v>
      </c>
      <c r="G656" s="8">
        <v>2</v>
      </c>
      <c r="H656" s="11">
        <f>SUMIFS(VENTAS[Cantidad],VENTAS[Código del producto Vendido],STOCK[[#This Row],[Code]])</f>
        <v>2</v>
      </c>
      <c r="I656" s="8">
        <f>STOCK[[#This Row],[Entradas]]-STOCK[[#This Row],[Salidas]]</f>
        <v>0</v>
      </c>
      <c r="J656" s="12">
        <f>STOCK[[#This Row],[Precio Final]]*10%</f>
        <v>1.8</v>
      </c>
      <c r="K656" s="9">
        <v>9</v>
      </c>
      <c r="L656" s="9">
        <v>1.8</v>
      </c>
      <c r="M656" s="13">
        <f>STOCK[[#This Row],[Costo Unitario (USD)]]+STOCK[[#This Row],[Costo Envío (USD)]]+STOCK[[#This Row],[Comisión 10%]]</f>
        <v>12.600000000000001</v>
      </c>
      <c r="N656" s="8">
        <f t="shared" si="25"/>
        <v>18.900000000000002</v>
      </c>
      <c r="O656" s="9">
        <f t="shared" si="24"/>
        <v>18</v>
      </c>
      <c r="P656" s="9">
        <f>STOCK[[#This Row],[Precio Final]]-STOCK[[#This Row],[Costo total]]</f>
        <v>5.3999999999999986</v>
      </c>
      <c r="Q656" s="8">
        <f>STOCK[[#This Row],[Ganancia Unitaria]]*STOCK[[#This Row],[Salidas]]</f>
        <v>10.799999999999997</v>
      </c>
      <c r="R656" s="8"/>
      <c r="S656" s="8"/>
      <c r="T656" s="9"/>
      <c r="U656" s="8"/>
      <c r="V656" s="8"/>
    </row>
    <row r="657" spans="1:22" ht="34" customHeight="1" x14ac:dyDescent="0.2">
      <c r="A657" s="14" t="s">
        <v>1363</v>
      </c>
      <c r="B657" s="14" t="s">
        <v>85</v>
      </c>
      <c r="C657" s="16" t="s">
        <v>1359</v>
      </c>
      <c r="D657" s="14" t="s">
        <v>42</v>
      </c>
      <c r="E657" s="15"/>
      <c r="F657" s="15">
        <v>25</v>
      </c>
      <c r="G657" s="14">
        <v>2</v>
      </c>
      <c r="H657" s="17">
        <f>SUMIFS(VENTAS[Cantidad],VENTAS[Código del producto Vendido],STOCK[[#This Row],[Code]])</f>
        <v>0</v>
      </c>
      <c r="I657" s="14">
        <v>2</v>
      </c>
      <c r="J657" s="18">
        <f>STOCK[[#This Row],[Precio Final]]*10%</f>
        <v>2.5</v>
      </c>
      <c r="K657" s="15">
        <v>9</v>
      </c>
      <c r="L657" s="15">
        <v>1.8</v>
      </c>
      <c r="M657" s="19">
        <f>STOCK[[#This Row],[Costo Unitario (USD)]]+STOCK[[#This Row],[Costo Envío (USD)]]+STOCK[[#This Row],[Comisión 10%]]</f>
        <v>13.3</v>
      </c>
      <c r="N657" s="14">
        <f t="shared" si="25"/>
        <v>19.950000000000003</v>
      </c>
      <c r="O657" s="15">
        <f t="shared" si="24"/>
        <v>25</v>
      </c>
      <c r="P657" s="15">
        <f>STOCK[[#This Row],[Precio Final]]-STOCK[[#This Row],[Costo total]]</f>
        <v>11.7</v>
      </c>
      <c r="Q657" s="14">
        <f>STOCK[[#This Row],[Ganancia Unitaria]]*STOCK[[#This Row],[Salidas]]</f>
        <v>0</v>
      </c>
      <c r="R657" s="14"/>
      <c r="S657" s="14"/>
      <c r="T657" s="15"/>
      <c r="U657" s="14"/>
      <c r="V657" s="14"/>
    </row>
    <row r="658" spans="1:22" ht="34" customHeight="1" x14ac:dyDescent="0.2">
      <c r="A658" s="8" t="s">
        <v>1364</v>
      </c>
      <c r="B658" s="8" t="s">
        <v>136</v>
      </c>
      <c r="C658" s="10" t="s">
        <v>1365</v>
      </c>
      <c r="D658" s="8" t="s">
        <v>34</v>
      </c>
      <c r="E658" s="9"/>
      <c r="F658" s="9">
        <v>20</v>
      </c>
      <c r="G658" s="8">
        <v>1</v>
      </c>
      <c r="H658" s="11">
        <f>SUMIFS(VENTAS[Cantidad],VENTAS[Código del producto Vendido],STOCK[[#This Row],[Code]])</f>
        <v>1</v>
      </c>
      <c r="I658" s="8">
        <f>STOCK[[#This Row],[Entradas]]-STOCK[[#This Row],[Salidas]]</f>
        <v>0</v>
      </c>
      <c r="J658" s="12">
        <f>STOCK[[#This Row],[Precio Final]]*10%</f>
        <v>2</v>
      </c>
      <c r="K658" s="9">
        <v>9</v>
      </c>
      <c r="L658" s="9">
        <v>1.8</v>
      </c>
      <c r="M658" s="13">
        <f>STOCK[[#This Row],[Costo Unitario (USD)]]+STOCK[[#This Row],[Costo Envío (USD)]]+STOCK[[#This Row],[Comisión 10%]]</f>
        <v>12.8</v>
      </c>
      <c r="N658" s="8">
        <f t="shared" si="25"/>
        <v>19.200000000000003</v>
      </c>
      <c r="O658" s="9">
        <f t="shared" ref="O658:O687" si="26">F658</f>
        <v>20</v>
      </c>
      <c r="P658" s="9">
        <f>STOCK[[#This Row],[Precio Final]]-STOCK[[#This Row],[Costo total]]</f>
        <v>7.1999999999999993</v>
      </c>
      <c r="Q658" s="8">
        <f>STOCK[[#This Row],[Ganancia Unitaria]]*STOCK[[#This Row],[Salidas]]</f>
        <v>7.1999999999999993</v>
      </c>
      <c r="R658" s="8"/>
      <c r="S658" s="8"/>
      <c r="T658" s="9"/>
      <c r="U658" s="8"/>
      <c r="V658" s="8"/>
    </row>
    <row r="659" spans="1:22" ht="34" customHeight="1" x14ac:dyDescent="0.2">
      <c r="A659" s="14" t="s">
        <v>1366</v>
      </c>
      <c r="B659" s="14" t="s">
        <v>85</v>
      </c>
      <c r="C659" s="16" t="s">
        <v>694</v>
      </c>
      <c r="D659" s="14" t="s">
        <v>42</v>
      </c>
      <c r="E659" s="15"/>
      <c r="F659" s="15">
        <v>18</v>
      </c>
      <c r="G659" s="14">
        <v>1</v>
      </c>
      <c r="H659" s="17">
        <f>SUMIFS(VENTAS[Cantidad],VENTAS[Código del producto Vendido],STOCK[[#This Row],[Code]])</f>
        <v>0</v>
      </c>
      <c r="I659" s="14">
        <f>STOCK[[#This Row],[Entradas]]-STOCK[[#This Row],[Salidas]]</f>
        <v>1</v>
      </c>
      <c r="J659" s="18">
        <f>STOCK[[#This Row],[Precio Final]]*10%</f>
        <v>1.8</v>
      </c>
      <c r="K659" s="15">
        <v>9</v>
      </c>
      <c r="L659" s="15">
        <v>1.8</v>
      </c>
      <c r="M659" s="19">
        <f>STOCK[[#This Row],[Costo Unitario (USD)]]+STOCK[[#This Row],[Costo Envío (USD)]]+STOCK[[#This Row],[Comisión 10%]]</f>
        <v>12.600000000000001</v>
      </c>
      <c r="N659" s="14">
        <f t="shared" si="25"/>
        <v>18.900000000000002</v>
      </c>
      <c r="O659" s="15">
        <f t="shared" si="26"/>
        <v>18</v>
      </c>
      <c r="P659" s="15">
        <f>STOCK[[#This Row],[Precio Final]]-STOCK[[#This Row],[Costo total]]</f>
        <v>5.3999999999999986</v>
      </c>
      <c r="Q659" s="14">
        <f>STOCK[[#This Row],[Ganancia Unitaria]]*STOCK[[#This Row],[Salidas]]</f>
        <v>0</v>
      </c>
      <c r="R659" s="14"/>
      <c r="S659" s="14"/>
      <c r="T659" s="15"/>
      <c r="U659" s="14"/>
      <c r="V659" s="14"/>
    </row>
    <row r="660" spans="1:22" ht="34" customHeight="1" x14ac:dyDescent="0.2">
      <c r="A660" s="8" t="s">
        <v>1367</v>
      </c>
      <c r="B660" s="8" t="s">
        <v>85</v>
      </c>
      <c r="C660" s="10" t="s">
        <v>1368</v>
      </c>
      <c r="D660" s="8" t="s">
        <v>42</v>
      </c>
      <c r="E660" s="9"/>
      <c r="F660" s="9">
        <v>20</v>
      </c>
      <c r="G660" s="8">
        <v>1</v>
      </c>
      <c r="H660" s="11">
        <f>SUMIFS(VENTAS[Cantidad],VENTAS[Código del producto Vendido],STOCK[[#This Row],[Code]])</f>
        <v>0</v>
      </c>
      <c r="I660" s="8">
        <f>STOCK[[#This Row],[Entradas]]-STOCK[[#This Row],[Salidas]]</f>
        <v>1</v>
      </c>
      <c r="J660" s="12">
        <f>STOCK[[#This Row],[Precio Final]]*10%</f>
        <v>2</v>
      </c>
      <c r="K660" s="9">
        <v>9</v>
      </c>
      <c r="L660" s="9">
        <v>1.8</v>
      </c>
      <c r="M660" s="13">
        <f>STOCK[[#This Row],[Costo Unitario (USD)]]+STOCK[[#This Row],[Costo Envío (USD)]]+STOCK[[#This Row],[Comisión 10%]]</f>
        <v>12.8</v>
      </c>
      <c r="N660" s="8">
        <f t="shared" si="25"/>
        <v>19.200000000000003</v>
      </c>
      <c r="O660" s="9">
        <f t="shared" si="26"/>
        <v>20</v>
      </c>
      <c r="P660" s="9">
        <f>STOCK[[#This Row],[Precio Final]]-STOCK[[#This Row],[Costo total]]</f>
        <v>7.1999999999999993</v>
      </c>
      <c r="Q660" s="8">
        <f>STOCK[[#This Row],[Ganancia Unitaria]]*STOCK[[#This Row],[Salidas]]</f>
        <v>0</v>
      </c>
      <c r="R660" s="8"/>
      <c r="S660" s="8"/>
      <c r="T660" s="9"/>
      <c r="U660" s="8"/>
      <c r="V660" s="8">
        <v>18</v>
      </c>
    </row>
    <row r="661" spans="1:22" ht="34" customHeight="1" x14ac:dyDescent="0.2">
      <c r="A661" s="14" t="s">
        <v>1369</v>
      </c>
      <c r="B661" s="14" t="s">
        <v>136</v>
      </c>
      <c r="C661" s="16" t="s">
        <v>703</v>
      </c>
      <c r="D661" s="14" t="s">
        <v>34</v>
      </c>
      <c r="E661" s="15"/>
      <c r="F661" s="15">
        <v>18</v>
      </c>
      <c r="G661" s="14">
        <v>1</v>
      </c>
      <c r="H661" s="17">
        <f>SUMIFS(VENTAS[Cantidad],VENTAS[Código del producto Vendido],STOCK[[#This Row],[Code]])</f>
        <v>1</v>
      </c>
      <c r="I661" s="14">
        <f>STOCK[[#This Row],[Entradas]]-STOCK[[#This Row],[Salidas]]</f>
        <v>0</v>
      </c>
      <c r="J661" s="18">
        <f>STOCK[[#This Row],[Precio Final]]*10%</f>
        <v>1.8</v>
      </c>
      <c r="K661" s="15">
        <v>9</v>
      </c>
      <c r="L661" s="15">
        <v>1.8</v>
      </c>
      <c r="M661" s="19">
        <f>STOCK[[#This Row],[Costo Unitario (USD)]]+STOCK[[#This Row],[Costo Envío (USD)]]+STOCK[[#This Row],[Comisión 10%]]</f>
        <v>12.600000000000001</v>
      </c>
      <c r="N661" s="14">
        <f t="shared" si="25"/>
        <v>18.900000000000002</v>
      </c>
      <c r="O661" s="15">
        <f t="shared" si="26"/>
        <v>18</v>
      </c>
      <c r="P661" s="15">
        <f>STOCK[[#This Row],[Precio Final]]-STOCK[[#This Row],[Costo total]]</f>
        <v>5.3999999999999986</v>
      </c>
      <c r="Q661" s="14">
        <f>STOCK[[#This Row],[Ganancia Unitaria]]*STOCK[[#This Row],[Salidas]]</f>
        <v>5.3999999999999986</v>
      </c>
      <c r="R661" s="14"/>
      <c r="S661" s="14"/>
      <c r="T661" s="15"/>
      <c r="U661" s="14"/>
      <c r="V661" s="14"/>
    </row>
    <row r="662" spans="1:22" ht="51" customHeight="1" x14ac:dyDescent="0.2">
      <c r="A662" s="8" t="s">
        <v>1370</v>
      </c>
      <c r="B662" s="8" t="s">
        <v>85</v>
      </c>
      <c r="C662" s="10" t="s">
        <v>1371</v>
      </c>
      <c r="D662" s="8" t="s">
        <v>42</v>
      </c>
      <c r="E662" s="9"/>
      <c r="F662" s="9">
        <v>30</v>
      </c>
      <c r="G662" s="8">
        <v>1</v>
      </c>
      <c r="H662" s="11">
        <f>SUMIFS(VENTAS[Cantidad],VENTAS[Código del producto Vendido],STOCK[[#This Row],[Code]])</f>
        <v>0</v>
      </c>
      <c r="I662" s="8">
        <f>STOCK[[#This Row],[Entradas]]-STOCK[[#This Row],[Salidas]]</f>
        <v>1</v>
      </c>
      <c r="J662" s="12">
        <f>STOCK[[#This Row],[Precio Final]]*10%</f>
        <v>3</v>
      </c>
      <c r="K662" s="9">
        <v>9</v>
      </c>
      <c r="L662" s="9">
        <v>1.8</v>
      </c>
      <c r="M662" s="13">
        <f>STOCK[[#This Row],[Costo Unitario (USD)]]+STOCK[[#This Row],[Costo Envío (USD)]]+STOCK[[#This Row],[Comisión 10%]]</f>
        <v>13.8</v>
      </c>
      <c r="N662" s="8">
        <f t="shared" si="25"/>
        <v>20.700000000000003</v>
      </c>
      <c r="O662" s="9">
        <f t="shared" si="26"/>
        <v>30</v>
      </c>
      <c r="P662" s="9">
        <f>STOCK[[#This Row],[Precio Final]]-STOCK[[#This Row],[Costo total]]</f>
        <v>16.2</v>
      </c>
      <c r="Q662" s="8">
        <f>STOCK[[#This Row],[Ganancia Unitaria]]*STOCK[[#This Row],[Salidas]]</f>
        <v>0</v>
      </c>
      <c r="R662" s="8"/>
      <c r="S662" s="8"/>
      <c r="T662" s="9"/>
      <c r="U662" s="8"/>
      <c r="V662" s="8"/>
    </row>
    <row r="663" spans="1:22" ht="51" customHeight="1" x14ac:dyDescent="0.2">
      <c r="A663" s="14" t="s">
        <v>1372</v>
      </c>
      <c r="B663" s="14" t="s">
        <v>85</v>
      </c>
      <c r="C663" s="16" t="s">
        <v>1373</v>
      </c>
      <c r="D663" s="14" t="s">
        <v>42</v>
      </c>
      <c r="E663" s="15"/>
      <c r="F663" s="15">
        <v>20</v>
      </c>
      <c r="G663" s="14">
        <v>1</v>
      </c>
      <c r="H663" s="17">
        <f>SUMIFS(VENTAS[Cantidad],VENTAS[Código del producto Vendido],STOCK[[#This Row],[Code]])</f>
        <v>1</v>
      </c>
      <c r="I663" s="14">
        <f>STOCK[[#This Row],[Entradas]]-STOCK[[#This Row],[Salidas]]</f>
        <v>0</v>
      </c>
      <c r="J663" s="18">
        <f>STOCK[[#This Row],[Precio Final]]*10%</f>
        <v>2</v>
      </c>
      <c r="K663" s="15">
        <v>9</v>
      </c>
      <c r="L663" s="15">
        <v>1.8</v>
      </c>
      <c r="M663" s="19">
        <f>STOCK[[#This Row],[Costo Unitario (USD)]]+STOCK[[#This Row],[Costo Envío (USD)]]+STOCK[[#This Row],[Comisión 10%]]</f>
        <v>12.8</v>
      </c>
      <c r="N663" s="14">
        <f t="shared" si="25"/>
        <v>19.200000000000003</v>
      </c>
      <c r="O663" s="15">
        <f t="shared" si="26"/>
        <v>20</v>
      </c>
      <c r="P663" s="15">
        <f>STOCK[[#This Row],[Precio Final]]-STOCK[[#This Row],[Costo total]]</f>
        <v>7.1999999999999993</v>
      </c>
      <c r="Q663" s="14">
        <f>STOCK[[#This Row],[Ganancia Unitaria]]*STOCK[[#This Row],[Salidas]]</f>
        <v>7.1999999999999993</v>
      </c>
      <c r="R663" s="14"/>
      <c r="S663" s="14"/>
      <c r="T663" s="15"/>
      <c r="U663" s="14"/>
      <c r="V663" s="14"/>
    </row>
    <row r="664" spans="1:22" ht="51" customHeight="1" x14ac:dyDescent="0.2">
      <c r="A664" s="8" t="s">
        <v>1374</v>
      </c>
      <c r="B664" s="8" t="s">
        <v>607</v>
      </c>
      <c r="C664" s="10" t="s">
        <v>1373</v>
      </c>
      <c r="D664" s="8" t="s">
        <v>224</v>
      </c>
      <c r="E664" s="9"/>
      <c r="F664" s="9">
        <v>20</v>
      </c>
      <c r="G664" s="8">
        <v>2</v>
      </c>
      <c r="H664" s="11">
        <f>SUMIFS(VENTAS[Cantidad],VENTAS[Código del producto Vendido],STOCK[[#This Row],[Code]])</f>
        <v>2</v>
      </c>
      <c r="I664" s="8">
        <f>STOCK[[#This Row],[Entradas]]-STOCK[[#This Row],[Salidas]]</f>
        <v>0</v>
      </c>
      <c r="J664" s="12">
        <f>STOCK[[#This Row],[Precio Final]]*10%</f>
        <v>2</v>
      </c>
      <c r="K664" s="9">
        <v>9</v>
      </c>
      <c r="L664" s="9">
        <v>1.8</v>
      </c>
      <c r="M664" s="13">
        <f>STOCK[[#This Row],[Costo Unitario (USD)]]+STOCK[[#This Row],[Costo Envío (USD)]]+STOCK[[#This Row],[Comisión 10%]]</f>
        <v>12.8</v>
      </c>
      <c r="N664" s="8">
        <f t="shared" si="25"/>
        <v>19.200000000000003</v>
      </c>
      <c r="O664" s="9">
        <f t="shared" si="26"/>
        <v>20</v>
      </c>
      <c r="P664" s="9">
        <f>STOCK[[#This Row],[Precio Final]]-STOCK[[#This Row],[Costo total]]</f>
        <v>7.1999999999999993</v>
      </c>
      <c r="Q664" s="8">
        <f>STOCK[[#This Row],[Ganancia Unitaria]]*STOCK[[#This Row],[Salidas]]</f>
        <v>14.399999999999999</v>
      </c>
      <c r="R664" s="8"/>
      <c r="S664" s="8"/>
      <c r="T664" s="9"/>
      <c r="U664" s="8"/>
      <c r="V664" s="8"/>
    </row>
    <row r="665" spans="1:22" ht="34" customHeight="1" x14ac:dyDescent="0.2">
      <c r="A665" s="14" t="s">
        <v>1375</v>
      </c>
      <c r="B665" s="14" t="s">
        <v>807</v>
      </c>
      <c r="C665" s="16" t="s">
        <v>673</v>
      </c>
      <c r="D665" s="14" t="s">
        <v>1376</v>
      </c>
      <c r="E665" s="15"/>
      <c r="F665" s="15">
        <v>30</v>
      </c>
      <c r="G665" s="14">
        <v>3</v>
      </c>
      <c r="H665" s="17">
        <f>SUMIFS(VENTAS[Cantidad],VENTAS[Código del producto Vendido],STOCK[[#This Row],[Code]])</f>
        <v>0</v>
      </c>
      <c r="I665" s="14">
        <f>STOCK[[#This Row],[Entradas]]-STOCK[[#This Row],[Salidas]]</f>
        <v>3</v>
      </c>
      <c r="J665" s="18">
        <f>STOCK[[#This Row],[Precio Final]]*10%</f>
        <v>3</v>
      </c>
      <c r="K665" s="15">
        <v>9</v>
      </c>
      <c r="L665" s="15">
        <v>1.8</v>
      </c>
      <c r="M665" s="19">
        <f>STOCK[[#This Row],[Costo Unitario (USD)]]+STOCK[[#This Row],[Costo Envío (USD)]]+STOCK[[#This Row],[Comisión 10%]]</f>
        <v>13.8</v>
      </c>
      <c r="N665" s="14">
        <f t="shared" si="25"/>
        <v>20.700000000000003</v>
      </c>
      <c r="O665" s="15">
        <f t="shared" si="26"/>
        <v>30</v>
      </c>
      <c r="P665" s="15">
        <f>STOCK[[#This Row],[Precio Final]]-STOCK[[#This Row],[Costo total]]</f>
        <v>16.2</v>
      </c>
      <c r="Q665" s="14">
        <f>STOCK[[#This Row],[Ganancia Unitaria]]*STOCK[[#This Row],[Salidas]]</f>
        <v>0</v>
      </c>
      <c r="R665" s="14"/>
      <c r="S665" s="14"/>
      <c r="T665" s="15"/>
      <c r="U665" s="14"/>
      <c r="V665" s="14"/>
    </row>
    <row r="666" spans="1:22" ht="34" customHeight="1" x14ac:dyDescent="0.2">
      <c r="A666" s="8" t="s">
        <v>1377</v>
      </c>
      <c r="B666" s="8" t="s">
        <v>321</v>
      </c>
      <c r="C666" s="10" t="s">
        <v>1378</v>
      </c>
      <c r="D666" s="8" t="s">
        <v>622</v>
      </c>
      <c r="E666" s="9"/>
      <c r="F666" s="9">
        <v>30</v>
      </c>
      <c r="G666" s="8">
        <v>1</v>
      </c>
      <c r="H666" s="11">
        <f>SUMIFS(VENTAS[Cantidad],VENTAS[Código del producto Vendido],STOCK[[#This Row],[Code]])</f>
        <v>1</v>
      </c>
      <c r="I666" s="8">
        <f>STOCK[[#This Row],[Entradas]]-STOCK[[#This Row],[Salidas]]</f>
        <v>0</v>
      </c>
      <c r="J666" s="12">
        <f>STOCK[[#This Row],[Precio Final]]*10%</f>
        <v>3</v>
      </c>
      <c r="K666" s="9">
        <v>9</v>
      </c>
      <c r="L666" s="9">
        <v>1.8</v>
      </c>
      <c r="M666" s="13">
        <f>STOCK[[#This Row],[Costo Unitario (USD)]]+STOCK[[#This Row],[Costo Envío (USD)]]+STOCK[[#This Row],[Comisión 10%]]</f>
        <v>13.8</v>
      </c>
      <c r="N666" s="8">
        <f t="shared" si="25"/>
        <v>20.700000000000003</v>
      </c>
      <c r="O666" s="9">
        <f t="shared" si="26"/>
        <v>30</v>
      </c>
      <c r="P666" s="9">
        <f>STOCK[[#This Row],[Precio Final]]-STOCK[[#This Row],[Costo total]]</f>
        <v>16.2</v>
      </c>
      <c r="Q666" s="8">
        <f>STOCK[[#This Row],[Ganancia Unitaria]]*STOCK[[#This Row],[Salidas]]</f>
        <v>16.2</v>
      </c>
      <c r="R666" s="8"/>
      <c r="S666" s="8"/>
      <c r="T666" s="9"/>
      <c r="U666" s="8"/>
      <c r="V666" s="8"/>
    </row>
    <row r="667" spans="1:22" ht="34" customHeight="1" x14ac:dyDescent="0.2">
      <c r="A667" s="14" t="s">
        <v>1379</v>
      </c>
      <c r="B667" s="14" t="s">
        <v>321</v>
      </c>
      <c r="C667" s="16" t="s">
        <v>1380</v>
      </c>
      <c r="D667" s="14" t="s">
        <v>622</v>
      </c>
      <c r="E667" s="15"/>
      <c r="F667" s="15">
        <v>35</v>
      </c>
      <c r="G667" s="14">
        <v>2</v>
      </c>
      <c r="H667" s="17">
        <f>SUMIFS(VENTAS[Cantidad],VENTAS[Código del producto Vendido],STOCK[[#This Row],[Code]])</f>
        <v>0</v>
      </c>
      <c r="I667" s="14">
        <f>STOCK[[#This Row],[Entradas]]-STOCK[[#This Row],[Salidas]]</f>
        <v>2</v>
      </c>
      <c r="J667" s="18">
        <f>STOCK[[#This Row],[Precio Final]]*10%</f>
        <v>3.5</v>
      </c>
      <c r="K667" s="15">
        <v>9</v>
      </c>
      <c r="L667" s="15">
        <v>1.8</v>
      </c>
      <c r="M667" s="19">
        <f>STOCK[[#This Row],[Costo Unitario (USD)]]+STOCK[[#This Row],[Costo Envío (USD)]]+STOCK[[#This Row],[Comisión 10%]]</f>
        <v>14.3</v>
      </c>
      <c r="N667" s="14">
        <f t="shared" si="25"/>
        <v>21.450000000000003</v>
      </c>
      <c r="O667" s="15">
        <f t="shared" si="26"/>
        <v>35</v>
      </c>
      <c r="P667" s="15">
        <f>STOCK[[#This Row],[Precio Final]]-STOCK[[#This Row],[Costo total]]</f>
        <v>20.7</v>
      </c>
      <c r="Q667" s="14">
        <f>STOCK[[#This Row],[Ganancia Unitaria]]*STOCK[[#This Row],[Salidas]]</f>
        <v>0</v>
      </c>
      <c r="R667" s="14"/>
      <c r="S667" s="14"/>
      <c r="T667" s="15"/>
      <c r="U667" s="14"/>
      <c r="V667" s="14"/>
    </row>
    <row r="668" spans="1:22" ht="34" customHeight="1" x14ac:dyDescent="0.2">
      <c r="A668" s="8" t="s">
        <v>1381</v>
      </c>
      <c r="B668" s="8" t="s">
        <v>160</v>
      </c>
      <c r="C668" s="10" t="s">
        <v>1382</v>
      </c>
      <c r="D668" s="8" t="s">
        <v>888</v>
      </c>
      <c r="E668" s="9"/>
      <c r="F668" s="9">
        <v>30</v>
      </c>
      <c r="G668" s="8">
        <v>1</v>
      </c>
      <c r="H668" s="11">
        <f>SUMIFS(VENTAS[Cantidad],VENTAS[Código del producto Vendido],STOCK[[#This Row],[Code]])</f>
        <v>0</v>
      </c>
      <c r="I668" s="8">
        <f>STOCK[[#This Row],[Entradas]]-STOCK[[#This Row],[Salidas]]</f>
        <v>1</v>
      </c>
      <c r="J668" s="12">
        <f>STOCK[[#This Row],[Precio Final]]*10%</f>
        <v>3</v>
      </c>
      <c r="K668" s="9">
        <v>9</v>
      </c>
      <c r="L668" s="9">
        <v>1.8</v>
      </c>
      <c r="M668" s="13">
        <f>STOCK[[#This Row],[Costo Unitario (USD)]]+STOCK[[#This Row],[Costo Envío (USD)]]+STOCK[[#This Row],[Comisión 10%]]</f>
        <v>13.8</v>
      </c>
      <c r="N668" s="8">
        <f t="shared" si="25"/>
        <v>20.700000000000003</v>
      </c>
      <c r="O668" s="9">
        <f t="shared" si="26"/>
        <v>30</v>
      </c>
      <c r="P668" s="9">
        <f>STOCK[[#This Row],[Precio Final]]-STOCK[[#This Row],[Costo total]]</f>
        <v>16.2</v>
      </c>
      <c r="Q668" s="8">
        <f>STOCK[[#This Row],[Ganancia Unitaria]]*STOCK[[#This Row],[Salidas]]</f>
        <v>0</v>
      </c>
      <c r="R668" s="8"/>
      <c r="S668" s="8"/>
      <c r="T668" s="9"/>
      <c r="U668" s="8"/>
      <c r="V668" s="8"/>
    </row>
    <row r="669" spans="1:22" ht="34" customHeight="1" x14ac:dyDescent="0.2">
      <c r="A669" s="14" t="s">
        <v>1383</v>
      </c>
      <c r="B669" s="14" t="s">
        <v>160</v>
      </c>
      <c r="C669" s="16" t="s">
        <v>1384</v>
      </c>
      <c r="D669" s="14" t="s">
        <v>875</v>
      </c>
      <c r="E669" s="15"/>
      <c r="F669" s="15">
        <v>35</v>
      </c>
      <c r="G669" s="14">
        <v>1</v>
      </c>
      <c r="H669" s="17">
        <f>SUMIFS(VENTAS[Cantidad],VENTAS[Código del producto Vendido],STOCK[[#This Row],[Code]])</f>
        <v>0</v>
      </c>
      <c r="I669" s="14">
        <f>STOCK[[#This Row],[Entradas]]-STOCK[[#This Row],[Salidas]]</f>
        <v>1</v>
      </c>
      <c r="J669" s="18">
        <f>STOCK[[#This Row],[Precio Final]]*10%</f>
        <v>3.5</v>
      </c>
      <c r="K669" s="15">
        <v>9</v>
      </c>
      <c r="L669" s="15">
        <v>1.8</v>
      </c>
      <c r="M669" s="19">
        <f>STOCK[[#This Row],[Costo Unitario (USD)]]+STOCK[[#This Row],[Costo Envío (USD)]]+STOCK[[#This Row],[Comisión 10%]]</f>
        <v>14.3</v>
      </c>
      <c r="N669" s="14">
        <f t="shared" si="25"/>
        <v>21.450000000000003</v>
      </c>
      <c r="O669" s="15">
        <f t="shared" si="26"/>
        <v>35</v>
      </c>
      <c r="P669" s="15">
        <f>STOCK[[#This Row],[Precio Final]]-STOCK[[#This Row],[Costo total]]</f>
        <v>20.7</v>
      </c>
      <c r="Q669" s="14">
        <f>STOCK[[#This Row],[Ganancia Unitaria]]*STOCK[[#This Row],[Salidas]]</f>
        <v>0</v>
      </c>
      <c r="R669" s="14"/>
      <c r="S669" s="14"/>
      <c r="T669" s="15"/>
      <c r="U669" s="14"/>
      <c r="V669" s="14"/>
    </row>
    <row r="670" spans="1:22" ht="51" customHeight="1" x14ac:dyDescent="0.2">
      <c r="A670" s="8" t="s">
        <v>1385</v>
      </c>
      <c r="B670" s="8" t="s">
        <v>136</v>
      </c>
      <c r="C670" s="10" t="s">
        <v>1386</v>
      </c>
      <c r="D670" s="8" t="s">
        <v>113</v>
      </c>
      <c r="E670" s="9"/>
      <c r="F670" s="9">
        <v>45</v>
      </c>
      <c r="G670" s="8">
        <v>1</v>
      </c>
      <c r="H670" s="11">
        <f>SUMIFS(VENTAS[Cantidad],VENTAS[Código del producto Vendido],STOCK[[#This Row],[Code]])</f>
        <v>0</v>
      </c>
      <c r="I670" s="8">
        <f>STOCK[[#This Row],[Entradas]]-STOCK[[#This Row],[Salidas]]</f>
        <v>1</v>
      </c>
      <c r="J670" s="12">
        <f>STOCK[[#This Row],[Precio Final]]*10%</f>
        <v>4.5</v>
      </c>
      <c r="K670" s="9">
        <v>9</v>
      </c>
      <c r="L670" s="9">
        <v>1.8</v>
      </c>
      <c r="M670" s="13">
        <f>STOCK[[#This Row],[Costo Unitario (USD)]]+STOCK[[#This Row],[Costo Envío (USD)]]+STOCK[[#This Row],[Comisión 10%]]</f>
        <v>15.3</v>
      </c>
      <c r="N670" s="8">
        <f t="shared" si="25"/>
        <v>22.950000000000003</v>
      </c>
      <c r="O670" s="9">
        <f t="shared" si="26"/>
        <v>45</v>
      </c>
      <c r="P670" s="9">
        <f>STOCK[[#This Row],[Precio Final]]-STOCK[[#This Row],[Costo total]]</f>
        <v>29.7</v>
      </c>
      <c r="Q670" s="8">
        <f>STOCK[[#This Row],[Ganancia Unitaria]]*STOCK[[#This Row],[Salidas]]</f>
        <v>0</v>
      </c>
      <c r="R670" s="8"/>
      <c r="S670" s="8"/>
      <c r="T670" s="9"/>
      <c r="U670" s="8"/>
      <c r="V670" s="8"/>
    </row>
    <row r="671" spans="1:22" ht="51" customHeight="1" x14ac:dyDescent="0.2">
      <c r="A671" s="14" t="s">
        <v>1387</v>
      </c>
      <c r="B671" s="14" t="s">
        <v>160</v>
      </c>
      <c r="C671" s="16" t="s">
        <v>1388</v>
      </c>
      <c r="D671" s="14" t="s">
        <v>46</v>
      </c>
      <c r="E671" s="15"/>
      <c r="F671" s="15">
        <v>35</v>
      </c>
      <c r="G671" s="14">
        <v>1</v>
      </c>
      <c r="H671" s="17">
        <f>SUMIFS(VENTAS[Cantidad],VENTAS[Código del producto Vendido],STOCK[[#This Row],[Code]])</f>
        <v>1</v>
      </c>
      <c r="I671" s="14">
        <f>STOCK[[#This Row],[Entradas]]-STOCK[[#This Row],[Salidas]]</f>
        <v>0</v>
      </c>
      <c r="J671" s="18">
        <f>STOCK[[#This Row],[Precio Final]]*10%</f>
        <v>3.5</v>
      </c>
      <c r="K671" s="15">
        <v>9</v>
      </c>
      <c r="L671" s="15">
        <v>1.8</v>
      </c>
      <c r="M671" s="19">
        <f>STOCK[[#This Row],[Costo Unitario (USD)]]+STOCK[[#This Row],[Costo Envío (USD)]]+STOCK[[#This Row],[Comisión 10%]]</f>
        <v>14.3</v>
      </c>
      <c r="N671" s="14">
        <f t="shared" si="25"/>
        <v>21.450000000000003</v>
      </c>
      <c r="O671" s="15">
        <f t="shared" si="26"/>
        <v>35</v>
      </c>
      <c r="P671" s="15">
        <f>STOCK[[#This Row],[Precio Final]]-STOCK[[#This Row],[Costo total]]</f>
        <v>20.7</v>
      </c>
      <c r="Q671" s="14">
        <f>STOCK[[#This Row],[Ganancia Unitaria]]*STOCK[[#This Row],[Salidas]]</f>
        <v>20.7</v>
      </c>
      <c r="R671" s="14"/>
      <c r="S671" s="14"/>
      <c r="T671" s="15"/>
      <c r="U671" s="14"/>
      <c r="V671" s="14"/>
    </row>
    <row r="672" spans="1:22" ht="34" customHeight="1" x14ac:dyDescent="0.2">
      <c r="A672" s="8" t="s">
        <v>1389</v>
      </c>
      <c r="B672" s="8" t="s">
        <v>328</v>
      </c>
      <c r="C672" s="10" t="s">
        <v>673</v>
      </c>
      <c r="D672" s="8" t="s">
        <v>1390</v>
      </c>
      <c r="E672" s="9"/>
      <c r="F672" s="9">
        <v>35</v>
      </c>
      <c r="G672" s="8">
        <v>1</v>
      </c>
      <c r="H672" s="11">
        <f>SUMIFS(VENTAS[Cantidad],VENTAS[Código del producto Vendido],STOCK[[#This Row],[Code]])</f>
        <v>0</v>
      </c>
      <c r="I672" s="8">
        <f>STOCK[[#This Row],[Entradas]]-STOCK[[#This Row],[Salidas]]</f>
        <v>1</v>
      </c>
      <c r="J672" s="12">
        <f>STOCK[[#This Row],[Precio Final]]*10%</f>
        <v>3.5</v>
      </c>
      <c r="K672" s="9">
        <v>9</v>
      </c>
      <c r="L672" s="9">
        <v>1.8</v>
      </c>
      <c r="M672" s="13">
        <f>STOCK[[#This Row],[Costo Unitario (USD)]]+STOCK[[#This Row],[Costo Envío (USD)]]+STOCK[[#This Row],[Comisión 10%]]</f>
        <v>14.3</v>
      </c>
      <c r="N672" s="8">
        <f t="shared" si="25"/>
        <v>21.450000000000003</v>
      </c>
      <c r="O672" s="9">
        <f t="shared" si="26"/>
        <v>35</v>
      </c>
      <c r="P672" s="9">
        <f>STOCK[[#This Row],[Precio Final]]-STOCK[[#This Row],[Costo total]]</f>
        <v>20.7</v>
      </c>
      <c r="Q672" s="8">
        <f>STOCK[[#This Row],[Ganancia Unitaria]]*STOCK[[#This Row],[Salidas]]</f>
        <v>0</v>
      </c>
      <c r="R672" s="8"/>
      <c r="S672" s="8"/>
      <c r="T672" s="9"/>
      <c r="U672" s="8"/>
      <c r="V672" s="8"/>
    </row>
    <row r="673" spans="1:22" ht="34" customHeight="1" x14ac:dyDescent="0.2">
      <c r="A673" s="14" t="s">
        <v>1391</v>
      </c>
      <c r="B673" s="14" t="s">
        <v>328</v>
      </c>
      <c r="C673" s="16" t="s">
        <v>1392</v>
      </c>
      <c r="D673" s="14" t="s">
        <v>1393</v>
      </c>
      <c r="E673" s="15"/>
      <c r="F673" s="15">
        <v>40</v>
      </c>
      <c r="G673" s="14">
        <v>1</v>
      </c>
      <c r="H673" s="17">
        <f>SUMIFS(VENTAS[Cantidad],VENTAS[Código del producto Vendido],STOCK[[#This Row],[Code]])</f>
        <v>1</v>
      </c>
      <c r="I673" s="14">
        <f>STOCK[[#This Row],[Entradas]]-STOCK[[#This Row],[Salidas]]</f>
        <v>0</v>
      </c>
      <c r="J673" s="18">
        <f>STOCK[[#This Row],[Precio Final]]*10%</f>
        <v>4</v>
      </c>
      <c r="K673" s="15">
        <v>9</v>
      </c>
      <c r="L673" s="15">
        <v>1.8</v>
      </c>
      <c r="M673" s="19">
        <f>STOCK[[#This Row],[Costo Unitario (USD)]]+STOCK[[#This Row],[Costo Envío (USD)]]+STOCK[[#This Row],[Comisión 10%]]</f>
        <v>14.8</v>
      </c>
      <c r="N673" s="14">
        <f t="shared" si="25"/>
        <v>22.200000000000003</v>
      </c>
      <c r="O673" s="15">
        <f t="shared" si="26"/>
        <v>40</v>
      </c>
      <c r="P673" s="15">
        <f>STOCK[[#This Row],[Precio Final]]-STOCK[[#This Row],[Costo total]]</f>
        <v>25.2</v>
      </c>
      <c r="Q673" s="14">
        <f>STOCK[[#This Row],[Ganancia Unitaria]]*STOCK[[#This Row],[Salidas]]</f>
        <v>25.2</v>
      </c>
      <c r="R673" s="14"/>
      <c r="S673" s="14"/>
      <c r="T673" s="15"/>
      <c r="U673" s="14"/>
      <c r="V673" s="14"/>
    </row>
    <row r="674" spans="1:22" ht="34" customHeight="1" x14ac:dyDescent="0.2">
      <c r="A674" s="8" t="s">
        <v>1394</v>
      </c>
      <c r="B674" s="8" t="s">
        <v>321</v>
      </c>
      <c r="C674" s="10" t="s">
        <v>1395</v>
      </c>
      <c r="D674" s="8" t="s">
        <v>622</v>
      </c>
      <c r="E674" s="9"/>
      <c r="F674" s="9">
        <v>40</v>
      </c>
      <c r="G674" s="8">
        <v>2</v>
      </c>
      <c r="H674" s="11">
        <f>SUMIFS(VENTAS[Cantidad],VENTAS[Código del producto Vendido],STOCK[[#This Row],[Code]])</f>
        <v>0</v>
      </c>
      <c r="I674" s="8">
        <f>STOCK[[#This Row],[Entradas]]-STOCK[[#This Row],[Salidas]]</f>
        <v>2</v>
      </c>
      <c r="J674" s="12">
        <f>STOCK[[#This Row],[Precio Final]]*10%</f>
        <v>4</v>
      </c>
      <c r="K674" s="9">
        <v>9</v>
      </c>
      <c r="L674" s="9">
        <v>1.8</v>
      </c>
      <c r="M674" s="13">
        <f>STOCK[[#This Row],[Costo Unitario (USD)]]+STOCK[[#This Row],[Costo Envío (USD)]]+STOCK[[#This Row],[Comisión 10%]]</f>
        <v>14.8</v>
      </c>
      <c r="N674" s="8">
        <f t="shared" si="25"/>
        <v>22.200000000000003</v>
      </c>
      <c r="O674" s="9">
        <f t="shared" si="26"/>
        <v>40</v>
      </c>
      <c r="P674" s="9">
        <f>STOCK[[#This Row],[Precio Final]]-STOCK[[#This Row],[Costo total]]</f>
        <v>25.2</v>
      </c>
      <c r="Q674" s="8">
        <f>STOCK[[#This Row],[Ganancia Unitaria]]*STOCK[[#This Row],[Salidas]]</f>
        <v>0</v>
      </c>
      <c r="R674" s="8"/>
      <c r="S674" s="8"/>
      <c r="T674" s="9"/>
      <c r="U674" s="8"/>
      <c r="V674" s="8"/>
    </row>
    <row r="675" spans="1:22" ht="51" customHeight="1" x14ac:dyDescent="0.2">
      <c r="A675" s="14" t="s">
        <v>1396</v>
      </c>
      <c r="B675" s="14" t="s">
        <v>160</v>
      </c>
      <c r="C675" s="16" t="s">
        <v>1397</v>
      </c>
      <c r="D675" s="14" t="s">
        <v>888</v>
      </c>
      <c r="E675" s="15"/>
      <c r="F675" s="15">
        <v>25</v>
      </c>
      <c r="G675" s="14">
        <v>1</v>
      </c>
      <c r="H675" s="17">
        <f>SUMIFS(VENTAS[Cantidad],VENTAS[Código del producto Vendido],STOCK[[#This Row],[Code]])</f>
        <v>0</v>
      </c>
      <c r="I675" s="14">
        <f>STOCK[[#This Row],[Entradas]]-STOCK[[#This Row],[Salidas]]</f>
        <v>1</v>
      </c>
      <c r="J675" s="18">
        <f>STOCK[[#This Row],[Precio Final]]*10%</f>
        <v>2.5</v>
      </c>
      <c r="K675" s="15">
        <v>9</v>
      </c>
      <c r="L675" s="15">
        <v>1.8</v>
      </c>
      <c r="M675" s="19">
        <f>STOCK[[#This Row],[Costo Unitario (USD)]]+STOCK[[#This Row],[Costo Envío (USD)]]+STOCK[[#This Row],[Comisión 10%]]</f>
        <v>13.3</v>
      </c>
      <c r="N675" s="14">
        <f t="shared" si="25"/>
        <v>19.950000000000003</v>
      </c>
      <c r="O675" s="15">
        <f t="shared" si="26"/>
        <v>25</v>
      </c>
      <c r="P675" s="15">
        <f>STOCK[[#This Row],[Precio Final]]-STOCK[[#This Row],[Costo total]]</f>
        <v>11.7</v>
      </c>
      <c r="Q675" s="14">
        <f>STOCK[[#This Row],[Ganancia Unitaria]]*STOCK[[#This Row],[Salidas]]</f>
        <v>0</v>
      </c>
      <c r="R675" s="14"/>
      <c r="S675" s="14"/>
      <c r="T675" s="15"/>
      <c r="U675" s="14"/>
      <c r="V675" s="14"/>
    </row>
    <row r="676" spans="1:22" ht="34" customHeight="1" x14ac:dyDescent="0.2">
      <c r="A676" s="8" t="s">
        <v>1398</v>
      </c>
      <c r="B676" s="8" t="s">
        <v>321</v>
      </c>
      <c r="C676" s="10" t="s">
        <v>1399</v>
      </c>
      <c r="D676" s="8" t="s">
        <v>575</v>
      </c>
      <c r="E676" s="9"/>
      <c r="F676" s="9">
        <v>25</v>
      </c>
      <c r="G676" s="8">
        <v>1</v>
      </c>
      <c r="H676" s="11">
        <f>SUMIFS(VENTAS[Cantidad],VENTAS[Código del producto Vendido],STOCK[[#This Row],[Code]])</f>
        <v>0</v>
      </c>
      <c r="I676" s="8">
        <f>STOCK[[#This Row],[Entradas]]-STOCK[[#This Row],[Salidas]]</f>
        <v>1</v>
      </c>
      <c r="J676" s="12">
        <f>STOCK[[#This Row],[Precio Final]]*10%</f>
        <v>2.5</v>
      </c>
      <c r="K676" s="9">
        <v>9</v>
      </c>
      <c r="L676" s="9">
        <v>1.8</v>
      </c>
      <c r="M676" s="13">
        <f>STOCK[[#This Row],[Costo Unitario (USD)]]+STOCK[[#This Row],[Costo Envío (USD)]]+STOCK[[#This Row],[Comisión 10%]]</f>
        <v>13.3</v>
      </c>
      <c r="N676" s="8">
        <f t="shared" si="25"/>
        <v>19.950000000000003</v>
      </c>
      <c r="O676" s="9">
        <f t="shared" si="26"/>
        <v>25</v>
      </c>
      <c r="P676" s="9">
        <f>STOCK[[#This Row],[Precio Final]]-STOCK[[#This Row],[Costo total]]</f>
        <v>11.7</v>
      </c>
      <c r="Q676" s="8">
        <f>STOCK[[#This Row],[Ganancia Unitaria]]*STOCK[[#This Row],[Salidas]]</f>
        <v>0</v>
      </c>
      <c r="R676" s="8"/>
      <c r="S676" s="8"/>
      <c r="T676" s="9"/>
      <c r="U676" s="8"/>
      <c r="V676" s="8"/>
    </row>
    <row r="677" spans="1:22" ht="51" customHeight="1" x14ac:dyDescent="0.2">
      <c r="A677" s="14" t="s">
        <v>1400</v>
      </c>
      <c r="B677" s="14" t="s">
        <v>160</v>
      </c>
      <c r="C677" s="16" t="s">
        <v>1388</v>
      </c>
      <c r="D677" s="14" t="s">
        <v>42</v>
      </c>
      <c r="E677" s="15"/>
      <c r="F677" s="15">
        <v>35</v>
      </c>
      <c r="G677" s="14">
        <v>1</v>
      </c>
      <c r="H677" s="17">
        <f>SUMIFS(VENTAS[Cantidad],VENTAS[Código del producto Vendido],STOCK[[#This Row],[Code]])</f>
        <v>0</v>
      </c>
      <c r="I677" s="14">
        <f>STOCK[[#This Row],[Entradas]]-STOCK[[#This Row],[Salidas]]</f>
        <v>1</v>
      </c>
      <c r="J677" s="18">
        <f>STOCK[[#This Row],[Precio Final]]*10%</f>
        <v>3.5</v>
      </c>
      <c r="K677" s="15">
        <v>9</v>
      </c>
      <c r="L677" s="15">
        <v>1.8</v>
      </c>
      <c r="M677" s="19">
        <f>STOCK[[#This Row],[Costo Unitario (USD)]]+STOCK[[#This Row],[Costo Envío (USD)]]+STOCK[[#This Row],[Comisión 10%]]</f>
        <v>14.3</v>
      </c>
      <c r="N677" s="14">
        <f t="shared" si="25"/>
        <v>21.450000000000003</v>
      </c>
      <c r="O677" s="15">
        <f t="shared" si="26"/>
        <v>35</v>
      </c>
      <c r="P677" s="15">
        <f>STOCK[[#This Row],[Precio Final]]-STOCK[[#This Row],[Costo total]]</f>
        <v>20.7</v>
      </c>
      <c r="Q677" s="14">
        <f>STOCK[[#This Row],[Ganancia Unitaria]]*STOCK[[#This Row],[Salidas]]</f>
        <v>0</v>
      </c>
      <c r="R677" s="14"/>
      <c r="S677" s="14"/>
      <c r="T677" s="15"/>
      <c r="U677" s="14"/>
      <c r="V677" s="14"/>
    </row>
    <row r="678" spans="1:22" ht="34" customHeight="1" x14ac:dyDescent="0.2">
      <c r="A678" s="8" t="s">
        <v>1401</v>
      </c>
      <c r="B678" s="8" t="s">
        <v>807</v>
      </c>
      <c r="C678" s="10" t="s">
        <v>1402</v>
      </c>
      <c r="D678" s="8" t="s">
        <v>1403</v>
      </c>
      <c r="E678" s="9"/>
      <c r="F678" s="9">
        <v>35</v>
      </c>
      <c r="G678" s="8">
        <v>1</v>
      </c>
      <c r="H678" s="11">
        <f>SUMIFS(VENTAS[Cantidad],VENTAS[Código del producto Vendido],STOCK[[#This Row],[Code]])</f>
        <v>0</v>
      </c>
      <c r="I678" s="8">
        <f>STOCK[[#This Row],[Entradas]]-STOCK[[#This Row],[Salidas]]</f>
        <v>1</v>
      </c>
      <c r="J678" s="12">
        <f>STOCK[[#This Row],[Precio Final]]*10%</f>
        <v>3.5</v>
      </c>
      <c r="K678" s="9">
        <v>9</v>
      </c>
      <c r="L678" s="9">
        <v>1.8</v>
      </c>
      <c r="M678" s="13">
        <f>STOCK[[#This Row],[Costo Unitario (USD)]]+STOCK[[#This Row],[Costo Envío (USD)]]+STOCK[[#This Row],[Comisión 10%]]</f>
        <v>14.3</v>
      </c>
      <c r="N678" s="8">
        <f t="shared" si="25"/>
        <v>21.450000000000003</v>
      </c>
      <c r="O678" s="9">
        <f t="shared" si="26"/>
        <v>35</v>
      </c>
      <c r="P678" s="9">
        <f>STOCK[[#This Row],[Precio Final]]-STOCK[[#This Row],[Costo total]]</f>
        <v>20.7</v>
      </c>
      <c r="Q678" s="8">
        <f>STOCK[[#This Row],[Ganancia Unitaria]]*STOCK[[#This Row],[Salidas]]</f>
        <v>0</v>
      </c>
      <c r="R678" s="8"/>
      <c r="S678" s="8"/>
      <c r="T678" s="9"/>
      <c r="U678" s="8"/>
      <c r="V678" s="8"/>
    </row>
    <row r="679" spans="1:22" ht="34" customHeight="1" x14ac:dyDescent="0.2">
      <c r="A679" s="14" t="s">
        <v>1404</v>
      </c>
      <c r="B679" s="14" t="s">
        <v>321</v>
      </c>
      <c r="C679" s="16" t="s">
        <v>1402</v>
      </c>
      <c r="D679" s="14" t="s">
        <v>622</v>
      </c>
      <c r="E679" s="15"/>
      <c r="F679" s="15">
        <v>35</v>
      </c>
      <c r="G679" s="14">
        <v>1</v>
      </c>
      <c r="H679" s="17">
        <f>SUMIFS(VENTAS[Cantidad],VENTAS[Código del producto Vendido],STOCK[[#This Row],[Code]])</f>
        <v>1</v>
      </c>
      <c r="I679" s="14">
        <f>STOCK[[#This Row],[Entradas]]-STOCK[[#This Row],[Salidas]]</f>
        <v>0</v>
      </c>
      <c r="J679" s="18">
        <f>STOCK[[#This Row],[Precio Final]]*10%</f>
        <v>3.5</v>
      </c>
      <c r="K679" s="15">
        <v>9</v>
      </c>
      <c r="L679" s="15">
        <v>1.8</v>
      </c>
      <c r="M679" s="19">
        <f>STOCK[[#This Row],[Costo Unitario (USD)]]+STOCK[[#This Row],[Costo Envío (USD)]]+STOCK[[#This Row],[Comisión 10%]]</f>
        <v>14.3</v>
      </c>
      <c r="N679" s="14">
        <f t="shared" si="25"/>
        <v>21.450000000000003</v>
      </c>
      <c r="O679" s="15">
        <f t="shared" si="26"/>
        <v>35</v>
      </c>
      <c r="P679" s="15">
        <f>STOCK[[#This Row],[Precio Final]]-STOCK[[#This Row],[Costo total]]</f>
        <v>20.7</v>
      </c>
      <c r="Q679" s="14">
        <f>STOCK[[#This Row],[Ganancia Unitaria]]*STOCK[[#This Row],[Salidas]]</f>
        <v>20.7</v>
      </c>
      <c r="R679" s="14"/>
      <c r="S679" s="14"/>
      <c r="T679" s="15"/>
      <c r="U679" s="14"/>
      <c r="V679" s="14"/>
    </row>
    <row r="680" spans="1:22" ht="34" customHeight="1" x14ac:dyDescent="0.2">
      <c r="A680" s="8" t="s">
        <v>1405</v>
      </c>
      <c r="B680" s="8" t="s">
        <v>160</v>
      </c>
      <c r="C680" s="10" t="s">
        <v>1406</v>
      </c>
      <c r="D680" s="8" t="s">
        <v>875</v>
      </c>
      <c r="E680" s="9"/>
      <c r="F680" s="9">
        <v>40</v>
      </c>
      <c r="G680" s="8">
        <v>1</v>
      </c>
      <c r="H680" s="11">
        <f>SUMIFS(VENTAS[Cantidad],VENTAS[Código del producto Vendido],STOCK[[#This Row],[Code]])</f>
        <v>0</v>
      </c>
      <c r="I680" s="8">
        <f>STOCK[[#This Row],[Entradas]]-STOCK[[#This Row],[Salidas]]</f>
        <v>1</v>
      </c>
      <c r="J680" s="12">
        <f>STOCK[[#This Row],[Precio Final]]*10%</f>
        <v>4</v>
      </c>
      <c r="K680" s="9">
        <v>9</v>
      </c>
      <c r="L680" s="9">
        <v>1.8</v>
      </c>
      <c r="M680" s="13">
        <f>STOCK[[#This Row],[Costo Unitario (USD)]]+STOCK[[#This Row],[Costo Envío (USD)]]+STOCK[[#This Row],[Comisión 10%]]</f>
        <v>14.8</v>
      </c>
      <c r="N680" s="8">
        <f t="shared" si="25"/>
        <v>22.200000000000003</v>
      </c>
      <c r="O680" s="9">
        <f t="shared" si="26"/>
        <v>40</v>
      </c>
      <c r="P680" s="9">
        <f>STOCK[[#This Row],[Precio Final]]-STOCK[[#This Row],[Costo total]]</f>
        <v>25.2</v>
      </c>
      <c r="Q680" s="8">
        <f>STOCK[[#This Row],[Ganancia Unitaria]]*STOCK[[#This Row],[Salidas]]</f>
        <v>0</v>
      </c>
      <c r="R680" s="8"/>
      <c r="S680" s="8"/>
      <c r="T680" s="9"/>
      <c r="U680" s="8"/>
      <c r="V680" s="8"/>
    </row>
    <row r="681" spans="1:22" ht="34" customHeight="1" x14ac:dyDescent="0.2">
      <c r="A681" s="14" t="s">
        <v>1407</v>
      </c>
      <c r="B681" s="14" t="s">
        <v>160</v>
      </c>
      <c r="C681" s="16" t="s">
        <v>1408</v>
      </c>
      <c r="D681" s="14" t="s">
        <v>46</v>
      </c>
      <c r="E681" s="15"/>
      <c r="F681" s="15">
        <v>29</v>
      </c>
      <c r="G681" s="14">
        <v>1</v>
      </c>
      <c r="H681" s="17">
        <f>SUMIFS(VENTAS[Cantidad],VENTAS[Código del producto Vendido],STOCK[[#This Row],[Code]])</f>
        <v>0</v>
      </c>
      <c r="I681" s="14">
        <f>STOCK[[#This Row],[Entradas]]-STOCK[[#This Row],[Salidas]]</f>
        <v>1</v>
      </c>
      <c r="J681" s="18">
        <f>STOCK[[#This Row],[Precio Final]]*10%</f>
        <v>2.9000000000000004</v>
      </c>
      <c r="K681" s="15">
        <v>9</v>
      </c>
      <c r="L681" s="15">
        <v>1.8</v>
      </c>
      <c r="M681" s="19">
        <f>STOCK[[#This Row],[Costo Unitario (USD)]]+STOCK[[#This Row],[Costo Envío (USD)]]+STOCK[[#This Row],[Comisión 10%]]</f>
        <v>13.700000000000001</v>
      </c>
      <c r="N681" s="14">
        <f t="shared" si="25"/>
        <v>20.55</v>
      </c>
      <c r="O681" s="15">
        <f t="shared" si="26"/>
        <v>29</v>
      </c>
      <c r="P681" s="15">
        <f>STOCK[[#This Row],[Precio Final]]-STOCK[[#This Row],[Costo total]]</f>
        <v>15.299999999999999</v>
      </c>
      <c r="Q681" s="14">
        <f>STOCK[[#This Row],[Ganancia Unitaria]]*STOCK[[#This Row],[Salidas]]</f>
        <v>0</v>
      </c>
      <c r="R681" s="14"/>
      <c r="S681" s="14"/>
      <c r="T681" s="15"/>
      <c r="U681" s="14"/>
      <c r="V681" s="14"/>
    </row>
    <row r="682" spans="1:22" ht="34" customHeight="1" x14ac:dyDescent="0.2">
      <c r="A682" s="8" t="s">
        <v>1409</v>
      </c>
      <c r="B682" s="8" t="s">
        <v>321</v>
      </c>
      <c r="C682" s="10" t="s">
        <v>1410</v>
      </c>
      <c r="D682" s="8" t="s">
        <v>622</v>
      </c>
      <c r="E682" s="9"/>
      <c r="F682" s="9">
        <v>30</v>
      </c>
      <c r="G682" s="8">
        <v>2</v>
      </c>
      <c r="H682" s="11">
        <f>SUMIFS(VENTAS[Cantidad],VENTAS[Código del producto Vendido],STOCK[[#This Row],[Code]])</f>
        <v>0</v>
      </c>
      <c r="I682" s="8">
        <f>STOCK[[#This Row],[Entradas]]-STOCK[[#This Row],[Salidas]]</f>
        <v>2</v>
      </c>
      <c r="J682" s="12">
        <f>STOCK[[#This Row],[Precio Final]]*10%</f>
        <v>3</v>
      </c>
      <c r="K682" s="9">
        <v>9</v>
      </c>
      <c r="L682" s="9">
        <v>1.8</v>
      </c>
      <c r="M682" s="13">
        <f>STOCK[[#This Row],[Costo Unitario (USD)]]+STOCK[[#This Row],[Costo Envío (USD)]]+STOCK[[#This Row],[Comisión 10%]]</f>
        <v>13.8</v>
      </c>
      <c r="N682" s="8">
        <f t="shared" si="25"/>
        <v>20.700000000000003</v>
      </c>
      <c r="O682" s="9">
        <f t="shared" si="26"/>
        <v>30</v>
      </c>
      <c r="P682" s="9">
        <f>STOCK[[#This Row],[Precio Final]]-STOCK[[#This Row],[Costo total]]</f>
        <v>16.2</v>
      </c>
      <c r="Q682" s="8">
        <f>STOCK[[#This Row],[Ganancia Unitaria]]*STOCK[[#This Row],[Salidas]]</f>
        <v>0</v>
      </c>
      <c r="R682" s="8"/>
      <c r="S682" s="8"/>
      <c r="T682" s="9"/>
      <c r="U682" s="8"/>
      <c r="V682" s="8"/>
    </row>
    <row r="683" spans="1:22" ht="51" customHeight="1" x14ac:dyDescent="0.2">
      <c r="A683" s="14" t="s">
        <v>1411</v>
      </c>
      <c r="B683" s="14" t="s">
        <v>160</v>
      </c>
      <c r="C683" s="16" t="s">
        <v>1412</v>
      </c>
      <c r="D683" s="14" t="s">
        <v>46</v>
      </c>
      <c r="E683" s="15"/>
      <c r="F683" s="15">
        <v>30</v>
      </c>
      <c r="G683" s="14">
        <v>2</v>
      </c>
      <c r="H683" s="17">
        <f>SUMIFS(VENTAS[Cantidad],VENTAS[Código del producto Vendido],STOCK[[#This Row],[Code]])</f>
        <v>0</v>
      </c>
      <c r="I683" s="14">
        <f>STOCK[[#This Row],[Entradas]]-STOCK[[#This Row],[Salidas]]</f>
        <v>2</v>
      </c>
      <c r="J683" s="18">
        <f>STOCK[[#This Row],[Precio Final]]*10%</f>
        <v>3</v>
      </c>
      <c r="K683" s="15">
        <v>9</v>
      </c>
      <c r="L683" s="15">
        <v>1.8</v>
      </c>
      <c r="M683" s="19">
        <f>STOCK[[#This Row],[Costo Unitario (USD)]]+STOCK[[#This Row],[Costo Envío (USD)]]+STOCK[[#This Row],[Comisión 10%]]</f>
        <v>13.8</v>
      </c>
      <c r="N683" s="14">
        <f t="shared" si="25"/>
        <v>20.700000000000003</v>
      </c>
      <c r="O683" s="15">
        <f t="shared" si="26"/>
        <v>30</v>
      </c>
      <c r="P683" s="15">
        <f>STOCK[[#This Row],[Precio Final]]-STOCK[[#This Row],[Costo total]]</f>
        <v>16.2</v>
      </c>
      <c r="Q683" s="14">
        <f>STOCK[[#This Row],[Ganancia Unitaria]]*STOCK[[#This Row],[Salidas]]</f>
        <v>0</v>
      </c>
      <c r="R683" s="14"/>
      <c r="S683" s="14"/>
      <c r="T683" s="15"/>
      <c r="U683" s="14"/>
      <c r="V683" s="14"/>
    </row>
    <row r="684" spans="1:22" ht="51" customHeight="1" x14ac:dyDescent="0.2">
      <c r="A684" s="8" t="s">
        <v>1413</v>
      </c>
      <c r="B684" s="8" t="s">
        <v>328</v>
      </c>
      <c r="C684" s="10" t="s">
        <v>1412</v>
      </c>
      <c r="D684" s="8" t="s">
        <v>224</v>
      </c>
      <c r="E684" s="9"/>
      <c r="F684" s="9">
        <v>30</v>
      </c>
      <c r="G684" s="8">
        <v>1</v>
      </c>
      <c r="H684" s="11">
        <f>SUMIFS(VENTAS[Cantidad],VENTAS[Código del producto Vendido],STOCK[[#This Row],[Code]])</f>
        <v>0</v>
      </c>
      <c r="I684" s="8"/>
      <c r="J684" s="12">
        <f>STOCK[[#This Row],[Precio Final]]*10%</f>
        <v>3</v>
      </c>
      <c r="K684" s="9">
        <v>9</v>
      </c>
      <c r="L684" s="9">
        <v>1.8</v>
      </c>
      <c r="M684" s="13">
        <f>STOCK[[#This Row],[Costo Unitario (USD)]]+STOCK[[#This Row],[Costo Envío (USD)]]+STOCK[[#This Row],[Comisión 10%]]</f>
        <v>13.8</v>
      </c>
      <c r="N684" s="8">
        <f t="shared" si="25"/>
        <v>20.700000000000003</v>
      </c>
      <c r="O684" s="9">
        <f t="shared" si="26"/>
        <v>30</v>
      </c>
      <c r="P684" s="9">
        <f>STOCK[[#This Row],[Precio Final]]-STOCK[[#This Row],[Costo total]]</f>
        <v>16.2</v>
      </c>
      <c r="Q684" s="8">
        <f>STOCK[[#This Row],[Ganancia Unitaria]]*STOCK[[#This Row],[Salidas]]</f>
        <v>0</v>
      </c>
      <c r="R684" s="8"/>
      <c r="S684" s="8"/>
      <c r="T684" s="9"/>
      <c r="U684" s="8"/>
      <c r="V684" s="8"/>
    </row>
    <row r="685" spans="1:22" ht="34" customHeight="1" x14ac:dyDescent="0.2">
      <c r="A685" s="14" t="s">
        <v>1414</v>
      </c>
      <c r="B685" s="14" t="s">
        <v>160</v>
      </c>
      <c r="C685" s="16" t="s">
        <v>887</v>
      </c>
      <c r="D685" s="14" t="s">
        <v>1163</v>
      </c>
      <c r="E685" s="15"/>
      <c r="F685" s="15">
        <v>35</v>
      </c>
      <c r="G685" s="14">
        <v>1</v>
      </c>
      <c r="H685" s="17">
        <f>SUMIFS(VENTAS[Cantidad],VENTAS[Código del producto Vendido],STOCK[[#This Row],[Code]])</f>
        <v>0</v>
      </c>
      <c r="I685" s="14">
        <f>STOCK[[#This Row],[Entradas]]-STOCK[[#This Row],[Salidas]]</f>
        <v>1</v>
      </c>
      <c r="J685" s="18">
        <f>STOCK[[#This Row],[Precio Final]]*10%</f>
        <v>3.5</v>
      </c>
      <c r="K685" s="15"/>
      <c r="L685" s="15"/>
      <c r="M685" s="19">
        <f>STOCK[[#This Row],[Costo Unitario (USD)]]+STOCK[[#This Row],[Costo Envío (USD)]]+STOCK[[#This Row],[Comisión 10%]]</f>
        <v>3.5</v>
      </c>
      <c r="N685" s="14">
        <f t="shared" si="25"/>
        <v>5.25</v>
      </c>
      <c r="O685" s="15">
        <f t="shared" si="26"/>
        <v>35</v>
      </c>
      <c r="P685" s="15">
        <f>STOCK[[#This Row],[Precio Final]]-STOCK[[#This Row],[Costo total]]</f>
        <v>31.5</v>
      </c>
      <c r="Q685" s="14">
        <f>STOCK[[#This Row],[Ganancia Unitaria]]*STOCK[[#This Row],[Salidas]]</f>
        <v>0</v>
      </c>
      <c r="R685" s="14"/>
      <c r="S685" s="14"/>
      <c r="T685" s="15"/>
      <c r="U685" s="14"/>
      <c r="V685" s="14"/>
    </row>
    <row r="686" spans="1:22" ht="34" customHeight="1" x14ac:dyDescent="0.2">
      <c r="A686" s="8" t="s">
        <v>1415</v>
      </c>
      <c r="B686" s="8" t="s">
        <v>160</v>
      </c>
      <c r="C686" s="10" t="s">
        <v>1416</v>
      </c>
      <c r="D686" s="8" t="s">
        <v>42</v>
      </c>
      <c r="E686" s="9"/>
      <c r="F686" s="9">
        <v>25</v>
      </c>
      <c r="G686" s="8">
        <v>1</v>
      </c>
      <c r="H686" s="11">
        <f>SUMIFS(VENTAS[Cantidad],VENTAS[Código del producto Vendido],STOCK[[#This Row],[Code]])</f>
        <v>1</v>
      </c>
      <c r="I686" s="8">
        <f>STOCK[[#This Row],[Entradas]]-STOCK[[#This Row],[Salidas]]</f>
        <v>0</v>
      </c>
      <c r="J686" s="12">
        <f>STOCK[[#This Row],[Precio Final]]*10%</f>
        <v>2.5</v>
      </c>
      <c r="K686" s="9">
        <v>9</v>
      </c>
      <c r="L686" s="9">
        <v>1.8</v>
      </c>
      <c r="M686" s="13">
        <f>STOCK[[#This Row],[Costo Unitario (USD)]]+STOCK[[#This Row],[Costo Envío (USD)]]+STOCK[[#This Row],[Comisión 10%]]</f>
        <v>13.3</v>
      </c>
      <c r="N686" s="8">
        <f t="shared" si="25"/>
        <v>19.950000000000003</v>
      </c>
      <c r="O686" s="9">
        <f t="shared" si="26"/>
        <v>25</v>
      </c>
      <c r="P686" s="9">
        <f>STOCK[[#This Row],[Precio Final]]-STOCK[[#This Row],[Costo total]]</f>
        <v>11.7</v>
      </c>
      <c r="Q686" s="8">
        <f>STOCK[[#This Row],[Ganancia Unitaria]]*STOCK[[#This Row],[Salidas]]</f>
        <v>11.7</v>
      </c>
      <c r="R686" s="8"/>
      <c r="S686" s="8"/>
      <c r="T686" s="9"/>
      <c r="U686" s="8"/>
      <c r="V686" s="8"/>
    </row>
    <row r="687" spans="1:22" ht="34" customHeight="1" x14ac:dyDescent="0.2">
      <c r="A687" s="14" t="s">
        <v>1417</v>
      </c>
      <c r="B687" s="14" t="s">
        <v>179</v>
      </c>
      <c r="C687" s="16" t="s">
        <v>1418</v>
      </c>
      <c r="D687" s="14" t="s">
        <v>34</v>
      </c>
      <c r="E687" s="15"/>
      <c r="F687" s="15">
        <v>25</v>
      </c>
      <c r="G687" s="14">
        <v>1</v>
      </c>
      <c r="H687" s="17">
        <f>SUMIFS(VENTAS[Cantidad],VENTAS[Código del producto Vendido],STOCK[[#This Row],[Code]])</f>
        <v>1</v>
      </c>
      <c r="I687" s="14">
        <f>STOCK[[#This Row],[Entradas]]-STOCK[[#This Row],[Salidas]]</f>
        <v>0</v>
      </c>
      <c r="J687" s="18">
        <f>STOCK[[#This Row],[Precio Final]]*10%</f>
        <v>2.5</v>
      </c>
      <c r="K687" s="15">
        <v>9</v>
      </c>
      <c r="L687" s="15">
        <v>1.8</v>
      </c>
      <c r="M687" s="19">
        <f>STOCK[[#This Row],[Costo Unitario (USD)]]+STOCK[[#This Row],[Costo Envío (USD)]]+STOCK[[#This Row],[Comisión 10%]]</f>
        <v>13.3</v>
      </c>
      <c r="N687" s="14">
        <f t="shared" si="25"/>
        <v>19.950000000000003</v>
      </c>
      <c r="O687" s="15">
        <f t="shared" si="26"/>
        <v>25</v>
      </c>
      <c r="P687" s="15">
        <f>STOCK[[#This Row],[Precio Final]]-STOCK[[#This Row],[Costo total]]</f>
        <v>11.7</v>
      </c>
      <c r="Q687" s="14">
        <f>STOCK[[#This Row],[Ganancia Unitaria]]*STOCK[[#This Row],[Salidas]]</f>
        <v>11.7</v>
      </c>
      <c r="R687" s="14"/>
      <c r="S687" s="14"/>
      <c r="T687" s="15"/>
      <c r="U687" s="14"/>
      <c r="V687" s="14"/>
    </row>
    <row r="688" spans="1:22" x14ac:dyDescent="0.2">
      <c r="A688" s="8" t="s">
        <v>1419</v>
      </c>
      <c r="B688" s="8" t="s">
        <v>136</v>
      </c>
      <c r="C688" s="10"/>
      <c r="D688" s="8"/>
      <c r="E688" s="9"/>
      <c r="F688" s="9"/>
      <c r="G688" s="8"/>
      <c r="H688" s="11">
        <f>SUMIFS(VENTAS[Cantidad],VENTAS[Código del producto Vendido],STOCK[[#This Row],[Code]])</f>
        <v>0</v>
      </c>
      <c r="I688" s="8"/>
      <c r="J688" s="12">
        <f>STOCK[[#This Row],[Precio Final]]*10%</f>
        <v>0</v>
      </c>
      <c r="K688" s="9"/>
      <c r="L688" s="9"/>
      <c r="M688" s="13">
        <f>STOCK[[#This Row],[Costo Unitario (USD)]]+STOCK[[#This Row],[Costo Envío (USD)]]+STOCK[[#This Row],[Comisión 10%]]</f>
        <v>0</v>
      </c>
      <c r="N688" s="8">
        <f t="shared" si="25"/>
        <v>0</v>
      </c>
      <c r="O688" s="9"/>
      <c r="P688" s="9">
        <f>STOCK[[#This Row],[Precio Final]]-STOCK[[#This Row],[Costo total]]</f>
        <v>0</v>
      </c>
      <c r="Q688" s="8">
        <f>STOCK[[#This Row],[Ganancia Unitaria]]*STOCK[[#This Row],[Salidas]]</f>
        <v>0</v>
      </c>
      <c r="R688" s="8"/>
      <c r="S688" s="8"/>
      <c r="T688" s="9"/>
      <c r="U688" s="8"/>
      <c r="V688" s="8"/>
    </row>
    <row r="689" spans="1:22" ht="34" customHeight="1" x14ac:dyDescent="0.2">
      <c r="A689" s="14" t="s">
        <v>1420</v>
      </c>
      <c r="B689" s="14" t="s">
        <v>328</v>
      </c>
      <c r="C689" s="16" t="s">
        <v>1416</v>
      </c>
      <c r="D689" s="14" t="s">
        <v>224</v>
      </c>
      <c r="E689" s="15"/>
      <c r="F689" s="15">
        <v>25</v>
      </c>
      <c r="G689" s="14">
        <v>1</v>
      </c>
      <c r="H689" s="17">
        <f>SUMIFS(VENTAS[Cantidad],VENTAS[Código del producto Vendido],STOCK[[#This Row],[Code]])</f>
        <v>0</v>
      </c>
      <c r="I689" s="14">
        <f>STOCK[[#This Row],[Entradas]]-STOCK[[#This Row],[Salidas]]</f>
        <v>1</v>
      </c>
      <c r="J689" s="18">
        <f>STOCK[[#This Row],[Precio Final]]*10%</f>
        <v>2.5</v>
      </c>
      <c r="K689" s="15">
        <v>9</v>
      </c>
      <c r="L689" s="15">
        <v>1.8</v>
      </c>
      <c r="M689" s="19">
        <f>STOCK[[#This Row],[Costo Unitario (USD)]]+STOCK[[#This Row],[Costo Envío (USD)]]+STOCK[[#This Row],[Comisión 10%]]</f>
        <v>13.3</v>
      </c>
      <c r="N689" s="14">
        <f t="shared" si="25"/>
        <v>19.950000000000003</v>
      </c>
      <c r="O689" s="15">
        <f t="shared" ref="O689:O695" si="27">F689</f>
        <v>25</v>
      </c>
      <c r="P689" s="15">
        <f>STOCK[[#This Row],[Precio Final]]-STOCK[[#This Row],[Costo total]]</f>
        <v>11.7</v>
      </c>
      <c r="Q689" s="14">
        <f>STOCK[[#This Row],[Ganancia Unitaria]]*STOCK[[#This Row],[Salidas]]</f>
        <v>0</v>
      </c>
      <c r="R689" s="14"/>
      <c r="S689" s="14"/>
      <c r="T689" s="15"/>
      <c r="U689" s="14"/>
      <c r="V689" s="14"/>
    </row>
    <row r="690" spans="1:22" ht="51" customHeight="1" x14ac:dyDescent="0.2">
      <c r="A690" s="8" t="s">
        <v>1421</v>
      </c>
      <c r="B690" s="8" t="s">
        <v>328</v>
      </c>
      <c r="C690" s="10" t="s">
        <v>1422</v>
      </c>
      <c r="D690" s="8" t="s">
        <v>1423</v>
      </c>
      <c r="E690" s="9"/>
      <c r="F690" s="9">
        <v>35</v>
      </c>
      <c r="G690" s="8">
        <v>1</v>
      </c>
      <c r="H690" s="11">
        <f>SUMIFS(VENTAS[Cantidad],VENTAS[Código del producto Vendido],STOCK[[#This Row],[Code]])</f>
        <v>0</v>
      </c>
      <c r="I690" s="8">
        <f>STOCK[[#This Row],[Entradas]]-STOCK[[#This Row],[Salidas]]</f>
        <v>1</v>
      </c>
      <c r="J690" s="12">
        <f>STOCK[[#This Row],[Precio Final]]*10%</f>
        <v>3.5</v>
      </c>
      <c r="K690" s="9">
        <v>9</v>
      </c>
      <c r="L690" s="9">
        <v>1.8</v>
      </c>
      <c r="M690" s="13">
        <f>STOCK[[#This Row],[Costo Unitario (USD)]]+STOCK[[#This Row],[Costo Envío (USD)]]+STOCK[[#This Row],[Comisión 10%]]</f>
        <v>14.3</v>
      </c>
      <c r="N690" s="8">
        <f t="shared" si="25"/>
        <v>21.450000000000003</v>
      </c>
      <c r="O690" s="9">
        <f t="shared" si="27"/>
        <v>35</v>
      </c>
      <c r="P690" s="9">
        <f>STOCK[[#This Row],[Precio Final]]-STOCK[[#This Row],[Costo total]]</f>
        <v>20.7</v>
      </c>
      <c r="Q690" s="8">
        <f>STOCK[[#This Row],[Ganancia Unitaria]]*STOCK[[#This Row],[Salidas]]</f>
        <v>0</v>
      </c>
      <c r="R690" s="8"/>
      <c r="S690" s="8"/>
      <c r="T690" s="9"/>
      <c r="U690" s="8"/>
      <c r="V690" s="8"/>
    </row>
    <row r="691" spans="1:22" ht="34" customHeight="1" x14ac:dyDescent="0.2">
      <c r="A691" s="14" t="s">
        <v>1424</v>
      </c>
      <c r="B691" s="14" t="s">
        <v>607</v>
      </c>
      <c r="C691" s="16" t="s">
        <v>1425</v>
      </c>
      <c r="D691" s="14" t="s">
        <v>224</v>
      </c>
      <c r="E691" s="15"/>
      <c r="F691" s="15">
        <v>35</v>
      </c>
      <c r="G691" s="14">
        <v>1</v>
      </c>
      <c r="H691" s="17">
        <f>SUMIFS(VENTAS[Cantidad],VENTAS[Código del producto Vendido],STOCK[[#This Row],[Code]])</f>
        <v>0</v>
      </c>
      <c r="I691" s="14">
        <f>STOCK[[#This Row],[Entradas]]-STOCK[[#This Row],[Salidas]]</f>
        <v>1</v>
      </c>
      <c r="J691" s="18">
        <f>STOCK[[#This Row],[Precio Final]]*10%</f>
        <v>3.5</v>
      </c>
      <c r="K691" s="15">
        <v>9</v>
      </c>
      <c r="L691" s="15">
        <v>1.8</v>
      </c>
      <c r="M691" s="19">
        <f>STOCK[[#This Row],[Costo Unitario (USD)]]+STOCK[[#This Row],[Costo Envío (USD)]]+STOCK[[#This Row],[Comisión 10%]]</f>
        <v>14.3</v>
      </c>
      <c r="N691" s="14">
        <f t="shared" si="25"/>
        <v>21.450000000000003</v>
      </c>
      <c r="O691" s="15">
        <f t="shared" si="27"/>
        <v>35</v>
      </c>
      <c r="P691" s="15">
        <f>STOCK[[#This Row],[Precio Final]]-STOCK[[#This Row],[Costo total]]</f>
        <v>20.7</v>
      </c>
      <c r="Q691" s="14">
        <f>STOCK[[#This Row],[Ganancia Unitaria]]*STOCK[[#This Row],[Salidas]]</f>
        <v>0</v>
      </c>
      <c r="R691" s="14"/>
      <c r="S691" s="14"/>
      <c r="T691" s="15"/>
      <c r="U691" s="14"/>
      <c r="V691" s="14"/>
    </row>
    <row r="692" spans="1:22" ht="51" customHeight="1" x14ac:dyDescent="0.2">
      <c r="A692" s="8" t="s">
        <v>1426</v>
      </c>
      <c r="B692" s="8" t="s">
        <v>179</v>
      </c>
      <c r="C692" s="10" t="s">
        <v>1290</v>
      </c>
      <c r="D692" s="8" t="s">
        <v>113</v>
      </c>
      <c r="E692" s="9"/>
      <c r="F692" s="9">
        <v>35</v>
      </c>
      <c r="G692" s="8">
        <v>1</v>
      </c>
      <c r="H692" s="11">
        <f>SUMIFS(VENTAS[Cantidad],VENTAS[Código del producto Vendido],STOCK[[#This Row],[Code]])</f>
        <v>0</v>
      </c>
      <c r="I692" s="8">
        <f>STOCK[[#This Row],[Entradas]]-STOCK[[#This Row],[Salidas]]</f>
        <v>1</v>
      </c>
      <c r="J692" s="12">
        <f>STOCK[[#This Row],[Precio Final]]*10%</f>
        <v>3.5</v>
      </c>
      <c r="K692" s="9">
        <v>9</v>
      </c>
      <c r="L692" s="9">
        <v>1.8</v>
      </c>
      <c r="M692" s="13">
        <f>STOCK[[#This Row],[Costo Unitario (USD)]]+STOCK[[#This Row],[Costo Envío (USD)]]+STOCK[[#This Row],[Comisión 10%]]</f>
        <v>14.3</v>
      </c>
      <c r="N692" s="8">
        <f t="shared" si="25"/>
        <v>21.450000000000003</v>
      </c>
      <c r="O692" s="9">
        <f t="shared" si="27"/>
        <v>35</v>
      </c>
      <c r="P692" s="9">
        <f>STOCK[[#This Row],[Precio Final]]-STOCK[[#This Row],[Costo total]]</f>
        <v>20.7</v>
      </c>
      <c r="Q692" s="8">
        <f>STOCK[[#This Row],[Ganancia Unitaria]]*STOCK[[#This Row],[Salidas]]</f>
        <v>0</v>
      </c>
      <c r="R692" s="8"/>
      <c r="S692" s="8"/>
      <c r="T692" s="9"/>
      <c r="U692" s="8"/>
      <c r="V692" s="8"/>
    </row>
    <row r="693" spans="1:22" ht="51" customHeight="1" x14ac:dyDescent="0.2">
      <c r="A693" s="14" t="s">
        <v>1427</v>
      </c>
      <c r="B693" s="14" t="s">
        <v>179</v>
      </c>
      <c r="C693" s="16" t="s">
        <v>1428</v>
      </c>
      <c r="D693" s="14" t="s">
        <v>34</v>
      </c>
      <c r="E693" s="15"/>
      <c r="F693" s="15">
        <v>30</v>
      </c>
      <c r="G693" s="14">
        <v>1</v>
      </c>
      <c r="H693" s="17">
        <f>SUMIFS(VENTAS[Cantidad],VENTAS[Código del producto Vendido],STOCK[[#This Row],[Code]])</f>
        <v>0</v>
      </c>
      <c r="I693" s="14">
        <f>STOCK[[#This Row],[Entradas]]-STOCK[[#This Row],[Salidas]]</f>
        <v>1</v>
      </c>
      <c r="J693" s="18">
        <f>STOCK[[#This Row],[Precio Final]]*10%</f>
        <v>3</v>
      </c>
      <c r="K693" s="15">
        <v>9</v>
      </c>
      <c r="L693" s="15">
        <v>1.8</v>
      </c>
      <c r="M693" s="19">
        <f>STOCK[[#This Row],[Costo Unitario (USD)]]+STOCK[[#This Row],[Costo Envío (USD)]]+STOCK[[#This Row],[Comisión 10%]]</f>
        <v>13.8</v>
      </c>
      <c r="N693" s="14">
        <f t="shared" si="25"/>
        <v>20.700000000000003</v>
      </c>
      <c r="O693" s="15">
        <f t="shared" si="27"/>
        <v>30</v>
      </c>
      <c r="P693" s="15">
        <f>STOCK[[#This Row],[Precio Final]]-STOCK[[#This Row],[Costo total]]</f>
        <v>16.2</v>
      </c>
      <c r="Q693" s="14">
        <f>STOCK[[#This Row],[Ganancia Unitaria]]*STOCK[[#This Row],[Salidas]]</f>
        <v>0</v>
      </c>
      <c r="R693" s="14"/>
      <c r="S693" s="14"/>
      <c r="T693" s="15"/>
      <c r="U693" s="14"/>
      <c r="V693" s="14"/>
    </row>
    <row r="694" spans="1:22" ht="51" customHeight="1" x14ac:dyDescent="0.2">
      <c r="A694" s="8" t="s">
        <v>1429</v>
      </c>
      <c r="B694" s="8" t="s">
        <v>160</v>
      </c>
      <c r="C694" s="10" t="s">
        <v>1430</v>
      </c>
      <c r="D694" s="8" t="s">
        <v>875</v>
      </c>
      <c r="E694" s="9"/>
      <c r="F694" s="9">
        <v>35</v>
      </c>
      <c r="G694" s="8">
        <v>1</v>
      </c>
      <c r="H694" s="11">
        <f>SUMIFS(VENTAS[Cantidad],VENTAS[Código del producto Vendido],STOCK[[#This Row],[Code]])</f>
        <v>1</v>
      </c>
      <c r="I694" s="8">
        <f>STOCK[[#This Row],[Entradas]]-STOCK[[#This Row],[Salidas]]</f>
        <v>0</v>
      </c>
      <c r="J694" s="12">
        <f>STOCK[[#This Row],[Precio Final]]*10%</f>
        <v>3.5</v>
      </c>
      <c r="K694" s="9">
        <v>9</v>
      </c>
      <c r="L694" s="9">
        <v>1.8</v>
      </c>
      <c r="M694" s="13">
        <f>STOCK[[#This Row],[Costo Unitario (USD)]]+STOCK[[#This Row],[Costo Envío (USD)]]+STOCK[[#This Row],[Comisión 10%]]</f>
        <v>14.3</v>
      </c>
      <c r="N694" s="8">
        <f t="shared" si="25"/>
        <v>21.450000000000003</v>
      </c>
      <c r="O694" s="9">
        <f t="shared" si="27"/>
        <v>35</v>
      </c>
      <c r="P694" s="9">
        <f>STOCK[[#This Row],[Precio Final]]-STOCK[[#This Row],[Costo total]]</f>
        <v>20.7</v>
      </c>
      <c r="Q694" s="8">
        <f>STOCK[[#This Row],[Ganancia Unitaria]]*STOCK[[#This Row],[Salidas]]</f>
        <v>20.7</v>
      </c>
      <c r="R694" s="8"/>
      <c r="S694" s="8"/>
      <c r="T694" s="9"/>
      <c r="U694" s="8"/>
      <c r="V694" s="8"/>
    </row>
    <row r="695" spans="1:22" ht="34" customHeight="1" x14ac:dyDescent="0.2">
      <c r="A695" s="14" t="s">
        <v>1431</v>
      </c>
      <c r="B695" s="14" t="s">
        <v>328</v>
      </c>
      <c r="C695" s="16" t="s">
        <v>835</v>
      </c>
      <c r="D695" s="14" t="s">
        <v>1432</v>
      </c>
      <c r="E695" s="15"/>
      <c r="F695" s="15">
        <v>35</v>
      </c>
      <c r="G695" s="14">
        <v>1</v>
      </c>
      <c r="H695" s="17">
        <f>SUMIFS(VENTAS[Cantidad],VENTAS[Código del producto Vendido],STOCK[[#This Row],[Code]])</f>
        <v>0</v>
      </c>
      <c r="I695" s="14">
        <f>STOCK[[#This Row],[Entradas]]-STOCK[[#This Row],[Salidas]]</f>
        <v>1</v>
      </c>
      <c r="J695" s="18">
        <f>STOCK[[#This Row],[Precio Final]]*10%</f>
        <v>3.5</v>
      </c>
      <c r="K695" s="15">
        <v>9</v>
      </c>
      <c r="L695" s="15">
        <v>1.8</v>
      </c>
      <c r="M695" s="19">
        <f>STOCK[[#This Row],[Costo Unitario (USD)]]+STOCK[[#This Row],[Costo Envío (USD)]]+STOCK[[#This Row],[Comisión 10%]]</f>
        <v>14.3</v>
      </c>
      <c r="N695" s="14">
        <f t="shared" si="25"/>
        <v>21.450000000000003</v>
      </c>
      <c r="O695" s="15">
        <f t="shared" si="27"/>
        <v>35</v>
      </c>
      <c r="P695" s="15">
        <f>STOCK[[#This Row],[Precio Final]]-STOCK[[#This Row],[Costo total]]</f>
        <v>20.7</v>
      </c>
      <c r="Q695" s="14">
        <f>STOCK[[#This Row],[Ganancia Unitaria]]*STOCK[[#This Row],[Salidas]]</f>
        <v>0</v>
      </c>
      <c r="R695" s="14"/>
      <c r="S695" s="14"/>
      <c r="T695" s="15"/>
      <c r="U695" s="14"/>
      <c r="V695" s="14"/>
    </row>
    <row r="696" spans="1:22" ht="34" customHeight="1" x14ac:dyDescent="0.2">
      <c r="A696" s="8" t="s">
        <v>1433</v>
      </c>
      <c r="B696" s="8" t="s">
        <v>136</v>
      </c>
      <c r="C696" s="10" t="s">
        <v>1317</v>
      </c>
      <c r="D696" s="8" t="s">
        <v>334</v>
      </c>
      <c r="E696" s="9"/>
      <c r="F696" s="9">
        <v>35</v>
      </c>
      <c r="G696" s="8">
        <v>1</v>
      </c>
      <c r="H696" s="11">
        <f>SUMIFS(VENTAS[Cantidad],VENTAS[Código del producto Vendido],STOCK[[#This Row],[Code]])</f>
        <v>0</v>
      </c>
      <c r="I696" s="8">
        <f>STOCK[[#This Row],[Entradas]]-STOCK[[#This Row],[Salidas]]</f>
        <v>1</v>
      </c>
      <c r="J696" s="12">
        <f>STOCK[[#This Row],[Precio Final]]*10%</f>
        <v>0</v>
      </c>
      <c r="K696" s="9"/>
      <c r="L696" s="9"/>
      <c r="M696" s="13">
        <f>STOCK[[#This Row],[Costo Unitario (USD)]]+STOCK[[#This Row],[Costo Envío (USD)]]+STOCK[[#This Row],[Comisión 10%]]</f>
        <v>0</v>
      </c>
      <c r="N696" s="8">
        <f t="shared" si="25"/>
        <v>0</v>
      </c>
      <c r="O696" s="9"/>
      <c r="P696" s="9">
        <f>STOCK[[#This Row],[Precio Final]]-STOCK[[#This Row],[Costo total]]</f>
        <v>0</v>
      </c>
      <c r="Q696" s="8">
        <f>STOCK[[#This Row],[Ganancia Unitaria]]*STOCK[[#This Row],[Salidas]]</f>
        <v>0</v>
      </c>
      <c r="R696" s="8"/>
      <c r="S696" s="8"/>
      <c r="T696" s="9"/>
      <c r="U696" s="8"/>
      <c r="V696" s="8"/>
    </row>
    <row r="697" spans="1:22" ht="51" customHeight="1" x14ac:dyDescent="0.2">
      <c r="A697" s="14" t="s">
        <v>1434</v>
      </c>
      <c r="B697" s="14" t="s">
        <v>136</v>
      </c>
      <c r="C697" s="16" t="s">
        <v>1435</v>
      </c>
      <c r="D697" s="14" t="s">
        <v>113</v>
      </c>
      <c r="E697" s="15"/>
      <c r="F697" s="15">
        <v>35</v>
      </c>
      <c r="G697" s="14">
        <v>1</v>
      </c>
      <c r="H697" s="17">
        <f>SUMIFS(VENTAS[Cantidad],VENTAS[Código del producto Vendido],STOCK[[#This Row],[Code]])</f>
        <v>0</v>
      </c>
      <c r="I697" s="14">
        <f>STOCK[[#This Row],[Entradas]]-STOCK[[#This Row],[Salidas]]</f>
        <v>1</v>
      </c>
      <c r="J697" s="18">
        <f>STOCK[[#This Row],[Precio Final]]*10%</f>
        <v>3.5</v>
      </c>
      <c r="K697" s="15">
        <v>9</v>
      </c>
      <c r="L697" s="15">
        <v>1.8</v>
      </c>
      <c r="M697" s="19">
        <f>STOCK[[#This Row],[Costo Unitario (USD)]]+STOCK[[#This Row],[Costo Envío (USD)]]+STOCK[[#This Row],[Comisión 10%]]</f>
        <v>14.3</v>
      </c>
      <c r="N697" s="14">
        <f t="shared" si="25"/>
        <v>21.450000000000003</v>
      </c>
      <c r="O697" s="15">
        <f t="shared" ref="O697:O728" si="28">F697</f>
        <v>35</v>
      </c>
      <c r="P697" s="15">
        <f>STOCK[[#This Row],[Precio Final]]-STOCK[[#This Row],[Costo total]]</f>
        <v>20.7</v>
      </c>
      <c r="Q697" s="14">
        <f>STOCK[[#This Row],[Ganancia Unitaria]]*STOCK[[#This Row],[Salidas]]</f>
        <v>0</v>
      </c>
      <c r="R697" s="14"/>
      <c r="S697" s="14"/>
      <c r="T697" s="15"/>
      <c r="U697" s="14"/>
      <c r="V697" s="14"/>
    </row>
    <row r="698" spans="1:22" ht="51" customHeight="1" x14ac:dyDescent="0.2">
      <c r="A698" s="8" t="s">
        <v>1436</v>
      </c>
      <c r="B698" s="8" t="s">
        <v>136</v>
      </c>
      <c r="C698" s="10" t="s">
        <v>1437</v>
      </c>
      <c r="D698" s="8" t="s">
        <v>113</v>
      </c>
      <c r="E698" s="9"/>
      <c r="F698" s="9">
        <v>35</v>
      </c>
      <c r="G698" s="8">
        <v>1</v>
      </c>
      <c r="H698" s="11">
        <f>SUMIFS(VENTAS[Cantidad],VENTAS[Código del producto Vendido],STOCK[[#This Row],[Code]])</f>
        <v>0</v>
      </c>
      <c r="I698" s="8">
        <f>STOCK[[#This Row],[Entradas]]-STOCK[[#This Row],[Salidas]]</f>
        <v>1</v>
      </c>
      <c r="J698" s="12">
        <f>STOCK[[#This Row],[Precio Final]]*10%</f>
        <v>3.5</v>
      </c>
      <c r="K698" s="9">
        <v>9</v>
      </c>
      <c r="L698" s="9">
        <v>1.8</v>
      </c>
      <c r="M698" s="13">
        <f>STOCK[[#This Row],[Costo Unitario (USD)]]+STOCK[[#This Row],[Costo Envío (USD)]]+STOCK[[#This Row],[Comisión 10%]]</f>
        <v>14.3</v>
      </c>
      <c r="N698" s="8">
        <f t="shared" si="25"/>
        <v>21.450000000000003</v>
      </c>
      <c r="O698" s="9">
        <f t="shared" si="28"/>
        <v>35</v>
      </c>
      <c r="P698" s="9">
        <f>STOCK[[#This Row],[Precio Final]]-STOCK[[#This Row],[Costo total]]</f>
        <v>20.7</v>
      </c>
      <c r="Q698" s="8">
        <f>STOCK[[#This Row],[Ganancia Unitaria]]*STOCK[[#This Row],[Salidas]]</f>
        <v>0</v>
      </c>
      <c r="R698" s="8"/>
      <c r="S698" s="8"/>
      <c r="T698" s="9"/>
      <c r="U698" s="8"/>
      <c r="V698" s="8"/>
    </row>
    <row r="699" spans="1:22" ht="34" customHeight="1" x14ac:dyDescent="0.2">
      <c r="A699" s="14" t="s">
        <v>1438</v>
      </c>
      <c r="B699" s="14" t="s">
        <v>179</v>
      </c>
      <c r="C699" s="16" t="s">
        <v>1439</v>
      </c>
      <c r="D699" s="14" t="s">
        <v>73</v>
      </c>
      <c r="E699" s="15"/>
      <c r="F699" s="15">
        <v>30</v>
      </c>
      <c r="G699" s="14">
        <v>1</v>
      </c>
      <c r="H699" s="17">
        <f>SUMIFS(VENTAS[Cantidad],VENTAS[Código del producto Vendido],STOCK[[#This Row],[Code]])</f>
        <v>1</v>
      </c>
      <c r="I699" s="14">
        <f>STOCK[[#This Row],[Entradas]]-STOCK[[#This Row],[Salidas]]</f>
        <v>0</v>
      </c>
      <c r="J699" s="18">
        <f>STOCK[[#This Row],[Precio Final]]*10%</f>
        <v>3</v>
      </c>
      <c r="K699" s="15">
        <v>9</v>
      </c>
      <c r="L699" s="15">
        <v>1.8</v>
      </c>
      <c r="M699" s="19">
        <f>STOCK[[#This Row],[Costo Unitario (USD)]]+STOCK[[#This Row],[Costo Envío (USD)]]+STOCK[[#This Row],[Comisión 10%]]</f>
        <v>13.8</v>
      </c>
      <c r="N699" s="14">
        <f t="shared" si="25"/>
        <v>20.700000000000003</v>
      </c>
      <c r="O699" s="15">
        <f t="shared" si="28"/>
        <v>30</v>
      </c>
      <c r="P699" s="15">
        <f>STOCK[[#This Row],[Precio Final]]-STOCK[[#This Row],[Costo total]]</f>
        <v>16.2</v>
      </c>
      <c r="Q699" s="14">
        <f>STOCK[[#This Row],[Ganancia Unitaria]]*STOCK[[#This Row],[Salidas]]</f>
        <v>16.2</v>
      </c>
      <c r="R699" s="14"/>
      <c r="S699" s="14"/>
      <c r="T699" s="15"/>
      <c r="U699" s="14"/>
      <c r="V699" s="14"/>
    </row>
    <row r="700" spans="1:22" ht="51" customHeight="1" x14ac:dyDescent="0.2">
      <c r="A700" s="8" t="s">
        <v>1440</v>
      </c>
      <c r="B700" s="8" t="s">
        <v>607</v>
      </c>
      <c r="C700" s="10" t="s">
        <v>1441</v>
      </c>
      <c r="D700" s="8" t="s">
        <v>224</v>
      </c>
      <c r="E700" s="9"/>
      <c r="F700" s="9">
        <v>40</v>
      </c>
      <c r="G700" s="8">
        <v>1</v>
      </c>
      <c r="H700" s="11">
        <f>SUMIFS(VENTAS[Cantidad],VENTAS[Código del producto Vendido],STOCK[[#This Row],[Code]])</f>
        <v>0</v>
      </c>
      <c r="I700" s="8">
        <f>STOCK[[#This Row],[Entradas]]-STOCK[[#This Row],[Salidas]]</f>
        <v>1</v>
      </c>
      <c r="J700" s="12">
        <f>STOCK[[#This Row],[Precio Final]]*10%</f>
        <v>4</v>
      </c>
      <c r="K700" s="9">
        <v>9</v>
      </c>
      <c r="L700" s="9">
        <v>1.8</v>
      </c>
      <c r="M700" s="13">
        <f>STOCK[[#This Row],[Costo Unitario (USD)]]+STOCK[[#This Row],[Costo Envío (USD)]]+STOCK[[#This Row],[Comisión 10%]]</f>
        <v>14.8</v>
      </c>
      <c r="N700" s="8">
        <f t="shared" si="25"/>
        <v>22.200000000000003</v>
      </c>
      <c r="O700" s="9">
        <f t="shared" si="28"/>
        <v>40</v>
      </c>
      <c r="P700" s="9">
        <f>STOCK[[#This Row],[Precio Final]]-STOCK[[#This Row],[Costo total]]</f>
        <v>25.2</v>
      </c>
      <c r="Q700" s="8">
        <f>STOCK[[#This Row],[Ganancia Unitaria]]*STOCK[[#This Row],[Salidas]]</f>
        <v>0</v>
      </c>
      <c r="R700" s="8"/>
      <c r="S700" s="8"/>
      <c r="T700" s="9"/>
      <c r="U700" s="8"/>
      <c r="V700" s="8"/>
    </row>
    <row r="701" spans="1:22" ht="51" customHeight="1" x14ac:dyDescent="0.2">
      <c r="A701" s="14" t="s">
        <v>1442</v>
      </c>
      <c r="B701" s="14" t="s">
        <v>328</v>
      </c>
      <c r="C701" s="16" t="s">
        <v>1443</v>
      </c>
      <c r="D701" s="14" t="s">
        <v>224</v>
      </c>
      <c r="E701" s="15"/>
      <c r="F701" s="15">
        <v>35</v>
      </c>
      <c r="G701" s="14">
        <v>1</v>
      </c>
      <c r="H701" s="17">
        <f>SUMIFS(VENTAS[Cantidad],VENTAS[Código del producto Vendido],STOCK[[#This Row],[Code]])</f>
        <v>0</v>
      </c>
      <c r="I701" s="14">
        <f>STOCK[[#This Row],[Entradas]]-STOCK[[#This Row],[Salidas]]</f>
        <v>1</v>
      </c>
      <c r="J701" s="18">
        <f>STOCK[[#This Row],[Precio Final]]*10%</f>
        <v>3.5</v>
      </c>
      <c r="K701" s="15">
        <v>9</v>
      </c>
      <c r="L701" s="15"/>
      <c r="M701" s="19">
        <f>STOCK[[#This Row],[Costo Unitario (USD)]]+STOCK[[#This Row],[Costo Envío (USD)]]+STOCK[[#This Row],[Comisión 10%]]</f>
        <v>12.5</v>
      </c>
      <c r="N701" s="14">
        <f t="shared" si="25"/>
        <v>18.75</v>
      </c>
      <c r="O701" s="15">
        <f t="shared" si="28"/>
        <v>35</v>
      </c>
      <c r="P701" s="15">
        <f>STOCK[[#This Row],[Precio Final]]-STOCK[[#This Row],[Costo total]]</f>
        <v>22.5</v>
      </c>
      <c r="Q701" s="14">
        <f>STOCK[[#This Row],[Ganancia Unitaria]]*STOCK[[#This Row],[Salidas]]</f>
        <v>0</v>
      </c>
      <c r="R701" s="14"/>
      <c r="S701" s="14"/>
      <c r="T701" s="15"/>
      <c r="U701" s="14"/>
      <c r="V701" s="14"/>
    </row>
    <row r="702" spans="1:22" ht="51" customHeight="1" x14ac:dyDescent="0.2">
      <c r="A702" s="8" t="s">
        <v>1444</v>
      </c>
      <c r="B702" s="8" t="s">
        <v>160</v>
      </c>
      <c r="C702" s="10" t="s">
        <v>1412</v>
      </c>
      <c r="D702" s="8" t="s">
        <v>42</v>
      </c>
      <c r="E702" s="9"/>
      <c r="F702" s="9">
        <v>30</v>
      </c>
      <c r="G702" s="8">
        <v>1</v>
      </c>
      <c r="H702" s="11">
        <f>SUMIFS(VENTAS[Cantidad],VENTAS[Código del producto Vendido],STOCK[[#This Row],[Code]])</f>
        <v>0</v>
      </c>
      <c r="I702" s="8">
        <f>STOCK[[#This Row],[Entradas]]-STOCK[[#This Row],[Salidas]]</f>
        <v>1</v>
      </c>
      <c r="J702" s="12">
        <f>STOCK[[#This Row],[Precio Final]]*10%</f>
        <v>3</v>
      </c>
      <c r="K702" s="9">
        <v>9</v>
      </c>
      <c r="L702" s="9">
        <v>1.8</v>
      </c>
      <c r="M702" s="13">
        <f>STOCK[[#This Row],[Costo Unitario (USD)]]+STOCK[[#This Row],[Costo Envío (USD)]]+STOCK[[#This Row],[Comisión 10%]]</f>
        <v>13.8</v>
      </c>
      <c r="N702" s="8">
        <f t="shared" si="25"/>
        <v>20.700000000000003</v>
      </c>
      <c r="O702" s="9">
        <f t="shared" si="28"/>
        <v>30</v>
      </c>
      <c r="P702" s="9">
        <f>STOCK[[#This Row],[Precio Final]]-STOCK[[#This Row],[Costo total]]</f>
        <v>16.2</v>
      </c>
      <c r="Q702" s="8">
        <f>STOCK[[#This Row],[Ganancia Unitaria]]*STOCK[[#This Row],[Salidas]]</f>
        <v>0</v>
      </c>
      <c r="R702" s="8"/>
      <c r="S702" s="8"/>
      <c r="T702" s="9"/>
      <c r="U702" s="8"/>
      <c r="V702" s="8"/>
    </row>
    <row r="703" spans="1:22" ht="51" customHeight="1" x14ac:dyDescent="0.2">
      <c r="A703" s="14" t="s">
        <v>1445</v>
      </c>
      <c r="B703" s="14" t="s">
        <v>179</v>
      </c>
      <c r="C703" s="16" t="s">
        <v>1412</v>
      </c>
      <c r="D703" s="14" t="s">
        <v>113</v>
      </c>
      <c r="E703" s="15"/>
      <c r="F703" s="15">
        <v>30</v>
      </c>
      <c r="G703" s="14">
        <v>1</v>
      </c>
      <c r="H703" s="17">
        <f>SUMIFS(VENTAS[Cantidad],VENTAS[Código del producto Vendido],STOCK[[#This Row],[Code]])</f>
        <v>0</v>
      </c>
      <c r="I703" s="14">
        <f>STOCK[[#This Row],[Entradas]]-STOCK[[#This Row],[Salidas]]</f>
        <v>1</v>
      </c>
      <c r="J703" s="18">
        <f>STOCK[[#This Row],[Precio Final]]*10%</f>
        <v>3</v>
      </c>
      <c r="K703" s="15">
        <v>9</v>
      </c>
      <c r="L703" s="15">
        <v>1.8</v>
      </c>
      <c r="M703" s="19">
        <f>STOCK[[#This Row],[Costo Unitario (USD)]]+STOCK[[#This Row],[Costo Envío (USD)]]+STOCK[[#This Row],[Comisión 10%]]</f>
        <v>13.8</v>
      </c>
      <c r="N703" s="14">
        <f t="shared" si="25"/>
        <v>20.700000000000003</v>
      </c>
      <c r="O703" s="15">
        <f t="shared" si="28"/>
        <v>30</v>
      </c>
      <c r="P703" s="15">
        <f>STOCK[[#This Row],[Precio Final]]-STOCK[[#This Row],[Costo total]]</f>
        <v>16.2</v>
      </c>
      <c r="Q703" s="14">
        <f>STOCK[[#This Row],[Ganancia Unitaria]]*STOCK[[#This Row],[Salidas]]</f>
        <v>0</v>
      </c>
      <c r="R703" s="14"/>
      <c r="S703" s="14"/>
      <c r="T703" s="15"/>
      <c r="U703" s="14"/>
      <c r="V703" s="14"/>
    </row>
    <row r="704" spans="1:22" ht="51" customHeight="1" x14ac:dyDescent="0.2">
      <c r="A704" s="8" t="s">
        <v>1446</v>
      </c>
      <c r="B704" s="8" t="s">
        <v>179</v>
      </c>
      <c r="C704" s="10" t="s">
        <v>1447</v>
      </c>
      <c r="D704" s="8" t="s">
        <v>575</v>
      </c>
      <c r="E704" s="9"/>
      <c r="F704" s="9">
        <v>35</v>
      </c>
      <c r="G704" s="8">
        <v>0</v>
      </c>
      <c r="H704" s="11">
        <f>SUMIFS(VENTAS[Cantidad],VENTAS[Código del producto Vendido],STOCK[[#This Row],[Code]])</f>
        <v>1</v>
      </c>
      <c r="I704" s="8">
        <f>STOCK[[#This Row],[Entradas]]-STOCK[[#This Row],[Salidas]]</f>
        <v>-1</v>
      </c>
      <c r="J704" s="12">
        <f>STOCK[[#This Row],[Precio Final]]*10%</f>
        <v>3.5</v>
      </c>
      <c r="K704" s="9">
        <v>9</v>
      </c>
      <c r="L704" s="9">
        <v>1.8</v>
      </c>
      <c r="M704" s="13">
        <f>STOCK[[#This Row],[Costo Unitario (USD)]]+STOCK[[#This Row],[Costo Envío (USD)]]+STOCK[[#This Row],[Comisión 10%]]</f>
        <v>14.3</v>
      </c>
      <c r="N704" s="8">
        <f t="shared" si="25"/>
        <v>21.450000000000003</v>
      </c>
      <c r="O704" s="9">
        <f t="shared" si="28"/>
        <v>35</v>
      </c>
      <c r="P704" s="9">
        <f>STOCK[[#This Row],[Precio Final]]-STOCK[[#This Row],[Costo total]]</f>
        <v>20.7</v>
      </c>
      <c r="Q704" s="8">
        <f>STOCK[[#This Row],[Ganancia Unitaria]]*STOCK[[#This Row],[Salidas]]</f>
        <v>20.7</v>
      </c>
      <c r="R704" s="8"/>
      <c r="S704" s="8"/>
      <c r="T704" s="9"/>
      <c r="U704" s="8"/>
      <c r="V704" s="8"/>
    </row>
    <row r="705" spans="1:22" ht="34" customHeight="1" x14ac:dyDescent="0.2">
      <c r="A705" s="14" t="s">
        <v>1448</v>
      </c>
      <c r="B705" s="14" t="s">
        <v>179</v>
      </c>
      <c r="C705" s="16" t="s">
        <v>1418</v>
      </c>
      <c r="D705" s="14" t="s">
        <v>113</v>
      </c>
      <c r="E705" s="15"/>
      <c r="F705" s="15">
        <v>25</v>
      </c>
      <c r="G705" s="14">
        <v>1</v>
      </c>
      <c r="H705" s="17">
        <f>SUMIFS(VENTAS[Cantidad],VENTAS[Código del producto Vendido],STOCK[[#This Row],[Code]])</f>
        <v>1</v>
      </c>
      <c r="I705" s="14">
        <f>STOCK[[#This Row],[Entradas]]-STOCK[[#This Row],[Salidas]]</f>
        <v>0</v>
      </c>
      <c r="J705" s="18">
        <f>STOCK[[#This Row],[Precio Final]]*10%</f>
        <v>2.5</v>
      </c>
      <c r="K705" s="15">
        <v>9</v>
      </c>
      <c r="L705" s="15">
        <v>1.8</v>
      </c>
      <c r="M705" s="19">
        <f>STOCK[[#This Row],[Costo Unitario (USD)]]+STOCK[[#This Row],[Costo Envío (USD)]]+STOCK[[#This Row],[Comisión 10%]]</f>
        <v>13.3</v>
      </c>
      <c r="N705" s="14">
        <f t="shared" si="25"/>
        <v>19.950000000000003</v>
      </c>
      <c r="O705" s="15">
        <f t="shared" si="28"/>
        <v>25</v>
      </c>
      <c r="P705" s="15">
        <f>STOCK[[#This Row],[Precio Final]]-STOCK[[#This Row],[Costo total]]</f>
        <v>11.7</v>
      </c>
      <c r="Q705" s="14">
        <f>STOCK[[#This Row],[Ganancia Unitaria]]*STOCK[[#This Row],[Salidas]]</f>
        <v>11.7</v>
      </c>
      <c r="R705" s="14"/>
      <c r="S705" s="14"/>
      <c r="T705" s="15"/>
      <c r="U705" s="14"/>
      <c r="V705" s="14"/>
    </row>
    <row r="706" spans="1:22" ht="51" customHeight="1" x14ac:dyDescent="0.2">
      <c r="A706" s="8" t="s">
        <v>1449</v>
      </c>
      <c r="B706" s="8" t="s">
        <v>321</v>
      </c>
      <c r="C706" s="10" t="s">
        <v>1447</v>
      </c>
      <c r="D706" s="8" t="s">
        <v>622</v>
      </c>
      <c r="E706" s="9"/>
      <c r="F706" s="9">
        <v>35</v>
      </c>
      <c r="G706" s="8">
        <v>1</v>
      </c>
      <c r="H706" s="11">
        <f>SUMIFS(VENTAS[Cantidad],VENTAS[Código del producto Vendido],STOCK[[#This Row],[Code]])</f>
        <v>0</v>
      </c>
      <c r="I706" s="8">
        <f>STOCK[[#This Row],[Entradas]]-STOCK[[#This Row],[Salidas]]</f>
        <v>1</v>
      </c>
      <c r="J706" s="12">
        <f>STOCK[[#This Row],[Precio Final]]*10%</f>
        <v>3.5</v>
      </c>
      <c r="K706" s="9">
        <v>9</v>
      </c>
      <c r="L706" s="9">
        <v>1.8</v>
      </c>
      <c r="M706" s="13">
        <f>STOCK[[#This Row],[Costo Unitario (USD)]]+STOCK[[#This Row],[Costo Envío (USD)]]+STOCK[[#This Row],[Comisión 10%]]</f>
        <v>14.3</v>
      </c>
      <c r="N706" s="8">
        <f t="shared" ref="N706:N769" si="29">M706*1.5</f>
        <v>21.450000000000003</v>
      </c>
      <c r="O706" s="9">
        <f t="shared" si="28"/>
        <v>35</v>
      </c>
      <c r="P706" s="9">
        <f>STOCK[[#This Row],[Precio Final]]-STOCK[[#This Row],[Costo total]]</f>
        <v>20.7</v>
      </c>
      <c r="Q706" s="8">
        <f>STOCK[[#This Row],[Ganancia Unitaria]]*STOCK[[#This Row],[Salidas]]</f>
        <v>0</v>
      </c>
      <c r="R706" s="8"/>
      <c r="S706" s="8"/>
      <c r="T706" s="9"/>
      <c r="U706" s="8"/>
      <c r="V706" s="8"/>
    </row>
    <row r="707" spans="1:22" ht="51" customHeight="1" x14ac:dyDescent="0.2">
      <c r="A707" s="14" t="s">
        <v>1450</v>
      </c>
      <c r="B707" s="14" t="s">
        <v>160</v>
      </c>
      <c r="C707" s="16" t="s">
        <v>1451</v>
      </c>
      <c r="D707" s="14" t="s">
        <v>875</v>
      </c>
      <c r="E707" s="15"/>
      <c r="F707" s="15">
        <v>30</v>
      </c>
      <c r="G707" s="14">
        <v>1</v>
      </c>
      <c r="H707" s="17">
        <f>SUMIFS(VENTAS[Cantidad],VENTAS[Código del producto Vendido],STOCK[[#This Row],[Code]])</f>
        <v>0</v>
      </c>
      <c r="I707" s="14">
        <f>STOCK[[#This Row],[Entradas]]-STOCK[[#This Row],[Salidas]]</f>
        <v>1</v>
      </c>
      <c r="J707" s="18">
        <f>STOCK[[#This Row],[Precio Final]]*10%</f>
        <v>3</v>
      </c>
      <c r="K707" s="15">
        <v>9</v>
      </c>
      <c r="L707" s="15">
        <v>1.8</v>
      </c>
      <c r="M707" s="19">
        <f>STOCK[[#This Row],[Costo Unitario (USD)]]+STOCK[[#This Row],[Costo Envío (USD)]]+STOCK[[#This Row],[Comisión 10%]]</f>
        <v>13.8</v>
      </c>
      <c r="N707" s="14">
        <f t="shared" si="29"/>
        <v>20.700000000000003</v>
      </c>
      <c r="O707" s="15">
        <f t="shared" si="28"/>
        <v>30</v>
      </c>
      <c r="P707" s="15">
        <f>STOCK[[#This Row],[Precio Final]]-STOCK[[#This Row],[Costo total]]</f>
        <v>16.2</v>
      </c>
      <c r="Q707" s="14">
        <f>STOCK[[#This Row],[Ganancia Unitaria]]*STOCK[[#This Row],[Salidas]]</f>
        <v>0</v>
      </c>
      <c r="R707" s="14"/>
      <c r="S707" s="14"/>
      <c r="T707" s="15"/>
      <c r="U707" s="14"/>
      <c r="V707" s="14"/>
    </row>
    <row r="708" spans="1:22" ht="51" customHeight="1" x14ac:dyDescent="0.2">
      <c r="A708" s="8" t="s">
        <v>1452</v>
      </c>
      <c r="B708" s="8" t="s">
        <v>160</v>
      </c>
      <c r="C708" s="10" t="s">
        <v>1453</v>
      </c>
      <c r="D708" s="8" t="s">
        <v>42</v>
      </c>
      <c r="E708" s="9"/>
      <c r="F708" s="9">
        <v>30</v>
      </c>
      <c r="G708" s="8">
        <v>1</v>
      </c>
      <c r="H708" s="11">
        <f>SUMIFS(VENTAS[Cantidad],VENTAS[Código del producto Vendido],STOCK[[#This Row],[Code]])</f>
        <v>0</v>
      </c>
      <c r="I708" s="8">
        <f>STOCK[[#This Row],[Entradas]]-STOCK[[#This Row],[Salidas]]</f>
        <v>1</v>
      </c>
      <c r="J708" s="12">
        <f>STOCK[[#This Row],[Precio Final]]*10%</f>
        <v>3</v>
      </c>
      <c r="K708" s="9">
        <v>9</v>
      </c>
      <c r="L708" s="9">
        <v>1.8</v>
      </c>
      <c r="M708" s="13">
        <f>STOCK[[#This Row],[Costo Unitario (USD)]]+STOCK[[#This Row],[Costo Envío (USD)]]+STOCK[[#This Row],[Comisión 10%]]</f>
        <v>13.8</v>
      </c>
      <c r="N708" s="8">
        <f t="shared" si="29"/>
        <v>20.700000000000003</v>
      </c>
      <c r="O708" s="9">
        <f t="shared" si="28"/>
        <v>30</v>
      </c>
      <c r="P708" s="9">
        <f>STOCK[[#This Row],[Precio Final]]-STOCK[[#This Row],[Costo total]]</f>
        <v>16.2</v>
      </c>
      <c r="Q708" s="8">
        <f>STOCK[[#This Row],[Ganancia Unitaria]]*STOCK[[#This Row],[Salidas]]</f>
        <v>0</v>
      </c>
      <c r="R708" s="8"/>
      <c r="S708" s="8"/>
      <c r="T708" s="9"/>
      <c r="U708" s="8"/>
      <c r="V708" s="8"/>
    </row>
    <row r="709" spans="1:22" ht="34" customHeight="1" x14ac:dyDescent="0.2">
      <c r="A709" s="14" t="s">
        <v>1454</v>
      </c>
      <c r="B709" s="14" t="s">
        <v>179</v>
      </c>
      <c r="C709" s="16" t="s">
        <v>1455</v>
      </c>
      <c r="D709" s="14" t="s">
        <v>34</v>
      </c>
      <c r="E709" s="15"/>
      <c r="F709" s="15">
        <v>30</v>
      </c>
      <c r="G709" s="14">
        <v>0</v>
      </c>
      <c r="H709" s="17">
        <f>SUMIFS(VENTAS[Cantidad],VENTAS[Código del producto Vendido],STOCK[[#This Row],[Code]])</f>
        <v>1</v>
      </c>
      <c r="I709" s="14">
        <f>STOCK[[#This Row],[Entradas]]-STOCK[[#This Row],[Salidas]]</f>
        <v>-1</v>
      </c>
      <c r="J709" s="18">
        <f>STOCK[[#This Row],[Precio Final]]*10%</f>
        <v>3</v>
      </c>
      <c r="K709" s="15">
        <v>9</v>
      </c>
      <c r="L709" s="15">
        <v>1.8</v>
      </c>
      <c r="M709" s="19">
        <f>STOCK[[#This Row],[Costo Unitario (USD)]]+STOCK[[#This Row],[Costo Envío (USD)]]+STOCK[[#This Row],[Comisión 10%]]</f>
        <v>13.8</v>
      </c>
      <c r="N709" s="14">
        <f t="shared" si="29"/>
        <v>20.700000000000003</v>
      </c>
      <c r="O709" s="15">
        <f t="shared" si="28"/>
        <v>30</v>
      </c>
      <c r="P709" s="15">
        <f>STOCK[[#This Row],[Precio Final]]-STOCK[[#This Row],[Costo total]]</f>
        <v>16.2</v>
      </c>
      <c r="Q709" s="14">
        <f>STOCK[[#This Row],[Ganancia Unitaria]]*STOCK[[#This Row],[Salidas]]</f>
        <v>16.2</v>
      </c>
      <c r="R709" s="14"/>
      <c r="S709" s="14"/>
      <c r="T709" s="15"/>
      <c r="U709" s="14"/>
      <c r="V709" s="14"/>
    </row>
    <row r="710" spans="1:22" ht="34" customHeight="1" x14ac:dyDescent="0.2">
      <c r="A710" s="8" t="s">
        <v>1456</v>
      </c>
      <c r="B710" s="8" t="s">
        <v>396</v>
      </c>
      <c r="C710" s="10" t="s">
        <v>1457</v>
      </c>
      <c r="D710" s="8" t="s">
        <v>1458</v>
      </c>
      <c r="E710" s="9"/>
      <c r="F710" s="9">
        <v>38</v>
      </c>
      <c r="G710" s="8">
        <v>1</v>
      </c>
      <c r="H710" s="11">
        <f>SUMIFS(VENTAS[Cantidad],VENTAS[Código del producto Vendido],STOCK[[#This Row],[Code]])</f>
        <v>1</v>
      </c>
      <c r="I710" s="8">
        <f>STOCK[[#This Row],[Entradas]]-STOCK[[#This Row],[Salidas]]</f>
        <v>0</v>
      </c>
      <c r="J710" s="12">
        <f>STOCK[[#This Row],[Precio Final]]*10%</f>
        <v>3.8000000000000003</v>
      </c>
      <c r="K710" s="9">
        <v>21.11</v>
      </c>
      <c r="L710" s="9">
        <v>1.8</v>
      </c>
      <c r="M710" s="13">
        <f>STOCK[[#This Row],[Costo Unitario (USD)]]+STOCK[[#This Row],[Costo Envío (USD)]]+STOCK[[#This Row],[Comisión 10%]]</f>
        <v>26.71</v>
      </c>
      <c r="N710" s="8">
        <f t="shared" si="29"/>
        <v>40.064999999999998</v>
      </c>
      <c r="O710" s="9">
        <f t="shared" si="28"/>
        <v>38</v>
      </c>
      <c r="P710" s="9">
        <f>STOCK[[#This Row],[Precio Final]]-STOCK[[#This Row],[Costo total]]</f>
        <v>11.29</v>
      </c>
      <c r="Q710" s="8">
        <f>STOCK[[#This Row],[Ganancia Unitaria]]*STOCK[[#This Row],[Salidas]]</f>
        <v>11.29</v>
      </c>
      <c r="R710" s="8"/>
      <c r="S710" s="8"/>
      <c r="T710" s="9"/>
      <c r="U710" s="8"/>
      <c r="V710" s="8"/>
    </row>
    <row r="711" spans="1:22" ht="34" customHeight="1" x14ac:dyDescent="0.2">
      <c r="A711" s="14" t="s">
        <v>1459</v>
      </c>
      <c r="B711" s="14" t="s">
        <v>396</v>
      </c>
      <c r="C711" s="16" t="s">
        <v>1460</v>
      </c>
      <c r="D711" s="14" t="s">
        <v>1458</v>
      </c>
      <c r="E711" s="15"/>
      <c r="F711" s="15">
        <v>38</v>
      </c>
      <c r="G711" s="14">
        <v>2</v>
      </c>
      <c r="H711" s="17">
        <f>SUMIFS(VENTAS[Cantidad],VENTAS[Código del producto Vendido],STOCK[[#This Row],[Code]])</f>
        <v>0</v>
      </c>
      <c r="I711" s="14">
        <f>STOCK[[#This Row],[Entradas]]-STOCK[[#This Row],[Salidas]]</f>
        <v>2</v>
      </c>
      <c r="J711" s="18">
        <f>STOCK[[#This Row],[Precio Final]]*10%</f>
        <v>3.8000000000000003</v>
      </c>
      <c r="K711" s="15">
        <v>21.11</v>
      </c>
      <c r="L711" s="15">
        <v>1.8</v>
      </c>
      <c r="M711" s="19">
        <f>STOCK[[#This Row],[Costo Unitario (USD)]]+STOCK[[#This Row],[Costo Envío (USD)]]+STOCK[[#This Row],[Comisión 10%]]</f>
        <v>26.71</v>
      </c>
      <c r="N711" s="14">
        <f t="shared" si="29"/>
        <v>40.064999999999998</v>
      </c>
      <c r="O711" s="15">
        <f t="shared" si="28"/>
        <v>38</v>
      </c>
      <c r="P711" s="15">
        <f>STOCK[[#This Row],[Precio Final]]-STOCK[[#This Row],[Costo total]]</f>
        <v>11.29</v>
      </c>
      <c r="Q711" s="14">
        <f>STOCK[[#This Row],[Ganancia Unitaria]]*STOCK[[#This Row],[Salidas]]</f>
        <v>0</v>
      </c>
      <c r="R711" s="14"/>
      <c r="S711" s="14"/>
      <c r="T711" s="15"/>
      <c r="U711" s="14"/>
      <c r="V711" s="14"/>
    </row>
    <row r="712" spans="1:22" ht="34" customHeight="1" x14ac:dyDescent="0.2">
      <c r="A712" s="8" t="s">
        <v>1461</v>
      </c>
      <c r="B712" s="8" t="s">
        <v>396</v>
      </c>
      <c r="C712" s="10" t="s">
        <v>1462</v>
      </c>
      <c r="D712" s="8" t="s">
        <v>1463</v>
      </c>
      <c r="E712" s="9"/>
      <c r="F712" s="9">
        <v>22</v>
      </c>
      <c r="G712" s="8">
        <v>2</v>
      </c>
      <c r="H712" s="11">
        <f>SUMIFS(VENTAS[Cantidad],VENTAS[Código del producto Vendido],STOCK[[#This Row],[Code]])</f>
        <v>0</v>
      </c>
      <c r="I712" s="8">
        <f>STOCK[[#This Row],[Entradas]]-STOCK[[#This Row],[Salidas]]</f>
        <v>2</v>
      </c>
      <c r="J712" s="12">
        <f>STOCK[[#This Row],[Precio Final]]*10%</f>
        <v>2.2000000000000002</v>
      </c>
      <c r="K712" s="9">
        <v>0</v>
      </c>
      <c r="L712" s="9">
        <v>1.8</v>
      </c>
      <c r="M712" s="13">
        <f>STOCK[[#This Row],[Costo Unitario (USD)]]+STOCK[[#This Row],[Costo Envío (USD)]]+STOCK[[#This Row],[Comisión 10%]]</f>
        <v>4</v>
      </c>
      <c r="N712" s="8">
        <f t="shared" si="29"/>
        <v>6</v>
      </c>
      <c r="O712" s="9">
        <f t="shared" si="28"/>
        <v>22</v>
      </c>
      <c r="P712" s="9">
        <f>STOCK[[#This Row],[Precio Final]]-STOCK[[#This Row],[Costo total]]</f>
        <v>18</v>
      </c>
      <c r="Q712" s="8">
        <f>STOCK[[#This Row],[Ganancia Unitaria]]*STOCK[[#This Row],[Salidas]]</f>
        <v>0</v>
      </c>
      <c r="R712" s="8"/>
      <c r="S712" s="8"/>
      <c r="T712" s="9"/>
      <c r="U712" s="8"/>
      <c r="V712" s="8"/>
    </row>
    <row r="713" spans="1:22" ht="34" customHeight="1" x14ac:dyDescent="0.2">
      <c r="A713" s="14" t="s">
        <v>1464</v>
      </c>
      <c r="B713" s="14" t="s">
        <v>396</v>
      </c>
      <c r="C713" s="16" t="s">
        <v>1465</v>
      </c>
      <c r="D713" s="14" t="s">
        <v>1466</v>
      </c>
      <c r="E713" s="15"/>
      <c r="F713" s="15">
        <v>20</v>
      </c>
      <c r="G713" s="14">
        <v>1</v>
      </c>
      <c r="H713" s="17">
        <f>SUMIFS(VENTAS[Cantidad],VENTAS[Código del producto Vendido],STOCK[[#This Row],[Code]])</f>
        <v>0</v>
      </c>
      <c r="I713" s="14">
        <f>STOCK[[#This Row],[Entradas]]-STOCK[[#This Row],[Salidas]]</f>
        <v>1</v>
      </c>
      <c r="J713" s="18">
        <f>STOCK[[#This Row],[Precio Final]]*10%</f>
        <v>2</v>
      </c>
      <c r="K713" s="15">
        <v>7</v>
      </c>
      <c r="L713" s="15">
        <v>1.8</v>
      </c>
      <c r="M713" s="19">
        <f>STOCK[[#This Row],[Costo Unitario (USD)]]+STOCK[[#This Row],[Costo Envío (USD)]]+STOCK[[#This Row],[Comisión 10%]]</f>
        <v>10.8</v>
      </c>
      <c r="N713" s="14">
        <f t="shared" si="29"/>
        <v>16.200000000000003</v>
      </c>
      <c r="O713" s="15">
        <f t="shared" si="28"/>
        <v>20</v>
      </c>
      <c r="P713" s="15">
        <f>STOCK[[#This Row],[Precio Final]]-STOCK[[#This Row],[Costo total]]</f>
        <v>9.1999999999999993</v>
      </c>
      <c r="Q713" s="14">
        <f>STOCK[[#This Row],[Ganancia Unitaria]]*STOCK[[#This Row],[Salidas]]</f>
        <v>0</v>
      </c>
      <c r="R713" s="14"/>
      <c r="S713" s="14"/>
      <c r="T713" s="15"/>
      <c r="U713" s="14"/>
      <c r="V713" s="14"/>
    </row>
    <row r="714" spans="1:22" ht="34" customHeight="1" x14ac:dyDescent="0.2">
      <c r="A714" s="8" t="s">
        <v>1467</v>
      </c>
      <c r="B714" s="8" t="s">
        <v>396</v>
      </c>
      <c r="C714" s="10" t="s">
        <v>1468</v>
      </c>
      <c r="D714" s="8" t="s">
        <v>1466</v>
      </c>
      <c r="E714" s="9"/>
      <c r="F714" s="9">
        <v>22</v>
      </c>
      <c r="G714" s="8">
        <v>1</v>
      </c>
      <c r="H714" s="11">
        <f>SUMIFS(VENTAS[Cantidad],VENTAS[Código del producto Vendido],STOCK[[#This Row],[Code]])</f>
        <v>0</v>
      </c>
      <c r="I714" s="8">
        <f>STOCK[[#This Row],[Entradas]]-STOCK[[#This Row],[Salidas]]</f>
        <v>1</v>
      </c>
      <c r="J714" s="12">
        <f>STOCK[[#This Row],[Precio Final]]*10%</f>
        <v>2.2000000000000002</v>
      </c>
      <c r="K714" s="9">
        <v>0</v>
      </c>
      <c r="L714" s="9">
        <v>1.8</v>
      </c>
      <c r="M714" s="13">
        <f>STOCK[[#This Row],[Costo Unitario (USD)]]+STOCK[[#This Row],[Costo Envío (USD)]]+STOCK[[#This Row],[Comisión 10%]]</f>
        <v>4</v>
      </c>
      <c r="N714" s="8">
        <f t="shared" si="29"/>
        <v>6</v>
      </c>
      <c r="O714" s="9">
        <f t="shared" si="28"/>
        <v>22</v>
      </c>
      <c r="P714" s="9">
        <f>STOCK[[#This Row],[Precio Final]]-STOCK[[#This Row],[Costo total]]</f>
        <v>18</v>
      </c>
      <c r="Q714" s="8">
        <f>STOCK[[#This Row],[Ganancia Unitaria]]*STOCK[[#This Row],[Salidas]]</f>
        <v>0</v>
      </c>
      <c r="R714" s="8" t="s">
        <v>1469</v>
      </c>
      <c r="S714" s="8"/>
      <c r="T714" s="9"/>
      <c r="U714" s="8"/>
      <c r="V714" s="8"/>
    </row>
    <row r="715" spans="1:22" ht="51" customHeight="1" x14ac:dyDescent="0.2">
      <c r="A715" s="14" t="s">
        <v>1470</v>
      </c>
      <c r="B715" s="14" t="s">
        <v>253</v>
      </c>
      <c r="C715" s="16" t="s">
        <v>1471</v>
      </c>
      <c r="D715" s="14" t="s">
        <v>1472</v>
      </c>
      <c r="E715" s="15"/>
      <c r="F715" s="15">
        <v>45</v>
      </c>
      <c r="G715" s="14">
        <v>7</v>
      </c>
      <c r="H715" s="17">
        <f>SUMIFS(VENTAS[Cantidad],VENTAS[Código del producto Vendido],STOCK[[#This Row],[Code]])</f>
        <v>0</v>
      </c>
      <c r="I715" s="14">
        <f>STOCK[[#This Row],[Entradas]]-STOCK[[#This Row],[Salidas]]</f>
        <v>7</v>
      </c>
      <c r="J715" s="18">
        <f>STOCK[[#This Row],[Precio Final]]*10%</f>
        <v>4.5</v>
      </c>
      <c r="K715" s="15">
        <v>1</v>
      </c>
      <c r="L715" s="15"/>
      <c r="M715" s="19">
        <f>STOCK[[#This Row],[Costo Unitario (USD)]]+STOCK[[#This Row],[Costo Envío (USD)]]+STOCK[[#This Row],[Comisión 10%]]</f>
        <v>5.5</v>
      </c>
      <c r="N715" s="14">
        <f t="shared" si="29"/>
        <v>8.25</v>
      </c>
      <c r="O715" s="15">
        <f t="shared" si="28"/>
        <v>45</v>
      </c>
      <c r="P715" s="15">
        <f>STOCK[[#This Row],[Precio Final]]-STOCK[[#This Row],[Costo total]]</f>
        <v>39.5</v>
      </c>
      <c r="Q715" s="14">
        <f>STOCK[[#This Row],[Ganancia Unitaria]]*STOCK[[#This Row],[Salidas]]</f>
        <v>0</v>
      </c>
      <c r="R715" s="14"/>
      <c r="S715" s="14"/>
      <c r="T715" s="15"/>
      <c r="U715" s="14"/>
      <c r="V715" s="14">
        <v>40</v>
      </c>
    </row>
    <row r="716" spans="1:22" ht="51" customHeight="1" x14ac:dyDescent="0.2">
      <c r="A716" s="8" t="s">
        <v>1473</v>
      </c>
      <c r="B716" s="8" t="s">
        <v>253</v>
      </c>
      <c r="C716" s="10" t="s">
        <v>1474</v>
      </c>
      <c r="D716" s="8" t="s">
        <v>1472</v>
      </c>
      <c r="E716" s="9"/>
      <c r="F716" s="9">
        <v>45</v>
      </c>
      <c r="G716" s="8">
        <v>4</v>
      </c>
      <c r="H716" s="11">
        <f>SUMIFS(VENTAS[Cantidad],VENTAS[Código del producto Vendido],STOCK[[#This Row],[Code]])</f>
        <v>7</v>
      </c>
      <c r="I716" s="8">
        <f>STOCK[[#This Row],[Entradas]]-STOCK[[#This Row],[Salidas]]</f>
        <v>-3</v>
      </c>
      <c r="J716" s="12">
        <f>STOCK[[#This Row],[Precio Final]]*10%</f>
        <v>4.5</v>
      </c>
      <c r="K716" s="9">
        <v>11</v>
      </c>
      <c r="L716" s="9"/>
      <c r="M716" s="13">
        <f>STOCK[[#This Row],[Costo Unitario (USD)]]+STOCK[[#This Row],[Costo Envío (USD)]]+STOCK[[#This Row],[Comisión 10%]]</f>
        <v>15.5</v>
      </c>
      <c r="N716" s="8">
        <f t="shared" si="29"/>
        <v>23.25</v>
      </c>
      <c r="O716" s="9">
        <f t="shared" si="28"/>
        <v>45</v>
      </c>
      <c r="P716" s="9">
        <f>STOCK[[#This Row],[Precio Final]]-STOCK[[#This Row],[Costo total]]</f>
        <v>29.5</v>
      </c>
      <c r="Q716" s="8">
        <f>STOCK[[#This Row],[Ganancia Unitaria]]*STOCK[[#This Row],[Salidas]]</f>
        <v>206.5</v>
      </c>
      <c r="R716" s="8"/>
      <c r="S716" s="8"/>
      <c r="T716" s="9"/>
      <c r="U716" s="8"/>
      <c r="V716" s="8">
        <v>40</v>
      </c>
    </row>
    <row r="717" spans="1:22" ht="51" customHeight="1" x14ac:dyDescent="0.2">
      <c r="A717" s="14" t="s">
        <v>1475</v>
      </c>
      <c r="B717" s="14" t="s">
        <v>253</v>
      </c>
      <c r="C717" s="16" t="s">
        <v>1476</v>
      </c>
      <c r="D717" s="14" t="s">
        <v>1472</v>
      </c>
      <c r="E717" s="15"/>
      <c r="F717" s="15">
        <v>25</v>
      </c>
      <c r="G717" s="14">
        <v>3</v>
      </c>
      <c r="H717" s="17">
        <f>SUMIFS(VENTAS[Cantidad],VENTAS[Código del producto Vendido],STOCK[[#This Row],[Code]])</f>
        <v>11</v>
      </c>
      <c r="I717" s="14">
        <f>STOCK[[#This Row],[Entradas]]-STOCK[[#This Row],[Salidas]]</f>
        <v>-8</v>
      </c>
      <c r="J717" s="18">
        <f>STOCK[[#This Row],[Precio Final]]*10%</f>
        <v>2.5</v>
      </c>
      <c r="K717" s="15">
        <v>12</v>
      </c>
      <c r="L717" s="15"/>
      <c r="M717" s="19">
        <f>STOCK[[#This Row],[Costo Unitario (USD)]]+STOCK[[#This Row],[Costo Envío (USD)]]+STOCK[[#This Row],[Comisión 10%]]</f>
        <v>14.5</v>
      </c>
      <c r="N717" s="14">
        <f t="shared" si="29"/>
        <v>21.75</v>
      </c>
      <c r="O717" s="15">
        <f t="shared" si="28"/>
        <v>25</v>
      </c>
      <c r="P717" s="15">
        <f>STOCK[[#This Row],[Precio Final]]-STOCK[[#This Row],[Costo total]]</f>
        <v>10.5</v>
      </c>
      <c r="Q717" s="14">
        <f>STOCK[[#This Row],[Ganancia Unitaria]]*STOCK[[#This Row],[Salidas]]</f>
        <v>115.5</v>
      </c>
      <c r="R717" s="14"/>
      <c r="S717" s="14"/>
      <c r="T717" s="15"/>
      <c r="U717" s="14"/>
      <c r="V717" s="14"/>
    </row>
    <row r="718" spans="1:22" ht="17" customHeight="1" x14ac:dyDescent="0.2">
      <c r="A718" s="8" t="s">
        <v>1477</v>
      </c>
      <c r="B718" s="8" t="s">
        <v>1478</v>
      </c>
      <c r="C718" s="10" t="s">
        <v>1479</v>
      </c>
      <c r="D718" s="8" t="s">
        <v>42</v>
      </c>
      <c r="E718" s="9"/>
      <c r="F718" s="9">
        <v>3</v>
      </c>
      <c r="G718" s="8">
        <v>2</v>
      </c>
      <c r="H718" s="11">
        <f>SUMIFS(VENTAS[Cantidad],VENTAS[Código del producto Vendido],STOCK[[#This Row],[Code]])</f>
        <v>1</v>
      </c>
      <c r="I718" s="8">
        <f>STOCK[[#This Row],[Entradas]]-STOCK[[#This Row],[Salidas]]</f>
        <v>1</v>
      </c>
      <c r="J718" s="12">
        <f>STOCK[[#This Row],[Precio Final]]*10%</f>
        <v>0.30000000000000004</v>
      </c>
      <c r="K718" s="9">
        <v>0.95</v>
      </c>
      <c r="L718" s="9">
        <v>0.5</v>
      </c>
      <c r="M718" s="13">
        <f>STOCK[[#This Row],[Costo Unitario (USD)]]+STOCK[[#This Row],[Costo Envío (USD)]]+STOCK[[#This Row],[Comisión 10%]]</f>
        <v>1.75</v>
      </c>
      <c r="N718" s="8">
        <f t="shared" si="29"/>
        <v>2.625</v>
      </c>
      <c r="O718" s="9">
        <f t="shared" si="28"/>
        <v>3</v>
      </c>
      <c r="P718" s="9">
        <f>STOCK[[#This Row],[Precio Final]]-STOCK[[#This Row],[Costo total]]</f>
        <v>1.25</v>
      </c>
      <c r="Q718" s="8">
        <f>STOCK[[#This Row],[Ganancia Unitaria]]*STOCK[[#This Row],[Salidas]]</f>
        <v>1.25</v>
      </c>
      <c r="R718" s="8"/>
      <c r="S718" s="8"/>
      <c r="T718" s="9"/>
      <c r="U718" s="8"/>
      <c r="V718" s="8"/>
    </row>
    <row r="719" spans="1:22" ht="17" customHeight="1" x14ac:dyDescent="0.2">
      <c r="A719" s="14" t="s">
        <v>1480</v>
      </c>
      <c r="B719" s="14" t="s">
        <v>1481</v>
      </c>
      <c r="C719" s="16" t="s">
        <v>1479</v>
      </c>
      <c r="D719" s="14" t="s">
        <v>34</v>
      </c>
      <c r="E719" s="15"/>
      <c r="F719" s="15">
        <v>3</v>
      </c>
      <c r="G719" s="14">
        <v>3</v>
      </c>
      <c r="H719" s="17">
        <f>SUMIFS(VENTAS[Cantidad],VENTAS[Código del producto Vendido],STOCK[[#This Row],[Code]])</f>
        <v>1</v>
      </c>
      <c r="I719" s="14">
        <f>STOCK[[#This Row],[Entradas]]-STOCK[[#This Row],[Salidas]]</f>
        <v>2</v>
      </c>
      <c r="J719" s="18">
        <f>STOCK[[#This Row],[Precio Final]]*10%</f>
        <v>0.30000000000000004</v>
      </c>
      <c r="K719" s="15">
        <v>0.95</v>
      </c>
      <c r="L719" s="15">
        <v>0.5</v>
      </c>
      <c r="M719" s="19">
        <f>STOCK[[#This Row],[Costo Unitario (USD)]]+STOCK[[#This Row],[Costo Envío (USD)]]+STOCK[[#This Row],[Comisión 10%]]</f>
        <v>1.75</v>
      </c>
      <c r="N719" s="14">
        <f t="shared" si="29"/>
        <v>2.625</v>
      </c>
      <c r="O719" s="15">
        <f t="shared" si="28"/>
        <v>3</v>
      </c>
      <c r="P719" s="15">
        <f>STOCK[[#This Row],[Precio Final]]-STOCK[[#This Row],[Costo total]]</f>
        <v>1.25</v>
      </c>
      <c r="Q719" s="14">
        <f>STOCK[[#This Row],[Ganancia Unitaria]]*STOCK[[#This Row],[Salidas]]</f>
        <v>1.25</v>
      </c>
      <c r="R719" s="14"/>
      <c r="S719" s="14"/>
      <c r="T719" s="15"/>
      <c r="U719" s="14"/>
      <c r="V719" s="14"/>
    </row>
    <row r="720" spans="1:22" ht="17" customHeight="1" x14ac:dyDescent="0.2">
      <c r="A720" s="8" t="s">
        <v>1482</v>
      </c>
      <c r="B720" s="8" t="s">
        <v>1481</v>
      </c>
      <c r="C720" s="10" t="s">
        <v>1479</v>
      </c>
      <c r="D720" s="8" t="s">
        <v>113</v>
      </c>
      <c r="E720" s="9"/>
      <c r="F720" s="9">
        <v>3</v>
      </c>
      <c r="G720" s="8">
        <v>3</v>
      </c>
      <c r="H720" s="11">
        <f>SUMIFS(VENTAS[Cantidad],VENTAS[Código del producto Vendido],STOCK[[#This Row],[Code]])</f>
        <v>1</v>
      </c>
      <c r="I720" s="8">
        <f>STOCK[[#This Row],[Entradas]]-STOCK[[#This Row],[Salidas]]</f>
        <v>2</v>
      </c>
      <c r="J720" s="12">
        <f>STOCK[[#This Row],[Precio Final]]*10%</f>
        <v>0.30000000000000004</v>
      </c>
      <c r="K720" s="9">
        <v>0.95</v>
      </c>
      <c r="L720" s="9">
        <v>0.5</v>
      </c>
      <c r="M720" s="13">
        <f>STOCK[[#This Row],[Costo Unitario (USD)]]+STOCK[[#This Row],[Costo Envío (USD)]]+STOCK[[#This Row],[Comisión 10%]]</f>
        <v>1.75</v>
      </c>
      <c r="N720" s="8">
        <f t="shared" si="29"/>
        <v>2.625</v>
      </c>
      <c r="O720" s="9">
        <f t="shared" si="28"/>
        <v>3</v>
      </c>
      <c r="P720" s="9">
        <f>STOCK[[#This Row],[Precio Final]]-STOCK[[#This Row],[Costo total]]</f>
        <v>1.25</v>
      </c>
      <c r="Q720" s="8">
        <f>STOCK[[#This Row],[Ganancia Unitaria]]*STOCK[[#This Row],[Salidas]]</f>
        <v>1.25</v>
      </c>
      <c r="R720" s="8"/>
      <c r="S720" s="8"/>
      <c r="T720" s="9"/>
      <c r="U720" s="8"/>
      <c r="V720" s="8"/>
    </row>
    <row r="721" spans="1:22" ht="17" customHeight="1" x14ac:dyDescent="0.2">
      <c r="A721" s="14" t="s">
        <v>1483</v>
      </c>
      <c r="B721" s="14" t="s">
        <v>1484</v>
      </c>
      <c r="C721" s="16" t="s">
        <v>1479</v>
      </c>
      <c r="D721" s="14" t="s">
        <v>224</v>
      </c>
      <c r="E721" s="15"/>
      <c r="F721" s="15">
        <v>3</v>
      </c>
      <c r="G721" s="14">
        <v>3</v>
      </c>
      <c r="H721" s="17">
        <f>SUMIFS(VENTAS[Cantidad],VENTAS[Código del producto Vendido],STOCK[[#This Row],[Code]])</f>
        <v>1</v>
      </c>
      <c r="I721" s="14">
        <f>STOCK[[#This Row],[Entradas]]-STOCK[[#This Row],[Salidas]]</f>
        <v>2</v>
      </c>
      <c r="J721" s="18">
        <f>STOCK[[#This Row],[Precio Final]]*10%</f>
        <v>0.30000000000000004</v>
      </c>
      <c r="K721" s="15">
        <v>0.95</v>
      </c>
      <c r="L721" s="15">
        <v>0.5</v>
      </c>
      <c r="M721" s="19">
        <f>STOCK[[#This Row],[Costo Unitario (USD)]]+STOCK[[#This Row],[Costo Envío (USD)]]+STOCK[[#This Row],[Comisión 10%]]</f>
        <v>1.75</v>
      </c>
      <c r="N721" s="14">
        <f t="shared" si="29"/>
        <v>2.625</v>
      </c>
      <c r="O721" s="15">
        <f t="shared" si="28"/>
        <v>3</v>
      </c>
      <c r="P721" s="15">
        <f>STOCK[[#This Row],[Precio Final]]-STOCK[[#This Row],[Costo total]]</f>
        <v>1.25</v>
      </c>
      <c r="Q721" s="14">
        <f>STOCK[[#This Row],[Ganancia Unitaria]]*STOCK[[#This Row],[Salidas]]</f>
        <v>1.25</v>
      </c>
      <c r="R721" s="14"/>
      <c r="S721" s="14"/>
      <c r="T721" s="15"/>
      <c r="U721" s="14"/>
      <c r="V721" s="14"/>
    </row>
    <row r="722" spans="1:22" ht="17" customHeight="1" x14ac:dyDescent="0.2">
      <c r="A722" s="8" t="s">
        <v>1485</v>
      </c>
      <c r="B722" s="8" t="s">
        <v>1484</v>
      </c>
      <c r="C722" s="10" t="s">
        <v>1479</v>
      </c>
      <c r="D722" s="8" t="s">
        <v>609</v>
      </c>
      <c r="E722" s="9"/>
      <c r="F722" s="9">
        <v>3</v>
      </c>
      <c r="G722" s="8">
        <v>3</v>
      </c>
      <c r="H722" s="11">
        <f>SUMIFS(VENTAS[Cantidad],VENTAS[Código del producto Vendido],STOCK[[#This Row],[Code]])</f>
        <v>0</v>
      </c>
      <c r="I722" s="8">
        <f>STOCK[[#This Row],[Entradas]]-STOCK[[#This Row],[Salidas]]</f>
        <v>3</v>
      </c>
      <c r="J722" s="12">
        <f>STOCK[[#This Row],[Precio Final]]*10%</f>
        <v>0.30000000000000004</v>
      </c>
      <c r="K722" s="9">
        <v>0.95</v>
      </c>
      <c r="L722" s="9">
        <v>0.5</v>
      </c>
      <c r="M722" s="13">
        <f>STOCK[[#This Row],[Costo Unitario (USD)]]+STOCK[[#This Row],[Costo Envío (USD)]]+STOCK[[#This Row],[Comisión 10%]]</f>
        <v>1.75</v>
      </c>
      <c r="N722" s="8">
        <f t="shared" si="29"/>
        <v>2.625</v>
      </c>
      <c r="O722" s="9">
        <f t="shared" si="28"/>
        <v>3</v>
      </c>
      <c r="P722" s="9">
        <f>STOCK[[#This Row],[Precio Final]]-STOCK[[#This Row],[Costo total]]</f>
        <v>1.25</v>
      </c>
      <c r="Q722" s="8">
        <f>STOCK[[#This Row],[Ganancia Unitaria]]*STOCK[[#This Row],[Salidas]]</f>
        <v>0</v>
      </c>
      <c r="R722" s="8"/>
      <c r="S722" s="8"/>
      <c r="T722" s="9"/>
      <c r="U722" s="8"/>
      <c r="V722" s="8"/>
    </row>
    <row r="723" spans="1:22" ht="17" customHeight="1" x14ac:dyDescent="0.2">
      <c r="A723" s="14" t="s">
        <v>1486</v>
      </c>
      <c r="B723" s="14" t="s">
        <v>1478</v>
      </c>
      <c r="C723" s="16" t="s">
        <v>1487</v>
      </c>
      <c r="D723" s="14" t="s">
        <v>42</v>
      </c>
      <c r="E723" s="15"/>
      <c r="F723" s="15">
        <v>3</v>
      </c>
      <c r="G723" s="14">
        <v>2</v>
      </c>
      <c r="H723" s="17">
        <f>SUMIFS(VENTAS[Cantidad],VENTAS[Código del producto Vendido],STOCK[[#This Row],[Code]])</f>
        <v>1</v>
      </c>
      <c r="I723" s="14">
        <f>STOCK[[#This Row],[Entradas]]-STOCK[[#This Row],[Salidas]]</f>
        <v>1</v>
      </c>
      <c r="J723" s="18">
        <f>STOCK[[#This Row],[Precio Final]]*10%</f>
        <v>0.30000000000000004</v>
      </c>
      <c r="K723" s="15">
        <v>0.95</v>
      </c>
      <c r="L723" s="15">
        <v>0.5</v>
      </c>
      <c r="M723" s="19">
        <f>STOCK[[#This Row],[Costo Unitario (USD)]]+STOCK[[#This Row],[Costo Envío (USD)]]+STOCK[[#This Row],[Comisión 10%]]</f>
        <v>1.75</v>
      </c>
      <c r="N723" s="14">
        <f t="shared" si="29"/>
        <v>2.625</v>
      </c>
      <c r="O723" s="15">
        <f t="shared" si="28"/>
        <v>3</v>
      </c>
      <c r="P723" s="15">
        <f>STOCK[[#This Row],[Precio Final]]-STOCK[[#This Row],[Costo total]]</f>
        <v>1.25</v>
      </c>
      <c r="Q723" s="14">
        <f>STOCK[[#This Row],[Ganancia Unitaria]]*STOCK[[#This Row],[Salidas]]</f>
        <v>1.25</v>
      </c>
      <c r="R723" s="14"/>
      <c r="S723" s="14"/>
      <c r="T723" s="15"/>
      <c r="U723" s="14"/>
      <c r="V723" s="14"/>
    </row>
    <row r="724" spans="1:22" ht="17" customHeight="1" x14ac:dyDescent="0.2">
      <c r="A724" s="8" t="s">
        <v>1488</v>
      </c>
      <c r="B724" s="8" t="s">
        <v>1481</v>
      </c>
      <c r="C724" s="10" t="s">
        <v>1487</v>
      </c>
      <c r="D724" s="8" t="s">
        <v>34</v>
      </c>
      <c r="E724" s="9"/>
      <c r="F724" s="9">
        <v>3</v>
      </c>
      <c r="G724" s="8">
        <v>3</v>
      </c>
      <c r="H724" s="11">
        <f>SUMIFS(VENTAS[Cantidad],VENTAS[Código del producto Vendido],STOCK[[#This Row],[Code]])</f>
        <v>0</v>
      </c>
      <c r="I724" s="8">
        <f>STOCK[[#This Row],[Entradas]]-STOCK[[#This Row],[Salidas]]</f>
        <v>3</v>
      </c>
      <c r="J724" s="12">
        <f>STOCK[[#This Row],[Precio Final]]*10%</f>
        <v>0.30000000000000004</v>
      </c>
      <c r="K724" s="9">
        <v>0.95</v>
      </c>
      <c r="L724" s="9">
        <v>0.5</v>
      </c>
      <c r="M724" s="13">
        <f>STOCK[[#This Row],[Costo Unitario (USD)]]+STOCK[[#This Row],[Costo Envío (USD)]]+STOCK[[#This Row],[Comisión 10%]]</f>
        <v>1.75</v>
      </c>
      <c r="N724" s="8">
        <f t="shared" si="29"/>
        <v>2.625</v>
      </c>
      <c r="O724" s="9">
        <f t="shared" si="28"/>
        <v>3</v>
      </c>
      <c r="P724" s="9">
        <f>STOCK[[#This Row],[Precio Final]]-STOCK[[#This Row],[Costo total]]</f>
        <v>1.25</v>
      </c>
      <c r="Q724" s="8">
        <f>STOCK[[#This Row],[Ganancia Unitaria]]*STOCK[[#This Row],[Salidas]]</f>
        <v>0</v>
      </c>
      <c r="R724" s="8"/>
      <c r="S724" s="8"/>
      <c r="T724" s="9"/>
      <c r="U724" s="8"/>
      <c r="V724" s="8"/>
    </row>
    <row r="725" spans="1:22" ht="17" customHeight="1" x14ac:dyDescent="0.2">
      <c r="A725" s="14" t="s">
        <v>1489</v>
      </c>
      <c r="B725" s="14" t="s">
        <v>1481</v>
      </c>
      <c r="C725" s="16" t="s">
        <v>1487</v>
      </c>
      <c r="D725" s="14" t="s">
        <v>113</v>
      </c>
      <c r="E725" s="15"/>
      <c r="F725" s="15">
        <v>3</v>
      </c>
      <c r="G725" s="14">
        <v>3</v>
      </c>
      <c r="H725" s="17">
        <f>SUMIFS(VENTAS[Cantidad],VENTAS[Código del producto Vendido],STOCK[[#This Row],[Code]])</f>
        <v>1</v>
      </c>
      <c r="I725" s="14">
        <f>STOCK[[#This Row],[Entradas]]-STOCK[[#This Row],[Salidas]]</f>
        <v>2</v>
      </c>
      <c r="J725" s="18">
        <f>STOCK[[#This Row],[Precio Final]]*10%</f>
        <v>0.30000000000000004</v>
      </c>
      <c r="K725" s="15">
        <v>0.95</v>
      </c>
      <c r="L725" s="15">
        <v>0.5</v>
      </c>
      <c r="M725" s="19">
        <f>STOCK[[#This Row],[Costo Unitario (USD)]]+STOCK[[#This Row],[Costo Envío (USD)]]+STOCK[[#This Row],[Comisión 10%]]</f>
        <v>1.75</v>
      </c>
      <c r="N725" s="14">
        <f t="shared" si="29"/>
        <v>2.625</v>
      </c>
      <c r="O725" s="15">
        <f t="shared" si="28"/>
        <v>3</v>
      </c>
      <c r="P725" s="15">
        <f>STOCK[[#This Row],[Precio Final]]-STOCK[[#This Row],[Costo total]]</f>
        <v>1.25</v>
      </c>
      <c r="Q725" s="14">
        <f>STOCK[[#This Row],[Ganancia Unitaria]]*STOCK[[#This Row],[Salidas]]</f>
        <v>1.25</v>
      </c>
      <c r="R725" s="14"/>
      <c r="S725" s="14"/>
      <c r="T725" s="15"/>
      <c r="U725" s="14"/>
      <c r="V725" s="14"/>
    </row>
    <row r="726" spans="1:22" ht="17" customHeight="1" x14ac:dyDescent="0.2">
      <c r="A726" s="8" t="s">
        <v>1490</v>
      </c>
      <c r="B726" s="8" t="s">
        <v>1484</v>
      </c>
      <c r="C726" s="10" t="s">
        <v>1487</v>
      </c>
      <c r="D726" s="8" t="s">
        <v>224</v>
      </c>
      <c r="E726" s="9"/>
      <c r="F726" s="9">
        <v>3</v>
      </c>
      <c r="G726" s="8">
        <v>3</v>
      </c>
      <c r="H726" s="11">
        <f>SUMIFS(VENTAS[Cantidad],VENTAS[Código del producto Vendido],STOCK[[#This Row],[Code]])</f>
        <v>1</v>
      </c>
      <c r="I726" s="8">
        <f>STOCK[[#This Row],[Entradas]]-STOCK[[#This Row],[Salidas]]</f>
        <v>2</v>
      </c>
      <c r="J726" s="12">
        <f>STOCK[[#This Row],[Precio Final]]*10%</f>
        <v>0.30000000000000004</v>
      </c>
      <c r="K726" s="9">
        <v>0.95</v>
      </c>
      <c r="L726" s="9">
        <v>0.5</v>
      </c>
      <c r="M726" s="13">
        <f>STOCK[[#This Row],[Costo Unitario (USD)]]+STOCK[[#This Row],[Costo Envío (USD)]]+STOCK[[#This Row],[Comisión 10%]]</f>
        <v>1.75</v>
      </c>
      <c r="N726" s="8">
        <f t="shared" si="29"/>
        <v>2.625</v>
      </c>
      <c r="O726" s="9">
        <f t="shared" si="28"/>
        <v>3</v>
      </c>
      <c r="P726" s="9">
        <f>STOCK[[#This Row],[Precio Final]]-STOCK[[#This Row],[Costo total]]</f>
        <v>1.25</v>
      </c>
      <c r="Q726" s="8">
        <f>STOCK[[#This Row],[Ganancia Unitaria]]*STOCK[[#This Row],[Salidas]]</f>
        <v>1.25</v>
      </c>
      <c r="R726" s="8"/>
      <c r="S726" s="8"/>
      <c r="T726" s="9"/>
      <c r="U726" s="8"/>
      <c r="V726" s="8"/>
    </row>
    <row r="727" spans="1:22" ht="17" customHeight="1" x14ac:dyDescent="0.2">
      <c r="A727" s="14" t="s">
        <v>1491</v>
      </c>
      <c r="B727" s="14" t="s">
        <v>1484</v>
      </c>
      <c r="C727" s="16" t="s">
        <v>1487</v>
      </c>
      <c r="D727" s="14" t="s">
        <v>609</v>
      </c>
      <c r="E727" s="15"/>
      <c r="F727" s="15">
        <v>3</v>
      </c>
      <c r="G727" s="14">
        <v>3</v>
      </c>
      <c r="H727" s="17">
        <f>SUMIFS(VENTAS[Cantidad],VENTAS[Código del producto Vendido],STOCK[[#This Row],[Code]])</f>
        <v>0</v>
      </c>
      <c r="I727" s="14">
        <f>STOCK[[#This Row],[Entradas]]-STOCK[[#This Row],[Salidas]]</f>
        <v>3</v>
      </c>
      <c r="J727" s="18">
        <f>STOCK[[#This Row],[Precio Final]]*10%</f>
        <v>0.30000000000000004</v>
      </c>
      <c r="K727" s="15">
        <v>0.95</v>
      </c>
      <c r="L727" s="15">
        <v>0.5</v>
      </c>
      <c r="M727" s="19">
        <f>STOCK[[#This Row],[Costo Unitario (USD)]]+STOCK[[#This Row],[Costo Envío (USD)]]+STOCK[[#This Row],[Comisión 10%]]</f>
        <v>1.75</v>
      </c>
      <c r="N727" s="14">
        <f t="shared" si="29"/>
        <v>2.625</v>
      </c>
      <c r="O727" s="15">
        <f t="shared" si="28"/>
        <v>3</v>
      </c>
      <c r="P727" s="15">
        <f>STOCK[[#This Row],[Precio Final]]-STOCK[[#This Row],[Costo total]]</f>
        <v>1.25</v>
      </c>
      <c r="Q727" s="14">
        <f>STOCK[[#This Row],[Ganancia Unitaria]]*STOCK[[#This Row],[Salidas]]</f>
        <v>0</v>
      </c>
      <c r="R727" s="14"/>
      <c r="S727" s="14"/>
      <c r="T727" s="15"/>
      <c r="U727" s="14"/>
      <c r="V727" s="14"/>
    </row>
    <row r="728" spans="1:22" ht="17" customHeight="1" x14ac:dyDescent="0.2">
      <c r="A728" s="8" t="s">
        <v>1492</v>
      </c>
      <c r="B728" s="8" t="s">
        <v>1478</v>
      </c>
      <c r="C728" s="10" t="s">
        <v>1493</v>
      </c>
      <c r="D728" s="8" t="s">
        <v>42</v>
      </c>
      <c r="E728" s="9"/>
      <c r="F728" s="9">
        <v>3</v>
      </c>
      <c r="G728" s="8">
        <v>2</v>
      </c>
      <c r="H728" s="11">
        <f>SUMIFS(VENTAS[Cantidad],VENTAS[Código del producto Vendido],STOCK[[#This Row],[Code]])</f>
        <v>1</v>
      </c>
      <c r="I728" s="8">
        <f>STOCK[[#This Row],[Entradas]]-STOCK[[#This Row],[Salidas]]</f>
        <v>1</v>
      </c>
      <c r="J728" s="12">
        <f>STOCK[[#This Row],[Precio Final]]*10%</f>
        <v>0.30000000000000004</v>
      </c>
      <c r="K728" s="9">
        <v>0.95</v>
      </c>
      <c r="L728" s="9">
        <v>0.5</v>
      </c>
      <c r="M728" s="13">
        <f>STOCK[[#This Row],[Costo Unitario (USD)]]+STOCK[[#This Row],[Costo Envío (USD)]]+STOCK[[#This Row],[Comisión 10%]]</f>
        <v>1.75</v>
      </c>
      <c r="N728" s="8">
        <f t="shared" si="29"/>
        <v>2.625</v>
      </c>
      <c r="O728" s="9">
        <f t="shared" si="28"/>
        <v>3</v>
      </c>
      <c r="P728" s="9">
        <f>STOCK[[#This Row],[Precio Final]]-STOCK[[#This Row],[Costo total]]</f>
        <v>1.25</v>
      </c>
      <c r="Q728" s="8">
        <f>STOCK[[#This Row],[Ganancia Unitaria]]*STOCK[[#This Row],[Salidas]]</f>
        <v>1.25</v>
      </c>
      <c r="R728" s="8"/>
      <c r="S728" s="8"/>
      <c r="T728" s="9"/>
      <c r="U728" s="8"/>
      <c r="V728" s="8"/>
    </row>
    <row r="729" spans="1:22" ht="17" customHeight="1" x14ac:dyDescent="0.2">
      <c r="A729" s="14" t="s">
        <v>1494</v>
      </c>
      <c r="B729" s="14" t="s">
        <v>1481</v>
      </c>
      <c r="C729" s="16" t="s">
        <v>1493</v>
      </c>
      <c r="D729" s="14" t="s">
        <v>34</v>
      </c>
      <c r="E729" s="15"/>
      <c r="F729" s="15">
        <v>3</v>
      </c>
      <c r="G729" s="14">
        <v>3</v>
      </c>
      <c r="H729" s="17">
        <f>SUMIFS(VENTAS[Cantidad],VENTAS[Código del producto Vendido],STOCK[[#This Row],[Code]])</f>
        <v>1</v>
      </c>
      <c r="I729" s="14">
        <f>STOCK[[#This Row],[Entradas]]-STOCK[[#This Row],[Salidas]]</f>
        <v>2</v>
      </c>
      <c r="J729" s="18">
        <f>STOCK[[#This Row],[Precio Final]]*10%</f>
        <v>0.30000000000000004</v>
      </c>
      <c r="K729" s="15">
        <v>0.95</v>
      </c>
      <c r="L729" s="15">
        <v>0.5</v>
      </c>
      <c r="M729" s="19">
        <f>STOCK[[#This Row],[Costo Unitario (USD)]]+STOCK[[#This Row],[Costo Envío (USD)]]+STOCK[[#This Row],[Comisión 10%]]</f>
        <v>1.75</v>
      </c>
      <c r="N729" s="14">
        <f t="shared" si="29"/>
        <v>2.625</v>
      </c>
      <c r="O729" s="15">
        <f t="shared" ref="O729:O760" si="30">F729</f>
        <v>3</v>
      </c>
      <c r="P729" s="15">
        <f>STOCK[[#This Row],[Precio Final]]-STOCK[[#This Row],[Costo total]]</f>
        <v>1.25</v>
      </c>
      <c r="Q729" s="14">
        <f>STOCK[[#This Row],[Ganancia Unitaria]]*STOCK[[#This Row],[Salidas]]</f>
        <v>1.25</v>
      </c>
      <c r="R729" s="14"/>
      <c r="S729" s="14"/>
      <c r="T729" s="15"/>
      <c r="U729" s="14"/>
      <c r="V729" s="14"/>
    </row>
    <row r="730" spans="1:22" ht="17" customHeight="1" x14ac:dyDescent="0.2">
      <c r="A730" s="8" t="s">
        <v>1495</v>
      </c>
      <c r="B730" s="8" t="s">
        <v>1481</v>
      </c>
      <c r="C730" s="10" t="s">
        <v>1493</v>
      </c>
      <c r="D730" s="8" t="s">
        <v>113</v>
      </c>
      <c r="E730" s="9"/>
      <c r="F730" s="9">
        <v>3</v>
      </c>
      <c r="G730" s="8">
        <v>3</v>
      </c>
      <c r="H730" s="11">
        <f>SUMIFS(VENTAS[Cantidad],VENTAS[Código del producto Vendido],STOCK[[#This Row],[Code]])</f>
        <v>0</v>
      </c>
      <c r="I730" s="8">
        <f>STOCK[[#This Row],[Entradas]]-STOCK[[#This Row],[Salidas]]</f>
        <v>3</v>
      </c>
      <c r="J730" s="12">
        <f>STOCK[[#This Row],[Precio Final]]*10%</f>
        <v>0.30000000000000004</v>
      </c>
      <c r="K730" s="9">
        <v>0.95</v>
      </c>
      <c r="L730" s="9">
        <v>0.5</v>
      </c>
      <c r="M730" s="13">
        <f>STOCK[[#This Row],[Costo Unitario (USD)]]+STOCK[[#This Row],[Costo Envío (USD)]]+STOCK[[#This Row],[Comisión 10%]]</f>
        <v>1.75</v>
      </c>
      <c r="N730" s="8">
        <f t="shared" si="29"/>
        <v>2.625</v>
      </c>
      <c r="O730" s="9">
        <f t="shared" si="30"/>
        <v>3</v>
      </c>
      <c r="P730" s="9">
        <f>STOCK[[#This Row],[Precio Final]]-STOCK[[#This Row],[Costo total]]</f>
        <v>1.25</v>
      </c>
      <c r="Q730" s="8">
        <f>STOCK[[#This Row],[Ganancia Unitaria]]*STOCK[[#This Row],[Salidas]]</f>
        <v>0</v>
      </c>
      <c r="R730" s="8"/>
      <c r="S730" s="8"/>
      <c r="T730" s="9"/>
      <c r="U730" s="8"/>
      <c r="V730" s="8"/>
    </row>
    <row r="731" spans="1:22" ht="17" customHeight="1" x14ac:dyDescent="0.2">
      <c r="A731" s="14" t="s">
        <v>1496</v>
      </c>
      <c r="B731" s="14" t="s">
        <v>1484</v>
      </c>
      <c r="C731" s="16" t="s">
        <v>1493</v>
      </c>
      <c r="D731" s="14" t="s">
        <v>224</v>
      </c>
      <c r="E731" s="15"/>
      <c r="F731" s="15">
        <v>3</v>
      </c>
      <c r="G731" s="14">
        <v>3</v>
      </c>
      <c r="H731" s="17">
        <f>SUMIFS(VENTAS[Cantidad],VENTAS[Código del producto Vendido],STOCK[[#This Row],[Code]])</f>
        <v>1</v>
      </c>
      <c r="I731" s="14">
        <f>STOCK[[#This Row],[Entradas]]-STOCK[[#This Row],[Salidas]]</f>
        <v>2</v>
      </c>
      <c r="J731" s="18">
        <f>STOCK[[#This Row],[Precio Final]]*10%</f>
        <v>0.30000000000000004</v>
      </c>
      <c r="K731" s="15">
        <v>0.95</v>
      </c>
      <c r="L731" s="15">
        <v>0.5</v>
      </c>
      <c r="M731" s="19">
        <f>STOCK[[#This Row],[Costo Unitario (USD)]]+STOCK[[#This Row],[Costo Envío (USD)]]+STOCK[[#This Row],[Comisión 10%]]</f>
        <v>1.75</v>
      </c>
      <c r="N731" s="14">
        <f t="shared" si="29"/>
        <v>2.625</v>
      </c>
      <c r="O731" s="15">
        <f t="shared" si="30"/>
        <v>3</v>
      </c>
      <c r="P731" s="15">
        <f>STOCK[[#This Row],[Precio Final]]-STOCK[[#This Row],[Costo total]]</f>
        <v>1.25</v>
      </c>
      <c r="Q731" s="14">
        <f>STOCK[[#This Row],[Ganancia Unitaria]]*STOCK[[#This Row],[Salidas]]</f>
        <v>1.25</v>
      </c>
      <c r="R731" s="14"/>
      <c r="S731" s="14"/>
      <c r="T731" s="15"/>
      <c r="U731" s="14"/>
      <c r="V731" s="14"/>
    </row>
    <row r="732" spans="1:22" ht="17" customHeight="1" x14ac:dyDescent="0.2">
      <c r="A732" s="8" t="s">
        <v>1497</v>
      </c>
      <c r="B732" s="8" t="s">
        <v>1484</v>
      </c>
      <c r="C732" s="10" t="s">
        <v>1493</v>
      </c>
      <c r="D732" s="8" t="s">
        <v>609</v>
      </c>
      <c r="E732" s="9"/>
      <c r="F732" s="9">
        <v>3</v>
      </c>
      <c r="G732" s="8">
        <v>3</v>
      </c>
      <c r="H732" s="11">
        <f>SUMIFS(VENTAS[Cantidad],VENTAS[Código del producto Vendido],STOCK[[#This Row],[Code]])</f>
        <v>0</v>
      </c>
      <c r="I732" s="8">
        <f>STOCK[[#This Row],[Entradas]]-STOCK[[#This Row],[Salidas]]</f>
        <v>3</v>
      </c>
      <c r="J732" s="12">
        <f>STOCK[[#This Row],[Precio Final]]*10%</f>
        <v>0.30000000000000004</v>
      </c>
      <c r="K732" s="9">
        <v>0.95</v>
      </c>
      <c r="L732" s="9">
        <v>0.5</v>
      </c>
      <c r="M732" s="13">
        <f>STOCK[[#This Row],[Costo Unitario (USD)]]+STOCK[[#This Row],[Costo Envío (USD)]]+STOCK[[#This Row],[Comisión 10%]]</f>
        <v>1.75</v>
      </c>
      <c r="N732" s="8">
        <f t="shared" si="29"/>
        <v>2.625</v>
      </c>
      <c r="O732" s="9">
        <f t="shared" si="30"/>
        <v>3</v>
      </c>
      <c r="P732" s="9">
        <f>STOCK[[#This Row],[Precio Final]]-STOCK[[#This Row],[Costo total]]</f>
        <v>1.25</v>
      </c>
      <c r="Q732" s="8">
        <f>STOCK[[#This Row],[Ganancia Unitaria]]*STOCK[[#This Row],[Salidas]]</f>
        <v>0</v>
      </c>
      <c r="R732" s="8"/>
      <c r="S732" s="8"/>
      <c r="T732" s="9"/>
      <c r="U732" s="8"/>
      <c r="V732" s="8"/>
    </row>
    <row r="733" spans="1:22" ht="17" customHeight="1" x14ac:dyDescent="0.2">
      <c r="A733" s="14" t="s">
        <v>1498</v>
      </c>
      <c r="B733" s="14" t="s">
        <v>1478</v>
      </c>
      <c r="C733" s="16" t="s">
        <v>1499</v>
      </c>
      <c r="D733" s="14" t="s">
        <v>42</v>
      </c>
      <c r="E733" s="15"/>
      <c r="F733" s="15">
        <v>3</v>
      </c>
      <c r="G733" s="14">
        <v>2</v>
      </c>
      <c r="H733" s="17">
        <f>SUMIFS(VENTAS[Cantidad],VENTAS[Código del producto Vendido],STOCK[[#This Row],[Code]])</f>
        <v>1</v>
      </c>
      <c r="I733" s="14">
        <f>STOCK[[#This Row],[Entradas]]-STOCK[[#This Row],[Salidas]]</f>
        <v>1</v>
      </c>
      <c r="J733" s="18">
        <f>STOCK[[#This Row],[Precio Final]]*10%</f>
        <v>0.30000000000000004</v>
      </c>
      <c r="K733" s="15">
        <v>0.95</v>
      </c>
      <c r="L733" s="15">
        <v>0.5</v>
      </c>
      <c r="M733" s="19">
        <f>STOCK[[#This Row],[Costo Unitario (USD)]]+STOCK[[#This Row],[Costo Envío (USD)]]+STOCK[[#This Row],[Comisión 10%]]</f>
        <v>1.75</v>
      </c>
      <c r="N733" s="14">
        <f t="shared" si="29"/>
        <v>2.625</v>
      </c>
      <c r="O733" s="15">
        <f t="shared" si="30"/>
        <v>3</v>
      </c>
      <c r="P733" s="15">
        <f>STOCK[[#This Row],[Precio Final]]-STOCK[[#This Row],[Costo total]]</f>
        <v>1.25</v>
      </c>
      <c r="Q733" s="14">
        <f>STOCK[[#This Row],[Ganancia Unitaria]]*STOCK[[#This Row],[Salidas]]</f>
        <v>1.25</v>
      </c>
      <c r="R733" s="14"/>
      <c r="S733" s="14"/>
      <c r="T733" s="15"/>
      <c r="U733" s="14"/>
      <c r="V733" s="14"/>
    </row>
    <row r="734" spans="1:22" ht="17" customHeight="1" x14ac:dyDescent="0.2">
      <c r="A734" s="8" t="s">
        <v>1500</v>
      </c>
      <c r="B734" s="8" t="s">
        <v>1481</v>
      </c>
      <c r="C734" s="10" t="s">
        <v>1499</v>
      </c>
      <c r="D734" s="8" t="s">
        <v>34</v>
      </c>
      <c r="E734" s="9"/>
      <c r="F734" s="9">
        <v>3</v>
      </c>
      <c r="G734" s="8">
        <v>3</v>
      </c>
      <c r="H734" s="11">
        <f>SUMIFS(VENTAS[Cantidad],VENTAS[Código del producto Vendido],STOCK[[#This Row],[Code]])</f>
        <v>0</v>
      </c>
      <c r="I734" s="8">
        <f>STOCK[[#This Row],[Entradas]]-STOCK[[#This Row],[Salidas]]</f>
        <v>3</v>
      </c>
      <c r="J734" s="12">
        <f>STOCK[[#This Row],[Precio Final]]*10%</f>
        <v>0.30000000000000004</v>
      </c>
      <c r="K734" s="9">
        <v>0.95</v>
      </c>
      <c r="L734" s="9">
        <v>0.5</v>
      </c>
      <c r="M734" s="13">
        <f>STOCK[[#This Row],[Costo Unitario (USD)]]+STOCK[[#This Row],[Costo Envío (USD)]]+STOCK[[#This Row],[Comisión 10%]]</f>
        <v>1.75</v>
      </c>
      <c r="N734" s="8">
        <f t="shared" si="29"/>
        <v>2.625</v>
      </c>
      <c r="O734" s="9">
        <f t="shared" si="30"/>
        <v>3</v>
      </c>
      <c r="P734" s="9">
        <f>STOCK[[#This Row],[Precio Final]]-STOCK[[#This Row],[Costo total]]</f>
        <v>1.25</v>
      </c>
      <c r="Q734" s="8">
        <f>STOCK[[#This Row],[Ganancia Unitaria]]*STOCK[[#This Row],[Salidas]]</f>
        <v>0</v>
      </c>
      <c r="R734" s="8"/>
      <c r="S734" s="8"/>
      <c r="T734" s="9"/>
      <c r="U734" s="8"/>
      <c r="V734" s="8"/>
    </row>
    <row r="735" spans="1:22" ht="17" customHeight="1" x14ac:dyDescent="0.2">
      <c r="A735" s="14" t="s">
        <v>1501</v>
      </c>
      <c r="B735" s="14" t="s">
        <v>1481</v>
      </c>
      <c r="C735" s="16" t="s">
        <v>1499</v>
      </c>
      <c r="D735" s="14" t="s">
        <v>113</v>
      </c>
      <c r="E735" s="15"/>
      <c r="F735" s="15">
        <v>3</v>
      </c>
      <c r="G735" s="14">
        <v>3</v>
      </c>
      <c r="H735" s="17">
        <f>SUMIFS(VENTAS[Cantidad],VENTAS[Código del producto Vendido],STOCK[[#This Row],[Code]])</f>
        <v>0</v>
      </c>
      <c r="I735" s="14">
        <f>STOCK[[#This Row],[Entradas]]-STOCK[[#This Row],[Salidas]]</f>
        <v>3</v>
      </c>
      <c r="J735" s="18">
        <f>STOCK[[#This Row],[Precio Final]]*10%</f>
        <v>0.30000000000000004</v>
      </c>
      <c r="K735" s="15">
        <v>0.95</v>
      </c>
      <c r="L735" s="15">
        <v>0.5</v>
      </c>
      <c r="M735" s="19">
        <f>STOCK[[#This Row],[Costo Unitario (USD)]]+STOCK[[#This Row],[Costo Envío (USD)]]+STOCK[[#This Row],[Comisión 10%]]</f>
        <v>1.75</v>
      </c>
      <c r="N735" s="14">
        <f t="shared" si="29"/>
        <v>2.625</v>
      </c>
      <c r="O735" s="15">
        <f t="shared" si="30"/>
        <v>3</v>
      </c>
      <c r="P735" s="15">
        <f>STOCK[[#This Row],[Precio Final]]-STOCK[[#This Row],[Costo total]]</f>
        <v>1.25</v>
      </c>
      <c r="Q735" s="14">
        <f>STOCK[[#This Row],[Ganancia Unitaria]]*STOCK[[#This Row],[Salidas]]</f>
        <v>0</v>
      </c>
      <c r="R735" s="14"/>
      <c r="S735" s="14"/>
      <c r="T735" s="15"/>
      <c r="U735" s="14"/>
      <c r="V735" s="14"/>
    </row>
    <row r="736" spans="1:22" ht="17" customHeight="1" x14ac:dyDescent="0.2">
      <c r="A736" s="8" t="s">
        <v>1502</v>
      </c>
      <c r="B736" s="8" t="s">
        <v>1484</v>
      </c>
      <c r="C736" s="10" t="s">
        <v>1499</v>
      </c>
      <c r="D736" s="8" t="s">
        <v>224</v>
      </c>
      <c r="E736" s="9"/>
      <c r="F736" s="9">
        <v>3</v>
      </c>
      <c r="G736" s="8">
        <v>3</v>
      </c>
      <c r="H736" s="11">
        <f>SUMIFS(VENTAS[Cantidad],VENTAS[Código del producto Vendido],STOCK[[#This Row],[Code]])</f>
        <v>1</v>
      </c>
      <c r="I736" s="8">
        <f>STOCK[[#This Row],[Entradas]]-STOCK[[#This Row],[Salidas]]</f>
        <v>2</v>
      </c>
      <c r="J736" s="12">
        <f>STOCK[[#This Row],[Precio Final]]*10%</f>
        <v>0.30000000000000004</v>
      </c>
      <c r="K736" s="9">
        <v>0.95</v>
      </c>
      <c r="L736" s="9">
        <v>0.5</v>
      </c>
      <c r="M736" s="13">
        <f>STOCK[[#This Row],[Costo Unitario (USD)]]+STOCK[[#This Row],[Costo Envío (USD)]]+STOCK[[#This Row],[Comisión 10%]]</f>
        <v>1.75</v>
      </c>
      <c r="N736" s="8">
        <f t="shared" si="29"/>
        <v>2.625</v>
      </c>
      <c r="O736" s="9">
        <f t="shared" si="30"/>
        <v>3</v>
      </c>
      <c r="P736" s="9">
        <f>STOCK[[#This Row],[Precio Final]]-STOCK[[#This Row],[Costo total]]</f>
        <v>1.25</v>
      </c>
      <c r="Q736" s="8">
        <f>STOCK[[#This Row],[Ganancia Unitaria]]*STOCK[[#This Row],[Salidas]]</f>
        <v>1.25</v>
      </c>
      <c r="R736" s="8"/>
      <c r="S736" s="8"/>
      <c r="T736" s="9"/>
      <c r="U736" s="8"/>
      <c r="V736" s="8"/>
    </row>
    <row r="737" spans="1:22" ht="17" customHeight="1" x14ac:dyDescent="0.2">
      <c r="A737" s="14" t="s">
        <v>1503</v>
      </c>
      <c r="B737" s="14" t="s">
        <v>1484</v>
      </c>
      <c r="C737" s="16" t="s">
        <v>1499</v>
      </c>
      <c r="D737" s="14" t="s">
        <v>609</v>
      </c>
      <c r="E737" s="15"/>
      <c r="F737" s="15">
        <v>3</v>
      </c>
      <c r="G737" s="14">
        <v>3</v>
      </c>
      <c r="H737" s="17">
        <f>SUMIFS(VENTAS[Cantidad],VENTAS[Código del producto Vendido],STOCK[[#This Row],[Code]])</f>
        <v>0</v>
      </c>
      <c r="I737" s="14">
        <f>STOCK[[#This Row],[Entradas]]-STOCK[[#This Row],[Salidas]]</f>
        <v>3</v>
      </c>
      <c r="J737" s="18">
        <f>STOCK[[#This Row],[Precio Final]]*10%</f>
        <v>0.30000000000000004</v>
      </c>
      <c r="K737" s="15">
        <v>0.95</v>
      </c>
      <c r="L737" s="15">
        <v>0.5</v>
      </c>
      <c r="M737" s="19">
        <f>STOCK[[#This Row],[Costo Unitario (USD)]]+STOCK[[#This Row],[Costo Envío (USD)]]+STOCK[[#This Row],[Comisión 10%]]</f>
        <v>1.75</v>
      </c>
      <c r="N737" s="14">
        <f t="shared" si="29"/>
        <v>2.625</v>
      </c>
      <c r="O737" s="15">
        <f t="shared" si="30"/>
        <v>3</v>
      </c>
      <c r="P737" s="15">
        <f>STOCK[[#This Row],[Precio Final]]-STOCK[[#This Row],[Costo total]]</f>
        <v>1.25</v>
      </c>
      <c r="Q737" s="14">
        <f>STOCK[[#This Row],[Ganancia Unitaria]]*STOCK[[#This Row],[Salidas]]</f>
        <v>0</v>
      </c>
      <c r="R737" s="14"/>
      <c r="S737" s="14"/>
      <c r="T737" s="15"/>
      <c r="U737" s="14"/>
      <c r="V737" s="14"/>
    </row>
    <row r="738" spans="1:22" ht="17" customHeight="1" x14ac:dyDescent="0.2">
      <c r="A738" s="8" t="s">
        <v>1504</v>
      </c>
      <c r="B738" s="8" t="s">
        <v>1478</v>
      </c>
      <c r="C738" s="10" t="s">
        <v>1505</v>
      </c>
      <c r="D738" s="8" t="s">
        <v>42</v>
      </c>
      <c r="E738" s="9"/>
      <c r="F738" s="9">
        <v>3</v>
      </c>
      <c r="G738" s="8">
        <v>2</v>
      </c>
      <c r="H738" s="11">
        <f>SUMIFS(VENTAS[Cantidad],VENTAS[Código del producto Vendido],STOCK[[#This Row],[Code]])</f>
        <v>1</v>
      </c>
      <c r="I738" s="8">
        <f>STOCK[[#This Row],[Entradas]]-STOCK[[#This Row],[Salidas]]</f>
        <v>1</v>
      </c>
      <c r="J738" s="12">
        <f>STOCK[[#This Row],[Precio Final]]*10%</f>
        <v>0.30000000000000004</v>
      </c>
      <c r="K738" s="9">
        <v>0.95</v>
      </c>
      <c r="L738" s="9">
        <v>0.5</v>
      </c>
      <c r="M738" s="13">
        <f>STOCK[[#This Row],[Costo Unitario (USD)]]+STOCK[[#This Row],[Costo Envío (USD)]]+STOCK[[#This Row],[Comisión 10%]]</f>
        <v>1.75</v>
      </c>
      <c r="N738" s="8">
        <f t="shared" si="29"/>
        <v>2.625</v>
      </c>
      <c r="O738" s="9">
        <f t="shared" si="30"/>
        <v>3</v>
      </c>
      <c r="P738" s="9">
        <f>STOCK[[#This Row],[Precio Final]]-STOCK[[#This Row],[Costo total]]</f>
        <v>1.25</v>
      </c>
      <c r="Q738" s="8">
        <f>STOCK[[#This Row],[Ganancia Unitaria]]*STOCK[[#This Row],[Salidas]]</f>
        <v>1.25</v>
      </c>
      <c r="R738" s="8"/>
      <c r="S738" s="8"/>
      <c r="T738" s="9"/>
      <c r="U738" s="8"/>
      <c r="V738" s="8"/>
    </row>
    <row r="739" spans="1:22" ht="17" customHeight="1" x14ac:dyDescent="0.2">
      <c r="A739" s="14" t="s">
        <v>1506</v>
      </c>
      <c r="B739" s="14" t="s">
        <v>1481</v>
      </c>
      <c r="C739" s="16" t="s">
        <v>1505</v>
      </c>
      <c r="D739" s="14" t="s">
        <v>34</v>
      </c>
      <c r="E739" s="15"/>
      <c r="F739" s="15">
        <v>3</v>
      </c>
      <c r="G739" s="14">
        <v>3</v>
      </c>
      <c r="H739" s="17">
        <f>SUMIFS(VENTAS[Cantidad],VENTAS[Código del producto Vendido],STOCK[[#This Row],[Code]])</f>
        <v>1</v>
      </c>
      <c r="I739" s="14">
        <f>STOCK[[#This Row],[Entradas]]-STOCK[[#This Row],[Salidas]]</f>
        <v>2</v>
      </c>
      <c r="J739" s="18">
        <f>STOCK[[#This Row],[Precio Final]]*10%</f>
        <v>0.30000000000000004</v>
      </c>
      <c r="K739" s="15">
        <v>0.95</v>
      </c>
      <c r="L739" s="15">
        <v>0.5</v>
      </c>
      <c r="M739" s="19">
        <f>STOCK[[#This Row],[Costo Unitario (USD)]]+STOCK[[#This Row],[Costo Envío (USD)]]+STOCK[[#This Row],[Comisión 10%]]</f>
        <v>1.75</v>
      </c>
      <c r="N739" s="14">
        <f t="shared" si="29"/>
        <v>2.625</v>
      </c>
      <c r="O739" s="15">
        <f t="shared" si="30"/>
        <v>3</v>
      </c>
      <c r="P739" s="15">
        <f>STOCK[[#This Row],[Precio Final]]-STOCK[[#This Row],[Costo total]]</f>
        <v>1.25</v>
      </c>
      <c r="Q739" s="14">
        <f>STOCK[[#This Row],[Ganancia Unitaria]]*STOCK[[#This Row],[Salidas]]</f>
        <v>1.25</v>
      </c>
      <c r="R739" s="14"/>
      <c r="S739" s="14"/>
      <c r="T739" s="15"/>
      <c r="U739" s="14"/>
      <c r="V739" s="14"/>
    </row>
    <row r="740" spans="1:22" ht="17" customHeight="1" x14ac:dyDescent="0.2">
      <c r="A740" s="8" t="s">
        <v>1507</v>
      </c>
      <c r="B740" s="8" t="s">
        <v>1481</v>
      </c>
      <c r="C740" s="10" t="s">
        <v>1505</v>
      </c>
      <c r="D740" s="8" t="s">
        <v>113</v>
      </c>
      <c r="E740" s="9"/>
      <c r="F740" s="9">
        <v>3</v>
      </c>
      <c r="G740" s="8">
        <v>3</v>
      </c>
      <c r="H740" s="11">
        <f>SUMIFS(VENTAS[Cantidad],VENTAS[Código del producto Vendido],STOCK[[#This Row],[Code]])</f>
        <v>0</v>
      </c>
      <c r="I740" s="8">
        <f>STOCK[[#This Row],[Entradas]]-STOCK[[#This Row],[Salidas]]</f>
        <v>3</v>
      </c>
      <c r="J740" s="12">
        <f>STOCK[[#This Row],[Precio Final]]*10%</f>
        <v>0.30000000000000004</v>
      </c>
      <c r="K740" s="9">
        <v>0.95</v>
      </c>
      <c r="L740" s="9">
        <v>0.5</v>
      </c>
      <c r="M740" s="13">
        <f>STOCK[[#This Row],[Costo Unitario (USD)]]+STOCK[[#This Row],[Costo Envío (USD)]]+STOCK[[#This Row],[Comisión 10%]]</f>
        <v>1.75</v>
      </c>
      <c r="N740" s="8">
        <f t="shared" si="29"/>
        <v>2.625</v>
      </c>
      <c r="O740" s="9">
        <f t="shared" si="30"/>
        <v>3</v>
      </c>
      <c r="P740" s="9">
        <f>STOCK[[#This Row],[Precio Final]]-STOCK[[#This Row],[Costo total]]</f>
        <v>1.25</v>
      </c>
      <c r="Q740" s="8">
        <f>STOCK[[#This Row],[Ganancia Unitaria]]*STOCK[[#This Row],[Salidas]]</f>
        <v>0</v>
      </c>
      <c r="R740" s="8"/>
      <c r="S740" s="8"/>
      <c r="T740" s="9"/>
      <c r="U740" s="8"/>
      <c r="V740" s="8"/>
    </row>
    <row r="741" spans="1:22" ht="17" customHeight="1" x14ac:dyDescent="0.2">
      <c r="A741" s="14" t="s">
        <v>1508</v>
      </c>
      <c r="B741" s="14" t="s">
        <v>1484</v>
      </c>
      <c r="C741" s="16" t="s">
        <v>1505</v>
      </c>
      <c r="D741" s="14" t="s">
        <v>224</v>
      </c>
      <c r="E741" s="15"/>
      <c r="F741" s="15">
        <v>3</v>
      </c>
      <c r="G741" s="14">
        <v>3</v>
      </c>
      <c r="H741" s="17">
        <f>SUMIFS(VENTAS[Cantidad],VENTAS[Código del producto Vendido],STOCK[[#This Row],[Code]])</f>
        <v>1</v>
      </c>
      <c r="I741" s="14">
        <f>STOCK[[#This Row],[Entradas]]-STOCK[[#This Row],[Salidas]]</f>
        <v>2</v>
      </c>
      <c r="J741" s="18">
        <f>STOCK[[#This Row],[Precio Final]]*10%</f>
        <v>0.30000000000000004</v>
      </c>
      <c r="K741" s="15">
        <v>0.95</v>
      </c>
      <c r="L741" s="15">
        <v>0.5</v>
      </c>
      <c r="M741" s="19">
        <f>STOCK[[#This Row],[Costo Unitario (USD)]]+STOCK[[#This Row],[Costo Envío (USD)]]+STOCK[[#This Row],[Comisión 10%]]</f>
        <v>1.75</v>
      </c>
      <c r="N741" s="14">
        <f t="shared" si="29"/>
        <v>2.625</v>
      </c>
      <c r="O741" s="15">
        <f t="shared" si="30"/>
        <v>3</v>
      </c>
      <c r="P741" s="15">
        <f>STOCK[[#This Row],[Precio Final]]-STOCK[[#This Row],[Costo total]]</f>
        <v>1.25</v>
      </c>
      <c r="Q741" s="14">
        <f>STOCK[[#This Row],[Ganancia Unitaria]]*STOCK[[#This Row],[Salidas]]</f>
        <v>1.25</v>
      </c>
      <c r="R741" s="14"/>
      <c r="S741" s="14"/>
      <c r="T741" s="15"/>
      <c r="U741" s="14"/>
      <c r="V741" s="14"/>
    </row>
    <row r="742" spans="1:22" ht="17" customHeight="1" x14ac:dyDescent="0.2">
      <c r="A742" s="8" t="s">
        <v>1509</v>
      </c>
      <c r="B742" s="8" t="s">
        <v>1484</v>
      </c>
      <c r="C742" s="10" t="s">
        <v>1505</v>
      </c>
      <c r="D742" s="8" t="s">
        <v>609</v>
      </c>
      <c r="E742" s="9"/>
      <c r="F742" s="9">
        <v>3</v>
      </c>
      <c r="G742" s="8">
        <v>3</v>
      </c>
      <c r="H742" s="11">
        <f>SUMIFS(VENTAS[Cantidad],VENTAS[Código del producto Vendido],STOCK[[#This Row],[Code]])</f>
        <v>0</v>
      </c>
      <c r="I742" s="8">
        <f>STOCK[[#This Row],[Entradas]]-STOCK[[#This Row],[Salidas]]</f>
        <v>3</v>
      </c>
      <c r="J742" s="12">
        <f>STOCK[[#This Row],[Precio Final]]*10%</f>
        <v>0.30000000000000004</v>
      </c>
      <c r="K742" s="9">
        <v>0.95</v>
      </c>
      <c r="L742" s="9">
        <v>0.5</v>
      </c>
      <c r="M742" s="13">
        <f>STOCK[[#This Row],[Costo Unitario (USD)]]+STOCK[[#This Row],[Costo Envío (USD)]]+STOCK[[#This Row],[Comisión 10%]]</f>
        <v>1.75</v>
      </c>
      <c r="N742" s="8">
        <f t="shared" si="29"/>
        <v>2.625</v>
      </c>
      <c r="O742" s="9">
        <f t="shared" si="30"/>
        <v>3</v>
      </c>
      <c r="P742" s="9">
        <f>STOCK[[#This Row],[Precio Final]]-STOCK[[#This Row],[Costo total]]</f>
        <v>1.25</v>
      </c>
      <c r="Q742" s="8">
        <f>STOCK[[#This Row],[Ganancia Unitaria]]*STOCK[[#This Row],[Salidas]]</f>
        <v>0</v>
      </c>
      <c r="R742" s="8"/>
      <c r="S742" s="8"/>
      <c r="T742" s="9"/>
      <c r="U742" s="8"/>
      <c r="V742" s="8"/>
    </row>
    <row r="743" spans="1:22" ht="17" customHeight="1" x14ac:dyDescent="0.2">
      <c r="A743" s="14" t="s">
        <v>1510</v>
      </c>
      <c r="B743" s="14" t="s">
        <v>1478</v>
      </c>
      <c r="C743" s="16" t="s">
        <v>1511</v>
      </c>
      <c r="D743" s="14" t="s">
        <v>42</v>
      </c>
      <c r="E743" s="15"/>
      <c r="F743" s="15">
        <v>3</v>
      </c>
      <c r="G743" s="14">
        <v>4</v>
      </c>
      <c r="H743" s="17">
        <f>SUMIFS(VENTAS[Cantidad],VENTAS[Código del producto Vendido],STOCK[[#This Row],[Code]])</f>
        <v>1</v>
      </c>
      <c r="I743" s="14">
        <f>STOCK[[#This Row],[Entradas]]-STOCK[[#This Row],[Salidas]]</f>
        <v>3</v>
      </c>
      <c r="J743" s="18">
        <f>STOCK[[#This Row],[Precio Final]]*10%</f>
        <v>0.30000000000000004</v>
      </c>
      <c r="K743" s="15">
        <v>0.9</v>
      </c>
      <c r="L743" s="15">
        <v>0.5</v>
      </c>
      <c r="M743" s="19">
        <f>STOCK[[#This Row],[Costo Unitario (USD)]]+STOCK[[#This Row],[Costo Envío (USD)]]+STOCK[[#This Row],[Comisión 10%]]</f>
        <v>1.7</v>
      </c>
      <c r="N743" s="14">
        <f t="shared" si="29"/>
        <v>2.5499999999999998</v>
      </c>
      <c r="O743" s="15">
        <f t="shared" si="30"/>
        <v>3</v>
      </c>
      <c r="P743" s="15">
        <f>STOCK[[#This Row],[Precio Final]]-STOCK[[#This Row],[Costo total]]</f>
        <v>1.3</v>
      </c>
      <c r="Q743" s="14">
        <f>STOCK[[#This Row],[Ganancia Unitaria]]*STOCK[[#This Row],[Salidas]]</f>
        <v>1.3</v>
      </c>
      <c r="R743" s="14"/>
      <c r="S743" s="14"/>
      <c r="T743" s="15"/>
      <c r="U743" s="14"/>
      <c r="V743" s="14"/>
    </row>
    <row r="744" spans="1:22" ht="17" customHeight="1" x14ac:dyDescent="0.2">
      <c r="A744" s="8" t="s">
        <v>1512</v>
      </c>
      <c r="B744" s="8" t="s">
        <v>1481</v>
      </c>
      <c r="C744" s="10" t="s">
        <v>1511</v>
      </c>
      <c r="D744" s="8" t="s">
        <v>34</v>
      </c>
      <c r="E744" s="9"/>
      <c r="F744" s="9">
        <v>3</v>
      </c>
      <c r="G744" s="8">
        <v>4</v>
      </c>
      <c r="H744" s="11">
        <f>SUMIFS(VENTAS[Cantidad],VENTAS[Código del producto Vendido],STOCK[[#This Row],[Code]])</f>
        <v>1</v>
      </c>
      <c r="I744" s="8">
        <f>STOCK[[#This Row],[Entradas]]-STOCK[[#This Row],[Salidas]]</f>
        <v>3</v>
      </c>
      <c r="J744" s="12">
        <f>STOCK[[#This Row],[Precio Final]]*10%</f>
        <v>0.30000000000000004</v>
      </c>
      <c r="K744" s="9">
        <v>0.9</v>
      </c>
      <c r="L744" s="9">
        <v>0.5</v>
      </c>
      <c r="M744" s="13">
        <f>STOCK[[#This Row],[Costo Unitario (USD)]]+STOCK[[#This Row],[Costo Envío (USD)]]+STOCK[[#This Row],[Comisión 10%]]</f>
        <v>1.7</v>
      </c>
      <c r="N744" s="8">
        <f t="shared" si="29"/>
        <v>2.5499999999999998</v>
      </c>
      <c r="O744" s="9">
        <f t="shared" si="30"/>
        <v>3</v>
      </c>
      <c r="P744" s="9">
        <f>STOCK[[#This Row],[Precio Final]]-STOCK[[#This Row],[Costo total]]</f>
        <v>1.3</v>
      </c>
      <c r="Q744" s="8">
        <f>STOCK[[#This Row],[Ganancia Unitaria]]*STOCK[[#This Row],[Salidas]]</f>
        <v>1.3</v>
      </c>
      <c r="R744" s="8"/>
      <c r="S744" s="8"/>
      <c r="T744" s="9"/>
      <c r="U744" s="8"/>
      <c r="V744" s="8"/>
    </row>
    <row r="745" spans="1:22" ht="17" customHeight="1" x14ac:dyDescent="0.2">
      <c r="A745" s="14" t="s">
        <v>1513</v>
      </c>
      <c r="B745" s="14" t="s">
        <v>1481</v>
      </c>
      <c r="C745" s="16" t="s">
        <v>1511</v>
      </c>
      <c r="D745" s="14" t="s">
        <v>113</v>
      </c>
      <c r="E745" s="15"/>
      <c r="F745" s="15">
        <v>3</v>
      </c>
      <c r="G745" s="14">
        <v>4</v>
      </c>
      <c r="H745" s="17">
        <f>SUMIFS(VENTAS[Cantidad],VENTAS[Código del producto Vendido],STOCK[[#This Row],[Code]])</f>
        <v>0</v>
      </c>
      <c r="I745" s="14">
        <f>STOCK[[#This Row],[Entradas]]-STOCK[[#This Row],[Salidas]]</f>
        <v>4</v>
      </c>
      <c r="J745" s="18">
        <f>STOCK[[#This Row],[Precio Final]]*10%</f>
        <v>0.30000000000000004</v>
      </c>
      <c r="K745" s="15">
        <v>0.9</v>
      </c>
      <c r="L745" s="15">
        <v>0.5</v>
      </c>
      <c r="M745" s="19">
        <f>STOCK[[#This Row],[Costo Unitario (USD)]]+STOCK[[#This Row],[Costo Envío (USD)]]+STOCK[[#This Row],[Comisión 10%]]</f>
        <v>1.7</v>
      </c>
      <c r="N745" s="14">
        <f t="shared" si="29"/>
        <v>2.5499999999999998</v>
      </c>
      <c r="O745" s="15">
        <f t="shared" si="30"/>
        <v>3</v>
      </c>
      <c r="P745" s="15">
        <f>STOCK[[#This Row],[Precio Final]]-STOCK[[#This Row],[Costo total]]</f>
        <v>1.3</v>
      </c>
      <c r="Q745" s="14">
        <f>STOCK[[#This Row],[Ganancia Unitaria]]*STOCK[[#This Row],[Salidas]]</f>
        <v>0</v>
      </c>
      <c r="R745" s="14"/>
      <c r="S745" s="14"/>
      <c r="T745" s="15"/>
      <c r="U745" s="14"/>
      <c r="V745" s="14"/>
    </row>
    <row r="746" spans="1:22" ht="17" customHeight="1" x14ac:dyDescent="0.2">
      <c r="A746" s="8" t="s">
        <v>1514</v>
      </c>
      <c r="B746" s="8" t="s">
        <v>1478</v>
      </c>
      <c r="C746" s="10" t="s">
        <v>1515</v>
      </c>
      <c r="D746" s="8" t="s">
        <v>42</v>
      </c>
      <c r="E746" s="9"/>
      <c r="F746" s="9">
        <v>3</v>
      </c>
      <c r="G746" s="8">
        <v>4</v>
      </c>
      <c r="H746" s="11">
        <f>SUMIFS(VENTAS[Cantidad],VENTAS[Código del producto Vendido],STOCK[[#This Row],[Code]])</f>
        <v>0</v>
      </c>
      <c r="I746" s="8">
        <f>STOCK[[#This Row],[Entradas]]-STOCK[[#This Row],[Salidas]]</f>
        <v>4</v>
      </c>
      <c r="J746" s="12">
        <f>STOCK[[#This Row],[Precio Final]]*10%</f>
        <v>0.30000000000000004</v>
      </c>
      <c r="K746" s="9">
        <v>0.9</v>
      </c>
      <c r="L746" s="9">
        <v>0.5</v>
      </c>
      <c r="M746" s="13">
        <f>STOCK[[#This Row],[Costo Unitario (USD)]]+STOCK[[#This Row],[Costo Envío (USD)]]+STOCK[[#This Row],[Comisión 10%]]</f>
        <v>1.7</v>
      </c>
      <c r="N746" s="8">
        <f t="shared" si="29"/>
        <v>2.5499999999999998</v>
      </c>
      <c r="O746" s="9">
        <f t="shared" si="30"/>
        <v>3</v>
      </c>
      <c r="P746" s="9">
        <f>STOCK[[#This Row],[Precio Final]]-STOCK[[#This Row],[Costo total]]</f>
        <v>1.3</v>
      </c>
      <c r="Q746" s="8">
        <f>STOCK[[#This Row],[Ganancia Unitaria]]*STOCK[[#This Row],[Salidas]]</f>
        <v>0</v>
      </c>
      <c r="R746" s="8"/>
      <c r="S746" s="8"/>
      <c r="T746" s="9"/>
      <c r="U746" s="8"/>
      <c r="V746" s="8"/>
    </row>
    <row r="747" spans="1:22" ht="17" customHeight="1" x14ac:dyDescent="0.2">
      <c r="A747" s="14" t="s">
        <v>1516</v>
      </c>
      <c r="B747" s="14" t="s">
        <v>1481</v>
      </c>
      <c r="C747" s="16" t="s">
        <v>1515</v>
      </c>
      <c r="D747" s="14" t="s">
        <v>34</v>
      </c>
      <c r="E747" s="15"/>
      <c r="F747" s="15">
        <v>3</v>
      </c>
      <c r="G747" s="14">
        <v>4</v>
      </c>
      <c r="H747" s="17">
        <f>SUMIFS(VENTAS[Cantidad],VENTAS[Código del producto Vendido],STOCK[[#This Row],[Code]])</f>
        <v>2</v>
      </c>
      <c r="I747" s="14">
        <f>STOCK[[#This Row],[Entradas]]-STOCK[[#This Row],[Salidas]]</f>
        <v>2</v>
      </c>
      <c r="J747" s="18">
        <f>STOCK[[#This Row],[Precio Final]]*10%</f>
        <v>0.30000000000000004</v>
      </c>
      <c r="K747" s="15">
        <v>0.9</v>
      </c>
      <c r="L747" s="15">
        <v>0.5</v>
      </c>
      <c r="M747" s="19">
        <f>STOCK[[#This Row],[Costo Unitario (USD)]]+STOCK[[#This Row],[Costo Envío (USD)]]+STOCK[[#This Row],[Comisión 10%]]</f>
        <v>1.7</v>
      </c>
      <c r="N747" s="14">
        <f t="shared" si="29"/>
        <v>2.5499999999999998</v>
      </c>
      <c r="O747" s="15">
        <f t="shared" si="30"/>
        <v>3</v>
      </c>
      <c r="P747" s="15">
        <f>STOCK[[#This Row],[Precio Final]]-STOCK[[#This Row],[Costo total]]</f>
        <v>1.3</v>
      </c>
      <c r="Q747" s="14">
        <f>STOCK[[#This Row],[Ganancia Unitaria]]*STOCK[[#This Row],[Salidas]]</f>
        <v>2.6</v>
      </c>
      <c r="R747" s="14"/>
      <c r="S747" s="14"/>
      <c r="T747" s="15"/>
      <c r="U747" s="14"/>
      <c r="V747" s="14"/>
    </row>
    <row r="748" spans="1:22" ht="17" customHeight="1" x14ac:dyDescent="0.2">
      <c r="A748" s="8" t="s">
        <v>1517</v>
      </c>
      <c r="B748" s="8" t="s">
        <v>1481</v>
      </c>
      <c r="C748" s="10" t="s">
        <v>1515</v>
      </c>
      <c r="D748" s="8" t="s">
        <v>113</v>
      </c>
      <c r="E748" s="9"/>
      <c r="F748" s="9">
        <v>3</v>
      </c>
      <c r="G748" s="8">
        <v>3</v>
      </c>
      <c r="H748" s="11">
        <f>SUMIFS(VENTAS[Cantidad],VENTAS[Código del producto Vendido],STOCK[[#This Row],[Code]])</f>
        <v>1</v>
      </c>
      <c r="I748" s="8">
        <f>STOCK[[#This Row],[Entradas]]-STOCK[[#This Row],[Salidas]]</f>
        <v>2</v>
      </c>
      <c r="J748" s="12">
        <f>STOCK[[#This Row],[Precio Final]]*10%</f>
        <v>0.30000000000000004</v>
      </c>
      <c r="K748" s="9">
        <v>0.9</v>
      </c>
      <c r="L748" s="9">
        <v>0.5</v>
      </c>
      <c r="M748" s="13">
        <f>STOCK[[#This Row],[Costo Unitario (USD)]]+STOCK[[#This Row],[Costo Envío (USD)]]+STOCK[[#This Row],[Comisión 10%]]</f>
        <v>1.7</v>
      </c>
      <c r="N748" s="8">
        <f t="shared" si="29"/>
        <v>2.5499999999999998</v>
      </c>
      <c r="O748" s="9">
        <f t="shared" si="30"/>
        <v>3</v>
      </c>
      <c r="P748" s="9">
        <f>STOCK[[#This Row],[Precio Final]]-STOCK[[#This Row],[Costo total]]</f>
        <v>1.3</v>
      </c>
      <c r="Q748" s="8">
        <f>STOCK[[#This Row],[Ganancia Unitaria]]*STOCK[[#This Row],[Salidas]]</f>
        <v>1.3</v>
      </c>
      <c r="R748" s="8"/>
      <c r="S748" s="8"/>
      <c r="T748" s="9"/>
      <c r="U748" s="8"/>
      <c r="V748" s="8"/>
    </row>
    <row r="749" spans="1:22" ht="17" customHeight="1" x14ac:dyDescent="0.2">
      <c r="A749" s="14" t="s">
        <v>1518</v>
      </c>
      <c r="B749" s="14" t="s">
        <v>1478</v>
      </c>
      <c r="C749" s="16" t="s">
        <v>1519</v>
      </c>
      <c r="D749" s="14" t="s">
        <v>42</v>
      </c>
      <c r="E749" s="15"/>
      <c r="F749" s="15">
        <v>3</v>
      </c>
      <c r="G749" s="14">
        <v>4</v>
      </c>
      <c r="H749" s="17">
        <f>SUMIFS(VENTAS[Cantidad],VENTAS[Código del producto Vendido],STOCK[[#This Row],[Code]])</f>
        <v>2</v>
      </c>
      <c r="I749" s="14">
        <f>STOCK[[#This Row],[Entradas]]-STOCK[[#This Row],[Salidas]]</f>
        <v>2</v>
      </c>
      <c r="J749" s="18">
        <f>STOCK[[#This Row],[Precio Final]]*10%</f>
        <v>0.30000000000000004</v>
      </c>
      <c r="K749" s="15">
        <v>0.9</v>
      </c>
      <c r="L749" s="15">
        <v>0.5</v>
      </c>
      <c r="M749" s="19">
        <f>STOCK[[#This Row],[Costo Unitario (USD)]]+STOCK[[#This Row],[Costo Envío (USD)]]+STOCK[[#This Row],[Comisión 10%]]</f>
        <v>1.7</v>
      </c>
      <c r="N749" s="14">
        <f t="shared" si="29"/>
        <v>2.5499999999999998</v>
      </c>
      <c r="O749" s="15">
        <f t="shared" si="30"/>
        <v>3</v>
      </c>
      <c r="P749" s="15">
        <f>STOCK[[#This Row],[Precio Final]]-STOCK[[#This Row],[Costo total]]</f>
        <v>1.3</v>
      </c>
      <c r="Q749" s="14">
        <f>STOCK[[#This Row],[Ganancia Unitaria]]*STOCK[[#This Row],[Salidas]]</f>
        <v>2.6</v>
      </c>
      <c r="R749" s="14"/>
      <c r="S749" s="14"/>
      <c r="T749" s="15"/>
      <c r="U749" s="14"/>
      <c r="V749" s="14"/>
    </row>
    <row r="750" spans="1:22" ht="17" customHeight="1" x14ac:dyDescent="0.2">
      <c r="A750" s="8" t="s">
        <v>1520</v>
      </c>
      <c r="B750" s="8" t="s">
        <v>1481</v>
      </c>
      <c r="C750" s="10" t="s">
        <v>1519</v>
      </c>
      <c r="D750" s="8" t="s">
        <v>34</v>
      </c>
      <c r="E750" s="9"/>
      <c r="F750" s="9">
        <v>3</v>
      </c>
      <c r="G750" s="8">
        <v>4</v>
      </c>
      <c r="H750" s="11">
        <f>SUMIFS(VENTAS[Cantidad],VENTAS[Código del producto Vendido],STOCK[[#This Row],[Code]])</f>
        <v>2</v>
      </c>
      <c r="I750" s="8">
        <f>STOCK[[#This Row],[Entradas]]-STOCK[[#This Row],[Salidas]]</f>
        <v>2</v>
      </c>
      <c r="J750" s="12">
        <f>STOCK[[#This Row],[Precio Final]]*10%</f>
        <v>0.30000000000000004</v>
      </c>
      <c r="K750" s="9">
        <v>0.9</v>
      </c>
      <c r="L750" s="9">
        <v>0.5</v>
      </c>
      <c r="M750" s="13">
        <f>STOCK[[#This Row],[Costo Unitario (USD)]]+STOCK[[#This Row],[Costo Envío (USD)]]+STOCK[[#This Row],[Comisión 10%]]</f>
        <v>1.7</v>
      </c>
      <c r="N750" s="8">
        <f t="shared" si="29"/>
        <v>2.5499999999999998</v>
      </c>
      <c r="O750" s="9">
        <f t="shared" si="30"/>
        <v>3</v>
      </c>
      <c r="P750" s="9">
        <f>STOCK[[#This Row],[Precio Final]]-STOCK[[#This Row],[Costo total]]</f>
        <v>1.3</v>
      </c>
      <c r="Q750" s="8">
        <f>STOCK[[#This Row],[Ganancia Unitaria]]*STOCK[[#This Row],[Salidas]]</f>
        <v>2.6</v>
      </c>
      <c r="R750" s="8"/>
      <c r="S750" s="8"/>
      <c r="T750" s="9"/>
      <c r="U750" s="8"/>
      <c r="V750" s="8"/>
    </row>
    <row r="751" spans="1:22" ht="17" customHeight="1" x14ac:dyDescent="0.2">
      <c r="A751" s="14" t="s">
        <v>1521</v>
      </c>
      <c r="B751" s="14" t="s">
        <v>1481</v>
      </c>
      <c r="C751" s="16" t="s">
        <v>1519</v>
      </c>
      <c r="D751" s="14" t="s">
        <v>113</v>
      </c>
      <c r="E751" s="15"/>
      <c r="F751" s="15">
        <v>3</v>
      </c>
      <c r="G751" s="14">
        <v>3</v>
      </c>
      <c r="H751" s="17">
        <f>SUMIFS(VENTAS[Cantidad],VENTAS[Código del producto Vendido],STOCK[[#This Row],[Code]])</f>
        <v>2</v>
      </c>
      <c r="I751" s="14">
        <f>STOCK[[#This Row],[Entradas]]-STOCK[[#This Row],[Salidas]]</f>
        <v>1</v>
      </c>
      <c r="J751" s="18">
        <f>STOCK[[#This Row],[Precio Final]]*10%</f>
        <v>0.30000000000000004</v>
      </c>
      <c r="K751" s="15">
        <v>0.9</v>
      </c>
      <c r="L751" s="15">
        <v>0.5</v>
      </c>
      <c r="M751" s="19">
        <f>STOCK[[#This Row],[Costo Unitario (USD)]]+STOCK[[#This Row],[Costo Envío (USD)]]+STOCK[[#This Row],[Comisión 10%]]</f>
        <v>1.7</v>
      </c>
      <c r="N751" s="14">
        <f t="shared" si="29"/>
        <v>2.5499999999999998</v>
      </c>
      <c r="O751" s="15">
        <f t="shared" si="30"/>
        <v>3</v>
      </c>
      <c r="P751" s="15">
        <f>STOCK[[#This Row],[Precio Final]]-STOCK[[#This Row],[Costo total]]</f>
        <v>1.3</v>
      </c>
      <c r="Q751" s="14">
        <f>STOCK[[#This Row],[Ganancia Unitaria]]*STOCK[[#This Row],[Salidas]]</f>
        <v>2.6</v>
      </c>
      <c r="R751" s="14"/>
      <c r="S751" s="14"/>
      <c r="T751" s="15"/>
      <c r="U751" s="14"/>
      <c r="V751" s="14"/>
    </row>
    <row r="752" spans="1:22" ht="17" customHeight="1" x14ac:dyDescent="0.2">
      <c r="A752" s="8" t="s">
        <v>1522</v>
      </c>
      <c r="B752" s="8" t="s">
        <v>1478</v>
      </c>
      <c r="C752" s="10" t="s">
        <v>1523</v>
      </c>
      <c r="D752" s="8" t="s">
        <v>42</v>
      </c>
      <c r="E752" s="9"/>
      <c r="F752" s="9">
        <v>3</v>
      </c>
      <c r="G752" s="8">
        <v>4</v>
      </c>
      <c r="H752" s="11">
        <f>SUMIFS(VENTAS[Cantidad],VENTAS[Código del producto Vendido],STOCK[[#This Row],[Code]])</f>
        <v>0</v>
      </c>
      <c r="I752" s="8">
        <f>STOCK[[#This Row],[Entradas]]-STOCK[[#This Row],[Salidas]]</f>
        <v>4</v>
      </c>
      <c r="J752" s="12">
        <f>STOCK[[#This Row],[Precio Final]]*10%</f>
        <v>0.30000000000000004</v>
      </c>
      <c r="K752" s="9">
        <v>0.9</v>
      </c>
      <c r="L752" s="9">
        <v>0.5</v>
      </c>
      <c r="M752" s="13">
        <f>STOCK[[#This Row],[Costo Unitario (USD)]]+STOCK[[#This Row],[Costo Envío (USD)]]+STOCK[[#This Row],[Comisión 10%]]</f>
        <v>1.7</v>
      </c>
      <c r="N752" s="8">
        <f t="shared" si="29"/>
        <v>2.5499999999999998</v>
      </c>
      <c r="O752" s="9">
        <f t="shared" si="30"/>
        <v>3</v>
      </c>
      <c r="P752" s="9">
        <f>STOCK[[#This Row],[Precio Final]]-STOCK[[#This Row],[Costo total]]</f>
        <v>1.3</v>
      </c>
      <c r="Q752" s="8">
        <f>STOCK[[#This Row],[Ganancia Unitaria]]*STOCK[[#This Row],[Salidas]]</f>
        <v>0</v>
      </c>
      <c r="R752" s="8"/>
      <c r="S752" s="8"/>
      <c r="T752" s="9"/>
      <c r="U752" s="8"/>
      <c r="V752" s="8"/>
    </row>
    <row r="753" spans="1:22" ht="17" customHeight="1" x14ac:dyDescent="0.2">
      <c r="A753" s="14" t="s">
        <v>1524</v>
      </c>
      <c r="B753" s="14" t="s">
        <v>1481</v>
      </c>
      <c r="C753" s="16" t="s">
        <v>1523</v>
      </c>
      <c r="D753" s="14" t="s">
        <v>34</v>
      </c>
      <c r="E753" s="15"/>
      <c r="F753" s="15">
        <v>3</v>
      </c>
      <c r="G753" s="14">
        <v>4</v>
      </c>
      <c r="H753" s="17">
        <f>SUMIFS(VENTAS[Cantidad],VENTAS[Código del producto Vendido],STOCK[[#This Row],[Code]])</f>
        <v>1</v>
      </c>
      <c r="I753" s="14">
        <f>STOCK[[#This Row],[Entradas]]-STOCK[[#This Row],[Salidas]]</f>
        <v>3</v>
      </c>
      <c r="J753" s="18">
        <f>STOCK[[#This Row],[Precio Final]]*10%</f>
        <v>0.30000000000000004</v>
      </c>
      <c r="K753" s="15">
        <v>0.9</v>
      </c>
      <c r="L753" s="15">
        <v>0.5</v>
      </c>
      <c r="M753" s="19">
        <f>STOCK[[#This Row],[Costo Unitario (USD)]]+STOCK[[#This Row],[Costo Envío (USD)]]+STOCK[[#This Row],[Comisión 10%]]</f>
        <v>1.7</v>
      </c>
      <c r="N753" s="14">
        <f t="shared" si="29"/>
        <v>2.5499999999999998</v>
      </c>
      <c r="O753" s="15">
        <f t="shared" si="30"/>
        <v>3</v>
      </c>
      <c r="P753" s="15">
        <f>STOCK[[#This Row],[Precio Final]]-STOCK[[#This Row],[Costo total]]</f>
        <v>1.3</v>
      </c>
      <c r="Q753" s="14">
        <f>STOCK[[#This Row],[Ganancia Unitaria]]*STOCK[[#This Row],[Salidas]]</f>
        <v>1.3</v>
      </c>
      <c r="R753" s="14"/>
      <c r="S753" s="14"/>
      <c r="T753" s="15"/>
      <c r="U753" s="14"/>
      <c r="V753" s="14"/>
    </row>
    <row r="754" spans="1:22" ht="17" customHeight="1" x14ac:dyDescent="0.2">
      <c r="A754" s="8" t="s">
        <v>1525</v>
      </c>
      <c r="B754" s="8" t="s">
        <v>1481</v>
      </c>
      <c r="C754" s="10" t="s">
        <v>1523</v>
      </c>
      <c r="D754" s="8" t="s">
        <v>113</v>
      </c>
      <c r="E754" s="9"/>
      <c r="F754" s="9">
        <v>3</v>
      </c>
      <c r="G754" s="8">
        <v>4</v>
      </c>
      <c r="H754" s="11">
        <f>SUMIFS(VENTAS[Cantidad],VENTAS[Código del producto Vendido],STOCK[[#This Row],[Code]])</f>
        <v>0</v>
      </c>
      <c r="I754" s="8">
        <f>STOCK[[#This Row],[Entradas]]-STOCK[[#This Row],[Salidas]]</f>
        <v>4</v>
      </c>
      <c r="J754" s="12">
        <f>STOCK[[#This Row],[Precio Final]]*10%</f>
        <v>0.30000000000000004</v>
      </c>
      <c r="K754" s="9">
        <v>0.9</v>
      </c>
      <c r="L754" s="9">
        <v>0.5</v>
      </c>
      <c r="M754" s="13">
        <f>STOCK[[#This Row],[Costo Unitario (USD)]]+STOCK[[#This Row],[Costo Envío (USD)]]+STOCK[[#This Row],[Comisión 10%]]</f>
        <v>1.7</v>
      </c>
      <c r="N754" s="8">
        <f t="shared" si="29"/>
        <v>2.5499999999999998</v>
      </c>
      <c r="O754" s="9">
        <f t="shared" si="30"/>
        <v>3</v>
      </c>
      <c r="P754" s="9">
        <f>STOCK[[#This Row],[Precio Final]]-STOCK[[#This Row],[Costo total]]</f>
        <v>1.3</v>
      </c>
      <c r="Q754" s="8">
        <f>STOCK[[#This Row],[Ganancia Unitaria]]*STOCK[[#This Row],[Salidas]]</f>
        <v>0</v>
      </c>
      <c r="R754" s="8"/>
      <c r="S754" s="8"/>
      <c r="T754" s="9"/>
      <c r="U754" s="8"/>
      <c r="V754" s="8"/>
    </row>
    <row r="755" spans="1:22" ht="17" customHeight="1" x14ac:dyDescent="0.2">
      <c r="A755" s="14" t="s">
        <v>1526</v>
      </c>
      <c r="B755" s="14" t="s">
        <v>1478</v>
      </c>
      <c r="C755" s="16" t="s">
        <v>1527</v>
      </c>
      <c r="D755" s="14" t="s">
        <v>42</v>
      </c>
      <c r="E755" s="15"/>
      <c r="F755" s="15">
        <v>3</v>
      </c>
      <c r="G755" s="14">
        <v>4</v>
      </c>
      <c r="H755" s="17">
        <f>SUMIFS(VENTAS[Cantidad],VENTAS[Código del producto Vendido],STOCK[[#This Row],[Code]])</f>
        <v>2</v>
      </c>
      <c r="I755" s="14">
        <f>STOCK[[#This Row],[Entradas]]-STOCK[[#This Row],[Salidas]]</f>
        <v>2</v>
      </c>
      <c r="J755" s="18">
        <f>STOCK[[#This Row],[Precio Final]]*10%</f>
        <v>0.30000000000000004</v>
      </c>
      <c r="K755" s="15">
        <v>0.9</v>
      </c>
      <c r="L755" s="15">
        <v>0.5</v>
      </c>
      <c r="M755" s="19">
        <f>STOCK[[#This Row],[Costo Unitario (USD)]]+STOCK[[#This Row],[Costo Envío (USD)]]+STOCK[[#This Row],[Comisión 10%]]</f>
        <v>1.7</v>
      </c>
      <c r="N755" s="14">
        <f t="shared" si="29"/>
        <v>2.5499999999999998</v>
      </c>
      <c r="O755" s="15">
        <f t="shared" si="30"/>
        <v>3</v>
      </c>
      <c r="P755" s="15">
        <f>STOCK[[#This Row],[Precio Final]]-STOCK[[#This Row],[Costo total]]</f>
        <v>1.3</v>
      </c>
      <c r="Q755" s="14">
        <f>STOCK[[#This Row],[Ganancia Unitaria]]*STOCK[[#This Row],[Salidas]]</f>
        <v>2.6</v>
      </c>
      <c r="R755" s="14"/>
      <c r="S755" s="14"/>
      <c r="T755" s="15"/>
      <c r="U755" s="14"/>
      <c r="V755" s="14"/>
    </row>
    <row r="756" spans="1:22" ht="17" customHeight="1" x14ac:dyDescent="0.2">
      <c r="A756" s="8" t="s">
        <v>1528</v>
      </c>
      <c r="B756" s="8" t="s">
        <v>1481</v>
      </c>
      <c r="C756" s="10" t="s">
        <v>1527</v>
      </c>
      <c r="D756" s="8" t="s">
        <v>34</v>
      </c>
      <c r="E756" s="9"/>
      <c r="F756" s="9">
        <v>3</v>
      </c>
      <c r="G756" s="8">
        <v>4</v>
      </c>
      <c r="H756" s="11">
        <f>SUMIFS(VENTAS[Cantidad],VENTAS[Código del producto Vendido],STOCK[[#This Row],[Code]])</f>
        <v>3</v>
      </c>
      <c r="I756" s="8">
        <f>STOCK[[#This Row],[Entradas]]-STOCK[[#This Row],[Salidas]]</f>
        <v>1</v>
      </c>
      <c r="J756" s="12">
        <f>STOCK[[#This Row],[Precio Final]]*10%</f>
        <v>0.30000000000000004</v>
      </c>
      <c r="K756" s="9">
        <v>0.9</v>
      </c>
      <c r="L756" s="9">
        <v>0.5</v>
      </c>
      <c r="M756" s="13">
        <f>STOCK[[#This Row],[Costo Unitario (USD)]]+STOCK[[#This Row],[Costo Envío (USD)]]+STOCK[[#This Row],[Comisión 10%]]</f>
        <v>1.7</v>
      </c>
      <c r="N756" s="8">
        <f t="shared" si="29"/>
        <v>2.5499999999999998</v>
      </c>
      <c r="O756" s="9">
        <f t="shared" si="30"/>
        <v>3</v>
      </c>
      <c r="P756" s="9">
        <f>STOCK[[#This Row],[Precio Final]]-STOCK[[#This Row],[Costo total]]</f>
        <v>1.3</v>
      </c>
      <c r="Q756" s="8">
        <f>STOCK[[#This Row],[Ganancia Unitaria]]*STOCK[[#This Row],[Salidas]]</f>
        <v>3.9000000000000004</v>
      </c>
      <c r="R756" s="8"/>
      <c r="S756" s="8"/>
      <c r="T756" s="9"/>
      <c r="U756" s="8"/>
      <c r="V756" s="8"/>
    </row>
    <row r="757" spans="1:22" ht="17" customHeight="1" x14ac:dyDescent="0.2">
      <c r="A757" s="14" t="s">
        <v>1529</v>
      </c>
      <c r="B757" s="14" t="s">
        <v>1481</v>
      </c>
      <c r="C757" s="16" t="s">
        <v>1527</v>
      </c>
      <c r="D757" s="14" t="s">
        <v>113</v>
      </c>
      <c r="E757" s="15"/>
      <c r="F757" s="15">
        <v>3</v>
      </c>
      <c r="G757" s="14">
        <v>3</v>
      </c>
      <c r="H757" s="17">
        <f>SUMIFS(VENTAS[Cantidad],VENTAS[Código del producto Vendido],STOCK[[#This Row],[Code]])</f>
        <v>1</v>
      </c>
      <c r="I757" s="14">
        <f>STOCK[[#This Row],[Entradas]]-STOCK[[#This Row],[Salidas]]</f>
        <v>2</v>
      </c>
      <c r="J757" s="18">
        <f>STOCK[[#This Row],[Precio Final]]*10%</f>
        <v>0.30000000000000004</v>
      </c>
      <c r="K757" s="15">
        <v>0.9</v>
      </c>
      <c r="L757" s="15">
        <v>0.5</v>
      </c>
      <c r="M757" s="19">
        <f>STOCK[[#This Row],[Costo Unitario (USD)]]+STOCK[[#This Row],[Costo Envío (USD)]]+STOCK[[#This Row],[Comisión 10%]]</f>
        <v>1.7</v>
      </c>
      <c r="N757" s="14">
        <f t="shared" si="29"/>
        <v>2.5499999999999998</v>
      </c>
      <c r="O757" s="15">
        <f t="shared" si="30"/>
        <v>3</v>
      </c>
      <c r="P757" s="15">
        <f>STOCK[[#This Row],[Precio Final]]-STOCK[[#This Row],[Costo total]]</f>
        <v>1.3</v>
      </c>
      <c r="Q757" s="14">
        <f>STOCK[[#This Row],[Ganancia Unitaria]]*STOCK[[#This Row],[Salidas]]</f>
        <v>1.3</v>
      </c>
      <c r="R757" s="14"/>
      <c r="S757" s="14"/>
      <c r="T757" s="15"/>
      <c r="U757" s="14"/>
      <c r="V757" s="14"/>
    </row>
    <row r="758" spans="1:22" ht="17" customHeight="1" x14ac:dyDescent="0.2">
      <c r="A758" s="8" t="s">
        <v>1530</v>
      </c>
      <c r="B758" s="8" t="s">
        <v>1478</v>
      </c>
      <c r="C758" s="10" t="s">
        <v>1531</v>
      </c>
      <c r="D758" s="8" t="s">
        <v>42</v>
      </c>
      <c r="E758" s="9"/>
      <c r="F758" s="9">
        <v>3</v>
      </c>
      <c r="G758" s="8">
        <v>2</v>
      </c>
      <c r="H758" s="11">
        <f>SUMIFS(VENTAS[Cantidad],VENTAS[Código del producto Vendido],STOCK[[#This Row],[Code]])</f>
        <v>0</v>
      </c>
      <c r="I758" s="8">
        <f>STOCK[[#This Row],[Entradas]]-STOCK[[#This Row],[Salidas]]</f>
        <v>2</v>
      </c>
      <c r="J758" s="12">
        <f>STOCK[[#This Row],[Precio Final]]*10%</f>
        <v>0.30000000000000004</v>
      </c>
      <c r="K758" s="9">
        <v>1</v>
      </c>
      <c r="L758" s="9">
        <v>0.5</v>
      </c>
      <c r="M758" s="13">
        <f>STOCK[[#This Row],[Costo Unitario (USD)]]+STOCK[[#This Row],[Costo Envío (USD)]]+STOCK[[#This Row],[Comisión 10%]]</f>
        <v>1.8</v>
      </c>
      <c r="N758" s="8">
        <f t="shared" si="29"/>
        <v>2.7</v>
      </c>
      <c r="O758" s="9">
        <f t="shared" si="30"/>
        <v>3</v>
      </c>
      <c r="P758" s="9">
        <f>STOCK[[#This Row],[Precio Final]]-STOCK[[#This Row],[Costo total]]</f>
        <v>1.2</v>
      </c>
      <c r="Q758" s="8">
        <f>STOCK[[#This Row],[Ganancia Unitaria]]*STOCK[[#This Row],[Salidas]]</f>
        <v>0</v>
      </c>
      <c r="R758" s="8"/>
      <c r="S758" s="8"/>
      <c r="T758" s="9"/>
      <c r="U758" s="8"/>
      <c r="V758" s="8"/>
    </row>
    <row r="759" spans="1:22" ht="17" customHeight="1" x14ac:dyDescent="0.2">
      <c r="A759" s="14" t="s">
        <v>1532</v>
      </c>
      <c r="B759" s="14" t="s">
        <v>1481</v>
      </c>
      <c r="C759" s="16" t="s">
        <v>1531</v>
      </c>
      <c r="D759" s="14" t="s">
        <v>34</v>
      </c>
      <c r="E759" s="15"/>
      <c r="F759" s="15">
        <v>3</v>
      </c>
      <c r="G759" s="14">
        <v>1</v>
      </c>
      <c r="H759" s="17">
        <f>SUMIFS(VENTAS[Cantidad],VENTAS[Código del producto Vendido],STOCK[[#This Row],[Code]])</f>
        <v>1</v>
      </c>
      <c r="I759" s="14">
        <f>STOCK[[#This Row],[Entradas]]-STOCK[[#This Row],[Salidas]]</f>
        <v>0</v>
      </c>
      <c r="J759" s="18">
        <f>STOCK[[#This Row],[Precio Final]]*10%</f>
        <v>0.30000000000000004</v>
      </c>
      <c r="K759" s="15">
        <v>1</v>
      </c>
      <c r="L759" s="15">
        <v>0.5</v>
      </c>
      <c r="M759" s="19">
        <f>STOCK[[#This Row],[Costo Unitario (USD)]]+STOCK[[#This Row],[Costo Envío (USD)]]+STOCK[[#This Row],[Comisión 10%]]</f>
        <v>1.8</v>
      </c>
      <c r="N759" s="14">
        <f t="shared" si="29"/>
        <v>2.7</v>
      </c>
      <c r="O759" s="15">
        <f t="shared" si="30"/>
        <v>3</v>
      </c>
      <c r="P759" s="15">
        <f>STOCK[[#This Row],[Precio Final]]-STOCK[[#This Row],[Costo total]]</f>
        <v>1.2</v>
      </c>
      <c r="Q759" s="14">
        <f>STOCK[[#This Row],[Ganancia Unitaria]]*STOCK[[#This Row],[Salidas]]</f>
        <v>1.2</v>
      </c>
      <c r="R759" s="14"/>
      <c r="S759" s="14"/>
      <c r="T759" s="15"/>
      <c r="U759" s="14"/>
      <c r="V759" s="14"/>
    </row>
    <row r="760" spans="1:22" ht="17" customHeight="1" x14ac:dyDescent="0.2">
      <c r="A760" s="8" t="s">
        <v>1533</v>
      </c>
      <c r="B760" s="8" t="s">
        <v>1481</v>
      </c>
      <c r="C760" s="10" t="s">
        <v>1531</v>
      </c>
      <c r="D760" s="8" t="s">
        <v>113</v>
      </c>
      <c r="E760" s="9"/>
      <c r="F760" s="9">
        <v>3</v>
      </c>
      <c r="G760" s="8">
        <v>3</v>
      </c>
      <c r="H760" s="11">
        <f>SUMIFS(VENTAS[Cantidad],VENTAS[Código del producto Vendido],STOCK[[#This Row],[Code]])</f>
        <v>0</v>
      </c>
      <c r="I760" s="8">
        <f>STOCK[[#This Row],[Entradas]]-STOCK[[#This Row],[Salidas]]</f>
        <v>3</v>
      </c>
      <c r="J760" s="12">
        <f>STOCK[[#This Row],[Precio Final]]*10%</f>
        <v>0.30000000000000004</v>
      </c>
      <c r="K760" s="9">
        <v>1</v>
      </c>
      <c r="L760" s="9">
        <v>0.5</v>
      </c>
      <c r="M760" s="13">
        <f>STOCK[[#This Row],[Costo Unitario (USD)]]+STOCK[[#This Row],[Costo Envío (USD)]]+STOCK[[#This Row],[Comisión 10%]]</f>
        <v>1.8</v>
      </c>
      <c r="N760" s="8">
        <f t="shared" si="29"/>
        <v>2.7</v>
      </c>
      <c r="O760" s="9">
        <f t="shared" si="30"/>
        <v>3</v>
      </c>
      <c r="P760" s="9">
        <f>STOCK[[#This Row],[Precio Final]]-STOCK[[#This Row],[Costo total]]</f>
        <v>1.2</v>
      </c>
      <c r="Q760" s="8">
        <f>STOCK[[#This Row],[Ganancia Unitaria]]*STOCK[[#This Row],[Salidas]]</f>
        <v>0</v>
      </c>
      <c r="R760" s="8"/>
      <c r="S760" s="8"/>
      <c r="T760" s="9"/>
      <c r="U760" s="8"/>
      <c r="V760" s="8"/>
    </row>
    <row r="761" spans="1:22" ht="17" customHeight="1" x14ac:dyDescent="0.2">
      <c r="A761" s="14" t="s">
        <v>1534</v>
      </c>
      <c r="B761" s="14" t="s">
        <v>1484</v>
      </c>
      <c r="C761" s="16" t="s">
        <v>1531</v>
      </c>
      <c r="D761" s="14" t="s">
        <v>224</v>
      </c>
      <c r="E761" s="15"/>
      <c r="F761" s="15">
        <v>3</v>
      </c>
      <c r="G761" s="14">
        <v>3</v>
      </c>
      <c r="H761" s="17">
        <f>SUMIFS(VENTAS[Cantidad],VENTAS[Código del producto Vendido],STOCK[[#This Row],[Code]])</f>
        <v>0</v>
      </c>
      <c r="I761" s="14">
        <f>STOCK[[#This Row],[Entradas]]-STOCK[[#This Row],[Salidas]]</f>
        <v>3</v>
      </c>
      <c r="J761" s="18">
        <f>STOCK[[#This Row],[Precio Final]]*10%</f>
        <v>0.30000000000000004</v>
      </c>
      <c r="K761" s="15">
        <v>1</v>
      </c>
      <c r="L761" s="15">
        <v>0.5</v>
      </c>
      <c r="M761" s="19">
        <f>STOCK[[#This Row],[Costo Unitario (USD)]]+STOCK[[#This Row],[Costo Envío (USD)]]+STOCK[[#This Row],[Comisión 10%]]</f>
        <v>1.8</v>
      </c>
      <c r="N761" s="14">
        <f t="shared" si="29"/>
        <v>2.7</v>
      </c>
      <c r="O761" s="15">
        <f t="shared" ref="O761:O792" si="31">F761</f>
        <v>3</v>
      </c>
      <c r="P761" s="15">
        <f>STOCK[[#This Row],[Precio Final]]-STOCK[[#This Row],[Costo total]]</f>
        <v>1.2</v>
      </c>
      <c r="Q761" s="14">
        <f>STOCK[[#This Row],[Ganancia Unitaria]]*STOCK[[#This Row],[Salidas]]</f>
        <v>0</v>
      </c>
      <c r="R761" s="14"/>
      <c r="S761" s="14"/>
      <c r="T761" s="15"/>
      <c r="U761" s="14"/>
      <c r="V761" s="14"/>
    </row>
    <row r="762" spans="1:22" ht="17" customHeight="1" x14ac:dyDescent="0.2">
      <c r="A762" s="8" t="s">
        <v>1535</v>
      </c>
      <c r="B762" s="8" t="s">
        <v>1478</v>
      </c>
      <c r="C762" s="10" t="s">
        <v>1536</v>
      </c>
      <c r="D762" s="8" t="s">
        <v>42</v>
      </c>
      <c r="E762" s="9"/>
      <c r="F762" s="9">
        <v>3</v>
      </c>
      <c r="G762" s="8">
        <v>2</v>
      </c>
      <c r="H762" s="11">
        <f>SUMIFS(VENTAS[Cantidad],VENTAS[Código del producto Vendido],STOCK[[#This Row],[Code]])</f>
        <v>0</v>
      </c>
      <c r="I762" s="8">
        <f>STOCK[[#This Row],[Entradas]]-STOCK[[#This Row],[Salidas]]</f>
        <v>2</v>
      </c>
      <c r="J762" s="12">
        <f>STOCK[[#This Row],[Precio Final]]*10%</f>
        <v>0.30000000000000004</v>
      </c>
      <c r="K762" s="9">
        <v>1</v>
      </c>
      <c r="L762" s="9">
        <v>0.5</v>
      </c>
      <c r="M762" s="13">
        <f>STOCK[[#This Row],[Costo Unitario (USD)]]+STOCK[[#This Row],[Costo Envío (USD)]]+STOCK[[#This Row],[Comisión 10%]]</f>
        <v>1.8</v>
      </c>
      <c r="N762" s="8">
        <f t="shared" si="29"/>
        <v>2.7</v>
      </c>
      <c r="O762" s="9">
        <f t="shared" si="31"/>
        <v>3</v>
      </c>
      <c r="P762" s="9">
        <f>STOCK[[#This Row],[Precio Final]]-STOCK[[#This Row],[Costo total]]</f>
        <v>1.2</v>
      </c>
      <c r="Q762" s="8">
        <f>STOCK[[#This Row],[Ganancia Unitaria]]*STOCK[[#This Row],[Salidas]]</f>
        <v>0</v>
      </c>
      <c r="R762" s="8"/>
      <c r="S762" s="8"/>
      <c r="T762" s="9"/>
      <c r="U762" s="8"/>
      <c r="V762" s="8"/>
    </row>
    <row r="763" spans="1:22" ht="17" customHeight="1" x14ac:dyDescent="0.2">
      <c r="A763" s="14" t="s">
        <v>1537</v>
      </c>
      <c r="B763" s="14" t="s">
        <v>1481</v>
      </c>
      <c r="C763" s="16" t="s">
        <v>1536</v>
      </c>
      <c r="D763" s="14" t="s">
        <v>34</v>
      </c>
      <c r="E763" s="15"/>
      <c r="F763" s="15">
        <v>3</v>
      </c>
      <c r="G763" s="14">
        <v>1</v>
      </c>
      <c r="H763" s="17">
        <f>SUMIFS(VENTAS[Cantidad],VENTAS[Código del producto Vendido],STOCK[[#This Row],[Code]])</f>
        <v>1</v>
      </c>
      <c r="I763" s="14">
        <f>STOCK[[#This Row],[Entradas]]-STOCK[[#This Row],[Salidas]]</f>
        <v>0</v>
      </c>
      <c r="J763" s="18">
        <f>STOCK[[#This Row],[Precio Final]]*10%</f>
        <v>0.30000000000000004</v>
      </c>
      <c r="K763" s="15">
        <v>1</v>
      </c>
      <c r="L763" s="15">
        <v>0.5</v>
      </c>
      <c r="M763" s="19">
        <f>STOCK[[#This Row],[Costo Unitario (USD)]]+STOCK[[#This Row],[Costo Envío (USD)]]+STOCK[[#This Row],[Comisión 10%]]</f>
        <v>1.8</v>
      </c>
      <c r="N763" s="14">
        <f t="shared" si="29"/>
        <v>2.7</v>
      </c>
      <c r="O763" s="15">
        <f t="shared" si="31"/>
        <v>3</v>
      </c>
      <c r="P763" s="15">
        <f>STOCK[[#This Row],[Precio Final]]-STOCK[[#This Row],[Costo total]]</f>
        <v>1.2</v>
      </c>
      <c r="Q763" s="14">
        <f>STOCK[[#This Row],[Ganancia Unitaria]]*STOCK[[#This Row],[Salidas]]</f>
        <v>1.2</v>
      </c>
      <c r="R763" s="14"/>
      <c r="S763" s="14"/>
      <c r="T763" s="15"/>
      <c r="U763" s="14"/>
      <c r="V763" s="14"/>
    </row>
    <row r="764" spans="1:22" ht="17" customHeight="1" x14ac:dyDescent="0.2">
      <c r="A764" s="8" t="s">
        <v>1538</v>
      </c>
      <c r="B764" s="8" t="s">
        <v>1481</v>
      </c>
      <c r="C764" s="10" t="s">
        <v>1536</v>
      </c>
      <c r="D764" s="8" t="s">
        <v>113</v>
      </c>
      <c r="E764" s="9"/>
      <c r="F764" s="9">
        <v>3</v>
      </c>
      <c r="G764" s="8">
        <v>3</v>
      </c>
      <c r="H764" s="11">
        <f>SUMIFS(VENTAS[Cantidad],VENTAS[Código del producto Vendido],STOCK[[#This Row],[Code]])</f>
        <v>0</v>
      </c>
      <c r="I764" s="8">
        <f>STOCK[[#This Row],[Entradas]]-STOCK[[#This Row],[Salidas]]</f>
        <v>3</v>
      </c>
      <c r="J764" s="12">
        <f>STOCK[[#This Row],[Precio Final]]*10%</f>
        <v>0.30000000000000004</v>
      </c>
      <c r="K764" s="9">
        <v>1</v>
      </c>
      <c r="L764" s="9">
        <v>0.5</v>
      </c>
      <c r="M764" s="13">
        <f>STOCK[[#This Row],[Costo Unitario (USD)]]+STOCK[[#This Row],[Costo Envío (USD)]]+STOCK[[#This Row],[Comisión 10%]]</f>
        <v>1.8</v>
      </c>
      <c r="N764" s="8">
        <f t="shared" si="29"/>
        <v>2.7</v>
      </c>
      <c r="O764" s="9">
        <f t="shared" si="31"/>
        <v>3</v>
      </c>
      <c r="P764" s="9">
        <f>STOCK[[#This Row],[Precio Final]]-STOCK[[#This Row],[Costo total]]</f>
        <v>1.2</v>
      </c>
      <c r="Q764" s="8">
        <f>STOCK[[#This Row],[Ganancia Unitaria]]*STOCK[[#This Row],[Salidas]]</f>
        <v>0</v>
      </c>
      <c r="R764" s="8"/>
      <c r="S764" s="8"/>
      <c r="T764" s="9"/>
      <c r="U764" s="8"/>
      <c r="V764" s="8"/>
    </row>
    <row r="765" spans="1:22" ht="17" customHeight="1" x14ac:dyDescent="0.2">
      <c r="A765" s="14" t="s">
        <v>1539</v>
      </c>
      <c r="B765" s="14" t="s">
        <v>1484</v>
      </c>
      <c r="C765" s="16" t="s">
        <v>1536</v>
      </c>
      <c r="D765" s="14" t="s">
        <v>224</v>
      </c>
      <c r="E765" s="15"/>
      <c r="F765" s="15">
        <v>3</v>
      </c>
      <c r="G765" s="14">
        <v>3</v>
      </c>
      <c r="H765" s="17">
        <f>SUMIFS(VENTAS[Cantidad],VENTAS[Código del producto Vendido],STOCK[[#This Row],[Code]])</f>
        <v>0</v>
      </c>
      <c r="I765" s="14">
        <f>STOCK[[#This Row],[Entradas]]-STOCK[[#This Row],[Salidas]]</f>
        <v>3</v>
      </c>
      <c r="J765" s="18">
        <f>STOCK[[#This Row],[Precio Final]]*10%</f>
        <v>0.30000000000000004</v>
      </c>
      <c r="K765" s="15">
        <v>1</v>
      </c>
      <c r="L765" s="15">
        <v>0.5</v>
      </c>
      <c r="M765" s="19">
        <f>STOCK[[#This Row],[Costo Unitario (USD)]]+STOCK[[#This Row],[Costo Envío (USD)]]+STOCK[[#This Row],[Comisión 10%]]</f>
        <v>1.8</v>
      </c>
      <c r="N765" s="14">
        <f t="shared" si="29"/>
        <v>2.7</v>
      </c>
      <c r="O765" s="15">
        <f t="shared" si="31"/>
        <v>3</v>
      </c>
      <c r="P765" s="15">
        <f>STOCK[[#This Row],[Precio Final]]-STOCK[[#This Row],[Costo total]]</f>
        <v>1.2</v>
      </c>
      <c r="Q765" s="14">
        <f>STOCK[[#This Row],[Ganancia Unitaria]]*STOCK[[#This Row],[Salidas]]</f>
        <v>0</v>
      </c>
      <c r="R765" s="14"/>
      <c r="S765" s="14"/>
      <c r="T765" s="15"/>
      <c r="U765" s="14"/>
      <c r="V765" s="14"/>
    </row>
    <row r="766" spans="1:22" ht="17" customHeight="1" x14ac:dyDescent="0.2">
      <c r="A766" s="8" t="s">
        <v>1540</v>
      </c>
      <c r="B766" s="8" t="s">
        <v>1478</v>
      </c>
      <c r="C766" s="10" t="s">
        <v>1541</v>
      </c>
      <c r="D766" s="8" t="s">
        <v>42</v>
      </c>
      <c r="E766" s="9"/>
      <c r="F766" s="9">
        <v>3</v>
      </c>
      <c r="G766" s="8">
        <v>2</v>
      </c>
      <c r="H766" s="11">
        <f>SUMIFS(VENTAS[Cantidad],VENTAS[Código del producto Vendido],STOCK[[#This Row],[Code]])</f>
        <v>0</v>
      </c>
      <c r="I766" s="8">
        <f>STOCK[[#This Row],[Entradas]]-STOCK[[#This Row],[Salidas]]</f>
        <v>2</v>
      </c>
      <c r="J766" s="12">
        <f>STOCK[[#This Row],[Precio Final]]*10%</f>
        <v>0.30000000000000004</v>
      </c>
      <c r="K766" s="9">
        <v>1</v>
      </c>
      <c r="L766" s="9">
        <v>0.5</v>
      </c>
      <c r="M766" s="13">
        <f>STOCK[[#This Row],[Costo Unitario (USD)]]+STOCK[[#This Row],[Costo Envío (USD)]]+STOCK[[#This Row],[Comisión 10%]]</f>
        <v>1.8</v>
      </c>
      <c r="N766" s="8">
        <f t="shared" si="29"/>
        <v>2.7</v>
      </c>
      <c r="O766" s="9">
        <f t="shared" si="31"/>
        <v>3</v>
      </c>
      <c r="P766" s="9">
        <f>STOCK[[#This Row],[Precio Final]]-STOCK[[#This Row],[Costo total]]</f>
        <v>1.2</v>
      </c>
      <c r="Q766" s="8">
        <f>STOCK[[#This Row],[Ganancia Unitaria]]*STOCK[[#This Row],[Salidas]]</f>
        <v>0</v>
      </c>
      <c r="R766" s="8"/>
      <c r="S766" s="8"/>
      <c r="T766" s="9"/>
      <c r="U766" s="8"/>
      <c r="V766" s="8"/>
    </row>
    <row r="767" spans="1:22" ht="17" customHeight="1" x14ac:dyDescent="0.2">
      <c r="A767" s="14" t="s">
        <v>1542</v>
      </c>
      <c r="B767" s="14" t="s">
        <v>1481</v>
      </c>
      <c r="C767" s="16" t="s">
        <v>1541</v>
      </c>
      <c r="D767" s="14" t="s">
        <v>34</v>
      </c>
      <c r="E767" s="15"/>
      <c r="F767" s="15">
        <v>3</v>
      </c>
      <c r="G767" s="14">
        <v>1</v>
      </c>
      <c r="H767" s="17">
        <f>SUMIFS(VENTAS[Cantidad],VENTAS[Código del producto Vendido],STOCK[[#This Row],[Code]])</f>
        <v>1</v>
      </c>
      <c r="I767" s="14">
        <f>STOCK[[#This Row],[Entradas]]-STOCK[[#This Row],[Salidas]]</f>
        <v>0</v>
      </c>
      <c r="J767" s="18">
        <f>STOCK[[#This Row],[Precio Final]]*10%</f>
        <v>0.30000000000000004</v>
      </c>
      <c r="K767" s="15">
        <v>1</v>
      </c>
      <c r="L767" s="15">
        <v>0.5</v>
      </c>
      <c r="M767" s="19">
        <f>STOCK[[#This Row],[Costo Unitario (USD)]]+STOCK[[#This Row],[Costo Envío (USD)]]+STOCK[[#This Row],[Comisión 10%]]</f>
        <v>1.8</v>
      </c>
      <c r="N767" s="14">
        <f t="shared" si="29"/>
        <v>2.7</v>
      </c>
      <c r="O767" s="15">
        <f t="shared" si="31"/>
        <v>3</v>
      </c>
      <c r="P767" s="15">
        <f>STOCK[[#This Row],[Precio Final]]-STOCK[[#This Row],[Costo total]]</f>
        <v>1.2</v>
      </c>
      <c r="Q767" s="14">
        <f>STOCK[[#This Row],[Ganancia Unitaria]]*STOCK[[#This Row],[Salidas]]</f>
        <v>1.2</v>
      </c>
      <c r="R767" s="14"/>
      <c r="S767" s="14"/>
      <c r="T767" s="15"/>
      <c r="U767" s="14"/>
      <c r="V767" s="14"/>
    </row>
    <row r="768" spans="1:22" ht="17" customHeight="1" x14ac:dyDescent="0.2">
      <c r="A768" s="8" t="s">
        <v>1543</v>
      </c>
      <c r="B768" s="8" t="s">
        <v>1481</v>
      </c>
      <c r="C768" s="10" t="s">
        <v>1541</v>
      </c>
      <c r="D768" s="8" t="s">
        <v>113</v>
      </c>
      <c r="E768" s="9"/>
      <c r="F768" s="9">
        <v>3</v>
      </c>
      <c r="G768" s="8">
        <v>3</v>
      </c>
      <c r="H768" s="11">
        <f>SUMIFS(VENTAS[Cantidad],VENTAS[Código del producto Vendido],STOCK[[#This Row],[Code]])</f>
        <v>0</v>
      </c>
      <c r="I768" s="8">
        <f>STOCK[[#This Row],[Entradas]]-STOCK[[#This Row],[Salidas]]</f>
        <v>3</v>
      </c>
      <c r="J768" s="12">
        <f>STOCK[[#This Row],[Precio Final]]*10%</f>
        <v>0.30000000000000004</v>
      </c>
      <c r="K768" s="9">
        <v>1</v>
      </c>
      <c r="L768" s="9">
        <v>0.5</v>
      </c>
      <c r="M768" s="13">
        <f>STOCK[[#This Row],[Costo Unitario (USD)]]+STOCK[[#This Row],[Costo Envío (USD)]]+STOCK[[#This Row],[Comisión 10%]]</f>
        <v>1.8</v>
      </c>
      <c r="N768" s="8">
        <f t="shared" si="29"/>
        <v>2.7</v>
      </c>
      <c r="O768" s="9">
        <f t="shared" si="31"/>
        <v>3</v>
      </c>
      <c r="P768" s="9">
        <f>STOCK[[#This Row],[Precio Final]]-STOCK[[#This Row],[Costo total]]</f>
        <v>1.2</v>
      </c>
      <c r="Q768" s="8">
        <f>STOCK[[#This Row],[Ganancia Unitaria]]*STOCK[[#This Row],[Salidas]]</f>
        <v>0</v>
      </c>
      <c r="R768" s="8"/>
      <c r="S768" s="8"/>
      <c r="T768" s="9"/>
      <c r="U768" s="8"/>
      <c r="V768" s="8"/>
    </row>
    <row r="769" spans="1:22" ht="17" customHeight="1" x14ac:dyDescent="0.2">
      <c r="A769" s="14" t="s">
        <v>1544</v>
      </c>
      <c r="B769" s="14" t="s">
        <v>1484</v>
      </c>
      <c r="C769" s="16" t="s">
        <v>1541</v>
      </c>
      <c r="D769" s="14" t="s">
        <v>224</v>
      </c>
      <c r="E769" s="15"/>
      <c r="F769" s="15">
        <v>3</v>
      </c>
      <c r="G769" s="14">
        <v>3</v>
      </c>
      <c r="H769" s="17">
        <f>SUMIFS(VENTAS[Cantidad],VENTAS[Código del producto Vendido],STOCK[[#This Row],[Code]])</f>
        <v>0</v>
      </c>
      <c r="I769" s="14">
        <f>STOCK[[#This Row],[Entradas]]-STOCK[[#This Row],[Salidas]]</f>
        <v>3</v>
      </c>
      <c r="J769" s="18">
        <f>STOCK[[#This Row],[Precio Final]]*10%</f>
        <v>0.30000000000000004</v>
      </c>
      <c r="K769" s="15">
        <v>1</v>
      </c>
      <c r="L769" s="15">
        <v>0.5</v>
      </c>
      <c r="M769" s="19">
        <f>STOCK[[#This Row],[Costo Unitario (USD)]]+STOCK[[#This Row],[Costo Envío (USD)]]+STOCK[[#This Row],[Comisión 10%]]</f>
        <v>1.8</v>
      </c>
      <c r="N769" s="14">
        <f t="shared" si="29"/>
        <v>2.7</v>
      </c>
      <c r="O769" s="15">
        <f t="shared" si="31"/>
        <v>3</v>
      </c>
      <c r="P769" s="15">
        <f>STOCK[[#This Row],[Precio Final]]-STOCK[[#This Row],[Costo total]]</f>
        <v>1.2</v>
      </c>
      <c r="Q769" s="14">
        <f>STOCK[[#This Row],[Ganancia Unitaria]]*STOCK[[#This Row],[Salidas]]</f>
        <v>0</v>
      </c>
      <c r="R769" s="14"/>
      <c r="S769" s="14"/>
      <c r="T769" s="15"/>
      <c r="U769" s="14"/>
      <c r="V769" s="14"/>
    </row>
    <row r="770" spans="1:22" ht="17" customHeight="1" x14ac:dyDescent="0.2">
      <c r="A770" s="8" t="s">
        <v>1545</v>
      </c>
      <c r="B770" s="8" t="s">
        <v>1478</v>
      </c>
      <c r="C770" s="10" t="s">
        <v>1546</v>
      </c>
      <c r="D770" s="8" t="s">
        <v>42</v>
      </c>
      <c r="E770" s="9"/>
      <c r="F770" s="9">
        <v>3</v>
      </c>
      <c r="G770" s="8">
        <v>2</v>
      </c>
      <c r="H770" s="11">
        <f>SUMIFS(VENTAS[Cantidad],VENTAS[Código del producto Vendido],STOCK[[#This Row],[Code]])</f>
        <v>1</v>
      </c>
      <c r="I770" s="8">
        <f>STOCK[[#This Row],[Entradas]]-STOCK[[#This Row],[Salidas]]</f>
        <v>1</v>
      </c>
      <c r="J770" s="12">
        <f>STOCK[[#This Row],[Precio Final]]*10%</f>
        <v>0.30000000000000004</v>
      </c>
      <c r="K770" s="9">
        <v>1</v>
      </c>
      <c r="L770" s="9">
        <v>0.5</v>
      </c>
      <c r="M770" s="13">
        <f>STOCK[[#This Row],[Costo Unitario (USD)]]+STOCK[[#This Row],[Costo Envío (USD)]]+STOCK[[#This Row],[Comisión 10%]]</f>
        <v>1.8</v>
      </c>
      <c r="N770" s="8">
        <f t="shared" ref="N770:N833" si="32">M770*1.5</f>
        <v>2.7</v>
      </c>
      <c r="O770" s="9">
        <f t="shared" si="31"/>
        <v>3</v>
      </c>
      <c r="P770" s="9">
        <f>STOCK[[#This Row],[Precio Final]]-STOCK[[#This Row],[Costo total]]</f>
        <v>1.2</v>
      </c>
      <c r="Q770" s="8">
        <f>STOCK[[#This Row],[Ganancia Unitaria]]*STOCK[[#This Row],[Salidas]]</f>
        <v>1.2</v>
      </c>
      <c r="R770" s="8"/>
      <c r="S770" s="8"/>
      <c r="T770" s="9"/>
      <c r="U770" s="8"/>
      <c r="V770" s="8"/>
    </row>
    <row r="771" spans="1:22" ht="17" customHeight="1" x14ac:dyDescent="0.2">
      <c r="A771" s="14" t="s">
        <v>1547</v>
      </c>
      <c r="B771" s="14" t="s">
        <v>1481</v>
      </c>
      <c r="C771" s="16" t="s">
        <v>1546</v>
      </c>
      <c r="D771" s="14" t="s">
        <v>34</v>
      </c>
      <c r="E771" s="15"/>
      <c r="F771" s="15">
        <v>3</v>
      </c>
      <c r="G771" s="14">
        <v>1</v>
      </c>
      <c r="H771" s="17">
        <f>SUMIFS(VENTAS[Cantidad],VENTAS[Código del producto Vendido],STOCK[[#This Row],[Code]])</f>
        <v>1</v>
      </c>
      <c r="I771" s="14">
        <f>STOCK[[#This Row],[Entradas]]-STOCK[[#This Row],[Salidas]]</f>
        <v>0</v>
      </c>
      <c r="J771" s="18">
        <f>STOCK[[#This Row],[Precio Final]]*10%</f>
        <v>0.30000000000000004</v>
      </c>
      <c r="K771" s="15">
        <v>1</v>
      </c>
      <c r="L771" s="15">
        <v>0.5</v>
      </c>
      <c r="M771" s="19">
        <f>STOCK[[#This Row],[Costo Unitario (USD)]]+STOCK[[#This Row],[Costo Envío (USD)]]+STOCK[[#This Row],[Comisión 10%]]</f>
        <v>1.8</v>
      </c>
      <c r="N771" s="14">
        <f t="shared" si="32"/>
        <v>2.7</v>
      </c>
      <c r="O771" s="15">
        <f t="shared" si="31"/>
        <v>3</v>
      </c>
      <c r="P771" s="15">
        <f>STOCK[[#This Row],[Precio Final]]-STOCK[[#This Row],[Costo total]]</f>
        <v>1.2</v>
      </c>
      <c r="Q771" s="14">
        <f>STOCK[[#This Row],[Ganancia Unitaria]]*STOCK[[#This Row],[Salidas]]</f>
        <v>1.2</v>
      </c>
      <c r="R771" s="14"/>
      <c r="S771" s="14"/>
      <c r="T771" s="15"/>
      <c r="U771" s="14"/>
      <c r="V771" s="14"/>
    </row>
    <row r="772" spans="1:22" ht="17" customHeight="1" x14ac:dyDescent="0.2">
      <c r="A772" s="8" t="s">
        <v>1548</v>
      </c>
      <c r="B772" s="8" t="s">
        <v>1481</v>
      </c>
      <c r="C772" s="10" t="s">
        <v>1546</v>
      </c>
      <c r="D772" s="8" t="s">
        <v>113</v>
      </c>
      <c r="E772" s="9"/>
      <c r="F772" s="9">
        <v>3</v>
      </c>
      <c r="G772" s="8">
        <v>3</v>
      </c>
      <c r="H772" s="11">
        <f>SUMIFS(VENTAS[Cantidad],VENTAS[Código del producto Vendido],STOCK[[#This Row],[Code]])</f>
        <v>0</v>
      </c>
      <c r="I772" s="8">
        <f>STOCK[[#This Row],[Entradas]]-STOCK[[#This Row],[Salidas]]</f>
        <v>3</v>
      </c>
      <c r="J772" s="12">
        <f>STOCK[[#This Row],[Precio Final]]*10%</f>
        <v>0.30000000000000004</v>
      </c>
      <c r="K772" s="9">
        <v>1</v>
      </c>
      <c r="L772" s="9">
        <v>0.5</v>
      </c>
      <c r="M772" s="13">
        <f>STOCK[[#This Row],[Costo Unitario (USD)]]+STOCK[[#This Row],[Costo Envío (USD)]]+STOCK[[#This Row],[Comisión 10%]]</f>
        <v>1.8</v>
      </c>
      <c r="N772" s="8">
        <f t="shared" si="32"/>
        <v>2.7</v>
      </c>
      <c r="O772" s="9">
        <f t="shared" si="31"/>
        <v>3</v>
      </c>
      <c r="P772" s="9">
        <f>STOCK[[#This Row],[Precio Final]]-STOCK[[#This Row],[Costo total]]</f>
        <v>1.2</v>
      </c>
      <c r="Q772" s="8">
        <f>STOCK[[#This Row],[Ganancia Unitaria]]*STOCK[[#This Row],[Salidas]]</f>
        <v>0</v>
      </c>
      <c r="R772" s="8"/>
      <c r="S772" s="8"/>
      <c r="T772" s="9"/>
      <c r="U772" s="8"/>
      <c r="V772" s="8"/>
    </row>
    <row r="773" spans="1:22" ht="17" customHeight="1" x14ac:dyDescent="0.2">
      <c r="A773" s="14" t="s">
        <v>1549</v>
      </c>
      <c r="B773" s="14" t="s">
        <v>1484</v>
      </c>
      <c r="C773" s="16" t="s">
        <v>1546</v>
      </c>
      <c r="D773" s="14" t="s">
        <v>224</v>
      </c>
      <c r="E773" s="15"/>
      <c r="F773" s="15">
        <v>3</v>
      </c>
      <c r="G773" s="14">
        <v>3</v>
      </c>
      <c r="H773" s="17">
        <f>SUMIFS(VENTAS[Cantidad],VENTAS[Código del producto Vendido],STOCK[[#This Row],[Code]])</f>
        <v>0</v>
      </c>
      <c r="I773" s="14">
        <f>STOCK[[#This Row],[Entradas]]-STOCK[[#This Row],[Salidas]]</f>
        <v>3</v>
      </c>
      <c r="J773" s="18">
        <f>STOCK[[#This Row],[Precio Final]]*10%</f>
        <v>0.30000000000000004</v>
      </c>
      <c r="K773" s="15">
        <v>1</v>
      </c>
      <c r="L773" s="15">
        <v>0.5</v>
      </c>
      <c r="M773" s="19">
        <f>STOCK[[#This Row],[Costo Unitario (USD)]]+STOCK[[#This Row],[Costo Envío (USD)]]+STOCK[[#This Row],[Comisión 10%]]</f>
        <v>1.8</v>
      </c>
      <c r="N773" s="14">
        <f t="shared" si="32"/>
        <v>2.7</v>
      </c>
      <c r="O773" s="15">
        <f t="shared" si="31"/>
        <v>3</v>
      </c>
      <c r="P773" s="15">
        <f>STOCK[[#This Row],[Precio Final]]-STOCK[[#This Row],[Costo total]]</f>
        <v>1.2</v>
      </c>
      <c r="Q773" s="14">
        <f>STOCK[[#This Row],[Ganancia Unitaria]]*STOCK[[#This Row],[Salidas]]</f>
        <v>0</v>
      </c>
      <c r="R773" s="14"/>
      <c r="S773" s="14"/>
      <c r="T773" s="15"/>
      <c r="U773" s="14"/>
      <c r="V773" s="14"/>
    </row>
    <row r="774" spans="1:22" ht="17" customHeight="1" x14ac:dyDescent="0.2">
      <c r="A774" s="8" t="s">
        <v>1550</v>
      </c>
      <c r="B774" s="8" t="s">
        <v>1478</v>
      </c>
      <c r="C774" s="10" t="s">
        <v>1551</v>
      </c>
      <c r="D774" s="8" t="s">
        <v>42</v>
      </c>
      <c r="E774" s="9"/>
      <c r="F774" s="9">
        <v>3</v>
      </c>
      <c r="G774" s="8">
        <v>3</v>
      </c>
      <c r="H774" s="11">
        <f>SUMIFS(VENTAS[Cantidad],VENTAS[Código del producto Vendido],STOCK[[#This Row],[Code]])</f>
        <v>0</v>
      </c>
      <c r="I774" s="8">
        <f>STOCK[[#This Row],[Entradas]]-STOCK[[#This Row],[Salidas]]</f>
        <v>3</v>
      </c>
      <c r="J774" s="12">
        <f>STOCK[[#This Row],[Precio Final]]*10%</f>
        <v>0.30000000000000004</v>
      </c>
      <c r="K774" s="9">
        <v>1</v>
      </c>
      <c r="L774" s="9">
        <v>0.5</v>
      </c>
      <c r="M774" s="13">
        <f>STOCK[[#This Row],[Costo Unitario (USD)]]+STOCK[[#This Row],[Costo Envío (USD)]]+STOCK[[#This Row],[Comisión 10%]]</f>
        <v>1.8</v>
      </c>
      <c r="N774" s="8">
        <f t="shared" si="32"/>
        <v>2.7</v>
      </c>
      <c r="O774" s="9">
        <f t="shared" si="31"/>
        <v>3</v>
      </c>
      <c r="P774" s="9">
        <f>STOCK[[#This Row],[Precio Final]]-STOCK[[#This Row],[Costo total]]</f>
        <v>1.2</v>
      </c>
      <c r="Q774" s="8">
        <f>STOCK[[#This Row],[Ganancia Unitaria]]*STOCK[[#This Row],[Salidas]]</f>
        <v>0</v>
      </c>
      <c r="R774" s="8"/>
      <c r="S774" s="8"/>
      <c r="T774" s="9"/>
      <c r="U774" s="8"/>
      <c r="V774" s="8"/>
    </row>
    <row r="775" spans="1:22" ht="17" customHeight="1" x14ac:dyDescent="0.2">
      <c r="A775" s="14" t="s">
        <v>1552</v>
      </c>
      <c r="B775" s="14" t="s">
        <v>1481</v>
      </c>
      <c r="C775" s="16" t="s">
        <v>1551</v>
      </c>
      <c r="D775" s="14" t="s">
        <v>34</v>
      </c>
      <c r="E775" s="15"/>
      <c r="F775" s="15">
        <v>3</v>
      </c>
      <c r="G775" s="14">
        <v>2</v>
      </c>
      <c r="H775" s="17">
        <f>SUMIFS(VENTAS[Cantidad],VENTAS[Código del producto Vendido],STOCK[[#This Row],[Code]])</f>
        <v>1</v>
      </c>
      <c r="I775" s="14">
        <f>STOCK[[#This Row],[Entradas]]-STOCK[[#This Row],[Salidas]]</f>
        <v>1</v>
      </c>
      <c r="J775" s="18">
        <f>STOCK[[#This Row],[Precio Final]]*10%</f>
        <v>0.30000000000000004</v>
      </c>
      <c r="K775" s="15">
        <v>1</v>
      </c>
      <c r="L775" s="15">
        <v>0.5</v>
      </c>
      <c r="M775" s="19">
        <f>STOCK[[#This Row],[Costo Unitario (USD)]]+STOCK[[#This Row],[Costo Envío (USD)]]+STOCK[[#This Row],[Comisión 10%]]</f>
        <v>1.8</v>
      </c>
      <c r="N775" s="14">
        <f t="shared" si="32"/>
        <v>2.7</v>
      </c>
      <c r="O775" s="15">
        <f t="shared" si="31"/>
        <v>3</v>
      </c>
      <c r="P775" s="15">
        <f>STOCK[[#This Row],[Precio Final]]-STOCK[[#This Row],[Costo total]]</f>
        <v>1.2</v>
      </c>
      <c r="Q775" s="14">
        <f>STOCK[[#This Row],[Ganancia Unitaria]]*STOCK[[#This Row],[Salidas]]</f>
        <v>1.2</v>
      </c>
      <c r="R775" s="14"/>
      <c r="S775" s="14"/>
      <c r="T775" s="15"/>
      <c r="U775" s="14"/>
      <c r="V775" s="14"/>
    </row>
    <row r="776" spans="1:22" ht="17" customHeight="1" x14ac:dyDescent="0.2">
      <c r="A776" s="8" t="s">
        <v>1553</v>
      </c>
      <c r="B776" s="8" t="s">
        <v>1481</v>
      </c>
      <c r="C776" s="10" t="s">
        <v>1551</v>
      </c>
      <c r="D776" s="8" t="s">
        <v>113</v>
      </c>
      <c r="E776" s="9"/>
      <c r="F776" s="9">
        <v>3</v>
      </c>
      <c r="G776" s="8">
        <v>3</v>
      </c>
      <c r="H776" s="11">
        <f>SUMIFS(VENTAS[Cantidad],VENTAS[Código del producto Vendido],STOCK[[#This Row],[Code]])</f>
        <v>0</v>
      </c>
      <c r="I776" s="8">
        <f>STOCK[[#This Row],[Entradas]]-STOCK[[#This Row],[Salidas]]</f>
        <v>3</v>
      </c>
      <c r="J776" s="12">
        <f>STOCK[[#This Row],[Precio Final]]*10%</f>
        <v>0.30000000000000004</v>
      </c>
      <c r="K776" s="9">
        <v>1</v>
      </c>
      <c r="L776" s="9">
        <v>0.5</v>
      </c>
      <c r="M776" s="13">
        <f>STOCK[[#This Row],[Costo Unitario (USD)]]+STOCK[[#This Row],[Costo Envío (USD)]]+STOCK[[#This Row],[Comisión 10%]]</f>
        <v>1.8</v>
      </c>
      <c r="N776" s="8">
        <f t="shared" si="32"/>
        <v>2.7</v>
      </c>
      <c r="O776" s="9">
        <f t="shared" si="31"/>
        <v>3</v>
      </c>
      <c r="P776" s="9">
        <f>STOCK[[#This Row],[Precio Final]]-STOCK[[#This Row],[Costo total]]</f>
        <v>1.2</v>
      </c>
      <c r="Q776" s="8">
        <f>STOCK[[#This Row],[Ganancia Unitaria]]*STOCK[[#This Row],[Salidas]]</f>
        <v>0</v>
      </c>
      <c r="R776" s="8"/>
      <c r="S776" s="8"/>
      <c r="T776" s="9"/>
      <c r="U776" s="8"/>
      <c r="V776" s="8"/>
    </row>
    <row r="777" spans="1:22" ht="17" customHeight="1" x14ac:dyDescent="0.2">
      <c r="A777" s="14" t="s">
        <v>1554</v>
      </c>
      <c r="B777" s="14" t="s">
        <v>1484</v>
      </c>
      <c r="C777" s="16" t="s">
        <v>1551</v>
      </c>
      <c r="D777" s="14" t="s">
        <v>224</v>
      </c>
      <c r="E777" s="15"/>
      <c r="F777" s="15">
        <v>3</v>
      </c>
      <c r="G777" s="14">
        <v>3</v>
      </c>
      <c r="H777" s="17">
        <f>SUMIFS(VENTAS[Cantidad],VENTAS[Código del producto Vendido],STOCK[[#This Row],[Code]])</f>
        <v>0</v>
      </c>
      <c r="I777" s="14">
        <f>STOCK[[#This Row],[Entradas]]-STOCK[[#This Row],[Salidas]]</f>
        <v>3</v>
      </c>
      <c r="J777" s="18">
        <f>STOCK[[#This Row],[Precio Final]]*10%</f>
        <v>0.30000000000000004</v>
      </c>
      <c r="K777" s="15">
        <v>1</v>
      </c>
      <c r="L777" s="15">
        <v>0.5</v>
      </c>
      <c r="M777" s="19">
        <f>STOCK[[#This Row],[Costo Unitario (USD)]]+STOCK[[#This Row],[Costo Envío (USD)]]+STOCK[[#This Row],[Comisión 10%]]</f>
        <v>1.8</v>
      </c>
      <c r="N777" s="14">
        <f t="shared" si="32"/>
        <v>2.7</v>
      </c>
      <c r="O777" s="15">
        <f t="shared" si="31"/>
        <v>3</v>
      </c>
      <c r="P777" s="15">
        <f>STOCK[[#This Row],[Precio Final]]-STOCK[[#This Row],[Costo total]]</f>
        <v>1.2</v>
      </c>
      <c r="Q777" s="14">
        <f>STOCK[[#This Row],[Ganancia Unitaria]]*STOCK[[#This Row],[Salidas]]</f>
        <v>0</v>
      </c>
      <c r="R777" s="14"/>
      <c r="S777" s="14"/>
      <c r="T777" s="15"/>
      <c r="U777" s="14"/>
      <c r="V777" s="14"/>
    </row>
    <row r="778" spans="1:22" ht="34" customHeight="1" x14ac:dyDescent="0.2">
      <c r="A778" s="8" t="s">
        <v>1555</v>
      </c>
      <c r="B778" s="8" t="s">
        <v>149</v>
      </c>
      <c r="C778" s="10" t="s">
        <v>1556</v>
      </c>
      <c r="D778" s="8" t="s">
        <v>42</v>
      </c>
      <c r="E778" s="9"/>
      <c r="F778" s="9">
        <v>25</v>
      </c>
      <c r="G778" s="8">
        <v>1</v>
      </c>
      <c r="H778" s="11">
        <f>SUMIFS(VENTAS[Cantidad],VENTAS[Código del producto Vendido],STOCK[[#This Row],[Code]])</f>
        <v>0</v>
      </c>
      <c r="I778" s="8">
        <f>STOCK[[#This Row],[Entradas]]-STOCK[[#This Row],[Salidas]]</f>
        <v>1</v>
      </c>
      <c r="J778" s="12">
        <f>STOCK[[#This Row],[Precio Final]]*10%</f>
        <v>2.5</v>
      </c>
      <c r="K778" s="9"/>
      <c r="L778" s="9"/>
      <c r="M778" s="13">
        <f>STOCK[[#This Row],[Costo Unitario (USD)]]+STOCK[[#This Row],[Costo Envío (USD)]]+STOCK[[#This Row],[Comisión 10%]]</f>
        <v>2.5</v>
      </c>
      <c r="N778" s="8">
        <f t="shared" si="32"/>
        <v>3.75</v>
      </c>
      <c r="O778" s="9">
        <f t="shared" si="31"/>
        <v>25</v>
      </c>
      <c r="P778" s="9">
        <f>STOCK[[#This Row],[Precio Final]]-STOCK[[#This Row],[Costo total]]</f>
        <v>22.5</v>
      </c>
      <c r="Q778" s="8">
        <f>STOCK[[#This Row],[Ganancia Unitaria]]*STOCK[[#This Row],[Salidas]]</f>
        <v>0</v>
      </c>
      <c r="R778" s="8"/>
      <c r="S778" s="8"/>
      <c r="T778" s="9"/>
      <c r="U778" s="8"/>
      <c r="V778" s="8"/>
    </row>
    <row r="779" spans="1:22" ht="34" customHeight="1" x14ac:dyDescent="0.2">
      <c r="A779" s="14" t="s">
        <v>1557</v>
      </c>
      <c r="B779" s="14" t="s">
        <v>99</v>
      </c>
      <c r="C779" s="16" t="s">
        <v>1556</v>
      </c>
      <c r="D779" s="14" t="s">
        <v>34</v>
      </c>
      <c r="E779" s="15"/>
      <c r="F779" s="15">
        <v>25</v>
      </c>
      <c r="G779" s="14">
        <v>1</v>
      </c>
      <c r="H779" s="17">
        <f>SUMIFS(VENTAS[Cantidad],VENTAS[Código del producto Vendido],STOCK[[#This Row],[Code]])</f>
        <v>1</v>
      </c>
      <c r="I779" s="14">
        <f>STOCK[[#This Row],[Entradas]]-STOCK[[#This Row],[Salidas]]</f>
        <v>0</v>
      </c>
      <c r="J779" s="18">
        <f>STOCK[[#This Row],[Precio Final]]*10%</f>
        <v>2.5</v>
      </c>
      <c r="K779" s="15"/>
      <c r="L779" s="15"/>
      <c r="M779" s="19">
        <f>STOCK[[#This Row],[Costo Unitario (USD)]]+STOCK[[#This Row],[Costo Envío (USD)]]+STOCK[[#This Row],[Comisión 10%]]</f>
        <v>2.5</v>
      </c>
      <c r="N779" s="14">
        <f t="shared" si="32"/>
        <v>3.75</v>
      </c>
      <c r="O779" s="15">
        <f t="shared" si="31"/>
        <v>25</v>
      </c>
      <c r="P779" s="15">
        <f>STOCK[[#This Row],[Precio Final]]-STOCK[[#This Row],[Costo total]]</f>
        <v>22.5</v>
      </c>
      <c r="Q779" s="14">
        <f>STOCK[[#This Row],[Ganancia Unitaria]]*STOCK[[#This Row],[Salidas]]</f>
        <v>22.5</v>
      </c>
      <c r="R779" s="14"/>
      <c r="S779" s="14"/>
      <c r="T779" s="15"/>
      <c r="U779" s="14"/>
      <c r="V779" s="14"/>
    </row>
    <row r="780" spans="1:22" ht="51" customHeight="1" x14ac:dyDescent="0.2">
      <c r="A780" s="8" t="s">
        <v>1558</v>
      </c>
      <c r="B780" s="8" t="s">
        <v>149</v>
      </c>
      <c r="C780" s="10" t="s">
        <v>1559</v>
      </c>
      <c r="D780" s="8" t="s">
        <v>1560</v>
      </c>
      <c r="E780" s="9"/>
      <c r="F780" s="9">
        <v>25</v>
      </c>
      <c r="G780" s="8">
        <v>1</v>
      </c>
      <c r="H780" s="11">
        <f>SUMIFS(VENTAS[Cantidad],VENTAS[Código del producto Vendido],STOCK[[#This Row],[Code]])</f>
        <v>0</v>
      </c>
      <c r="I780" s="8">
        <f>STOCK[[#This Row],[Entradas]]-STOCK[[#This Row],[Salidas]]</f>
        <v>1</v>
      </c>
      <c r="J780" s="12">
        <f>STOCK[[#This Row],[Precio Final]]*10%</f>
        <v>2.5</v>
      </c>
      <c r="K780" s="9"/>
      <c r="L780" s="9"/>
      <c r="M780" s="13">
        <f>STOCK[[#This Row],[Costo Unitario (USD)]]+STOCK[[#This Row],[Costo Envío (USD)]]+STOCK[[#This Row],[Comisión 10%]]</f>
        <v>2.5</v>
      </c>
      <c r="N780" s="8">
        <f t="shared" si="32"/>
        <v>3.75</v>
      </c>
      <c r="O780" s="9">
        <f t="shared" si="31"/>
        <v>25</v>
      </c>
      <c r="P780" s="9">
        <f>STOCK[[#This Row],[Precio Final]]-STOCK[[#This Row],[Costo total]]</f>
        <v>22.5</v>
      </c>
      <c r="Q780" s="8">
        <f>STOCK[[#This Row],[Ganancia Unitaria]]*STOCK[[#This Row],[Salidas]]</f>
        <v>0</v>
      </c>
      <c r="R780" s="8"/>
      <c r="S780" s="8"/>
      <c r="T780" s="9"/>
      <c r="U780" s="8"/>
      <c r="V780" s="8"/>
    </row>
    <row r="781" spans="1:22" ht="51" customHeight="1" x14ac:dyDescent="0.2">
      <c r="A781" s="14" t="s">
        <v>1561</v>
      </c>
      <c r="B781" s="14" t="s">
        <v>149</v>
      </c>
      <c r="C781" s="16" t="s">
        <v>1562</v>
      </c>
      <c r="D781" s="14" t="s">
        <v>42</v>
      </c>
      <c r="E781" s="15"/>
      <c r="F781" s="15">
        <v>25</v>
      </c>
      <c r="G781" s="14">
        <v>1</v>
      </c>
      <c r="H781" s="17">
        <f>SUMIFS(VENTAS[Cantidad],VENTAS[Código del producto Vendido],STOCK[[#This Row],[Code]])</f>
        <v>1</v>
      </c>
      <c r="I781" s="14">
        <f>STOCK[[#This Row],[Entradas]]-STOCK[[#This Row],[Salidas]]</f>
        <v>0</v>
      </c>
      <c r="J781" s="18">
        <f>STOCK[[#This Row],[Precio Final]]*10%</f>
        <v>2.5</v>
      </c>
      <c r="K781" s="15"/>
      <c r="L781" s="15"/>
      <c r="M781" s="19">
        <f>STOCK[[#This Row],[Costo Unitario (USD)]]+STOCK[[#This Row],[Costo Envío (USD)]]+STOCK[[#This Row],[Comisión 10%]]</f>
        <v>2.5</v>
      </c>
      <c r="N781" s="14">
        <f t="shared" si="32"/>
        <v>3.75</v>
      </c>
      <c r="O781" s="15">
        <f t="shared" si="31"/>
        <v>25</v>
      </c>
      <c r="P781" s="15">
        <f>STOCK[[#This Row],[Precio Final]]-STOCK[[#This Row],[Costo total]]</f>
        <v>22.5</v>
      </c>
      <c r="Q781" s="14">
        <f>STOCK[[#This Row],[Ganancia Unitaria]]*STOCK[[#This Row],[Salidas]]</f>
        <v>22.5</v>
      </c>
      <c r="R781" s="14"/>
      <c r="S781" s="14"/>
      <c r="T781" s="15"/>
      <c r="U781" s="14"/>
      <c r="V781" s="14"/>
    </row>
    <row r="782" spans="1:22" ht="34" customHeight="1" x14ac:dyDescent="0.2">
      <c r="A782" s="8" t="s">
        <v>1563</v>
      </c>
      <c r="B782" s="8" t="s">
        <v>99</v>
      </c>
      <c r="C782" s="10" t="s">
        <v>990</v>
      </c>
      <c r="D782" s="8" t="s">
        <v>34</v>
      </c>
      <c r="E782" s="9"/>
      <c r="F782" s="9">
        <v>25</v>
      </c>
      <c r="G782" s="8">
        <v>1</v>
      </c>
      <c r="H782" s="11">
        <f>SUMIFS(VENTAS[Cantidad],VENTAS[Código del producto Vendido],STOCK[[#This Row],[Code]])</f>
        <v>0</v>
      </c>
      <c r="I782" s="8">
        <f>STOCK[[#This Row],[Entradas]]-STOCK[[#This Row],[Salidas]]</f>
        <v>1</v>
      </c>
      <c r="J782" s="12">
        <f>STOCK[[#This Row],[Precio Final]]*10%</f>
        <v>2.5</v>
      </c>
      <c r="K782" s="9"/>
      <c r="L782" s="9"/>
      <c r="M782" s="13">
        <f>STOCK[[#This Row],[Costo Unitario (USD)]]+STOCK[[#This Row],[Costo Envío (USD)]]+STOCK[[#This Row],[Comisión 10%]]</f>
        <v>2.5</v>
      </c>
      <c r="N782" s="8">
        <f t="shared" si="32"/>
        <v>3.75</v>
      </c>
      <c r="O782" s="9">
        <f t="shared" si="31"/>
        <v>25</v>
      </c>
      <c r="P782" s="9">
        <f>STOCK[[#This Row],[Precio Final]]-STOCK[[#This Row],[Costo total]]</f>
        <v>22.5</v>
      </c>
      <c r="Q782" s="8">
        <f>STOCK[[#This Row],[Ganancia Unitaria]]*STOCK[[#This Row],[Salidas]]</f>
        <v>0</v>
      </c>
      <c r="R782" s="8"/>
      <c r="S782" s="8"/>
      <c r="T782" s="9"/>
      <c r="U782" s="8"/>
      <c r="V782" s="8"/>
    </row>
    <row r="783" spans="1:22" ht="51" customHeight="1" x14ac:dyDescent="0.2">
      <c r="A783" s="14" t="s">
        <v>1564</v>
      </c>
      <c r="B783" s="14" t="s">
        <v>149</v>
      </c>
      <c r="C783" s="16" t="s">
        <v>1565</v>
      </c>
      <c r="D783" s="14" t="s">
        <v>42</v>
      </c>
      <c r="E783" s="15"/>
      <c r="F783" s="15">
        <v>25</v>
      </c>
      <c r="G783" s="14">
        <v>8</v>
      </c>
      <c r="H783" s="17">
        <f>SUMIFS(VENTAS[Cantidad],VENTAS[Código del producto Vendido],STOCK[[#This Row],[Code]])</f>
        <v>4</v>
      </c>
      <c r="I783" s="14">
        <v>4</v>
      </c>
      <c r="J783" s="18">
        <f>STOCK[[#This Row],[Precio Final]]*10%</f>
        <v>2.5</v>
      </c>
      <c r="K783" s="15"/>
      <c r="L783" s="15"/>
      <c r="M783" s="19">
        <f>STOCK[[#This Row],[Costo Unitario (USD)]]+STOCK[[#This Row],[Costo Envío (USD)]]+STOCK[[#This Row],[Comisión 10%]]</f>
        <v>2.5</v>
      </c>
      <c r="N783" s="14">
        <f t="shared" si="32"/>
        <v>3.75</v>
      </c>
      <c r="O783" s="15">
        <f t="shared" si="31"/>
        <v>25</v>
      </c>
      <c r="P783" s="15">
        <f>STOCK[[#This Row],[Precio Final]]-STOCK[[#This Row],[Costo total]]</f>
        <v>22.5</v>
      </c>
      <c r="Q783" s="14">
        <f>STOCK[[#This Row],[Ganancia Unitaria]]*STOCK[[#This Row],[Salidas]]</f>
        <v>90</v>
      </c>
      <c r="R783" s="14"/>
      <c r="S783" s="14"/>
      <c r="T783" s="15"/>
      <c r="U783" s="14"/>
      <c r="V783" s="14"/>
    </row>
    <row r="784" spans="1:22" ht="34" customHeight="1" x14ac:dyDescent="0.2">
      <c r="A784" s="8" t="s">
        <v>1566</v>
      </c>
      <c r="B784" s="8" t="s">
        <v>99</v>
      </c>
      <c r="C784" s="10" t="s">
        <v>1567</v>
      </c>
      <c r="D784" s="8" t="s">
        <v>113</v>
      </c>
      <c r="E784" s="9"/>
      <c r="F784" s="9">
        <v>25</v>
      </c>
      <c r="G784" s="8">
        <v>2</v>
      </c>
      <c r="H784" s="11">
        <f>SUMIFS(VENTAS[Cantidad],VENTAS[Código del producto Vendido],STOCK[[#This Row],[Code]])</f>
        <v>0</v>
      </c>
      <c r="I784" s="8">
        <f>STOCK[[#This Row],[Entradas]]-STOCK[[#This Row],[Salidas]]</f>
        <v>2</v>
      </c>
      <c r="J784" s="12">
        <f>STOCK[[#This Row],[Precio Final]]*10%</f>
        <v>2.5</v>
      </c>
      <c r="K784" s="9"/>
      <c r="L784" s="9"/>
      <c r="M784" s="13">
        <f>STOCK[[#This Row],[Costo Unitario (USD)]]+STOCK[[#This Row],[Costo Envío (USD)]]+STOCK[[#This Row],[Comisión 10%]]</f>
        <v>2.5</v>
      </c>
      <c r="N784" s="8">
        <f t="shared" si="32"/>
        <v>3.75</v>
      </c>
      <c r="O784" s="9">
        <f t="shared" si="31"/>
        <v>25</v>
      </c>
      <c r="P784" s="9">
        <f>STOCK[[#This Row],[Precio Final]]-STOCK[[#This Row],[Costo total]]</f>
        <v>22.5</v>
      </c>
      <c r="Q784" s="8">
        <f>STOCK[[#This Row],[Ganancia Unitaria]]*STOCK[[#This Row],[Salidas]]</f>
        <v>0</v>
      </c>
      <c r="R784" s="8"/>
      <c r="S784" s="8"/>
      <c r="T784" s="9"/>
      <c r="U784" s="8"/>
      <c r="V784" s="8"/>
    </row>
    <row r="785" spans="1:22" ht="51" customHeight="1" x14ac:dyDescent="0.2">
      <c r="A785" s="14" t="s">
        <v>1568</v>
      </c>
      <c r="B785" s="14" t="s">
        <v>149</v>
      </c>
      <c r="C785" s="16" t="s">
        <v>1569</v>
      </c>
      <c r="D785" s="14" t="s">
        <v>42</v>
      </c>
      <c r="E785" s="15"/>
      <c r="F785" s="15">
        <v>25</v>
      </c>
      <c r="G785" s="14">
        <v>2</v>
      </c>
      <c r="H785" s="17">
        <f>SUMIFS(VENTAS[Cantidad],VENTAS[Código del producto Vendido],STOCK[[#This Row],[Code]])</f>
        <v>0</v>
      </c>
      <c r="I785" s="14">
        <f>STOCK[[#This Row],[Entradas]]-STOCK[[#This Row],[Salidas]]</f>
        <v>2</v>
      </c>
      <c r="J785" s="18">
        <f>STOCK[[#This Row],[Precio Final]]*10%</f>
        <v>2.5</v>
      </c>
      <c r="K785" s="15"/>
      <c r="L785" s="15"/>
      <c r="M785" s="19">
        <f>STOCK[[#This Row],[Costo Unitario (USD)]]+STOCK[[#This Row],[Costo Envío (USD)]]+STOCK[[#This Row],[Comisión 10%]]</f>
        <v>2.5</v>
      </c>
      <c r="N785" s="14">
        <f t="shared" si="32"/>
        <v>3.75</v>
      </c>
      <c r="O785" s="15">
        <f t="shared" si="31"/>
        <v>25</v>
      </c>
      <c r="P785" s="15">
        <f>STOCK[[#This Row],[Precio Final]]-STOCK[[#This Row],[Costo total]]</f>
        <v>22.5</v>
      </c>
      <c r="Q785" s="14">
        <f>STOCK[[#This Row],[Ganancia Unitaria]]*STOCK[[#This Row],[Salidas]]</f>
        <v>0</v>
      </c>
      <c r="R785" s="14"/>
      <c r="S785" s="14"/>
      <c r="T785" s="15"/>
      <c r="U785" s="14"/>
      <c r="V785" s="14"/>
    </row>
    <row r="786" spans="1:22" ht="51" customHeight="1" x14ac:dyDescent="0.2">
      <c r="A786" s="8" t="s">
        <v>1570</v>
      </c>
      <c r="B786" s="8" t="s">
        <v>99</v>
      </c>
      <c r="C786" s="10" t="s">
        <v>1571</v>
      </c>
      <c r="D786" s="8" t="s">
        <v>113</v>
      </c>
      <c r="E786" s="9"/>
      <c r="F786" s="9">
        <v>25</v>
      </c>
      <c r="G786" s="8">
        <v>2</v>
      </c>
      <c r="H786" s="11">
        <f>SUMIFS(VENTAS[Cantidad],VENTAS[Código del producto Vendido],STOCK[[#This Row],[Code]])</f>
        <v>0</v>
      </c>
      <c r="I786" s="8">
        <f>STOCK[[#This Row],[Entradas]]-STOCK[[#This Row],[Salidas]]</f>
        <v>2</v>
      </c>
      <c r="J786" s="12">
        <f>STOCK[[#This Row],[Precio Final]]*10%</f>
        <v>2.5</v>
      </c>
      <c r="K786" s="9"/>
      <c r="L786" s="9"/>
      <c r="M786" s="13">
        <f>STOCK[[#This Row],[Costo Unitario (USD)]]+STOCK[[#This Row],[Costo Envío (USD)]]+STOCK[[#This Row],[Comisión 10%]]</f>
        <v>2.5</v>
      </c>
      <c r="N786" s="8">
        <f t="shared" si="32"/>
        <v>3.75</v>
      </c>
      <c r="O786" s="9">
        <f t="shared" si="31"/>
        <v>25</v>
      </c>
      <c r="P786" s="9">
        <f>STOCK[[#This Row],[Precio Final]]-STOCK[[#This Row],[Costo total]]</f>
        <v>22.5</v>
      </c>
      <c r="Q786" s="8">
        <f>STOCK[[#This Row],[Ganancia Unitaria]]*STOCK[[#This Row],[Salidas]]</f>
        <v>0</v>
      </c>
      <c r="R786" s="8"/>
      <c r="S786" s="8"/>
      <c r="T786" s="9"/>
      <c r="U786" s="8"/>
      <c r="V786" s="8"/>
    </row>
    <row r="787" spans="1:22" ht="34" customHeight="1" x14ac:dyDescent="0.2">
      <c r="A787" s="14" t="s">
        <v>1572</v>
      </c>
      <c r="B787" s="14" t="s">
        <v>149</v>
      </c>
      <c r="C787" s="16" t="s">
        <v>1573</v>
      </c>
      <c r="D787" s="14" t="s">
        <v>46</v>
      </c>
      <c r="E787" s="15"/>
      <c r="F787" s="15">
        <v>25</v>
      </c>
      <c r="G787" s="14">
        <v>1</v>
      </c>
      <c r="H787" s="17">
        <f>SUMIFS(VENTAS[Cantidad],VENTAS[Código del producto Vendido],STOCK[[#This Row],[Code]])</f>
        <v>1</v>
      </c>
      <c r="I787" s="14">
        <f>STOCK[[#This Row],[Entradas]]-STOCK[[#This Row],[Salidas]]</f>
        <v>0</v>
      </c>
      <c r="J787" s="18">
        <f>STOCK[[#This Row],[Precio Final]]*10%</f>
        <v>2.5</v>
      </c>
      <c r="K787" s="15"/>
      <c r="L787" s="15"/>
      <c r="M787" s="19">
        <f>STOCK[[#This Row],[Costo Unitario (USD)]]+STOCK[[#This Row],[Costo Envío (USD)]]+STOCK[[#This Row],[Comisión 10%]]</f>
        <v>2.5</v>
      </c>
      <c r="N787" s="14">
        <f t="shared" si="32"/>
        <v>3.75</v>
      </c>
      <c r="O787" s="15">
        <f t="shared" si="31"/>
        <v>25</v>
      </c>
      <c r="P787" s="15">
        <f>STOCK[[#This Row],[Precio Final]]-STOCK[[#This Row],[Costo total]]</f>
        <v>22.5</v>
      </c>
      <c r="Q787" s="14">
        <f>STOCK[[#This Row],[Ganancia Unitaria]]*STOCK[[#This Row],[Salidas]]</f>
        <v>22.5</v>
      </c>
      <c r="R787" s="14"/>
      <c r="S787" s="14"/>
      <c r="T787" s="15"/>
      <c r="U787" s="14"/>
      <c r="V787" s="14"/>
    </row>
    <row r="788" spans="1:22" ht="34" customHeight="1" x14ac:dyDescent="0.2">
      <c r="A788" s="8" t="s">
        <v>1574</v>
      </c>
      <c r="B788" s="8" t="s">
        <v>99</v>
      </c>
      <c r="C788" s="10" t="s">
        <v>1575</v>
      </c>
      <c r="D788" s="8" t="s">
        <v>113</v>
      </c>
      <c r="E788" s="9"/>
      <c r="F788" s="9">
        <v>20</v>
      </c>
      <c r="G788" s="8">
        <v>2</v>
      </c>
      <c r="H788" s="11">
        <f>SUMIFS(VENTAS[Cantidad],VENTAS[Código del producto Vendido],STOCK[[#This Row],[Code]])</f>
        <v>0</v>
      </c>
      <c r="I788" s="8">
        <f>STOCK[[#This Row],[Entradas]]-STOCK[[#This Row],[Salidas]]</f>
        <v>2</v>
      </c>
      <c r="J788" s="12">
        <f>STOCK[[#This Row],[Precio Final]]*10%</f>
        <v>2</v>
      </c>
      <c r="K788" s="9"/>
      <c r="L788" s="9"/>
      <c r="M788" s="13">
        <f>STOCK[[#This Row],[Costo Unitario (USD)]]+STOCK[[#This Row],[Costo Envío (USD)]]+STOCK[[#This Row],[Comisión 10%]]</f>
        <v>2</v>
      </c>
      <c r="N788" s="8">
        <f t="shared" si="32"/>
        <v>3</v>
      </c>
      <c r="O788" s="9">
        <f t="shared" si="31"/>
        <v>20</v>
      </c>
      <c r="P788" s="9">
        <f>STOCK[[#This Row],[Precio Final]]-STOCK[[#This Row],[Costo total]]</f>
        <v>18</v>
      </c>
      <c r="Q788" s="8">
        <f>STOCK[[#This Row],[Ganancia Unitaria]]*STOCK[[#This Row],[Salidas]]</f>
        <v>0</v>
      </c>
      <c r="R788" s="8"/>
      <c r="S788" s="8"/>
      <c r="T788" s="9"/>
      <c r="U788" s="8"/>
      <c r="V788" s="8"/>
    </row>
    <row r="789" spans="1:22" ht="34" customHeight="1" x14ac:dyDescent="0.2">
      <c r="A789" s="14" t="s">
        <v>1576</v>
      </c>
      <c r="B789" s="14" t="s">
        <v>99</v>
      </c>
      <c r="C789" s="16" t="s">
        <v>1575</v>
      </c>
      <c r="D789" s="14" t="s">
        <v>34</v>
      </c>
      <c r="E789" s="15"/>
      <c r="F789" s="15">
        <v>20</v>
      </c>
      <c r="G789" s="14">
        <v>1</v>
      </c>
      <c r="H789" s="17">
        <f>SUMIFS(VENTAS[Cantidad],VENTAS[Código del producto Vendido],STOCK[[#This Row],[Code]])</f>
        <v>0</v>
      </c>
      <c r="I789" s="14">
        <f>STOCK[[#This Row],[Entradas]]-STOCK[[#This Row],[Salidas]]</f>
        <v>1</v>
      </c>
      <c r="J789" s="18">
        <f>STOCK[[#This Row],[Precio Final]]*10%</f>
        <v>2</v>
      </c>
      <c r="K789" s="15"/>
      <c r="L789" s="15"/>
      <c r="M789" s="19">
        <f>STOCK[[#This Row],[Costo Unitario (USD)]]+STOCK[[#This Row],[Costo Envío (USD)]]+STOCK[[#This Row],[Comisión 10%]]</f>
        <v>2</v>
      </c>
      <c r="N789" s="14">
        <f t="shared" si="32"/>
        <v>3</v>
      </c>
      <c r="O789" s="15">
        <f t="shared" si="31"/>
        <v>20</v>
      </c>
      <c r="P789" s="15">
        <f>STOCK[[#This Row],[Precio Final]]-STOCK[[#This Row],[Costo total]]</f>
        <v>18</v>
      </c>
      <c r="Q789" s="14">
        <f>STOCK[[#This Row],[Ganancia Unitaria]]*STOCK[[#This Row],[Salidas]]</f>
        <v>0</v>
      </c>
      <c r="R789" s="14"/>
      <c r="S789" s="14"/>
      <c r="T789" s="15"/>
      <c r="U789" s="14"/>
      <c r="V789" s="14"/>
    </row>
    <row r="790" spans="1:22" ht="34" customHeight="1" x14ac:dyDescent="0.2">
      <c r="A790" s="8" t="s">
        <v>1577</v>
      </c>
      <c r="B790" s="8" t="s">
        <v>581</v>
      </c>
      <c r="C790" s="10" t="s">
        <v>1578</v>
      </c>
      <c r="D790" s="8" t="s">
        <v>224</v>
      </c>
      <c r="E790" s="9"/>
      <c r="F790" s="9">
        <v>15</v>
      </c>
      <c r="G790" s="8">
        <v>1</v>
      </c>
      <c r="H790" s="11">
        <f>SUMIFS(VENTAS[Cantidad],VENTAS[Código del producto Vendido],STOCK[[#This Row],[Code]])</f>
        <v>0</v>
      </c>
      <c r="I790" s="8">
        <f>STOCK[[#This Row],[Entradas]]-STOCK[[#This Row],[Salidas]]</f>
        <v>1</v>
      </c>
      <c r="J790" s="12">
        <f>STOCK[[#This Row],[Precio Final]]*10%</f>
        <v>1.5</v>
      </c>
      <c r="K790" s="9"/>
      <c r="L790" s="9"/>
      <c r="M790" s="13">
        <f>STOCK[[#This Row],[Costo Unitario (USD)]]+STOCK[[#This Row],[Costo Envío (USD)]]+STOCK[[#This Row],[Comisión 10%]]</f>
        <v>1.5</v>
      </c>
      <c r="N790" s="8">
        <f t="shared" si="32"/>
        <v>2.25</v>
      </c>
      <c r="O790" s="9">
        <f t="shared" si="31"/>
        <v>15</v>
      </c>
      <c r="P790" s="9">
        <f>STOCK[[#This Row],[Precio Final]]-STOCK[[#This Row],[Costo total]]</f>
        <v>13.5</v>
      </c>
      <c r="Q790" s="8">
        <f>STOCK[[#This Row],[Ganancia Unitaria]]*STOCK[[#This Row],[Salidas]]</f>
        <v>0</v>
      </c>
      <c r="R790" s="8"/>
      <c r="S790" s="8"/>
      <c r="T790" s="9"/>
      <c r="U790" s="8"/>
      <c r="V790" s="8"/>
    </row>
    <row r="791" spans="1:22" ht="34" customHeight="1" x14ac:dyDescent="0.2">
      <c r="A791" s="14" t="s">
        <v>1579</v>
      </c>
      <c r="B791" s="14" t="s">
        <v>99</v>
      </c>
      <c r="C791" s="16" t="s">
        <v>882</v>
      </c>
      <c r="D791" s="14" t="s">
        <v>34</v>
      </c>
      <c r="E791" s="15"/>
      <c r="F791" s="15">
        <v>15</v>
      </c>
      <c r="G791" s="14">
        <v>2</v>
      </c>
      <c r="H791" s="17">
        <f>SUMIFS(VENTAS[Cantidad],VENTAS[Código del producto Vendido],STOCK[[#This Row],[Code]])</f>
        <v>1</v>
      </c>
      <c r="I791" s="14">
        <f>STOCK[[#This Row],[Entradas]]-STOCK[[#This Row],[Salidas]]</f>
        <v>1</v>
      </c>
      <c r="J791" s="18">
        <f>STOCK[[#This Row],[Precio Final]]*10%</f>
        <v>1.5</v>
      </c>
      <c r="K791" s="15"/>
      <c r="L791" s="15"/>
      <c r="M791" s="19">
        <f>STOCK[[#This Row],[Costo Unitario (USD)]]+STOCK[[#This Row],[Costo Envío (USD)]]+STOCK[[#This Row],[Comisión 10%]]</f>
        <v>1.5</v>
      </c>
      <c r="N791" s="14">
        <f t="shared" si="32"/>
        <v>2.25</v>
      </c>
      <c r="O791" s="15">
        <f t="shared" si="31"/>
        <v>15</v>
      </c>
      <c r="P791" s="15">
        <f>STOCK[[#This Row],[Precio Final]]-STOCK[[#This Row],[Costo total]]</f>
        <v>13.5</v>
      </c>
      <c r="Q791" s="14">
        <f>STOCK[[#This Row],[Ganancia Unitaria]]*STOCK[[#This Row],[Salidas]]</f>
        <v>13.5</v>
      </c>
      <c r="R791" s="14"/>
      <c r="S791" s="14"/>
      <c r="T791" s="15"/>
      <c r="U791" s="14"/>
      <c r="V791" s="14"/>
    </row>
    <row r="792" spans="1:22" ht="51" customHeight="1" x14ac:dyDescent="0.2">
      <c r="A792" s="8" t="s">
        <v>1580</v>
      </c>
      <c r="B792" s="8" t="s">
        <v>149</v>
      </c>
      <c r="C792" s="10" t="s">
        <v>1581</v>
      </c>
      <c r="D792" s="8" t="s">
        <v>42</v>
      </c>
      <c r="E792" s="9"/>
      <c r="F792" s="9">
        <v>15</v>
      </c>
      <c r="G792" s="8">
        <v>1</v>
      </c>
      <c r="H792" s="11">
        <f>SUMIFS(VENTAS[Cantidad],VENTAS[Código del producto Vendido],STOCK[[#This Row],[Code]])</f>
        <v>0</v>
      </c>
      <c r="I792" s="8">
        <f>STOCK[[#This Row],[Entradas]]-STOCK[[#This Row],[Salidas]]</f>
        <v>1</v>
      </c>
      <c r="J792" s="12">
        <f>STOCK[[#This Row],[Precio Final]]*10%</f>
        <v>1.5</v>
      </c>
      <c r="K792" s="9"/>
      <c r="L792" s="9"/>
      <c r="M792" s="13">
        <f>STOCK[[#This Row],[Costo Unitario (USD)]]+STOCK[[#This Row],[Costo Envío (USD)]]+STOCK[[#This Row],[Comisión 10%]]</f>
        <v>1.5</v>
      </c>
      <c r="N792" s="8">
        <f t="shared" si="32"/>
        <v>2.25</v>
      </c>
      <c r="O792" s="9">
        <f t="shared" si="31"/>
        <v>15</v>
      </c>
      <c r="P792" s="9">
        <f>STOCK[[#This Row],[Precio Final]]-STOCK[[#This Row],[Costo total]]</f>
        <v>13.5</v>
      </c>
      <c r="Q792" s="8">
        <f>STOCK[[#This Row],[Ganancia Unitaria]]*STOCK[[#This Row],[Salidas]]</f>
        <v>0</v>
      </c>
      <c r="R792" s="8"/>
      <c r="S792" s="8"/>
      <c r="T792" s="9"/>
      <c r="U792" s="8"/>
      <c r="V792" s="8"/>
    </row>
    <row r="793" spans="1:22" ht="34" customHeight="1" x14ac:dyDescent="0.2">
      <c r="A793" s="14" t="s">
        <v>1582</v>
      </c>
      <c r="B793" s="14" t="s">
        <v>149</v>
      </c>
      <c r="C793" s="16" t="s">
        <v>1578</v>
      </c>
      <c r="D793" s="14" t="s">
        <v>42</v>
      </c>
      <c r="E793" s="15"/>
      <c r="F793" s="15">
        <v>15</v>
      </c>
      <c r="G793" s="14">
        <v>1</v>
      </c>
      <c r="H793" s="17">
        <f>SUMIFS(VENTAS[Cantidad],VENTAS[Código del producto Vendido],STOCK[[#This Row],[Code]])</f>
        <v>0</v>
      </c>
      <c r="I793" s="14">
        <f>STOCK[[#This Row],[Entradas]]-STOCK[[#This Row],[Salidas]]</f>
        <v>1</v>
      </c>
      <c r="J793" s="18">
        <f>STOCK[[#This Row],[Precio Final]]*10%</f>
        <v>1.5</v>
      </c>
      <c r="K793" s="15"/>
      <c r="L793" s="15"/>
      <c r="M793" s="19">
        <f>STOCK[[#This Row],[Costo Unitario (USD)]]+STOCK[[#This Row],[Costo Envío (USD)]]+STOCK[[#This Row],[Comisión 10%]]</f>
        <v>1.5</v>
      </c>
      <c r="N793" s="14">
        <f t="shared" si="32"/>
        <v>2.25</v>
      </c>
      <c r="O793" s="15">
        <f t="shared" ref="O793:O809" si="33">F793</f>
        <v>15</v>
      </c>
      <c r="P793" s="15">
        <f>STOCK[[#This Row],[Precio Final]]-STOCK[[#This Row],[Costo total]]</f>
        <v>13.5</v>
      </c>
      <c r="Q793" s="14">
        <f>STOCK[[#This Row],[Ganancia Unitaria]]*STOCK[[#This Row],[Salidas]]</f>
        <v>0</v>
      </c>
      <c r="R793" s="14"/>
      <c r="S793" s="14"/>
      <c r="T793" s="15"/>
      <c r="U793" s="14"/>
      <c r="V793" s="14"/>
    </row>
    <row r="794" spans="1:22" ht="51" customHeight="1" x14ac:dyDescent="0.2">
      <c r="A794" s="8" t="s">
        <v>1583</v>
      </c>
      <c r="B794" s="8" t="s">
        <v>99</v>
      </c>
      <c r="C794" s="10" t="s">
        <v>1581</v>
      </c>
      <c r="D794" s="8" t="s">
        <v>34</v>
      </c>
      <c r="E794" s="9"/>
      <c r="F794" s="9">
        <v>15</v>
      </c>
      <c r="G794" s="8">
        <v>1</v>
      </c>
      <c r="H794" s="11">
        <f>SUMIFS(VENTAS[Cantidad],VENTAS[Código del producto Vendido],STOCK[[#This Row],[Code]])</f>
        <v>1</v>
      </c>
      <c r="I794" s="8">
        <f>STOCK[[#This Row],[Entradas]]-STOCK[[#This Row],[Salidas]]</f>
        <v>0</v>
      </c>
      <c r="J794" s="12">
        <f>STOCK[[#This Row],[Precio Final]]*10%</f>
        <v>1.5</v>
      </c>
      <c r="K794" s="9"/>
      <c r="L794" s="9"/>
      <c r="M794" s="13">
        <f>STOCK[[#This Row],[Costo Unitario (USD)]]+STOCK[[#This Row],[Costo Envío (USD)]]+STOCK[[#This Row],[Comisión 10%]]</f>
        <v>1.5</v>
      </c>
      <c r="N794" s="8">
        <f t="shared" si="32"/>
        <v>2.25</v>
      </c>
      <c r="O794" s="9">
        <f t="shared" si="33"/>
        <v>15</v>
      </c>
      <c r="P794" s="9">
        <f>STOCK[[#This Row],[Precio Final]]-STOCK[[#This Row],[Costo total]]</f>
        <v>13.5</v>
      </c>
      <c r="Q794" s="8">
        <f>STOCK[[#This Row],[Ganancia Unitaria]]*STOCK[[#This Row],[Salidas]]</f>
        <v>13.5</v>
      </c>
      <c r="R794" s="8"/>
      <c r="S794" s="8"/>
      <c r="T794" s="9"/>
      <c r="U794" s="8"/>
      <c r="V794" s="8"/>
    </row>
    <row r="795" spans="1:22" ht="51" customHeight="1" x14ac:dyDescent="0.2">
      <c r="A795" s="14" t="s">
        <v>1584</v>
      </c>
      <c r="B795" s="14" t="s">
        <v>149</v>
      </c>
      <c r="C795" s="16" t="s">
        <v>1585</v>
      </c>
      <c r="D795" s="14" t="s">
        <v>46</v>
      </c>
      <c r="E795" s="15"/>
      <c r="F795" s="15">
        <v>15</v>
      </c>
      <c r="G795" s="14">
        <v>1</v>
      </c>
      <c r="H795" s="17">
        <f>SUMIFS(VENTAS[Cantidad],VENTAS[Código del producto Vendido],STOCK[[#This Row],[Code]])</f>
        <v>0</v>
      </c>
      <c r="I795" s="14">
        <f>STOCK[[#This Row],[Entradas]]-STOCK[[#This Row],[Salidas]]</f>
        <v>1</v>
      </c>
      <c r="J795" s="18">
        <f>STOCK[[#This Row],[Precio Final]]*10%</f>
        <v>1.5</v>
      </c>
      <c r="K795" s="15"/>
      <c r="L795" s="15"/>
      <c r="M795" s="19">
        <f>STOCK[[#This Row],[Costo Unitario (USD)]]+STOCK[[#This Row],[Costo Envío (USD)]]+STOCK[[#This Row],[Comisión 10%]]</f>
        <v>1.5</v>
      </c>
      <c r="N795" s="14">
        <f t="shared" si="32"/>
        <v>2.25</v>
      </c>
      <c r="O795" s="15">
        <f t="shared" si="33"/>
        <v>15</v>
      </c>
      <c r="P795" s="15">
        <f>STOCK[[#This Row],[Precio Final]]-STOCK[[#This Row],[Costo total]]</f>
        <v>13.5</v>
      </c>
      <c r="Q795" s="14">
        <f>STOCK[[#This Row],[Ganancia Unitaria]]*STOCK[[#This Row],[Salidas]]</f>
        <v>0</v>
      </c>
      <c r="R795" s="14"/>
      <c r="S795" s="14"/>
      <c r="T795" s="15"/>
      <c r="U795" s="14"/>
      <c r="V795" s="14"/>
    </row>
    <row r="796" spans="1:22" ht="51" customHeight="1" x14ac:dyDescent="0.2">
      <c r="A796" s="8" t="s">
        <v>1586</v>
      </c>
      <c r="B796" s="8" t="s">
        <v>99</v>
      </c>
      <c r="C796" s="10" t="s">
        <v>1585</v>
      </c>
      <c r="D796" s="8" t="s">
        <v>34</v>
      </c>
      <c r="E796" s="9"/>
      <c r="F796" s="9">
        <v>15</v>
      </c>
      <c r="G796" s="8">
        <v>4</v>
      </c>
      <c r="H796" s="11">
        <f>SUMIFS(VENTAS[Cantidad],VENTAS[Código del producto Vendido],STOCK[[#This Row],[Code]])</f>
        <v>2</v>
      </c>
      <c r="I796" s="8">
        <f>STOCK[[#This Row],[Entradas]]-STOCK[[#This Row],[Salidas]]</f>
        <v>2</v>
      </c>
      <c r="J796" s="12">
        <f>STOCK[[#This Row],[Precio Final]]*10%</f>
        <v>1.5</v>
      </c>
      <c r="K796" s="9"/>
      <c r="L796" s="9"/>
      <c r="M796" s="13">
        <f>STOCK[[#This Row],[Costo Unitario (USD)]]+STOCK[[#This Row],[Costo Envío (USD)]]+STOCK[[#This Row],[Comisión 10%]]</f>
        <v>1.5</v>
      </c>
      <c r="N796" s="8">
        <f t="shared" si="32"/>
        <v>2.25</v>
      </c>
      <c r="O796" s="9">
        <f t="shared" si="33"/>
        <v>15</v>
      </c>
      <c r="P796" s="9">
        <f>STOCK[[#This Row],[Precio Final]]-STOCK[[#This Row],[Costo total]]</f>
        <v>13.5</v>
      </c>
      <c r="Q796" s="8">
        <f>STOCK[[#This Row],[Ganancia Unitaria]]*STOCK[[#This Row],[Salidas]]</f>
        <v>27</v>
      </c>
      <c r="R796" s="8"/>
      <c r="S796" s="8"/>
      <c r="T796" s="9"/>
      <c r="U796" s="8"/>
      <c r="V796" s="8"/>
    </row>
    <row r="797" spans="1:22" ht="51" customHeight="1" x14ac:dyDescent="0.2">
      <c r="A797" s="14" t="s">
        <v>1587</v>
      </c>
      <c r="B797" s="14" t="s">
        <v>581</v>
      </c>
      <c r="C797" s="16" t="s">
        <v>1585</v>
      </c>
      <c r="D797" s="14" t="s">
        <v>609</v>
      </c>
      <c r="E797" s="15"/>
      <c r="F797" s="15">
        <v>15</v>
      </c>
      <c r="G797" s="14">
        <v>1</v>
      </c>
      <c r="H797" s="17">
        <f>SUMIFS(VENTAS[Cantidad],VENTAS[Código del producto Vendido],STOCK[[#This Row],[Code]])</f>
        <v>0</v>
      </c>
      <c r="I797" s="14">
        <f>STOCK[[#This Row],[Entradas]]-STOCK[[#This Row],[Salidas]]</f>
        <v>1</v>
      </c>
      <c r="J797" s="18">
        <f>STOCK[[#This Row],[Precio Final]]*10%</f>
        <v>1.5</v>
      </c>
      <c r="K797" s="15"/>
      <c r="L797" s="15"/>
      <c r="M797" s="19">
        <f>STOCK[[#This Row],[Costo Unitario (USD)]]+STOCK[[#This Row],[Costo Envío (USD)]]+STOCK[[#This Row],[Comisión 10%]]</f>
        <v>1.5</v>
      </c>
      <c r="N797" s="14">
        <f t="shared" si="32"/>
        <v>2.25</v>
      </c>
      <c r="O797" s="15">
        <f t="shared" si="33"/>
        <v>15</v>
      </c>
      <c r="P797" s="15">
        <f>STOCK[[#This Row],[Precio Final]]-STOCK[[#This Row],[Costo total]]</f>
        <v>13.5</v>
      </c>
      <c r="Q797" s="14">
        <f>STOCK[[#This Row],[Ganancia Unitaria]]*STOCK[[#This Row],[Salidas]]</f>
        <v>0</v>
      </c>
      <c r="R797" s="14"/>
      <c r="S797" s="14"/>
      <c r="T797" s="15"/>
      <c r="U797" s="14"/>
      <c r="V797" s="14"/>
    </row>
    <row r="798" spans="1:22" ht="34" customHeight="1" x14ac:dyDescent="0.2">
      <c r="A798" s="8" t="s">
        <v>1588</v>
      </c>
      <c r="B798" s="8" t="s">
        <v>149</v>
      </c>
      <c r="C798" s="10" t="s">
        <v>990</v>
      </c>
      <c r="D798" s="8" t="s">
        <v>42</v>
      </c>
      <c r="E798" s="9"/>
      <c r="F798" s="9">
        <v>25</v>
      </c>
      <c r="G798" s="8">
        <v>3</v>
      </c>
      <c r="H798" s="11">
        <f>SUMIFS(VENTAS[Cantidad],VENTAS[Código del producto Vendido],STOCK[[#This Row],[Code]])</f>
        <v>1</v>
      </c>
      <c r="I798" s="8">
        <f>STOCK[[#This Row],[Entradas]]-STOCK[[#This Row],[Salidas]]</f>
        <v>2</v>
      </c>
      <c r="J798" s="12">
        <f>STOCK[[#This Row],[Precio Final]]*10%</f>
        <v>2.5</v>
      </c>
      <c r="K798" s="9"/>
      <c r="L798" s="9"/>
      <c r="M798" s="13">
        <f>STOCK[[#This Row],[Costo Unitario (USD)]]+STOCK[[#This Row],[Costo Envío (USD)]]+STOCK[[#This Row],[Comisión 10%]]</f>
        <v>2.5</v>
      </c>
      <c r="N798" s="8">
        <f t="shared" si="32"/>
        <v>3.75</v>
      </c>
      <c r="O798" s="9">
        <f t="shared" si="33"/>
        <v>25</v>
      </c>
      <c r="P798" s="9">
        <f>STOCK[[#This Row],[Precio Final]]-STOCK[[#This Row],[Costo total]]</f>
        <v>22.5</v>
      </c>
      <c r="Q798" s="8">
        <f>STOCK[[#This Row],[Ganancia Unitaria]]*STOCK[[#This Row],[Salidas]]</f>
        <v>22.5</v>
      </c>
      <c r="R798" s="8"/>
      <c r="S798" s="8"/>
      <c r="T798" s="9"/>
      <c r="U798" s="8"/>
      <c r="V798" s="8"/>
    </row>
    <row r="799" spans="1:22" ht="51" customHeight="1" x14ac:dyDescent="0.2">
      <c r="A799" s="14" t="s">
        <v>1589</v>
      </c>
      <c r="B799" s="14" t="s">
        <v>581</v>
      </c>
      <c r="C799" s="16" t="s">
        <v>1585</v>
      </c>
      <c r="D799" s="14" t="s">
        <v>224</v>
      </c>
      <c r="E799" s="15"/>
      <c r="F799" s="15">
        <v>15</v>
      </c>
      <c r="G799" s="14">
        <v>1</v>
      </c>
      <c r="H799" s="17">
        <f>SUMIFS(VENTAS[Cantidad],VENTAS[Código del producto Vendido],STOCK[[#This Row],[Code]])</f>
        <v>0</v>
      </c>
      <c r="I799" s="14">
        <f>STOCK[[#This Row],[Entradas]]-STOCK[[#This Row],[Salidas]]</f>
        <v>1</v>
      </c>
      <c r="J799" s="18">
        <f>STOCK[[#This Row],[Precio Final]]*10%</f>
        <v>1.5</v>
      </c>
      <c r="K799" s="15"/>
      <c r="L799" s="15"/>
      <c r="M799" s="19">
        <f>STOCK[[#This Row],[Costo Unitario (USD)]]+STOCK[[#This Row],[Costo Envío (USD)]]+STOCK[[#This Row],[Comisión 10%]]</f>
        <v>1.5</v>
      </c>
      <c r="N799" s="14">
        <f t="shared" si="32"/>
        <v>2.25</v>
      </c>
      <c r="O799" s="15">
        <f t="shared" si="33"/>
        <v>15</v>
      </c>
      <c r="P799" s="15">
        <f>STOCK[[#This Row],[Precio Final]]-STOCK[[#This Row],[Costo total]]</f>
        <v>13.5</v>
      </c>
      <c r="Q799" s="14">
        <f>STOCK[[#This Row],[Ganancia Unitaria]]*STOCK[[#This Row],[Salidas]]</f>
        <v>0</v>
      </c>
      <c r="R799" s="14"/>
      <c r="S799" s="14"/>
      <c r="T799" s="15"/>
      <c r="U799" s="14"/>
      <c r="V799" s="14"/>
    </row>
    <row r="800" spans="1:22" ht="34" customHeight="1" x14ac:dyDescent="0.2">
      <c r="A800" s="8" t="s">
        <v>1590</v>
      </c>
      <c r="B800" s="8" t="s">
        <v>99</v>
      </c>
      <c r="C800" s="10" t="s">
        <v>758</v>
      </c>
      <c r="D800" s="8" t="s">
        <v>34</v>
      </c>
      <c r="E800" s="9"/>
      <c r="F800" s="9">
        <v>15</v>
      </c>
      <c r="G800" s="8">
        <v>1</v>
      </c>
      <c r="H800" s="11">
        <f>SUMIFS(VENTAS[Cantidad],VENTAS[Código del producto Vendido],STOCK[[#This Row],[Code]])</f>
        <v>0</v>
      </c>
      <c r="I800" s="8">
        <f>STOCK[[#This Row],[Entradas]]-STOCK[[#This Row],[Salidas]]</f>
        <v>1</v>
      </c>
      <c r="J800" s="12">
        <f>STOCK[[#This Row],[Precio Final]]*10%</f>
        <v>1.5</v>
      </c>
      <c r="K800" s="9"/>
      <c r="L800" s="9"/>
      <c r="M800" s="13">
        <f>STOCK[[#This Row],[Costo Unitario (USD)]]+STOCK[[#This Row],[Costo Envío (USD)]]+STOCK[[#This Row],[Comisión 10%]]</f>
        <v>1.5</v>
      </c>
      <c r="N800" s="8">
        <f t="shared" si="32"/>
        <v>2.25</v>
      </c>
      <c r="O800" s="9">
        <f t="shared" si="33"/>
        <v>15</v>
      </c>
      <c r="P800" s="9">
        <f>STOCK[[#This Row],[Precio Final]]-STOCK[[#This Row],[Costo total]]</f>
        <v>13.5</v>
      </c>
      <c r="Q800" s="8">
        <f>STOCK[[#This Row],[Ganancia Unitaria]]*STOCK[[#This Row],[Salidas]]</f>
        <v>0</v>
      </c>
      <c r="R800" s="8"/>
      <c r="S800" s="8"/>
      <c r="T800" s="9"/>
      <c r="U800" s="8"/>
      <c r="V800" s="8"/>
    </row>
    <row r="801" spans="1:22" ht="51" customHeight="1" x14ac:dyDescent="0.2">
      <c r="A801" s="14" t="s">
        <v>1591</v>
      </c>
      <c r="B801" s="14" t="s">
        <v>99</v>
      </c>
      <c r="C801" s="16" t="s">
        <v>1592</v>
      </c>
      <c r="D801" s="14" t="s">
        <v>34</v>
      </c>
      <c r="E801" s="15"/>
      <c r="F801" s="15">
        <v>15</v>
      </c>
      <c r="G801" s="14">
        <v>2</v>
      </c>
      <c r="H801" s="17">
        <f>SUMIFS(VENTAS[Cantidad],VENTAS[Código del producto Vendido],STOCK[[#This Row],[Code]])</f>
        <v>0</v>
      </c>
      <c r="I801" s="14">
        <f>STOCK[[#This Row],[Entradas]]-STOCK[[#This Row],[Salidas]]</f>
        <v>2</v>
      </c>
      <c r="J801" s="18">
        <f>STOCK[[#This Row],[Precio Final]]*10%</f>
        <v>1.5</v>
      </c>
      <c r="K801" s="15"/>
      <c r="L801" s="15"/>
      <c r="M801" s="19">
        <f>STOCK[[#This Row],[Costo Unitario (USD)]]+STOCK[[#This Row],[Costo Envío (USD)]]+STOCK[[#This Row],[Comisión 10%]]</f>
        <v>1.5</v>
      </c>
      <c r="N801" s="14">
        <f t="shared" si="32"/>
        <v>2.25</v>
      </c>
      <c r="O801" s="15">
        <f t="shared" si="33"/>
        <v>15</v>
      </c>
      <c r="P801" s="15">
        <f>STOCK[[#This Row],[Precio Final]]-STOCK[[#This Row],[Costo total]]</f>
        <v>13.5</v>
      </c>
      <c r="Q801" s="14">
        <f>STOCK[[#This Row],[Ganancia Unitaria]]*STOCK[[#This Row],[Salidas]]</f>
        <v>0</v>
      </c>
      <c r="R801" s="14"/>
      <c r="S801" s="14"/>
      <c r="T801" s="15"/>
      <c r="U801" s="14"/>
      <c r="V801" s="14"/>
    </row>
    <row r="802" spans="1:22" ht="34" customHeight="1" x14ac:dyDescent="0.2">
      <c r="A802" s="8" t="s">
        <v>1593</v>
      </c>
      <c r="B802" s="8" t="s">
        <v>99</v>
      </c>
      <c r="C802" s="10" t="s">
        <v>1594</v>
      </c>
      <c r="D802" s="8" t="s">
        <v>34</v>
      </c>
      <c r="E802" s="9"/>
      <c r="F802" s="9">
        <v>15</v>
      </c>
      <c r="G802" s="8">
        <v>1</v>
      </c>
      <c r="H802" s="11">
        <f>SUMIFS(VENTAS[Cantidad],VENTAS[Código del producto Vendido],STOCK[[#This Row],[Code]])</f>
        <v>0</v>
      </c>
      <c r="I802" s="8">
        <f>STOCK[[#This Row],[Entradas]]-STOCK[[#This Row],[Salidas]]</f>
        <v>1</v>
      </c>
      <c r="J802" s="12">
        <f>STOCK[[#This Row],[Precio Final]]*10%</f>
        <v>1.5</v>
      </c>
      <c r="K802" s="9"/>
      <c r="L802" s="9"/>
      <c r="M802" s="13">
        <f>STOCK[[#This Row],[Costo Unitario (USD)]]+STOCK[[#This Row],[Costo Envío (USD)]]+STOCK[[#This Row],[Comisión 10%]]</f>
        <v>1.5</v>
      </c>
      <c r="N802" s="8">
        <f t="shared" si="32"/>
        <v>2.25</v>
      </c>
      <c r="O802" s="9">
        <f t="shared" si="33"/>
        <v>15</v>
      </c>
      <c r="P802" s="9">
        <f>STOCK[[#This Row],[Precio Final]]-STOCK[[#This Row],[Costo total]]</f>
        <v>13.5</v>
      </c>
      <c r="Q802" s="8">
        <f>STOCK[[#This Row],[Ganancia Unitaria]]*STOCK[[#This Row],[Salidas]]</f>
        <v>0</v>
      </c>
      <c r="R802" s="8"/>
      <c r="S802" s="8"/>
      <c r="T802" s="9"/>
      <c r="U802" s="8"/>
      <c r="V802" s="8"/>
    </row>
    <row r="803" spans="1:22" ht="51" customHeight="1" x14ac:dyDescent="0.2">
      <c r="A803" s="14" t="s">
        <v>1595</v>
      </c>
      <c r="B803" s="14" t="s">
        <v>1178</v>
      </c>
      <c r="C803" s="16" t="s">
        <v>1213</v>
      </c>
      <c r="D803" s="14" t="s">
        <v>1238</v>
      </c>
      <c r="E803" s="15"/>
      <c r="F803" s="15">
        <v>30</v>
      </c>
      <c r="G803" s="14">
        <v>3</v>
      </c>
      <c r="H803" s="17">
        <f>SUMIFS(VENTAS[Cantidad],VENTAS[Código del producto Vendido],STOCK[[#This Row],[Code]])</f>
        <v>0</v>
      </c>
      <c r="I803" s="14">
        <f>STOCK[[#This Row],[Entradas]]-STOCK[[#This Row],[Salidas]]</f>
        <v>3</v>
      </c>
      <c r="J803" s="18">
        <f>STOCK[[#This Row],[Precio Final]]*10%</f>
        <v>3</v>
      </c>
      <c r="K803" s="15">
        <v>7.5</v>
      </c>
      <c r="L803" s="15">
        <v>1.8</v>
      </c>
      <c r="M803" s="19">
        <f>STOCK[[#This Row],[Costo Unitario (USD)]]+STOCK[[#This Row],[Costo Envío (USD)]]+STOCK[[#This Row],[Comisión 10%]]</f>
        <v>12.3</v>
      </c>
      <c r="N803" s="14">
        <f t="shared" si="32"/>
        <v>18.450000000000003</v>
      </c>
      <c r="O803" s="15">
        <f t="shared" si="33"/>
        <v>30</v>
      </c>
      <c r="P803" s="15">
        <f>STOCK[[#This Row],[Precio Final]]-STOCK[[#This Row],[Costo total]]</f>
        <v>17.7</v>
      </c>
      <c r="Q803" s="14">
        <f>STOCK[[#This Row],[Ganancia Unitaria]]*STOCK[[#This Row],[Salidas]]</f>
        <v>0</v>
      </c>
      <c r="R803" s="14"/>
      <c r="S803" s="14"/>
      <c r="T803" s="15"/>
      <c r="U803" s="14"/>
      <c r="V803" s="14"/>
    </row>
    <row r="804" spans="1:22" ht="51" customHeight="1" x14ac:dyDescent="0.2">
      <c r="A804" s="8" t="s">
        <v>1596</v>
      </c>
      <c r="B804" s="8" t="s">
        <v>136</v>
      </c>
      <c r="C804" s="10" t="s">
        <v>1597</v>
      </c>
      <c r="D804" s="8" t="s">
        <v>1598</v>
      </c>
      <c r="E804" s="9"/>
      <c r="F804" s="9">
        <v>40</v>
      </c>
      <c r="G804" s="8">
        <v>1</v>
      </c>
      <c r="H804" s="11">
        <f>SUMIFS(VENTAS[Cantidad],VENTAS[Código del producto Vendido],STOCK[[#This Row],[Code]])</f>
        <v>1</v>
      </c>
      <c r="I804" s="8">
        <f>STOCK[[#This Row],[Entradas]]-STOCK[[#This Row],[Salidas]]</f>
        <v>0</v>
      </c>
      <c r="J804" s="12">
        <f>STOCK[[#This Row],[Precio Final]]*10%</f>
        <v>4</v>
      </c>
      <c r="K804" s="9"/>
      <c r="L804" s="9"/>
      <c r="M804" s="13">
        <f>STOCK[[#This Row],[Costo Unitario (USD)]]+STOCK[[#This Row],[Costo Envío (USD)]]+STOCK[[#This Row],[Comisión 10%]]</f>
        <v>4</v>
      </c>
      <c r="N804" s="8">
        <f t="shared" si="32"/>
        <v>6</v>
      </c>
      <c r="O804" s="9">
        <f t="shared" si="33"/>
        <v>40</v>
      </c>
      <c r="P804" s="9">
        <f>STOCK[[#This Row],[Precio Final]]-STOCK[[#This Row],[Costo total]]</f>
        <v>36</v>
      </c>
      <c r="Q804" s="8">
        <f>STOCK[[#This Row],[Ganancia Unitaria]]*STOCK[[#This Row],[Salidas]]</f>
        <v>36</v>
      </c>
      <c r="R804" s="8"/>
      <c r="S804" s="8"/>
      <c r="T804" s="9"/>
      <c r="U804" s="8"/>
      <c r="V804" s="8"/>
    </row>
    <row r="805" spans="1:22" ht="34" customHeight="1" x14ac:dyDescent="0.2">
      <c r="A805" s="14" t="s">
        <v>1599</v>
      </c>
      <c r="B805" s="14" t="s">
        <v>328</v>
      </c>
      <c r="C805" s="16" t="s">
        <v>1061</v>
      </c>
      <c r="D805" s="14" t="s">
        <v>609</v>
      </c>
      <c r="E805" s="15"/>
      <c r="F805" s="15">
        <v>30</v>
      </c>
      <c r="G805" s="14">
        <v>1</v>
      </c>
      <c r="H805" s="17">
        <f>SUMIFS(VENTAS[Cantidad],VENTAS[Código del producto Vendido],STOCK[[#This Row],[Code]])</f>
        <v>0</v>
      </c>
      <c r="I805" s="14">
        <f>STOCK[[#This Row],[Entradas]]-STOCK[[#This Row],[Salidas]]</f>
        <v>1</v>
      </c>
      <c r="J805" s="18">
        <f>STOCK[[#This Row],[Precio Final]]*10%</f>
        <v>3</v>
      </c>
      <c r="K805" s="15"/>
      <c r="L805" s="15"/>
      <c r="M805" s="19">
        <f>STOCK[[#This Row],[Costo Unitario (USD)]]+STOCK[[#This Row],[Costo Envío (USD)]]+STOCK[[#This Row],[Comisión 10%]]</f>
        <v>3</v>
      </c>
      <c r="N805" s="14">
        <f t="shared" si="32"/>
        <v>4.5</v>
      </c>
      <c r="O805" s="15">
        <f t="shared" si="33"/>
        <v>30</v>
      </c>
      <c r="P805" s="15">
        <f>STOCK[[#This Row],[Precio Final]]-STOCK[[#This Row],[Costo total]]</f>
        <v>27</v>
      </c>
      <c r="Q805" s="14">
        <f>STOCK[[#This Row],[Ganancia Unitaria]]*STOCK[[#This Row],[Salidas]]</f>
        <v>0</v>
      </c>
      <c r="R805" s="14"/>
      <c r="S805" s="14"/>
      <c r="T805" s="15"/>
      <c r="U805" s="14"/>
      <c r="V805" s="14"/>
    </row>
    <row r="806" spans="1:22" ht="34" customHeight="1" x14ac:dyDescent="0.2">
      <c r="A806" s="8" t="s">
        <v>1600</v>
      </c>
      <c r="B806" s="8" t="s">
        <v>179</v>
      </c>
      <c r="C806" s="10" t="s">
        <v>1061</v>
      </c>
      <c r="D806" s="8" t="s">
        <v>113</v>
      </c>
      <c r="E806" s="9"/>
      <c r="F806" s="9">
        <v>30</v>
      </c>
      <c r="G806" s="8">
        <v>1</v>
      </c>
      <c r="H806" s="11">
        <f>SUMIFS(VENTAS[Cantidad],VENTAS[Código del producto Vendido],STOCK[[#This Row],[Code]])</f>
        <v>0</v>
      </c>
      <c r="I806" s="8">
        <f>STOCK[[#This Row],[Entradas]]-STOCK[[#This Row],[Salidas]]</f>
        <v>1</v>
      </c>
      <c r="J806" s="12">
        <f>STOCK[[#This Row],[Precio Final]]*10%</f>
        <v>3</v>
      </c>
      <c r="K806" s="9"/>
      <c r="L806" s="9"/>
      <c r="M806" s="13">
        <f>STOCK[[#This Row],[Costo Unitario (USD)]]+STOCK[[#This Row],[Costo Envío (USD)]]+STOCK[[#This Row],[Comisión 10%]]</f>
        <v>3</v>
      </c>
      <c r="N806" s="8">
        <f t="shared" si="32"/>
        <v>4.5</v>
      </c>
      <c r="O806" s="9">
        <f t="shared" si="33"/>
        <v>30</v>
      </c>
      <c r="P806" s="9">
        <f>STOCK[[#This Row],[Precio Final]]-STOCK[[#This Row],[Costo total]]</f>
        <v>27</v>
      </c>
      <c r="Q806" s="8">
        <f>STOCK[[#This Row],[Ganancia Unitaria]]*STOCK[[#This Row],[Salidas]]</f>
        <v>0</v>
      </c>
      <c r="R806" s="8"/>
      <c r="S806" s="8"/>
      <c r="T806" s="9"/>
      <c r="U806" s="8"/>
      <c r="V806" s="8"/>
    </row>
    <row r="807" spans="1:22" ht="34" customHeight="1" x14ac:dyDescent="0.2">
      <c r="A807" s="14" t="s">
        <v>1601</v>
      </c>
      <c r="B807" s="14" t="s">
        <v>136</v>
      </c>
      <c r="C807" s="16" t="s">
        <v>1602</v>
      </c>
      <c r="D807" s="14" t="s">
        <v>113</v>
      </c>
      <c r="E807" s="15"/>
      <c r="F807" s="15">
        <v>30</v>
      </c>
      <c r="G807" s="14">
        <v>1</v>
      </c>
      <c r="H807" s="17">
        <f>SUMIFS(VENTAS[Cantidad],VENTAS[Código del producto Vendido],STOCK[[#This Row],[Code]])</f>
        <v>0</v>
      </c>
      <c r="I807" s="14">
        <f>STOCK[[#This Row],[Entradas]]-STOCK[[#This Row],[Salidas]]</f>
        <v>1</v>
      </c>
      <c r="J807" s="18">
        <f>STOCK[[#This Row],[Precio Final]]*10%</f>
        <v>3</v>
      </c>
      <c r="K807" s="15"/>
      <c r="L807" s="15"/>
      <c r="M807" s="19">
        <f>STOCK[[#This Row],[Costo Unitario (USD)]]+STOCK[[#This Row],[Costo Envío (USD)]]+STOCK[[#This Row],[Comisión 10%]]</f>
        <v>3</v>
      </c>
      <c r="N807" s="14">
        <f t="shared" si="32"/>
        <v>4.5</v>
      </c>
      <c r="O807" s="15">
        <f t="shared" si="33"/>
        <v>30</v>
      </c>
      <c r="P807" s="15">
        <f>STOCK[[#This Row],[Precio Final]]-STOCK[[#This Row],[Costo total]]</f>
        <v>27</v>
      </c>
      <c r="Q807" s="14">
        <f>STOCK[[#This Row],[Ganancia Unitaria]]*STOCK[[#This Row],[Salidas]]</f>
        <v>0</v>
      </c>
      <c r="R807" s="14"/>
      <c r="S807" s="14"/>
      <c r="T807" s="15"/>
      <c r="U807" s="14"/>
      <c r="V807" s="14"/>
    </row>
    <row r="808" spans="1:22" ht="34" customHeight="1" x14ac:dyDescent="0.2">
      <c r="A808" s="8" t="s">
        <v>1603</v>
      </c>
      <c r="B808" s="8" t="s">
        <v>136</v>
      </c>
      <c r="C808" s="10" t="s">
        <v>1114</v>
      </c>
      <c r="D808" s="8" t="s">
        <v>34</v>
      </c>
      <c r="E808" s="9"/>
      <c r="F808" s="9">
        <v>30</v>
      </c>
      <c r="G808" s="8">
        <v>1</v>
      </c>
      <c r="H808" s="11">
        <f>SUMIFS(VENTAS[Cantidad],VENTAS[Código del producto Vendido],STOCK[[#This Row],[Code]])</f>
        <v>0</v>
      </c>
      <c r="I808" s="8">
        <f>STOCK[[#This Row],[Entradas]]-STOCK[[#This Row],[Salidas]]</f>
        <v>1</v>
      </c>
      <c r="J808" s="12">
        <f>STOCK[[#This Row],[Precio Final]]*10%</f>
        <v>3</v>
      </c>
      <c r="K808" s="9"/>
      <c r="L808" s="9"/>
      <c r="M808" s="13">
        <f>STOCK[[#This Row],[Costo Unitario (USD)]]+STOCK[[#This Row],[Costo Envío (USD)]]+STOCK[[#This Row],[Comisión 10%]]</f>
        <v>3</v>
      </c>
      <c r="N808" s="8">
        <f t="shared" si="32"/>
        <v>4.5</v>
      </c>
      <c r="O808" s="9">
        <f t="shared" si="33"/>
        <v>30</v>
      </c>
      <c r="P808" s="9">
        <f>STOCK[[#This Row],[Precio Final]]-STOCK[[#This Row],[Costo total]]</f>
        <v>27</v>
      </c>
      <c r="Q808" s="8">
        <f>STOCK[[#This Row],[Ganancia Unitaria]]*STOCK[[#This Row],[Salidas]]</f>
        <v>0</v>
      </c>
      <c r="R808" s="8"/>
      <c r="S808" s="8"/>
      <c r="T808" s="9"/>
      <c r="U808" s="8"/>
      <c r="V808" s="8"/>
    </row>
    <row r="809" spans="1:22" ht="34" customHeight="1" x14ac:dyDescent="0.2">
      <c r="A809" s="14" t="s">
        <v>1604</v>
      </c>
      <c r="B809" s="14" t="s">
        <v>607</v>
      </c>
      <c r="C809" s="16" t="s">
        <v>1114</v>
      </c>
      <c r="D809" s="14" t="s">
        <v>224</v>
      </c>
      <c r="E809" s="15"/>
      <c r="F809" s="15">
        <v>30</v>
      </c>
      <c r="G809" s="14">
        <v>1</v>
      </c>
      <c r="H809" s="17">
        <f>SUMIFS(VENTAS[Cantidad],VENTAS[Código del producto Vendido],STOCK[[#This Row],[Code]])</f>
        <v>0</v>
      </c>
      <c r="I809" s="14">
        <f>STOCK[[#This Row],[Entradas]]-STOCK[[#This Row],[Salidas]]</f>
        <v>1</v>
      </c>
      <c r="J809" s="18">
        <f>STOCK[[#This Row],[Precio Final]]*10%</f>
        <v>3</v>
      </c>
      <c r="K809" s="15"/>
      <c r="L809" s="15"/>
      <c r="M809" s="19">
        <f>STOCK[[#This Row],[Costo Unitario (USD)]]+STOCK[[#This Row],[Costo Envío (USD)]]+STOCK[[#This Row],[Comisión 10%]]</f>
        <v>3</v>
      </c>
      <c r="N809" s="14">
        <f t="shared" si="32"/>
        <v>4.5</v>
      </c>
      <c r="O809" s="15">
        <f t="shared" si="33"/>
        <v>30</v>
      </c>
      <c r="P809" s="15">
        <f>STOCK[[#This Row],[Precio Final]]-STOCK[[#This Row],[Costo total]]</f>
        <v>27</v>
      </c>
      <c r="Q809" s="14">
        <f>STOCK[[#This Row],[Ganancia Unitaria]]*STOCK[[#This Row],[Salidas]]</f>
        <v>0</v>
      </c>
      <c r="R809" s="14"/>
      <c r="S809" s="14"/>
      <c r="T809" s="15"/>
      <c r="U809" s="14"/>
      <c r="V809" s="14"/>
    </row>
    <row r="810" spans="1:22" x14ac:dyDescent="0.2">
      <c r="A810" s="8" t="s">
        <v>1605</v>
      </c>
      <c r="B810" s="8" t="s">
        <v>136</v>
      </c>
      <c r="C810" s="10"/>
      <c r="D810" s="8" t="s">
        <v>34</v>
      </c>
      <c r="E810" s="9"/>
      <c r="F810" s="9"/>
      <c r="G810" s="8">
        <v>1</v>
      </c>
      <c r="H810" s="11">
        <f>SUMIFS(VENTAS[Cantidad],VENTAS[Código del producto Vendido],STOCK[[#This Row],[Code]])</f>
        <v>0</v>
      </c>
      <c r="I810" s="8"/>
      <c r="J810" s="12">
        <f>STOCK[[#This Row],[Precio Final]]*10%</f>
        <v>0</v>
      </c>
      <c r="K810" s="9"/>
      <c r="L810" s="9"/>
      <c r="M810" s="13">
        <f>STOCK[[#This Row],[Costo Unitario (USD)]]+STOCK[[#This Row],[Costo Envío (USD)]]+STOCK[[#This Row],[Comisión 10%]]</f>
        <v>0</v>
      </c>
      <c r="N810" s="8">
        <f t="shared" si="32"/>
        <v>0</v>
      </c>
      <c r="O810" s="9"/>
      <c r="P810" s="9">
        <f>STOCK[[#This Row],[Precio Final]]-STOCK[[#This Row],[Costo total]]</f>
        <v>0</v>
      </c>
      <c r="Q810" s="8">
        <f>STOCK[[#This Row],[Ganancia Unitaria]]*STOCK[[#This Row],[Salidas]]</f>
        <v>0</v>
      </c>
      <c r="R810" s="8"/>
      <c r="S810" s="8"/>
      <c r="T810" s="9"/>
      <c r="U810" s="8"/>
      <c r="V810" s="8"/>
    </row>
    <row r="811" spans="1:22" ht="51" customHeight="1" x14ac:dyDescent="0.2">
      <c r="A811" s="14" t="s">
        <v>1606</v>
      </c>
      <c r="B811" s="14" t="s">
        <v>136</v>
      </c>
      <c r="C811" s="16" t="s">
        <v>1063</v>
      </c>
      <c r="D811" s="14" t="s">
        <v>34</v>
      </c>
      <c r="E811" s="15"/>
      <c r="F811" s="15">
        <v>30</v>
      </c>
      <c r="G811" s="14">
        <v>1</v>
      </c>
      <c r="H811" s="17">
        <f>SUMIFS(VENTAS[Cantidad],VENTAS[Código del producto Vendido],STOCK[[#This Row],[Code]])</f>
        <v>0</v>
      </c>
      <c r="I811" s="14">
        <f>STOCK[[#This Row],[Entradas]]-STOCK[[#This Row],[Salidas]]</f>
        <v>1</v>
      </c>
      <c r="J811" s="18">
        <f>STOCK[[#This Row],[Precio Final]]*10%</f>
        <v>3</v>
      </c>
      <c r="K811" s="15"/>
      <c r="L811" s="15"/>
      <c r="M811" s="19">
        <f>STOCK[[#This Row],[Costo Unitario (USD)]]+STOCK[[#This Row],[Costo Envío (USD)]]+STOCK[[#This Row],[Comisión 10%]]</f>
        <v>3</v>
      </c>
      <c r="N811" s="14">
        <f t="shared" si="32"/>
        <v>4.5</v>
      </c>
      <c r="O811" s="15">
        <f t="shared" ref="O811:O840" si="34">F811</f>
        <v>30</v>
      </c>
      <c r="P811" s="15">
        <f>STOCK[[#This Row],[Precio Final]]-STOCK[[#This Row],[Costo total]]</f>
        <v>27</v>
      </c>
      <c r="Q811" s="14">
        <f>STOCK[[#This Row],[Ganancia Unitaria]]*STOCK[[#This Row],[Salidas]]</f>
        <v>0</v>
      </c>
      <c r="R811" s="14"/>
      <c r="S811" s="14"/>
      <c r="T811" s="15"/>
      <c r="U811" s="14"/>
      <c r="V811" s="14"/>
    </row>
    <row r="812" spans="1:22" ht="51" customHeight="1" x14ac:dyDescent="0.2">
      <c r="A812" s="8" t="s">
        <v>1607</v>
      </c>
      <c r="B812" s="8" t="s">
        <v>85</v>
      </c>
      <c r="C812" s="10" t="s">
        <v>1608</v>
      </c>
      <c r="D812" s="8" t="s">
        <v>42</v>
      </c>
      <c r="E812" s="9"/>
      <c r="F812" s="9">
        <v>30</v>
      </c>
      <c r="G812" s="8">
        <v>1</v>
      </c>
      <c r="H812" s="11">
        <f>SUMIFS(VENTAS[Cantidad],VENTAS[Código del producto Vendido],STOCK[[#This Row],[Code]])</f>
        <v>0</v>
      </c>
      <c r="I812" s="8">
        <f>STOCK[[#This Row],[Entradas]]-STOCK[[#This Row],[Salidas]]</f>
        <v>1</v>
      </c>
      <c r="J812" s="12">
        <f>STOCK[[#This Row],[Precio Final]]*10%</f>
        <v>3</v>
      </c>
      <c r="K812" s="9"/>
      <c r="L812" s="9"/>
      <c r="M812" s="13">
        <f>STOCK[[#This Row],[Costo Unitario (USD)]]+STOCK[[#This Row],[Costo Envío (USD)]]+STOCK[[#This Row],[Comisión 10%]]</f>
        <v>3</v>
      </c>
      <c r="N812" s="8">
        <f t="shared" si="32"/>
        <v>4.5</v>
      </c>
      <c r="O812" s="9">
        <f t="shared" si="34"/>
        <v>30</v>
      </c>
      <c r="P812" s="9">
        <f>STOCK[[#This Row],[Precio Final]]-STOCK[[#This Row],[Costo total]]</f>
        <v>27</v>
      </c>
      <c r="Q812" s="8">
        <f>STOCK[[#This Row],[Ganancia Unitaria]]*STOCK[[#This Row],[Salidas]]</f>
        <v>0</v>
      </c>
      <c r="R812" s="8"/>
      <c r="S812" s="8"/>
      <c r="T812" s="9"/>
      <c r="U812" s="8"/>
      <c r="V812" s="8"/>
    </row>
    <row r="813" spans="1:22" ht="51" customHeight="1" x14ac:dyDescent="0.2">
      <c r="A813" s="14" t="s">
        <v>1609</v>
      </c>
      <c r="B813" s="14" t="s">
        <v>136</v>
      </c>
      <c r="C813" s="16" t="s">
        <v>1610</v>
      </c>
      <c r="D813" s="14" t="s">
        <v>113</v>
      </c>
      <c r="E813" s="15"/>
      <c r="F813" s="15">
        <v>30</v>
      </c>
      <c r="G813" s="14">
        <v>4</v>
      </c>
      <c r="H813" s="17">
        <f>SUMIFS(VENTAS[Cantidad],VENTAS[Código del producto Vendido],STOCK[[#This Row],[Code]])</f>
        <v>1</v>
      </c>
      <c r="I813" s="14">
        <f>STOCK[[#This Row],[Entradas]]-STOCK[[#This Row],[Salidas]]</f>
        <v>3</v>
      </c>
      <c r="J813" s="18">
        <f>STOCK[[#This Row],[Precio Final]]*10%</f>
        <v>3</v>
      </c>
      <c r="K813" s="15"/>
      <c r="L813" s="15"/>
      <c r="M813" s="19">
        <f>STOCK[[#This Row],[Costo Unitario (USD)]]+STOCK[[#This Row],[Costo Envío (USD)]]+STOCK[[#This Row],[Comisión 10%]]</f>
        <v>3</v>
      </c>
      <c r="N813" s="14">
        <f t="shared" si="32"/>
        <v>4.5</v>
      </c>
      <c r="O813" s="15">
        <f t="shared" si="34"/>
        <v>30</v>
      </c>
      <c r="P813" s="15">
        <f>STOCK[[#This Row],[Precio Final]]-STOCK[[#This Row],[Costo total]]</f>
        <v>27</v>
      </c>
      <c r="Q813" s="14">
        <f>STOCK[[#This Row],[Ganancia Unitaria]]*STOCK[[#This Row],[Salidas]]</f>
        <v>27</v>
      </c>
      <c r="R813" s="14"/>
      <c r="S813" s="14"/>
      <c r="T813" s="15"/>
      <c r="U813" s="14"/>
      <c r="V813" s="14"/>
    </row>
    <row r="814" spans="1:22" ht="51" customHeight="1" x14ac:dyDescent="0.2">
      <c r="A814" s="8" t="s">
        <v>1611</v>
      </c>
      <c r="B814" s="8" t="s">
        <v>607</v>
      </c>
      <c r="C814" s="10" t="s">
        <v>1612</v>
      </c>
      <c r="D814" s="8" t="s">
        <v>224</v>
      </c>
      <c r="E814" s="9"/>
      <c r="F814" s="9">
        <v>35</v>
      </c>
      <c r="G814" s="8">
        <v>1</v>
      </c>
      <c r="H814" s="11">
        <f>SUMIFS(VENTAS[Cantidad],VENTAS[Código del producto Vendido],STOCK[[#This Row],[Code]])</f>
        <v>1</v>
      </c>
      <c r="I814" s="8">
        <f>STOCK[[#This Row],[Entradas]]-STOCK[[#This Row],[Salidas]]</f>
        <v>0</v>
      </c>
      <c r="J814" s="12">
        <f>STOCK[[#This Row],[Precio Final]]*10%</f>
        <v>3.5</v>
      </c>
      <c r="K814" s="9"/>
      <c r="L814" s="9"/>
      <c r="M814" s="13">
        <f>STOCK[[#This Row],[Costo Unitario (USD)]]+STOCK[[#This Row],[Costo Envío (USD)]]+STOCK[[#This Row],[Comisión 10%]]</f>
        <v>3.5</v>
      </c>
      <c r="N814" s="8">
        <f t="shared" si="32"/>
        <v>5.25</v>
      </c>
      <c r="O814" s="9">
        <f t="shared" si="34"/>
        <v>35</v>
      </c>
      <c r="P814" s="9">
        <f>STOCK[[#This Row],[Precio Final]]-STOCK[[#This Row],[Costo total]]</f>
        <v>31.5</v>
      </c>
      <c r="Q814" s="8">
        <f>STOCK[[#This Row],[Ganancia Unitaria]]*STOCK[[#This Row],[Salidas]]</f>
        <v>31.5</v>
      </c>
      <c r="R814" s="8"/>
      <c r="S814" s="8"/>
      <c r="T814" s="9"/>
      <c r="U814" s="8"/>
      <c r="V814" s="8"/>
    </row>
    <row r="815" spans="1:22" ht="34" customHeight="1" x14ac:dyDescent="0.2">
      <c r="A815" s="14" t="s">
        <v>1613</v>
      </c>
      <c r="B815" s="14" t="s">
        <v>1614</v>
      </c>
      <c r="C815" s="16" t="s">
        <v>1615</v>
      </c>
      <c r="D815" s="14" t="s">
        <v>609</v>
      </c>
      <c r="E815" s="15"/>
      <c r="F815" s="15">
        <v>30</v>
      </c>
      <c r="G815" s="14">
        <v>1</v>
      </c>
      <c r="H815" s="17">
        <f>SUMIFS(VENTAS[Cantidad],VENTAS[Código del producto Vendido],STOCK[[#This Row],[Code]])</f>
        <v>0</v>
      </c>
      <c r="I815" s="14">
        <f>STOCK[[#This Row],[Entradas]]-STOCK[[#This Row],[Salidas]]</f>
        <v>1</v>
      </c>
      <c r="J815" s="18">
        <f>STOCK[[#This Row],[Precio Final]]*10%</f>
        <v>3</v>
      </c>
      <c r="K815" s="15"/>
      <c r="L815" s="15"/>
      <c r="M815" s="19">
        <f>STOCK[[#This Row],[Costo Unitario (USD)]]+STOCK[[#This Row],[Costo Envío (USD)]]+STOCK[[#This Row],[Comisión 10%]]</f>
        <v>3</v>
      </c>
      <c r="N815" s="14">
        <f t="shared" si="32"/>
        <v>4.5</v>
      </c>
      <c r="O815" s="15">
        <f t="shared" si="34"/>
        <v>30</v>
      </c>
      <c r="P815" s="15">
        <f>STOCK[[#This Row],[Precio Final]]-STOCK[[#This Row],[Costo total]]</f>
        <v>27</v>
      </c>
      <c r="Q815" s="14">
        <f>STOCK[[#This Row],[Ganancia Unitaria]]*STOCK[[#This Row],[Salidas]]</f>
        <v>0</v>
      </c>
      <c r="R815" s="14"/>
      <c r="S815" s="14"/>
      <c r="T815" s="15"/>
      <c r="U815" s="14"/>
      <c r="V815" s="14"/>
    </row>
    <row r="816" spans="1:22" ht="34" customHeight="1" x14ac:dyDescent="0.2">
      <c r="A816" s="8" t="s">
        <v>1616</v>
      </c>
      <c r="B816" s="8" t="s">
        <v>179</v>
      </c>
      <c r="C816" s="10" t="s">
        <v>1051</v>
      </c>
      <c r="D816" s="8" t="s">
        <v>34</v>
      </c>
      <c r="E816" s="9"/>
      <c r="F816" s="9">
        <v>30</v>
      </c>
      <c r="G816" s="8">
        <v>2</v>
      </c>
      <c r="H816" s="11">
        <f>SUMIFS(VENTAS[Cantidad],VENTAS[Código del producto Vendido],STOCK[[#This Row],[Code]])</f>
        <v>1</v>
      </c>
      <c r="I816" s="8">
        <f>STOCK[[#This Row],[Entradas]]-STOCK[[#This Row],[Salidas]]</f>
        <v>1</v>
      </c>
      <c r="J816" s="12">
        <f>STOCK[[#This Row],[Precio Final]]*10%</f>
        <v>3</v>
      </c>
      <c r="K816" s="9"/>
      <c r="L816" s="9"/>
      <c r="M816" s="13">
        <f>STOCK[[#This Row],[Costo Unitario (USD)]]+STOCK[[#This Row],[Costo Envío (USD)]]+STOCK[[#This Row],[Comisión 10%]]</f>
        <v>3</v>
      </c>
      <c r="N816" s="8">
        <f t="shared" si="32"/>
        <v>4.5</v>
      </c>
      <c r="O816" s="9">
        <f t="shared" si="34"/>
        <v>30</v>
      </c>
      <c r="P816" s="9">
        <f>STOCK[[#This Row],[Precio Final]]-STOCK[[#This Row],[Costo total]]</f>
        <v>27</v>
      </c>
      <c r="Q816" s="8">
        <f>STOCK[[#This Row],[Ganancia Unitaria]]*STOCK[[#This Row],[Salidas]]</f>
        <v>27</v>
      </c>
      <c r="R816" s="8"/>
      <c r="S816" s="8"/>
      <c r="T816" s="9"/>
      <c r="U816" s="8"/>
      <c r="V816" s="8"/>
    </row>
    <row r="817" spans="1:22" ht="51" customHeight="1" x14ac:dyDescent="0.2">
      <c r="A817" s="14" t="s">
        <v>1617</v>
      </c>
      <c r="B817" s="14" t="s">
        <v>160</v>
      </c>
      <c r="C817" s="16" t="s">
        <v>1618</v>
      </c>
      <c r="D817" s="14" t="s">
        <v>42</v>
      </c>
      <c r="E817" s="15"/>
      <c r="F817" s="15">
        <v>30</v>
      </c>
      <c r="G817" s="14">
        <v>1</v>
      </c>
      <c r="H817" s="17">
        <f>SUMIFS(VENTAS[Cantidad],VENTAS[Código del producto Vendido],STOCK[[#This Row],[Code]])</f>
        <v>1</v>
      </c>
      <c r="I817" s="14">
        <f>STOCK[[#This Row],[Entradas]]-STOCK[[#This Row],[Salidas]]</f>
        <v>0</v>
      </c>
      <c r="J817" s="18">
        <f>STOCK[[#This Row],[Precio Final]]*10%</f>
        <v>3</v>
      </c>
      <c r="K817" s="15"/>
      <c r="L817" s="15"/>
      <c r="M817" s="19">
        <f>STOCK[[#This Row],[Costo Unitario (USD)]]+STOCK[[#This Row],[Costo Envío (USD)]]+STOCK[[#This Row],[Comisión 10%]]</f>
        <v>3</v>
      </c>
      <c r="N817" s="14">
        <f t="shared" si="32"/>
        <v>4.5</v>
      </c>
      <c r="O817" s="15">
        <f t="shared" si="34"/>
        <v>30</v>
      </c>
      <c r="P817" s="15">
        <f>STOCK[[#This Row],[Precio Final]]-STOCK[[#This Row],[Costo total]]</f>
        <v>27</v>
      </c>
      <c r="Q817" s="14">
        <f>STOCK[[#This Row],[Ganancia Unitaria]]*STOCK[[#This Row],[Salidas]]</f>
        <v>27</v>
      </c>
      <c r="R817" s="14"/>
      <c r="S817" s="14"/>
      <c r="T817" s="15"/>
      <c r="U817" s="14"/>
      <c r="V817" s="14"/>
    </row>
    <row r="818" spans="1:22" ht="51" customHeight="1" x14ac:dyDescent="0.2">
      <c r="A818" s="8" t="s">
        <v>1619</v>
      </c>
      <c r="B818" s="8" t="s">
        <v>179</v>
      </c>
      <c r="C818" s="10" t="s">
        <v>1618</v>
      </c>
      <c r="D818" s="8" t="s">
        <v>34</v>
      </c>
      <c r="E818" s="9"/>
      <c r="F818" s="9">
        <v>30</v>
      </c>
      <c r="G818" s="8">
        <v>1</v>
      </c>
      <c r="H818" s="11">
        <f>SUMIFS(VENTAS[Cantidad],VENTAS[Código del producto Vendido],STOCK[[#This Row],[Code]])</f>
        <v>0</v>
      </c>
      <c r="I818" s="8">
        <f>STOCK[[#This Row],[Entradas]]-STOCK[[#This Row],[Salidas]]</f>
        <v>1</v>
      </c>
      <c r="J818" s="12">
        <f>STOCK[[#This Row],[Precio Final]]*10%</f>
        <v>3</v>
      </c>
      <c r="K818" s="9"/>
      <c r="L818" s="9"/>
      <c r="M818" s="13">
        <f>STOCK[[#This Row],[Costo Unitario (USD)]]+STOCK[[#This Row],[Costo Envío (USD)]]+STOCK[[#This Row],[Comisión 10%]]</f>
        <v>3</v>
      </c>
      <c r="N818" s="8">
        <f t="shared" si="32"/>
        <v>4.5</v>
      </c>
      <c r="O818" s="9">
        <f t="shared" si="34"/>
        <v>30</v>
      </c>
      <c r="P818" s="9">
        <f>STOCK[[#This Row],[Precio Final]]-STOCK[[#This Row],[Costo total]]</f>
        <v>27</v>
      </c>
      <c r="Q818" s="8">
        <f>STOCK[[#This Row],[Ganancia Unitaria]]*STOCK[[#This Row],[Salidas]]</f>
        <v>0</v>
      </c>
      <c r="R818" s="8"/>
      <c r="S818" s="8"/>
      <c r="T818" s="9"/>
      <c r="U818" s="8"/>
      <c r="V818" s="8"/>
    </row>
    <row r="819" spans="1:22" ht="51" customHeight="1" x14ac:dyDescent="0.2">
      <c r="A819" s="14" t="s">
        <v>1620</v>
      </c>
      <c r="B819" s="14" t="s">
        <v>1614</v>
      </c>
      <c r="C819" s="16" t="s">
        <v>1621</v>
      </c>
      <c r="D819" s="14" t="s">
        <v>224</v>
      </c>
      <c r="E819" s="15"/>
      <c r="F819" s="15">
        <v>30</v>
      </c>
      <c r="G819" s="14">
        <v>2</v>
      </c>
      <c r="H819" s="17">
        <f>SUMIFS(VENTAS[Cantidad],VENTAS[Código del producto Vendido],STOCK[[#This Row],[Code]])</f>
        <v>0</v>
      </c>
      <c r="I819" s="14">
        <f>STOCK[[#This Row],[Entradas]]-STOCK[[#This Row],[Salidas]]</f>
        <v>2</v>
      </c>
      <c r="J819" s="18">
        <f>STOCK[[#This Row],[Precio Final]]*10%</f>
        <v>3</v>
      </c>
      <c r="K819" s="15"/>
      <c r="L819" s="15"/>
      <c r="M819" s="19">
        <f>STOCK[[#This Row],[Costo Unitario (USD)]]+STOCK[[#This Row],[Costo Envío (USD)]]+STOCK[[#This Row],[Comisión 10%]]</f>
        <v>3</v>
      </c>
      <c r="N819" s="14">
        <f t="shared" si="32"/>
        <v>4.5</v>
      </c>
      <c r="O819" s="15">
        <f t="shared" si="34"/>
        <v>30</v>
      </c>
      <c r="P819" s="15">
        <f>STOCK[[#This Row],[Precio Final]]-STOCK[[#This Row],[Costo total]]</f>
        <v>27</v>
      </c>
      <c r="Q819" s="14">
        <f>STOCK[[#This Row],[Ganancia Unitaria]]*STOCK[[#This Row],[Salidas]]</f>
        <v>0</v>
      </c>
      <c r="R819" s="14"/>
      <c r="S819" s="14"/>
      <c r="T819" s="15"/>
      <c r="U819" s="14"/>
      <c r="V819" s="14"/>
    </row>
    <row r="820" spans="1:22" ht="51" customHeight="1" x14ac:dyDescent="0.2">
      <c r="A820" s="8" t="s">
        <v>1622</v>
      </c>
      <c r="B820" s="8" t="s">
        <v>719</v>
      </c>
      <c r="C820" s="10" t="s">
        <v>1623</v>
      </c>
      <c r="D820" s="8" t="s">
        <v>609</v>
      </c>
      <c r="E820" s="9"/>
      <c r="F820" s="9">
        <v>30</v>
      </c>
      <c r="G820" s="8">
        <v>1</v>
      </c>
      <c r="H820" s="11">
        <f>SUMIFS(VENTAS[Cantidad],VENTAS[Código del producto Vendido],STOCK[[#This Row],[Code]])</f>
        <v>0</v>
      </c>
      <c r="I820" s="8">
        <f>STOCK[[#This Row],[Entradas]]-STOCK[[#This Row],[Salidas]]</f>
        <v>1</v>
      </c>
      <c r="J820" s="12">
        <f>STOCK[[#This Row],[Precio Final]]*10%</f>
        <v>3</v>
      </c>
      <c r="K820" s="9"/>
      <c r="L820" s="9"/>
      <c r="M820" s="13">
        <f>STOCK[[#This Row],[Costo Unitario (USD)]]+STOCK[[#This Row],[Costo Envío (USD)]]+STOCK[[#This Row],[Comisión 10%]]</f>
        <v>3</v>
      </c>
      <c r="N820" s="8">
        <f t="shared" si="32"/>
        <v>4.5</v>
      </c>
      <c r="O820" s="9">
        <f t="shared" si="34"/>
        <v>30</v>
      </c>
      <c r="P820" s="9">
        <f>STOCK[[#This Row],[Precio Final]]-STOCK[[#This Row],[Costo total]]</f>
        <v>27</v>
      </c>
      <c r="Q820" s="8">
        <f>STOCK[[#This Row],[Ganancia Unitaria]]*STOCK[[#This Row],[Salidas]]</f>
        <v>0</v>
      </c>
      <c r="R820" s="8"/>
      <c r="S820" s="8"/>
      <c r="T820" s="9"/>
      <c r="U820" s="8"/>
      <c r="V820" s="8"/>
    </row>
    <row r="821" spans="1:22" ht="51" customHeight="1" x14ac:dyDescent="0.2">
      <c r="A821" s="14" t="s">
        <v>1624</v>
      </c>
      <c r="B821" s="14" t="s">
        <v>111</v>
      </c>
      <c r="C821" s="16" t="s">
        <v>1623</v>
      </c>
      <c r="D821" s="14" t="s">
        <v>34</v>
      </c>
      <c r="E821" s="15"/>
      <c r="F821" s="15">
        <v>30</v>
      </c>
      <c r="G821" s="14">
        <v>1</v>
      </c>
      <c r="H821" s="17">
        <f>SUMIFS(VENTAS[Cantidad],VENTAS[Código del producto Vendido],STOCK[[#This Row],[Code]])</f>
        <v>0</v>
      </c>
      <c r="I821" s="14">
        <f>STOCK[[#This Row],[Entradas]]-STOCK[[#This Row],[Salidas]]</f>
        <v>1</v>
      </c>
      <c r="J821" s="18">
        <f>STOCK[[#This Row],[Precio Final]]*10%</f>
        <v>3</v>
      </c>
      <c r="K821" s="15"/>
      <c r="L821" s="15"/>
      <c r="M821" s="19">
        <f>STOCK[[#This Row],[Costo Unitario (USD)]]+STOCK[[#This Row],[Costo Envío (USD)]]+STOCK[[#This Row],[Comisión 10%]]</f>
        <v>3</v>
      </c>
      <c r="N821" s="14">
        <f t="shared" si="32"/>
        <v>4.5</v>
      </c>
      <c r="O821" s="15">
        <f t="shared" si="34"/>
        <v>30</v>
      </c>
      <c r="P821" s="15">
        <f>STOCK[[#This Row],[Precio Final]]-STOCK[[#This Row],[Costo total]]</f>
        <v>27</v>
      </c>
      <c r="Q821" s="14">
        <f>STOCK[[#This Row],[Ganancia Unitaria]]*STOCK[[#This Row],[Salidas]]</f>
        <v>0</v>
      </c>
      <c r="R821" s="14"/>
      <c r="S821" s="14"/>
      <c r="T821" s="15"/>
      <c r="U821" s="14"/>
      <c r="V821" s="14"/>
    </row>
    <row r="822" spans="1:22" ht="51" customHeight="1" x14ac:dyDescent="0.2">
      <c r="A822" s="8" t="s">
        <v>1625</v>
      </c>
      <c r="B822" s="8" t="s">
        <v>249</v>
      </c>
      <c r="C822" s="10" t="s">
        <v>1626</v>
      </c>
      <c r="D822" s="8" t="s">
        <v>42</v>
      </c>
      <c r="E822" s="9"/>
      <c r="F822" s="9">
        <v>30</v>
      </c>
      <c r="G822" s="8">
        <v>1</v>
      </c>
      <c r="H822" s="11">
        <f>SUMIFS(VENTAS[Cantidad],VENTAS[Código del producto Vendido],STOCK[[#This Row],[Code]])</f>
        <v>1</v>
      </c>
      <c r="I822" s="8">
        <f>STOCK[[#This Row],[Entradas]]-STOCK[[#This Row],[Salidas]]</f>
        <v>0</v>
      </c>
      <c r="J822" s="12">
        <f>STOCK[[#This Row],[Precio Final]]*10%</f>
        <v>3</v>
      </c>
      <c r="K822" s="9"/>
      <c r="L822" s="9"/>
      <c r="M822" s="13">
        <f>STOCK[[#This Row],[Costo Unitario (USD)]]+STOCK[[#This Row],[Costo Envío (USD)]]+STOCK[[#This Row],[Comisión 10%]]</f>
        <v>3</v>
      </c>
      <c r="N822" s="8">
        <f t="shared" si="32"/>
        <v>4.5</v>
      </c>
      <c r="O822" s="9">
        <f t="shared" si="34"/>
        <v>30</v>
      </c>
      <c r="P822" s="9">
        <f>STOCK[[#This Row],[Precio Final]]-STOCK[[#This Row],[Costo total]]</f>
        <v>27</v>
      </c>
      <c r="Q822" s="8">
        <f>STOCK[[#This Row],[Ganancia Unitaria]]*STOCK[[#This Row],[Salidas]]</f>
        <v>27</v>
      </c>
      <c r="R822" s="8"/>
      <c r="S822" s="8"/>
      <c r="T822" s="9"/>
      <c r="U822" s="8"/>
      <c r="V822" s="8"/>
    </row>
    <row r="823" spans="1:22" ht="51" customHeight="1" x14ac:dyDescent="0.2">
      <c r="A823" s="14" t="s">
        <v>1627</v>
      </c>
      <c r="B823" s="14" t="s">
        <v>249</v>
      </c>
      <c r="C823" s="16" t="s">
        <v>1628</v>
      </c>
      <c r="D823" s="14" t="s">
        <v>42</v>
      </c>
      <c r="E823" s="15"/>
      <c r="F823" s="15">
        <v>30</v>
      </c>
      <c r="G823" s="14">
        <v>1</v>
      </c>
      <c r="H823" s="17">
        <f>SUMIFS(VENTAS[Cantidad],VENTAS[Código del producto Vendido],STOCK[[#This Row],[Code]])</f>
        <v>1</v>
      </c>
      <c r="I823" s="14">
        <f>STOCK[[#This Row],[Entradas]]-STOCK[[#This Row],[Salidas]]</f>
        <v>0</v>
      </c>
      <c r="J823" s="18">
        <f>STOCK[[#This Row],[Precio Final]]*10%</f>
        <v>3</v>
      </c>
      <c r="K823" s="15"/>
      <c r="L823" s="15"/>
      <c r="M823" s="19">
        <f>STOCK[[#This Row],[Costo Unitario (USD)]]+STOCK[[#This Row],[Costo Envío (USD)]]+STOCK[[#This Row],[Comisión 10%]]</f>
        <v>3</v>
      </c>
      <c r="N823" s="14">
        <f t="shared" si="32"/>
        <v>4.5</v>
      </c>
      <c r="O823" s="15">
        <f t="shared" si="34"/>
        <v>30</v>
      </c>
      <c r="P823" s="15">
        <f>STOCK[[#This Row],[Precio Final]]-STOCK[[#This Row],[Costo total]]</f>
        <v>27</v>
      </c>
      <c r="Q823" s="14">
        <f>STOCK[[#This Row],[Ganancia Unitaria]]*STOCK[[#This Row],[Salidas]]</f>
        <v>27</v>
      </c>
      <c r="R823" s="14"/>
      <c r="S823" s="14"/>
      <c r="T823" s="15"/>
      <c r="U823" s="14"/>
      <c r="V823" s="14"/>
    </row>
    <row r="824" spans="1:22" ht="51" customHeight="1" x14ac:dyDescent="0.2">
      <c r="A824" s="8" t="s">
        <v>1629</v>
      </c>
      <c r="B824" s="8" t="s">
        <v>85</v>
      </c>
      <c r="C824" s="10" t="s">
        <v>1630</v>
      </c>
      <c r="D824" s="8" t="s">
        <v>42</v>
      </c>
      <c r="E824" s="9"/>
      <c r="F824" s="9">
        <v>30</v>
      </c>
      <c r="G824" s="8">
        <v>3</v>
      </c>
      <c r="H824" s="11">
        <f>SUMIFS(VENTAS[Cantidad],VENTAS[Código del producto Vendido],STOCK[[#This Row],[Code]])</f>
        <v>1</v>
      </c>
      <c r="I824" s="8">
        <f>STOCK[[#This Row],[Entradas]]-STOCK[[#This Row],[Salidas]]</f>
        <v>2</v>
      </c>
      <c r="J824" s="12">
        <f>STOCK[[#This Row],[Precio Final]]*10%</f>
        <v>3</v>
      </c>
      <c r="K824" s="9"/>
      <c r="L824" s="9"/>
      <c r="M824" s="13">
        <f>STOCK[[#This Row],[Costo Unitario (USD)]]+STOCK[[#This Row],[Costo Envío (USD)]]+STOCK[[#This Row],[Comisión 10%]]</f>
        <v>3</v>
      </c>
      <c r="N824" s="8">
        <f t="shared" si="32"/>
        <v>4.5</v>
      </c>
      <c r="O824" s="9">
        <f t="shared" si="34"/>
        <v>30</v>
      </c>
      <c r="P824" s="9">
        <f>STOCK[[#This Row],[Precio Final]]-STOCK[[#This Row],[Costo total]]</f>
        <v>27</v>
      </c>
      <c r="Q824" s="8">
        <f>STOCK[[#This Row],[Ganancia Unitaria]]*STOCK[[#This Row],[Salidas]]</f>
        <v>27</v>
      </c>
      <c r="R824" s="8"/>
      <c r="S824" s="8"/>
      <c r="T824" s="9"/>
      <c r="U824" s="8"/>
      <c r="V824" s="8"/>
    </row>
    <row r="825" spans="1:22" ht="51" customHeight="1" x14ac:dyDescent="0.2">
      <c r="A825" s="14" t="s">
        <v>1631</v>
      </c>
      <c r="B825" s="14" t="s">
        <v>607</v>
      </c>
      <c r="C825" s="16" t="s">
        <v>671</v>
      </c>
      <c r="D825" s="14" t="s">
        <v>609</v>
      </c>
      <c r="E825" s="15"/>
      <c r="F825" s="15">
        <v>20</v>
      </c>
      <c r="G825" s="14">
        <v>2</v>
      </c>
      <c r="H825" s="17">
        <f>SUMIFS(VENTAS[Cantidad],VENTAS[Código del producto Vendido],STOCK[[#This Row],[Code]])</f>
        <v>0</v>
      </c>
      <c r="I825" s="14">
        <f>STOCK[[#This Row],[Entradas]]-STOCK[[#This Row],[Salidas]]</f>
        <v>2</v>
      </c>
      <c r="J825" s="18">
        <f>STOCK[[#This Row],[Precio Final]]*10%</f>
        <v>2</v>
      </c>
      <c r="K825" s="15"/>
      <c r="L825" s="15"/>
      <c r="M825" s="19">
        <f>STOCK[[#This Row],[Costo Unitario (USD)]]+STOCK[[#This Row],[Costo Envío (USD)]]+STOCK[[#This Row],[Comisión 10%]]</f>
        <v>2</v>
      </c>
      <c r="N825" s="14">
        <f t="shared" si="32"/>
        <v>3</v>
      </c>
      <c r="O825" s="15">
        <f t="shared" si="34"/>
        <v>20</v>
      </c>
      <c r="P825" s="15">
        <f>STOCK[[#This Row],[Precio Final]]-STOCK[[#This Row],[Costo total]]</f>
        <v>18</v>
      </c>
      <c r="Q825" s="14">
        <f>STOCK[[#This Row],[Ganancia Unitaria]]*STOCK[[#This Row],[Salidas]]</f>
        <v>0</v>
      </c>
      <c r="R825" s="14"/>
      <c r="S825" s="14"/>
      <c r="T825" s="15"/>
      <c r="U825" s="14"/>
      <c r="V825" s="14"/>
    </row>
    <row r="826" spans="1:22" ht="51" customHeight="1" x14ac:dyDescent="0.2">
      <c r="A826" s="8" t="s">
        <v>1632</v>
      </c>
      <c r="B826" s="8" t="s">
        <v>607</v>
      </c>
      <c r="C826" s="10" t="s">
        <v>1633</v>
      </c>
      <c r="D826" s="8" t="s">
        <v>224</v>
      </c>
      <c r="E826" s="9"/>
      <c r="F826" s="9">
        <v>20</v>
      </c>
      <c r="G826" s="8">
        <v>2</v>
      </c>
      <c r="H826" s="11">
        <f>SUMIFS(VENTAS[Cantidad],VENTAS[Código del producto Vendido],STOCK[[#This Row],[Code]])</f>
        <v>1</v>
      </c>
      <c r="I826" s="8">
        <f>STOCK[[#This Row],[Entradas]]-STOCK[[#This Row],[Salidas]]</f>
        <v>1</v>
      </c>
      <c r="J826" s="12">
        <f>STOCK[[#This Row],[Precio Final]]*10%</f>
        <v>2</v>
      </c>
      <c r="K826" s="9"/>
      <c r="L826" s="9"/>
      <c r="M826" s="13">
        <f>STOCK[[#This Row],[Costo Unitario (USD)]]+STOCK[[#This Row],[Costo Envío (USD)]]+STOCK[[#This Row],[Comisión 10%]]</f>
        <v>2</v>
      </c>
      <c r="N826" s="8">
        <f t="shared" si="32"/>
        <v>3</v>
      </c>
      <c r="O826" s="9">
        <f t="shared" si="34"/>
        <v>20</v>
      </c>
      <c r="P826" s="9">
        <f>STOCK[[#This Row],[Precio Final]]-STOCK[[#This Row],[Costo total]]</f>
        <v>18</v>
      </c>
      <c r="Q826" s="8">
        <f>STOCK[[#This Row],[Ganancia Unitaria]]*STOCK[[#This Row],[Salidas]]</f>
        <v>18</v>
      </c>
      <c r="R826" s="8"/>
      <c r="S826" s="8"/>
      <c r="T826" s="9"/>
      <c r="U826" s="8"/>
      <c r="V826" s="8"/>
    </row>
    <row r="827" spans="1:22" ht="51" customHeight="1" x14ac:dyDescent="0.2">
      <c r="A827" s="14" t="s">
        <v>1634</v>
      </c>
      <c r="B827" s="14" t="s">
        <v>85</v>
      </c>
      <c r="C827" s="16" t="s">
        <v>1633</v>
      </c>
      <c r="D827" s="14" t="s">
        <v>42</v>
      </c>
      <c r="E827" s="15"/>
      <c r="F827" s="15">
        <v>20</v>
      </c>
      <c r="G827" s="14">
        <v>1</v>
      </c>
      <c r="H827" s="17">
        <f>SUMIFS(VENTAS[Cantidad],VENTAS[Código del producto Vendido],STOCK[[#This Row],[Code]])</f>
        <v>0</v>
      </c>
      <c r="I827" s="14">
        <f>STOCK[[#This Row],[Entradas]]-STOCK[[#This Row],[Salidas]]</f>
        <v>1</v>
      </c>
      <c r="J827" s="18">
        <f>STOCK[[#This Row],[Precio Final]]*10%</f>
        <v>2</v>
      </c>
      <c r="K827" s="15"/>
      <c r="L827" s="15"/>
      <c r="M827" s="19">
        <f>STOCK[[#This Row],[Costo Unitario (USD)]]+STOCK[[#This Row],[Costo Envío (USD)]]+STOCK[[#This Row],[Comisión 10%]]</f>
        <v>2</v>
      </c>
      <c r="N827" s="14">
        <f t="shared" si="32"/>
        <v>3</v>
      </c>
      <c r="O827" s="15">
        <f t="shared" si="34"/>
        <v>20</v>
      </c>
      <c r="P827" s="15">
        <f>STOCK[[#This Row],[Precio Final]]-STOCK[[#This Row],[Costo total]]</f>
        <v>18</v>
      </c>
      <c r="Q827" s="14">
        <f>STOCK[[#This Row],[Ganancia Unitaria]]*STOCK[[#This Row],[Salidas]]</f>
        <v>0</v>
      </c>
      <c r="R827" s="14"/>
      <c r="S827" s="14"/>
      <c r="T827" s="15"/>
      <c r="U827" s="14"/>
      <c r="V827" s="14"/>
    </row>
    <row r="828" spans="1:22" ht="51" customHeight="1" x14ac:dyDescent="0.2">
      <c r="A828" s="8" t="s">
        <v>1635</v>
      </c>
      <c r="B828" s="8" t="s">
        <v>136</v>
      </c>
      <c r="C828" s="10" t="s">
        <v>1630</v>
      </c>
      <c r="D828" s="8" t="s">
        <v>34</v>
      </c>
      <c r="E828" s="9"/>
      <c r="F828" s="9">
        <v>30</v>
      </c>
      <c r="G828" s="8">
        <v>1</v>
      </c>
      <c r="H828" s="11">
        <f>SUMIFS(VENTAS[Cantidad],VENTAS[Código del producto Vendido],STOCK[[#This Row],[Code]])</f>
        <v>0</v>
      </c>
      <c r="I828" s="8">
        <f>STOCK[[#This Row],[Entradas]]-STOCK[[#This Row],[Salidas]]</f>
        <v>1</v>
      </c>
      <c r="J828" s="12">
        <f>STOCK[[#This Row],[Precio Final]]*10%</f>
        <v>3</v>
      </c>
      <c r="K828" s="9"/>
      <c r="L828" s="9"/>
      <c r="M828" s="13">
        <f>STOCK[[#This Row],[Costo Unitario (USD)]]+STOCK[[#This Row],[Costo Envío (USD)]]+STOCK[[#This Row],[Comisión 10%]]</f>
        <v>3</v>
      </c>
      <c r="N828" s="8">
        <f t="shared" si="32"/>
        <v>4.5</v>
      </c>
      <c r="O828" s="9">
        <f t="shared" si="34"/>
        <v>30</v>
      </c>
      <c r="P828" s="9">
        <f>STOCK[[#This Row],[Precio Final]]-STOCK[[#This Row],[Costo total]]</f>
        <v>27</v>
      </c>
      <c r="Q828" s="8">
        <f>STOCK[[#This Row],[Ganancia Unitaria]]*STOCK[[#This Row],[Salidas]]</f>
        <v>0</v>
      </c>
      <c r="R828" s="8"/>
      <c r="S828" s="8"/>
      <c r="T828" s="9"/>
      <c r="U828" s="8"/>
      <c r="V828" s="8"/>
    </row>
    <row r="829" spans="1:22" ht="51" customHeight="1" x14ac:dyDescent="0.2">
      <c r="A829" s="14" t="s">
        <v>1636</v>
      </c>
      <c r="B829" s="14" t="s">
        <v>136</v>
      </c>
      <c r="C829" s="16" t="s">
        <v>1637</v>
      </c>
      <c r="D829" s="14" t="s">
        <v>34</v>
      </c>
      <c r="E829" s="15"/>
      <c r="F829" s="15">
        <v>25</v>
      </c>
      <c r="G829" s="14">
        <v>1</v>
      </c>
      <c r="H829" s="17">
        <f>SUMIFS(VENTAS[Cantidad],VENTAS[Código del producto Vendido],STOCK[[#This Row],[Code]])</f>
        <v>0</v>
      </c>
      <c r="I829" s="14">
        <f>STOCK[[#This Row],[Entradas]]-STOCK[[#This Row],[Salidas]]</f>
        <v>1</v>
      </c>
      <c r="J829" s="18">
        <f>STOCK[[#This Row],[Precio Final]]*10%</f>
        <v>2.5</v>
      </c>
      <c r="K829" s="15"/>
      <c r="L829" s="15"/>
      <c r="M829" s="19">
        <f>STOCK[[#This Row],[Costo Unitario (USD)]]+STOCK[[#This Row],[Costo Envío (USD)]]+STOCK[[#This Row],[Comisión 10%]]</f>
        <v>2.5</v>
      </c>
      <c r="N829" s="14">
        <f t="shared" si="32"/>
        <v>3.75</v>
      </c>
      <c r="O829" s="15">
        <f t="shared" si="34"/>
        <v>25</v>
      </c>
      <c r="P829" s="15">
        <f>STOCK[[#This Row],[Precio Final]]-STOCK[[#This Row],[Costo total]]</f>
        <v>22.5</v>
      </c>
      <c r="Q829" s="14">
        <f>STOCK[[#This Row],[Ganancia Unitaria]]*STOCK[[#This Row],[Salidas]]</f>
        <v>0</v>
      </c>
      <c r="R829" s="14"/>
      <c r="S829" s="14"/>
      <c r="T829" s="15"/>
      <c r="U829" s="14"/>
      <c r="V829" s="14"/>
    </row>
    <row r="830" spans="1:22" ht="51" customHeight="1" x14ac:dyDescent="0.2">
      <c r="A830" s="8" t="s">
        <v>1638</v>
      </c>
      <c r="B830" s="8" t="s">
        <v>136</v>
      </c>
      <c r="C830" s="10" t="s">
        <v>1639</v>
      </c>
      <c r="D830" s="8" t="s">
        <v>113</v>
      </c>
      <c r="E830" s="9"/>
      <c r="F830" s="9">
        <v>20</v>
      </c>
      <c r="G830" s="8">
        <v>1</v>
      </c>
      <c r="H830" s="11">
        <f>SUMIFS(VENTAS[Cantidad],VENTAS[Código del producto Vendido],STOCK[[#This Row],[Code]])</f>
        <v>1</v>
      </c>
      <c r="I830" s="8">
        <f>STOCK[[#This Row],[Entradas]]-STOCK[[#This Row],[Salidas]]</f>
        <v>0</v>
      </c>
      <c r="J830" s="12">
        <f>STOCK[[#This Row],[Precio Final]]*10%</f>
        <v>2</v>
      </c>
      <c r="K830" s="9"/>
      <c r="L830" s="9"/>
      <c r="M830" s="13">
        <f>STOCK[[#This Row],[Costo Unitario (USD)]]+STOCK[[#This Row],[Costo Envío (USD)]]+STOCK[[#This Row],[Comisión 10%]]</f>
        <v>2</v>
      </c>
      <c r="N830" s="8">
        <f t="shared" si="32"/>
        <v>3</v>
      </c>
      <c r="O830" s="9">
        <f t="shared" si="34"/>
        <v>20</v>
      </c>
      <c r="P830" s="9">
        <f>STOCK[[#This Row],[Precio Final]]-STOCK[[#This Row],[Costo total]]</f>
        <v>18</v>
      </c>
      <c r="Q830" s="8">
        <f>STOCK[[#This Row],[Ganancia Unitaria]]*STOCK[[#This Row],[Salidas]]</f>
        <v>18</v>
      </c>
      <c r="R830" s="8"/>
      <c r="S830" s="8"/>
      <c r="T830" s="9"/>
      <c r="U830" s="8"/>
      <c r="V830" s="8"/>
    </row>
    <row r="831" spans="1:22" ht="51" customHeight="1" x14ac:dyDescent="0.2">
      <c r="A831" s="14" t="s">
        <v>1640</v>
      </c>
      <c r="B831" s="14" t="s">
        <v>136</v>
      </c>
      <c r="C831" s="16" t="s">
        <v>1639</v>
      </c>
      <c r="D831" s="14" t="s">
        <v>34</v>
      </c>
      <c r="E831" s="15"/>
      <c r="F831" s="15">
        <v>20</v>
      </c>
      <c r="G831" s="14">
        <v>1</v>
      </c>
      <c r="H831" s="17">
        <f>SUMIFS(VENTAS[Cantidad],VENTAS[Código del producto Vendido],STOCK[[#This Row],[Code]])</f>
        <v>1</v>
      </c>
      <c r="I831" s="14">
        <f>STOCK[[#This Row],[Entradas]]-STOCK[[#This Row],[Salidas]]</f>
        <v>0</v>
      </c>
      <c r="J831" s="18">
        <f>STOCK[[#This Row],[Precio Final]]*10%</f>
        <v>2</v>
      </c>
      <c r="K831" s="15"/>
      <c r="L831" s="15"/>
      <c r="M831" s="19">
        <f>STOCK[[#This Row],[Costo Unitario (USD)]]+STOCK[[#This Row],[Costo Envío (USD)]]+STOCK[[#This Row],[Comisión 10%]]</f>
        <v>2</v>
      </c>
      <c r="N831" s="14">
        <f t="shared" si="32"/>
        <v>3</v>
      </c>
      <c r="O831" s="15">
        <f t="shared" si="34"/>
        <v>20</v>
      </c>
      <c r="P831" s="15">
        <f>STOCK[[#This Row],[Precio Final]]-STOCK[[#This Row],[Costo total]]</f>
        <v>18</v>
      </c>
      <c r="Q831" s="14">
        <f>STOCK[[#This Row],[Ganancia Unitaria]]*STOCK[[#This Row],[Salidas]]</f>
        <v>18</v>
      </c>
      <c r="R831" s="14"/>
      <c r="S831" s="14"/>
      <c r="T831" s="15"/>
      <c r="U831" s="14"/>
      <c r="V831" s="14"/>
    </row>
    <row r="832" spans="1:22" ht="51" customHeight="1" x14ac:dyDescent="0.2">
      <c r="A832" s="8" t="s">
        <v>1641</v>
      </c>
      <c r="B832" s="8" t="s">
        <v>85</v>
      </c>
      <c r="C832" s="10" t="s">
        <v>1639</v>
      </c>
      <c r="D832" s="8" t="s">
        <v>42</v>
      </c>
      <c r="E832" s="9"/>
      <c r="F832" s="9">
        <v>20</v>
      </c>
      <c r="G832" s="8">
        <v>1</v>
      </c>
      <c r="H832" s="11">
        <f>SUMIFS(VENTAS[Cantidad],VENTAS[Código del producto Vendido],STOCK[[#This Row],[Code]])</f>
        <v>1</v>
      </c>
      <c r="I832" s="8">
        <f>STOCK[[#This Row],[Entradas]]-STOCK[[#This Row],[Salidas]]</f>
        <v>0</v>
      </c>
      <c r="J832" s="12">
        <f>STOCK[[#This Row],[Precio Final]]*10%</f>
        <v>2</v>
      </c>
      <c r="K832" s="9"/>
      <c r="L832" s="9"/>
      <c r="M832" s="13">
        <f>STOCK[[#This Row],[Costo Unitario (USD)]]+STOCK[[#This Row],[Costo Envío (USD)]]+STOCK[[#This Row],[Comisión 10%]]</f>
        <v>2</v>
      </c>
      <c r="N832" s="8">
        <f t="shared" si="32"/>
        <v>3</v>
      </c>
      <c r="O832" s="9">
        <f t="shared" si="34"/>
        <v>20</v>
      </c>
      <c r="P832" s="9">
        <f>STOCK[[#This Row],[Precio Final]]-STOCK[[#This Row],[Costo total]]</f>
        <v>18</v>
      </c>
      <c r="Q832" s="8">
        <f>STOCK[[#This Row],[Ganancia Unitaria]]*STOCK[[#This Row],[Salidas]]</f>
        <v>18</v>
      </c>
      <c r="R832" s="8"/>
      <c r="S832" s="8"/>
      <c r="T832" s="9"/>
      <c r="U832" s="8"/>
      <c r="V832" s="8"/>
    </row>
    <row r="833" spans="1:22" ht="68" customHeight="1" x14ac:dyDescent="0.2">
      <c r="A833" s="14" t="s">
        <v>1642</v>
      </c>
      <c r="B833" s="14" t="s">
        <v>136</v>
      </c>
      <c r="C833" s="16" t="s">
        <v>1643</v>
      </c>
      <c r="D833" s="14" t="s">
        <v>42</v>
      </c>
      <c r="E833" s="15"/>
      <c r="F833" s="15">
        <v>28</v>
      </c>
      <c r="G833" s="14">
        <v>1</v>
      </c>
      <c r="H833" s="17">
        <f>SUMIFS(VENTAS[Cantidad],VENTAS[Código del producto Vendido],STOCK[[#This Row],[Code]])</f>
        <v>1</v>
      </c>
      <c r="I833" s="14">
        <f>STOCK[[#This Row],[Entradas]]-STOCK[[#This Row],[Salidas]]</f>
        <v>0</v>
      </c>
      <c r="J833" s="18">
        <f>STOCK[[#This Row],[Precio Final]]*10%</f>
        <v>2.8000000000000003</v>
      </c>
      <c r="K833" s="15"/>
      <c r="L833" s="15"/>
      <c r="M833" s="19">
        <f>STOCK[[#This Row],[Costo Unitario (USD)]]+STOCK[[#This Row],[Costo Envío (USD)]]+STOCK[[#This Row],[Comisión 10%]]</f>
        <v>2.8000000000000003</v>
      </c>
      <c r="N833" s="14">
        <f t="shared" si="32"/>
        <v>4.2</v>
      </c>
      <c r="O833" s="15">
        <f t="shared" si="34"/>
        <v>28</v>
      </c>
      <c r="P833" s="15">
        <f>STOCK[[#This Row],[Precio Final]]-STOCK[[#This Row],[Costo total]]</f>
        <v>25.2</v>
      </c>
      <c r="Q833" s="14">
        <f>STOCK[[#This Row],[Ganancia Unitaria]]*STOCK[[#This Row],[Salidas]]</f>
        <v>25.2</v>
      </c>
      <c r="R833" s="14"/>
      <c r="S833" s="14"/>
      <c r="T833" s="15"/>
      <c r="U833" s="14"/>
      <c r="V833" s="14"/>
    </row>
    <row r="834" spans="1:22" ht="68" customHeight="1" x14ac:dyDescent="0.2">
      <c r="A834" s="8" t="s">
        <v>1644</v>
      </c>
      <c r="B834" s="8" t="s">
        <v>136</v>
      </c>
      <c r="C834" s="10" t="s">
        <v>1643</v>
      </c>
      <c r="D834" s="8" t="s">
        <v>113</v>
      </c>
      <c r="E834" s="9"/>
      <c r="F834" s="9">
        <v>28</v>
      </c>
      <c r="G834" s="8">
        <v>2</v>
      </c>
      <c r="H834" s="11">
        <f>SUMIFS(VENTAS[Cantidad],VENTAS[Código del producto Vendido],STOCK[[#This Row],[Code]])</f>
        <v>2</v>
      </c>
      <c r="I834" s="8">
        <f>STOCK[[#This Row],[Entradas]]-STOCK[[#This Row],[Salidas]]</f>
        <v>0</v>
      </c>
      <c r="J834" s="12">
        <f>STOCK[[#This Row],[Precio Final]]*10%</f>
        <v>2.8000000000000003</v>
      </c>
      <c r="K834" s="9"/>
      <c r="L834" s="9"/>
      <c r="M834" s="13">
        <f>STOCK[[#This Row],[Costo Unitario (USD)]]+STOCK[[#This Row],[Costo Envío (USD)]]+STOCK[[#This Row],[Comisión 10%]]</f>
        <v>2.8000000000000003</v>
      </c>
      <c r="N834" s="8">
        <f t="shared" ref="N834:N897" si="35">M834*1.5</f>
        <v>4.2</v>
      </c>
      <c r="O834" s="9">
        <f t="shared" si="34"/>
        <v>28</v>
      </c>
      <c r="P834" s="9">
        <f>STOCK[[#This Row],[Precio Final]]-STOCK[[#This Row],[Costo total]]</f>
        <v>25.2</v>
      </c>
      <c r="Q834" s="8">
        <f>STOCK[[#This Row],[Ganancia Unitaria]]*STOCK[[#This Row],[Salidas]]</f>
        <v>50.4</v>
      </c>
      <c r="R834" s="8"/>
      <c r="S834" s="8"/>
      <c r="T834" s="9"/>
      <c r="U834" s="8"/>
      <c r="V834" s="8"/>
    </row>
    <row r="835" spans="1:22" ht="68" customHeight="1" x14ac:dyDescent="0.2">
      <c r="A835" s="14" t="s">
        <v>1645</v>
      </c>
      <c r="B835" s="14" t="s">
        <v>607</v>
      </c>
      <c r="C835" s="16" t="s">
        <v>1646</v>
      </c>
      <c r="D835" s="14" t="s">
        <v>224</v>
      </c>
      <c r="E835" s="15"/>
      <c r="F835" s="15">
        <v>28</v>
      </c>
      <c r="G835" s="14">
        <v>1</v>
      </c>
      <c r="H835" s="17">
        <f>SUMIFS(VENTAS[Cantidad],VENTAS[Código del producto Vendido],STOCK[[#This Row],[Code]])</f>
        <v>0</v>
      </c>
      <c r="I835" s="14">
        <f>STOCK[[#This Row],[Entradas]]-STOCK[[#This Row],[Salidas]]</f>
        <v>1</v>
      </c>
      <c r="J835" s="18">
        <f>STOCK[[#This Row],[Precio Final]]*10%</f>
        <v>2.8000000000000003</v>
      </c>
      <c r="K835" s="15"/>
      <c r="L835" s="15"/>
      <c r="M835" s="19">
        <f>STOCK[[#This Row],[Costo Unitario (USD)]]+STOCK[[#This Row],[Costo Envío (USD)]]+STOCK[[#This Row],[Comisión 10%]]</f>
        <v>2.8000000000000003</v>
      </c>
      <c r="N835" s="14">
        <f t="shared" si="35"/>
        <v>4.2</v>
      </c>
      <c r="O835" s="15">
        <f t="shared" si="34"/>
        <v>28</v>
      </c>
      <c r="P835" s="15">
        <f>STOCK[[#This Row],[Precio Final]]-STOCK[[#This Row],[Costo total]]</f>
        <v>25.2</v>
      </c>
      <c r="Q835" s="14">
        <f>STOCK[[#This Row],[Ganancia Unitaria]]*STOCK[[#This Row],[Salidas]]</f>
        <v>0</v>
      </c>
      <c r="R835" s="14"/>
      <c r="S835" s="14"/>
      <c r="T835" s="15"/>
      <c r="U835" s="14"/>
      <c r="V835" s="14"/>
    </row>
    <row r="836" spans="1:22" ht="51" customHeight="1" x14ac:dyDescent="0.2">
      <c r="A836" s="8" t="s">
        <v>1647</v>
      </c>
      <c r="B836" s="8" t="s">
        <v>607</v>
      </c>
      <c r="C836" s="10" t="s">
        <v>1648</v>
      </c>
      <c r="D836" s="8" t="s">
        <v>609</v>
      </c>
      <c r="E836" s="9"/>
      <c r="F836" s="9">
        <v>20</v>
      </c>
      <c r="G836" s="8">
        <v>1</v>
      </c>
      <c r="H836" s="11">
        <f>SUMIFS(VENTAS[Cantidad],VENTAS[Código del producto Vendido],STOCK[[#This Row],[Code]])</f>
        <v>0</v>
      </c>
      <c r="I836" s="8">
        <f>STOCK[[#This Row],[Entradas]]-STOCK[[#This Row],[Salidas]]</f>
        <v>1</v>
      </c>
      <c r="J836" s="12">
        <f>STOCK[[#This Row],[Precio Final]]*10%</f>
        <v>2</v>
      </c>
      <c r="K836" s="9"/>
      <c r="L836" s="9"/>
      <c r="M836" s="13">
        <f>STOCK[[#This Row],[Costo Unitario (USD)]]+STOCK[[#This Row],[Costo Envío (USD)]]+STOCK[[#This Row],[Comisión 10%]]</f>
        <v>2</v>
      </c>
      <c r="N836" s="8">
        <f t="shared" si="35"/>
        <v>3</v>
      </c>
      <c r="O836" s="9">
        <f t="shared" si="34"/>
        <v>20</v>
      </c>
      <c r="P836" s="9">
        <f>STOCK[[#This Row],[Precio Final]]-STOCK[[#This Row],[Costo total]]</f>
        <v>18</v>
      </c>
      <c r="Q836" s="8">
        <f>STOCK[[#This Row],[Ganancia Unitaria]]*STOCK[[#This Row],[Salidas]]</f>
        <v>0</v>
      </c>
      <c r="R836" s="8"/>
      <c r="S836" s="8"/>
      <c r="T836" s="9"/>
      <c r="U836" s="8"/>
      <c r="V836" s="8"/>
    </row>
    <row r="837" spans="1:22" ht="51" customHeight="1" x14ac:dyDescent="0.2">
      <c r="A837" s="14" t="s">
        <v>1649</v>
      </c>
      <c r="B837" s="14" t="s">
        <v>136</v>
      </c>
      <c r="C837" s="16" t="s">
        <v>1650</v>
      </c>
      <c r="D837" s="14" t="s">
        <v>113</v>
      </c>
      <c r="E837" s="15"/>
      <c r="F837" s="15">
        <v>20</v>
      </c>
      <c r="G837" s="14">
        <v>0</v>
      </c>
      <c r="H837" s="17">
        <f>SUMIFS(VENTAS[Cantidad],VENTAS[Código del producto Vendido],STOCK[[#This Row],[Code]])</f>
        <v>0</v>
      </c>
      <c r="I837" s="14">
        <f>STOCK[[#This Row],[Entradas]]-STOCK[[#This Row],[Salidas]]</f>
        <v>0</v>
      </c>
      <c r="J837" s="18">
        <f>STOCK[[#This Row],[Precio Final]]*10%</f>
        <v>2</v>
      </c>
      <c r="K837" s="15"/>
      <c r="L837" s="15"/>
      <c r="M837" s="19">
        <f>STOCK[[#This Row],[Costo Unitario (USD)]]+STOCK[[#This Row],[Costo Envío (USD)]]+STOCK[[#This Row],[Comisión 10%]]</f>
        <v>2</v>
      </c>
      <c r="N837" s="14">
        <f t="shared" si="35"/>
        <v>3</v>
      </c>
      <c r="O837" s="15">
        <f t="shared" si="34"/>
        <v>20</v>
      </c>
      <c r="P837" s="15">
        <f>STOCK[[#This Row],[Precio Final]]-STOCK[[#This Row],[Costo total]]</f>
        <v>18</v>
      </c>
      <c r="Q837" s="14">
        <f>STOCK[[#This Row],[Ganancia Unitaria]]*STOCK[[#This Row],[Salidas]]</f>
        <v>0</v>
      </c>
      <c r="R837" s="14"/>
      <c r="S837" s="14"/>
      <c r="T837" s="15"/>
      <c r="U837" s="14"/>
      <c r="V837" s="14"/>
    </row>
    <row r="838" spans="1:22" ht="34" customHeight="1" x14ac:dyDescent="0.2">
      <c r="A838" s="8" t="s">
        <v>1651</v>
      </c>
      <c r="B838" s="8" t="s">
        <v>179</v>
      </c>
      <c r="C838" s="10" t="s">
        <v>1652</v>
      </c>
      <c r="D838" s="8" t="s">
        <v>622</v>
      </c>
      <c r="E838" s="9"/>
      <c r="F838" s="9">
        <v>35</v>
      </c>
      <c r="G838" s="8">
        <v>1</v>
      </c>
      <c r="H838" s="11">
        <f>SUMIFS(VENTAS[Cantidad],VENTAS[Código del producto Vendido],STOCK[[#This Row],[Code]])</f>
        <v>1</v>
      </c>
      <c r="I838" s="8">
        <f>STOCK[[#This Row],[Entradas]]-STOCK[[#This Row],[Salidas]]</f>
        <v>0</v>
      </c>
      <c r="J838" s="12">
        <f>STOCK[[#This Row],[Precio Final]]*10%</f>
        <v>3.5</v>
      </c>
      <c r="K838" s="9"/>
      <c r="L838" s="9"/>
      <c r="M838" s="13">
        <f>STOCK[[#This Row],[Costo Unitario (USD)]]+STOCK[[#This Row],[Costo Envío (USD)]]+STOCK[[#This Row],[Comisión 10%]]</f>
        <v>3.5</v>
      </c>
      <c r="N838" s="8">
        <f t="shared" si="35"/>
        <v>5.25</v>
      </c>
      <c r="O838" s="9">
        <f t="shared" si="34"/>
        <v>35</v>
      </c>
      <c r="P838" s="9">
        <f>STOCK[[#This Row],[Precio Final]]-STOCK[[#This Row],[Costo total]]</f>
        <v>31.5</v>
      </c>
      <c r="Q838" s="8">
        <f>STOCK[[#This Row],[Ganancia Unitaria]]*STOCK[[#This Row],[Salidas]]</f>
        <v>31.5</v>
      </c>
      <c r="R838" s="8"/>
      <c r="S838" s="8"/>
      <c r="T838" s="9"/>
      <c r="U838" s="8"/>
      <c r="V838" s="8"/>
    </row>
    <row r="839" spans="1:22" ht="34" customHeight="1" x14ac:dyDescent="0.2">
      <c r="A839" s="14" t="s">
        <v>1653</v>
      </c>
      <c r="B839" s="14" t="s">
        <v>328</v>
      </c>
      <c r="C839" s="16" t="s">
        <v>1652</v>
      </c>
      <c r="D839" s="14" t="s">
        <v>1654</v>
      </c>
      <c r="E839" s="15"/>
      <c r="F839" s="15">
        <v>35</v>
      </c>
      <c r="G839" s="14">
        <v>1</v>
      </c>
      <c r="H839" s="17">
        <f>SUMIFS(VENTAS[Cantidad],VENTAS[Código del producto Vendido],STOCK[[#This Row],[Code]])</f>
        <v>0</v>
      </c>
      <c r="I839" s="14">
        <f>STOCK[[#This Row],[Entradas]]-STOCK[[#This Row],[Salidas]]</f>
        <v>1</v>
      </c>
      <c r="J839" s="18">
        <f>STOCK[[#This Row],[Precio Final]]*10%</f>
        <v>3.5</v>
      </c>
      <c r="K839" s="15"/>
      <c r="L839" s="15"/>
      <c r="M839" s="19">
        <f>STOCK[[#This Row],[Costo Unitario (USD)]]+STOCK[[#This Row],[Costo Envío (USD)]]+STOCK[[#This Row],[Comisión 10%]]</f>
        <v>3.5</v>
      </c>
      <c r="N839" s="14">
        <f t="shared" si="35"/>
        <v>5.25</v>
      </c>
      <c r="O839" s="15">
        <f t="shared" si="34"/>
        <v>35</v>
      </c>
      <c r="P839" s="15">
        <f>STOCK[[#This Row],[Precio Final]]-STOCK[[#This Row],[Costo total]]</f>
        <v>31.5</v>
      </c>
      <c r="Q839" s="14">
        <f>STOCK[[#This Row],[Ganancia Unitaria]]*STOCK[[#This Row],[Salidas]]</f>
        <v>0</v>
      </c>
      <c r="R839" s="14"/>
      <c r="S839" s="14"/>
      <c r="T839" s="15"/>
      <c r="U839" s="14"/>
      <c r="V839" s="14"/>
    </row>
    <row r="840" spans="1:22" ht="51" customHeight="1" x14ac:dyDescent="0.2">
      <c r="A840" s="8" t="s">
        <v>1655</v>
      </c>
      <c r="B840" s="8" t="s">
        <v>321</v>
      </c>
      <c r="C840" s="10" t="s">
        <v>1656</v>
      </c>
      <c r="D840" s="8" t="s">
        <v>622</v>
      </c>
      <c r="E840" s="9"/>
      <c r="F840" s="9">
        <v>30</v>
      </c>
      <c r="G840" s="8">
        <v>1</v>
      </c>
      <c r="H840" s="11">
        <f>SUMIFS(VENTAS[Cantidad],VENTAS[Código del producto Vendido],STOCK[[#This Row],[Code]])</f>
        <v>0</v>
      </c>
      <c r="I840" s="8">
        <f>STOCK[[#This Row],[Entradas]]-STOCK[[#This Row],[Salidas]]</f>
        <v>1</v>
      </c>
      <c r="J840" s="12">
        <f>STOCK[[#This Row],[Precio Final]]*10%</f>
        <v>3</v>
      </c>
      <c r="K840" s="9"/>
      <c r="L840" s="9"/>
      <c r="M840" s="13">
        <f>STOCK[[#This Row],[Costo Unitario (USD)]]+STOCK[[#This Row],[Costo Envío (USD)]]+STOCK[[#This Row],[Comisión 10%]]</f>
        <v>3</v>
      </c>
      <c r="N840" s="8">
        <f t="shared" si="35"/>
        <v>4.5</v>
      </c>
      <c r="O840" s="9">
        <f t="shared" si="34"/>
        <v>30</v>
      </c>
      <c r="P840" s="9">
        <f>STOCK[[#This Row],[Precio Final]]-STOCK[[#This Row],[Costo total]]</f>
        <v>27</v>
      </c>
      <c r="Q840" s="8">
        <f>STOCK[[#This Row],[Ganancia Unitaria]]*STOCK[[#This Row],[Salidas]]</f>
        <v>0</v>
      </c>
      <c r="R840" s="8"/>
      <c r="S840" s="8"/>
      <c r="T840" s="9"/>
      <c r="U840" s="8"/>
      <c r="V840" s="8"/>
    </row>
    <row r="841" spans="1:22" ht="51" customHeight="1" x14ac:dyDescent="0.2">
      <c r="A841" s="14" t="s">
        <v>1657</v>
      </c>
      <c r="B841" s="14" t="s">
        <v>179</v>
      </c>
      <c r="C841" s="16" t="s">
        <v>1658</v>
      </c>
      <c r="D841" s="14" t="s">
        <v>1659</v>
      </c>
      <c r="E841" s="15"/>
      <c r="F841" s="15">
        <v>35</v>
      </c>
      <c r="G841" s="14">
        <v>1</v>
      </c>
      <c r="H841" s="17">
        <f>SUMIFS(VENTAS[Cantidad],VENTAS[Código del producto Vendido],STOCK[[#This Row],[Code]])</f>
        <v>0</v>
      </c>
      <c r="I841" s="14">
        <f>STOCK[[#This Row],[Entradas]]-STOCK[[#This Row],[Salidas]]</f>
        <v>1</v>
      </c>
      <c r="J841" s="18" t="e">
        <f>STOCK[[#This Row],[Precio Final]]*10%</f>
        <v>#VALUE!</v>
      </c>
      <c r="K841" s="15"/>
      <c r="L841" s="15"/>
      <c r="M841" s="19" t="e">
        <f>STOCK[[#This Row],[Costo Unitario (USD)]]+STOCK[[#This Row],[Costo Envío (USD)]]+STOCK[[#This Row],[Comisión 10%]]</f>
        <v>#VALUE!</v>
      </c>
      <c r="N841" s="14" t="e">
        <f t="shared" si="35"/>
        <v>#VALUE!</v>
      </c>
      <c r="O841" s="15" t="s">
        <v>1660</v>
      </c>
      <c r="P841" s="15" t="e">
        <f>STOCK[[#This Row],[Precio Final]]-STOCK[[#This Row],[Costo total]]</f>
        <v>#VALUE!</v>
      </c>
      <c r="Q841" s="14" t="e">
        <f>STOCK[[#This Row],[Ganancia Unitaria]]*STOCK[[#This Row],[Salidas]]</f>
        <v>#VALUE!</v>
      </c>
      <c r="R841" s="14"/>
      <c r="S841" s="14"/>
      <c r="T841" s="15"/>
      <c r="U841" s="14"/>
      <c r="V841" s="14"/>
    </row>
    <row r="842" spans="1:22" ht="51" customHeight="1" x14ac:dyDescent="0.2">
      <c r="A842" s="8" t="s">
        <v>1661</v>
      </c>
      <c r="B842" s="8" t="s">
        <v>160</v>
      </c>
      <c r="C842" s="10" t="s">
        <v>1662</v>
      </c>
      <c r="D842" s="8" t="s">
        <v>888</v>
      </c>
      <c r="E842" s="9"/>
      <c r="F842" s="9">
        <v>35</v>
      </c>
      <c r="G842" s="8">
        <v>1</v>
      </c>
      <c r="H842" s="11">
        <f>SUMIFS(VENTAS[Cantidad],VENTAS[Código del producto Vendido],STOCK[[#This Row],[Code]])</f>
        <v>0</v>
      </c>
      <c r="I842" s="8">
        <f>STOCK[[#This Row],[Entradas]]-STOCK[[#This Row],[Salidas]]</f>
        <v>1</v>
      </c>
      <c r="J842" s="12">
        <f>STOCK[[#This Row],[Precio Final]]*10%</f>
        <v>3.5</v>
      </c>
      <c r="K842" s="9"/>
      <c r="L842" s="9"/>
      <c r="M842" s="13">
        <f>STOCK[[#This Row],[Costo Unitario (USD)]]+STOCK[[#This Row],[Costo Envío (USD)]]+STOCK[[#This Row],[Comisión 10%]]</f>
        <v>3.5</v>
      </c>
      <c r="N842" s="8">
        <f t="shared" si="35"/>
        <v>5.25</v>
      </c>
      <c r="O842" s="9">
        <f>F842</f>
        <v>35</v>
      </c>
      <c r="P842" s="9">
        <f>STOCK[[#This Row],[Precio Final]]-STOCK[[#This Row],[Costo total]]</f>
        <v>31.5</v>
      </c>
      <c r="Q842" s="8">
        <f>STOCK[[#This Row],[Ganancia Unitaria]]*STOCK[[#This Row],[Salidas]]</f>
        <v>0</v>
      </c>
      <c r="R842" s="8"/>
      <c r="S842" s="8"/>
      <c r="T842" s="9"/>
      <c r="U842" s="8"/>
      <c r="V842" s="8"/>
    </row>
    <row r="843" spans="1:22" ht="34" customHeight="1" x14ac:dyDescent="0.2">
      <c r="A843" s="14" t="s">
        <v>1663</v>
      </c>
      <c r="B843" s="14" t="s">
        <v>160</v>
      </c>
      <c r="C843" s="16" t="s">
        <v>1664</v>
      </c>
      <c r="D843" s="14" t="s">
        <v>1170</v>
      </c>
      <c r="E843" s="15"/>
      <c r="F843" s="15">
        <v>35</v>
      </c>
      <c r="G843" s="14">
        <v>1</v>
      </c>
      <c r="H843" s="17">
        <f>SUMIFS(VENTAS[Cantidad],VENTAS[Código del producto Vendido],STOCK[[#This Row],[Code]])</f>
        <v>0</v>
      </c>
      <c r="I843" s="14">
        <f>STOCK[[#This Row],[Entradas]]-STOCK[[#This Row],[Salidas]]</f>
        <v>1</v>
      </c>
      <c r="J843" s="18">
        <f>STOCK[[#This Row],[Precio Final]]*10%</f>
        <v>3.5</v>
      </c>
      <c r="K843" s="15"/>
      <c r="L843" s="15"/>
      <c r="M843" s="19">
        <f>STOCK[[#This Row],[Costo Unitario (USD)]]+STOCK[[#This Row],[Costo Envío (USD)]]+STOCK[[#This Row],[Comisión 10%]]</f>
        <v>3.5</v>
      </c>
      <c r="N843" s="14">
        <f t="shared" si="35"/>
        <v>5.25</v>
      </c>
      <c r="O843" s="15">
        <f>F843</f>
        <v>35</v>
      </c>
      <c r="P843" s="15">
        <f>STOCK[[#This Row],[Precio Final]]-STOCK[[#This Row],[Costo total]]</f>
        <v>31.5</v>
      </c>
      <c r="Q843" s="14">
        <f>STOCK[[#This Row],[Ganancia Unitaria]]*STOCK[[#This Row],[Salidas]]</f>
        <v>0</v>
      </c>
      <c r="R843" s="14"/>
      <c r="S843" s="14"/>
      <c r="T843" s="15"/>
      <c r="U843" s="14"/>
      <c r="V843" s="14"/>
    </row>
    <row r="844" spans="1:22" ht="34" customHeight="1" x14ac:dyDescent="0.2">
      <c r="A844" s="8" t="s">
        <v>730</v>
      </c>
      <c r="B844" s="8" t="s">
        <v>179</v>
      </c>
      <c r="C844" s="10" t="s">
        <v>1664</v>
      </c>
      <c r="D844" s="8"/>
      <c r="E844" s="9"/>
      <c r="F844" s="9"/>
      <c r="G844" s="8"/>
      <c r="H844" s="11">
        <f>SUMIFS(VENTAS[Cantidad],VENTAS[Código del producto Vendido],STOCK[[#This Row],[Code]])</f>
        <v>0</v>
      </c>
      <c r="I844" s="8"/>
      <c r="J844" s="12">
        <f>STOCK[[#This Row],[Precio Final]]*10%</f>
        <v>0</v>
      </c>
      <c r="K844" s="9"/>
      <c r="L844" s="9"/>
      <c r="M844" s="13">
        <f>STOCK[[#This Row],[Costo Unitario (USD)]]+STOCK[[#This Row],[Costo Envío (USD)]]+STOCK[[#This Row],[Comisión 10%]]</f>
        <v>0</v>
      </c>
      <c r="N844" s="8">
        <f t="shared" si="35"/>
        <v>0</v>
      </c>
      <c r="O844" s="9"/>
      <c r="P844" s="9">
        <f>STOCK[[#This Row],[Precio Final]]-STOCK[[#This Row],[Costo total]]</f>
        <v>0</v>
      </c>
      <c r="Q844" s="8">
        <f>STOCK[[#This Row],[Ganancia Unitaria]]*STOCK[[#This Row],[Salidas]]</f>
        <v>0</v>
      </c>
      <c r="R844" s="8"/>
      <c r="S844" s="8"/>
      <c r="T844" s="9"/>
      <c r="U844" s="8"/>
      <c r="V844" s="8"/>
    </row>
    <row r="845" spans="1:22" ht="51" customHeight="1" x14ac:dyDescent="0.2">
      <c r="A845" s="14" t="s">
        <v>1665</v>
      </c>
      <c r="B845" s="14" t="s">
        <v>807</v>
      </c>
      <c r="C845" s="16" t="s">
        <v>1666</v>
      </c>
      <c r="D845" s="14" t="s">
        <v>1238</v>
      </c>
      <c r="E845" s="15"/>
      <c r="F845" s="15">
        <v>35</v>
      </c>
      <c r="G845" s="14">
        <v>1</v>
      </c>
      <c r="H845" s="17">
        <f>SUMIFS(VENTAS[Cantidad],VENTAS[Código del producto Vendido],STOCK[[#This Row],[Code]])</f>
        <v>1</v>
      </c>
      <c r="I845" s="14">
        <f>STOCK[[#This Row],[Entradas]]-STOCK[[#This Row],[Salidas]]</f>
        <v>0</v>
      </c>
      <c r="J845" s="18">
        <f>STOCK[[#This Row],[Precio Final]]*10%</f>
        <v>3.5</v>
      </c>
      <c r="K845" s="15"/>
      <c r="L845" s="15"/>
      <c r="M845" s="19">
        <f>STOCK[[#This Row],[Costo Unitario (USD)]]+STOCK[[#This Row],[Costo Envío (USD)]]+STOCK[[#This Row],[Comisión 10%]]</f>
        <v>3.5</v>
      </c>
      <c r="N845" s="14">
        <f t="shared" si="35"/>
        <v>5.25</v>
      </c>
      <c r="O845" s="15">
        <f t="shared" ref="O845:O864" si="36">F845</f>
        <v>35</v>
      </c>
      <c r="P845" s="15">
        <f>STOCK[[#This Row],[Precio Final]]-STOCK[[#This Row],[Costo total]]</f>
        <v>31.5</v>
      </c>
      <c r="Q845" s="14">
        <f>STOCK[[#This Row],[Ganancia Unitaria]]*STOCK[[#This Row],[Salidas]]</f>
        <v>31.5</v>
      </c>
      <c r="R845" s="14"/>
      <c r="S845" s="14"/>
      <c r="T845" s="15"/>
      <c r="U845" s="14"/>
      <c r="V845" s="14"/>
    </row>
    <row r="846" spans="1:22" ht="51" customHeight="1" x14ac:dyDescent="0.2">
      <c r="A846" s="8" t="s">
        <v>1667</v>
      </c>
      <c r="B846" s="8" t="s">
        <v>160</v>
      </c>
      <c r="C846" s="10" t="s">
        <v>1668</v>
      </c>
      <c r="D846" s="8" t="s">
        <v>1163</v>
      </c>
      <c r="E846" s="9"/>
      <c r="F846" s="9">
        <v>35</v>
      </c>
      <c r="G846" s="8">
        <v>1</v>
      </c>
      <c r="H846" s="11">
        <f>SUMIFS(VENTAS[Cantidad],VENTAS[Código del producto Vendido],STOCK[[#This Row],[Code]])</f>
        <v>0</v>
      </c>
      <c r="I846" s="8">
        <f>STOCK[[#This Row],[Entradas]]-STOCK[[#This Row],[Salidas]]</f>
        <v>1</v>
      </c>
      <c r="J846" s="12">
        <f>STOCK[[#This Row],[Precio Final]]*10%</f>
        <v>3.5</v>
      </c>
      <c r="K846" s="9"/>
      <c r="L846" s="9"/>
      <c r="M846" s="13">
        <f>STOCK[[#This Row],[Costo Unitario (USD)]]+STOCK[[#This Row],[Costo Envío (USD)]]+STOCK[[#This Row],[Comisión 10%]]</f>
        <v>3.5</v>
      </c>
      <c r="N846" s="8">
        <f t="shared" si="35"/>
        <v>5.25</v>
      </c>
      <c r="O846" s="9">
        <f t="shared" si="36"/>
        <v>35</v>
      </c>
      <c r="P846" s="9">
        <f>STOCK[[#This Row],[Precio Final]]-STOCK[[#This Row],[Costo total]]</f>
        <v>31.5</v>
      </c>
      <c r="Q846" s="8">
        <f>STOCK[[#This Row],[Ganancia Unitaria]]*STOCK[[#This Row],[Salidas]]</f>
        <v>0</v>
      </c>
      <c r="R846" s="8"/>
      <c r="S846" s="8"/>
      <c r="T846" s="9"/>
      <c r="U846" s="8"/>
      <c r="V846" s="8"/>
    </row>
    <row r="847" spans="1:22" ht="51" customHeight="1" x14ac:dyDescent="0.2">
      <c r="A847" s="14" t="s">
        <v>1669</v>
      </c>
      <c r="B847" s="14" t="s">
        <v>160</v>
      </c>
      <c r="C847" s="16" t="s">
        <v>1670</v>
      </c>
      <c r="D847" s="14" t="s">
        <v>888</v>
      </c>
      <c r="E847" s="15"/>
      <c r="F847" s="15">
        <v>35</v>
      </c>
      <c r="G847" s="14">
        <v>1</v>
      </c>
      <c r="H847" s="17">
        <f>SUMIFS(VENTAS[Cantidad],VENTAS[Código del producto Vendido],STOCK[[#This Row],[Code]])</f>
        <v>0</v>
      </c>
      <c r="I847" s="14">
        <f>STOCK[[#This Row],[Entradas]]-STOCK[[#This Row],[Salidas]]</f>
        <v>1</v>
      </c>
      <c r="J847" s="18">
        <f>STOCK[[#This Row],[Precio Final]]*10%</f>
        <v>3.5</v>
      </c>
      <c r="K847" s="15"/>
      <c r="L847" s="15"/>
      <c r="M847" s="19">
        <f>STOCK[[#This Row],[Costo Unitario (USD)]]+STOCK[[#This Row],[Costo Envío (USD)]]+STOCK[[#This Row],[Comisión 10%]]</f>
        <v>3.5</v>
      </c>
      <c r="N847" s="14">
        <f t="shared" si="35"/>
        <v>5.25</v>
      </c>
      <c r="O847" s="15">
        <f t="shared" si="36"/>
        <v>35</v>
      </c>
      <c r="P847" s="15">
        <f>STOCK[[#This Row],[Precio Final]]-STOCK[[#This Row],[Costo total]]</f>
        <v>31.5</v>
      </c>
      <c r="Q847" s="14">
        <f>STOCK[[#This Row],[Ganancia Unitaria]]*STOCK[[#This Row],[Salidas]]</f>
        <v>0</v>
      </c>
      <c r="R847" s="14"/>
      <c r="S847" s="14"/>
      <c r="T847" s="15"/>
      <c r="U847" s="14"/>
      <c r="V847" s="14"/>
    </row>
    <row r="848" spans="1:22" ht="34" customHeight="1" x14ac:dyDescent="0.2">
      <c r="A848" s="8" t="s">
        <v>1671</v>
      </c>
      <c r="B848" s="8" t="s">
        <v>160</v>
      </c>
      <c r="C848" s="10" t="s">
        <v>1672</v>
      </c>
      <c r="D848" s="8" t="s">
        <v>888</v>
      </c>
      <c r="E848" s="9"/>
      <c r="F848" s="9">
        <v>35</v>
      </c>
      <c r="G848" s="8">
        <v>1</v>
      </c>
      <c r="H848" s="11">
        <f>SUMIFS(VENTAS[Cantidad],VENTAS[Código del producto Vendido],STOCK[[#This Row],[Code]])</f>
        <v>0</v>
      </c>
      <c r="I848" s="8">
        <f>STOCK[[#This Row],[Entradas]]-STOCK[[#This Row],[Salidas]]</f>
        <v>1</v>
      </c>
      <c r="J848" s="12">
        <f>STOCK[[#This Row],[Precio Final]]*10%</f>
        <v>3.5</v>
      </c>
      <c r="K848" s="9"/>
      <c r="L848" s="9"/>
      <c r="M848" s="13">
        <f>STOCK[[#This Row],[Costo Unitario (USD)]]+STOCK[[#This Row],[Costo Envío (USD)]]+STOCK[[#This Row],[Comisión 10%]]</f>
        <v>3.5</v>
      </c>
      <c r="N848" s="8">
        <f t="shared" si="35"/>
        <v>5.25</v>
      </c>
      <c r="O848" s="9">
        <f t="shared" si="36"/>
        <v>35</v>
      </c>
      <c r="P848" s="9">
        <f>STOCK[[#This Row],[Precio Final]]-STOCK[[#This Row],[Costo total]]</f>
        <v>31.5</v>
      </c>
      <c r="Q848" s="8">
        <f>STOCK[[#This Row],[Ganancia Unitaria]]*STOCK[[#This Row],[Salidas]]</f>
        <v>0</v>
      </c>
      <c r="R848" s="8"/>
      <c r="S848" s="8"/>
      <c r="T848" s="9"/>
      <c r="U848" s="8"/>
      <c r="V848" s="8"/>
    </row>
    <row r="849" spans="1:22" ht="51" customHeight="1" x14ac:dyDescent="0.2">
      <c r="A849" s="14" t="s">
        <v>1673</v>
      </c>
      <c r="B849" s="14" t="s">
        <v>160</v>
      </c>
      <c r="C849" s="16" t="s">
        <v>1674</v>
      </c>
      <c r="D849" s="14" t="s">
        <v>888</v>
      </c>
      <c r="E849" s="15"/>
      <c r="F849" s="15">
        <v>35</v>
      </c>
      <c r="G849" s="14">
        <v>1</v>
      </c>
      <c r="H849" s="17">
        <f>SUMIFS(VENTAS[Cantidad],VENTAS[Código del producto Vendido],STOCK[[#This Row],[Code]])</f>
        <v>1</v>
      </c>
      <c r="I849" s="14">
        <f>STOCK[[#This Row],[Entradas]]-STOCK[[#This Row],[Salidas]]</f>
        <v>0</v>
      </c>
      <c r="J849" s="18">
        <f>STOCK[[#This Row],[Precio Final]]*10%</f>
        <v>3.5</v>
      </c>
      <c r="K849" s="15"/>
      <c r="L849" s="15"/>
      <c r="M849" s="19">
        <f>STOCK[[#This Row],[Costo Unitario (USD)]]+STOCK[[#This Row],[Costo Envío (USD)]]+STOCK[[#This Row],[Comisión 10%]]</f>
        <v>3.5</v>
      </c>
      <c r="N849" s="14">
        <f t="shared" si="35"/>
        <v>5.25</v>
      </c>
      <c r="O849" s="15">
        <f t="shared" si="36"/>
        <v>35</v>
      </c>
      <c r="P849" s="15">
        <f>STOCK[[#This Row],[Precio Final]]-STOCK[[#This Row],[Costo total]]</f>
        <v>31.5</v>
      </c>
      <c r="Q849" s="14">
        <f>STOCK[[#This Row],[Ganancia Unitaria]]*STOCK[[#This Row],[Salidas]]</f>
        <v>31.5</v>
      </c>
      <c r="R849" s="14"/>
      <c r="S849" s="14"/>
      <c r="T849" s="15"/>
      <c r="U849" s="14"/>
      <c r="V849" s="14"/>
    </row>
    <row r="850" spans="1:22" ht="34" customHeight="1" x14ac:dyDescent="0.2">
      <c r="A850" s="8" t="s">
        <v>1675</v>
      </c>
      <c r="B850" s="8" t="s">
        <v>99</v>
      </c>
      <c r="C850" s="10" t="s">
        <v>1676</v>
      </c>
      <c r="D850" s="8" t="s">
        <v>34</v>
      </c>
      <c r="E850" s="9"/>
      <c r="F850" s="9">
        <v>15</v>
      </c>
      <c r="G850" s="8">
        <v>1</v>
      </c>
      <c r="H850" s="11">
        <f>SUMIFS(VENTAS[Cantidad],VENTAS[Código del producto Vendido],STOCK[[#This Row],[Code]])</f>
        <v>0</v>
      </c>
      <c r="I850" s="8">
        <f>STOCK[[#This Row],[Entradas]]-STOCK[[#This Row],[Salidas]]</f>
        <v>1</v>
      </c>
      <c r="J850" s="12">
        <f>STOCK[[#This Row],[Precio Final]]*10%</f>
        <v>1.5</v>
      </c>
      <c r="K850" s="9"/>
      <c r="L850" s="9"/>
      <c r="M850" s="13">
        <f>STOCK[[#This Row],[Costo Unitario (USD)]]+STOCK[[#This Row],[Costo Envío (USD)]]+STOCK[[#This Row],[Comisión 10%]]</f>
        <v>1.5</v>
      </c>
      <c r="N850" s="8">
        <f t="shared" si="35"/>
        <v>2.25</v>
      </c>
      <c r="O850" s="9">
        <f t="shared" si="36"/>
        <v>15</v>
      </c>
      <c r="P850" s="9">
        <f>STOCK[[#This Row],[Precio Final]]-STOCK[[#This Row],[Costo total]]</f>
        <v>13.5</v>
      </c>
      <c r="Q850" s="8">
        <f>STOCK[[#This Row],[Ganancia Unitaria]]*STOCK[[#This Row],[Salidas]]</f>
        <v>0</v>
      </c>
      <c r="R850" s="8"/>
      <c r="S850" s="8"/>
      <c r="T850" s="9"/>
      <c r="U850" s="8"/>
      <c r="V850" s="8"/>
    </row>
    <row r="851" spans="1:22" ht="34" customHeight="1" x14ac:dyDescent="0.2">
      <c r="A851" s="14" t="s">
        <v>1677</v>
      </c>
      <c r="B851" s="14" t="s">
        <v>581</v>
      </c>
      <c r="C851" s="16" t="s">
        <v>1678</v>
      </c>
      <c r="D851" s="14" t="s">
        <v>224</v>
      </c>
      <c r="E851" s="15"/>
      <c r="F851" s="15">
        <v>18</v>
      </c>
      <c r="G851" s="14">
        <v>2</v>
      </c>
      <c r="H851" s="17">
        <f>SUMIFS(VENTAS[Cantidad],VENTAS[Código del producto Vendido],STOCK[[#This Row],[Code]])</f>
        <v>2</v>
      </c>
      <c r="I851" s="14">
        <f>STOCK[[#This Row],[Entradas]]-STOCK[[#This Row],[Salidas]]</f>
        <v>0</v>
      </c>
      <c r="J851" s="18">
        <f>STOCK[[#This Row],[Precio Final]]*10%</f>
        <v>1.8</v>
      </c>
      <c r="K851" s="15"/>
      <c r="L851" s="15"/>
      <c r="M851" s="19">
        <f>STOCK[[#This Row],[Costo Unitario (USD)]]+STOCK[[#This Row],[Costo Envío (USD)]]+STOCK[[#This Row],[Comisión 10%]]</f>
        <v>1.8</v>
      </c>
      <c r="N851" s="14">
        <f t="shared" si="35"/>
        <v>2.7</v>
      </c>
      <c r="O851" s="15">
        <f t="shared" si="36"/>
        <v>18</v>
      </c>
      <c r="P851" s="15">
        <f>STOCK[[#This Row],[Precio Final]]-STOCK[[#This Row],[Costo total]]</f>
        <v>16.2</v>
      </c>
      <c r="Q851" s="14">
        <f>STOCK[[#This Row],[Ganancia Unitaria]]*STOCK[[#This Row],[Salidas]]</f>
        <v>32.4</v>
      </c>
      <c r="R851" s="14"/>
      <c r="S851" s="14"/>
      <c r="T851" s="15"/>
      <c r="U851" s="14"/>
      <c r="V851" s="14"/>
    </row>
    <row r="852" spans="1:22" ht="51" customHeight="1" x14ac:dyDescent="0.2">
      <c r="A852" s="8" t="s">
        <v>1679</v>
      </c>
      <c r="B852" s="8" t="s">
        <v>99</v>
      </c>
      <c r="C852" s="10" t="s">
        <v>1581</v>
      </c>
      <c r="D852" s="8" t="s">
        <v>113</v>
      </c>
      <c r="E852" s="9"/>
      <c r="F852" s="9">
        <v>15</v>
      </c>
      <c r="G852" s="8">
        <v>2</v>
      </c>
      <c r="H852" s="11">
        <f>SUMIFS(VENTAS[Cantidad],VENTAS[Código del producto Vendido],STOCK[[#This Row],[Code]])</f>
        <v>1</v>
      </c>
      <c r="I852" s="8">
        <v>1</v>
      </c>
      <c r="J852" s="12">
        <f>STOCK[[#This Row],[Precio Final]]*10%</f>
        <v>1.5</v>
      </c>
      <c r="K852" s="9"/>
      <c r="L852" s="9"/>
      <c r="M852" s="13">
        <f>STOCK[[#This Row],[Costo Unitario (USD)]]+STOCK[[#This Row],[Costo Envío (USD)]]+STOCK[[#This Row],[Comisión 10%]]</f>
        <v>1.5</v>
      </c>
      <c r="N852" s="8">
        <f t="shared" si="35"/>
        <v>2.25</v>
      </c>
      <c r="O852" s="9">
        <f t="shared" si="36"/>
        <v>15</v>
      </c>
      <c r="P852" s="9">
        <f>STOCK[[#This Row],[Precio Final]]-STOCK[[#This Row],[Costo total]]</f>
        <v>13.5</v>
      </c>
      <c r="Q852" s="8">
        <f>STOCK[[#This Row],[Ganancia Unitaria]]*STOCK[[#This Row],[Salidas]]</f>
        <v>13.5</v>
      </c>
      <c r="R852" s="8"/>
      <c r="S852" s="8"/>
      <c r="T852" s="9"/>
      <c r="U852" s="8"/>
      <c r="V852" s="8"/>
    </row>
    <row r="853" spans="1:22" ht="34" customHeight="1" x14ac:dyDescent="0.2">
      <c r="A853" s="14" t="s">
        <v>1680</v>
      </c>
      <c r="B853" s="14" t="s">
        <v>99</v>
      </c>
      <c r="C853" s="16" t="s">
        <v>1681</v>
      </c>
      <c r="D853" s="14" t="s">
        <v>46</v>
      </c>
      <c r="E853" s="15"/>
      <c r="F853" s="15">
        <v>15</v>
      </c>
      <c r="G853" s="14">
        <v>1</v>
      </c>
      <c r="H853" s="17">
        <f>SUMIFS(VENTAS[Cantidad],VENTAS[Código del producto Vendido],STOCK[[#This Row],[Code]])</f>
        <v>0</v>
      </c>
      <c r="I853" s="14">
        <f>STOCK[[#This Row],[Entradas]]-STOCK[[#This Row],[Salidas]]</f>
        <v>1</v>
      </c>
      <c r="J853" s="18">
        <f>STOCK[[#This Row],[Precio Final]]*10%</f>
        <v>1.5</v>
      </c>
      <c r="K853" s="15"/>
      <c r="L853" s="15"/>
      <c r="M853" s="19">
        <f>STOCK[[#This Row],[Costo Unitario (USD)]]+STOCK[[#This Row],[Costo Envío (USD)]]+STOCK[[#This Row],[Comisión 10%]]</f>
        <v>1.5</v>
      </c>
      <c r="N853" s="14">
        <f t="shared" si="35"/>
        <v>2.25</v>
      </c>
      <c r="O853" s="15">
        <f t="shared" si="36"/>
        <v>15</v>
      </c>
      <c r="P853" s="15">
        <f>STOCK[[#This Row],[Precio Final]]-STOCK[[#This Row],[Costo total]]</f>
        <v>13.5</v>
      </c>
      <c r="Q853" s="14">
        <f>STOCK[[#This Row],[Ganancia Unitaria]]*STOCK[[#This Row],[Salidas]]</f>
        <v>0</v>
      </c>
      <c r="R853" s="14"/>
      <c r="S853" s="14"/>
      <c r="T853" s="15"/>
      <c r="U853" s="14"/>
      <c r="V853" s="14"/>
    </row>
    <row r="854" spans="1:22" ht="51" customHeight="1" x14ac:dyDescent="0.2">
      <c r="A854" s="8" t="s">
        <v>1682</v>
      </c>
      <c r="B854" s="8" t="s">
        <v>99</v>
      </c>
      <c r="C854" s="10" t="s">
        <v>1581</v>
      </c>
      <c r="D854" s="8" t="s">
        <v>46</v>
      </c>
      <c r="E854" s="9"/>
      <c r="F854" s="9">
        <v>15</v>
      </c>
      <c r="G854" s="8">
        <v>1</v>
      </c>
      <c r="H854" s="11">
        <f>SUMIFS(VENTAS[Cantidad],VENTAS[Código del producto Vendido],STOCK[[#This Row],[Code]])</f>
        <v>0</v>
      </c>
      <c r="I854" s="8">
        <f>STOCK[[#This Row],[Entradas]]-STOCK[[#This Row],[Salidas]]</f>
        <v>1</v>
      </c>
      <c r="J854" s="12">
        <f>STOCK[[#This Row],[Precio Final]]*10%</f>
        <v>1.5</v>
      </c>
      <c r="K854" s="9"/>
      <c r="L854" s="9"/>
      <c r="M854" s="13">
        <f>STOCK[[#This Row],[Costo Unitario (USD)]]+STOCK[[#This Row],[Costo Envío (USD)]]+STOCK[[#This Row],[Comisión 10%]]</f>
        <v>1.5</v>
      </c>
      <c r="N854" s="8">
        <f t="shared" si="35"/>
        <v>2.25</v>
      </c>
      <c r="O854" s="9">
        <f t="shared" si="36"/>
        <v>15</v>
      </c>
      <c r="P854" s="9">
        <f>STOCK[[#This Row],[Precio Final]]-STOCK[[#This Row],[Costo total]]</f>
        <v>13.5</v>
      </c>
      <c r="Q854" s="8">
        <f>STOCK[[#This Row],[Ganancia Unitaria]]*STOCK[[#This Row],[Salidas]]</f>
        <v>0</v>
      </c>
      <c r="R854" s="8"/>
      <c r="S854" s="8"/>
      <c r="T854" s="9"/>
      <c r="U854" s="8"/>
      <c r="V854" s="8"/>
    </row>
    <row r="855" spans="1:22" ht="51" customHeight="1" x14ac:dyDescent="0.2">
      <c r="A855" s="14" t="s">
        <v>1683</v>
      </c>
      <c r="B855" s="14" t="s">
        <v>99</v>
      </c>
      <c r="C855" s="16" t="s">
        <v>1684</v>
      </c>
      <c r="D855" s="14" t="s">
        <v>42</v>
      </c>
      <c r="E855" s="15"/>
      <c r="F855" s="15">
        <v>20</v>
      </c>
      <c r="G855" s="14">
        <v>1</v>
      </c>
      <c r="H855" s="17">
        <f>SUMIFS(VENTAS[Cantidad],VENTAS[Código del producto Vendido],STOCK[[#This Row],[Code]])</f>
        <v>0</v>
      </c>
      <c r="I855" s="14">
        <f>STOCK[[#This Row],[Entradas]]-STOCK[[#This Row],[Salidas]]</f>
        <v>1</v>
      </c>
      <c r="J855" s="18">
        <f>STOCK[[#This Row],[Precio Final]]*10%</f>
        <v>2</v>
      </c>
      <c r="K855" s="15"/>
      <c r="L855" s="15"/>
      <c r="M855" s="19">
        <f>STOCK[[#This Row],[Costo Unitario (USD)]]+STOCK[[#This Row],[Costo Envío (USD)]]+STOCK[[#This Row],[Comisión 10%]]</f>
        <v>2</v>
      </c>
      <c r="N855" s="14">
        <f t="shared" si="35"/>
        <v>3</v>
      </c>
      <c r="O855" s="15">
        <f t="shared" si="36"/>
        <v>20</v>
      </c>
      <c r="P855" s="15">
        <f>STOCK[[#This Row],[Precio Final]]-STOCK[[#This Row],[Costo total]]</f>
        <v>18</v>
      </c>
      <c r="Q855" s="14">
        <f>STOCK[[#This Row],[Ganancia Unitaria]]*STOCK[[#This Row],[Salidas]]</f>
        <v>0</v>
      </c>
      <c r="R855" s="14"/>
      <c r="S855" s="14"/>
      <c r="T855" s="15"/>
      <c r="U855" s="14"/>
      <c r="V855" s="14"/>
    </row>
    <row r="856" spans="1:22" ht="51" customHeight="1" x14ac:dyDescent="0.2">
      <c r="A856" s="8" t="s">
        <v>1685</v>
      </c>
      <c r="B856" s="8" t="s">
        <v>99</v>
      </c>
      <c r="C856" s="10" t="s">
        <v>1684</v>
      </c>
      <c r="D856" s="8" t="s">
        <v>46</v>
      </c>
      <c r="E856" s="9"/>
      <c r="F856" s="9">
        <v>20</v>
      </c>
      <c r="G856" s="8">
        <v>1</v>
      </c>
      <c r="H856" s="11">
        <f>SUMIFS(VENTAS[Cantidad],VENTAS[Código del producto Vendido],STOCK[[#This Row],[Code]])</f>
        <v>0</v>
      </c>
      <c r="I856" s="8">
        <f>STOCK[[#This Row],[Entradas]]-STOCK[[#This Row],[Salidas]]</f>
        <v>1</v>
      </c>
      <c r="J856" s="12">
        <f>STOCK[[#This Row],[Precio Final]]*10%</f>
        <v>2</v>
      </c>
      <c r="K856" s="9"/>
      <c r="L856" s="9"/>
      <c r="M856" s="13">
        <f>STOCK[[#This Row],[Costo Unitario (USD)]]+STOCK[[#This Row],[Costo Envío (USD)]]+STOCK[[#This Row],[Comisión 10%]]</f>
        <v>2</v>
      </c>
      <c r="N856" s="8">
        <f t="shared" si="35"/>
        <v>3</v>
      </c>
      <c r="O856" s="9">
        <f t="shared" si="36"/>
        <v>20</v>
      </c>
      <c r="P856" s="9">
        <f>STOCK[[#This Row],[Precio Final]]-STOCK[[#This Row],[Costo total]]</f>
        <v>18</v>
      </c>
      <c r="Q856" s="8">
        <f>STOCK[[#This Row],[Ganancia Unitaria]]*STOCK[[#This Row],[Salidas]]</f>
        <v>0</v>
      </c>
      <c r="R856" s="8"/>
      <c r="S856" s="8"/>
      <c r="T856" s="9"/>
      <c r="U856" s="8"/>
      <c r="V856" s="8"/>
    </row>
    <row r="857" spans="1:22" ht="51" customHeight="1" x14ac:dyDescent="0.2">
      <c r="A857" s="14" t="s">
        <v>1686</v>
      </c>
      <c r="B857" s="14" t="s">
        <v>99</v>
      </c>
      <c r="C857" s="16" t="s">
        <v>1687</v>
      </c>
      <c r="D857" s="14" t="s">
        <v>42</v>
      </c>
      <c r="E857" s="15"/>
      <c r="F857" s="15">
        <v>12</v>
      </c>
      <c r="G857" s="14">
        <v>1</v>
      </c>
      <c r="H857" s="17">
        <f>SUMIFS(VENTAS[Cantidad],VENTAS[Código del producto Vendido],STOCK[[#This Row],[Code]])</f>
        <v>1</v>
      </c>
      <c r="I857" s="14">
        <f>STOCK[[#This Row],[Entradas]]-STOCK[[#This Row],[Salidas]]</f>
        <v>0</v>
      </c>
      <c r="J857" s="18">
        <f>STOCK[[#This Row],[Precio Final]]*10%</f>
        <v>1.2000000000000002</v>
      </c>
      <c r="K857" s="15"/>
      <c r="L857" s="15"/>
      <c r="M857" s="19">
        <f>STOCK[[#This Row],[Costo Unitario (USD)]]+STOCK[[#This Row],[Costo Envío (USD)]]+STOCK[[#This Row],[Comisión 10%]]</f>
        <v>1.2000000000000002</v>
      </c>
      <c r="N857" s="14">
        <f t="shared" si="35"/>
        <v>1.8000000000000003</v>
      </c>
      <c r="O857" s="15">
        <f t="shared" si="36"/>
        <v>12</v>
      </c>
      <c r="P857" s="15">
        <f>STOCK[[#This Row],[Precio Final]]-STOCK[[#This Row],[Costo total]]</f>
        <v>10.8</v>
      </c>
      <c r="Q857" s="14">
        <f>STOCK[[#This Row],[Ganancia Unitaria]]*STOCK[[#This Row],[Salidas]]</f>
        <v>10.8</v>
      </c>
      <c r="R857" s="14"/>
      <c r="S857" s="14"/>
      <c r="T857" s="15"/>
      <c r="U857" s="14"/>
      <c r="V857" s="14"/>
    </row>
    <row r="858" spans="1:22" ht="34" customHeight="1" x14ac:dyDescent="0.2">
      <c r="A858" s="8" t="s">
        <v>1688</v>
      </c>
      <c r="B858" s="8" t="s">
        <v>99</v>
      </c>
      <c r="C858" s="10" t="s">
        <v>1689</v>
      </c>
      <c r="D858" s="8" t="s">
        <v>46</v>
      </c>
      <c r="E858" s="9"/>
      <c r="F858" s="9">
        <v>25</v>
      </c>
      <c r="G858" s="8">
        <v>1</v>
      </c>
      <c r="H858" s="11">
        <f>SUMIFS(VENTAS[Cantidad],VENTAS[Código del producto Vendido],STOCK[[#This Row],[Code]])</f>
        <v>1</v>
      </c>
      <c r="I858" s="8">
        <f>STOCK[[#This Row],[Entradas]]-STOCK[[#This Row],[Salidas]]</f>
        <v>0</v>
      </c>
      <c r="J858" s="12">
        <f>STOCK[[#This Row],[Precio Final]]*10%</f>
        <v>2.5</v>
      </c>
      <c r="K858" s="9"/>
      <c r="L858" s="9"/>
      <c r="M858" s="13">
        <f>STOCK[[#This Row],[Costo Unitario (USD)]]+STOCK[[#This Row],[Costo Envío (USD)]]+STOCK[[#This Row],[Comisión 10%]]</f>
        <v>2.5</v>
      </c>
      <c r="N858" s="8">
        <f t="shared" si="35"/>
        <v>3.75</v>
      </c>
      <c r="O858" s="9">
        <f t="shared" si="36"/>
        <v>25</v>
      </c>
      <c r="P858" s="9">
        <f>STOCK[[#This Row],[Precio Final]]-STOCK[[#This Row],[Costo total]]</f>
        <v>22.5</v>
      </c>
      <c r="Q858" s="8">
        <f>STOCK[[#This Row],[Ganancia Unitaria]]*STOCK[[#This Row],[Salidas]]</f>
        <v>22.5</v>
      </c>
      <c r="R858" s="8"/>
      <c r="S858" s="8"/>
      <c r="T858" s="9"/>
      <c r="U858" s="8"/>
      <c r="V858" s="8"/>
    </row>
    <row r="859" spans="1:22" ht="34" customHeight="1" x14ac:dyDescent="0.2">
      <c r="A859" s="14" t="s">
        <v>1690</v>
      </c>
      <c r="B859" s="14" t="s">
        <v>99</v>
      </c>
      <c r="C859" s="16" t="s">
        <v>1689</v>
      </c>
      <c r="D859" s="14" t="s">
        <v>113</v>
      </c>
      <c r="E859" s="15"/>
      <c r="F859" s="15">
        <v>25</v>
      </c>
      <c r="G859" s="14">
        <v>1</v>
      </c>
      <c r="H859" s="17">
        <f>SUMIFS(VENTAS[Cantidad],VENTAS[Código del producto Vendido],STOCK[[#This Row],[Code]])</f>
        <v>1</v>
      </c>
      <c r="I859" s="14">
        <f>STOCK[[#This Row],[Entradas]]-STOCK[[#This Row],[Salidas]]</f>
        <v>0</v>
      </c>
      <c r="J859" s="18">
        <f>STOCK[[#This Row],[Precio Final]]*10%</f>
        <v>2.5</v>
      </c>
      <c r="K859" s="15"/>
      <c r="L859" s="15"/>
      <c r="M859" s="19">
        <f>STOCK[[#This Row],[Costo Unitario (USD)]]+STOCK[[#This Row],[Costo Envío (USD)]]+STOCK[[#This Row],[Comisión 10%]]</f>
        <v>2.5</v>
      </c>
      <c r="N859" s="14">
        <f t="shared" si="35"/>
        <v>3.75</v>
      </c>
      <c r="O859" s="15">
        <f t="shared" si="36"/>
        <v>25</v>
      </c>
      <c r="P859" s="15">
        <f>STOCK[[#This Row],[Precio Final]]-STOCK[[#This Row],[Costo total]]</f>
        <v>22.5</v>
      </c>
      <c r="Q859" s="14">
        <f>STOCK[[#This Row],[Ganancia Unitaria]]*STOCK[[#This Row],[Salidas]]</f>
        <v>22.5</v>
      </c>
      <c r="R859" s="14"/>
      <c r="S859" s="14"/>
      <c r="T859" s="15"/>
      <c r="U859" s="14"/>
      <c r="V859" s="14"/>
    </row>
    <row r="860" spans="1:22" ht="51" customHeight="1" x14ac:dyDescent="0.2">
      <c r="A860" s="8" t="s">
        <v>1691</v>
      </c>
      <c r="B860" s="8" t="s">
        <v>99</v>
      </c>
      <c r="C860" s="10" t="s">
        <v>1692</v>
      </c>
      <c r="D860" s="8" t="s">
        <v>34</v>
      </c>
      <c r="E860" s="9"/>
      <c r="F860" s="9">
        <v>30</v>
      </c>
      <c r="G860" s="8">
        <v>1</v>
      </c>
      <c r="H860" s="11">
        <f>SUMIFS(VENTAS[Cantidad],VENTAS[Código del producto Vendido],STOCK[[#This Row],[Code]])</f>
        <v>0</v>
      </c>
      <c r="I860" s="8">
        <f>STOCK[[#This Row],[Entradas]]-STOCK[[#This Row],[Salidas]]</f>
        <v>1</v>
      </c>
      <c r="J860" s="12">
        <f>STOCK[[#This Row],[Precio Final]]*10%</f>
        <v>3</v>
      </c>
      <c r="K860" s="9"/>
      <c r="L860" s="9"/>
      <c r="M860" s="13">
        <f>STOCK[[#This Row],[Costo Unitario (USD)]]+STOCK[[#This Row],[Costo Envío (USD)]]+STOCK[[#This Row],[Comisión 10%]]</f>
        <v>3</v>
      </c>
      <c r="N860" s="8">
        <f t="shared" si="35"/>
        <v>4.5</v>
      </c>
      <c r="O860" s="9">
        <f t="shared" si="36"/>
        <v>30</v>
      </c>
      <c r="P860" s="9">
        <f>STOCK[[#This Row],[Precio Final]]-STOCK[[#This Row],[Costo total]]</f>
        <v>27</v>
      </c>
      <c r="Q860" s="8">
        <f>STOCK[[#This Row],[Ganancia Unitaria]]*STOCK[[#This Row],[Salidas]]</f>
        <v>0</v>
      </c>
      <c r="R860" s="8"/>
      <c r="S860" s="8"/>
      <c r="T860" s="9"/>
      <c r="U860" s="8"/>
      <c r="V860" s="8"/>
    </row>
    <row r="861" spans="1:22" ht="34" customHeight="1" x14ac:dyDescent="0.2">
      <c r="A861" s="14" t="s">
        <v>1693</v>
      </c>
      <c r="B861" s="14" t="s">
        <v>99</v>
      </c>
      <c r="C861" s="16" t="s">
        <v>1694</v>
      </c>
      <c r="D861" s="14" t="s">
        <v>34</v>
      </c>
      <c r="E861" s="15"/>
      <c r="F861" s="15">
        <v>40</v>
      </c>
      <c r="G861" s="14">
        <v>1</v>
      </c>
      <c r="H861" s="17">
        <f>SUMIFS(VENTAS[Cantidad],VENTAS[Código del producto Vendido],STOCK[[#This Row],[Code]])</f>
        <v>0</v>
      </c>
      <c r="I861" s="14">
        <f>STOCK[[#This Row],[Entradas]]-STOCK[[#This Row],[Salidas]]</f>
        <v>1</v>
      </c>
      <c r="J861" s="18">
        <f>STOCK[[#This Row],[Precio Final]]*10%</f>
        <v>4</v>
      </c>
      <c r="K861" s="15"/>
      <c r="L861" s="15"/>
      <c r="M861" s="19">
        <f>STOCK[[#This Row],[Costo Unitario (USD)]]+STOCK[[#This Row],[Costo Envío (USD)]]+STOCK[[#This Row],[Comisión 10%]]</f>
        <v>4</v>
      </c>
      <c r="N861" s="14">
        <f t="shared" si="35"/>
        <v>6</v>
      </c>
      <c r="O861" s="15">
        <f t="shared" si="36"/>
        <v>40</v>
      </c>
      <c r="P861" s="15">
        <f>STOCK[[#This Row],[Precio Final]]-STOCK[[#This Row],[Costo total]]</f>
        <v>36</v>
      </c>
      <c r="Q861" s="14">
        <f>STOCK[[#This Row],[Ganancia Unitaria]]*STOCK[[#This Row],[Salidas]]</f>
        <v>0</v>
      </c>
      <c r="R861" s="14"/>
      <c r="S861" s="14"/>
      <c r="T861" s="15"/>
      <c r="U861" s="14"/>
      <c r="V861" s="14"/>
    </row>
    <row r="862" spans="1:22" ht="34" customHeight="1" x14ac:dyDescent="0.2">
      <c r="A862" s="8" t="s">
        <v>1695</v>
      </c>
      <c r="B862" s="8" t="s">
        <v>270</v>
      </c>
      <c r="C862" s="10" t="s">
        <v>1696</v>
      </c>
      <c r="D862" s="8" t="s">
        <v>34</v>
      </c>
      <c r="E862" s="9"/>
      <c r="F862" s="9">
        <v>30</v>
      </c>
      <c r="G862" s="8">
        <v>1</v>
      </c>
      <c r="H862" s="11">
        <f>SUMIFS(VENTAS[Cantidad],VENTAS[Código del producto Vendido],STOCK[[#This Row],[Code]])</f>
        <v>1</v>
      </c>
      <c r="I862" s="8">
        <f>STOCK[[#This Row],[Entradas]]-STOCK[[#This Row],[Salidas]]</f>
        <v>0</v>
      </c>
      <c r="J862" s="12">
        <f>STOCK[[#This Row],[Precio Final]]*10%</f>
        <v>3</v>
      </c>
      <c r="K862" s="9"/>
      <c r="L862" s="9"/>
      <c r="M862" s="13">
        <f>STOCK[[#This Row],[Costo Unitario (USD)]]+STOCK[[#This Row],[Costo Envío (USD)]]+STOCK[[#This Row],[Comisión 10%]]</f>
        <v>3</v>
      </c>
      <c r="N862" s="8">
        <f t="shared" si="35"/>
        <v>4.5</v>
      </c>
      <c r="O862" s="9">
        <f t="shared" si="36"/>
        <v>30</v>
      </c>
      <c r="P862" s="9">
        <f>STOCK[[#This Row],[Precio Final]]-STOCK[[#This Row],[Costo total]]</f>
        <v>27</v>
      </c>
      <c r="Q862" s="8">
        <f>STOCK[[#This Row],[Ganancia Unitaria]]*STOCK[[#This Row],[Salidas]]</f>
        <v>27</v>
      </c>
      <c r="R862" s="8"/>
      <c r="S862" s="8"/>
      <c r="T862" s="9"/>
      <c r="U862" s="8"/>
      <c r="V862" s="8"/>
    </row>
    <row r="863" spans="1:22" ht="17" customHeight="1" x14ac:dyDescent="0.2">
      <c r="A863" s="14" t="s">
        <v>1697</v>
      </c>
      <c r="B863" s="14" t="s">
        <v>99</v>
      </c>
      <c r="C863" s="16" t="s">
        <v>1698</v>
      </c>
      <c r="D863" s="14" t="s">
        <v>42</v>
      </c>
      <c r="E863" s="15"/>
      <c r="F863" s="15">
        <v>18</v>
      </c>
      <c r="G863" s="14">
        <v>2</v>
      </c>
      <c r="H863" s="17">
        <f>SUMIFS(VENTAS[Cantidad],VENTAS[Código del producto Vendido],STOCK[[#This Row],[Code]])</f>
        <v>0</v>
      </c>
      <c r="I863" s="14">
        <f>STOCK[[#This Row],[Entradas]]-STOCK[[#This Row],[Salidas]]</f>
        <v>2</v>
      </c>
      <c r="J863" s="18">
        <f>STOCK[[#This Row],[Precio Final]]*10%</f>
        <v>1.8</v>
      </c>
      <c r="K863" s="15"/>
      <c r="L863" s="15"/>
      <c r="M863" s="19">
        <f>STOCK[[#This Row],[Costo Unitario (USD)]]+STOCK[[#This Row],[Costo Envío (USD)]]+STOCK[[#This Row],[Comisión 10%]]</f>
        <v>1.8</v>
      </c>
      <c r="N863" s="14">
        <f t="shared" si="35"/>
        <v>2.7</v>
      </c>
      <c r="O863" s="15">
        <f t="shared" si="36"/>
        <v>18</v>
      </c>
      <c r="P863" s="15">
        <f>STOCK[[#This Row],[Precio Final]]-STOCK[[#This Row],[Costo total]]</f>
        <v>16.2</v>
      </c>
      <c r="Q863" s="14">
        <f>STOCK[[#This Row],[Ganancia Unitaria]]*STOCK[[#This Row],[Salidas]]</f>
        <v>0</v>
      </c>
      <c r="R863" s="14"/>
      <c r="S863" s="14"/>
      <c r="T863" s="15"/>
      <c r="U863" s="14"/>
      <c r="V863" s="14"/>
    </row>
    <row r="864" spans="1:22" ht="34" customHeight="1" x14ac:dyDescent="0.2">
      <c r="A864" s="8" t="s">
        <v>1699</v>
      </c>
      <c r="B864" s="8" t="s">
        <v>99</v>
      </c>
      <c r="C864" s="10" t="s">
        <v>1700</v>
      </c>
      <c r="D864" s="8" t="s">
        <v>34</v>
      </c>
      <c r="E864" s="9"/>
      <c r="F864" s="9">
        <v>18</v>
      </c>
      <c r="G864" s="8">
        <v>1</v>
      </c>
      <c r="H864" s="11">
        <f>SUMIFS(VENTAS[Cantidad],VENTAS[Código del producto Vendido],STOCK[[#This Row],[Code]])</f>
        <v>0</v>
      </c>
      <c r="I864" s="8">
        <f>STOCK[[#This Row],[Entradas]]-STOCK[[#This Row],[Salidas]]</f>
        <v>1</v>
      </c>
      <c r="J864" s="12">
        <f>STOCK[[#This Row],[Precio Final]]*10%</f>
        <v>1.8</v>
      </c>
      <c r="K864" s="9"/>
      <c r="L864" s="9"/>
      <c r="M864" s="13">
        <f>STOCK[[#This Row],[Costo Unitario (USD)]]+STOCK[[#This Row],[Costo Envío (USD)]]+STOCK[[#This Row],[Comisión 10%]]</f>
        <v>1.8</v>
      </c>
      <c r="N864" s="8">
        <f t="shared" si="35"/>
        <v>2.7</v>
      </c>
      <c r="O864" s="9">
        <f t="shared" si="36"/>
        <v>18</v>
      </c>
      <c r="P864" s="9">
        <f>STOCK[[#This Row],[Precio Final]]-STOCK[[#This Row],[Costo total]]</f>
        <v>16.2</v>
      </c>
      <c r="Q864" s="8">
        <f>STOCK[[#This Row],[Ganancia Unitaria]]*STOCK[[#This Row],[Salidas]]</f>
        <v>0</v>
      </c>
      <c r="R864" s="8"/>
      <c r="S864" s="8"/>
      <c r="T864" s="9"/>
      <c r="U864" s="8"/>
      <c r="V864" s="8"/>
    </row>
    <row r="865" spans="1:22" x14ac:dyDescent="0.2">
      <c r="A865" s="14" t="s">
        <v>1701</v>
      </c>
      <c r="B865" s="14" t="s">
        <v>99</v>
      </c>
      <c r="C865" s="16"/>
      <c r="D865" s="14" t="s">
        <v>42</v>
      </c>
      <c r="E865" s="15"/>
      <c r="F865" s="15"/>
      <c r="G865" s="14"/>
      <c r="H865" s="17">
        <f>SUMIFS(VENTAS[Cantidad],VENTAS[Código del producto Vendido],STOCK[[#This Row],[Code]])</f>
        <v>0</v>
      </c>
      <c r="I865" s="14"/>
      <c r="J865" s="18">
        <f>STOCK[[#This Row],[Precio Final]]*10%</f>
        <v>0</v>
      </c>
      <c r="K865" s="15"/>
      <c r="L865" s="15"/>
      <c r="M865" s="19">
        <f>STOCK[[#This Row],[Costo Unitario (USD)]]+STOCK[[#This Row],[Costo Envío (USD)]]+STOCK[[#This Row],[Comisión 10%]]</f>
        <v>0</v>
      </c>
      <c r="N865" s="14">
        <f t="shared" si="35"/>
        <v>0</v>
      </c>
      <c r="O865" s="15"/>
      <c r="P865" s="15">
        <f>STOCK[[#This Row],[Precio Final]]-STOCK[[#This Row],[Costo total]]</f>
        <v>0</v>
      </c>
      <c r="Q865" s="14">
        <f>STOCK[[#This Row],[Ganancia Unitaria]]*STOCK[[#This Row],[Salidas]]</f>
        <v>0</v>
      </c>
      <c r="R865" s="14"/>
      <c r="S865" s="14"/>
      <c r="T865" s="15"/>
      <c r="U865" s="14"/>
      <c r="V865" s="14"/>
    </row>
    <row r="866" spans="1:22" ht="34" customHeight="1" x14ac:dyDescent="0.2">
      <c r="A866" s="8" t="s">
        <v>1702</v>
      </c>
      <c r="B866" s="8" t="s">
        <v>99</v>
      </c>
      <c r="C866" s="10" t="s">
        <v>1703</v>
      </c>
      <c r="D866" s="8" t="s">
        <v>34</v>
      </c>
      <c r="E866" s="9"/>
      <c r="F866" s="9">
        <v>15</v>
      </c>
      <c r="G866" s="8">
        <v>2</v>
      </c>
      <c r="H866" s="11">
        <f>SUMIFS(VENTAS[Cantidad],VENTAS[Código del producto Vendido],STOCK[[#This Row],[Code]])</f>
        <v>0</v>
      </c>
      <c r="I866" s="8">
        <f>STOCK[[#This Row],[Entradas]]-STOCK[[#This Row],[Salidas]]</f>
        <v>2</v>
      </c>
      <c r="J866" s="12">
        <f>STOCK[[#This Row],[Precio Final]]*10%</f>
        <v>1.5</v>
      </c>
      <c r="K866" s="9"/>
      <c r="L866" s="9"/>
      <c r="M866" s="13">
        <f>STOCK[[#This Row],[Costo Unitario (USD)]]+STOCK[[#This Row],[Costo Envío (USD)]]+STOCK[[#This Row],[Comisión 10%]]</f>
        <v>1.5</v>
      </c>
      <c r="N866" s="8">
        <f t="shared" si="35"/>
        <v>2.25</v>
      </c>
      <c r="O866" s="9">
        <f t="shared" ref="O866:O897" si="37">F866</f>
        <v>15</v>
      </c>
      <c r="P866" s="9">
        <f>STOCK[[#This Row],[Precio Final]]-STOCK[[#This Row],[Costo total]]</f>
        <v>13.5</v>
      </c>
      <c r="Q866" s="8">
        <f>STOCK[[#This Row],[Ganancia Unitaria]]*STOCK[[#This Row],[Salidas]]</f>
        <v>0</v>
      </c>
      <c r="R866" s="8"/>
      <c r="S866" s="8"/>
      <c r="T866" s="9"/>
      <c r="U866" s="8"/>
      <c r="V866" s="8"/>
    </row>
    <row r="867" spans="1:22" ht="51" customHeight="1" x14ac:dyDescent="0.2">
      <c r="A867" s="14" t="s">
        <v>1704</v>
      </c>
      <c r="B867" s="14" t="s">
        <v>99</v>
      </c>
      <c r="C867" s="16" t="s">
        <v>1705</v>
      </c>
      <c r="D867" s="14" t="s">
        <v>34</v>
      </c>
      <c r="E867" s="15"/>
      <c r="F867" s="15">
        <v>18</v>
      </c>
      <c r="G867" s="14">
        <v>4</v>
      </c>
      <c r="H867" s="17">
        <f>SUMIFS(VENTAS[Cantidad],VENTAS[Código del producto Vendido],STOCK[[#This Row],[Code]])</f>
        <v>0</v>
      </c>
      <c r="I867" s="14">
        <f>STOCK[[#This Row],[Entradas]]-STOCK[[#This Row],[Salidas]]</f>
        <v>4</v>
      </c>
      <c r="J867" s="18">
        <f>STOCK[[#This Row],[Precio Final]]*10%</f>
        <v>1.8</v>
      </c>
      <c r="K867" s="15"/>
      <c r="L867" s="15"/>
      <c r="M867" s="19">
        <f>STOCK[[#This Row],[Costo Unitario (USD)]]+STOCK[[#This Row],[Costo Envío (USD)]]+STOCK[[#This Row],[Comisión 10%]]</f>
        <v>1.8</v>
      </c>
      <c r="N867" s="14">
        <f t="shared" si="35"/>
        <v>2.7</v>
      </c>
      <c r="O867" s="15">
        <f t="shared" si="37"/>
        <v>18</v>
      </c>
      <c r="P867" s="15">
        <f>STOCK[[#This Row],[Precio Final]]-STOCK[[#This Row],[Costo total]]</f>
        <v>16.2</v>
      </c>
      <c r="Q867" s="14">
        <f>STOCK[[#This Row],[Ganancia Unitaria]]*STOCK[[#This Row],[Salidas]]</f>
        <v>0</v>
      </c>
      <c r="R867" s="14"/>
      <c r="S867" s="14"/>
      <c r="T867" s="15"/>
      <c r="U867" s="14"/>
      <c r="V867" s="14"/>
    </row>
    <row r="868" spans="1:22" ht="34" customHeight="1" x14ac:dyDescent="0.2">
      <c r="A868" s="8" t="s">
        <v>1706</v>
      </c>
      <c r="B868" s="8" t="s">
        <v>99</v>
      </c>
      <c r="C868" s="10" t="s">
        <v>1707</v>
      </c>
      <c r="D868" s="8" t="s">
        <v>42</v>
      </c>
      <c r="E868" s="9"/>
      <c r="F868" s="9">
        <v>15</v>
      </c>
      <c r="G868" s="8">
        <v>1</v>
      </c>
      <c r="H868" s="11">
        <f>SUMIFS(VENTAS[Cantidad],VENTAS[Código del producto Vendido],STOCK[[#This Row],[Code]])</f>
        <v>1</v>
      </c>
      <c r="I868" s="8">
        <f>STOCK[[#This Row],[Entradas]]-STOCK[[#This Row],[Salidas]]</f>
        <v>0</v>
      </c>
      <c r="J868" s="12">
        <f>STOCK[[#This Row],[Precio Final]]*10%</f>
        <v>1.5</v>
      </c>
      <c r="K868" s="9"/>
      <c r="L868" s="9"/>
      <c r="M868" s="13">
        <f>STOCK[[#This Row],[Costo Unitario (USD)]]+STOCK[[#This Row],[Costo Envío (USD)]]+STOCK[[#This Row],[Comisión 10%]]</f>
        <v>1.5</v>
      </c>
      <c r="N868" s="8">
        <f t="shared" si="35"/>
        <v>2.25</v>
      </c>
      <c r="O868" s="9">
        <f t="shared" si="37"/>
        <v>15</v>
      </c>
      <c r="P868" s="9">
        <f>STOCK[[#This Row],[Precio Final]]-STOCK[[#This Row],[Costo total]]</f>
        <v>13.5</v>
      </c>
      <c r="Q868" s="8">
        <f>STOCK[[#This Row],[Ganancia Unitaria]]*STOCK[[#This Row],[Salidas]]</f>
        <v>13.5</v>
      </c>
      <c r="R868" s="8"/>
      <c r="S868" s="8"/>
      <c r="T868" s="9"/>
      <c r="U868" s="8"/>
      <c r="V868" s="8"/>
    </row>
    <row r="869" spans="1:22" ht="34" customHeight="1" x14ac:dyDescent="0.2">
      <c r="A869" s="14" t="s">
        <v>1708</v>
      </c>
      <c r="B869" s="14" t="s">
        <v>99</v>
      </c>
      <c r="C869" s="16" t="s">
        <v>1709</v>
      </c>
      <c r="D869" s="14" t="s">
        <v>113</v>
      </c>
      <c r="E869" s="15"/>
      <c r="F869" s="15">
        <v>18</v>
      </c>
      <c r="G869" s="14">
        <v>1</v>
      </c>
      <c r="H869" s="17">
        <f>SUMIFS(VENTAS[Cantidad],VENTAS[Código del producto Vendido],STOCK[[#This Row],[Code]])</f>
        <v>0</v>
      </c>
      <c r="I869" s="14">
        <f>STOCK[[#This Row],[Entradas]]-STOCK[[#This Row],[Salidas]]</f>
        <v>1</v>
      </c>
      <c r="J869" s="18">
        <f>STOCK[[#This Row],[Precio Final]]*10%</f>
        <v>1.8</v>
      </c>
      <c r="K869" s="15"/>
      <c r="L869" s="15"/>
      <c r="M869" s="19">
        <f>STOCK[[#This Row],[Costo Unitario (USD)]]+STOCK[[#This Row],[Costo Envío (USD)]]+STOCK[[#This Row],[Comisión 10%]]</f>
        <v>1.8</v>
      </c>
      <c r="N869" s="14">
        <f t="shared" si="35"/>
        <v>2.7</v>
      </c>
      <c r="O869" s="15">
        <f t="shared" si="37"/>
        <v>18</v>
      </c>
      <c r="P869" s="15">
        <f>STOCK[[#This Row],[Precio Final]]-STOCK[[#This Row],[Costo total]]</f>
        <v>16.2</v>
      </c>
      <c r="Q869" s="14">
        <f>STOCK[[#This Row],[Ganancia Unitaria]]*STOCK[[#This Row],[Salidas]]</f>
        <v>0</v>
      </c>
      <c r="R869" s="14"/>
      <c r="S869" s="14"/>
      <c r="T869" s="15"/>
      <c r="U869" s="14"/>
      <c r="V869" s="14"/>
    </row>
    <row r="870" spans="1:22" ht="51" customHeight="1" x14ac:dyDescent="0.2">
      <c r="A870" s="8" t="s">
        <v>1710</v>
      </c>
      <c r="B870" s="8" t="s">
        <v>179</v>
      </c>
      <c r="C870" s="10" t="s">
        <v>1711</v>
      </c>
      <c r="D870" s="8" t="s">
        <v>34</v>
      </c>
      <c r="E870" s="9"/>
      <c r="F870" s="9">
        <v>35</v>
      </c>
      <c r="G870" s="8">
        <v>1</v>
      </c>
      <c r="H870" s="11">
        <f>SUMIFS(VENTAS[Cantidad],VENTAS[Código del producto Vendido],STOCK[[#This Row],[Code]])</f>
        <v>0</v>
      </c>
      <c r="I870" s="8">
        <f>STOCK[[#This Row],[Entradas]]-STOCK[[#This Row],[Salidas]]</f>
        <v>1</v>
      </c>
      <c r="J870" s="12">
        <f>STOCK[[#This Row],[Precio Final]]*10%</f>
        <v>3.5</v>
      </c>
      <c r="K870" s="9"/>
      <c r="L870" s="9"/>
      <c r="M870" s="13">
        <f>STOCK[[#This Row],[Costo Unitario (USD)]]+STOCK[[#This Row],[Costo Envío (USD)]]+STOCK[[#This Row],[Comisión 10%]]</f>
        <v>3.5</v>
      </c>
      <c r="N870" s="8">
        <f t="shared" si="35"/>
        <v>5.25</v>
      </c>
      <c r="O870" s="9">
        <f t="shared" si="37"/>
        <v>35</v>
      </c>
      <c r="P870" s="9">
        <f>STOCK[[#This Row],[Precio Final]]-STOCK[[#This Row],[Costo total]]</f>
        <v>31.5</v>
      </c>
      <c r="Q870" s="8">
        <f>STOCK[[#This Row],[Ganancia Unitaria]]*STOCK[[#This Row],[Salidas]]</f>
        <v>0</v>
      </c>
      <c r="R870" s="8"/>
      <c r="S870" s="8"/>
      <c r="T870" s="9"/>
      <c r="U870" s="8"/>
      <c r="V870" s="8"/>
    </row>
    <row r="871" spans="1:22" ht="34" customHeight="1" x14ac:dyDescent="0.2">
      <c r="A871" s="14" t="s">
        <v>1712</v>
      </c>
      <c r="B871" s="14" t="s">
        <v>179</v>
      </c>
      <c r="C871" s="16" t="s">
        <v>1713</v>
      </c>
      <c r="D871" s="14" t="s">
        <v>34</v>
      </c>
      <c r="E871" s="15"/>
      <c r="F871" s="15">
        <v>35</v>
      </c>
      <c r="G871" s="14">
        <v>1</v>
      </c>
      <c r="H871" s="17">
        <f>SUMIFS(VENTAS[Cantidad],VENTAS[Código del producto Vendido],STOCK[[#This Row],[Code]])</f>
        <v>1</v>
      </c>
      <c r="I871" s="14">
        <f>STOCK[[#This Row],[Entradas]]-STOCK[[#This Row],[Salidas]]</f>
        <v>0</v>
      </c>
      <c r="J871" s="18">
        <f>STOCK[[#This Row],[Precio Final]]*10%</f>
        <v>3.5</v>
      </c>
      <c r="K871" s="15"/>
      <c r="L871" s="15"/>
      <c r="M871" s="19">
        <f>STOCK[[#This Row],[Costo Unitario (USD)]]+STOCK[[#This Row],[Costo Envío (USD)]]+STOCK[[#This Row],[Comisión 10%]]</f>
        <v>3.5</v>
      </c>
      <c r="N871" s="14">
        <f t="shared" si="35"/>
        <v>5.25</v>
      </c>
      <c r="O871" s="15">
        <f t="shared" si="37"/>
        <v>35</v>
      </c>
      <c r="P871" s="15">
        <f>STOCK[[#This Row],[Precio Final]]-STOCK[[#This Row],[Costo total]]</f>
        <v>31.5</v>
      </c>
      <c r="Q871" s="14">
        <f>STOCK[[#This Row],[Ganancia Unitaria]]*STOCK[[#This Row],[Salidas]]</f>
        <v>31.5</v>
      </c>
      <c r="R871" s="14"/>
      <c r="S871" s="14"/>
      <c r="T871" s="15"/>
      <c r="U871" s="14"/>
      <c r="V871" s="14"/>
    </row>
    <row r="872" spans="1:22" ht="34" customHeight="1" x14ac:dyDescent="0.2">
      <c r="A872" s="8" t="s">
        <v>1714</v>
      </c>
      <c r="B872" s="8" t="s">
        <v>328</v>
      </c>
      <c r="C872" s="10" t="s">
        <v>1715</v>
      </c>
      <c r="D872" s="8" t="s">
        <v>224</v>
      </c>
      <c r="E872" s="9"/>
      <c r="F872" s="9">
        <v>35</v>
      </c>
      <c r="G872" s="8">
        <v>1</v>
      </c>
      <c r="H872" s="11">
        <f>SUMIFS(VENTAS[Cantidad],VENTAS[Código del producto Vendido],STOCK[[#This Row],[Code]])</f>
        <v>1</v>
      </c>
      <c r="I872" s="8">
        <f>STOCK[[#This Row],[Entradas]]-STOCK[[#This Row],[Salidas]]</f>
        <v>0</v>
      </c>
      <c r="J872" s="12">
        <f>STOCK[[#This Row],[Precio Final]]*10%</f>
        <v>3.5</v>
      </c>
      <c r="K872" s="9"/>
      <c r="L872" s="9"/>
      <c r="M872" s="13">
        <f>STOCK[[#This Row],[Costo Unitario (USD)]]+STOCK[[#This Row],[Costo Envío (USD)]]+STOCK[[#This Row],[Comisión 10%]]</f>
        <v>3.5</v>
      </c>
      <c r="N872" s="8">
        <f t="shared" si="35"/>
        <v>5.25</v>
      </c>
      <c r="O872" s="9">
        <f t="shared" si="37"/>
        <v>35</v>
      </c>
      <c r="P872" s="9">
        <f>STOCK[[#This Row],[Precio Final]]-STOCK[[#This Row],[Costo total]]</f>
        <v>31.5</v>
      </c>
      <c r="Q872" s="8">
        <f>STOCK[[#This Row],[Ganancia Unitaria]]*STOCK[[#This Row],[Salidas]]</f>
        <v>31.5</v>
      </c>
      <c r="R872" s="8"/>
      <c r="S872" s="8"/>
      <c r="T872" s="9"/>
      <c r="U872" s="8"/>
      <c r="V872" s="8"/>
    </row>
    <row r="873" spans="1:22" ht="34" customHeight="1" x14ac:dyDescent="0.2">
      <c r="A873" s="14" t="s">
        <v>1716</v>
      </c>
      <c r="B873" s="14" t="s">
        <v>328</v>
      </c>
      <c r="C873" s="16" t="s">
        <v>1717</v>
      </c>
      <c r="D873" s="14" t="s">
        <v>559</v>
      </c>
      <c r="E873" s="15"/>
      <c r="F873" s="15">
        <v>35</v>
      </c>
      <c r="G873" s="14">
        <v>1</v>
      </c>
      <c r="H873" s="17">
        <f>SUMIFS(VENTAS[Cantidad],VENTAS[Código del producto Vendido],STOCK[[#This Row],[Code]])</f>
        <v>0</v>
      </c>
      <c r="I873" s="14">
        <f>STOCK[[#This Row],[Entradas]]-STOCK[[#This Row],[Salidas]]</f>
        <v>1</v>
      </c>
      <c r="J873" s="18">
        <f>STOCK[[#This Row],[Precio Final]]*10%</f>
        <v>3.5</v>
      </c>
      <c r="K873" s="15"/>
      <c r="L873" s="15"/>
      <c r="M873" s="19">
        <f>STOCK[[#This Row],[Costo Unitario (USD)]]+STOCK[[#This Row],[Costo Envío (USD)]]+STOCK[[#This Row],[Comisión 10%]]</f>
        <v>3.5</v>
      </c>
      <c r="N873" s="14">
        <f t="shared" si="35"/>
        <v>5.25</v>
      </c>
      <c r="O873" s="15">
        <f t="shared" si="37"/>
        <v>35</v>
      </c>
      <c r="P873" s="15">
        <f>STOCK[[#This Row],[Precio Final]]-STOCK[[#This Row],[Costo total]]</f>
        <v>31.5</v>
      </c>
      <c r="Q873" s="14">
        <f>STOCK[[#This Row],[Ganancia Unitaria]]*STOCK[[#This Row],[Salidas]]</f>
        <v>0</v>
      </c>
      <c r="R873" s="14"/>
      <c r="S873" s="14"/>
      <c r="T873" s="15"/>
      <c r="U873" s="14"/>
      <c r="V873" s="14"/>
    </row>
    <row r="874" spans="1:22" ht="34" customHeight="1" x14ac:dyDescent="0.2">
      <c r="A874" s="8" t="s">
        <v>1718</v>
      </c>
      <c r="B874" s="8" t="s">
        <v>581</v>
      </c>
      <c r="C874" s="10" t="s">
        <v>1719</v>
      </c>
      <c r="D874" s="8" t="s">
        <v>224</v>
      </c>
      <c r="E874" s="9"/>
      <c r="F874" s="9">
        <v>15</v>
      </c>
      <c r="G874" s="8">
        <v>2</v>
      </c>
      <c r="H874" s="11">
        <f>SUMIFS(VENTAS[Cantidad],VENTAS[Código del producto Vendido],STOCK[[#This Row],[Code]])</f>
        <v>0</v>
      </c>
      <c r="I874" s="8">
        <v>1</v>
      </c>
      <c r="J874" s="12">
        <f>STOCK[[#This Row],[Precio Final]]*10%</f>
        <v>1.5</v>
      </c>
      <c r="K874" s="9"/>
      <c r="L874" s="9"/>
      <c r="M874" s="13">
        <f>STOCK[[#This Row],[Costo Unitario (USD)]]+STOCK[[#This Row],[Costo Envío (USD)]]+STOCK[[#This Row],[Comisión 10%]]</f>
        <v>1.5</v>
      </c>
      <c r="N874" s="8">
        <f t="shared" si="35"/>
        <v>2.25</v>
      </c>
      <c r="O874" s="9">
        <f t="shared" si="37"/>
        <v>15</v>
      </c>
      <c r="P874" s="9">
        <f>STOCK[[#This Row],[Precio Final]]-STOCK[[#This Row],[Costo total]]</f>
        <v>13.5</v>
      </c>
      <c r="Q874" s="8">
        <f>STOCK[[#This Row],[Ganancia Unitaria]]*STOCK[[#This Row],[Salidas]]</f>
        <v>0</v>
      </c>
      <c r="R874" s="8"/>
      <c r="S874" s="8"/>
      <c r="T874" s="9"/>
      <c r="U874" s="8"/>
      <c r="V874" s="8"/>
    </row>
    <row r="875" spans="1:22" ht="34" customHeight="1" x14ac:dyDescent="0.2">
      <c r="A875" s="14" t="s">
        <v>1720</v>
      </c>
      <c r="B875" s="14" t="s">
        <v>99</v>
      </c>
      <c r="C875" s="16" t="s">
        <v>1721</v>
      </c>
      <c r="D875" s="14" t="s">
        <v>46</v>
      </c>
      <c r="E875" s="15"/>
      <c r="F875" s="15">
        <v>15</v>
      </c>
      <c r="G875" s="14">
        <v>1</v>
      </c>
      <c r="H875" s="17">
        <f>SUMIFS(VENTAS[Cantidad],VENTAS[Código del producto Vendido],STOCK[[#This Row],[Code]])</f>
        <v>1</v>
      </c>
      <c r="I875" s="14">
        <f>STOCK[[#This Row],[Entradas]]-STOCK[[#This Row],[Salidas]]</f>
        <v>0</v>
      </c>
      <c r="J875" s="18">
        <f>STOCK[[#This Row],[Precio Final]]*10%</f>
        <v>1.5</v>
      </c>
      <c r="K875" s="15"/>
      <c r="L875" s="15"/>
      <c r="M875" s="19">
        <f>STOCK[[#This Row],[Costo Unitario (USD)]]+STOCK[[#This Row],[Costo Envío (USD)]]+STOCK[[#This Row],[Comisión 10%]]</f>
        <v>1.5</v>
      </c>
      <c r="N875" s="14">
        <f t="shared" si="35"/>
        <v>2.25</v>
      </c>
      <c r="O875" s="15">
        <f t="shared" si="37"/>
        <v>15</v>
      </c>
      <c r="P875" s="15">
        <f>STOCK[[#This Row],[Precio Final]]-STOCK[[#This Row],[Costo total]]</f>
        <v>13.5</v>
      </c>
      <c r="Q875" s="14">
        <f>STOCK[[#This Row],[Ganancia Unitaria]]*STOCK[[#This Row],[Salidas]]</f>
        <v>13.5</v>
      </c>
      <c r="R875" s="14"/>
      <c r="S875" s="14"/>
      <c r="T875" s="15"/>
      <c r="U875" s="14"/>
      <c r="V875" s="14"/>
    </row>
    <row r="876" spans="1:22" ht="34" customHeight="1" x14ac:dyDescent="0.2">
      <c r="A876" s="8" t="s">
        <v>1722</v>
      </c>
      <c r="B876" s="8" t="s">
        <v>99</v>
      </c>
      <c r="C876" s="10" t="s">
        <v>1721</v>
      </c>
      <c r="D876" s="8" t="s">
        <v>34</v>
      </c>
      <c r="E876" s="9"/>
      <c r="F876" s="9">
        <v>15</v>
      </c>
      <c r="G876" s="8">
        <v>1</v>
      </c>
      <c r="H876" s="11">
        <f>SUMIFS(VENTAS[Cantidad],VENTAS[Código del producto Vendido],STOCK[[#This Row],[Code]])</f>
        <v>0</v>
      </c>
      <c r="I876" s="8">
        <f>STOCK[[#This Row],[Entradas]]-STOCK[[#This Row],[Salidas]]</f>
        <v>1</v>
      </c>
      <c r="J876" s="12">
        <f>STOCK[[#This Row],[Precio Final]]*10%</f>
        <v>1.5</v>
      </c>
      <c r="K876" s="9"/>
      <c r="L876" s="9"/>
      <c r="M876" s="13">
        <f>STOCK[[#This Row],[Costo Unitario (USD)]]+STOCK[[#This Row],[Costo Envío (USD)]]+STOCK[[#This Row],[Comisión 10%]]</f>
        <v>1.5</v>
      </c>
      <c r="N876" s="8">
        <f t="shared" si="35"/>
        <v>2.25</v>
      </c>
      <c r="O876" s="9">
        <f t="shared" si="37"/>
        <v>15</v>
      </c>
      <c r="P876" s="9">
        <f>STOCK[[#This Row],[Precio Final]]-STOCK[[#This Row],[Costo total]]</f>
        <v>13.5</v>
      </c>
      <c r="Q876" s="8">
        <f>STOCK[[#This Row],[Ganancia Unitaria]]*STOCK[[#This Row],[Salidas]]</f>
        <v>0</v>
      </c>
      <c r="R876" s="8"/>
      <c r="S876" s="8"/>
      <c r="T876" s="9"/>
      <c r="U876" s="8"/>
      <c r="V876" s="8"/>
    </row>
    <row r="877" spans="1:22" ht="34" customHeight="1" x14ac:dyDescent="0.2">
      <c r="A877" s="14" t="s">
        <v>1723</v>
      </c>
      <c r="B877" s="14" t="s">
        <v>99</v>
      </c>
      <c r="C877" s="16" t="s">
        <v>1724</v>
      </c>
      <c r="D877" s="14" t="s">
        <v>34</v>
      </c>
      <c r="E877" s="15"/>
      <c r="F877" s="15">
        <v>18</v>
      </c>
      <c r="G877" s="14">
        <v>2</v>
      </c>
      <c r="H877" s="17">
        <f>SUMIFS(VENTAS[Cantidad],VENTAS[Código del producto Vendido],STOCK[[#This Row],[Code]])</f>
        <v>0</v>
      </c>
      <c r="I877" s="14">
        <f>STOCK[[#This Row],[Entradas]]-STOCK[[#This Row],[Salidas]]</f>
        <v>2</v>
      </c>
      <c r="J877" s="18">
        <f>STOCK[[#This Row],[Precio Final]]*10%</f>
        <v>1.8</v>
      </c>
      <c r="K877" s="15"/>
      <c r="L877" s="15"/>
      <c r="M877" s="19">
        <f>STOCK[[#This Row],[Costo Unitario (USD)]]+STOCK[[#This Row],[Costo Envío (USD)]]+STOCK[[#This Row],[Comisión 10%]]</f>
        <v>1.8</v>
      </c>
      <c r="N877" s="14">
        <f t="shared" si="35"/>
        <v>2.7</v>
      </c>
      <c r="O877" s="15">
        <f t="shared" si="37"/>
        <v>18</v>
      </c>
      <c r="P877" s="15">
        <f>STOCK[[#This Row],[Precio Final]]-STOCK[[#This Row],[Costo total]]</f>
        <v>16.2</v>
      </c>
      <c r="Q877" s="14">
        <f>STOCK[[#This Row],[Ganancia Unitaria]]*STOCK[[#This Row],[Salidas]]</f>
        <v>0</v>
      </c>
      <c r="R877" s="14"/>
      <c r="S877" s="14"/>
      <c r="T877" s="15"/>
      <c r="U877" s="14"/>
      <c r="V877" s="14"/>
    </row>
    <row r="878" spans="1:22" ht="34" customHeight="1" x14ac:dyDescent="0.2">
      <c r="A878" s="8" t="s">
        <v>1725</v>
      </c>
      <c r="B878" s="8" t="s">
        <v>581</v>
      </c>
      <c r="C878" s="10" t="s">
        <v>1726</v>
      </c>
      <c r="D878" s="8" t="s">
        <v>224</v>
      </c>
      <c r="E878" s="9"/>
      <c r="F878" s="9">
        <v>15</v>
      </c>
      <c r="G878" s="8">
        <v>1</v>
      </c>
      <c r="H878" s="11">
        <f>SUMIFS(VENTAS[Cantidad],VENTAS[Código del producto Vendido],STOCK[[#This Row],[Code]])</f>
        <v>1</v>
      </c>
      <c r="I878" s="8">
        <f>STOCK[[#This Row],[Entradas]]-STOCK[[#This Row],[Salidas]]</f>
        <v>0</v>
      </c>
      <c r="J878" s="12">
        <f>STOCK[[#This Row],[Precio Final]]*10%</f>
        <v>1.5</v>
      </c>
      <c r="K878" s="9"/>
      <c r="L878" s="9"/>
      <c r="M878" s="13">
        <f>STOCK[[#This Row],[Costo Unitario (USD)]]+STOCK[[#This Row],[Costo Envío (USD)]]+STOCK[[#This Row],[Comisión 10%]]</f>
        <v>1.5</v>
      </c>
      <c r="N878" s="8">
        <f t="shared" si="35"/>
        <v>2.25</v>
      </c>
      <c r="O878" s="9">
        <f t="shared" si="37"/>
        <v>15</v>
      </c>
      <c r="P878" s="9">
        <f>STOCK[[#This Row],[Precio Final]]-STOCK[[#This Row],[Costo total]]</f>
        <v>13.5</v>
      </c>
      <c r="Q878" s="8">
        <f>STOCK[[#This Row],[Ganancia Unitaria]]*STOCK[[#This Row],[Salidas]]</f>
        <v>13.5</v>
      </c>
      <c r="R878" s="8"/>
      <c r="S878" s="8"/>
      <c r="T878" s="9"/>
      <c r="U878" s="8"/>
      <c r="V878" s="8"/>
    </row>
    <row r="879" spans="1:22" ht="34" customHeight="1" x14ac:dyDescent="0.2">
      <c r="A879" s="14" t="s">
        <v>1727</v>
      </c>
      <c r="B879" s="14" t="s">
        <v>99</v>
      </c>
      <c r="C879" s="16" t="s">
        <v>1728</v>
      </c>
      <c r="D879" s="14" t="s">
        <v>34</v>
      </c>
      <c r="E879" s="15"/>
      <c r="F879" s="15">
        <v>18</v>
      </c>
      <c r="G879" s="14">
        <v>2</v>
      </c>
      <c r="H879" s="17">
        <f>SUMIFS(VENTAS[Cantidad],VENTAS[Código del producto Vendido],STOCK[[#This Row],[Code]])</f>
        <v>0</v>
      </c>
      <c r="I879" s="14">
        <f>STOCK[[#This Row],[Entradas]]-STOCK[[#This Row],[Salidas]]</f>
        <v>2</v>
      </c>
      <c r="J879" s="18">
        <f>STOCK[[#This Row],[Precio Final]]*10%</f>
        <v>1.8</v>
      </c>
      <c r="K879" s="15"/>
      <c r="L879" s="15"/>
      <c r="M879" s="19">
        <f>STOCK[[#This Row],[Costo Unitario (USD)]]+STOCK[[#This Row],[Costo Envío (USD)]]+STOCK[[#This Row],[Comisión 10%]]</f>
        <v>1.8</v>
      </c>
      <c r="N879" s="14">
        <f t="shared" si="35"/>
        <v>2.7</v>
      </c>
      <c r="O879" s="15">
        <f t="shared" si="37"/>
        <v>18</v>
      </c>
      <c r="P879" s="15">
        <f>STOCK[[#This Row],[Precio Final]]-STOCK[[#This Row],[Costo total]]</f>
        <v>16.2</v>
      </c>
      <c r="Q879" s="14">
        <f>STOCK[[#This Row],[Ganancia Unitaria]]*STOCK[[#This Row],[Salidas]]</f>
        <v>0</v>
      </c>
      <c r="R879" s="14"/>
      <c r="S879" s="14"/>
      <c r="T879" s="15"/>
      <c r="U879" s="14"/>
      <c r="V879" s="14"/>
    </row>
    <row r="880" spans="1:22" ht="34" customHeight="1" x14ac:dyDescent="0.2">
      <c r="A880" s="8" t="s">
        <v>1729</v>
      </c>
      <c r="B880" s="8" t="s">
        <v>99</v>
      </c>
      <c r="C880" s="10" t="s">
        <v>1730</v>
      </c>
      <c r="D880" s="8" t="s">
        <v>42</v>
      </c>
      <c r="E880" s="9"/>
      <c r="F880" s="9">
        <v>15</v>
      </c>
      <c r="G880" s="8">
        <v>1</v>
      </c>
      <c r="H880" s="11">
        <f>SUMIFS(VENTAS[Cantidad],VENTAS[Código del producto Vendido],STOCK[[#This Row],[Code]])</f>
        <v>1</v>
      </c>
      <c r="I880" s="8">
        <f>STOCK[[#This Row],[Entradas]]-STOCK[[#This Row],[Salidas]]</f>
        <v>0</v>
      </c>
      <c r="J880" s="12">
        <f>STOCK[[#This Row],[Precio Final]]*10%</f>
        <v>1.5</v>
      </c>
      <c r="K880" s="9"/>
      <c r="L880" s="9"/>
      <c r="M880" s="13">
        <f>STOCK[[#This Row],[Costo Unitario (USD)]]+STOCK[[#This Row],[Costo Envío (USD)]]+STOCK[[#This Row],[Comisión 10%]]</f>
        <v>1.5</v>
      </c>
      <c r="N880" s="8">
        <f t="shared" si="35"/>
        <v>2.25</v>
      </c>
      <c r="O880" s="9">
        <f t="shared" si="37"/>
        <v>15</v>
      </c>
      <c r="P880" s="9">
        <f>STOCK[[#This Row],[Precio Final]]-STOCK[[#This Row],[Costo total]]</f>
        <v>13.5</v>
      </c>
      <c r="Q880" s="8">
        <f>STOCK[[#This Row],[Ganancia Unitaria]]*STOCK[[#This Row],[Salidas]]</f>
        <v>13.5</v>
      </c>
      <c r="R880" s="8"/>
      <c r="S880" s="8"/>
      <c r="T880" s="9"/>
      <c r="U880" s="8"/>
      <c r="V880" s="8"/>
    </row>
    <row r="881" spans="1:22" ht="51" customHeight="1" x14ac:dyDescent="0.2">
      <c r="A881" s="14" t="s">
        <v>1731</v>
      </c>
      <c r="B881" s="14" t="s">
        <v>99</v>
      </c>
      <c r="C881" s="16" t="s">
        <v>1687</v>
      </c>
      <c r="D881" s="14" t="s">
        <v>113</v>
      </c>
      <c r="E881" s="15"/>
      <c r="F881" s="15">
        <v>15</v>
      </c>
      <c r="G881" s="14">
        <v>1</v>
      </c>
      <c r="H881" s="17">
        <f>SUMIFS(VENTAS[Cantidad],VENTAS[Código del producto Vendido],STOCK[[#This Row],[Code]])</f>
        <v>0</v>
      </c>
      <c r="I881" s="14">
        <f>STOCK[[#This Row],[Entradas]]-STOCK[[#This Row],[Salidas]]</f>
        <v>1</v>
      </c>
      <c r="J881" s="18">
        <f>STOCK[[#This Row],[Precio Final]]*10%</f>
        <v>1.5</v>
      </c>
      <c r="K881" s="15"/>
      <c r="L881" s="15"/>
      <c r="M881" s="19">
        <f>STOCK[[#This Row],[Costo Unitario (USD)]]+STOCK[[#This Row],[Costo Envío (USD)]]+STOCK[[#This Row],[Comisión 10%]]</f>
        <v>1.5</v>
      </c>
      <c r="N881" s="14">
        <f t="shared" si="35"/>
        <v>2.25</v>
      </c>
      <c r="O881" s="15">
        <f t="shared" si="37"/>
        <v>15</v>
      </c>
      <c r="P881" s="15">
        <f>STOCK[[#This Row],[Precio Final]]-STOCK[[#This Row],[Costo total]]</f>
        <v>13.5</v>
      </c>
      <c r="Q881" s="14">
        <f>STOCK[[#This Row],[Ganancia Unitaria]]*STOCK[[#This Row],[Salidas]]</f>
        <v>0</v>
      </c>
      <c r="R881" s="14"/>
      <c r="S881" s="14"/>
      <c r="T881" s="15"/>
      <c r="U881" s="14"/>
      <c r="V881" s="14"/>
    </row>
    <row r="882" spans="1:22" ht="34" customHeight="1" x14ac:dyDescent="0.2">
      <c r="A882" s="8" t="s">
        <v>1732</v>
      </c>
      <c r="B882" s="8" t="s">
        <v>99</v>
      </c>
      <c r="C882" s="10" t="s">
        <v>1733</v>
      </c>
      <c r="D882" s="8" t="s">
        <v>34</v>
      </c>
      <c r="E882" s="9"/>
      <c r="F882" s="9">
        <v>18</v>
      </c>
      <c r="G882" s="8">
        <v>2</v>
      </c>
      <c r="H882" s="11">
        <f>SUMIFS(VENTAS[Cantidad],VENTAS[Código del producto Vendido],STOCK[[#This Row],[Code]])</f>
        <v>0</v>
      </c>
      <c r="I882" s="8">
        <f>STOCK[[#This Row],[Entradas]]-STOCK[[#This Row],[Salidas]]</f>
        <v>2</v>
      </c>
      <c r="J882" s="12">
        <f>STOCK[[#This Row],[Precio Final]]*10%</f>
        <v>1.8</v>
      </c>
      <c r="K882" s="9"/>
      <c r="L882" s="9"/>
      <c r="M882" s="13">
        <f>STOCK[[#This Row],[Costo Unitario (USD)]]+STOCK[[#This Row],[Costo Envío (USD)]]+STOCK[[#This Row],[Comisión 10%]]</f>
        <v>1.8</v>
      </c>
      <c r="N882" s="8">
        <f t="shared" si="35"/>
        <v>2.7</v>
      </c>
      <c r="O882" s="9">
        <f t="shared" si="37"/>
        <v>18</v>
      </c>
      <c r="P882" s="9">
        <f>STOCK[[#This Row],[Precio Final]]-STOCK[[#This Row],[Costo total]]</f>
        <v>16.2</v>
      </c>
      <c r="Q882" s="8">
        <f>STOCK[[#This Row],[Ganancia Unitaria]]*STOCK[[#This Row],[Salidas]]</f>
        <v>0</v>
      </c>
      <c r="R882" s="8"/>
      <c r="S882" s="8"/>
      <c r="T882" s="9"/>
      <c r="U882" s="8"/>
      <c r="V882" s="8"/>
    </row>
    <row r="883" spans="1:22" ht="34" customHeight="1" x14ac:dyDescent="0.2">
      <c r="A883" s="14" t="s">
        <v>1734</v>
      </c>
      <c r="B883" s="14" t="s">
        <v>99</v>
      </c>
      <c r="C883" s="16" t="s">
        <v>1733</v>
      </c>
      <c r="D883" s="14" t="s">
        <v>42</v>
      </c>
      <c r="E883" s="15"/>
      <c r="F883" s="15">
        <v>18</v>
      </c>
      <c r="G883" s="14">
        <v>1</v>
      </c>
      <c r="H883" s="17">
        <f>SUMIFS(VENTAS[Cantidad],VENTAS[Código del producto Vendido],STOCK[[#This Row],[Code]])</f>
        <v>0</v>
      </c>
      <c r="I883" s="14">
        <f>STOCK[[#This Row],[Entradas]]-STOCK[[#This Row],[Salidas]]</f>
        <v>1</v>
      </c>
      <c r="J883" s="18">
        <f>STOCK[[#This Row],[Precio Final]]*10%</f>
        <v>1.8</v>
      </c>
      <c r="K883" s="15"/>
      <c r="L883" s="15"/>
      <c r="M883" s="19">
        <f>STOCK[[#This Row],[Costo Unitario (USD)]]+STOCK[[#This Row],[Costo Envío (USD)]]+STOCK[[#This Row],[Comisión 10%]]</f>
        <v>1.8</v>
      </c>
      <c r="N883" s="14">
        <f t="shared" si="35"/>
        <v>2.7</v>
      </c>
      <c r="O883" s="15">
        <f t="shared" si="37"/>
        <v>18</v>
      </c>
      <c r="P883" s="15">
        <f>STOCK[[#This Row],[Precio Final]]-STOCK[[#This Row],[Costo total]]</f>
        <v>16.2</v>
      </c>
      <c r="Q883" s="14">
        <f>STOCK[[#This Row],[Ganancia Unitaria]]*STOCK[[#This Row],[Salidas]]</f>
        <v>0</v>
      </c>
      <c r="R883" s="14"/>
      <c r="S883" s="14"/>
      <c r="T883" s="15"/>
      <c r="U883" s="14"/>
      <c r="V883" s="14"/>
    </row>
    <row r="884" spans="1:22" ht="34" customHeight="1" x14ac:dyDescent="0.2">
      <c r="A884" s="8" t="s">
        <v>1735</v>
      </c>
      <c r="B884" s="8" t="s">
        <v>99</v>
      </c>
      <c r="C884" s="10" t="s">
        <v>1736</v>
      </c>
      <c r="D884" s="8" t="s">
        <v>34</v>
      </c>
      <c r="E884" s="9"/>
      <c r="F884" s="9">
        <v>15</v>
      </c>
      <c r="G884" s="8">
        <v>1</v>
      </c>
      <c r="H884" s="11">
        <f>SUMIFS(VENTAS[Cantidad],VENTAS[Código del producto Vendido],STOCK[[#This Row],[Code]])</f>
        <v>0</v>
      </c>
      <c r="I884" s="8">
        <f>STOCK[[#This Row],[Entradas]]-STOCK[[#This Row],[Salidas]]</f>
        <v>1</v>
      </c>
      <c r="J884" s="12">
        <f>STOCK[[#This Row],[Precio Final]]*10%</f>
        <v>1.5</v>
      </c>
      <c r="K884" s="9"/>
      <c r="L884" s="9"/>
      <c r="M884" s="13">
        <f>STOCK[[#This Row],[Costo Unitario (USD)]]+STOCK[[#This Row],[Costo Envío (USD)]]+STOCK[[#This Row],[Comisión 10%]]</f>
        <v>1.5</v>
      </c>
      <c r="N884" s="8">
        <f t="shared" si="35"/>
        <v>2.25</v>
      </c>
      <c r="O884" s="9">
        <f t="shared" si="37"/>
        <v>15</v>
      </c>
      <c r="P884" s="9">
        <f>STOCK[[#This Row],[Precio Final]]-STOCK[[#This Row],[Costo total]]</f>
        <v>13.5</v>
      </c>
      <c r="Q884" s="8">
        <f>STOCK[[#This Row],[Ganancia Unitaria]]*STOCK[[#This Row],[Salidas]]</f>
        <v>0</v>
      </c>
      <c r="R884" s="8"/>
      <c r="S884" s="8"/>
      <c r="T884" s="9"/>
      <c r="U884" s="8"/>
      <c r="V884" s="8"/>
    </row>
    <row r="885" spans="1:22" ht="34" customHeight="1" x14ac:dyDescent="0.2">
      <c r="A885" s="14" t="s">
        <v>1737</v>
      </c>
      <c r="B885" s="14" t="s">
        <v>99</v>
      </c>
      <c r="C885" s="16" t="s">
        <v>1738</v>
      </c>
      <c r="D885" s="14" t="s">
        <v>42</v>
      </c>
      <c r="E885" s="15"/>
      <c r="F885" s="15">
        <v>22</v>
      </c>
      <c r="G885" s="14">
        <v>1</v>
      </c>
      <c r="H885" s="17">
        <f>SUMIFS(VENTAS[Cantidad],VENTAS[Código del producto Vendido],STOCK[[#This Row],[Code]])</f>
        <v>0</v>
      </c>
      <c r="I885" s="14">
        <f>STOCK[[#This Row],[Entradas]]-STOCK[[#This Row],[Salidas]]</f>
        <v>1</v>
      </c>
      <c r="J885" s="18">
        <f>STOCK[[#This Row],[Precio Final]]*10%</f>
        <v>2.2000000000000002</v>
      </c>
      <c r="K885" s="15"/>
      <c r="L885" s="15"/>
      <c r="M885" s="19">
        <f>STOCK[[#This Row],[Costo Unitario (USD)]]+STOCK[[#This Row],[Costo Envío (USD)]]+STOCK[[#This Row],[Comisión 10%]]</f>
        <v>2.2000000000000002</v>
      </c>
      <c r="N885" s="14">
        <f t="shared" si="35"/>
        <v>3.3000000000000003</v>
      </c>
      <c r="O885" s="15">
        <f t="shared" si="37"/>
        <v>22</v>
      </c>
      <c r="P885" s="15">
        <f>STOCK[[#This Row],[Precio Final]]-STOCK[[#This Row],[Costo total]]</f>
        <v>19.8</v>
      </c>
      <c r="Q885" s="14">
        <f>STOCK[[#This Row],[Ganancia Unitaria]]*STOCK[[#This Row],[Salidas]]</f>
        <v>0</v>
      </c>
      <c r="R885" s="14"/>
      <c r="S885" s="14"/>
      <c r="T885" s="15"/>
      <c r="U885" s="14"/>
      <c r="V885" s="14"/>
    </row>
    <row r="886" spans="1:22" ht="34" customHeight="1" x14ac:dyDescent="0.2">
      <c r="A886" s="8" t="s">
        <v>1739</v>
      </c>
      <c r="B886" s="8" t="s">
        <v>99</v>
      </c>
      <c r="C886" s="10" t="s">
        <v>1740</v>
      </c>
      <c r="D886" s="8" t="s">
        <v>34</v>
      </c>
      <c r="E886" s="9"/>
      <c r="F886" s="9">
        <v>15</v>
      </c>
      <c r="G886" s="8">
        <v>1</v>
      </c>
      <c r="H886" s="11">
        <f>SUMIFS(VENTAS[Cantidad],VENTAS[Código del producto Vendido],STOCK[[#This Row],[Code]])</f>
        <v>1</v>
      </c>
      <c r="I886" s="8">
        <f>STOCK[[#This Row],[Entradas]]-STOCK[[#This Row],[Salidas]]</f>
        <v>0</v>
      </c>
      <c r="J886" s="12">
        <f>STOCK[[#This Row],[Precio Final]]*10%</f>
        <v>1.5</v>
      </c>
      <c r="K886" s="9"/>
      <c r="L886" s="9"/>
      <c r="M886" s="13">
        <f>STOCK[[#This Row],[Costo Unitario (USD)]]+STOCK[[#This Row],[Costo Envío (USD)]]+STOCK[[#This Row],[Comisión 10%]]</f>
        <v>1.5</v>
      </c>
      <c r="N886" s="8">
        <f t="shared" si="35"/>
        <v>2.25</v>
      </c>
      <c r="O886" s="9">
        <f t="shared" si="37"/>
        <v>15</v>
      </c>
      <c r="P886" s="9">
        <f>STOCK[[#This Row],[Precio Final]]-STOCK[[#This Row],[Costo total]]</f>
        <v>13.5</v>
      </c>
      <c r="Q886" s="8">
        <f>STOCK[[#This Row],[Ganancia Unitaria]]*STOCK[[#This Row],[Salidas]]</f>
        <v>13.5</v>
      </c>
      <c r="R886" s="8"/>
      <c r="S886" s="8"/>
      <c r="T886" s="9"/>
      <c r="U886" s="8"/>
      <c r="V886" s="8"/>
    </row>
    <row r="887" spans="1:22" ht="34" customHeight="1" x14ac:dyDescent="0.2">
      <c r="A887" s="14" t="s">
        <v>1741</v>
      </c>
      <c r="B887" s="14" t="s">
        <v>99</v>
      </c>
      <c r="C887" s="16" t="s">
        <v>1742</v>
      </c>
      <c r="D887" s="14" t="s">
        <v>34</v>
      </c>
      <c r="E887" s="15"/>
      <c r="F887" s="15">
        <v>20</v>
      </c>
      <c r="G887" s="14">
        <v>1</v>
      </c>
      <c r="H887" s="17">
        <f>SUMIFS(VENTAS[Cantidad],VENTAS[Código del producto Vendido],STOCK[[#This Row],[Code]])</f>
        <v>0</v>
      </c>
      <c r="I887" s="14">
        <f>STOCK[[#This Row],[Entradas]]-STOCK[[#This Row],[Salidas]]</f>
        <v>1</v>
      </c>
      <c r="J887" s="18">
        <f>STOCK[[#This Row],[Precio Final]]*10%</f>
        <v>2</v>
      </c>
      <c r="K887" s="15"/>
      <c r="L887" s="15"/>
      <c r="M887" s="19">
        <f>STOCK[[#This Row],[Costo Unitario (USD)]]+STOCK[[#This Row],[Costo Envío (USD)]]+STOCK[[#This Row],[Comisión 10%]]</f>
        <v>2</v>
      </c>
      <c r="N887" s="14">
        <f t="shared" si="35"/>
        <v>3</v>
      </c>
      <c r="O887" s="15">
        <f t="shared" si="37"/>
        <v>20</v>
      </c>
      <c r="P887" s="15">
        <f>STOCK[[#This Row],[Precio Final]]-STOCK[[#This Row],[Costo total]]</f>
        <v>18</v>
      </c>
      <c r="Q887" s="14">
        <f>STOCK[[#This Row],[Ganancia Unitaria]]*STOCK[[#This Row],[Salidas]]</f>
        <v>0</v>
      </c>
      <c r="R887" s="14"/>
      <c r="S887" s="14"/>
      <c r="T887" s="15"/>
      <c r="U887" s="14"/>
      <c r="V887" s="14"/>
    </row>
    <row r="888" spans="1:22" ht="34" customHeight="1" x14ac:dyDescent="0.2">
      <c r="A888" s="8" t="s">
        <v>1743</v>
      </c>
      <c r="B888" s="8" t="s">
        <v>99</v>
      </c>
      <c r="C888" s="10" t="s">
        <v>1738</v>
      </c>
      <c r="D888" s="8" t="s">
        <v>34</v>
      </c>
      <c r="E888" s="9"/>
      <c r="F888" s="9">
        <v>22</v>
      </c>
      <c r="G888" s="8">
        <v>2</v>
      </c>
      <c r="H888" s="11">
        <f>SUMIFS(VENTAS[Cantidad],VENTAS[Código del producto Vendido],STOCK[[#This Row],[Code]])</f>
        <v>0</v>
      </c>
      <c r="I888" s="8">
        <f>STOCK[[#This Row],[Entradas]]-STOCK[[#This Row],[Salidas]]</f>
        <v>2</v>
      </c>
      <c r="J888" s="12">
        <f>STOCK[[#This Row],[Precio Final]]*10%</f>
        <v>2.2000000000000002</v>
      </c>
      <c r="K888" s="9"/>
      <c r="L888" s="9"/>
      <c r="M888" s="13">
        <f>STOCK[[#This Row],[Costo Unitario (USD)]]+STOCK[[#This Row],[Costo Envío (USD)]]+STOCK[[#This Row],[Comisión 10%]]</f>
        <v>2.2000000000000002</v>
      </c>
      <c r="N888" s="8">
        <f t="shared" si="35"/>
        <v>3.3000000000000003</v>
      </c>
      <c r="O888" s="9">
        <f t="shared" si="37"/>
        <v>22</v>
      </c>
      <c r="P888" s="9">
        <f>STOCK[[#This Row],[Precio Final]]-STOCK[[#This Row],[Costo total]]</f>
        <v>19.8</v>
      </c>
      <c r="Q888" s="8">
        <f>STOCK[[#This Row],[Ganancia Unitaria]]*STOCK[[#This Row],[Salidas]]</f>
        <v>0</v>
      </c>
      <c r="R888" s="8"/>
      <c r="S888" s="8"/>
      <c r="T888" s="9"/>
      <c r="U888" s="8"/>
      <c r="V888" s="8"/>
    </row>
    <row r="889" spans="1:22" ht="34" customHeight="1" x14ac:dyDescent="0.2">
      <c r="A889" s="14" t="s">
        <v>1744</v>
      </c>
      <c r="B889" s="14" t="s">
        <v>581</v>
      </c>
      <c r="C889" s="16" t="s">
        <v>1745</v>
      </c>
      <c r="D889" s="14" t="s">
        <v>224</v>
      </c>
      <c r="E889" s="15"/>
      <c r="F889" s="15">
        <v>20</v>
      </c>
      <c r="G889" s="14">
        <v>1</v>
      </c>
      <c r="H889" s="17">
        <f>SUMIFS(VENTAS[Cantidad],VENTAS[Código del producto Vendido],STOCK[[#This Row],[Code]])</f>
        <v>0</v>
      </c>
      <c r="I889" s="14">
        <f>STOCK[[#This Row],[Entradas]]-STOCK[[#This Row],[Salidas]]</f>
        <v>1</v>
      </c>
      <c r="J889" s="18">
        <f>STOCK[[#This Row],[Precio Final]]*10%</f>
        <v>2</v>
      </c>
      <c r="K889" s="15"/>
      <c r="L889" s="15"/>
      <c r="M889" s="19">
        <f>STOCK[[#This Row],[Costo Unitario (USD)]]+STOCK[[#This Row],[Costo Envío (USD)]]+STOCK[[#This Row],[Comisión 10%]]</f>
        <v>2</v>
      </c>
      <c r="N889" s="14">
        <f t="shared" si="35"/>
        <v>3</v>
      </c>
      <c r="O889" s="15">
        <f t="shared" si="37"/>
        <v>20</v>
      </c>
      <c r="P889" s="15">
        <f>STOCK[[#This Row],[Precio Final]]-STOCK[[#This Row],[Costo total]]</f>
        <v>18</v>
      </c>
      <c r="Q889" s="14">
        <f>STOCK[[#This Row],[Ganancia Unitaria]]*STOCK[[#This Row],[Salidas]]</f>
        <v>0</v>
      </c>
      <c r="R889" s="14"/>
      <c r="S889" s="14"/>
      <c r="T889" s="15"/>
      <c r="U889" s="14"/>
      <c r="V889" s="14"/>
    </row>
    <row r="890" spans="1:22" ht="34" customHeight="1" x14ac:dyDescent="0.2">
      <c r="A890" s="8" t="s">
        <v>1746</v>
      </c>
      <c r="B890" s="8" t="s">
        <v>99</v>
      </c>
      <c r="C890" s="10" t="s">
        <v>1747</v>
      </c>
      <c r="D890" s="8" t="s">
        <v>34</v>
      </c>
      <c r="E890" s="9"/>
      <c r="F890" s="9">
        <v>18</v>
      </c>
      <c r="G890" s="8">
        <v>3</v>
      </c>
      <c r="H890" s="11">
        <f>SUMIFS(VENTAS[Cantidad],VENTAS[Código del producto Vendido],STOCK[[#This Row],[Code]])</f>
        <v>0</v>
      </c>
      <c r="I890" s="8">
        <f>STOCK[[#This Row],[Entradas]]-STOCK[[#This Row],[Salidas]]</f>
        <v>3</v>
      </c>
      <c r="J890" s="12">
        <f>STOCK[[#This Row],[Precio Final]]*10%</f>
        <v>1.8</v>
      </c>
      <c r="K890" s="9"/>
      <c r="L890" s="9"/>
      <c r="M890" s="13">
        <f>STOCK[[#This Row],[Costo Unitario (USD)]]+STOCK[[#This Row],[Costo Envío (USD)]]+STOCK[[#This Row],[Comisión 10%]]</f>
        <v>1.8</v>
      </c>
      <c r="N890" s="8">
        <f t="shared" si="35"/>
        <v>2.7</v>
      </c>
      <c r="O890" s="9">
        <f t="shared" si="37"/>
        <v>18</v>
      </c>
      <c r="P890" s="9">
        <f>STOCK[[#This Row],[Precio Final]]-STOCK[[#This Row],[Costo total]]</f>
        <v>16.2</v>
      </c>
      <c r="Q890" s="8">
        <f>STOCK[[#This Row],[Ganancia Unitaria]]*STOCK[[#This Row],[Salidas]]</f>
        <v>0</v>
      </c>
      <c r="R890" s="8"/>
      <c r="S890" s="8"/>
      <c r="T890" s="9"/>
      <c r="U890" s="8"/>
      <c r="V890" s="8"/>
    </row>
    <row r="891" spans="1:22" ht="34" customHeight="1" x14ac:dyDescent="0.2">
      <c r="A891" s="14" t="s">
        <v>1748</v>
      </c>
      <c r="B891" s="14" t="s">
        <v>99</v>
      </c>
      <c r="C891" s="16" t="s">
        <v>1749</v>
      </c>
      <c r="D891" s="14" t="s">
        <v>113</v>
      </c>
      <c r="E891" s="15"/>
      <c r="F891" s="15">
        <v>25</v>
      </c>
      <c r="G891" s="14">
        <v>1</v>
      </c>
      <c r="H891" s="17">
        <f>SUMIFS(VENTAS[Cantidad],VENTAS[Código del producto Vendido],STOCK[[#This Row],[Code]])</f>
        <v>0</v>
      </c>
      <c r="I891" s="14">
        <f>STOCK[[#This Row],[Entradas]]-STOCK[[#This Row],[Salidas]]</f>
        <v>1</v>
      </c>
      <c r="J891" s="18">
        <f>STOCK[[#This Row],[Precio Final]]*10%</f>
        <v>2.5</v>
      </c>
      <c r="K891" s="15"/>
      <c r="L891" s="15"/>
      <c r="M891" s="19">
        <f>STOCK[[#This Row],[Costo Unitario (USD)]]+STOCK[[#This Row],[Costo Envío (USD)]]+STOCK[[#This Row],[Comisión 10%]]</f>
        <v>2.5</v>
      </c>
      <c r="N891" s="14">
        <f t="shared" si="35"/>
        <v>3.75</v>
      </c>
      <c r="O891" s="15">
        <f t="shared" si="37"/>
        <v>25</v>
      </c>
      <c r="P891" s="15">
        <f>STOCK[[#This Row],[Precio Final]]-STOCK[[#This Row],[Costo total]]</f>
        <v>22.5</v>
      </c>
      <c r="Q891" s="14">
        <f>STOCK[[#This Row],[Ganancia Unitaria]]*STOCK[[#This Row],[Salidas]]</f>
        <v>0</v>
      </c>
      <c r="R891" s="14"/>
      <c r="S891" s="14"/>
      <c r="T891" s="15"/>
      <c r="U891" s="14"/>
      <c r="V891" s="14"/>
    </row>
    <row r="892" spans="1:22" ht="34" customHeight="1" x14ac:dyDescent="0.2">
      <c r="A892" s="8" t="s">
        <v>1750</v>
      </c>
      <c r="B892" s="8" t="s">
        <v>99</v>
      </c>
      <c r="C892" s="10" t="s">
        <v>1751</v>
      </c>
      <c r="D892" s="8" t="s">
        <v>42</v>
      </c>
      <c r="E892" s="9"/>
      <c r="F892" s="9">
        <v>18</v>
      </c>
      <c r="G892" s="8">
        <v>3</v>
      </c>
      <c r="H892" s="11">
        <f>SUMIFS(VENTAS[Cantidad],VENTAS[Código del producto Vendido],STOCK[[#This Row],[Code]])</f>
        <v>1</v>
      </c>
      <c r="I892" s="8">
        <f>STOCK[[#This Row],[Entradas]]-STOCK[[#This Row],[Salidas]]</f>
        <v>2</v>
      </c>
      <c r="J892" s="12">
        <f>STOCK[[#This Row],[Precio Final]]*10%</f>
        <v>1.8</v>
      </c>
      <c r="K892" s="9"/>
      <c r="L892" s="9"/>
      <c r="M892" s="13">
        <f>STOCK[[#This Row],[Costo Unitario (USD)]]+STOCK[[#This Row],[Costo Envío (USD)]]+STOCK[[#This Row],[Comisión 10%]]</f>
        <v>1.8</v>
      </c>
      <c r="N892" s="8">
        <f t="shared" si="35"/>
        <v>2.7</v>
      </c>
      <c r="O892" s="9">
        <f t="shared" si="37"/>
        <v>18</v>
      </c>
      <c r="P892" s="9">
        <f>STOCK[[#This Row],[Precio Final]]-STOCK[[#This Row],[Costo total]]</f>
        <v>16.2</v>
      </c>
      <c r="Q892" s="8">
        <f>STOCK[[#This Row],[Ganancia Unitaria]]*STOCK[[#This Row],[Salidas]]</f>
        <v>16.2</v>
      </c>
      <c r="R892" s="8"/>
      <c r="S892" s="8"/>
      <c r="T892" s="9"/>
      <c r="U892" s="8"/>
      <c r="V892" s="8"/>
    </row>
    <row r="893" spans="1:22" ht="34" customHeight="1" x14ac:dyDescent="0.2">
      <c r="A893" s="14" t="s">
        <v>1752</v>
      </c>
      <c r="B893" s="14" t="s">
        <v>99</v>
      </c>
      <c r="C893" s="16" t="s">
        <v>1753</v>
      </c>
      <c r="D893" s="14" t="s">
        <v>113</v>
      </c>
      <c r="E893" s="15"/>
      <c r="F893" s="15">
        <v>18</v>
      </c>
      <c r="G893" s="14">
        <v>1</v>
      </c>
      <c r="H893" s="17">
        <f>SUMIFS(VENTAS[Cantidad],VENTAS[Código del producto Vendido],STOCK[[#This Row],[Code]])</f>
        <v>1</v>
      </c>
      <c r="I893" s="14">
        <f>STOCK[[#This Row],[Entradas]]-STOCK[[#This Row],[Salidas]]</f>
        <v>0</v>
      </c>
      <c r="J893" s="18">
        <f>STOCK[[#This Row],[Precio Final]]*10%</f>
        <v>1.8</v>
      </c>
      <c r="K893" s="15"/>
      <c r="L893" s="15"/>
      <c r="M893" s="19">
        <f>STOCK[[#This Row],[Costo Unitario (USD)]]+STOCK[[#This Row],[Costo Envío (USD)]]+STOCK[[#This Row],[Comisión 10%]]</f>
        <v>1.8</v>
      </c>
      <c r="N893" s="14">
        <f t="shared" si="35"/>
        <v>2.7</v>
      </c>
      <c r="O893" s="15">
        <f t="shared" si="37"/>
        <v>18</v>
      </c>
      <c r="P893" s="15">
        <f>STOCK[[#This Row],[Precio Final]]-STOCK[[#This Row],[Costo total]]</f>
        <v>16.2</v>
      </c>
      <c r="Q893" s="14">
        <f>STOCK[[#This Row],[Ganancia Unitaria]]*STOCK[[#This Row],[Salidas]]</f>
        <v>16.2</v>
      </c>
      <c r="R893" s="14"/>
      <c r="S893" s="14"/>
      <c r="T893" s="15"/>
      <c r="U893" s="14"/>
      <c r="V893" s="14"/>
    </row>
    <row r="894" spans="1:22" ht="34" customHeight="1" x14ac:dyDescent="0.2">
      <c r="A894" s="8" t="s">
        <v>1754</v>
      </c>
      <c r="B894" s="8" t="s">
        <v>99</v>
      </c>
      <c r="C894" s="10" t="s">
        <v>1755</v>
      </c>
      <c r="D894" s="8" t="s">
        <v>42</v>
      </c>
      <c r="E894" s="9"/>
      <c r="F894" s="9">
        <v>18</v>
      </c>
      <c r="G894" s="8">
        <v>2</v>
      </c>
      <c r="H894" s="11">
        <f>SUMIFS(VENTAS[Cantidad],VENTAS[Código del producto Vendido],STOCK[[#This Row],[Code]])</f>
        <v>1</v>
      </c>
      <c r="I894" s="8">
        <f>STOCK[[#This Row],[Entradas]]-STOCK[[#This Row],[Salidas]]</f>
        <v>1</v>
      </c>
      <c r="J894" s="12">
        <f>STOCK[[#This Row],[Precio Final]]*10%</f>
        <v>1.8</v>
      </c>
      <c r="K894" s="9"/>
      <c r="L894" s="9"/>
      <c r="M894" s="13">
        <f>STOCK[[#This Row],[Costo Unitario (USD)]]+STOCK[[#This Row],[Costo Envío (USD)]]+STOCK[[#This Row],[Comisión 10%]]</f>
        <v>1.8</v>
      </c>
      <c r="N894" s="8">
        <f t="shared" si="35"/>
        <v>2.7</v>
      </c>
      <c r="O894" s="9">
        <f t="shared" si="37"/>
        <v>18</v>
      </c>
      <c r="P894" s="9">
        <f>STOCK[[#This Row],[Precio Final]]-STOCK[[#This Row],[Costo total]]</f>
        <v>16.2</v>
      </c>
      <c r="Q894" s="8">
        <f>STOCK[[#This Row],[Ganancia Unitaria]]*STOCK[[#This Row],[Salidas]]</f>
        <v>16.2</v>
      </c>
      <c r="R894" s="8"/>
      <c r="S894" s="8"/>
      <c r="T894" s="9"/>
      <c r="U894" s="8"/>
      <c r="V894" s="8"/>
    </row>
    <row r="895" spans="1:22" ht="17" customHeight="1" x14ac:dyDescent="0.2">
      <c r="A895" s="14" t="s">
        <v>1756</v>
      </c>
      <c r="B895" s="14" t="s">
        <v>99</v>
      </c>
      <c r="C895" s="16" t="s">
        <v>1757</v>
      </c>
      <c r="D895" s="14" t="s">
        <v>42</v>
      </c>
      <c r="E895" s="15"/>
      <c r="F895" s="15">
        <v>20</v>
      </c>
      <c r="G895" s="14">
        <v>1</v>
      </c>
      <c r="H895" s="17">
        <f>SUMIFS(VENTAS[Cantidad],VENTAS[Código del producto Vendido],STOCK[[#This Row],[Code]])</f>
        <v>0</v>
      </c>
      <c r="I895" s="14">
        <f>STOCK[[#This Row],[Entradas]]-STOCK[[#This Row],[Salidas]]</f>
        <v>1</v>
      </c>
      <c r="J895" s="18">
        <f>STOCK[[#This Row],[Precio Final]]*10%</f>
        <v>2</v>
      </c>
      <c r="K895" s="15"/>
      <c r="L895" s="15"/>
      <c r="M895" s="19">
        <f>STOCK[[#This Row],[Costo Unitario (USD)]]+STOCK[[#This Row],[Costo Envío (USD)]]+STOCK[[#This Row],[Comisión 10%]]</f>
        <v>2</v>
      </c>
      <c r="N895" s="14">
        <f t="shared" si="35"/>
        <v>3</v>
      </c>
      <c r="O895" s="15">
        <f t="shared" si="37"/>
        <v>20</v>
      </c>
      <c r="P895" s="15">
        <f>STOCK[[#This Row],[Precio Final]]-STOCK[[#This Row],[Costo total]]</f>
        <v>18</v>
      </c>
      <c r="Q895" s="14">
        <f>STOCK[[#This Row],[Ganancia Unitaria]]*STOCK[[#This Row],[Salidas]]</f>
        <v>0</v>
      </c>
      <c r="R895" s="14"/>
      <c r="S895" s="14"/>
      <c r="T895" s="15"/>
      <c r="U895" s="14"/>
      <c r="V895" s="14"/>
    </row>
    <row r="896" spans="1:22" ht="34" customHeight="1" x14ac:dyDescent="0.2">
      <c r="A896" s="8" t="s">
        <v>1758</v>
      </c>
      <c r="B896" s="8" t="s">
        <v>581</v>
      </c>
      <c r="C896" s="10" t="s">
        <v>1759</v>
      </c>
      <c r="D896" s="8" t="s">
        <v>224</v>
      </c>
      <c r="E896" s="9"/>
      <c r="F896" s="9">
        <v>18</v>
      </c>
      <c r="G896" s="8">
        <v>1</v>
      </c>
      <c r="H896" s="11">
        <f>SUMIFS(VENTAS[Cantidad],VENTAS[Código del producto Vendido],STOCK[[#This Row],[Code]])</f>
        <v>1</v>
      </c>
      <c r="I896" s="8">
        <f>STOCK[[#This Row],[Entradas]]-STOCK[[#This Row],[Salidas]]</f>
        <v>0</v>
      </c>
      <c r="J896" s="12">
        <f>STOCK[[#This Row],[Precio Final]]*10%</f>
        <v>1.8</v>
      </c>
      <c r="K896" s="9"/>
      <c r="L896" s="9"/>
      <c r="M896" s="13">
        <f>STOCK[[#This Row],[Costo Unitario (USD)]]+STOCK[[#This Row],[Costo Envío (USD)]]+STOCK[[#This Row],[Comisión 10%]]</f>
        <v>1.8</v>
      </c>
      <c r="N896" s="8">
        <f t="shared" si="35"/>
        <v>2.7</v>
      </c>
      <c r="O896" s="9">
        <f t="shared" si="37"/>
        <v>18</v>
      </c>
      <c r="P896" s="9">
        <f>STOCK[[#This Row],[Precio Final]]-STOCK[[#This Row],[Costo total]]</f>
        <v>16.2</v>
      </c>
      <c r="Q896" s="8">
        <f>STOCK[[#This Row],[Ganancia Unitaria]]*STOCK[[#This Row],[Salidas]]</f>
        <v>16.2</v>
      </c>
      <c r="R896" s="8"/>
      <c r="S896" s="8"/>
      <c r="T896" s="9"/>
      <c r="U896" s="8"/>
      <c r="V896" s="8"/>
    </row>
    <row r="897" spans="1:22" ht="34" customHeight="1" x14ac:dyDescent="0.2">
      <c r="A897" s="14" t="s">
        <v>1760</v>
      </c>
      <c r="B897" s="14" t="s">
        <v>99</v>
      </c>
      <c r="C897" s="16" t="s">
        <v>1761</v>
      </c>
      <c r="D897" s="14" t="s">
        <v>113</v>
      </c>
      <c r="E897" s="15"/>
      <c r="F897" s="15">
        <v>18</v>
      </c>
      <c r="G897" s="14">
        <v>1</v>
      </c>
      <c r="H897" s="17">
        <f>SUMIFS(VENTAS[Cantidad],VENTAS[Código del producto Vendido],STOCK[[#This Row],[Code]])</f>
        <v>0</v>
      </c>
      <c r="I897" s="14">
        <f>STOCK[[#This Row],[Entradas]]-STOCK[[#This Row],[Salidas]]</f>
        <v>1</v>
      </c>
      <c r="J897" s="18">
        <f>STOCK[[#This Row],[Precio Final]]*10%</f>
        <v>1.8</v>
      </c>
      <c r="K897" s="15"/>
      <c r="L897" s="15"/>
      <c r="M897" s="19">
        <f>STOCK[[#This Row],[Costo Unitario (USD)]]+STOCK[[#This Row],[Costo Envío (USD)]]+STOCK[[#This Row],[Comisión 10%]]</f>
        <v>1.8</v>
      </c>
      <c r="N897" s="14">
        <f t="shared" si="35"/>
        <v>2.7</v>
      </c>
      <c r="O897" s="15">
        <f t="shared" si="37"/>
        <v>18</v>
      </c>
      <c r="P897" s="15">
        <f>STOCK[[#This Row],[Precio Final]]-STOCK[[#This Row],[Costo total]]</f>
        <v>16.2</v>
      </c>
      <c r="Q897" s="14">
        <f>STOCK[[#This Row],[Ganancia Unitaria]]*STOCK[[#This Row],[Salidas]]</f>
        <v>0</v>
      </c>
      <c r="R897" s="14"/>
      <c r="S897" s="14"/>
      <c r="T897" s="15"/>
      <c r="U897" s="14"/>
      <c r="V897" s="14"/>
    </row>
    <row r="898" spans="1:22" ht="34" customHeight="1" x14ac:dyDescent="0.2">
      <c r="A898" s="8" t="s">
        <v>1762</v>
      </c>
      <c r="B898" s="8" t="s">
        <v>99</v>
      </c>
      <c r="C898" s="10" t="s">
        <v>1763</v>
      </c>
      <c r="D898" s="8" t="s">
        <v>42</v>
      </c>
      <c r="E898" s="9"/>
      <c r="F898" s="9">
        <v>25</v>
      </c>
      <c r="G898" s="8">
        <v>1</v>
      </c>
      <c r="H898" s="11">
        <f>SUMIFS(VENTAS[Cantidad],VENTAS[Código del producto Vendido],STOCK[[#This Row],[Code]])</f>
        <v>1</v>
      </c>
      <c r="I898" s="8">
        <f>STOCK[[#This Row],[Entradas]]-STOCK[[#This Row],[Salidas]]</f>
        <v>0</v>
      </c>
      <c r="J898" s="12">
        <f>STOCK[[#This Row],[Precio Final]]*10%</f>
        <v>2.5</v>
      </c>
      <c r="K898" s="9"/>
      <c r="L898" s="9"/>
      <c r="M898" s="13">
        <f>STOCK[[#This Row],[Costo Unitario (USD)]]+STOCK[[#This Row],[Costo Envío (USD)]]+STOCK[[#This Row],[Comisión 10%]]</f>
        <v>2.5</v>
      </c>
      <c r="N898" s="8">
        <f t="shared" ref="N898:N961" si="38">M898*1.5</f>
        <v>3.75</v>
      </c>
      <c r="O898" s="9">
        <f t="shared" ref="O898:O929" si="39">F898</f>
        <v>25</v>
      </c>
      <c r="P898" s="9">
        <f>STOCK[[#This Row],[Precio Final]]-STOCK[[#This Row],[Costo total]]</f>
        <v>22.5</v>
      </c>
      <c r="Q898" s="8">
        <f>STOCK[[#This Row],[Ganancia Unitaria]]*STOCK[[#This Row],[Salidas]]</f>
        <v>22.5</v>
      </c>
      <c r="R898" s="8"/>
      <c r="S898" s="8"/>
      <c r="T898" s="9"/>
      <c r="U898" s="8"/>
      <c r="V898" s="8"/>
    </row>
    <row r="899" spans="1:22" ht="34" customHeight="1" x14ac:dyDescent="0.2">
      <c r="A899" s="14" t="s">
        <v>1764</v>
      </c>
      <c r="B899" s="14" t="s">
        <v>99</v>
      </c>
      <c r="C899" s="16" t="s">
        <v>1765</v>
      </c>
      <c r="D899" s="14" t="s">
        <v>46</v>
      </c>
      <c r="E899" s="15"/>
      <c r="F899" s="15">
        <v>25</v>
      </c>
      <c r="G899" s="14">
        <v>1</v>
      </c>
      <c r="H899" s="17">
        <f>SUMIFS(VENTAS[Cantidad],VENTAS[Código del producto Vendido],STOCK[[#This Row],[Code]])</f>
        <v>1</v>
      </c>
      <c r="I899" s="14">
        <f>STOCK[[#This Row],[Entradas]]-STOCK[[#This Row],[Salidas]]</f>
        <v>0</v>
      </c>
      <c r="J899" s="18">
        <f>STOCK[[#This Row],[Precio Final]]*10%</f>
        <v>2.5</v>
      </c>
      <c r="K899" s="15"/>
      <c r="L899" s="15"/>
      <c r="M899" s="19">
        <f>STOCK[[#This Row],[Costo Unitario (USD)]]+STOCK[[#This Row],[Costo Envío (USD)]]+STOCK[[#This Row],[Comisión 10%]]</f>
        <v>2.5</v>
      </c>
      <c r="N899" s="14">
        <f t="shared" si="38"/>
        <v>3.75</v>
      </c>
      <c r="O899" s="15">
        <f t="shared" si="39"/>
        <v>25</v>
      </c>
      <c r="P899" s="15">
        <f>STOCK[[#This Row],[Precio Final]]-STOCK[[#This Row],[Costo total]]</f>
        <v>22.5</v>
      </c>
      <c r="Q899" s="14">
        <f>STOCK[[#This Row],[Ganancia Unitaria]]*STOCK[[#This Row],[Salidas]]</f>
        <v>22.5</v>
      </c>
      <c r="R899" s="14"/>
      <c r="S899" s="14"/>
      <c r="T899" s="15"/>
      <c r="U899" s="14"/>
      <c r="V899" s="14"/>
    </row>
    <row r="900" spans="1:22" ht="34" customHeight="1" x14ac:dyDescent="0.2">
      <c r="A900" s="8" t="s">
        <v>1766</v>
      </c>
      <c r="B900" s="8" t="s">
        <v>160</v>
      </c>
      <c r="C900" s="10" t="s">
        <v>1767</v>
      </c>
      <c r="D900" s="8" t="s">
        <v>888</v>
      </c>
      <c r="E900" s="9"/>
      <c r="F900" s="9">
        <v>25</v>
      </c>
      <c r="G900" s="8">
        <v>1</v>
      </c>
      <c r="H900" s="11">
        <f>SUMIFS(VENTAS[Cantidad],VENTAS[Código del producto Vendido],STOCK[[#This Row],[Code]])</f>
        <v>0</v>
      </c>
      <c r="I900" s="8">
        <f>STOCK[[#This Row],[Entradas]]-STOCK[[#This Row],[Salidas]]</f>
        <v>1</v>
      </c>
      <c r="J900" s="12">
        <f>STOCK[[#This Row],[Precio Final]]*10%</f>
        <v>2.5</v>
      </c>
      <c r="K900" s="9"/>
      <c r="L900" s="9"/>
      <c r="M900" s="13">
        <f>STOCK[[#This Row],[Costo Unitario (USD)]]+STOCK[[#This Row],[Costo Envío (USD)]]+STOCK[[#This Row],[Comisión 10%]]</f>
        <v>2.5</v>
      </c>
      <c r="N900" s="8">
        <f t="shared" si="38"/>
        <v>3.75</v>
      </c>
      <c r="O900" s="9">
        <f t="shared" si="39"/>
        <v>25</v>
      </c>
      <c r="P900" s="9">
        <f>STOCK[[#This Row],[Precio Final]]-STOCK[[#This Row],[Costo total]]</f>
        <v>22.5</v>
      </c>
      <c r="Q900" s="8">
        <f>STOCK[[#This Row],[Ganancia Unitaria]]*STOCK[[#This Row],[Salidas]]</f>
        <v>0</v>
      </c>
      <c r="R900" s="8"/>
      <c r="S900" s="8"/>
      <c r="T900" s="9"/>
      <c r="U900" s="8"/>
      <c r="V900" s="8"/>
    </row>
    <row r="901" spans="1:22" ht="34" customHeight="1" x14ac:dyDescent="0.2">
      <c r="A901" s="14" t="s">
        <v>1768</v>
      </c>
      <c r="B901" s="14" t="s">
        <v>99</v>
      </c>
      <c r="C901" s="16" t="s">
        <v>1749</v>
      </c>
      <c r="D901" s="14" t="s">
        <v>46</v>
      </c>
      <c r="E901" s="15"/>
      <c r="F901" s="15">
        <v>25</v>
      </c>
      <c r="G901" s="14">
        <v>1</v>
      </c>
      <c r="H901" s="17">
        <f>SUMIFS(VENTAS[Cantidad],VENTAS[Código del producto Vendido],STOCK[[#This Row],[Code]])</f>
        <v>0</v>
      </c>
      <c r="I901" s="14">
        <f>STOCK[[#This Row],[Entradas]]-STOCK[[#This Row],[Salidas]]</f>
        <v>1</v>
      </c>
      <c r="J901" s="18">
        <f>STOCK[[#This Row],[Precio Final]]*10%</f>
        <v>2.5</v>
      </c>
      <c r="K901" s="15"/>
      <c r="L901" s="15"/>
      <c r="M901" s="19">
        <f>STOCK[[#This Row],[Costo Unitario (USD)]]+STOCK[[#This Row],[Costo Envío (USD)]]+STOCK[[#This Row],[Comisión 10%]]</f>
        <v>2.5</v>
      </c>
      <c r="N901" s="14">
        <f t="shared" si="38"/>
        <v>3.75</v>
      </c>
      <c r="O901" s="15">
        <f t="shared" si="39"/>
        <v>25</v>
      </c>
      <c r="P901" s="15">
        <f>STOCK[[#This Row],[Precio Final]]-STOCK[[#This Row],[Costo total]]</f>
        <v>22.5</v>
      </c>
      <c r="Q901" s="14">
        <f>STOCK[[#This Row],[Ganancia Unitaria]]*STOCK[[#This Row],[Salidas]]</f>
        <v>0</v>
      </c>
      <c r="R901" s="14"/>
      <c r="S901" s="14"/>
      <c r="T901" s="15"/>
      <c r="U901" s="14"/>
      <c r="V901" s="14"/>
    </row>
    <row r="902" spans="1:22" ht="34" customHeight="1" x14ac:dyDescent="0.2">
      <c r="A902" s="8" t="s">
        <v>1769</v>
      </c>
      <c r="B902" s="8" t="s">
        <v>179</v>
      </c>
      <c r="C902" s="10" t="s">
        <v>1770</v>
      </c>
      <c r="D902" s="8" t="s">
        <v>113</v>
      </c>
      <c r="E902" s="9"/>
      <c r="F902" s="9">
        <v>30</v>
      </c>
      <c r="G902" s="8">
        <v>1</v>
      </c>
      <c r="H902" s="11">
        <f>SUMIFS(VENTAS[Cantidad],VENTAS[Código del producto Vendido],STOCK[[#This Row],[Code]])</f>
        <v>0</v>
      </c>
      <c r="I902" s="8">
        <f>STOCK[[#This Row],[Entradas]]-STOCK[[#This Row],[Salidas]]</f>
        <v>1</v>
      </c>
      <c r="J902" s="12">
        <f>STOCK[[#This Row],[Precio Final]]*10%</f>
        <v>3</v>
      </c>
      <c r="K902" s="9"/>
      <c r="L902" s="9"/>
      <c r="M902" s="13">
        <f>STOCK[[#This Row],[Costo Unitario (USD)]]+STOCK[[#This Row],[Costo Envío (USD)]]+STOCK[[#This Row],[Comisión 10%]]</f>
        <v>3</v>
      </c>
      <c r="N902" s="8">
        <f t="shared" si="38"/>
        <v>4.5</v>
      </c>
      <c r="O902" s="9">
        <f t="shared" si="39"/>
        <v>30</v>
      </c>
      <c r="P902" s="9">
        <f>STOCK[[#This Row],[Precio Final]]-STOCK[[#This Row],[Costo total]]</f>
        <v>27</v>
      </c>
      <c r="Q902" s="8">
        <f>STOCK[[#This Row],[Ganancia Unitaria]]*STOCK[[#This Row],[Salidas]]</f>
        <v>0</v>
      </c>
      <c r="R902" s="8"/>
      <c r="S902" s="8"/>
      <c r="T902" s="9"/>
      <c r="U902" s="8"/>
      <c r="V902" s="8"/>
    </row>
    <row r="903" spans="1:22" ht="34" customHeight="1" x14ac:dyDescent="0.2">
      <c r="A903" s="14" t="s">
        <v>1771</v>
      </c>
      <c r="B903" s="14" t="s">
        <v>328</v>
      </c>
      <c r="C903" s="16" t="s">
        <v>1772</v>
      </c>
      <c r="D903" s="14" t="s">
        <v>224</v>
      </c>
      <c r="E903" s="15"/>
      <c r="F903" s="15">
        <v>30</v>
      </c>
      <c r="G903" s="14">
        <v>1</v>
      </c>
      <c r="H903" s="17">
        <f>SUMIFS(VENTAS[Cantidad],VENTAS[Código del producto Vendido],STOCK[[#This Row],[Code]])</f>
        <v>0</v>
      </c>
      <c r="I903" s="14">
        <f>STOCK[[#This Row],[Entradas]]-STOCK[[#This Row],[Salidas]]</f>
        <v>1</v>
      </c>
      <c r="J903" s="18">
        <f>STOCK[[#This Row],[Precio Final]]*10%</f>
        <v>3</v>
      </c>
      <c r="K903" s="15"/>
      <c r="L903" s="15"/>
      <c r="M903" s="19">
        <f>STOCK[[#This Row],[Costo Unitario (USD)]]+STOCK[[#This Row],[Costo Envío (USD)]]+STOCK[[#This Row],[Comisión 10%]]</f>
        <v>3</v>
      </c>
      <c r="N903" s="14">
        <f t="shared" si="38"/>
        <v>4.5</v>
      </c>
      <c r="O903" s="15">
        <f t="shared" si="39"/>
        <v>30</v>
      </c>
      <c r="P903" s="15">
        <f>STOCK[[#This Row],[Precio Final]]-STOCK[[#This Row],[Costo total]]</f>
        <v>27</v>
      </c>
      <c r="Q903" s="14">
        <f>STOCK[[#This Row],[Ganancia Unitaria]]*STOCK[[#This Row],[Salidas]]</f>
        <v>0</v>
      </c>
      <c r="R903" s="14"/>
      <c r="S903" s="14"/>
      <c r="T903" s="15"/>
      <c r="U903" s="14"/>
      <c r="V903" s="14"/>
    </row>
    <row r="904" spans="1:22" ht="34" customHeight="1" x14ac:dyDescent="0.2">
      <c r="A904" s="8" t="s">
        <v>1773</v>
      </c>
      <c r="B904" s="8" t="s">
        <v>179</v>
      </c>
      <c r="C904" s="10" t="s">
        <v>1772</v>
      </c>
      <c r="D904" s="8" t="s">
        <v>42</v>
      </c>
      <c r="E904" s="9"/>
      <c r="F904" s="9">
        <v>30</v>
      </c>
      <c r="G904" s="8">
        <v>1</v>
      </c>
      <c r="H904" s="11">
        <f>SUMIFS(VENTAS[Cantidad],VENTAS[Código del producto Vendido],STOCK[[#This Row],[Code]])</f>
        <v>0</v>
      </c>
      <c r="I904" s="8">
        <f>STOCK[[#This Row],[Entradas]]-STOCK[[#This Row],[Salidas]]</f>
        <v>1</v>
      </c>
      <c r="J904" s="12">
        <f>STOCK[[#This Row],[Precio Final]]*10%</f>
        <v>3</v>
      </c>
      <c r="K904" s="9"/>
      <c r="L904" s="9"/>
      <c r="M904" s="13">
        <f>STOCK[[#This Row],[Costo Unitario (USD)]]+STOCK[[#This Row],[Costo Envío (USD)]]+STOCK[[#This Row],[Comisión 10%]]</f>
        <v>3</v>
      </c>
      <c r="N904" s="8">
        <f t="shared" si="38"/>
        <v>4.5</v>
      </c>
      <c r="O904" s="9">
        <f t="shared" si="39"/>
        <v>30</v>
      </c>
      <c r="P904" s="9">
        <f>STOCK[[#This Row],[Precio Final]]-STOCK[[#This Row],[Costo total]]</f>
        <v>27</v>
      </c>
      <c r="Q904" s="8">
        <f>STOCK[[#This Row],[Ganancia Unitaria]]*STOCK[[#This Row],[Salidas]]</f>
        <v>0</v>
      </c>
      <c r="R904" s="8"/>
      <c r="S904" s="8"/>
      <c r="T904" s="9"/>
      <c r="U904" s="8"/>
      <c r="V904" s="8"/>
    </row>
    <row r="905" spans="1:22" ht="34" customHeight="1" x14ac:dyDescent="0.2">
      <c r="A905" s="14" t="s">
        <v>1774</v>
      </c>
      <c r="B905" s="14" t="s">
        <v>99</v>
      </c>
      <c r="C905" s="16" t="s">
        <v>1775</v>
      </c>
      <c r="D905" s="14" t="s">
        <v>34</v>
      </c>
      <c r="E905" s="15"/>
      <c r="F905" s="15">
        <v>25</v>
      </c>
      <c r="G905" s="14">
        <v>1</v>
      </c>
      <c r="H905" s="17">
        <f>SUMIFS(VENTAS[Cantidad],VENTAS[Código del producto Vendido],STOCK[[#This Row],[Code]])</f>
        <v>0</v>
      </c>
      <c r="I905" s="14">
        <f>STOCK[[#This Row],[Entradas]]-STOCK[[#This Row],[Salidas]]</f>
        <v>1</v>
      </c>
      <c r="J905" s="18">
        <f>STOCK[[#This Row],[Precio Final]]*10%</f>
        <v>2.5</v>
      </c>
      <c r="K905" s="15"/>
      <c r="L905" s="15"/>
      <c r="M905" s="19">
        <f>STOCK[[#This Row],[Costo Unitario (USD)]]+STOCK[[#This Row],[Costo Envío (USD)]]+STOCK[[#This Row],[Comisión 10%]]</f>
        <v>2.5</v>
      </c>
      <c r="N905" s="14">
        <f t="shared" si="38"/>
        <v>3.75</v>
      </c>
      <c r="O905" s="15">
        <f t="shared" si="39"/>
        <v>25</v>
      </c>
      <c r="P905" s="15">
        <f>STOCK[[#This Row],[Precio Final]]-STOCK[[#This Row],[Costo total]]</f>
        <v>22.5</v>
      </c>
      <c r="Q905" s="14">
        <f>STOCK[[#This Row],[Ganancia Unitaria]]*STOCK[[#This Row],[Salidas]]</f>
        <v>0</v>
      </c>
      <c r="R905" s="14"/>
      <c r="S905" s="14"/>
      <c r="T905" s="15"/>
      <c r="U905" s="14"/>
      <c r="V905" s="14"/>
    </row>
    <row r="906" spans="1:22" ht="17" customHeight="1" x14ac:dyDescent="0.2">
      <c r="A906" s="8" t="s">
        <v>1776</v>
      </c>
      <c r="B906" s="8" t="s">
        <v>99</v>
      </c>
      <c r="C906" s="10" t="s">
        <v>1757</v>
      </c>
      <c r="D906" s="8" t="s">
        <v>34</v>
      </c>
      <c r="E906" s="9"/>
      <c r="F906" s="9">
        <v>20</v>
      </c>
      <c r="G906" s="8">
        <v>1</v>
      </c>
      <c r="H906" s="11">
        <f>SUMIFS(VENTAS[Cantidad],VENTAS[Código del producto Vendido],STOCK[[#This Row],[Code]])</f>
        <v>0</v>
      </c>
      <c r="I906" s="8">
        <f>STOCK[[#This Row],[Entradas]]-STOCK[[#This Row],[Salidas]]</f>
        <v>1</v>
      </c>
      <c r="J906" s="12">
        <f>STOCK[[#This Row],[Precio Final]]*10%</f>
        <v>2</v>
      </c>
      <c r="K906" s="9"/>
      <c r="L906" s="9"/>
      <c r="M906" s="13">
        <f>STOCK[[#This Row],[Costo Unitario (USD)]]+STOCK[[#This Row],[Costo Envío (USD)]]+STOCK[[#This Row],[Comisión 10%]]</f>
        <v>2</v>
      </c>
      <c r="N906" s="8">
        <f t="shared" si="38"/>
        <v>3</v>
      </c>
      <c r="O906" s="9">
        <f t="shared" si="39"/>
        <v>20</v>
      </c>
      <c r="P906" s="9">
        <f>STOCK[[#This Row],[Precio Final]]-STOCK[[#This Row],[Costo total]]</f>
        <v>18</v>
      </c>
      <c r="Q906" s="8">
        <f>STOCK[[#This Row],[Ganancia Unitaria]]*STOCK[[#This Row],[Salidas]]</f>
        <v>0</v>
      </c>
      <c r="R906" s="8"/>
      <c r="S906" s="8"/>
      <c r="T906" s="9"/>
      <c r="U906" s="8"/>
      <c r="V906" s="8"/>
    </row>
    <row r="907" spans="1:22" ht="68" customHeight="1" x14ac:dyDescent="0.2">
      <c r="A907" s="14" t="s">
        <v>1777</v>
      </c>
      <c r="B907" s="14" t="s">
        <v>253</v>
      </c>
      <c r="C907" s="16" t="s">
        <v>1778</v>
      </c>
      <c r="D907" s="14" t="s">
        <v>1472</v>
      </c>
      <c r="E907" s="15"/>
      <c r="F907" s="15">
        <v>45</v>
      </c>
      <c r="G907" s="14">
        <v>2</v>
      </c>
      <c r="H907" s="17">
        <f>SUMIFS(VENTAS[Cantidad],VENTAS[Código del producto Vendido],STOCK[[#This Row],[Code]])</f>
        <v>2</v>
      </c>
      <c r="I907" s="14">
        <f>STOCK[[#This Row],[Entradas]]-STOCK[[#This Row],[Salidas]]</f>
        <v>0</v>
      </c>
      <c r="J907" s="18">
        <f>STOCK[[#This Row],[Precio Final]]*10%</f>
        <v>4.5</v>
      </c>
      <c r="K907" s="15"/>
      <c r="L907" s="15"/>
      <c r="M907" s="19">
        <f>STOCK[[#This Row],[Costo Unitario (USD)]]+STOCK[[#This Row],[Costo Envío (USD)]]+STOCK[[#This Row],[Comisión 10%]]</f>
        <v>4.5</v>
      </c>
      <c r="N907" s="14">
        <f t="shared" si="38"/>
        <v>6.75</v>
      </c>
      <c r="O907" s="15">
        <f t="shared" si="39"/>
        <v>45</v>
      </c>
      <c r="P907" s="15">
        <f>STOCK[[#This Row],[Precio Final]]-STOCK[[#This Row],[Costo total]]</f>
        <v>40.5</v>
      </c>
      <c r="Q907" s="14">
        <f>STOCK[[#This Row],[Ganancia Unitaria]]*STOCK[[#This Row],[Salidas]]</f>
        <v>81</v>
      </c>
      <c r="R907" s="14"/>
      <c r="S907" s="14"/>
      <c r="T907" s="15"/>
      <c r="U907" s="14"/>
      <c r="V907" s="14">
        <v>40</v>
      </c>
    </row>
    <row r="908" spans="1:22" ht="51" customHeight="1" x14ac:dyDescent="0.2">
      <c r="A908" s="8" t="s">
        <v>1779</v>
      </c>
      <c r="B908" s="8" t="s">
        <v>253</v>
      </c>
      <c r="C908" s="10" t="s">
        <v>1780</v>
      </c>
      <c r="D908" s="8" t="s">
        <v>1472</v>
      </c>
      <c r="E908" s="9"/>
      <c r="F908" s="9">
        <v>45</v>
      </c>
      <c r="G908" s="8">
        <v>4</v>
      </c>
      <c r="H908" s="11">
        <f>SUMIFS(VENTAS[Cantidad],VENTAS[Código del producto Vendido],STOCK[[#This Row],[Code]])</f>
        <v>0</v>
      </c>
      <c r="I908" s="8">
        <f>STOCK[[#This Row],[Entradas]]-STOCK[[#This Row],[Salidas]]</f>
        <v>4</v>
      </c>
      <c r="J908" s="12">
        <f>STOCK[[#This Row],[Precio Final]]*10%</f>
        <v>4.5</v>
      </c>
      <c r="K908" s="9"/>
      <c r="L908" s="9"/>
      <c r="M908" s="13">
        <f>STOCK[[#This Row],[Costo Unitario (USD)]]+STOCK[[#This Row],[Costo Envío (USD)]]+STOCK[[#This Row],[Comisión 10%]]</f>
        <v>4.5</v>
      </c>
      <c r="N908" s="8">
        <f t="shared" si="38"/>
        <v>6.75</v>
      </c>
      <c r="O908" s="9">
        <f t="shared" si="39"/>
        <v>45</v>
      </c>
      <c r="P908" s="9">
        <f>STOCK[[#This Row],[Precio Final]]-STOCK[[#This Row],[Costo total]]</f>
        <v>40.5</v>
      </c>
      <c r="Q908" s="8">
        <f>STOCK[[#This Row],[Ganancia Unitaria]]*STOCK[[#This Row],[Salidas]]</f>
        <v>0</v>
      </c>
      <c r="R908" s="8"/>
      <c r="S908" s="8"/>
      <c r="T908" s="9"/>
      <c r="U908" s="8"/>
      <c r="V908" s="8">
        <v>40</v>
      </c>
    </row>
    <row r="909" spans="1:22" ht="34" customHeight="1" x14ac:dyDescent="0.2">
      <c r="A909" s="14" t="s">
        <v>1781</v>
      </c>
      <c r="B909" s="14" t="s">
        <v>1782</v>
      </c>
      <c r="C909" s="16" t="s">
        <v>1783</v>
      </c>
      <c r="D909" s="14" t="s">
        <v>42</v>
      </c>
      <c r="E909" s="15">
        <v>8</v>
      </c>
      <c r="F909" s="15">
        <v>6.9749999999999996</v>
      </c>
      <c r="G909" s="14">
        <v>2</v>
      </c>
      <c r="H909" s="17">
        <f>SUMIFS(VENTAS[Cantidad],VENTAS[Código del producto Vendido],STOCK[[#This Row],[Code]])</f>
        <v>0</v>
      </c>
      <c r="I909" s="14">
        <f>STOCK[[#This Row],[Entradas]]-STOCK[[#This Row],[Salidas]]</f>
        <v>2</v>
      </c>
      <c r="J909" s="18">
        <f>STOCK[[#This Row],[Precio Final]]*10%</f>
        <v>0.69750000000000001</v>
      </c>
      <c r="K909" s="15">
        <v>6.9749999999999996</v>
      </c>
      <c r="L909" s="15">
        <v>3.35</v>
      </c>
      <c r="M909" s="19">
        <f>STOCK[[#This Row],[Costo Unitario (USD)]]+STOCK[[#This Row],[Costo Envío (USD)]]+STOCK[[#This Row],[Comisión 10%]]</f>
        <v>11.022499999999999</v>
      </c>
      <c r="N909" s="14">
        <f t="shared" si="38"/>
        <v>16.533749999999998</v>
      </c>
      <c r="O909" s="15">
        <f t="shared" si="39"/>
        <v>6.9749999999999996</v>
      </c>
      <c r="P909" s="15">
        <f>STOCK[[#This Row],[Precio Final]]-STOCK[[#This Row],[Costo total]]</f>
        <v>-4.0474999999999994</v>
      </c>
      <c r="Q909" s="14">
        <f>STOCK[[#This Row],[Ganancia Unitaria]]*STOCK[[#This Row],[Salidas]]</f>
        <v>0</v>
      </c>
      <c r="R909" s="14"/>
      <c r="S909" s="14"/>
      <c r="T909" s="15"/>
      <c r="U909" s="14"/>
      <c r="V909" s="14"/>
    </row>
    <row r="910" spans="1:22" ht="34" customHeight="1" x14ac:dyDescent="0.2">
      <c r="A910" s="8" t="s">
        <v>1784</v>
      </c>
      <c r="B910" s="8" t="s">
        <v>1782</v>
      </c>
      <c r="C910" s="10" t="s">
        <v>1785</v>
      </c>
      <c r="D910" s="8" t="s">
        <v>42</v>
      </c>
      <c r="E910" s="9">
        <v>8</v>
      </c>
      <c r="F910" s="9">
        <v>6.9749999999999996</v>
      </c>
      <c r="G910" s="8">
        <v>4</v>
      </c>
      <c r="H910" s="11">
        <f>SUMIFS(VENTAS[Cantidad],VENTAS[Código del producto Vendido],STOCK[[#This Row],[Code]])</f>
        <v>0</v>
      </c>
      <c r="I910" s="8">
        <f>STOCK[[#This Row],[Entradas]]-STOCK[[#This Row],[Salidas]]</f>
        <v>4</v>
      </c>
      <c r="J910" s="12">
        <f>STOCK[[#This Row],[Precio Final]]*10%</f>
        <v>0.69750000000000001</v>
      </c>
      <c r="K910" s="9">
        <v>6.9749999999999996</v>
      </c>
      <c r="L910" s="9">
        <v>0</v>
      </c>
      <c r="M910" s="13">
        <f>STOCK[[#This Row],[Costo Unitario (USD)]]+STOCK[[#This Row],[Costo Envío (USD)]]+STOCK[[#This Row],[Comisión 10%]]</f>
        <v>7.6724999999999994</v>
      </c>
      <c r="N910" s="8">
        <f t="shared" si="38"/>
        <v>11.508749999999999</v>
      </c>
      <c r="O910" s="9">
        <f t="shared" si="39"/>
        <v>6.9749999999999996</v>
      </c>
      <c r="P910" s="9">
        <f>STOCK[[#This Row],[Precio Final]]-STOCK[[#This Row],[Costo total]]</f>
        <v>-0.69749999999999979</v>
      </c>
      <c r="Q910" s="8">
        <f>STOCK[[#This Row],[Ganancia Unitaria]]*STOCK[[#This Row],[Salidas]]</f>
        <v>0</v>
      </c>
      <c r="R910" s="8"/>
      <c r="S910" s="8"/>
      <c r="T910" s="9"/>
      <c r="U910" s="8"/>
      <c r="V910" s="8"/>
    </row>
    <row r="911" spans="1:22" ht="34" customHeight="1" x14ac:dyDescent="0.2">
      <c r="A911" s="14" t="s">
        <v>1786</v>
      </c>
      <c r="B911" s="14" t="s">
        <v>1782</v>
      </c>
      <c r="C911" s="16" t="s">
        <v>1785</v>
      </c>
      <c r="D911" s="14" t="s">
        <v>34</v>
      </c>
      <c r="E911" s="15">
        <v>8</v>
      </c>
      <c r="F911" s="15">
        <v>6.9749999999999996</v>
      </c>
      <c r="G911" s="14">
        <v>4</v>
      </c>
      <c r="H911" s="17">
        <f>SUMIFS(VENTAS[Cantidad],VENTAS[Código del producto Vendido],STOCK[[#This Row],[Code]])</f>
        <v>2</v>
      </c>
      <c r="I911" s="14">
        <f>STOCK[[#This Row],[Entradas]]-STOCK[[#This Row],[Salidas]]</f>
        <v>2</v>
      </c>
      <c r="J911" s="18">
        <f>STOCK[[#This Row],[Precio Final]]*10%</f>
        <v>0.69750000000000001</v>
      </c>
      <c r="K911" s="15">
        <v>6.9749999999999996</v>
      </c>
      <c r="L911" s="15">
        <v>0</v>
      </c>
      <c r="M911" s="19">
        <f>STOCK[[#This Row],[Costo Unitario (USD)]]+STOCK[[#This Row],[Costo Envío (USD)]]+STOCK[[#This Row],[Comisión 10%]]</f>
        <v>7.6724999999999994</v>
      </c>
      <c r="N911" s="14">
        <f t="shared" si="38"/>
        <v>11.508749999999999</v>
      </c>
      <c r="O911" s="15">
        <f t="shared" si="39"/>
        <v>6.9749999999999996</v>
      </c>
      <c r="P911" s="15">
        <f>STOCK[[#This Row],[Precio Final]]-STOCK[[#This Row],[Costo total]]</f>
        <v>-0.69749999999999979</v>
      </c>
      <c r="Q911" s="14">
        <f>STOCK[[#This Row],[Ganancia Unitaria]]*STOCK[[#This Row],[Salidas]]</f>
        <v>-1.3949999999999996</v>
      </c>
      <c r="R911" s="14"/>
      <c r="S911" s="14"/>
      <c r="T911" s="15"/>
      <c r="U911" s="14"/>
      <c r="V911" s="14"/>
    </row>
    <row r="912" spans="1:22" ht="34" customHeight="1" x14ac:dyDescent="0.2">
      <c r="A912" s="8" t="s">
        <v>1787</v>
      </c>
      <c r="B912" s="8" t="s">
        <v>1788</v>
      </c>
      <c r="C912" s="10" t="s">
        <v>1789</v>
      </c>
      <c r="D912" s="8" t="s">
        <v>224</v>
      </c>
      <c r="E912" s="9">
        <v>28</v>
      </c>
      <c r="F912" s="9">
        <v>30.698437500000001</v>
      </c>
      <c r="G912" s="8">
        <v>2</v>
      </c>
      <c r="H912" s="11">
        <f>SUMIFS(VENTAS[Cantidad],VENTAS[Código del producto Vendido],STOCK[[#This Row],[Code]])</f>
        <v>0</v>
      </c>
      <c r="I912" s="8">
        <f>STOCK[[#This Row],[Entradas]]-STOCK[[#This Row],[Salidas]]</f>
        <v>2</v>
      </c>
      <c r="J912" s="12">
        <f>STOCK[[#This Row],[Precio Final]]*10%</f>
        <v>3.0698437500000004</v>
      </c>
      <c r="K912" s="9">
        <v>30.698437500000001</v>
      </c>
      <c r="L912" s="9">
        <v>0</v>
      </c>
      <c r="M912" s="13">
        <f>STOCK[[#This Row],[Costo Unitario (USD)]]+STOCK[[#This Row],[Costo Envío (USD)]]+STOCK[[#This Row],[Comisión 10%]]</f>
        <v>33.768281250000001</v>
      </c>
      <c r="N912" s="8">
        <f t="shared" si="38"/>
        <v>50.652421875000002</v>
      </c>
      <c r="O912" s="9">
        <f t="shared" si="39"/>
        <v>30.698437500000001</v>
      </c>
      <c r="P912" s="9">
        <f>STOCK[[#This Row],[Precio Final]]-STOCK[[#This Row],[Costo total]]</f>
        <v>-3.0698437500000004</v>
      </c>
      <c r="Q912" s="8">
        <f>STOCK[[#This Row],[Ganancia Unitaria]]*STOCK[[#This Row],[Salidas]]</f>
        <v>0</v>
      </c>
      <c r="R912" s="8"/>
      <c r="S912" s="8"/>
      <c r="T912" s="9"/>
      <c r="U912" s="8"/>
      <c r="V912" s="8"/>
    </row>
    <row r="913" spans="1:22" ht="51" customHeight="1" x14ac:dyDescent="0.2">
      <c r="A913" s="14" t="s">
        <v>1790</v>
      </c>
      <c r="B913" s="14" t="s">
        <v>328</v>
      </c>
      <c r="C913" s="16" t="s">
        <v>1791</v>
      </c>
      <c r="D913" s="14" t="s">
        <v>224</v>
      </c>
      <c r="E913" s="15"/>
      <c r="F913" s="15">
        <v>30</v>
      </c>
      <c r="G913" s="14">
        <v>1</v>
      </c>
      <c r="H913" s="17">
        <f>SUMIFS(VENTAS[Cantidad],VENTAS[Código del producto Vendido],STOCK[[#This Row],[Code]])</f>
        <v>1</v>
      </c>
      <c r="I913" s="14">
        <f>STOCK[[#This Row],[Entradas]]-STOCK[[#This Row],[Salidas]]</f>
        <v>0</v>
      </c>
      <c r="J913" s="18">
        <f>STOCK[[#This Row],[Precio Final]]*10%</f>
        <v>3</v>
      </c>
      <c r="K913" s="15"/>
      <c r="L913" s="15"/>
      <c r="M913" s="19">
        <f>STOCK[[#This Row],[Costo Unitario (USD)]]+STOCK[[#This Row],[Costo Envío (USD)]]+STOCK[[#This Row],[Comisión 10%]]</f>
        <v>3</v>
      </c>
      <c r="N913" s="14">
        <f t="shared" si="38"/>
        <v>4.5</v>
      </c>
      <c r="O913" s="15">
        <f t="shared" si="39"/>
        <v>30</v>
      </c>
      <c r="P913" s="15">
        <f>STOCK[[#This Row],[Precio Final]]-STOCK[[#This Row],[Costo total]]</f>
        <v>27</v>
      </c>
      <c r="Q913" s="14">
        <f>STOCK[[#This Row],[Ganancia Unitaria]]*STOCK[[#This Row],[Salidas]]</f>
        <v>27</v>
      </c>
      <c r="R913" s="14"/>
      <c r="S913" s="14"/>
      <c r="T913" s="15"/>
      <c r="U913" s="14"/>
      <c r="V913" s="14"/>
    </row>
    <row r="914" spans="1:22" ht="51" customHeight="1" x14ac:dyDescent="0.2">
      <c r="A914" s="8" t="s">
        <v>1792</v>
      </c>
      <c r="B914" s="8" t="s">
        <v>85</v>
      </c>
      <c r="C914" s="10" t="s">
        <v>1793</v>
      </c>
      <c r="D914" s="8" t="s">
        <v>1794</v>
      </c>
      <c r="E914" s="9"/>
      <c r="F914" s="9">
        <v>30</v>
      </c>
      <c r="G914" s="8">
        <v>1</v>
      </c>
      <c r="H914" s="11">
        <f>SUMIFS(VENTAS[Cantidad],VENTAS[Código del producto Vendido],STOCK[[#This Row],[Code]])</f>
        <v>1</v>
      </c>
      <c r="I914" s="8">
        <f>STOCK[[#This Row],[Entradas]]-STOCK[[#This Row],[Salidas]]</f>
        <v>0</v>
      </c>
      <c r="J914" s="12">
        <f>STOCK[[#This Row],[Precio Final]]*10%</f>
        <v>3</v>
      </c>
      <c r="K914" s="9"/>
      <c r="L914" s="9"/>
      <c r="M914" s="13">
        <f>STOCK[[#This Row],[Costo Unitario (USD)]]+STOCK[[#This Row],[Costo Envío (USD)]]+STOCK[[#This Row],[Comisión 10%]]</f>
        <v>3</v>
      </c>
      <c r="N914" s="8">
        <f t="shared" si="38"/>
        <v>4.5</v>
      </c>
      <c r="O914" s="9">
        <f t="shared" si="39"/>
        <v>30</v>
      </c>
      <c r="P914" s="9">
        <f>STOCK[[#This Row],[Precio Final]]-STOCK[[#This Row],[Costo total]]</f>
        <v>27</v>
      </c>
      <c r="Q914" s="8">
        <f>STOCK[[#This Row],[Ganancia Unitaria]]*STOCK[[#This Row],[Salidas]]</f>
        <v>27</v>
      </c>
      <c r="R914" s="8"/>
      <c r="S914" s="8"/>
      <c r="T914" s="9"/>
      <c r="U914" s="8"/>
      <c r="V914" s="8"/>
    </row>
    <row r="915" spans="1:22" ht="51" customHeight="1" x14ac:dyDescent="0.2">
      <c r="A915" s="14" t="s">
        <v>1795</v>
      </c>
      <c r="B915" s="14" t="s">
        <v>179</v>
      </c>
      <c r="C915" s="16" t="s">
        <v>1658</v>
      </c>
      <c r="D915" s="14" t="s">
        <v>622</v>
      </c>
      <c r="E915" s="15"/>
      <c r="F915" s="15">
        <v>30</v>
      </c>
      <c r="G915" s="14">
        <v>1</v>
      </c>
      <c r="H915" s="17">
        <f>SUMIFS(VENTAS[Cantidad],VENTAS[Código del producto Vendido],STOCK[[#This Row],[Code]])</f>
        <v>0</v>
      </c>
      <c r="I915" s="14">
        <f>STOCK[[#This Row],[Entradas]]-STOCK[[#This Row],[Salidas]]</f>
        <v>1</v>
      </c>
      <c r="J915" s="18">
        <f>STOCK[[#This Row],[Precio Final]]*10%</f>
        <v>3</v>
      </c>
      <c r="K915" s="15"/>
      <c r="L915" s="15"/>
      <c r="M915" s="19">
        <f>STOCK[[#This Row],[Costo Unitario (USD)]]+STOCK[[#This Row],[Costo Envío (USD)]]+STOCK[[#This Row],[Comisión 10%]]</f>
        <v>3</v>
      </c>
      <c r="N915" s="14">
        <f t="shared" si="38"/>
        <v>4.5</v>
      </c>
      <c r="O915" s="15">
        <f t="shared" si="39"/>
        <v>30</v>
      </c>
      <c r="P915" s="15">
        <f>STOCK[[#This Row],[Precio Final]]-STOCK[[#This Row],[Costo total]]</f>
        <v>27</v>
      </c>
      <c r="Q915" s="14">
        <f>STOCK[[#This Row],[Ganancia Unitaria]]*STOCK[[#This Row],[Salidas]]</f>
        <v>0</v>
      </c>
      <c r="R915" s="14"/>
      <c r="S915" s="14"/>
      <c r="T915" s="15"/>
      <c r="U915" s="14"/>
      <c r="V915" s="14"/>
    </row>
    <row r="916" spans="1:22" ht="51" customHeight="1" x14ac:dyDescent="0.2">
      <c r="A916" s="8" t="s">
        <v>1796</v>
      </c>
      <c r="B916" s="8" t="s">
        <v>136</v>
      </c>
      <c r="C916" s="10" t="s">
        <v>1797</v>
      </c>
      <c r="D916" s="8" t="s">
        <v>34</v>
      </c>
      <c r="E916" s="9"/>
      <c r="F916" s="9">
        <v>20</v>
      </c>
      <c r="G916" s="8">
        <v>2</v>
      </c>
      <c r="H916" s="11">
        <f>SUMIFS(VENTAS[Cantidad],VENTAS[Código del producto Vendido],STOCK[[#This Row],[Code]])</f>
        <v>0</v>
      </c>
      <c r="I916" s="8">
        <f>STOCK[[#This Row],[Entradas]]-STOCK[[#This Row],[Salidas]]</f>
        <v>2</v>
      </c>
      <c r="J916" s="12">
        <f>STOCK[[#This Row],[Precio Final]]*10%</f>
        <v>2</v>
      </c>
      <c r="K916" s="9"/>
      <c r="L916" s="9"/>
      <c r="M916" s="13">
        <f>STOCK[[#This Row],[Costo Unitario (USD)]]+STOCK[[#This Row],[Costo Envío (USD)]]+STOCK[[#This Row],[Comisión 10%]]</f>
        <v>2</v>
      </c>
      <c r="N916" s="8">
        <f t="shared" si="38"/>
        <v>3</v>
      </c>
      <c r="O916" s="9">
        <f t="shared" si="39"/>
        <v>20</v>
      </c>
      <c r="P916" s="9">
        <f>STOCK[[#This Row],[Precio Final]]-STOCK[[#This Row],[Costo total]]</f>
        <v>18</v>
      </c>
      <c r="Q916" s="8">
        <f>STOCK[[#This Row],[Ganancia Unitaria]]*STOCK[[#This Row],[Salidas]]</f>
        <v>0</v>
      </c>
      <c r="R916" s="8"/>
      <c r="S916" s="8"/>
      <c r="T916" s="9"/>
      <c r="U916" s="8"/>
      <c r="V916" s="8"/>
    </row>
    <row r="917" spans="1:22" ht="34" customHeight="1" x14ac:dyDescent="0.2">
      <c r="A917" s="14" t="s">
        <v>1798</v>
      </c>
      <c r="B917" s="14" t="s">
        <v>179</v>
      </c>
      <c r="C917" s="16" t="s">
        <v>1799</v>
      </c>
      <c r="D917" s="14" t="s">
        <v>113</v>
      </c>
      <c r="E917" s="15"/>
      <c r="F917" s="15">
        <v>30</v>
      </c>
      <c r="G917" s="14">
        <v>1</v>
      </c>
      <c r="H917" s="17">
        <f>SUMIFS(VENTAS[Cantidad],VENTAS[Código del producto Vendido],STOCK[[#This Row],[Code]])</f>
        <v>0</v>
      </c>
      <c r="I917" s="14">
        <f>STOCK[[#This Row],[Entradas]]-STOCK[[#This Row],[Salidas]]</f>
        <v>1</v>
      </c>
      <c r="J917" s="18">
        <f>STOCK[[#This Row],[Precio Final]]*10%</f>
        <v>3</v>
      </c>
      <c r="K917" s="15"/>
      <c r="L917" s="15"/>
      <c r="M917" s="19">
        <f>STOCK[[#This Row],[Costo Unitario (USD)]]+STOCK[[#This Row],[Costo Envío (USD)]]+STOCK[[#This Row],[Comisión 10%]]</f>
        <v>3</v>
      </c>
      <c r="N917" s="14">
        <f t="shared" si="38"/>
        <v>4.5</v>
      </c>
      <c r="O917" s="15">
        <f t="shared" si="39"/>
        <v>30</v>
      </c>
      <c r="P917" s="15">
        <f>STOCK[[#This Row],[Precio Final]]-STOCK[[#This Row],[Costo total]]</f>
        <v>27</v>
      </c>
      <c r="Q917" s="14">
        <f>STOCK[[#This Row],[Ganancia Unitaria]]*STOCK[[#This Row],[Salidas]]</f>
        <v>0</v>
      </c>
      <c r="R917" s="14"/>
      <c r="S917" s="14"/>
      <c r="T917" s="15"/>
      <c r="U917" s="14"/>
      <c r="V917" s="14"/>
    </row>
    <row r="918" spans="1:22" ht="51" customHeight="1" x14ac:dyDescent="0.2">
      <c r="A918" s="8" t="s">
        <v>1800</v>
      </c>
      <c r="B918" s="8" t="s">
        <v>321</v>
      </c>
      <c r="C918" s="10" t="s">
        <v>1801</v>
      </c>
      <c r="D918" s="8" t="s">
        <v>622</v>
      </c>
      <c r="E918" s="9"/>
      <c r="F918" s="9">
        <v>40</v>
      </c>
      <c r="G918" s="8">
        <v>2</v>
      </c>
      <c r="H918" s="11">
        <f>SUMIFS(VENTAS[Cantidad],VENTAS[Código del producto Vendido],STOCK[[#This Row],[Code]])</f>
        <v>1</v>
      </c>
      <c r="I918" s="8">
        <f>STOCK[[#This Row],[Entradas]]-STOCK[[#This Row],[Salidas]]</f>
        <v>1</v>
      </c>
      <c r="J918" s="12">
        <f>STOCK[[#This Row],[Precio Final]]*10%</f>
        <v>4</v>
      </c>
      <c r="K918" s="9"/>
      <c r="L918" s="9"/>
      <c r="M918" s="13">
        <f>STOCK[[#This Row],[Costo Unitario (USD)]]+STOCK[[#This Row],[Costo Envío (USD)]]+STOCK[[#This Row],[Comisión 10%]]</f>
        <v>4</v>
      </c>
      <c r="N918" s="8">
        <f t="shared" si="38"/>
        <v>6</v>
      </c>
      <c r="O918" s="9">
        <f t="shared" si="39"/>
        <v>40</v>
      </c>
      <c r="P918" s="9">
        <f>STOCK[[#This Row],[Precio Final]]-STOCK[[#This Row],[Costo total]]</f>
        <v>36</v>
      </c>
      <c r="Q918" s="8">
        <f>STOCK[[#This Row],[Ganancia Unitaria]]*STOCK[[#This Row],[Salidas]]</f>
        <v>36</v>
      </c>
      <c r="R918" s="8"/>
      <c r="S918" s="8"/>
      <c r="T918" s="9"/>
      <c r="U918" s="8"/>
      <c r="V918" s="8"/>
    </row>
    <row r="919" spans="1:22" ht="34" customHeight="1" x14ac:dyDescent="0.2">
      <c r="A919" s="14" t="s">
        <v>1802</v>
      </c>
      <c r="B919" s="14" t="s">
        <v>328</v>
      </c>
      <c r="C919" s="16" t="s">
        <v>1652</v>
      </c>
      <c r="D919" s="14" t="s">
        <v>559</v>
      </c>
      <c r="E919" s="15"/>
      <c r="F919" s="15">
        <v>35</v>
      </c>
      <c r="G919" s="14">
        <v>1</v>
      </c>
      <c r="H919" s="17">
        <f>SUMIFS(VENTAS[Cantidad],VENTAS[Código del producto Vendido],STOCK[[#This Row],[Code]])</f>
        <v>0</v>
      </c>
      <c r="I919" s="14">
        <f>STOCK[[#This Row],[Entradas]]-STOCK[[#This Row],[Salidas]]</f>
        <v>1</v>
      </c>
      <c r="J919" s="18">
        <f>STOCK[[#This Row],[Precio Final]]*10%</f>
        <v>3.5</v>
      </c>
      <c r="K919" s="15"/>
      <c r="L919" s="15"/>
      <c r="M919" s="19">
        <f>STOCK[[#This Row],[Costo Unitario (USD)]]+STOCK[[#This Row],[Costo Envío (USD)]]+STOCK[[#This Row],[Comisión 10%]]</f>
        <v>3.5</v>
      </c>
      <c r="N919" s="14">
        <f t="shared" si="38"/>
        <v>5.25</v>
      </c>
      <c r="O919" s="15">
        <f t="shared" si="39"/>
        <v>35</v>
      </c>
      <c r="P919" s="15">
        <f>STOCK[[#This Row],[Precio Final]]-STOCK[[#This Row],[Costo total]]</f>
        <v>31.5</v>
      </c>
      <c r="Q919" s="14">
        <f>STOCK[[#This Row],[Ganancia Unitaria]]*STOCK[[#This Row],[Salidas]]</f>
        <v>0</v>
      </c>
      <c r="R919" s="14"/>
      <c r="S919" s="14"/>
      <c r="T919" s="15"/>
      <c r="U919" s="14"/>
      <c r="V919" s="14"/>
    </row>
    <row r="920" spans="1:22" ht="34" customHeight="1" x14ac:dyDescent="0.2">
      <c r="A920" s="8" t="s">
        <v>1803</v>
      </c>
      <c r="B920" s="8" t="s">
        <v>179</v>
      </c>
      <c r="C920" s="10" t="s">
        <v>1804</v>
      </c>
      <c r="D920" s="8" t="s">
        <v>69</v>
      </c>
      <c r="E920" s="9"/>
      <c r="F920" s="9">
        <v>30</v>
      </c>
      <c r="G920" s="8">
        <v>1</v>
      </c>
      <c r="H920" s="11">
        <f>SUMIFS(VENTAS[Cantidad],VENTAS[Código del producto Vendido],STOCK[[#This Row],[Code]])</f>
        <v>0</v>
      </c>
      <c r="I920" s="8">
        <f>STOCK[[#This Row],[Entradas]]-STOCK[[#This Row],[Salidas]]</f>
        <v>1</v>
      </c>
      <c r="J920" s="12">
        <f>STOCK[[#This Row],[Precio Final]]*10%</f>
        <v>3</v>
      </c>
      <c r="K920" s="9"/>
      <c r="L920" s="9"/>
      <c r="M920" s="13">
        <f>STOCK[[#This Row],[Costo Unitario (USD)]]+STOCK[[#This Row],[Costo Envío (USD)]]+STOCK[[#This Row],[Comisión 10%]]</f>
        <v>3</v>
      </c>
      <c r="N920" s="8">
        <f t="shared" si="38"/>
        <v>4.5</v>
      </c>
      <c r="O920" s="9">
        <f t="shared" si="39"/>
        <v>30</v>
      </c>
      <c r="P920" s="9">
        <f>STOCK[[#This Row],[Precio Final]]-STOCK[[#This Row],[Costo total]]</f>
        <v>27</v>
      </c>
      <c r="Q920" s="8">
        <f>STOCK[[#This Row],[Ganancia Unitaria]]*STOCK[[#This Row],[Salidas]]</f>
        <v>0</v>
      </c>
      <c r="R920" s="8"/>
      <c r="S920" s="8"/>
      <c r="T920" s="9"/>
      <c r="U920" s="8"/>
      <c r="V920" s="8"/>
    </row>
    <row r="921" spans="1:22" ht="51" customHeight="1" x14ac:dyDescent="0.2">
      <c r="A921" s="14" t="s">
        <v>1805</v>
      </c>
      <c r="B921" s="14" t="s">
        <v>328</v>
      </c>
      <c r="C921" s="16" t="s">
        <v>1806</v>
      </c>
      <c r="D921" s="14" t="s">
        <v>559</v>
      </c>
      <c r="E921" s="15"/>
      <c r="F921" s="15">
        <v>35</v>
      </c>
      <c r="G921" s="14">
        <v>1</v>
      </c>
      <c r="H921" s="17">
        <f>SUMIFS(VENTAS[Cantidad],VENTAS[Código del producto Vendido],STOCK[[#This Row],[Code]])</f>
        <v>0</v>
      </c>
      <c r="I921" s="14">
        <f>STOCK[[#This Row],[Entradas]]-STOCK[[#This Row],[Salidas]]</f>
        <v>1</v>
      </c>
      <c r="J921" s="18">
        <f>STOCK[[#This Row],[Precio Final]]*10%</f>
        <v>3.5</v>
      </c>
      <c r="K921" s="15"/>
      <c r="L921" s="15"/>
      <c r="M921" s="19">
        <f>STOCK[[#This Row],[Costo Unitario (USD)]]+STOCK[[#This Row],[Costo Envío (USD)]]+STOCK[[#This Row],[Comisión 10%]]</f>
        <v>3.5</v>
      </c>
      <c r="N921" s="14">
        <f t="shared" si="38"/>
        <v>5.25</v>
      </c>
      <c r="O921" s="15">
        <f t="shared" si="39"/>
        <v>35</v>
      </c>
      <c r="P921" s="15">
        <f>STOCK[[#This Row],[Precio Final]]-STOCK[[#This Row],[Costo total]]</f>
        <v>31.5</v>
      </c>
      <c r="Q921" s="14">
        <f>STOCK[[#This Row],[Ganancia Unitaria]]*STOCK[[#This Row],[Salidas]]</f>
        <v>0</v>
      </c>
      <c r="R921" s="14"/>
      <c r="S921" s="14"/>
      <c r="T921" s="15"/>
      <c r="U921" s="14"/>
      <c r="V921" s="14"/>
    </row>
    <row r="922" spans="1:22" ht="34" customHeight="1" x14ac:dyDescent="0.2">
      <c r="A922" s="8" t="s">
        <v>1807</v>
      </c>
      <c r="B922" s="8" t="s">
        <v>328</v>
      </c>
      <c r="C922" s="10" t="s">
        <v>1808</v>
      </c>
      <c r="D922" s="8" t="s">
        <v>1423</v>
      </c>
      <c r="E922" s="9"/>
      <c r="F922" s="9">
        <v>25</v>
      </c>
      <c r="G922" s="8">
        <v>1</v>
      </c>
      <c r="H922" s="11">
        <f>SUMIFS(VENTAS[Cantidad],VENTAS[Código del producto Vendido],STOCK[[#This Row],[Code]])</f>
        <v>0</v>
      </c>
      <c r="I922" s="8">
        <f>STOCK[[#This Row],[Entradas]]-STOCK[[#This Row],[Salidas]]</f>
        <v>1</v>
      </c>
      <c r="J922" s="12">
        <f>STOCK[[#This Row],[Precio Final]]*10%</f>
        <v>2.5</v>
      </c>
      <c r="K922" s="9"/>
      <c r="L922" s="9"/>
      <c r="M922" s="13">
        <f>STOCK[[#This Row],[Costo Unitario (USD)]]+STOCK[[#This Row],[Costo Envío (USD)]]+STOCK[[#This Row],[Comisión 10%]]</f>
        <v>2.5</v>
      </c>
      <c r="N922" s="8">
        <f t="shared" si="38"/>
        <v>3.75</v>
      </c>
      <c r="O922" s="9">
        <f t="shared" si="39"/>
        <v>25</v>
      </c>
      <c r="P922" s="9">
        <f>STOCK[[#This Row],[Precio Final]]-STOCK[[#This Row],[Costo total]]</f>
        <v>22.5</v>
      </c>
      <c r="Q922" s="8">
        <f>STOCK[[#This Row],[Ganancia Unitaria]]*STOCK[[#This Row],[Salidas]]</f>
        <v>0</v>
      </c>
      <c r="R922" s="8"/>
      <c r="S922" s="8"/>
      <c r="T922" s="9"/>
      <c r="U922" s="8"/>
      <c r="V922" s="8"/>
    </row>
    <row r="923" spans="1:22" ht="51" customHeight="1" x14ac:dyDescent="0.2">
      <c r="A923" s="14" t="s">
        <v>1809</v>
      </c>
      <c r="B923" s="14" t="s">
        <v>160</v>
      </c>
      <c r="C923" s="16" t="s">
        <v>1810</v>
      </c>
      <c r="D923" s="14" t="s">
        <v>875</v>
      </c>
      <c r="E923" s="15"/>
      <c r="F923" s="15">
        <v>35</v>
      </c>
      <c r="G923" s="14">
        <v>1</v>
      </c>
      <c r="H923" s="17">
        <f>SUMIFS(VENTAS[Cantidad],VENTAS[Código del producto Vendido],STOCK[[#This Row],[Code]])</f>
        <v>0</v>
      </c>
      <c r="I923" s="14">
        <f>STOCK[[#This Row],[Entradas]]-STOCK[[#This Row],[Salidas]]</f>
        <v>1</v>
      </c>
      <c r="J923" s="18">
        <f>STOCK[[#This Row],[Precio Final]]*10%</f>
        <v>3.5</v>
      </c>
      <c r="K923" s="15"/>
      <c r="L923" s="15"/>
      <c r="M923" s="19">
        <f>STOCK[[#This Row],[Costo Unitario (USD)]]+STOCK[[#This Row],[Costo Envío (USD)]]+STOCK[[#This Row],[Comisión 10%]]</f>
        <v>3.5</v>
      </c>
      <c r="N923" s="14">
        <f t="shared" si="38"/>
        <v>5.25</v>
      </c>
      <c r="O923" s="15">
        <f t="shared" si="39"/>
        <v>35</v>
      </c>
      <c r="P923" s="15">
        <f>STOCK[[#This Row],[Precio Final]]-STOCK[[#This Row],[Costo total]]</f>
        <v>31.5</v>
      </c>
      <c r="Q923" s="14">
        <f>STOCK[[#This Row],[Ganancia Unitaria]]*STOCK[[#This Row],[Salidas]]</f>
        <v>0</v>
      </c>
      <c r="R923" s="14"/>
      <c r="S923" s="14"/>
      <c r="T923" s="15"/>
      <c r="U923" s="14"/>
      <c r="V923" s="14"/>
    </row>
    <row r="924" spans="1:22" ht="51" customHeight="1" x14ac:dyDescent="0.2">
      <c r="A924" s="8" t="s">
        <v>1811</v>
      </c>
      <c r="B924" s="8" t="s">
        <v>136</v>
      </c>
      <c r="C924" s="10" t="s">
        <v>1812</v>
      </c>
      <c r="D924" s="8" t="s">
        <v>1033</v>
      </c>
      <c r="E924" s="9"/>
      <c r="F924" s="9">
        <v>45</v>
      </c>
      <c r="G924" s="8">
        <v>1</v>
      </c>
      <c r="H924" s="11">
        <f>SUMIFS(VENTAS[Cantidad],VENTAS[Código del producto Vendido],STOCK[[#This Row],[Code]])</f>
        <v>0</v>
      </c>
      <c r="I924" s="8">
        <f>STOCK[[#This Row],[Entradas]]-STOCK[[#This Row],[Salidas]]</f>
        <v>1</v>
      </c>
      <c r="J924" s="12">
        <f>STOCK[[#This Row],[Precio Final]]*10%</f>
        <v>4.5</v>
      </c>
      <c r="K924" s="9"/>
      <c r="L924" s="9"/>
      <c r="M924" s="13">
        <f>STOCK[[#This Row],[Costo Unitario (USD)]]+STOCK[[#This Row],[Costo Envío (USD)]]+STOCK[[#This Row],[Comisión 10%]]</f>
        <v>4.5</v>
      </c>
      <c r="N924" s="8">
        <f t="shared" si="38"/>
        <v>6.75</v>
      </c>
      <c r="O924" s="9">
        <f t="shared" si="39"/>
        <v>45</v>
      </c>
      <c r="P924" s="9">
        <f>STOCK[[#This Row],[Precio Final]]-STOCK[[#This Row],[Costo total]]</f>
        <v>40.5</v>
      </c>
      <c r="Q924" s="8">
        <f>STOCK[[#This Row],[Ganancia Unitaria]]*STOCK[[#This Row],[Salidas]]</f>
        <v>0</v>
      </c>
      <c r="R924" s="8"/>
      <c r="S924" s="8"/>
      <c r="T924" s="9"/>
      <c r="U924" s="8"/>
      <c r="V924" s="8"/>
    </row>
    <row r="925" spans="1:22" ht="51" customHeight="1" x14ac:dyDescent="0.2">
      <c r="A925" s="14" t="s">
        <v>1813</v>
      </c>
      <c r="B925" s="14" t="s">
        <v>160</v>
      </c>
      <c r="C925" s="16" t="s">
        <v>1658</v>
      </c>
      <c r="D925" s="14" t="s">
        <v>875</v>
      </c>
      <c r="E925" s="15"/>
      <c r="F925" s="15">
        <v>30</v>
      </c>
      <c r="G925" s="14">
        <v>1</v>
      </c>
      <c r="H925" s="17">
        <f>SUMIFS(VENTAS[Cantidad],VENTAS[Código del producto Vendido],STOCK[[#This Row],[Code]])</f>
        <v>0</v>
      </c>
      <c r="I925" s="14">
        <f>STOCK[[#This Row],[Entradas]]-STOCK[[#This Row],[Salidas]]</f>
        <v>1</v>
      </c>
      <c r="J925" s="18">
        <f>STOCK[[#This Row],[Precio Final]]*10%</f>
        <v>3</v>
      </c>
      <c r="K925" s="15"/>
      <c r="L925" s="15"/>
      <c r="M925" s="19">
        <f>STOCK[[#This Row],[Costo Unitario (USD)]]+STOCK[[#This Row],[Costo Envío (USD)]]+STOCK[[#This Row],[Comisión 10%]]</f>
        <v>3</v>
      </c>
      <c r="N925" s="14">
        <f t="shared" si="38"/>
        <v>4.5</v>
      </c>
      <c r="O925" s="15">
        <f t="shared" si="39"/>
        <v>30</v>
      </c>
      <c r="P925" s="15">
        <f>STOCK[[#This Row],[Precio Final]]-STOCK[[#This Row],[Costo total]]</f>
        <v>27</v>
      </c>
      <c r="Q925" s="14">
        <f>STOCK[[#This Row],[Ganancia Unitaria]]*STOCK[[#This Row],[Salidas]]</f>
        <v>0</v>
      </c>
      <c r="R925" s="14"/>
      <c r="S925" s="14"/>
      <c r="T925" s="15"/>
      <c r="U925" s="14"/>
      <c r="V925" s="14"/>
    </row>
    <row r="926" spans="1:22" ht="34" customHeight="1" x14ac:dyDescent="0.2">
      <c r="A926" s="8" t="s">
        <v>1814</v>
      </c>
      <c r="B926" s="8" t="s">
        <v>160</v>
      </c>
      <c r="C926" s="10" t="s">
        <v>1808</v>
      </c>
      <c r="D926" s="8" t="s">
        <v>875</v>
      </c>
      <c r="E926" s="9"/>
      <c r="F926" s="9">
        <v>25</v>
      </c>
      <c r="G926" s="8">
        <v>1</v>
      </c>
      <c r="H926" s="11">
        <f>SUMIFS(VENTAS[Cantidad],VENTAS[Código del producto Vendido],STOCK[[#This Row],[Code]])</f>
        <v>0</v>
      </c>
      <c r="I926" s="8">
        <f>STOCK[[#This Row],[Entradas]]-STOCK[[#This Row],[Salidas]]</f>
        <v>1</v>
      </c>
      <c r="J926" s="12">
        <f>STOCK[[#This Row],[Precio Final]]*10%</f>
        <v>2.5</v>
      </c>
      <c r="K926" s="9"/>
      <c r="L926" s="9"/>
      <c r="M926" s="13">
        <f>STOCK[[#This Row],[Costo Unitario (USD)]]+STOCK[[#This Row],[Costo Envío (USD)]]+STOCK[[#This Row],[Comisión 10%]]</f>
        <v>2.5</v>
      </c>
      <c r="N926" s="8">
        <f t="shared" si="38"/>
        <v>3.75</v>
      </c>
      <c r="O926" s="9">
        <f t="shared" si="39"/>
        <v>25</v>
      </c>
      <c r="P926" s="9">
        <f>STOCK[[#This Row],[Precio Final]]-STOCK[[#This Row],[Costo total]]</f>
        <v>22.5</v>
      </c>
      <c r="Q926" s="8">
        <f>STOCK[[#This Row],[Ganancia Unitaria]]*STOCK[[#This Row],[Salidas]]</f>
        <v>0</v>
      </c>
      <c r="R926" s="8"/>
      <c r="S926" s="8"/>
      <c r="T926" s="9"/>
      <c r="U926" s="8"/>
      <c r="V926" s="8"/>
    </row>
    <row r="927" spans="1:22" ht="34" customHeight="1" x14ac:dyDescent="0.2">
      <c r="A927" s="14" t="s">
        <v>1815</v>
      </c>
      <c r="B927" s="14" t="s">
        <v>136</v>
      </c>
      <c r="C927" s="16" t="s">
        <v>1816</v>
      </c>
      <c r="D927" s="14" t="s">
        <v>42</v>
      </c>
      <c r="E927" s="15"/>
      <c r="F927" s="15">
        <v>25</v>
      </c>
      <c r="G927" s="14">
        <v>1</v>
      </c>
      <c r="H927" s="17">
        <f>SUMIFS(VENTAS[Cantidad],VENTAS[Código del producto Vendido],STOCK[[#This Row],[Code]])</f>
        <v>1</v>
      </c>
      <c r="I927" s="14">
        <f>STOCK[[#This Row],[Entradas]]-STOCK[[#This Row],[Salidas]]</f>
        <v>0</v>
      </c>
      <c r="J927" s="18">
        <f>STOCK[[#This Row],[Precio Final]]*10%</f>
        <v>2.5</v>
      </c>
      <c r="K927" s="15"/>
      <c r="L927" s="15"/>
      <c r="M927" s="19">
        <f>STOCK[[#This Row],[Costo Unitario (USD)]]+STOCK[[#This Row],[Costo Envío (USD)]]+STOCK[[#This Row],[Comisión 10%]]</f>
        <v>2.5</v>
      </c>
      <c r="N927" s="14">
        <f t="shared" si="38"/>
        <v>3.75</v>
      </c>
      <c r="O927" s="15">
        <f t="shared" si="39"/>
        <v>25</v>
      </c>
      <c r="P927" s="15">
        <f>STOCK[[#This Row],[Precio Final]]-STOCK[[#This Row],[Costo total]]</f>
        <v>22.5</v>
      </c>
      <c r="Q927" s="14">
        <f>STOCK[[#This Row],[Ganancia Unitaria]]*STOCK[[#This Row],[Salidas]]</f>
        <v>22.5</v>
      </c>
      <c r="R927" s="14"/>
      <c r="S927" s="14"/>
      <c r="T927" s="15"/>
      <c r="U927" s="14"/>
      <c r="V927" s="14"/>
    </row>
    <row r="928" spans="1:22" ht="34" customHeight="1" x14ac:dyDescent="0.2">
      <c r="A928" s="8" t="s">
        <v>1817</v>
      </c>
      <c r="B928" s="8" t="s">
        <v>136</v>
      </c>
      <c r="C928" s="10" t="s">
        <v>1816</v>
      </c>
      <c r="D928" s="8" t="s">
        <v>34</v>
      </c>
      <c r="E928" s="9"/>
      <c r="F928" s="9">
        <v>25</v>
      </c>
      <c r="G928" s="8">
        <v>2</v>
      </c>
      <c r="H928" s="11">
        <f>SUMIFS(VENTAS[Cantidad],VENTAS[Código del producto Vendido],STOCK[[#This Row],[Code]])</f>
        <v>2</v>
      </c>
      <c r="I928" s="8">
        <f>STOCK[[#This Row],[Entradas]]-STOCK[[#This Row],[Salidas]]</f>
        <v>0</v>
      </c>
      <c r="J928" s="12">
        <f>STOCK[[#This Row],[Precio Final]]*10%</f>
        <v>2.5</v>
      </c>
      <c r="K928" s="9"/>
      <c r="L928" s="9"/>
      <c r="M928" s="13">
        <f>STOCK[[#This Row],[Costo Unitario (USD)]]+STOCK[[#This Row],[Costo Envío (USD)]]+STOCK[[#This Row],[Comisión 10%]]</f>
        <v>2.5</v>
      </c>
      <c r="N928" s="8">
        <f t="shared" si="38"/>
        <v>3.75</v>
      </c>
      <c r="O928" s="9">
        <f t="shared" si="39"/>
        <v>25</v>
      </c>
      <c r="P928" s="9">
        <f>STOCK[[#This Row],[Precio Final]]-STOCK[[#This Row],[Costo total]]</f>
        <v>22.5</v>
      </c>
      <c r="Q928" s="8">
        <f>STOCK[[#This Row],[Ganancia Unitaria]]*STOCK[[#This Row],[Salidas]]</f>
        <v>45</v>
      </c>
      <c r="R928" s="8"/>
      <c r="S928" s="8"/>
      <c r="T928" s="9"/>
      <c r="U928" s="8"/>
      <c r="V928" s="8"/>
    </row>
    <row r="929" spans="1:22" ht="51" customHeight="1" x14ac:dyDescent="0.2">
      <c r="A929" s="14" t="s">
        <v>1818</v>
      </c>
      <c r="B929" s="14" t="s">
        <v>136</v>
      </c>
      <c r="C929" s="16" t="s">
        <v>1819</v>
      </c>
      <c r="D929" s="14" t="s">
        <v>113</v>
      </c>
      <c r="E929" s="15"/>
      <c r="F929" s="15">
        <v>30</v>
      </c>
      <c r="G929" s="14">
        <v>1</v>
      </c>
      <c r="H929" s="17">
        <f>SUMIFS(VENTAS[Cantidad],VENTAS[Código del producto Vendido],STOCK[[#This Row],[Code]])</f>
        <v>1</v>
      </c>
      <c r="I929" s="14">
        <f>STOCK[[#This Row],[Entradas]]-STOCK[[#This Row],[Salidas]]</f>
        <v>0</v>
      </c>
      <c r="J929" s="18">
        <f>STOCK[[#This Row],[Precio Final]]*10%</f>
        <v>3</v>
      </c>
      <c r="K929" s="15"/>
      <c r="L929" s="15"/>
      <c r="M929" s="19">
        <f>STOCK[[#This Row],[Costo Unitario (USD)]]+STOCK[[#This Row],[Costo Envío (USD)]]+STOCK[[#This Row],[Comisión 10%]]</f>
        <v>3</v>
      </c>
      <c r="N929" s="14">
        <f t="shared" si="38"/>
        <v>4.5</v>
      </c>
      <c r="O929" s="15">
        <f t="shared" si="39"/>
        <v>30</v>
      </c>
      <c r="P929" s="15">
        <f>STOCK[[#This Row],[Precio Final]]-STOCK[[#This Row],[Costo total]]</f>
        <v>27</v>
      </c>
      <c r="Q929" s="14">
        <f>STOCK[[#This Row],[Ganancia Unitaria]]*STOCK[[#This Row],[Salidas]]</f>
        <v>27</v>
      </c>
      <c r="R929" s="14"/>
      <c r="S929" s="14"/>
      <c r="T929" s="15"/>
      <c r="U929" s="14"/>
      <c r="V929" s="14"/>
    </row>
    <row r="930" spans="1:22" ht="34" customHeight="1" x14ac:dyDescent="0.2">
      <c r="A930" s="8" t="s">
        <v>1820</v>
      </c>
      <c r="B930" s="8" t="s">
        <v>136</v>
      </c>
      <c r="C930" s="10" t="s">
        <v>1821</v>
      </c>
      <c r="D930" s="8" t="s">
        <v>34</v>
      </c>
      <c r="E930" s="9"/>
      <c r="F930" s="9">
        <v>18</v>
      </c>
      <c r="G930" s="8">
        <v>2</v>
      </c>
      <c r="H930" s="11">
        <f>SUMIFS(VENTAS[Cantidad],VENTAS[Código del producto Vendido],STOCK[[#This Row],[Code]])</f>
        <v>2</v>
      </c>
      <c r="I930" s="8">
        <f>STOCK[[#This Row],[Entradas]]-STOCK[[#This Row],[Salidas]]</f>
        <v>0</v>
      </c>
      <c r="J930" s="12">
        <f>STOCK[[#This Row],[Precio Final]]*10%</f>
        <v>1.8</v>
      </c>
      <c r="K930" s="9"/>
      <c r="L930" s="9"/>
      <c r="M930" s="13">
        <f>STOCK[[#This Row],[Costo Unitario (USD)]]+STOCK[[#This Row],[Costo Envío (USD)]]+STOCK[[#This Row],[Comisión 10%]]</f>
        <v>1.8</v>
      </c>
      <c r="N930" s="8">
        <f t="shared" si="38"/>
        <v>2.7</v>
      </c>
      <c r="O930" s="9">
        <f t="shared" ref="O930:O961" si="40">F930</f>
        <v>18</v>
      </c>
      <c r="P930" s="9">
        <f>STOCK[[#This Row],[Precio Final]]-STOCK[[#This Row],[Costo total]]</f>
        <v>16.2</v>
      </c>
      <c r="Q930" s="8">
        <f>STOCK[[#This Row],[Ganancia Unitaria]]*STOCK[[#This Row],[Salidas]]</f>
        <v>32.4</v>
      </c>
      <c r="R930" s="8"/>
      <c r="S930" s="8"/>
      <c r="T930" s="9"/>
      <c r="U930" s="8"/>
      <c r="V930" s="8"/>
    </row>
    <row r="931" spans="1:22" ht="34" customHeight="1" x14ac:dyDescent="0.2">
      <c r="A931" s="14" t="s">
        <v>1822</v>
      </c>
      <c r="B931" s="14" t="s">
        <v>136</v>
      </c>
      <c r="C931" s="16" t="s">
        <v>1823</v>
      </c>
      <c r="D931" s="14" t="s">
        <v>34</v>
      </c>
      <c r="E931" s="15"/>
      <c r="F931" s="15">
        <v>18</v>
      </c>
      <c r="G931" s="14">
        <v>3</v>
      </c>
      <c r="H931" s="17">
        <f>SUMIFS(VENTAS[Cantidad],VENTAS[Código del producto Vendido],STOCK[[#This Row],[Code]])</f>
        <v>2</v>
      </c>
      <c r="I931" s="14">
        <f>STOCK[[#This Row],[Entradas]]-STOCK[[#This Row],[Salidas]]</f>
        <v>1</v>
      </c>
      <c r="J931" s="18">
        <f>STOCK[[#This Row],[Precio Final]]*10%</f>
        <v>1.8</v>
      </c>
      <c r="K931" s="15"/>
      <c r="L931" s="15"/>
      <c r="M931" s="19">
        <f>STOCK[[#This Row],[Costo Unitario (USD)]]+STOCK[[#This Row],[Costo Envío (USD)]]+STOCK[[#This Row],[Comisión 10%]]</f>
        <v>1.8</v>
      </c>
      <c r="N931" s="14">
        <f t="shared" si="38"/>
        <v>2.7</v>
      </c>
      <c r="O931" s="15">
        <f t="shared" si="40"/>
        <v>18</v>
      </c>
      <c r="P931" s="15">
        <f>STOCK[[#This Row],[Precio Final]]-STOCK[[#This Row],[Costo total]]</f>
        <v>16.2</v>
      </c>
      <c r="Q931" s="14">
        <f>STOCK[[#This Row],[Ganancia Unitaria]]*STOCK[[#This Row],[Salidas]]</f>
        <v>32.4</v>
      </c>
      <c r="R931" s="14"/>
      <c r="S931" s="14"/>
      <c r="T931" s="15"/>
      <c r="U931" s="14"/>
      <c r="V931" s="14"/>
    </row>
    <row r="932" spans="1:22" ht="34" customHeight="1" x14ac:dyDescent="0.2">
      <c r="A932" s="8" t="s">
        <v>1824</v>
      </c>
      <c r="B932" s="8" t="s">
        <v>136</v>
      </c>
      <c r="C932" s="10" t="s">
        <v>1361</v>
      </c>
      <c r="D932" s="8" t="s">
        <v>34</v>
      </c>
      <c r="E932" s="9"/>
      <c r="F932" s="9">
        <v>18</v>
      </c>
      <c r="G932" s="8">
        <v>2</v>
      </c>
      <c r="H932" s="11">
        <f>SUMIFS(VENTAS[Cantidad],VENTAS[Código del producto Vendido],STOCK[[#This Row],[Code]])</f>
        <v>1</v>
      </c>
      <c r="I932" s="8">
        <f>STOCK[[#This Row],[Entradas]]-STOCK[[#This Row],[Salidas]]</f>
        <v>1</v>
      </c>
      <c r="J932" s="12">
        <f>STOCK[[#This Row],[Precio Final]]*10%</f>
        <v>1.8</v>
      </c>
      <c r="K932" s="9"/>
      <c r="L932" s="9"/>
      <c r="M932" s="13">
        <f>STOCK[[#This Row],[Costo Unitario (USD)]]+STOCK[[#This Row],[Costo Envío (USD)]]+STOCK[[#This Row],[Comisión 10%]]</f>
        <v>1.8</v>
      </c>
      <c r="N932" s="8">
        <f t="shared" si="38"/>
        <v>2.7</v>
      </c>
      <c r="O932" s="9">
        <f t="shared" si="40"/>
        <v>18</v>
      </c>
      <c r="P932" s="9">
        <f>STOCK[[#This Row],[Precio Final]]-STOCK[[#This Row],[Costo total]]</f>
        <v>16.2</v>
      </c>
      <c r="Q932" s="8">
        <f>STOCK[[#This Row],[Ganancia Unitaria]]*STOCK[[#This Row],[Salidas]]</f>
        <v>16.2</v>
      </c>
      <c r="R932" s="8"/>
      <c r="S932" s="8"/>
      <c r="T932" s="9"/>
      <c r="U932" s="8"/>
      <c r="V932" s="8"/>
    </row>
    <row r="933" spans="1:22" ht="34" customHeight="1" x14ac:dyDescent="0.2">
      <c r="A933" s="14" t="s">
        <v>1825</v>
      </c>
      <c r="B933" s="14" t="s">
        <v>136</v>
      </c>
      <c r="C933" s="16" t="s">
        <v>1361</v>
      </c>
      <c r="D933" s="14" t="s">
        <v>42</v>
      </c>
      <c r="E933" s="15"/>
      <c r="F933" s="15">
        <v>18</v>
      </c>
      <c r="G933" s="14">
        <v>1</v>
      </c>
      <c r="H933" s="17">
        <f>SUMIFS(VENTAS[Cantidad],VENTAS[Código del producto Vendido],STOCK[[#This Row],[Code]])</f>
        <v>0</v>
      </c>
      <c r="I933" s="14">
        <f>STOCK[[#This Row],[Entradas]]-STOCK[[#This Row],[Salidas]]</f>
        <v>1</v>
      </c>
      <c r="J933" s="18">
        <f>STOCK[[#This Row],[Precio Final]]*10%</f>
        <v>1.8</v>
      </c>
      <c r="K933" s="15"/>
      <c r="L933" s="15"/>
      <c r="M933" s="19">
        <f>STOCK[[#This Row],[Costo Unitario (USD)]]+STOCK[[#This Row],[Costo Envío (USD)]]+STOCK[[#This Row],[Comisión 10%]]</f>
        <v>1.8</v>
      </c>
      <c r="N933" s="14">
        <f t="shared" si="38"/>
        <v>2.7</v>
      </c>
      <c r="O933" s="15">
        <f t="shared" si="40"/>
        <v>18</v>
      </c>
      <c r="P933" s="15">
        <f>STOCK[[#This Row],[Precio Final]]-STOCK[[#This Row],[Costo total]]</f>
        <v>16.2</v>
      </c>
      <c r="Q933" s="14">
        <f>STOCK[[#This Row],[Ganancia Unitaria]]*STOCK[[#This Row],[Salidas]]</f>
        <v>0</v>
      </c>
      <c r="R933" s="14"/>
      <c r="S933" s="14"/>
      <c r="T933" s="15"/>
      <c r="U933" s="14"/>
      <c r="V933" s="14"/>
    </row>
    <row r="934" spans="1:22" ht="34" customHeight="1" x14ac:dyDescent="0.2">
      <c r="A934" s="8" t="s">
        <v>1826</v>
      </c>
      <c r="B934" s="8" t="s">
        <v>136</v>
      </c>
      <c r="C934" s="10" t="s">
        <v>1827</v>
      </c>
      <c r="D934" s="8" t="s">
        <v>42</v>
      </c>
      <c r="E934" s="9"/>
      <c r="F934" s="9">
        <v>18</v>
      </c>
      <c r="G934" s="8">
        <v>1</v>
      </c>
      <c r="H934" s="11">
        <f>SUMIFS(VENTAS[Cantidad],VENTAS[Código del producto Vendido],STOCK[[#This Row],[Code]])</f>
        <v>0</v>
      </c>
      <c r="I934" s="8">
        <f>STOCK[[#This Row],[Entradas]]-STOCK[[#This Row],[Salidas]]</f>
        <v>1</v>
      </c>
      <c r="J934" s="12">
        <f>STOCK[[#This Row],[Precio Final]]*10%</f>
        <v>1.8</v>
      </c>
      <c r="K934" s="9"/>
      <c r="L934" s="9"/>
      <c r="M934" s="13">
        <f>STOCK[[#This Row],[Costo Unitario (USD)]]+STOCK[[#This Row],[Costo Envío (USD)]]+STOCK[[#This Row],[Comisión 10%]]</f>
        <v>1.8</v>
      </c>
      <c r="N934" s="8">
        <f t="shared" si="38"/>
        <v>2.7</v>
      </c>
      <c r="O934" s="9">
        <f t="shared" si="40"/>
        <v>18</v>
      </c>
      <c r="P934" s="9">
        <f>STOCK[[#This Row],[Precio Final]]-STOCK[[#This Row],[Costo total]]</f>
        <v>16.2</v>
      </c>
      <c r="Q934" s="8">
        <f>STOCK[[#This Row],[Ganancia Unitaria]]*STOCK[[#This Row],[Salidas]]</f>
        <v>0</v>
      </c>
      <c r="R934" s="8"/>
      <c r="S934" s="8"/>
      <c r="T934" s="9"/>
      <c r="U934" s="8"/>
      <c r="V934" s="8"/>
    </row>
    <row r="935" spans="1:22" ht="17" customHeight="1" x14ac:dyDescent="0.2">
      <c r="A935" s="14" t="s">
        <v>1828</v>
      </c>
      <c r="B935" s="14" t="s">
        <v>136</v>
      </c>
      <c r="C935" s="16" t="s">
        <v>1829</v>
      </c>
      <c r="D935" s="14" t="s">
        <v>113</v>
      </c>
      <c r="E935" s="15"/>
      <c r="F935" s="15">
        <v>25</v>
      </c>
      <c r="G935" s="14">
        <v>1</v>
      </c>
      <c r="H935" s="17">
        <f>SUMIFS(VENTAS[Cantidad],VENTAS[Código del producto Vendido],STOCK[[#This Row],[Code]])</f>
        <v>1</v>
      </c>
      <c r="I935" s="14">
        <f>STOCK[[#This Row],[Entradas]]-STOCK[[#This Row],[Salidas]]</f>
        <v>0</v>
      </c>
      <c r="J935" s="18">
        <f>STOCK[[#This Row],[Precio Final]]*10%</f>
        <v>2.5</v>
      </c>
      <c r="K935" s="15"/>
      <c r="L935" s="15"/>
      <c r="M935" s="19">
        <f>STOCK[[#This Row],[Costo Unitario (USD)]]+STOCK[[#This Row],[Costo Envío (USD)]]+STOCK[[#This Row],[Comisión 10%]]</f>
        <v>2.5</v>
      </c>
      <c r="N935" s="14">
        <f t="shared" si="38"/>
        <v>3.75</v>
      </c>
      <c r="O935" s="15">
        <f t="shared" si="40"/>
        <v>25</v>
      </c>
      <c r="P935" s="15">
        <f>STOCK[[#This Row],[Precio Final]]-STOCK[[#This Row],[Costo total]]</f>
        <v>22.5</v>
      </c>
      <c r="Q935" s="14">
        <f>STOCK[[#This Row],[Ganancia Unitaria]]*STOCK[[#This Row],[Salidas]]</f>
        <v>22.5</v>
      </c>
      <c r="R935" s="14"/>
      <c r="S935" s="14"/>
      <c r="T935" s="15"/>
      <c r="U935" s="14"/>
      <c r="V935" s="14"/>
    </row>
    <row r="936" spans="1:22" ht="34" customHeight="1" x14ac:dyDescent="0.2">
      <c r="A936" s="8" t="s">
        <v>1830</v>
      </c>
      <c r="B936" s="8" t="s">
        <v>136</v>
      </c>
      <c r="C936" s="10" t="s">
        <v>1831</v>
      </c>
      <c r="D936" s="8" t="s">
        <v>34</v>
      </c>
      <c r="E936" s="9"/>
      <c r="F936" s="9">
        <v>25</v>
      </c>
      <c r="G936" s="8">
        <v>1</v>
      </c>
      <c r="H936" s="11">
        <f>SUMIFS(VENTAS[Cantidad],VENTAS[Código del producto Vendido],STOCK[[#This Row],[Code]])</f>
        <v>0</v>
      </c>
      <c r="I936" s="8">
        <f>STOCK[[#This Row],[Entradas]]-STOCK[[#This Row],[Salidas]]</f>
        <v>1</v>
      </c>
      <c r="J936" s="12">
        <f>STOCK[[#This Row],[Precio Final]]*10%</f>
        <v>2.5</v>
      </c>
      <c r="K936" s="9"/>
      <c r="L936" s="9"/>
      <c r="M936" s="13">
        <f>STOCK[[#This Row],[Costo Unitario (USD)]]+STOCK[[#This Row],[Costo Envío (USD)]]+STOCK[[#This Row],[Comisión 10%]]</f>
        <v>2.5</v>
      </c>
      <c r="N936" s="8">
        <f t="shared" si="38"/>
        <v>3.75</v>
      </c>
      <c r="O936" s="9">
        <f t="shared" si="40"/>
        <v>25</v>
      </c>
      <c r="P936" s="9">
        <f>STOCK[[#This Row],[Precio Final]]-STOCK[[#This Row],[Costo total]]</f>
        <v>22.5</v>
      </c>
      <c r="Q936" s="8">
        <f>STOCK[[#This Row],[Ganancia Unitaria]]*STOCK[[#This Row],[Salidas]]</f>
        <v>0</v>
      </c>
      <c r="R936" s="8"/>
      <c r="S936" s="8"/>
      <c r="T936" s="9"/>
      <c r="U936" s="8"/>
      <c r="V936" s="8"/>
    </row>
    <row r="937" spans="1:22" ht="34" customHeight="1" x14ac:dyDescent="0.2">
      <c r="A937" s="14" t="s">
        <v>1832</v>
      </c>
      <c r="B937" s="14" t="s">
        <v>136</v>
      </c>
      <c r="C937" s="16" t="s">
        <v>1833</v>
      </c>
      <c r="D937" s="14" t="s">
        <v>34</v>
      </c>
      <c r="E937" s="15"/>
      <c r="F937" s="15">
        <v>25</v>
      </c>
      <c r="G937" s="14">
        <v>1</v>
      </c>
      <c r="H937" s="17">
        <f>SUMIFS(VENTAS[Cantidad],VENTAS[Código del producto Vendido],STOCK[[#This Row],[Code]])</f>
        <v>0</v>
      </c>
      <c r="I937" s="14">
        <f>STOCK[[#This Row],[Entradas]]-STOCK[[#This Row],[Salidas]]</f>
        <v>1</v>
      </c>
      <c r="J937" s="18">
        <f>STOCK[[#This Row],[Precio Final]]*10%</f>
        <v>2.5</v>
      </c>
      <c r="K937" s="15"/>
      <c r="L937" s="15"/>
      <c r="M937" s="19">
        <f>STOCK[[#This Row],[Costo Unitario (USD)]]+STOCK[[#This Row],[Costo Envío (USD)]]+STOCK[[#This Row],[Comisión 10%]]</f>
        <v>2.5</v>
      </c>
      <c r="N937" s="14">
        <f t="shared" si="38"/>
        <v>3.75</v>
      </c>
      <c r="O937" s="15">
        <f t="shared" si="40"/>
        <v>25</v>
      </c>
      <c r="P937" s="15">
        <f>STOCK[[#This Row],[Precio Final]]-STOCK[[#This Row],[Costo total]]</f>
        <v>22.5</v>
      </c>
      <c r="Q937" s="14">
        <f>STOCK[[#This Row],[Ganancia Unitaria]]*STOCK[[#This Row],[Salidas]]</f>
        <v>0</v>
      </c>
      <c r="R937" s="14"/>
      <c r="S937" s="14"/>
      <c r="T937" s="15"/>
      <c r="U937" s="14"/>
      <c r="V937" s="14"/>
    </row>
    <row r="938" spans="1:22" ht="34" customHeight="1" x14ac:dyDescent="0.2">
      <c r="A938" s="8" t="s">
        <v>1834</v>
      </c>
      <c r="B938" s="8" t="s">
        <v>136</v>
      </c>
      <c r="C938" s="10" t="s">
        <v>1835</v>
      </c>
      <c r="D938" s="8" t="s">
        <v>42</v>
      </c>
      <c r="E938" s="9"/>
      <c r="F938" s="9">
        <v>30</v>
      </c>
      <c r="G938" s="8">
        <v>1</v>
      </c>
      <c r="H938" s="11">
        <f>SUMIFS(VENTAS[Cantidad],VENTAS[Código del producto Vendido],STOCK[[#This Row],[Code]])</f>
        <v>1</v>
      </c>
      <c r="I938" s="8">
        <f>STOCK[[#This Row],[Entradas]]-STOCK[[#This Row],[Salidas]]</f>
        <v>0</v>
      </c>
      <c r="J938" s="12">
        <f>STOCK[[#This Row],[Precio Final]]*10%</f>
        <v>3</v>
      </c>
      <c r="K938" s="9"/>
      <c r="L938" s="9"/>
      <c r="M938" s="13">
        <f>STOCK[[#This Row],[Costo Unitario (USD)]]+STOCK[[#This Row],[Costo Envío (USD)]]+STOCK[[#This Row],[Comisión 10%]]</f>
        <v>3</v>
      </c>
      <c r="N938" s="8">
        <f t="shared" si="38"/>
        <v>4.5</v>
      </c>
      <c r="O938" s="9">
        <f t="shared" si="40"/>
        <v>30</v>
      </c>
      <c r="P938" s="9">
        <f>STOCK[[#This Row],[Precio Final]]-STOCK[[#This Row],[Costo total]]</f>
        <v>27</v>
      </c>
      <c r="Q938" s="8">
        <f>STOCK[[#This Row],[Ganancia Unitaria]]*STOCK[[#This Row],[Salidas]]</f>
        <v>27</v>
      </c>
      <c r="R938" s="8"/>
      <c r="S938" s="8"/>
      <c r="T938" s="9"/>
      <c r="U938" s="8"/>
      <c r="V938" s="8"/>
    </row>
    <row r="939" spans="1:22" ht="34" customHeight="1" x14ac:dyDescent="0.2">
      <c r="A939" s="14" t="s">
        <v>1836</v>
      </c>
      <c r="B939" s="14" t="s">
        <v>136</v>
      </c>
      <c r="C939" s="16" t="s">
        <v>1837</v>
      </c>
      <c r="D939" s="14" t="s">
        <v>42</v>
      </c>
      <c r="E939" s="15"/>
      <c r="F939" s="15">
        <v>30</v>
      </c>
      <c r="G939" s="14">
        <v>1</v>
      </c>
      <c r="H939" s="17">
        <f>SUMIFS(VENTAS[Cantidad],VENTAS[Código del producto Vendido],STOCK[[#This Row],[Code]])</f>
        <v>1</v>
      </c>
      <c r="I939" s="14">
        <f>STOCK[[#This Row],[Entradas]]-STOCK[[#This Row],[Salidas]]</f>
        <v>0</v>
      </c>
      <c r="J939" s="18">
        <f>STOCK[[#This Row],[Precio Final]]*10%</f>
        <v>3</v>
      </c>
      <c r="K939" s="15"/>
      <c r="L939" s="15"/>
      <c r="M939" s="19">
        <f>STOCK[[#This Row],[Costo Unitario (USD)]]+STOCK[[#This Row],[Costo Envío (USD)]]+STOCK[[#This Row],[Comisión 10%]]</f>
        <v>3</v>
      </c>
      <c r="N939" s="14">
        <f t="shared" si="38"/>
        <v>4.5</v>
      </c>
      <c r="O939" s="15">
        <f t="shared" si="40"/>
        <v>30</v>
      </c>
      <c r="P939" s="15">
        <f>STOCK[[#This Row],[Precio Final]]-STOCK[[#This Row],[Costo total]]</f>
        <v>27</v>
      </c>
      <c r="Q939" s="14">
        <f>STOCK[[#This Row],[Ganancia Unitaria]]*STOCK[[#This Row],[Salidas]]</f>
        <v>27</v>
      </c>
      <c r="R939" s="14"/>
      <c r="S939" s="14"/>
      <c r="T939" s="15"/>
      <c r="U939" s="14"/>
      <c r="V939" s="14"/>
    </row>
    <row r="940" spans="1:22" ht="51" customHeight="1" x14ac:dyDescent="0.2">
      <c r="A940" s="8" t="s">
        <v>1838</v>
      </c>
      <c r="B940" s="8" t="s">
        <v>136</v>
      </c>
      <c r="C940" s="10" t="s">
        <v>1839</v>
      </c>
      <c r="D940" s="8" t="s">
        <v>42</v>
      </c>
      <c r="E940" s="9"/>
      <c r="F940" s="9">
        <v>25</v>
      </c>
      <c r="G940" s="8">
        <v>1</v>
      </c>
      <c r="H940" s="11">
        <f>SUMIFS(VENTAS[Cantidad],VENTAS[Código del producto Vendido],STOCK[[#This Row],[Code]])</f>
        <v>1</v>
      </c>
      <c r="I940" s="8">
        <f>STOCK[[#This Row],[Entradas]]-STOCK[[#This Row],[Salidas]]</f>
        <v>0</v>
      </c>
      <c r="J940" s="12">
        <f>STOCK[[#This Row],[Precio Final]]*10%</f>
        <v>2.5</v>
      </c>
      <c r="K940" s="9"/>
      <c r="L940" s="9"/>
      <c r="M940" s="13">
        <f>STOCK[[#This Row],[Costo Unitario (USD)]]+STOCK[[#This Row],[Costo Envío (USD)]]+STOCK[[#This Row],[Comisión 10%]]</f>
        <v>2.5</v>
      </c>
      <c r="N940" s="8">
        <f t="shared" si="38"/>
        <v>3.75</v>
      </c>
      <c r="O940" s="9">
        <f t="shared" si="40"/>
        <v>25</v>
      </c>
      <c r="P940" s="9">
        <f>STOCK[[#This Row],[Precio Final]]-STOCK[[#This Row],[Costo total]]</f>
        <v>22.5</v>
      </c>
      <c r="Q940" s="8">
        <f>STOCK[[#This Row],[Ganancia Unitaria]]*STOCK[[#This Row],[Salidas]]</f>
        <v>22.5</v>
      </c>
      <c r="R940" s="8"/>
      <c r="S940" s="8"/>
      <c r="T940" s="9"/>
      <c r="U940" s="8"/>
      <c r="V940" s="8"/>
    </row>
    <row r="941" spans="1:22" ht="34" customHeight="1" x14ac:dyDescent="0.2">
      <c r="A941" s="14" t="s">
        <v>1840</v>
      </c>
      <c r="B941" s="14" t="s">
        <v>136</v>
      </c>
      <c r="C941" s="16" t="s">
        <v>1841</v>
      </c>
      <c r="D941" s="14" t="s">
        <v>34</v>
      </c>
      <c r="E941" s="15"/>
      <c r="F941" s="15">
        <v>30</v>
      </c>
      <c r="G941" s="14">
        <v>2</v>
      </c>
      <c r="H941" s="17">
        <f>SUMIFS(VENTAS[Cantidad],VENTAS[Código del producto Vendido],STOCK[[#This Row],[Code]])</f>
        <v>1</v>
      </c>
      <c r="I941" s="14">
        <f>STOCK[[#This Row],[Entradas]]-STOCK[[#This Row],[Salidas]]</f>
        <v>1</v>
      </c>
      <c r="J941" s="18">
        <f>STOCK[[#This Row],[Precio Final]]*10%</f>
        <v>3</v>
      </c>
      <c r="K941" s="15"/>
      <c r="L941" s="15"/>
      <c r="M941" s="19">
        <f>STOCK[[#This Row],[Costo Unitario (USD)]]+STOCK[[#This Row],[Costo Envío (USD)]]+STOCK[[#This Row],[Comisión 10%]]</f>
        <v>3</v>
      </c>
      <c r="N941" s="14">
        <f t="shared" si="38"/>
        <v>4.5</v>
      </c>
      <c r="O941" s="15">
        <f t="shared" si="40"/>
        <v>30</v>
      </c>
      <c r="P941" s="15">
        <f>STOCK[[#This Row],[Precio Final]]-STOCK[[#This Row],[Costo total]]</f>
        <v>27</v>
      </c>
      <c r="Q941" s="14">
        <f>STOCK[[#This Row],[Ganancia Unitaria]]*STOCK[[#This Row],[Salidas]]</f>
        <v>27</v>
      </c>
      <c r="R941" s="14"/>
      <c r="S941" s="14"/>
      <c r="T941" s="15"/>
      <c r="U941" s="14"/>
      <c r="V941" s="14"/>
    </row>
    <row r="942" spans="1:22" ht="34" customHeight="1" x14ac:dyDescent="0.2">
      <c r="A942" s="8" t="s">
        <v>1842</v>
      </c>
      <c r="B942" s="8" t="s">
        <v>136</v>
      </c>
      <c r="C942" s="10" t="s">
        <v>1843</v>
      </c>
      <c r="D942" s="8" t="s">
        <v>113</v>
      </c>
      <c r="E942" s="9"/>
      <c r="F942" s="9">
        <v>30</v>
      </c>
      <c r="G942" s="8">
        <v>1</v>
      </c>
      <c r="H942" s="11">
        <f>SUMIFS(VENTAS[Cantidad],VENTAS[Código del producto Vendido],STOCK[[#This Row],[Code]])</f>
        <v>1</v>
      </c>
      <c r="I942" s="8">
        <f>STOCK[[#This Row],[Entradas]]-STOCK[[#This Row],[Salidas]]</f>
        <v>0</v>
      </c>
      <c r="J942" s="12">
        <f>STOCK[[#This Row],[Precio Final]]*10%</f>
        <v>3</v>
      </c>
      <c r="K942" s="9"/>
      <c r="L942" s="9"/>
      <c r="M942" s="13">
        <f>STOCK[[#This Row],[Costo Unitario (USD)]]+STOCK[[#This Row],[Costo Envío (USD)]]+STOCK[[#This Row],[Comisión 10%]]</f>
        <v>3</v>
      </c>
      <c r="N942" s="8">
        <f t="shared" si="38"/>
        <v>4.5</v>
      </c>
      <c r="O942" s="9">
        <f t="shared" si="40"/>
        <v>30</v>
      </c>
      <c r="P942" s="9">
        <f>STOCK[[#This Row],[Precio Final]]-STOCK[[#This Row],[Costo total]]</f>
        <v>27</v>
      </c>
      <c r="Q942" s="8">
        <f>STOCK[[#This Row],[Ganancia Unitaria]]*STOCK[[#This Row],[Salidas]]</f>
        <v>27</v>
      </c>
      <c r="R942" s="8"/>
      <c r="S942" s="8"/>
      <c r="T942" s="9"/>
      <c r="U942" s="8"/>
      <c r="V942" s="8"/>
    </row>
    <row r="943" spans="1:22" ht="34" customHeight="1" x14ac:dyDescent="0.2">
      <c r="A943" s="14" t="s">
        <v>1844</v>
      </c>
      <c r="B943" s="14" t="s">
        <v>136</v>
      </c>
      <c r="C943" s="16" t="s">
        <v>1845</v>
      </c>
      <c r="D943" s="14" t="s">
        <v>42</v>
      </c>
      <c r="E943" s="15"/>
      <c r="F943" s="15">
        <v>20</v>
      </c>
      <c r="G943" s="14">
        <v>2</v>
      </c>
      <c r="H943" s="17">
        <f>SUMIFS(VENTAS[Cantidad],VENTAS[Código del producto Vendido],STOCK[[#This Row],[Code]])</f>
        <v>0</v>
      </c>
      <c r="I943" s="14">
        <f>STOCK[[#This Row],[Entradas]]-STOCK[[#This Row],[Salidas]]</f>
        <v>2</v>
      </c>
      <c r="J943" s="18">
        <f>STOCK[[#This Row],[Precio Final]]*10%</f>
        <v>2</v>
      </c>
      <c r="K943" s="15"/>
      <c r="L943" s="15"/>
      <c r="M943" s="19">
        <f>STOCK[[#This Row],[Costo Unitario (USD)]]+STOCK[[#This Row],[Costo Envío (USD)]]+STOCK[[#This Row],[Comisión 10%]]</f>
        <v>2</v>
      </c>
      <c r="N943" s="14">
        <f t="shared" si="38"/>
        <v>3</v>
      </c>
      <c r="O943" s="15">
        <f t="shared" si="40"/>
        <v>20</v>
      </c>
      <c r="P943" s="15">
        <f>STOCK[[#This Row],[Precio Final]]-STOCK[[#This Row],[Costo total]]</f>
        <v>18</v>
      </c>
      <c r="Q943" s="14">
        <f>STOCK[[#This Row],[Ganancia Unitaria]]*STOCK[[#This Row],[Salidas]]</f>
        <v>0</v>
      </c>
      <c r="R943" s="14"/>
      <c r="S943" s="14"/>
      <c r="T943" s="15"/>
      <c r="U943" s="14"/>
      <c r="V943" s="14"/>
    </row>
    <row r="944" spans="1:22" ht="34" customHeight="1" x14ac:dyDescent="0.2">
      <c r="A944" s="8" t="s">
        <v>1846</v>
      </c>
      <c r="B944" s="8" t="s">
        <v>136</v>
      </c>
      <c r="C944" s="10" t="s">
        <v>1847</v>
      </c>
      <c r="D944" s="8" t="s">
        <v>42</v>
      </c>
      <c r="E944" s="9"/>
      <c r="F944" s="9">
        <v>25</v>
      </c>
      <c r="G944" s="8">
        <v>1</v>
      </c>
      <c r="H944" s="11">
        <f>SUMIFS(VENTAS[Cantidad],VENTAS[Código del producto Vendido],STOCK[[#This Row],[Code]])</f>
        <v>0</v>
      </c>
      <c r="I944" s="8">
        <f>STOCK[[#This Row],[Entradas]]-STOCK[[#This Row],[Salidas]]</f>
        <v>1</v>
      </c>
      <c r="J944" s="12">
        <f>STOCK[[#This Row],[Precio Final]]*10%</f>
        <v>2.5</v>
      </c>
      <c r="K944" s="9"/>
      <c r="L944" s="9"/>
      <c r="M944" s="13">
        <f>STOCK[[#This Row],[Costo Unitario (USD)]]+STOCK[[#This Row],[Costo Envío (USD)]]+STOCK[[#This Row],[Comisión 10%]]</f>
        <v>2.5</v>
      </c>
      <c r="N944" s="8">
        <f t="shared" si="38"/>
        <v>3.75</v>
      </c>
      <c r="O944" s="9">
        <f t="shared" si="40"/>
        <v>25</v>
      </c>
      <c r="P944" s="9">
        <f>STOCK[[#This Row],[Precio Final]]-STOCK[[#This Row],[Costo total]]</f>
        <v>22.5</v>
      </c>
      <c r="Q944" s="8">
        <f>STOCK[[#This Row],[Ganancia Unitaria]]*STOCK[[#This Row],[Salidas]]</f>
        <v>0</v>
      </c>
      <c r="R944" s="8"/>
      <c r="S944" s="8"/>
      <c r="T944" s="9"/>
      <c r="U944" s="8"/>
      <c r="V944" s="8"/>
    </row>
    <row r="945" spans="1:22" ht="34" customHeight="1" x14ac:dyDescent="0.2">
      <c r="A945" s="14" t="s">
        <v>1848</v>
      </c>
      <c r="B945" s="14" t="s">
        <v>136</v>
      </c>
      <c r="C945" s="16" t="s">
        <v>1849</v>
      </c>
      <c r="D945" s="14" t="s">
        <v>42</v>
      </c>
      <c r="E945" s="15"/>
      <c r="F945" s="15">
        <v>30</v>
      </c>
      <c r="G945" s="14">
        <v>1</v>
      </c>
      <c r="H945" s="17">
        <f>SUMIFS(VENTAS[Cantidad],VENTAS[Código del producto Vendido],STOCK[[#This Row],[Code]])</f>
        <v>1</v>
      </c>
      <c r="I945" s="14">
        <f>STOCK[[#This Row],[Entradas]]-STOCK[[#This Row],[Salidas]]</f>
        <v>0</v>
      </c>
      <c r="J945" s="18">
        <f>STOCK[[#This Row],[Precio Final]]*10%</f>
        <v>3</v>
      </c>
      <c r="K945" s="15"/>
      <c r="L945" s="15"/>
      <c r="M945" s="19">
        <f>STOCK[[#This Row],[Costo Unitario (USD)]]+STOCK[[#This Row],[Costo Envío (USD)]]+STOCK[[#This Row],[Comisión 10%]]</f>
        <v>3</v>
      </c>
      <c r="N945" s="14">
        <f t="shared" si="38"/>
        <v>4.5</v>
      </c>
      <c r="O945" s="15">
        <f t="shared" si="40"/>
        <v>30</v>
      </c>
      <c r="P945" s="15">
        <f>STOCK[[#This Row],[Precio Final]]-STOCK[[#This Row],[Costo total]]</f>
        <v>27</v>
      </c>
      <c r="Q945" s="14">
        <f>STOCK[[#This Row],[Ganancia Unitaria]]*STOCK[[#This Row],[Salidas]]</f>
        <v>27</v>
      </c>
      <c r="R945" s="14"/>
      <c r="S945" s="14"/>
      <c r="T945" s="15"/>
      <c r="U945" s="14"/>
      <c r="V945" s="14"/>
    </row>
    <row r="946" spans="1:22" ht="34" customHeight="1" x14ac:dyDescent="0.2">
      <c r="A946" s="8" t="s">
        <v>1850</v>
      </c>
      <c r="B946" s="8" t="s">
        <v>136</v>
      </c>
      <c r="C946" s="10" t="s">
        <v>1851</v>
      </c>
      <c r="D946" s="8" t="s">
        <v>34</v>
      </c>
      <c r="E946" s="9"/>
      <c r="F946" s="9">
        <v>35</v>
      </c>
      <c r="G946" s="8">
        <v>1</v>
      </c>
      <c r="H946" s="11">
        <f>SUMIFS(VENTAS[Cantidad],VENTAS[Código del producto Vendido],STOCK[[#This Row],[Code]])</f>
        <v>2</v>
      </c>
      <c r="I946" s="8">
        <f>STOCK[[#This Row],[Entradas]]-STOCK[[#This Row],[Salidas]]</f>
        <v>-1</v>
      </c>
      <c r="J946" s="12">
        <f>STOCK[[#This Row],[Precio Final]]*10%</f>
        <v>3.5</v>
      </c>
      <c r="K946" s="9"/>
      <c r="L946" s="9"/>
      <c r="M946" s="13">
        <f>STOCK[[#This Row],[Costo Unitario (USD)]]+STOCK[[#This Row],[Costo Envío (USD)]]+STOCK[[#This Row],[Comisión 10%]]</f>
        <v>3.5</v>
      </c>
      <c r="N946" s="8">
        <f t="shared" si="38"/>
        <v>5.25</v>
      </c>
      <c r="O946" s="9">
        <f t="shared" si="40"/>
        <v>35</v>
      </c>
      <c r="P946" s="9">
        <f>STOCK[[#This Row],[Precio Final]]-STOCK[[#This Row],[Costo total]]</f>
        <v>31.5</v>
      </c>
      <c r="Q946" s="8">
        <f>STOCK[[#This Row],[Ganancia Unitaria]]*STOCK[[#This Row],[Salidas]]</f>
        <v>63</v>
      </c>
      <c r="R946" s="8"/>
      <c r="S946" s="8"/>
      <c r="T946" s="9"/>
      <c r="U946" s="8"/>
      <c r="V946" s="8"/>
    </row>
    <row r="947" spans="1:22" ht="34" customHeight="1" x14ac:dyDescent="0.2">
      <c r="A947" s="14" t="s">
        <v>1852</v>
      </c>
      <c r="B947" s="14" t="s">
        <v>607</v>
      </c>
      <c r="C947" s="16" t="s">
        <v>1851</v>
      </c>
      <c r="D947" s="14" t="s">
        <v>224</v>
      </c>
      <c r="E947" s="15"/>
      <c r="F947" s="15">
        <v>35</v>
      </c>
      <c r="G947" s="14">
        <v>1</v>
      </c>
      <c r="H947" s="17">
        <f>SUMIFS(VENTAS[Cantidad],VENTAS[Código del producto Vendido],STOCK[[#This Row],[Code]])</f>
        <v>1</v>
      </c>
      <c r="I947" s="14">
        <f>STOCK[[#This Row],[Entradas]]-STOCK[[#This Row],[Salidas]]</f>
        <v>0</v>
      </c>
      <c r="J947" s="18">
        <f>STOCK[[#This Row],[Precio Final]]*10%</f>
        <v>3.5</v>
      </c>
      <c r="K947" s="15"/>
      <c r="L947" s="15"/>
      <c r="M947" s="19">
        <f>STOCK[[#This Row],[Costo Unitario (USD)]]+STOCK[[#This Row],[Costo Envío (USD)]]+STOCK[[#This Row],[Comisión 10%]]</f>
        <v>3.5</v>
      </c>
      <c r="N947" s="14">
        <f t="shared" si="38"/>
        <v>5.25</v>
      </c>
      <c r="O947" s="15">
        <f t="shared" si="40"/>
        <v>35</v>
      </c>
      <c r="P947" s="15">
        <f>STOCK[[#This Row],[Precio Final]]-STOCK[[#This Row],[Costo total]]</f>
        <v>31.5</v>
      </c>
      <c r="Q947" s="14">
        <f>STOCK[[#This Row],[Ganancia Unitaria]]*STOCK[[#This Row],[Salidas]]</f>
        <v>31.5</v>
      </c>
      <c r="R947" s="14"/>
      <c r="S947" s="14"/>
      <c r="T947" s="15"/>
      <c r="U947" s="14"/>
      <c r="V947" s="14"/>
    </row>
    <row r="948" spans="1:22" ht="34" customHeight="1" x14ac:dyDescent="0.2">
      <c r="A948" s="8" t="s">
        <v>1853</v>
      </c>
      <c r="B948" s="8" t="s">
        <v>136</v>
      </c>
      <c r="C948" s="10" t="s">
        <v>1851</v>
      </c>
      <c r="D948" s="8" t="s">
        <v>42</v>
      </c>
      <c r="E948" s="9"/>
      <c r="F948" s="9">
        <v>35</v>
      </c>
      <c r="G948" s="8">
        <v>2</v>
      </c>
      <c r="H948" s="11">
        <f>SUMIFS(VENTAS[Cantidad],VENTAS[Código del producto Vendido],STOCK[[#This Row],[Code]])</f>
        <v>1</v>
      </c>
      <c r="I948" s="8">
        <f>STOCK[[#This Row],[Entradas]]-STOCK[[#This Row],[Salidas]]</f>
        <v>1</v>
      </c>
      <c r="J948" s="12">
        <f>STOCK[[#This Row],[Precio Final]]*10%</f>
        <v>3.5</v>
      </c>
      <c r="K948" s="9"/>
      <c r="L948" s="9"/>
      <c r="M948" s="13">
        <f>STOCK[[#This Row],[Costo Unitario (USD)]]+STOCK[[#This Row],[Costo Envío (USD)]]+STOCK[[#This Row],[Comisión 10%]]</f>
        <v>3.5</v>
      </c>
      <c r="N948" s="8">
        <f t="shared" si="38"/>
        <v>5.25</v>
      </c>
      <c r="O948" s="9">
        <f t="shared" si="40"/>
        <v>35</v>
      </c>
      <c r="P948" s="9">
        <f>STOCK[[#This Row],[Precio Final]]-STOCK[[#This Row],[Costo total]]</f>
        <v>31.5</v>
      </c>
      <c r="Q948" s="8">
        <f>STOCK[[#This Row],[Ganancia Unitaria]]*STOCK[[#This Row],[Salidas]]</f>
        <v>31.5</v>
      </c>
      <c r="R948" s="8"/>
      <c r="S948" s="8"/>
      <c r="T948" s="9"/>
      <c r="U948" s="8"/>
      <c r="V948" s="8"/>
    </row>
    <row r="949" spans="1:22" ht="34" customHeight="1" x14ac:dyDescent="0.2">
      <c r="A949" s="14" t="s">
        <v>1854</v>
      </c>
      <c r="B949" s="14" t="s">
        <v>607</v>
      </c>
      <c r="C949" s="16" t="s">
        <v>1855</v>
      </c>
      <c r="D949" s="14" t="s">
        <v>224</v>
      </c>
      <c r="E949" s="15"/>
      <c r="F949" s="15">
        <v>30</v>
      </c>
      <c r="G949" s="14">
        <v>1</v>
      </c>
      <c r="H949" s="17">
        <f>SUMIFS(VENTAS[Cantidad],VENTAS[Código del producto Vendido],STOCK[[#This Row],[Code]])</f>
        <v>0</v>
      </c>
      <c r="I949" s="14">
        <f>STOCK[[#This Row],[Entradas]]-STOCK[[#This Row],[Salidas]]</f>
        <v>1</v>
      </c>
      <c r="J949" s="18">
        <f>STOCK[[#This Row],[Precio Final]]*10%</f>
        <v>3</v>
      </c>
      <c r="K949" s="15"/>
      <c r="L949" s="15"/>
      <c r="M949" s="19">
        <f>STOCK[[#This Row],[Costo Unitario (USD)]]+STOCK[[#This Row],[Costo Envío (USD)]]+STOCK[[#This Row],[Comisión 10%]]</f>
        <v>3</v>
      </c>
      <c r="N949" s="14">
        <f t="shared" si="38"/>
        <v>4.5</v>
      </c>
      <c r="O949" s="15">
        <f t="shared" si="40"/>
        <v>30</v>
      </c>
      <c r="P949" s="15">
        <f>STOCK[[#This Row],[Precio Final]]-STOCK[[#This Row],[Costo total]]</f>
        <v>27</v>
      </c>
      <c r="Q949" s="14">
        <f>STOCK[[#This Row],[Ganancia Unitaria]]*STOCK[[#This Row],[Salidas]]</f>
        <v>0</v>
      </c>
      <c r="R949" s="14"/>
      <c r="S949" s="14"/>
      <c r="T949" s="15"/>
      <c r="U949" s="14"/>
      <c r="V949" s="14"/>
    </row>
    <row r="950" spans="1:22" ht="34" customHeight="1" x14ac:dyDescent="0.2">
      <c r="A950" s="8" t="s">
        <v>1856</v>
      </c>
      <c r="B950" s="8" t="s">
        <v>607</v>
      </c>
      <c r="C950" s="10" t="s">
        <v>1823</v>
      </c>
      <c r="D950" s="8" t="s">
        <v>609</v>
      </c>
      <c r="E950" s="9"/>
      <c r="F950" s="9">
        <v>18</v>
      </c>
      <c r="G950" s="8">
        <v>1</v>
      </c>
      <c r="H950" s="11">
        <f>SUMIFS(VENTAS[Cantidad],VENTAS[Código del producto Vendido],STOCK[[#This Row],[Code]])</f>
        <v>0</v>
      </c>
      <c r="I950" s="8">
        <f>STOCK[[#This Row],[Entradas]]-STOCK[[#This Row],[Salidas]]</f>
        <v>1</v>
      </c>
      <c r="J950" s="12">
        <f>STOCK[[#This Row],[Precio Final]]*10%</f>
        <v>1.8</v>
      </c>
      <c r="K950" s="9"/>
      <c r="L950" s="9"/>
      <c r="M950" s="13">
        <f>STOCK[[#This Row],[Costo Unitario (USD)]]+STOCK[[#This Row],[Costo Envío (USD)]]+STOCK[[#This Row],[Comisión 10%]]</f>
        <v>1.8</v>
      </c>
      <c r="N950" s="8">
        <f t="shared" si="38"/>
        <v>2.7</v>
      </c>
      <c r="O950" s="9">
        <f t="shared" si="40"/>
        <v>18</v>
      </c>
      <c r="P950" s="9">
        <f>STOCK[[#This Row],[Precio Final]]-STOCK[[#This Row],[Costo total]]</f>
        <v>16.2</v>
      </c>
      <c r="Q950" s="8">
        <f>STOCK[[#This Row],[Ganancia Unitaria]]*STOCK[[#This Row],[Salidas]]</f>
        <v>0</v>
      </c>
      <c r="R950" s="8"/>
      <c r="S950" s="8"/>
      <c r="T950" s="9"/>
      <c r="U950" s="8"/>
      <c r="V950" s="8"/>
    </row>
    <row r="951" spans="1:22" ht="34" customHeight="1" x14ac:dyDescent="0.2">
      <c r="A951" s="14" t="s">
        <v>1857</v>
      </c>
      <c r="B951" s="14" t="s">
        <v>136</v>
      </c>
      <c r="C951" s="16" t="s">
        <v>1361</v>
      </c>
      <c r="D951" s="14" t="s">
        <v>113</v>
      </c>
      <c r="E951" s="15"/>
      <c r="F951" s="15">
        <v>18</v>
      </c>
      <c r="G951" s="14">
        <v>1</v>
      </c>
      <c r="H951" s="17">
        <f>SUMIFS(VENTAS[Cantidad],VENTAS[Código del producto Vendido],STOCK[[#This Row],[Code]])</f>
        <v>0</v>
      </c>
      <c r="I951" s="14">
        <f>STOCK[[#This Row],[Entradas]]-STOCK[[#This Row],[Salidas]]</f>
        <v>1</v>
      </c>
      <c r="J951" s="18">
        <f>STOCK[[#This Row],[Precio Final]]*10%</f>
        <v>1.8</v>
      </c>
      <c r="K951" s="15"/>
      <c r="L951" s="15"/>
      <c r="M951" s="19">
        <f>STOCK[[#This Row],[Costo Unitario (USD)]]+STOCK[[#This Row],[Costo Envío (USD)]]+STOCK[[#This Row],[Comisión 10%]]</f>
        <v>1.8</v>
      </c>
      <c r="N951" s="14">
        <f t="shared" si="38"/>
        <v>2.7</v>
      </c>
      <c r="O951" s="15">
        <f t="shared" si="40"/>
        <v>18</v>
      </c>
      <c r="P951" s="15">
        <f>STOCK[[#This Row],[Precio Final]]-STOCK[[#This Row],[Costo total]]</f>
        <v>16.2</v>
      </c>
      <c r="Q951" s="14">
        <f>STOCK[[#This Row],[Ganancia Unitaria]]*STOCK[[#This Row],[Salidas]]</f>
        <v>0</v>
      </c>
      <c r="R951" s="14"/>
      <c r="S951" s="14"/>
      <c r="T951" s="15"/>
      <c r="U951" s="14"/>
      <c r="V951" s="14"/>
    </row>
    <row r="952" spans="1:22" ht="34" customHeight="1" x14ac:dyDescent="0.2">
      <c r="A952" s="8" t="s">
        <v>1858</v>
      </c>
      <c r="B952" s="8" t="s">
        <v>99</v>
      </c>
      <c r="C952" s="10" t="s">
        <v>1859</v>
      </c>
      <c r="D952" s="8" t="s">
        <v>42</v>
      </c>
      <c r="E952" s="9"/>
      <c r="F952" s="9">
        <v>18</v>
      </c>
      <c r="G952" s="8">
        <v>1</v>
      </c>
      <c r="H952" s="11">
        <f>SUMIFS(VENTAS[Cantidad],VENTAS[Código del producto Vendido],STOCK[[#This Row],[Code]])</f>
        <v>0</v>
      </c>
      <c r="I952" s="8">
        <f>STOCK[[#This Row],[Entradas]]-STOCK[[#This Row],[Salidas]]</f>
        <v>1</v>
      </c>
      <c r="J952" s="12">
        <f>STOCK[[#This Row],[Precio Final]]*10%</f>
        <v>1.8</v>
      </c>
      <c r="K952" s="9"/>
      <c r="L952" s="9"/>
      <c r="M952" s="13">
        <f>STOCK[[#This Row],[Costo Unitario (USD)]]+STOCK[[#This Row],[Costo Envío (USD)]]+STOCK[[#This Row],[Comisión 10%]]</f>
        <v>1.8</v>
      </c>
      <c r="N952" s="8">
        <f t="shared" si="38"/>
        <v>2.7</v>
      </c>
      <c r="O952" s="9">
        <f t="shared" si="40"/>
        <v>18</v>
      </c>
      <c r="P952" s="9">
        <f>STOCK[[#This Row],[Precio Final]]-STOCK[[#This Row],[Costo total]]</f>
        <v>16.2</v>
      </c>
      <c r="Q952" s="8">
        <f>STOCK[[#This Row],[Ganancia Unitaria]]*STOCK[[#This Row],[Salidas]]</f>
        <v>0</v>
      </c>
      <c r="R952" s="8"/>
      <c r="S952" s="8"/>
      <c r="T952" s="9"/>
      <c r="U952" s="8"/>
      <c r="V952" s="8"/>
    </row>
    <row r="953" spans="1:22" ht="17" customHeight="1" x14ac:dyDescent="0.2">
      <c r="A953" s="14" t="s">
        <v>1860</v>
      </c>
      <c r="B953" s="14" t="s">
        <v>99</v>
      </c>
      <c r="C953" s="16" t="s">
        <v>1861</v>
      </c>
      <c r="D953" s="14" t="s">
        <v>42</v>
      </c>
      <c r="E953" s="15"/>
      <c r="F953" s="15">
        <v>35</v>
      </c>
      <c r="G953" s="14">
        <v>1</v>
      </c>
      <c r="H953" s="17">
        <f>SUMIFS(VENTAS[Cantidad],VENTAS[Código del producto Vendido],STOCK[[#This Row],[Code]])</f>
        <v>1</v>
      </c>
      <c r="I953" s="14">
        <f>STOCK[[#This Row],[Entradas]]-STOCK[[#This Row],[Salidas]]</f>
        <v>0</v>
      </c>
      <c r="J953" s="18">
        <f>STOCK[[#This Row],[Precio Final]]*10%</f>
        <v>3.5</v>
      </c>
      <c r="K953" s="15"/>
      <c r="L953" s="15"/>
      <c r="M953" s="19">
        <f>STOCK[[#This Row],[Costo Unitario (USD)]]+STOCK[[#This Row],[Costo Envío (USD)]]+STOCK[[#This Row],[Comisión 10%]]</f>
        <v>3.5</v>
      </c>
      <c r="N953" s="14">
        <f t="shared" si="38"/>
        <v>5.25</v>
      </c>
      <c r="O953" s="15">
        <f t="shared" si="40"/>
        <v>35</v>
      </c>
      <c r="P953" s="15">
        <f>STOCK[[#This Row],[Precio Final]]-STOCK[[#This Row],[Costo total]]</f>
        <v>31.5</v>
      </c>
      <c r="Q953" s="14">
        <f>STOCK[[#This Row],[Ganancia Unitaria]]*STOCK[[#This Row],[Salidas]]</f>
        <v>31.5</v>
      </c>
      <c r="R953" s="14"/>
      <c r="S953" s="14"/>
      <c r="T953" s="15"/>
      <c r="U953" s="14"/>
      <c r="V953" s="14"/>
    </row>
    <row r="954" spans="1:22" ht="34" customHeight="1" x14ac:dyDescent="0.2">
      <c r="A954" s="8" t="s">
        <v>1862</v>
      </c>
      <c r="B954" s="8" t="s">
        <v>99</v>
      </c>
      <c r="C954" s="10" t="s">
        <v>1863</v>
      </c>
      <c r="D954" s="8" t="s">
        <v>42</v>
      </c>
      <c r="E954" s="9"/>
      <c r="F954" s="9">
        <v>30</v>
      </c>
      <c r="G954" s="8">
        <v>1</v>
      </c>
      <c r="H954" s="11">
        <f>SUMIFS(VENTAS[Cantidad],VENTAS[Código del producto Vendido],STOCK[[#This Row],[Code]])</f>
        <v>1</v>
      </c>
      <c r="I954" s="8">
        <f>STOCK[[#This Row],[Entradas]]-STOCK[[#This Row],[Salidas]]</f>
        <v>0</v>
      </c>
      <c r="J954" s="12">
        <f>STOCK[[#This Row],[Precio Final]]*10%</f>
        <v>3</v>
      </c>
      <c r="K954" s="9"/>
      <c r="L954" s="9"/>
      <c r="M954" s="13">
        <f>STOCK[[#This Row],[Costo Unitario (USD)]]+STOCK[[#This Row],[Costo Envío (USD)]]+STOCK[[#This Row],[Comisión 10%]]</f>
        <v>3</v>
      </c>
      <c r="N954" s="8">
        <f t="shared" si="38"/>
        <v>4.5</v>
      </c>
      <c r="O954" s="9">
        <f t="shared" si="40"/>
        <v>30</v>
      </c>
      <c r="P954" s="9">
        <f>STOCK[[#This Row],[Precio Final]]-STOCK[[#This Row],[Costo total]]</f>
        <v>27</v>
      </c>
      <c r="Q954" s="8">
        <f>STOCK[[#This Row],[Ganancia Unitaria]]*STOCK[[#This Row],[Salidas]]</f>
        <v>27</v>
      </c>
      <c r="R954" s="8"/>
      <c r="S954" s="8"/>
      <c r="T954" s="9"/>
      <c r="U954" s="8"/>
      <c r="V954" s="8"/>
    </row>
    <row r="955" spans="1:22" ht="17" customHeight="1" x14ac:dyDescent="0.2">
      <c r="A955" s="14" t="s">
        <v>1864</v>
      </c>
      <c r="B955" s="14" t="s">
        <v>179</v>
      </c>
      <c r="C955" s="16" t="s">
        <v>1865</v>
      </c>
      <c r="D955" s="14" t="s">
        <v>34</v>
      </c>
      <c r="E955" s="15"/>
      <c r="F955" s="15">
        <v>25</v>
      </c>
      <c r="G955" s="14">
        <v>1</v>
      </c>
      <c r="H955" s="17">
        <f>SUMIFS(VENTAS[Cantidad],VENTAS[Código del producto Vendido],STOCK[[#This Row],[Code]])</f>
        <v>0</v>
      </c>
      <c r="I955" s="14">
        <f>STOCK[[#This Row],[Entradas]]-STOCK[[#This Row],[Salidas]]</f>
        <v>1</v>
      </c>
      <c r="J955" s="18">
        <f>STOCK[[#This Row],[Precio Final]]*10%</f>
        <v>2.5</v>
      </c>
      <c r="K955" s="15"/>
      <c r="L955" s="15"/>
      <c r="M955" s="19">
        <f>STOCK[[#This Row],[Costo Unitario (USD)]]+STOCK[[#This Row],[Costo Envío (USD)]]+STOCK[[#This Row],[Comisión 10%]]</f>
        <v>2.5</v>
      </c>
      <c r="N955" s="14">
        <f t="shared" si="38"/>
        <v>3.75</v>
      </c>
      <c r="O955" s="15">
        <f t="shared" si="40"/>
        <v>25</v>
      </c>
      <c r="P955" s="15">
        <f>STOCK[[#This Row],[Precio Final]]-STOCK[[#This Row],[Costo total]]</f>
        <v>22.5</v>
      </c>
      <c r="Q955" s="14">
        <f>STOCK[[#This Row],[Ganancia Unitaria]]*STOCK[[#This Row],[Salidas]]</f>
        <v>0</v>
      </c>
      <c r="R955" s="14"/>
      <c r="S955" s="14"/>
      <c r="T955" s="15"/>
      <c r="U955" s="14"/>
      <c r="V955" s="14"/>
    </row>
    <row r="956" spans="1:22" ht="34" customHeight="1" x14ac:dyDescent="0.2">
      <c r="A956" s="8" t="s">
        <v>1866</v>
      </c>
      <c r="B956" s="8" t="s">
        <v>99</v>
      </c>
      <c r="C956" s="10" t="s">
        <v>1867</v>
      </c>
      <c r="D956" s="8" t="s">
        <v>42</v>
      </c>
      <c r="E956" s="9"/>
      <c r="F956" s="9">
        <v>18</v>
      </c>
      <c r="G956" s="8">
        <v>1</v>
      </c>
      <c r="H956" s="11">
        <f>SUMIFS(VENTAS[Cantidad],VENTAS[Código del producto Vendido],STOCK[[#This Row],[Code]])</f>
        <v>0</v>
      </c>
      <c r="I956" s="8">
        <f>STOCK[[#This Row],[Entradas]]-STOCK[[#This Row],[Salidas]]</f>
        <v>1</v>
      </c>
      <c r="J956" s="12">
        <f>STOCK[[#This Row],[Precio Final]]*10%</f>
        <v>1.8</v>
      </c>
      <c r="K956" s="9"/>
      <c r="L956" s="9"/>
      <c r="M956" s="13">
        <f>STOCK[[#This Row],[Costo Unitario (USD)]]+STOCK[[#This Row],[Costo Envío (USD)]]+STOCK[[#This Row],[Comisión 10%]]</f>
        <v>1.8</v>
      </c>
      <c r="N956" s="8">
        <f t="shared" si="38"/>
        <v>2.7</v>
      </c>
      <c r="O956" s="9">
        <f t="shared" si="40"/>
        <v>18</v>
      </c>
      <c r="P956" s="9">
        <f>STOCK[[#This Row],[Precio Final]]-STOCK[[#This Row],[Costo total]]</f>
        <v>16.2</v>
      </c>
      <c r="Q956" s="8">
        <f>STOCK[[#This Row],[Ganancia Unitaria]]*STOCK[[#This Row],[Salidas]]</f>
        <v>0</v>
      </c>
      <c r="R956" s="8"/>
      <c r="S956" s="8"/>
      <c r="T956" s="9"/>
      <c r="U956" s="8"/>
      <c r="V956" s="8"/>
    </row>
    <row r="957" spans="1:22" ht="34" customHeight="1" x14ac:dyDescent="0.2">
      <c r="A957" s="14" t="s">
        <v>1868</v>
      </c>
      <c r="B957" s="14" t="s">
        <v>581</v>
      </c>
      <c r="C957" s="16" t="s">
        <v>1869</v>
      </c>
      <c r="D957" s="14" t="s">
        <v>224</v>
      </c>
      <c r="E957" s="15"/>
      <c r="F957" s="15">
        <v>15</v>
      </c>
      <c r="G957" s="14">
        <v>1</v>
      </c>
      <c r="H957" s="17">
        <f>SUMIFS(VENTAS[Cantidad],VENTAS[Código del producto Vendido],STOCK[[#This Row],[Code]])</f>
        <v>0</v>
      </c>
      <c r="I957" s="14">
        <f>STOCK[[#This Row],[Entradas]]-STOCK[[#This Row],[Salidas]]</f>
        <v>1</v>
      </c>
      <c r="J957" s="18">
        <f>STOCK[[#This Row],[Precio Final]]*10%</f>
        <v>1.5</v>
      </c>
      <c r="K957" s="15"/>
      <c r="L957" s="15"/>
      <c r="M957" s="19">
        <f>STOCK[[#This Row],[Costo Unitario (USD)]]+STOCK[[#This Row],[Costo Envío (USD)]]+STOCK[[#This Row],[Comisión 10%]]</f>
        <v>1.5</v>
      </c>
      <c r="N957" s="14">
        <f t="shared" si="38"/>
        <v>2.25</v>
      </c>
      <c r="O957" s="15">
        <f t="shared" si="40"/>
        <v>15</v>
      </c>
      <c r="P957" s="15">
        <f>STOCK[[#This Row],[Precio Final]]-STOCK[[#This Row],[Costo total]]</f>
        <v>13.5</v>
      </c>
      <c r="Q957" s="14">
        <f>STOCK[[#This Row],[Ganancia Unitaria]]*STOCK[[#This Row],[Salidas]]</f>
        <v>0</v>
      </c>
      <c r="R957" s="14"/>
      <c r="S957" s="14"/>
      <c r="T957" s="15"/>
      <c r="U957" s="14"/>
      <c r="V957" s="14"/>
    </row>
    <row r="958" spans="1:22" ht="34" customHeight="1" x14ac:dyDescent="0.2">
      <c r="A958" s="8" t="s">
        <v>1870</v>
      </c>
      <c r="B958" s="8" t="s">
        <v>99</v>
      </c>
      <c r="C958" s="10" t="s">
        <v>1871</v>
      </c>
      <c r="D958" s="8" t="s">
        <v>34</v>
      </c>
      <c r="E958" s="9"/>
      <c r="F958" s="9">
        <v>15</v>
      </c>
      <c r="G958" s="8">
        <v>1</v>
      </c>
      <c r="H958" s="11">
        <f>SUMIFS(VENTAS[Cantidad],VENTAS[Código del producto Vendido],STOCK[[#This Row],[Code]])</f>
        <v>0</v>
      </c>
      <c r="I958" s="8">
        <f>STOCK[[#This Row],[Entradas]]-STOCK[[#This Row],[Salidas]]</f>
        <v>1</v>
      </c>
      <c r="J958" s="12">
        <f>STOCK[[#This Row],[Precio Final]]*10%</f>
        <v>1.5</v>
      </c>
      <c r="K958" s="9"/>
      <c r="L958" s="9"/>
      <c r="M958" s="13">
        <f>STOCK[[#This Row],[Costo Unitario (USD)]]+STOCK[[#This Row],[Costo Envío (USD)]]+STOCK[[#This Row],[Comisión 10%]]</f>
        <v>1.5</v>
      </c>
      <c r="N958" s="8">
        <f t="shared" si="38"/>
        <v>2.25</v>
      </c>
      <c r="O958" s="9">
        <f t="shared" si="40"/>
        <v>15</v>
      </c>
      <c r="P958" s="9">
        <f>STOCK[[#This Row],[Precio Final]]-STOCK[[#This Row],[Costo total]]</f>
        <v>13.5</v>
      </c>
      <c r="Q958" s="8">
        <f>STOCK[[#This Row],[Ganancia Unitaria]]*STOCK[[#This Row],[Salidas]]</f>
        <v>0</v>
      </c>
      <c r="R958" s="8"/>
      <c r="S958" s="8"/>
      <c r="T958" s="9"/>
      <c r="U958" s="8"/>
      <c r="V958" s="8"/>
    </row>
    <row r="959" spans="1:22" ht="34" customHeight="1" x14ac:dyDescent="0.2">
      <c r="A959" s="14" t="s">
        <v>1872</v>
      </c>
      <c r="B959" s="14" t="s">
        <v>581</v>
      </c>
      <c r="C959" s="16" t="s">
        <v>1873</v>
      </c>
      <c r="D959" s="14" t="s">
        <v>609</v>
      </c>
      <c r="E959" s="15"/>
      <c r="F959" s="15">
        <v>15</v>
      </c>
      <c r="G959" s="14">
        <v>1</v>
      </c>
      <c r="H959" s="17">
        <f>SUMIFS(VENTAS[Cantidad],VENTAS[Código del producto Vendido],STOCK[[#This Row],[Code]])</f>
        <v>0</v>
      </c>
      <c r="I959" s="14">
        <f>STOCK[[#This Row],[Entradas]]-STOCK[[#This Row],[Salidas]]</f>
        <v>1</v>
      </c>
      <c r="J959" s="18">
        <f>STOCK[[#This Row],[Precio Final]]*10%</f>
        <v>1.5</v>
      </c>
      <c r="K959" s="15"/>
      <c r="L959" s="15"/>
      <c r="M959" s="19">
        <f>STOCK[[#This Row],[Costo Unitario (USD)]]+STOCK[[#This Row],[Costo Envío (USD)]]+STOCK[[#This Row],[Comisión 10%]]</f>
        <v>1.5</v>
      </c>
      <c r="N959" s="14">
        <f t="shared" si="38"/>
        <v>2.25</v>
      </c>
      <c r="O959" s="15">
        <f t="shared" si="40"/>
        <v>15</v>
      </c>
      <c r="P959" s="15">
        <f>STOCK[[#This Row],[Precio Final]]-STOCK[[#This Row],[Costo total]]</f>
        <v>13.5</v>
      </c>
      <c r="Q959" s="14">
        <f>STOCK[[#This Row],[Ganancia Unitaria]]*STOCK[[#This Row],[Salidas]]</f>
        <v>0</v>
      </c>
      <c r="R959" s="14"/>
      <c r="S959" s="14"/>
      <c r="T959" s="15"/>
      <c r="U959" s="14"/>
      <c r="V959" s="14"/>
    </row>
    <row r="960" spans="1:22" ht="51" customHeight="1" x14ac:dyDescent="0.2">
      <c r="A960" s="8" t="s">
        <v>1874</v>
      </c>
      <c r="B960" s="8" t="s">
        <v>99</v>
      </c>
      <c r="C960" s="10" t="s">
        <v>1569</v>
      </c>
      <c r="D960" s="8" t="s">
        <v>46</v>
      </c>
      <c r="E960" s="9"/>
      <c r="F960" s="9">
        <v>25</v>
      </c>
      <c r="G960" s="8">
        <v>1</v>
      </c>
      <c r="H960" s="11">
        <f>SUMIFS(VENTAS[Cantidad],VENTAS[Código del producto Vendido],STOCK[[#This Row],[Code]])</f>
        <v>1</v>
      </c>
      <c r="I960" s="8">
        <f>STOCK[[#This Row],[Entradas]]-STOCK[[#This Row],[Salidas]]</f>
        <v>0</v>
      </c>
      <c r="J960" s="12">
        <f>STOCK[[#This Row],[Precio Final]]*10%</f>
        <v>2.5</v>
      </c>
      <c r="K960" s="9"/>
      <c r="L960" s="9"/>
      <c r="M960" s="13">
        <f>STOCK[[#This Row],[Costo Unitario (USD)]]+STOCK[[#This Row],[Costo Envío (USD)]]+STOCK[[#This Row],[Comisión 10%]]</f>
        <v>2.5</v>
      </c>
      <c r="N960" s="8">
        <f t="shared" si="38"/>
        <v>3.75</v>
      </c>
      <c r="O960" s="9">
        <f t="shared" si="40"/>
        <v>25</v>
      </c>
      <c r="P960" s="9">
        <f>STOCK[[#This Row],[Precio Final]]-STOCK[[#This Row],[Costo total]]</f>
        <v>22.5</v>
      </c>
      <c r="Q960" s="8">
        <f>STOCK[[#This Row],[Ganancia Unitaria]]*STOCK[[#This Row],[Salidas]]</f>
        <v>22.5</v>
      </c>
      <c r="R960" s="8"/>
      <c r="S960" s="8"/>
      <c r="T960" s="9"/>
      <c r="U960" s="8"/>
      <c r="V960" s="8"/>
    </row>
    <row r="961" spans="1:22" ht="34" customHeight="1" x14ac:dyDescent="0.2">
      <c r="A961" s="14" t="s">
        <v>1875</v>
      </c>
      <c r="B961" s="14" t="s">
        <v>99</v>
      </c>
      <c r="C961" s="16" t="s">
        <v>1876</v>
      </c>
      <c r="D961" s="14" t="s">
        <v>34</v>
      </c>
      <c r="E961" s="15"/>
      <c r="F961" s="15">
        <v>18</v>
      </c>
      <c r="G961" s="14">
        <v>1</v>
      </c>
      <c r="H961" s="17">
        <f>SUMIFS(VENTAS[Cantidad],VENTAS[Código del producto Vendido],STOCK[[#This Row],[Code]])</f>
        <v>0</v>
      </c>
      <c r="I961" s="14">
        <f>STOCK[[#This Row],[Entradas]]-STOCK[[#This Row],[Salidas]]</f>
        <v>1</v>
      </c>
      <c r="J961" s="18">
        <f>STOCK[[#This Row],[Precio Final]]*10%</f>
        <v>1.8</v>
      </c>
      <c r="K961" s="15"/>
      <c r="L961" s="15"/>
      <c r="M961" s="19">
        <f>STOCK[[#This Row],[Costo Unitario (USD)]]+STOCK[[#This Row],[Costo Envío (USD)]]+STOCK[[#This Row],[Comisión 10%]]</f>
        <v>1.8</v>
      </c>
      <c r="N961" s="14">
        <f t="shared" si="38"/>
        <v>2.7</v>
      </c>
      <c r="O961" s="15">
        <f t="shared" si="40"/>
        <v>18</v>
      </c>
      <c r="P961" s="15">
        <f>STOCK[[#This Row],[Precio Final]]-STOCK[[#This Row],[Costo total]]</f>
        <v>16.2</v>
      </c>
      <c r="Q961" s="14">
        <f>STOCK[[#This Row],[Ganancia Unitaria]]*STOCK[[#This Row],[Salidas]]</f>
        <v>0</v>
      </c>
      <c r="R961" s="14"/>
      <c r="S961" s="14"/>
      <c r="T961" s="15"/>
      <c r="U961" s="14"/>
      <c r="V961" s="14"/>
    </row>
    <row r="962" spans="1:22" ht="17" customHeight="1" x14ac:dyDescent="0.2">
      <c r="A962" s="8" t="s">
        <v>1877</v>
      </c>
      <c r="B962" s="8" t="s">
        <v>179</v>
      </c>
      <c r="C962" s="10" t="s">
        <v>1878</v>
      </c>
      <c r="D962" s="8" t="s">
        <v>113</v>
      </c>
      <c r="E962" s="9"/>
      <c r="F962" s="9">
        <v>30</v>
      </c>
      <c r="G962" s="8">
        <v>1</v>
      </c>
      <c r="H962" s="11">
        <f>SUMIFS(VENTAS[Cantidad],VENTAS[Código del producto Vendido],STOCK[[#This Row],[Code]])</f>
        <v>1</v>
      </c>
      <c r="I962" s="8">
        <f>STOCK[[#This Row],[Entradas]]-STOCK[[#This Row],[Salidas]]</f>
        <v>0</v>
      </c>
      <c r="J962" s="12">
        <f>STOCK[[#This Row],[Precio Final]]*10%</f>
        <v>3</v>
      </c>
      <c r="K962" s="9"/>
      <c r="L962" s="9"/>
      <c r="M962" s="13">
        <f>STOCK[[#This Row],[Costo Unitario (USD)]]+STOCK[[#This Row],[Costo Envío (USD)]]+STOCK[[#This Row],[Comisión 10%]]</f>
        <v>3</v>
      </c>
      <c r="N962" s="8">
        <f t="shared" ref="N962:N1025" si="41">M962*1.5</f>
        <v>4.5</v>
      </c>
      <c r="O962" s="9">
        <f t="shared" ref="O962:O976" si="42">F962</f>
        <v>30</v>
      </c>
      <c r="P962" s="9">
        <f>STOCK[[#This Row],[Precio Final]]-STOCK[[#This Row],[Costo total]]</f>
        <v>27</v>
      </c>
      <c r="Q962" s="8">
        <f>STOCK[[#This Row],[Ganancia Unitaria]]*STOCK[[#This Row],[Salidas]]</f>
        <v>27</v>
      </c>
      <c r="R962" s="8"/>
      <c r="S962" s="8"/>
      <c r="T962" s="9"/>
      <c r="U962" s="8"/>
      <c r="V962" s="8"/>
    </row>
    <row r="963" spans="1:22" ht="51" customHeight="1" x14ac:dyDescent="0.2">
      <c r="A963" s="14" t="s">
        <v>1879</v>
      </c>
      <c r="B963" s="14" t="s">
        <v>179</v>
      </c>
      <c r="C963" s="16" t="s">
        <v>1880</v>
      </c>
      <c r="D963" s="14" t="s">
        <v>34</v>
      </c>
      <c r="E963" s="15"/>
      <c r="F963" s="15">
        <v>25</v>
      </c>
      <c r="G963" s="14">
        <v>1</v>
      </c>
      <c r="H963" s="17">
        <f>SUMIFS(VENTAS[Cantidad],VENTAS[Código del producto Vendido],STOCK[[#This Row],[Code]])</f>
        <v>1</v>
      </c>
      <c r="I963" s="14">
        <f>STOCK[[#This Row],[Entradas]]-STOCK[[#This Row],[Salidas]]</f>
        <v>0</v>
      </c>
      <c r="J963" s="18">
        <f>STOCK[[#This Row],[Precio Final]]*10%</f>
        <v>2.5</v>
      </c>
      <c r="K963" s="15"/>
      <c r="L963" s="15"/>
      <c r="M963" s="19">
        <f>STOCK[[#This Row],[Costo Unitario (USD)]]+STOCK[[#This Row],[Costo Envío (USD)]]+STOCK[[#This Row],[Comisión 10%]]</f>
        <v>2.5</v>
      </c>
      <c r="N963" s="14">
        <f t="shared" si="41"/>
        <v>3.75</v>
      </c>
      <c r="O963" s="15">
        <f t="shared" si="42"/>
        <v>25</v>
      </c>
      <c r="P963" s="15">
        <f>STOCK[[#This Row],[Precio Final]]-STOCK[[#This Row],[Costo total]]</f>
        <v>22.5</v>
      </c>
      <c r="Q963" s="14">
        <f>STOCK[[#This Row],[Ganancia Unitaria]]*STOCK[[#This Row],[Salidas]]</f>
        <v>22.5</v>
      </c>
      <c r="R963" s="14"/>
      <c r="S963" s="14"/>
      <c r="T963" s="15"/>
      <c r="U963" s="14"/>
      <c r="V963" s="14"/>
    </row>
    <row r="964" spans="1:22" ht="51" customHeight="1" x14ac:dyDescent="0.2">
      <c r="A964" s="8" t="s">
        <v>1881</v>
      </c>
      <c r="B964" s="8" t="s">
        <v>136</v>
      </c>
      <c r="C964" s="10" t="s">
        <v>1882</v>
      </c>
      <c r="D964" s="8" t="s">
        <v>34</v>
      </c>
      <c r="E964" s="9"/>
      <c r="F964" s="9">
        <v>30</v>
      </c>
      <c r="G964" s="8">
        <v>2</v>
      </c>
      <c r="H964" s="11">
        <f>SUMIFS(VENTAS[Cantidad],VENTAS[Código del producto Vendido],STOCK[[#This Row],[Code]])</f>
        <v>1</v>
      </c>
      <c r="I964" s="8">
        <f>STOCK[[#This Row],[Entradas]]-STOCK[[#This Row],[Salidas]]</f>
        <v>1</v>
      </c>
      <c r="J964" s="12">
        <f>STOCK[[#This Row],[Precio Final]]*10%</f>
        <v>3</v>
      </c>
      <c r="K964" s="9"/>
      <c r="L964" s="9"/>
      <c r="M964" s="13">
        <f>STOCK[[#This Row],[Costo Unitario (USD)]]+STOCK[[#This Row],[Costo Envío (USD)]]+STOCK[[#This Row],[Comisión 10%]]</f>
        <v>3</v>
      </c>
      <c r="N964" s="8">
        <f t="shared" si="41"/>
        <v>4.5</v>
      </c>
      <c r="O964" s="9">
        <f t="shared" si="42"/>
        <v>30</v>
      </c>
      <c r="P964" s="9">
        <f>STOCK[[#This Row],[Precio Final]]-STOCK[[#This Row],[Costo total]]</f>
        <v>27</v>
      </c>
      <c r="Q964" s="8">
        <f>STOCK[[#This Row],[Ganancia Unitaria]]*STOCK[[#This Row],[Salidas]]</f>
        <v>27</v>
      </c>
      <c r="R964" s="8"/>
      <c r="S964" s="8"/>
      <c r="T964" s="9"/>
      <c r="U964" s="8"/>
      <c r="V964" s="8"/>
    </row>
    <row r="965" spans="1:22" ht="51" customHeight="1" x14ac:dyDescent="0.2">
      <c r="A965" s="14" t="s">
        <v>1883</v>
      </c>
      <c r="B965" s="14" t="s">
        <v>607</v>
      </c>
      <c r="C965" s="16" t="s">
        <v>1819</v>
      </c>
      <c r="D965" s="14" t="s">
        <v>224</v>
      </c>
      <c r="E965" s="15"/>
      <c r="F965" s="15">
        <v>30</v>
      </c>
      <c r="G965" s="14">
        <v>1</v>
      </c>
      <c r="H965" s="17">
        <f>SUMIFS(VENTAS[Cantidad],VENTAS[Código del producto Vendido],STOCK[[#This Row],[Code]])</f>
        <v>1</v>
      </c>
      <c r="I965" s="14">
        <f>STOCK[[#This Row],[Entradas]]-STOCK[[#This Row],[Salidas]]</f>
        <v>0</v>
      </c>
      <c r="J965" s="18">
        <f>STOCK[[#This Row],[Precio Final]]*10%</f>
        <v>3</v>
      </c>
      <c r="K965" s="15"/>
      <c r="L965" s="15"/>
      <c r="M965" s="19">
        <f>STOCK[[#This Row],[Costo Unitario (USD)]]+STOCK[[#This Row],[Costo Envío (USD)]]+STOCK[[#This Row],[Comisión 10%]]</f>
        <v>3</v>
      </c>
      <c r="N965" s="14">
        <f t="shared" si="41"/>
        <v>4.5</v>
      </c>
      <c r="O965" s="15">
        <f t="shared" si="42"/>
        <v>30</v>
      </c>
      <c r="P965" s="15">
        <f>STOCK[[#This Row],[Precio Final]]-STOCK[[#This Row],[Costo total]]</f>
        <v>27</v>
      </c>
      <c r="Q965" s="14">
        <f>STOCK[[#This Row],[Ganancia Unitaria]]*STOCK[[#This Row],[Salidas]]</f>
        <v>27</v>
      </c>
      <c r="R965" s="14"/>
      <c r="S965" s="14"/>
      <c r="T965" s="15"/>
      <c r="U965" s="14"/>
      <c r="V965" s="14"/>
    </row>
    <row r="966" spans="1:22" ht="34" customHeight="1" x14ac:dyDescent="0.2">
      <c r="A966" s="8" t="s">
        <v>1884</v>
      </c>
      <c r="B966" s="8" t="s">
        <v>607</v>
      </c>
      <c r="C966" s="10" t="s">
        <v>1885</v>
      </c>
      <c r="D966" s="8" t="s">
        <v>224</v>
      </c>
      <c r="E966" s="9"/>
      <c r="F966" s="9">
        <v>35</v>
      </c>
      <c r="G966" s="8">
        <v>1</v>
      </c>
      <c r="H966" s="11">
        <f>SUMIFS(VENTAS[Cantidad],VENTAS[Código del producto Vendido],STOCK[[#This Row],[Code]])</f>
        <v>0</v>
      </c>
      <c r="I966" s="8">
        <f>STOCK[[#This Row],[Entradas]]-STOCK[[#This Row],[Salidas]]</f>
        <v>1</v>
      </c>
      <c r="J966" s="12">
        <f>STOCK[[#This Row],[Precio Final]]*10%</f>
        <v>3.5</v>
      </c>
      <c r="K966" s="9"/>
      <c r="L966" s="9"/>
      <c r="M966" s="13">
        <f>STOCK[[#This Row],[Costo Unitario (USD)]]+STOCK[[#This Row],[Costo Envío (USD)]]+STOCK[[#This Row],[Comisión 10%]]</f>
        <v>3.5</v>
      </c>
      <c r="N966" s="8">
        <f t="shared" si="41"/>
        <v>5.25</v>
      </c>
      <c r="O966" s="9">
        <f t="shared" si="42"/>
        <v>35</v>
      </c>
      <c r="P966" s="9">
        <f>STOCK[[#This Row],[Precio Final]]-STOCK[[#This Row],[Costo total]]</f>
        <v>31.5</v>
      </c>
      <c r="Q966" s="8">
        <f>STOCK[[#This Row],[Ganancia Unitaria]]*STOCK[[#This Row],[Salidas]]</f>
        <v>0</v>
      </c>
      <c r="R966" s="8"/>
      <c r="S966" s="8"/>
      <c r="T966" s="9"/>
      <c r="U966" s="8"/>
      <c r="V966" s="8"/>
    </row>
    <row r="967" spans="1:22" ht="34" customHeight="1" x14ac:dyDescent="0.2">
      <c r="A967" s="14" t="s">
        <v>1886</v>
      </c>
      <c r="B967" s="14" t="s">
        <v>136</v>
      </c>
      <c r="C967" s="16" t="s">
        <v>1887</v>
      </c>
      <c r="D967" s="14" t="s">
        <v>42</v>
      </c>
      <c r="E967" s="15"/>
      <c r="F967" s="15">
        <v>35</v>
      </c>
      <c r="G967" s="14">
        <v>1</v>
      </c>
      <c r="H967" s="17">
        <f>SUMIFS(VENTAS[Cantidad],VENTAS[Código del producto Vendido],STOCK[[#This Row],[Code]])</f>
        <v>1</v>
      </c>
      <c r="I967" s="14">
        <f>STOCK[[#This Row],[Entradas]]-STOCK[[#This Row],[Salidas]]</f>
        <v>0</v>
      </c>
      <c r="J967" s="18">
        <f>STOCK[[#This Row],[Precio Final]]*10%</f>
        <v>3.5</v>
      </c>
      <c r="K967" s="15"/>
      <c r="L967" s="15"/>
      <c r="M967" s="19">
        <f>STOCK[[#This Row],[Costo Unitario (USD)]]+STOCK[[#This Row],[Costo Envío (USD)]]+STOCK[[#This Row],[Comisión 10%]]</f>
        <v>3.5</v>
      </c>
      <c r="N967" s="14">
        <f t="shared" si="41"/>
        <v>5.25</v>
      </c>
      <c r="O967" s="15">
        <f t="shared" si="42"/>
        <v>35</v>
      </c>
      <c r="P967" s="15">
        <f>STOCK[[#This Row],[Precio Final]]-STOCK[[#This Row],[Costo total]]</f>
        <v>31.5</v>
      </c>
      <c r="Q967" s="14">
        <f>STOCK[[#This Row],[Ganancia Unitaria]]*STOCK[[#This Row],[Salidas]]</f>
        <v>31.5</v>
      </c>
      <c r="R967" s="14"/>
      <c r="S967" s="14"/>
      <c r="T967" s="15"/>
      <c r="U967" s="14"/>
      <c r="V967" s="14"/>
    </row>
    <row r="968" spans="1:22" ht="34" customHeight="1" x14ac:dyDescent="0.2">
      <c r="A968" s="8" t="s">
        <v>1888</v>
      </c>
      <c r="B968" s="8" t="s">
        <v>136</v>
      </c>
      <c r="C968" s="10" t="s">
        <v>1889</v>
      </c>
      <c r="D968" s="8" t="s">
        <v>34</v>
      </c>
      <c r="E968" s="9"/>
      <c r="F968" s="9">
        <v>20</v>
      </c>
      <c r="G968" s="8">
        <v>1</v>
      </c>
      <c r="H968" s="11">
        <f>SUMIFS(VENTAS[Cantidad],VENTAS[Código del producto Vendido],STOCK[[#This Row],[Code]])</f>
        <v>1</v>
      </c>
      <c r="I968" s="8">
        <f>STOCK[[#This Row],[Entradas]]-STOCK[[#This Row],[Salidas]]</f>
        <v>0</v>
      </c>
      <c r="J968" s="12">
        <f>STOCK[[#This Row],[Precio Final]]*10%</f>
        <v>2</v>
      </c>
      <c r="K968" s="9"/>
      <c r="L968" s="9"/>
      <c r="M968" s="13">
        <f>STOCK[[#This Row],[Costo Unitario (USD)]]+STOCK[[#This Row],[Costo Envío (USD)]]+STOCK[[#This Row],[Comisión 10%]]</f>
        <v>2</v>
      </c>
      <c r="N968" s="8">
        <f t="shared" si="41"/>
        <v>3</v>
      </c>
      <c r="O968" s="9">
        <f t="shared" si="42"/>
        <v>20</v>
      </c>
      <c r="P968" s="9">
        <f>STOCK[[#This Row],[Precio Final]]-STOCK[[#This Row],[Costo total]]</f>
        <v>18</v>
      </c>
      <c r="Q968" s="8">
        <f>STOCK[[#This Row],[Ganancia Unitaria]]*STOCK[[#This Row],[Salidas]]</f>
        <v>18</v>
      </c>
      <c r="R968" s="8"/>
      <c r="S968" s="8"/>
      <c r="T968" s="9"/>
      <c r="U968" s="8"/>
      <c r="V968" s="8"/>
    </row>
    <row r="969" spans="1:22" ht="34" customHeight="1" x14ac:dyDescent="0.2">
      <c r="A969" s="14" t="s">
        <v>1890</v>
      </c>
      <c r="B969" s="14" t="s">
        <v>607</v>
      </c>
      <c r="C969" s="16" t="s">
        <v>1359</v>
      </c>
      <c r="D969" s="14" t="s">
        <v>224</v>
      </c>
      <c r="E969" s="15"/>
      <c r="F969" s="15">
        <v>20</v>
      </c>
      <c r="G969" s="14">
        <v>1</v>
      </c>
      <c r="H969" s="17">
        <f>SUMIFS(VENTAS[Cantidad],VENTAS[Código del producto Vendido],STOCK[[#This Row],[Code]])</f>
        <v>0</v>
      </c>
      <c r="I969" s="14">
        <f>STOCK[[#This Row],[Entradas]]-STOCK[[#This Row],[Salidas]]</f>
        <v>1</v>
      </c>
      <c r="J969" s="18">
        <f>STOCK[[#This Row],[Precio Final]]*10%</f>
        <v>2</v>
      </c>
      <c r="K969" s="15"/>
      <c r="L969" s="15"/>
      <c r="M969" s="19">
        <f>STOCK[[#This Row],[Costo Unitario (USD)]]+STOCK[[#This Row],[Costo Envío (USD)]]+STOCK[[#This Row],[Comisión 10%]]</f>
        <v>2</v>
      </c>
      <c r="N969" s="14">
        <f t="shared" si="41"/>
        <v>3</v>
      </c>
      <c r="O969" s="15">
        <f t="shared" si="42"/>
        <v>20</v>
      </c>
      <c r="P969" s="15">
        <f>STOCK[[#This Row],[Precio Final]]-STOCK[[#This Row],[Costo total]]</f>
        <v>18</v>
      </c>
      <c r="Q969" s="14">
        <f>STOCK[[#This Row],[Ganancia Unitaria]]*STOCK[[#This Row],[Salidas]]</f>
        <v>0</v>
      </c>
      <c r="R969" s="14"/>
      <c r="S969" s="14"/>
      <c r="T969" s="15"/>
      <c r="U969" s="14"/>
      <c r="V969" s="14">
        <v>20</v>
      </c>
    </row>
    <row r="970" spans="1:22" ht="34" customHeight="1" x14ac:dyDescent="0.2">
      <c r="A970" s="8" t="s">
        <v>1891</v>
      </c>
      <c r="B970" s="8" t="s">
        <v>136</v>
      </c>
      <c r="C970" s="10" t="s">
        <v>1892</v>
      </c>
      <c r="D970" s="8" t="s">
        <v>46</v>
      </c>
      <c r="E970" s="9"/>
      <c r="F970" s="9">
        <v>25</v>
      </c>
      <c r="G970" s="8">
        <v>1</v>
      </c>
      <c r="H970" s="11">
        <f>SUMIFS(VENTAS[Cantidad],VENTAS[Código del producto Vendido],STOCK[[#This Row],[Code]])</f>
        <v>0</v>
      </c>
      <c r="I970" s="8">
        <f>STOCK[[#This Row],[Entradas]]-STOCK[[#This Row],[Salidas]]</f>
        <v>1</v>
      </c>
      <c r="J970" s="12">
        <f>STOCK[[#This Row],[Precio Final]]*10%</f>
        <v>2.5</v>
      </c>
      <c r="K970" s="9"/>
      <c r="L970" s="9"/>
      <c r="M970" s="13">
        <f>STOCK[[#This Row],[Costo Unitario (USD)]]+STOCK[[#This Row],[Costo Envío (USD)]]+STOCK[[#This Row],[Comisión 10%]]</f>
        <v>2.5</v>
      </c>
      <c r="N970" s="8">
        <f t="shared" si="41"/>
        <v>3.75</v>
      </c>
      <c r="O970" s="9">
        <f t="shared" si="42"/>
        <v>25</v>
      </c>
      <c r="P970" s="9">
        <f>STOCK[[#This Row],[Precio Final]]-STOCK[[#This Row],[Costo total]]</f>
        <v>22.5</v>
      </c>
      <c r="Q970" s="8">
        <f>STOCK[[#This Row],[Ganancia Unitaria]]*STOCK[[#This Row],[Salidas]]</f>
        <v>0</v>
      </c>
      <c r="R970" s="8"/>
      <c r="S970" s="8"/>
      <c r="T970" s="9"/>
      <c r="U970" s="8"/>
      <c r="V970" s="8"/>
    </row>
    <row r="971" spans="1:22" ht="34" customHeight="1" x14ac:dyDescent="0.2">
      <c r="A971" s="14" t="s">
        <v>1893</v>
      </c>
      <c r="B971" s="14" t="s">
        <v>136</v>
      </c>
      <c r="C971" s="16" t="s">
        <v>1847</v>
      </c>
      <c r="D971" s="14" t="s">
        <v>34</v>
      </c>
      <c r="E971" s="15"/>
      <c r="F971" s="15">
        <v>25</v>
      </c>
      <c r="G971" s="14">
        <v>1</v>
      </c>
      <c r="H971" s="17">
        <f>SUMIFS(VENTAS[Cantidad],VENTAS[Código del producto Vendido],STOCK[[#This Row],[Code]])</f>
        <v>0</v>
      </c>
      <c r="I971" s="14">
        <f>STOCK[[#This Row],[Entradas]]-STOCK[[#This Row],[Salidas]]</f>
        <v>1</v>
      </c>
      <c r="J971" s="18">
        <f>STOCK[[#This Row],[Precio Final]]*10%</f>
        <v>2.5</v>
      </c>
      <c r="K971" s="15"/>
      <c r="L971" s="15"/>
      <c r="M971" s="19">
        <f>STOCK[[#This Row],[Costo Unitario (USD)]]+STOCK[[#This Row],[Costo Envío (USD)]]+STOCK[[#This Row],[Comisión 10%]]</f>
        <v>2.5</v>
      </c>
      <c r="N971" s="14">
        <f t="shared" si="41"/>
        <v>3.75</v>
      </c>
      <c r="O971" s="15">
        <f t="shared" si="42"/>
        <v>25</v>
      </c>
      <c r="P971" s="15">
        <f>STOCK[[#This Row],[Precio Final]]-STOCK[[#This Row],[Costo total]]</f>
        <v>22.5</v>
      </c>
      <c r="Q971" s="14">
        <f>STOCK[[#This Row],[Ganancia Unitaria]]*STOCK[[#This Row],[Salidas]]</f>
        <v>0</v>
      </c>
      <c r="R971" s="14"/>
      <c r="S971" s="14"/>
      <c r="T971" s="15"/>
      <c r="U971" s="14"/>
      <c r="V971" s="14"/>
    </row>
    <row r="972" spans="1:22" ht="51" customHeight="1" x14ac:dyDescent="0.2">
      <c r="A972" s="8" t="s">
        <v>1894</v>
      </c>
      <c r="B972" s="8" t="s">
        <v>136</v>
      </c>
      <c r="C972" s="10" t="s">
        <v>1895</v>
      </c>
      <c r="D972" s="8" t="s">
        <v>113</v>
      </c>
      <c r="E972" s="9"/>
      <c r="F972" s="9">
        <v>35</v>
      </c>
      <c r="G972" s="8">
        <v>2</v>
      </c>
      <c r="H972" s="11">
        <f>SUMIFS(VENTAS[Cantidad],VENTAS[Código del producto Vendido],STOCK[[#This Row],[Code]])</f>
        <v>0</v>
      </c>
      <c r="I972" s="8">
        <f>STOCK[[#This Row],[Entradas]]-STOCK[[#This Row],[Salidas]]</f>
        <v>2</v>
      </c>
      <c r="J972" s="12">
        <f>STOCK[[#This Row],[Precio Final]]*10%</f>
        <v>3.5</v>
      </c>
      <c r="K972" s="9"/>
      <c r="L972" s="9"/>
      <c r="M972" s="13">
        <f>STOCK[[#This Row],[Costo Unitario (USD)]]+STOCK[[#This Row],[Costo Envío (USD)]]+STOCK[[#This Row],[Comisión 10%]]</f>
        <v>3.5</v>
      </c>
      <c r="N972" s="8">
        <f t="shared" si="41"/>
        <v>5.25</v>
      </c>
      <c r="O972" s="9">
        <f t="shared" si="42"/>
        <v>35</v>
      </c>
      <c r="P972" s="9">
        <f>STOCK[[#This Row],[Precio Final]]-STOCK[[#This Row],[Costo total]]</f>
        <v>31.5</v>
      </c>
      <c r="Q972" s="8">
        <f>STOCK[[#This Row],[Ganancia Unitaria]]*STOCK[[#This Row],[Salidas]]</f>
        <v>0</v>
      </c>
      <c r="R972" s="8"/>
      <c r="S972" s="8"/>
      <c r="T972" s="9"/>
      <c r="U972" s="8"/>
      <c r="V972" s="8"/>
    </row>
    <row r="973" spans="1:22" ht="51" customHeight="1" x14ac:dyDescent="0.2">
      <c r="A973" s="14" t="s">
        <v>1896</v>
      </c>
      <c r="B973" s="14" t="s">
        <v>136</v>
      </c>
      <c r="C973" s="16" t="s">
        <v>1897</v>
      </c>
      <c r="D973" s="14" t="s">
        <v>113</v>
      </c>
      <c r="E973" s="15"/>
      <c r="F973" s="15">
        <v>30</v>
      </c>
      <c r="G973" s="14">
        <v>1</v>
      </c>
      <c r="H973" s="17">
        <f>SUMIFS(VENTAS[Cantidad],VENTAS[Código del producto Vendido],STOCK[[#This Row],[Code]])</f>
        <v>1</v>
      </c>
      <c r="I973" s="14">
        <f>STOCK[[#This Row],[Entradas]]-STOCK[[#This Row],[Salidas]]</f>
        <v>0</v>
      </c>
      <c r="J973" s="18">
        <f>STOCK[[#This Row],[Precio Final]]*10%</f>
        <v>3</v>
      </c>
      <c r="K973" s="15"/>
      <c r="L973" s="15"/>
      <c r="M973" s="19">
        <f>STOCK[[#This Row],[Costo Unitario (USD)]]+STOCK[[#This Row],[Costo Envío (USD)]]+STOCK[[#This Row],[Comisión 10%]]</f>
        <v>3</v>
      </c>
      <c r="N973" s="14">
        <f t="shared" si="41"/>
        <v>4.5</v>
      </c>
      <c r="O973" s="15">
        <f t="shared" si="42"/>
        <v>30</v>
      </c>
      <c r="P973" s="15">
        <f>STOCK[[#This Row],[Precio Final]]-STOCK[[#This Row],[Costo total]]</f>
        <v>27</v>
      </c>
      <c r="Q973" s="14">
        <f>STOCK[[#This Row],[Ganancia Unitaria]]*STOCK[[#This Row],[Salidas]]</f>
        <v>27</v>
      </c>
      <c r="R973" s="14"/>
      <c r="S973" s="14"/>
      <c r="T973" s="15"/>
      <c r="U973" s="14"/>
      <c r="V973" s="14"/>
    </row>
    <row r="974" spans="1:22" ht="34" customHeight="1" x14ac:dyDescent="0.2">
      <c r="A974" s="8" t="s">
        <v>1898</v>
      </c>
      <c r="B974" s="8" t="s">
        <v>136</v>
      </c>
      <c r="C974" s="10" t="s">
        <v>1899</v>
      </c>
      <c r="D974" s="8" t="s">
        <v>113</v>
      </c>
      <c r="E974" s="9"/>
      <c r="F974" s="9">
        <v>35</v>
      </c>
      <c r="G974" s="8">
        <v>1</v>
      </c>
      <c r="H974" s="11">
        <f>SUMIFS(VENTAS[Cantidad],VENTAS[Código del producto Vendido],STOCK[[#This Row],[Code]])</f>
        <v>1</v>
      </c>
      <c r="I974" s="8">
        <f>STOCK[[#This Row],[Entradas]]-STOCK[[#This Row],[Salidas]]</f>
        <v>0</v>
      </c>
      <c r="J974" s="12">
        <f>STOCK[[#This Row],[Precio Final]]*10%</f>
        <v>3.5</v>
      </c>
      <c r="K974" s="9"/>
      <c r="L974" s="9"/>
      <c r="M974" s="13">
        <f>STOCK[[#This Row],[Costo Unitario (USD)]]+STOCK[[#This Row],[Costo Envío (USD)]]+STOCK[[#This Row],[Comisión 10%]]</f>
        <v>3.5</v>
      </c>
      <c r="N974" s="8">
        <f t="shared" si="41"/>
        <v>5.25</v>
      </c>
      <c r="O974" s="9">
        <f t="shared" si="42"/>
        <v>35</v>
      </c>
      <c r="P974" s="9">
        <f>STOCK[[#This Row],[Precio Final]]-STOCK[[#This Row],[Costo total]]</f>
        <v>31.5</v>
      </c>
      <c r="Q974" s="8">
        <f>STOCK[[#This Row],[Ganancia Unitaria]]*STOCK[[#This Row],[Salidas]]</f>
        <v>31.5</v>
      </c>
      <c r="R974" s="8"/>
      <c r="S974" s="8"/>
      <c r="T974" s="9"/>
      <c r="U974" s="8"/>
      <c r="V974" s="8"/>
    </row>
    <row r="975" spans="1:22" ht="34" customHeight="1" x14ac:dyDescent="0.2">
      <c r="A975" s="14" t="s">
        <v>1900</v>
      </c>
      <c r="B975" s="14" t="s">
        <v>136</v>
      </c>
      <c r="C975" s="16" t="s">
        <v>1901</v>
      </c>
      <c r="D975" s="14" t="s">
        <v>42</v>
      </c>
      <c r="E975" s="15"/>
      <c r="F975" s="15">
        <v>30</v>
      </c>
      <c r="G975" s="14">
        <v>1</v>
      </c>
      <c r="H975" s="17">
        <f>SUMIFS(VENTAS[Cantidad],VENTAS[Código del producto Vendido],STOCK[[#This Row],[Code]])</f>
        <v>1</v>
      </c>
      <c r="I975" s="14">
        <f>STOCK[[#This Row],[Entradas]]-STOCK[[#This Row],[Salidas]]</f>
        <v>0</v>
      </c>
      <c r="J975" s="18">
        <f>STOCK[[#This Row],[Precio Final]]*10%</f>
        <v>3</v>
      </c>
      <c r="K975" s="15"/>
      <c r="L975" s="15"/>
      <c r="M975" s="19">
        <f>STOCK[[#This Row],[Costo Unitario (USD)]]+STOCK[[#This Row],[Costo Envío (USD)]]+STOCK[[#This Row],[Comisión 10%]]</f>
        <v>3</v>
      </c>
      <c r="N975" s="14">
        <f t="shared" si="41"/>
        <v>4.5</v>
      </c>
      <c r="O975" s="15">
        <f t="shared" si="42"/>
        <v>30</v>
      </c>
      <c r="P975" s="15">
        <f>STOCK[[#This Row],[Precio Final]]-STOCK[[#This Row],[Costo total]]</f>
        <v>27</v>
      </c>
      <c r="Q975" s="14">
        <f>STOCK[[#This Row],[Ganancia Unitaria]]*STOCK[[#This Row],[Salidas]]</f>
        <v>27</v>
      </c>
      <c r="R975" s="14"/>
      <c r="S975" s="14"/>
      <c r="T975" s="15"/>
      <c r="U975" s="14"/>
      <c r="V975" s="14"/>
    </row>
    <row r="976" spans="1:22" ht="34" customHeight="1" x14ac:dyDescent="0.2">
      <c r="A976" s="8" t="s">
        <v>1902</v>
      </c>
      <c r="B976" s="8" t="s">
        <v>136</v>
      </c>
      <c r="C976" s="10" t="s">
        <v>1903</v>
      </c>
      <c r="D976" s="8" t="s">
        <v>34</v>
      </c>
      <c r="E976" s="9"/>
      <c r="F976" s="9">
        <v>20</v>
      </c>
      <c r="G976" s="8">
        <v>2</v>
      </c>
      <c r="H976" s="11">
        <f>SUMIFS(VENTAS[Cantidad],VENTAS[Código del producto Vendido],STOCK[[#This Row],[Code]])</f>
        <v>2</v>
      </c>
      <c r="I976" s="8">
        <f>STOCK[[#This Row],[Entradas]]-STOCK[[#This Row],[Salidas]]</f>
        <v>0</v>
      </c>
      <c r="J976" s="12">
        <f>STOCK[[#This Row],[Precio Final]]*10%</f>
        <v>2</v>
      </c>
      <c r="K976" s="9"/>
      <c r="L976" s="9"/>
      <c r="M976" s="13">
        <f>STOCK[[#This Row],[Costo Unitario (USD)]]+STOCK[[#This Row],[Costo Envío (USD)]]+STOCK[[#This Row],[Comisión 10%]]</f>
        <v>2</v>
      </c>
      <c r="N976" s="8">
        <f t="shared" si="41"/>
        <v>3</v>
      </c>
      <c r="O976" s="9">
        <f t="shared" si="42"/>
        <v>20</v>
      </c>
      <c r="P976" s="9">
        <f>STOCK[[#This Row],[Precio Final]]-STOCK[[#This Row],[Costo total]]</f>
        <v>18</v>
      </c>
      <c r="Q976" s="8">
        <f>STOCK[[#This Row],[Ganancia Unitaria]]*STOCK[[#This Row],[Salidas]]</f>
        <v>36</v>
      </c>
      <c r="R976" s="8"/>
      <c r="S976" s="8"/>
      <c r="T976" s="9"/>
      <c r="U976" s="8"/>
      <c r="V976" s="8"/>
    </row>
    <row r="977" spans="1:22" x14ac:dyDescent="0.2">
      <c r="A977" s="14" t="s">
        <v>1904</v>
      </c>
      <c r="B977" s="14" t="s">
        <v>136</v>
      </c>
      <c r="C977" s="16"/>
      <c r="D977" s="14" t="s">
        <v>42</v>
      </c>
      <c r="E977" s="15"/>
      <c r="F977" s="15"/>
      <c r="G977" s="14">
        <v>1</v>
      </c>
      <c r="H977" s="17">
        <f>SUMIFS(VENTAS[Cantidad],VENTAS[Código del producto Vendido],STOCK[[#This Row],[Code]])</f>
        <v>0</v>
      </c>
      <c r="I977" s="14"/>
      <c r="J977" s="18">
        <f>STOCK[[#This Row],[Precio Final]]*10%</f>
        <v>0</v>
      </c>
      <c r="K977" s="15"/>
      <c r="L977" s="15"/>
      <c r="M977" s="19">
        <f>STOCK[[#This Row],[Costo Unitario (USD)]]+STOCK[[#This Row],[Costo Envío (USD)]]+STOCK[[#This Row],[Comisión 10%]]</f>
        <v>0</v>
      </c>
      <c r="N977" s="14">
        <f t="shared" si="41"/>
        <v>0</v>
      </c>
      <c r="O977" s="15"/>
      <c r="P977" s="15">
        <f>STOCK[[#This Row],[Precio Final]]-STOCK[[#This Row],[Costo total]]</f>
        <v>0</v>
      </c>
      <c r="Q977" s="14">
        <f>STOCK[[#This Row],[Ganancia Unitaria]]*STOCK[[#This Row],[Salidas]]</f>
        <v>0</v>
      </c>
      <c r="R977" s="14"/>
      <c r="S977" s="14"/>
      <c r="T977" s="15"/>
      <c r="U977" s="14"/>
      <c r="V977" s="14"/>
    </row>
    <row r="978" spans="1:22" ht="51" customHeight="1" x14ac:dyDescent="0.2">
      <c r="A978" s="8" t="s">
        <v>1905</v>
      </c>
      <c r="B978" s="8" t="s">
        <v>136</v>
      </c>
      <c r="C978" s="10" t="s">
        <v>1906</v>
      </c>
      <c r="D978" s="8" t="s">
        <v>113</v>
      </c>
      <c r="E978" s="9"/>
      <c r="F978" s="9">
        <v>18</v>
      </c>
      <c r="G978" s="8">
        <v>1</v>
      </c>
      <c r="H978" s="11">
        <f>SUMIFS(VENTAS[Cantidad],VENTAS[Código del producto Vendido],STOCK[[#This Row],[Code]])</f>
        <v>0</v>
      </c>
      <c r="I978" s="8">
        <f>STOCK[[#This Row],[Entradas]]-STOCK[[#This Row],[Salidas]]</f>
        <v>1</v>
      </c>
      <c r="J978" s="12">
        <f>STOCK[[#This Row],[Precio Final]]*10%</f>
        <v>1.8</v>
      </c>
      <c r="K978" s="9"/>
      <c r="L978" s="9"/>
      <c r="M978" s="13">
        <f>STOCK[[#This Row],[Costo Unitario (USD)]]+STOCK[[#This Row],[Costo Envío (USD)]]+STOCK[[#This Row],[Comisión 10%]]</f>
        <v>1.8</v>
      </c>
      <c r="N978" s="8">
        <f t="shared" si="41"/>
        <v>2.7</v>
      </c>
      <c r="O978" s="9">
        <f t="shared" ref="O978:O1009" si="43">F978</f>
        <v>18</v>
      </c>
      <c r="P978" s="9">
        <f>STOCK[[#This Row],[Precio Final]]-STOCK[[#This Row],[Costo total]]</f>
        <v>16.2</v>
      </c>
      <c r="Q978" s="8">
        <f>STOCK[[#This Row],[Ganancia Unitaria]]*STOCK[[#This Row],[Salidas]]</f>
        <v>0</v>
      </c>
      <c r="R978" s="8"/>
      <c r="S978" s="8"/>
      <c r="T978" s="9"/>
      <c r="U978" s="8"/>
      <c r="V978" s="8"/>
    </row>
    <row r="979" spans="1:22" ht="34" customHeight="1" x14ac:dyDescent="0.2">
      <c r="A979" s="14" t="s">
        <v>1907</v>
      </c>
      <c r="B979" s="14" t="s">
        <v>136</v>
      </c>
      <c r="C979" s="16" t="s">
        <v>703</v>
      </c>
      <c r="D979" s="14" t="s">
        <v>42</v>
      </c>
      <c r="E979" s="15"/>
      <c r="F979" s="15">
        <v>18</v>
      </c>
      <c r="G979" s="14">
        <v>2</v>
      </c>
      <c r="H979" s="17">
        <f>SUMIFS(VENTAS[Cantidad],VENTAS[Código del producto Vendido],STOCK[[#This Row],[Code]])</f>
        <v>1</v>
      </c>
      <c r="I979" s="14">
        <f>STOCK[[#This Row],[Entradas]]-STOCK[[#This Row],[Salidas]]</f>
        <v>1</v>
      </c>
      <c r="J979" s="18">
        <f>STOCK[[#This Row],[Precio Final]]*10%</f>
        <v>1.8</v>
      </c>
      <c r="K979" s="15"/>
      <c r="L979" s="15"/>
      <c r="M979" s="19">
        <f>STOCK[[#This Row],[Costo Unitario (USD)]]+STOCK[[#This Row],[Costo Envío (USD)]]+STOCK[[#This Row],[Comisión 10%]]</f>
        <v>1.8</v>
      </c>
      <c r="N979" s="14">
        <f t="shared" si="41"/>
        <v>2.7</v>
      </c>
      <c r="O979" s="15">
        <f t="shared" si="43"/>
        <v>18</v>
      </c>
      <c r="P979" s="15">
        <f>STOCK[[#This Row],[Precio Final]]-STOCK[[#This Row],[Costo total]]</f>
        <v>16.2</v>
      </c>
      <c r="Q979" s="14">
        <f>STOCK[[#This Row],[Ganancia Unitaria]]*STOCK[[#This Row],[Salidas]]</f>
        <v>16.2</v>
      </c>
      <c r="R979" s="14"/>
      <c r="S979" s="14"/>
      <c r="T979" s="15"/>
      <c r="U979" s="14"/>
      <c r="V979" s="14"/>
    </row>
    <row r="980" spans="1:22" ht="34" customHeight="1" x14ac:dyDescent="0.2">
      <c r="A980" s="8" t="s">
        <v>1908</v>
      </c>
      <c r="B980" s="8" t="s">
        <v>136</v>
      </c>
      <c r="C980" s="10" t="s">
        <v>703</v>
      </c>
      <c r="D980" s="8" t="s">
        <v>46</v>
      </c>
      <c r="E980" s="9"/>
      <c r="F980" s="9">
        <v>18</v>
      </c>
      <c r="G980" s="8">
        <v>1</v>
      </c>
      <c r="H980" s="11">
        <f>SUMIFS(VENTAS[Cantidad],VENTAS[Código del producto Vendido],STOCK[[#This Row],[Code]])</f>
        <v>0</v>
      </c>
      <c r="I980" s="8">
        <f>STOCK[[#This Row],[Entradas]]-STOCK[[#This Row],[Salidas]]</f>
        <v>1</v>
      </c>
      <c r="J980" s="12">
        <f>STOCK[[#This Row],[Precio Final]]*10%</f>
        <v>1.8</v>
      </c>
      <c r="K980" s="9"/>
      <c r="L980" s="9"/>
      <c r="M980" s="13">
        <f>STOCK[[#This Row],[Costo Unitario (USD)]]+STOCK[[#This Row],[Costo Envío (USD)]]+STOCK[[#This Row],[Comisión 10%]]</f>
        <v>1.8</v>
      </c>
      <c r="N980" s="8">
        <f t="shared" si="41"/>
        <v>2.7</v>
      </c>
      <c r="O980" s="9">
        <f t="shared" si="43"/>
        <v>18</v>
      </c>
      <c r="P980" s="9">
        <f>STOCK[[#This Row],[Precio Final]]-STOCK[[#This Row],[Costo total]]</f>
        <v>16.2</v>
      </c>
      <c r="Q980" s="8">
        <f>STOCK[[#This Row],[Ganancia Unitaria]]*STOCK[[#This Row],[Salidas]]</f>
        <v>0</v>
      </c>
      <c r="R980" s="8"/>
      <c r="S980" s="8"/>
      <c r="T980" s="9"/>
      <c r="U980" s="8"/>
      <c r="V980" s="8"/>
    </row>
    <row r="981" spans="1:22" ht="34" customHeight="1" x14ac:dyDescent="0.2">
      <c r="A981" s="14" t="s">
        <v>1909</v>
      </c>
      <c r="B981" s="14" t="s">
        <v>607</v>
      </c>
      <c r="C981" s="16" t="s">
        <v>1910</v>
      </c>
      <c r="D981" s="14" t="s">
        <v>609</v>
      </c>
      <c r="E981" s="15"/>
      <c r="F981" s="15">
        <v>18</v>
      </c>
      <c r="G981" s="14">
        <v>1</v>
      </c>
      <c r="H981" s="17">
        <f>SUMIFS(VENTAS[Cantidad],VENTAS[Código del producto Vendido],STOCK[[#This Row],[Code]])</f>
        <v>0</v>
      </c>
      <c r="I981" s="14">
        <f>STOCK[[#This Row],[Entradas]]-STOCK[[#This Row],[Salidas]]</f>
        <v>1</v>
      </c>
      <c r="J981" s="18">
        <f>STOCK[[#This Row],[Precio Final]]*10%</f>
        <v>1.8</v>
      </c>
      <c r="K981" s="15"/>
      <c r="L981" s="15"/>
      <c r="M981" s="19">
        <f>STOCK[[#This Row],[Costo Unitario (USD)]]+STOCK[[#This Row],[Costo Envío (USD)]]+STOCK[[#This Row],[Comisión 10%]]</f>
        <v>1.8</v>
      </c>
      <c r="N981" s="14">
        <f t="shared" si="41"/>
        <v>2.7</v>
      </c>
      <c r="O981" s="15">
        <f t="shared" si="43"/>
        <v>18</v>
      </c>
      <c r="P981" s="15">
        <f>STOCK[[#This Row],[Precio Final]]-STOCK[[#This Row],[Costo total]]</f>
        <v>16.2</v>
      </c>
      <c r="Q981" s="14">
        <f>STOCK[[#This Row],[Ganancia Unitaria]]*STOCK[[#This Row],[Salidas]]</f>
        <v>0</v>
      </c>
      <c r="R981" s="14"/>
      <c r="S981" s="14"/>
      <c r="T981" s="15"/>
      <c r="U981" s="14"/>
      <c r="V981" s="14"/>
    </row>
    <row r="982" spans="1:22" ht="34" customHeight="1" x14ac:dyDescent="0.2">
      <c r="A982" s="8" t="s">
        <v>1911</v>
      </c>
      <c r="B982" s="8" t="s">
        <v>136</v>
      </c>
      <c r="C982" s="10" t="s">
        <v>694</v>
      </c>
      <c r="D982" s="8" t="s">
        <v>34</v>
      </c>
      <c r="E982" s="9"/>
      <c r="F982" s="9">
        <v>18</v>
      </c>
      <c r="G982" s="8">
        <v>2</v>
      </c>
      <c r="H982" s="11">
        <f>SUMIFS(VENTAS[Cantidad],VENTAS[Código del producto Vendido],STOCK[[#This Row],[Code]])</f>
        <v>0</v>
      </c>
      <c r="I982" s="8">
        <f>STOCK[[#This Row],[Entradas]]-STOCK[[#This Row],[Salidas]]</f>
        <v>2</v>
      </c>
      <c r="J982" s="12">
        <f>STOCK[[#This Row],[Precio Final]]*10%</f>
        <v>1.8</v>
      </c>
      <c r="K982" s="9"/>
      <c r="L982" s="9"/>
      <c r="M982" s="13">
        <f>STOCK[[#This Row],[Costo Unitario (USD)]]+STOCK[[#This Row],[Costo Envío (USD)]]+STOCK[[#This Row],[Comisión 10%]]</f>
        <v>1.8</v>
      </c>
      <c r="N982" s="8">
        <f t="shared" si="41"/>
        <v>2.7</v>
      </c>
      <c r="O982" s="9">
        <f t="shared" si="43"/>
        <v>18</v>
      </c>
      <c r="P982" s="9">
        <f>STOCK[[#This Row],[Precio Final]]-STOCK[[#This Row],[Costo total]]</f>
        <v>16.2</v>
      </c>
      <c r="Q982" s="8">
        <f>STOCK[[#This Row],[Ganancia Unitaria]]*STOCK[[#This Row],[Salidas]]</f>
        <v>0</v>
      </c>
      <c r="R982" s="8"/>
      <c r="S982" s="8"/>
      <c r="T982" s="9"/>
      <c r="U982" s="8"/>
      <c r="V982" s="8"/>
    </row>
    <row r="983" spans="1:22" ht="34" customHeight="1" x14ac:dyDescent="0.2">
      <c r="A983" s="14" t="s">
        <v>1912</v>
      </c>
      <c r="B983" s="14" t="s">
        <v>136</v>
      </c>
      <c r="C983" s="16" t="s">
        <v>1913</v>
      </c>
      <c r="D983" s="14" t="s">
        <v>42</v>
      </c>
      <c r="E983" s="15"/>
      <c r="F983" s="15">
        <v>18</v>
      </c>
      <c r="G983" s="14">
        <v>1</v>
      </c>
      <c r="H983" s="17">
        <f>SUMIFS(VENTAS[Cantidad],VENTAS[Código del producto Vendido],STOCK[[#This Row],[Code]])</f>
        <v>0</v>
      </c>
      <c r="I983" s="14">
        <f>STOCK[[#This Row],[Entradas]]-STOCK[[#This Row],[Salidas]]</f>
        <v>1</v>
      </c>
      <c r="J983" s="18">
        <f>STOCK[[#This Row],[Precio Final]]*10%</f>
        <v>1.8</v>
      </c>
      <c r="K983" s="15"/>
      <c r="L983" s="15"/>
      <c r="M983" s="19">
        <f>STOCK[[#This Row],[Costo Unitario (USD)]]+STOCK[[#This Row],[Costo Envío (USD)]]+STOCK[[#This Row],[Comisión 10%]]</f>
        <v>1.8</v>
      </c>
      <c r="N983" s="14">
        <f t="shared" si="41"/>
        <v>2.7</v>
      </c>
      <c r="O983" s="15">
        <f t="shared" si="43"/>
        <v>18</v>
      </c>
      <c r="P983" s="15">
        <f>STOCK[[#This Row],[Precio Final]]-STOCK[[#This Row],[Costo total]]</f>
        <v>16.2</v>
      </c>
      <c r="Q983" s="14">
        <f>STOCK[[#This Row],[Ganancia Unitaria]]*STOCK[[#This Row],[Salidas]]</f>
        <v>0</v>
      </c>
      <c r="R983" s="14"/>
      <c r="S983" s="14"/>
      <c r="T983" s="15"/>
      <c r="U983" s="14"/>
      <c r="V983" s="14"/>
    </row>
    <row r="984" spans="1:22" ht="34" customHeight="1" x14ac:dyDescent="0.2">
      <c r="A984" s="8" t="s">
        <v>1914</v>
      </c>
      <c r="B984" s="8" t="s">
        <v>136</v>
      </c>
      <c r="C984" s="10" t="s">
        <v>1913</v>
      </c>
      <c r="D984" s="8" t="s">
        <v>34</v>
      </c>
      <c r="E984" s="9"/>
      <c r="F984" s="9">
        <v>18</v>
      </c>
      <c r="G984" s="8">
        <v>1</v>
      </c>
      <c r="H984" s="11">
        <f>SUMIFS(VENTAS[Cantidad],VENTAS[Código del producto Vendido],STOCK[[#This Row],[Code]])</f>
        <v>0</v>
      </c>
      <c r="I984" s="8">
        <f>STOCK[[#This Row],[Entradas]]-STOCK[[#This Row],[Salidas]]</f>
        <v>1</v>
      </c>
      <c r="J984" s="12">
        <f>STOCK[[#This Row],[Precio Final]]*10%</f>
        <v>1.8</v>
      </c>
      <c r="K984" s="9"/>
      <c r="L984" s="9"/>
      <c r="M984" s="13">
        <f>STOCK[[#This Row],[Costo Unitario (USD)]]+STOCK[[#This Row],[Costo Envío (USD)]]+STOCK[[#This Row],[Comisión 10%]]</f>
        <v>1.8</v>
      </c>
      <c r="N984" s="8">
        <f t="shared" si="41"/>
        <v>2.7</v>
      </c>
      <c r="O984" s="9">
        <f t="shared" si="43"/>
        <v>18</v>
      </c>
      <c r="P984" s="9">
        <f>STOCK[[#This Row],[Precio Final]]-STOCK[[#This Row],[Costo total]]</f>
        <v>16.2</v>
      </c>
      <c r="Q984" s="8">
        <f>STOCK[[#This Row],[Ganancia Unitaria]]*STOCK[[#This Row],[Salidas]]</f>
        <v>0</v>
      </c>
      <c r="R984" s="8"/>
      <c r="S984" s="8"/>
      <c r="T984" s="9"/>
      <c r="U984" s="8"/>
      <c r="V984" s="8"/>
    </row>
    <row r="985" spans="1:22" ht="34" customHeight="1" x14ac:dyDescent="0.2">
      <c r="A985" s="14" t="s">
        <v>1915</v>
      </c>
      <c r="B985" s="14" t="s">
        <v>136</v>
      </c>
      <c r="C985" s="16" t="s">
        <v>1916</v>
      </c>
      <c r="D985" s="14" t="s">
        <v>34</v>
      </c>
      <c r="E985" s="15"/>
      <c r="F985" s="15">
        <v>18</v>
      </c>
      <c r="G985" s="14">
        <v>1</v>
      </c>
      <c r="H985" s="17">
        <f>SUMIFS(VENTAS[Cantidad],VENTAS[Código del producto Vendido],STOCK[[#This Row],[Code]])</f>
        <v>1</v>
      </c>
      <c r="I985" s="14">
        <f>STOCK[[#This Row],[Entradas]]-STOCK[[#This Row],[Salidas]]</f>
        <v>0</v>
      </c>
      <c r="J985" s="18">
        <f>STOCK[[#This Row],[Precio Final]]*10%</f>
        <v>1.8</v>
      </c>
      <c r="K985" s="15"/>
      <c r="L985" s="15"/>
      <c r="M985" s="19">
        <f>STOCK[[#This Row],[Costo Unitario (USD)]]+STOCK[[#This Row],[Costo Envío (USD)]]+STOCK[[#This Row],[Comisión 10%]]</f>
        <v>1.8</v>
      </c>
      <c r="N985" s="14">
        <f t="shared" si="41"/>
        <v>2.7</v>
      </c>
      <c r="O985" s="15">
        <f t="shared" si="43"/>
        <v>18</v>
      </c>
      <c r="P985" s="15">
        <f>STOCK[[#This Row],[Precio Final]]-STOCK[[#This Row],[Costo total]]</f>
        <v>16.2</v>
      </c>
      <c r="Q985" s="14">
        <f>STOCK[[#This Row],[Ganancia Unitaria]]*STOCK[[#This Row],[Salidas]]</f>
        <v>16.2</v>
      </c>
      <c r="R985" s="14"/>
      <c r="S985" s="14"/>
      <c r="T985" s="15"/>
      <c r="U985" s="14"/>
      <c r="V985" s="14"/>
    </row>
    <row r="986" spans="1:22" ht="34" customHeight="1" x14ac:dyDescent="0.2">
      <c r="A986" s="8" t="s">
        <v>1917</v>
      </c>
      <c r="B986" s="8" t="s">
        <v>136</v>
      </c>
      <c r="C986" s="10" t="s">
        <v>1918</v>
      </c>
      <c r="D986" s="8" t="s">
        <v>42</v>
      </c>
      <c r="E986" s="9"/>
      <c r="F986" s="9">
        <v>20</v>
      </c>
      <c r="G986" s="8">
        <v>1</v>
      </c>
      <c r="H986" s="11">
        <f>SUMIFS(VENTAS[Cantidad],VENTAS[Código del producto Vendido],STOCK[[#This Row],[Code]])</f>
        <v>0</v>
      </c>
      <c r="I986" s="8">
        <f>STOCK[[#This Row],[Entradas]]-STOCK[[#This Row],[Salidas]]</f>
        <v>1</v>
      </c>
      <c r="J986" s="12">
        <f>STOCK[[#This Row],[Precio Final]]*10%</f>
        <v>2</v>
      </c>
      <c r="K986" s="9"/>
      <c r="L986" s="9"/>
      <c r="M986" s="13">
        <f>STOCK[[#This Row],[Costo Unitario (USD)]]+STOCK[[#This Row],[Costo Envío (USD)]]+STOCK[[#This Row],[Comisión 10%]]</f>
        <v>2</v>
      </c>
      <c r="N986" s="8">
        <f t="shared" si="41"/>
        <v>3</v>
      </c>
      <c r="O986" s="9">
        <f t="shared" si="43"/>
        <v>20</v>
      </c>
      <c r="P986" s="9">
        <f>STOCK[[#This Row],[Precio Final]]-STOCK[[#This Row],[Costo total]]</f>
        <v>18</v>
      </c>
      <c r="Q986" s="8">
        <f>STOCK[[#This Row],[Ganancia Unitaria]]*STOCK[[#This Row],[Salidas]]</f>
        <v>0</v>
      </c>
      <c r="R986" s="8"/>
      <c r="S986" s="8"/>
      <c r="T986" s="9"/>
      <c r="U986" s="8"/>
      <c r="V986" s="8"/>
    </row>
    <row r="987" spans="1:22" ht="34" customHeight="1" x14ac:dyDescent="0.2">
      <c r="A987" s="14" t="s">
        <v>1919</v>
      </c>
      <c r="B987" s="14" t="s">
        <v>136</v>
      </c>
      <c r="C987" s="16" t="s">
        <v>1920</v>
      </c>
      <c r="D987" s="14" t="s">
        <v>42</v>
      </c>
      <c r="E987" s="15"/>
      <c r="F987" s="15">
        <v>20</v>
      </c>
      <c r="G987" s="14">
        <v>1</v>
      </c>
      <c r="H987" s="17">
        <f>SUMIFS(VENTAS[Cantidad],VENTAS[Código del producto Vendido],STOCK[[#This Row],[Code]])</f>
        <v>0</v>
      </c>
      <c r="I987" s="14">
        <f>STOCK[[#This Row],[Entradas]]-STOCK[[#This Row],[Salidas]]</f>
        <v>1</v>
      </c>
      <c r="J987" s="18">
        <f>STOCK[[#This Row],[Precio Final]]*10%</f>
        <v>2</v>
      </c>
      <c r="K987" s="15"/>
      <c r="L987" s="15"/>
      <c r="M987" s="19">
        <f>STOCK[[#This Row],[Costo Unitario (USD)]]+STOCK[[#This Row],[Costo Envío (USD)]]+STOCK[[#This Row],[Comisión 10%]]</f>
        <v>2</v>
      </c>
      <c r="N987" s="14">
        <f t="shared" si="41"/>
        <v>3</v>
      </c>
      <c r="O987" s="15">
        <f t="shared" si="43"/>
        <v>20</v>
      </c>
      <c r="P987" s="15">
        <f>STOCK[[#This Row],[Precio Final]]-STOCK[[#This Row],[Costo total]]</f>
        <v>18</v>
      </c>
      <c r="Q987" s="14">
        <f>STOCK[[#This Row],[Ganancia Unitaria]]*STOCK[[#This Row],[Salidas]]</f>
        <v>0</v>
      </c>
      <c r="R987" s="14"/>
      <c r="S987" s="14"/>
      <c r="T987" s="15"/>
      <c r="U987" s="14"/>
      <c r="V987" s="14"/>
    </row>
    <row r="988" spans="1:22" ht="34" customHeight="1" x14ac:dyDescent="0.2">
      <c r="A988" s="8" t="s">
        <v>1921</v>
      </c>
      <c r="B988" s="8" t="s">
        <v>136</v>
      </c>
      <c r="C988" s="10" t="s">
        <v>1920</v>
      </c>
      <c r="D988" s="8" t="s">
        <v>113</v>
      </c>
      <c r="E988" s="9"/>
      <c r="F988" s="9">
        <v>20</v>
      </c>
      <c r="G988" s="8">
        <v>2</v>
      </c>
      <c r="H988" s="11">
        <f>SUMIFS(VENTAS[Cantidad],VENTAS[Código del producto Vendido],STOCK[[#This Row],[Code]])</f>
        <v>1</v>
      </c>
      <c r="I988" s="8">
        <f>STOCK[[#This Row],[Entradas]]-STOCK[[#This Row],[Salidas]]</f>
        <v>1</v>
      </c>
      <c r="J988" s="12">
        <f>STOCK[[#This Row],[Precio Final]]*10%</f>
        <v>2</v>
      </c>
      <c r="K988" s="9"/>
      <c r="L988" s="9"/>
      <c r="M988" s="13">
        <f>STOCK[[#This Row],[Costo Unitario (USD)]]+STOCK[[#This Row],[Costo Envío (USD)]]+STOCK[[#This Row],[Comisión 10%]]</f>
        <v>2</v>
      </c>
      <c r="N988" s="8">
        <f t="shared" si="41"/>
        <v>3</v>
      </c>
      <c r="O988" s="9">
        <f t="shared" si="43"/>
        <v>20</v>
      </c>
      <c r="P988" s="9">
        <f>STOCK[[#This Row],[Precio Final]]-STOCK[[#This Row],[Costo total]]</f>
        <v>18</v>
      </c>
      <c r="Q988" s="8">
        <f>STOCK[[#This Row],[Ganancia Unitaria]]*STOCK[[#This Row],[Salidas]]</f>
        <v>18</v>
      </c>
      <c r="R988" s="8"/>
      <c r="S988" s="8"/>
      <c r="T988" s="9"/>
      <c r="U988" s="8"/>
      <c r="V988" s="8"/>
    </row>
    <row r="989" spans="1:22" ht="34" customHeight="1" x14ac:dyDescent="0.2">
      <c r="A989" s="14" t="s">
        <v>1922</v>
      </c>
      <c r="B989" s="14" t="s">
        <v>136</v>
      </c>
      <c r="C989" s="16" t="s">
        <v>587</v>
      </c>
      <c r="D989" s="14" t="s">
        <v>113</v>
      </c>
      <c r="E989" s="15"/>
      <c r="F989" s="15">
        <v>15</v>
      </c>
      <c r="G989" s="14">
        <v>1</v>
      </c>
      <c r="H989" s="17">
        <f>SUMIFS(VENTAS[Cantidad],VENTAS[Código del producto Vendido],STOCK[[#This Row],[Code]])</f>
        <v>0</v>
      </c>
      <c r="I989" s="14">
        <f>STOCK[[#This Row],[Entradas]]-STOCK[[#This Row],[Salidas]]</f>
        <v>1</v>
      </c>
      <c r="J989" s="18">
        <f>STOCK[[#This Row],[Precio Final]]*10%</f>
        <v>1.5</v>
      </c>
      <c r="K989" s="15"/>
      <c r="L989" s="15"/>
      <c r="M989" s="19">
        <f>STOCK[[#This Row],[Costo Unitario (USD)]]+STOCK[[#This Row],[Costo Envío (USD)]]+STOCK[[#This Row],[Comisión 10%]]</f>
        <v>1.5</v>
      </c>
      <c r="N989" s="14">
        <f t="shared" si="41"/>
        <v>2.25</v>
      </c>
      <c r="O989" s="15">
        <f t="shared" si="43"/>
        <v>15</v>
      </c>
      <c r="P989" s="15">
        <f>STOCK[[#This Row],[Precio Final]]-STOCK[[#This Row],[Costo total]]</f>
        <v>13.5</v>
      </c>
      <c r="Q989" s="14">
        <f>STOCK[[#This Row],[Ganancia Unitaria]]*STOCK[[#This Row],[Salidas]]</f>
        <v>0</v>
      </c>
      <c r="R989" s="14"/>
      <c r="S989" s="14"/>
      <c r="T989" s="15"/>
      <c r="U989" s="14"/>
      <c r="V989" s="14"/>
    </row>
    <row r="990" spans="1:22" ht="34" customHeight="1" x14ac:dyDescent="0.2">
      <c r="A990" s="8" t="s">
        <v>1923</v>
      </c>
      <c r="B990" s="8" t="s">
        <v>136</v>
      </c>
      <c r="C990" s="10" t="s">
        <v>1924</v>
      </c>
      <c r="D990" s="8" t="s">
        <v>46</v>
      </c>
      <c r="E990" s="9"/>
      <c r="F990" s="9">
        <v>20</v>
      </c>
      <c r="G990" s="8">
        <v>1</v>
      </c>
      <c r="H990" s="11">
        <f>SUMIFS(VENTAS[Cantidad],VENTAS[Código del producto Vendido],STOCK[[#This Row],[Code]])</f>
        <v>0</v>
      </c>
      <c r="I990" s="8">
        <f>STOCK[[#This Row],[Entradas]]-STOCK[[#This Row],[Salidas]]</f>
        <v>1</v>
      </c>
      <c r="J990" s="12">
        <f>STOCK[[#This Row],[Precio Final]]*10%</f>
        <v>2</v>
      </c>
      <c r="K990" s="9"/>
      <c r="L990" s="9"/>
      <c r="M990" s="13">
        <f>STOCK[[#This Row],[Costo Unitario (USD)]]+STOCK[[#This Row],[Costo Envío (USD)]]+STOCK[[#This Row],[Comisión 10%]]</f>
        <v>2</v>
      </c>
      <c r="N990" s="8">
        <f t="shared" si="41"/>
        <v>3</v>
      </c>
      <c r="O990" s="9">
        <f t="shared" si="43"/>
        <v>20</v>
      </c>
      <c r="P990" s="9">
        <f>STOCK[[#This Row],[Precio Final]]-STOCK[[#This Row],[Costo total]]</f>
        <v>18</v>
      </c>
      <c r="Q990" s="8">
        <f>STOCK[[#This Row],[Ganancia Unitaria]]*STOCK[[#This Row],[Salidas]]</f>
        <v>0</v>
      </c>
      <c r="R990" s="8"/>
      <c r="S990" s="8"/>
      <c r="T990" s="9"/>
      <c r="U990" s="8"/>
      <c r="V990" s="8"/>
    </row>
    <row r="991" spans="1:22" ht="34" customHeight="1" x14ac:dyDescent="0.2">
      <c r="A991" s="14" t="s">
        <v>1925</v>
      </c>
      <c r="B991" s="14" t="s">
        <v>136</v>
      </c>
      <c r="C991" s="16" t="s">
        <v>1924</v>
      </c>
      <c r="D991" s="14" t="s">
        <v>42</v>
      </c>
      <c r="E991" s="15"/>
      <c r="F991" s="15">
        <v>20</v>
      </c>
      <c r="G991" s="14">
        <v>1</v>
      </c>
      <c r="H991" s="17">
        <f>SUMIFS(VENTAS[Cantidad],VENTAS[Código del producto Vendido],STOCK[[#This Row],[Code]])</f>
        <v>1</v>
      </c>
      <c r="I991" s="14">
        <f>STOCK[[#This Row],[Entradas]]-STOCK[[#This Row],[Salidas]]</f>
        <v>0</v>
      </c>
      <c r="J991" s="18">
        <f>STOCK[[#This Row],[Precio Final]]*10%</f>
        <v>2</v>
      </c>
      <c r="K991" s="15"/>
      <c r="L991" s="15"/>
      <c r="M991" s="19">
        <f>STOCK[[#This Row],[Costo Unitario (USD)]]+STOCK[[#This Row],[Costo Envío (USD)]]+STOCK[[#This Row],[Comisión 10%]]</f>
        <v>2</v>
      </c>
      <c r="N991" s="14">
        <f t="shared" si="41"/>
        <v>3</v>
      </c>
      <c r="O991" s="15">
        <f t="shared" si="43"/>
        <v>20</v>
      </c>
      <c r="P991" s="15">
        <f>STOCK[[#This Row],[Precio Final]]-STOCK[[#This Row],[Costo total]]</f>
        <v>18</v>
      </c>
      <c r="Q991" s="14">
        <f>STOCK[[#This Row],[Ganancia Unitaria]]*STOCK[[#This Row],[Salidas]]</f>
        <v>18</v>
      </c>
      <c r="R991" s="14"/>
      <c r="S991" s="14"/>
      <c r="T991" s="15"/>
      <c r="U991" s="14"/>
      <c r="V991" s="14"/>
    </row>
    <row r="992" spans="1:22" ht="34" customHeight="1" x14ac:dyDescent="0.2">
      <c r="A992" s="8" t="s">
        <v>1926</v>
      </c>
      <c r="B992" s="8" t="s">
        <v>136</v>
      </c>
      <c r="C992" s="10" t="s">
        <v>1927</v>
      </c>
      <c r="D992" s="8" t="s">
        <v>46</v>
      </c>
      <c r="E992" s="9"/>
      <c r="F992" s="9">
        <v>18</v>
      </c>
      <c r="G992" s="8">
        <v>1</v>
      </c>
      <c r="H992" s="11">
        <f>SUMIFS(VENTAS[Cantidad],VENTAS[Código del producto Vendido],STOCK[[#This Row],[Code]])</f>
        <v>0</v>
      </c>
      <c r="I992" s="8">
        <f>STOCK[[#This Row],[Entradas]]-STOCK[[#This Row],[Salidas]]</f>
        <v>1</v>
      </c>
      <c r="J992" s="12">
        <f>STOCK[[#This Row],[Precio Final]]*10%</f>
        <v>1.8</v>
      </c>
      <c r="K992" s="9"/>
      <c r="L992" s="9"/>
      <c r="M992" s="13">
        <f>STOCK[[#This Row],[Costo Unitario (USD)]]+STOCK[[#This Row],[Costo Envío (USD)]]+STOCK[[#This Row],[Comisión 10%]]</f>
        <v>1.8</v>
      </c>
      <c r="N992" s="8">
        <f t="shared" si="41"/>
        <v>2.7</v>
      </c>
      <c r="O992" s="9">
        <f t="shared" si="43"/>
        <v>18</v>
      </c>
      <c r="P992" s="9">
        <f>STOCK[[#This Row],[Precio Final]]-STOCK[[#This Row],[Costo total]]</f>
        <v>16.2</v>
      </c>
      <c r="Q992" s="8">
        <f>STOCK[[#This Row],[Ganancia Unitaria]]*STOCK[[#This Row],[Salidas]]</f>
        <v>0</v>
      </c>
      <c r="R992" s="8"/>
      <c r="S992" s="8"/>
      <c r="T992" s="9"/>
      <c r="U992" s="8"/>
      <c r="V992" s="8"/>
    </row>
    <row r="993" spans="1:22" ht="34" customHeight="1" x14ac:dyDescent="0.2">
      <c r="A993" s="14" t="s">
        <v>1928</v>
      </c>
      <c r="B993" s="14" t="s">
        <v>136</v>
      </c>
      <c r="C993" s="16" t="s">
        <v>1929</v>
      </c>
      <c r="D993" s="14" t="s">
        <v>34</v>
      </c>
      <c r="E993" s="15"/>
      <c r="F993" s="15">
        <v>18</v>
      </c>
      <c r="G993" s="14">
        <v>1</v>
      </c>
      <c r="H993" s="17">
        <f>SUMIFS(VENTAS[Cantidad],VENTAS[Código del producto Vendido],STOCK[[#This Row],[Code]])</f>
        <v>0</v>
      </c>
      <c r="I993" s="14">
        <f>STOCK[[#This Row],[Entradas]]-STOCK[[#This Row],[Salidas]]</f>
        <v>1</v>
      </c>
      <c r="J993" s="18">
        <f>STOCK[[#This Row],[Precio Final]]*10%</f>
        <v>1.8</v>
      </c>
      <c r="K993" s="15"/>
      <c r="L993" s="15"/>
      <c r="M993" s="19">
        <f>STOCK[[#This Row],[Costo Unitario (USD)]]+STOCK[[#This Row],[Costo Envío (USD)]]+STOCK[[#This Row],[Comisión 10%]]</f>
        <v>1.8</v>
      </c>
      <c r="N993" s="14">
        <f t="shared" si="41"/>
        <v>2.7</v>
      </c>
      <c r="O993" s="15">
        <f t="shared" si="43"/>
        <v>18</v>
      </c>
      <c r="P993" s="15">
        <f>STOCK[[#This Row],[Precio Final]]-STOCK[[#This Row],[Costo total]]</f>
        <v>16.2</v>
      </c>
      <c r="Q993" s="14">
        <f>STOCK[[#This Row],[Ganancia Unitaria]]*STOCK[[#This Row],[Salidas]]</f>
        <v>0</v>
      </c>
      <c r="R993" s="14"/>
      <c r="S993" s="14"/>
      <c r="T993" s="15"/>
      <c r="U993" s="14"/>
      <c r="V993" s="14"/>
    </row>
    <row r="994" spans="1:22" ht="34" customHeight="1" x14ac:dyDescent="0.2">
      <c r="A994" s="8" t="s">
        <v>1930</v>
      </c>
      <c r="B994" s="8" t="s">
        <v>136</v>
      </c>
      <c r="C994" s="10" t="s">
        <v>1931</v>
      </c>
      <c r="D994" s="8" t="s">
        <v>42</v>
      </c>
      <c r="E994" s="9"/>
      <c r="F994" s="9">
        <v>20</v>
      </c>
      <c r="G994" s="8">
        <v>1</v>
      </c>
      <c r="H994" s="11">
        <f>SUMIFS(VENTAS[Cantidad],VENTAS[Código del producto Vendido],STOCK[[#This Row],[Code]])</f>
        <v>0</v>
      </c>
      <c r="I994" s="8">
        <f>STOCK[[#This Row],[Entradas]]-STOCK[[#This Row],[Salidas]]</f>
        <v>1</v>
      </c>
      <c r="J994" s="12">
        <f>STOCK[[#This Row],[Precio Final]]*10%</f>
        <v>2</v>
      </c>
      <c r="K994" s="9"/>
      <c r="L994" s="9"/>
      <c r="M994" s="13">
        <f>STOCK[[#This Row],[Costo Unitario (USD)]]+STOCK[[#This Row],[Costo Envío (USD)]]+STOCK[[#This Row],[Comisión 10%]]</f>
        <v>2</v>
      </c>
      <c r="N994" s="8">
        <f t="shared" si="41"/>
        <v>3</v>
      </c>
      <c r="O994" s="9">
        <f t="shared" si="43"/>
        <v>20</v>
      </c>
      <c r="P994" s="9">
        <f>STOCK[[#This Row],[Precio Final]]-STOCK[[#This Row],[Costo total]]</f>
        <v>18</v>
      </c>
      <c r="Q994" s="8">
        <f>STOCK[[#This Row],[Ganancia Unitaria]]*STOCK[[#This Row],[Salidas]]</f>
        <v>0</v>
      </c>
      <c r="R994" s="8"/>
      <c r="S994" s="8"/>
      <c r="T994" s="9"/>
      <c r="U994" s="8"/>
      <c r="V994" s="8"/>
    </row>
    <row r="995" spans="1:22" ht="34" customHeight="1" x14ac:dyDescent="0.2">
      <c r="A995" s="14" t="s">
        <v>1932</v>
      </c>
      <c r="B995" s="14" t="s">
        <v>607</v>
      </c>
      <c r="C995" s="16" t="s">
        <v>1933</v>
      </c>
      <c r="D995" s="14" t="s">
        <v>224</v>
      </c>
      <c r="E995" s="15"/>
      <c r="F995" s="15">
        <v>20</v>
      </c>
      <c r="G995" s="14">
        <v>2</v>
      </c>
      <c r="H995" s="17">
        <f>SUMIFS(VENTAS[Cantidad],VENTAS[Código del producto Vendido],STOCK[[#This Row],[Code]])</f>
        <v>0</v>
      </c>
      <c r="I995" s="14">
        <f>STOCK[[#This Row],[Entradas]]-STOCK[[#This Row],[Salidas]]</f>
        <v>2</v>
      </c>
      <c r="J995" s="18">
        <f>STOCK[[#This Row],[Precio Final]]*10%</f>
        <v>2</v>
      </c>
      <c r="K995" s="15"/>
      <c r="L995" s="15"/>
      <c r="M995" s="19">
        <f>STOCK[[#This Row],[Costo Unitario (USD)]]+STOCK[[#This Row],[Costo Envío (USD)]]+STOCK[[#This Row],[Comisión 10%]]</f>
        <v>2</v>
      </c>
      <c r="N995" s="14">
        <f t="shared" si="41"/>
        <v>3</v>
      </c>
      <c r="O995" s="15">
        <f t="shared" si="43"/>
        <v>20</v>
      </c>
      <c r="P995" s="15">
        <f>STOCK[[#This Row],[Precio Final]]-STOCK[[#This Row],[Costo total]]</f>
        <v>18</v>
      </c>
      <c r="Q995" s="14">
        <f>STOCK[[#This Row],[Ganancia Unitaria]]*STOCK[[#This Row],[Salidas]]</f>
        <v>0</v>
      </c>
      <c r="R995" s="14"/>
      <c r="S995" s="14"/>
      <c r="T995" s="15"/>
      <c r="U995" s="14"/>
      <c r="V995" s="14"/>
    </row>
    <row r="996" spans="1:22" ht="34" customHeight="1" x14ac:dyDescent="0.2">
      <c r="A996" s="8" t="s">
        <v>1934</v>
      </c>
      <c r="B996" s="8" t="s">
        <v>136</v>
      </c>
      <c r="C996" s="10" t="s">
        <v>1933</v>
      </c>
      <c r="D996" s="8" t="s">
        <v>113</v>
      </c>
      <c r="E996" s="9"/>
      <c r="F996" s="9">
        <v>20</v>
      </c>
      <c r="G996" s="8">
        <v>3</v>
      </c>
      <c r="H996" s="11">
        <f>SUMIFS(VENTAS[Cantidad],VENTAS[Código del producto Vendido],STOCK[[#This Row],[Code]])</f>
        <v>2</v>
      </c>
      <c r="I996" s="8">
        <v>2</v>
      </c>
      <c r="J996" s="12">
        <f>STOCK[[#This Row],[Precio Final]]*10%</f>
        <v>2</v>
      </c>
      <c r="K996" s="9"/>
      <c r="L996" s="9"/>
      <c r="M996" s="13">
        <f>STOCK[[#This Row],[Costo Unitario (USD)]]+STOCK[[#This Row],[Costo Envío (USD)]]+STOCK[[#This Row],[Comisión 10%]]</f>
        <v>2</v>
      </c>
      <c r="N996" s="8">
        <f t="shared" si="41"/>
        <v>3</v>
      </c>
      <c r="O996" s="9">
        <f t="shared" si="43"/>
        <v>20</v>
      </c>
      <c r="P996" s="9">
        <f>STOCK[[#This Row],[Precio Final]]-STOCK[[#This Row],[Costo total]]</f>
        <v>18</v>
      </c>
      <c r="Q996" s="8">
        <f>STOCK[[#This Row],[Ganancia Unitaria]]*STOCK[[#This Row],[Salidas]]</f>
        <v>36</v>
      </c>
      <c r="R996" s="8"/>
      <c r="S996" s="8"/>
      <c r="T996" s="9"/>
      <c r="U996" s="8"/>
      <c r="V996" s="8"/>
    </row>
    <row r="997" spans="1:22" ht="34" customHeight="1" x14ac:dyDescent="0.2">
      <c r="A997" s="14" t="s">
        <v>1935</v>
      </c>
      <c r="B997" s="14" t="s">
        <v>136</v>
      </c>
      <c r="C997" s="16" t="s">
        <v>1936</v>
      </c>
      <c r="D997" s="14" t="s">
        <v>42</v>
      </c>
      <c r="E997" s="15"/>
      <c r="F997" s="15">
        <v>18</v>
      </c>
      <c r="G997" s="14">
        <v>1</v>
      </c>
      <c r="H997" s="17">
        <f>SUMIFS(VENTAS[Cantidad],VENTAS[Código del producto Vendido],STOCK[[#This Row],[Code]])</f>
        <v>0</v>
      </c>
      <c r="I997" s="14">
        <f>STOCK[[#This Row],[Entradas]]-STOCK[[#This Row],[Salidas]]</f>
        <v>1</v>
      </c>
      <c r="J997" s="18">
        <f>STOCK[[#This Row],[Precio Final]]*10%</f>
        <v>1.8</v>
      </c>
      <c r="K997" s="15"/>
      <c r="L997" s="15"/>
      <c r="M997" s="19">
        <f>STOCK[[#This Row],[Costo Unitario (USD)]]+STOCK[[#This Row],[Costo Envío (USD)]]+STOCK[[#This Row],[Comisión 10%]]</f>
        <v>1.8</v>
      </c>
      <c r="N997" s="14">
        <f t="shared" si="41"/>
        <v>2.7</v>
      </c>
      <c r="O997" s="15">
        <f t="shared" si="43"/>
        <v>18</v>
      </c>
      <c r="P997" s="15">
        <f>STOCK[[#This Row],[Precio Final]]-STOCK[[#This Row],[Costo total]]</f>
        <v>16.2</v>
      </c>
      <c r="Q997" s="14">
        <f>STOCK[[#This Row],[Ganancia Unitaria]]*STOCK[[#This Row],[Salidas]]</f>
        <v>0</v>
      </c>
      <c r="R997" s="14"/>
      <c r="S997" s="14"/>
      <c r="T997" s="15"/>
      <c r="U997" s="14"/>
      <c r="V997" s="14"/>
    </row>
    <row r="998" spans="1:22" ht="34" customHeight="1" x14ac:dyDescent="0.2">
      <c r="A998" s="8" t="s">
        <v>1937</v>
      </c>
      <c r="B998" s="8" t="s">
        <v>607</v>
      </c>
      <c r="C998" s="10" t="s">
        <v>1938</v>
      </c>
      <c r="D998" s="8" t="s">
        <v>224</v>
      </c>
      <c r="E998" s="9"/>
      <c r="F998" s="9">
        <v>20</v>
      </c>
      <c r="G998" s="8">
        <v>1</v>
      </c>
      <c r="H998" s="11">
        <f>SUMIFS(VENTAS[Cantidad],VENTAS[Código del producto Vendido],STOCK[[#This Row],[Code]])</f>
        <v>1</v>
      </c>
      <c r="I998" s="8">
        <f>STOCK[[#This Row],[Entradas]]-STOCK[[#This Row],[Salidas]]</f>
        <v>0</v>
      </c>
      <c r="J998" s="12">
        <f>STOCK[[#This Row],[Precio Final]]*10%</f>
        <v>2</v>
      </c>
      <c r="K998" s="9"/>
      <c r="L998" s="9"/>
      <c r="M998" s="13">
        <f>STOCK[[#This Row],[Costo Unitario (USD)]]+STOCK[[#This Row],[Costo Envío (USD)]]+STOCK[[#This Row],[Comisión 10%]]</f>
        <v>2</v>
      </c>
      <c r="N998" s="8">
        <f t="shared" si="41"/>
        <v>3</v>
      </c>
      <c r="O998" s="9">
        <f t="shared" si="43"/>
        <v>20</v>
      </c>
      <c r="P998" s="9">
        <f>STOCK[[#This Row],[Precio Final]]-STOCK[[#This Row],[Costo total]]</f>
        <v>18</v>
      </c>
      <c r="Q998" s="8">
        <f>STOCK[[#This Row],[Ganancia Unitaria]]*STOCK[[#This Row],[Salidas]]</f>
        <v>18</v>
      </c>
      <c r="R998" s="8"/>
      <c r="S998" s="8"/>
      <c r="T998" s="9"/>
      <c r="U998" s="8"/>
      <c r="V998" s="8"/>
    </row>
    <row r="999" spans="1:22" ht="34" customHeight="1" x14ac:dyDescent="0.2">
      <c r="A999" s="14" t="s">
        <v>1939</v>
      </c>
      <c r="B999" s="14" t="s">
        <v>136</v>
      </c>
      <c r="C999" s="16" t="s">
        <v>1938</v>
      </c>
      <c r="D999" s="14" t="s">
        <v>46</v>
      </c>
      <c r="E999" s="15"/>
      <c r="F999" s="15">
        <v>20</v>
      </c>
      <c r="G999" s="14">
        <v>1</v>
      </c>
      <c r="H999" s="17">
        <f>SUMIFS(VENTAS[Cantidad],VENTAS[Código del producto Vendido],STOCK[[#This Row],[Code]])</f>
        <v>0</v>
      </c>
      <c r="I999" s="14">
        <f>STOCK[[#This Row],[Entradas]]-STOCK[[#This Row],[Salidas]]</f>
        <v>1</v>
      </c>
      <c r="J999" s="18">
        <f>STOCK[[#This Row],[Precio Final]]*10%</f>
        <v>2</v>
      </c>
      <c r="K999" s="15"/>
      <c r="L999" s="15"/>
      <c r="M999" s="19">
        <f>STOCK[[#This Row],[Costo Unitario (USD)]]+STOCK[[#This Row],[Costo Envío (USD)]]+STOCK[[#This Row],[Comisión 10%]]</f>
        <v>2</v>
      </c>
      <c r="N999" s="14">
        <f t="shared" si="41"/>
        <v>3</v>
      </c>
      <c r="O999" s="15">
        <f t="shared" si="43"/>
        <v>20</v>
      </c>
      <c r="P999" s="15">
        <f>STOCK[[#This Row],[Precio Final]]-STOCK[[#This Row],[Costo total]]</f>
        <v>18</v>
      </c>
      <c r="Q999" s="14">
        <f>STOCK[[#This Row],[Ganancia Unitaria]]*STOCK[[#This Row],[Salidas]]</f>
        <v>0</v>
      </c>
      <c r="R999" s="14"/>
      <c r="S999" s="14"/>
      <c r="T999" s="15"/>
      <c r="U999" s="14"/>
      <c r="V999" s="14"/>
    </row>
    <row r="1000" spans="1:22" ht="34" customHeight="1" x14ac:dyDescent="0.2">
      <c r="A1000" s="8" t="s">
        <v>1940</v>
      </c>
      <c r="B1000" s="8" t="s">
        <v>136</v>
      </c>
      <c r="C1000" s="10" t="s">
        <v>1941</v>
      </c>
      <c r="D1000" s="8" t="s">
        <v>1942</v>
      </c>
      <c r="E1000" s="9"/>
      <c r="F1000" s="9">
        <v>30</v>
      </c>
      <c r="G1000" s="8">
        <v>3</v>
      </c>
      <c r="H1000" s="11">
        <f>SUMIFS(VENTAS[Cantidad],VENTAS[Código del producto Vendido],STOCK[[#This Row],[Code]])</f>
        <v>0</v>
      </c>
      <c r="I1000" s="8">
        <f>STOCK[[#This Row],[Entradas]]-STOCK[[#This Row],[Salidas]]</f>
        <v>3</v>
      </c>
      <c r="J1000" s="12">
        <f>STOCK[[#This Row],[Precio Final]]*10%</f>
        <v>3</v>
      </c>
      <c r="K1000" s="9"/>
      <c r="L1000" s="9"/>
      <c r="M1000" s="13">
        <f>STOCK[[#This Row],[Costo Unitario (USD)]]+STOCK[[#This Row],[Costo Envío (USD)]]+STOCK[[#This Row],[Comisión 10%]]</f>
        <v>3</v>
      </c>
      <c r="N1000" s="8">
        <f t="shared" si="41"/>
        <v>4.5</v>
      </c>
      <c r="O1000" s="9">
        <f t="shared" si="43"/>
        <v>30</v>
      </c>
      <c r="P1000" s="9">
        <f>STOCK[[#This Row],[Precio Final]]-STOCK[[#This Row],[Costo total]]</f>
        <v>27</v>
      </c>
      <c r="Q1000" s="8">
        <f>STOCK[[#This Row],[Ganancia Unitaria]]*STOCK[[#This Row],[Salidas]]</f>
        <v>0</v>
      </c>
      <c r="R1000" s="8"/>
      <c r="S1000" s="8"/>
      <c r="T1000" s="9"/>
      <c r="U1000" s="8"/>
      <c r="V1000" s="8"/>
    </row>
    <row r="1001" spans="1:22" ht="34" customHeight="1" x14ac:dyDescent="0.2">
      <c r="A1001" s="14" t="s">
        <v>1943</v>
      </c>
      <c r="B1001" s="14" t="s">
        <v>136</v>
      </c>
      <c r="C1001" s="16" t="s">
        <v>1944</v>
      </c>
      <c r="D1001" s="14" t="s">
        <v>1945</v>
      </c>
      <c r="E1001" s="15"/>
      <c r="F1001" s="15">
        <v>40</v>
      </c>
      <c r="G1001" s="14">
        <v>1</v>
      </c>
      <c r="H1001" s="17">
        <f>SUMIFS(VENTAS[Cantidad],VENTAS[Código del producto Vendido],STOCK[[#This Row],[Code]])</f>
        <v>1</v>
      </c>
      <c r="I1001" s="14">
        <f>STOCK[[#This Row],[Entradas]]-STOCK[[#This Row],[Salidas]]</f>
        <v>0</v>
      </c>
      <c r="J1001" s="18">
        <f>STOCK[[#This Row],[Precio Final]]*10%</f>
        <v>4</v>
      </c>
      <c r="K1001" s="15"/>
      <c r="L1001" s="15"/>
      <c r="M1001" s="19">
        <f>STOCK[[#This Row],[Costo Unitario (USD)]]+STOCK[[#This Row],[Costo Envío (USD)]]+STOCK[[#This Row],[Comisión 10%]]</f>
        <v>4</v>
      </c>
      <c r="N1001" s="14">
        <f t="shared" si="41"/>
        <v>6</v>
      </c>
      <c r="O1001" s="15">
        <f t="shared" si="43"/>
        <v>40</v>
      </c>
      <c r="P1001" s="15">
        <f>STOCK[[#This Row],[Precio Final]]-STOCK[[#This Row],[Costo total]]</f>
        <v>36</v>
      </c>
      <c r="Q1001" s="14">
        <f>STOCK[[#This Row],[Ganancia Unitaria]]*STOCK[[#This Row],[Salidas]]</f>
        <v>36</v>
      </c>
      <c r="R1001" s="14"/>
      <c r="S1001" s="14"/>
      <c r="T1001" s="15"/>
      <c r="U1001" s="14"/>
      <c r="V1001" s="14"/>
    </row>
    <row r="1002" spans="1:22" ht="34" customHeight="1" x14ac:dyDescent="0.2">
      <c r="A1002" s="8" t="s">
        <v>1946</v>
      </c>
      <c r="B1002" s="8" t="s">
        <v>136</v>
      </c>
      <c r="C1002" s="10" t="s">
        <v>1947</v>
      </c>
      <c r="D1002" s="8" t="s">
        <v>1942</v>
      </c>
      <c r="E1002" s="9"/>
      <c r="F1002" s="9">
        <v>30</v>
      </c>
      <c r="G1002" s="8">
        <v>2</v>
      </c>
      <c r="H1002" s="11">
        <f>SUMIFS(VENTAS[Cantidad],VENTAS[Código del producto Vendido],STOCK[[#This Row],[Code]])</f>
        <v>0</v>
      </c>
      <c r="I1002" s="8">
        <f>STOCK[[#This Row],[Entradas]]-STOCK[[#This Row],[Salidas]]</f>
        <v>2</v>
      </c>
      <c r="J1002" s="12">
        <f>STOCK[[#This Row],[Precio Final]]*10%</f>
        <v>3</v>
      </c>
      <c r="K1002" s="9"/>
      <c r="L1002" s="9"/>
      <c r="M1002" s="13">
        <f>STOCK[[#This Row],[Costo Unitario (USD)]]+STOCK[[#This Row],[Costo Envío (USD)]]+STOCK[[#This Row],[Comisión 10%]]</f>
        <v>3</v>
      </c>
      <c r="N1002" s="8">
        <f t="shared" si="41"/>
        <v>4.5</v>
      </c>
      <c r="O1002" s="9">
        <f t="shared" si="43"/>
        <v>30</v>
      </c>
      <c r="P1002" s="9">
        <f>STOCK[[#This Row],[Precio Final]]-STOCK[[#This Row],[Costo total]]</f>
        <v>27</v>
      </c>
      <c r="Q1002" s="8">
        <f>STOCK[[#This Row],[Ganancia Unitaria]]*STOCK[[#This Row],[Salidas]]</f>
        <v>0</v>
      </c>
      <c r="R1002" s="8"/>
      <c r="S1002" s="8"/>
      <c r="T1002" s="9"/>
      <c r="U1002" s="8"/>
      <c r="V1002" s="8"/>
    </row>
    <row r="1003" spans="1:22" ht="34" customHeight="1" x14ac:dyDescent="0.2">
      <c r="A1003" s="14" t="s">
        <v>1948</v>
      </c>
      <c r="B1003" s="14" t="s">
        <v>136</v>
      </c>
      <c r="C1003" s="16" t="s">
        <v>1949</v>
      </c>
      <c r="D1003" s="14" t="s">
        <v>1950</v>
      </c>
      <c r="E1003" s="15"/>
      <c r="F1003" s="15">
        <v>35</v>
      </c>
      <c r="G1003" s="14">
        <v>1</v>
      </c>
      <c r="H1003" s="17">
        <f>SUMIFS(VENTAS[Cantidad],VENTAS[Código del producto Vendido],STOCK[[#This Row],[Code]])</f>
        <v>0</v>
      </c>
      <c r="I1003" s="14">
        <f>STOCK[[#This Row],[Entradas]]-STOCK[[#This Row],[Salidas]]</f>
        <v>1</v>
      </c>
      <c r="J1003" s="18">
        <f>STOCK[[#This Row],[Precio Final]]*10%</f>
        <v>3.5</v>
      </c>
      <c r="K1003" s="15"/>
      <c r="L1003" s="15"/>
      <c r="M1003" s="19">
        <f>STOCK[[#This Row],[Costo Unitario (USD)]]+STOCK[[#This Row],[Costo Envío (USD)]]+STOCK[[#This Row],[Comisión 10%]]</f>
        <v>3.5</v>
      </c>
      <c r="N1003" s="14">
        <f t="shared" si="41"/>
        <v>5.25</v>
      </c>
      <c r="O1003" s="15">
        <f t="shared" si="43"/>
        <v>35</v>
      </c>
      <c r="P1003" s="15">
        <f>STOCK[[#This Row],[Precio Final]]-STOCK[[#This Row],[Costo total]]</f>
        <v>31.5</v>
      </c>
      <c r="Q1003" s="14">
        <f>STOCK[[#This Row],[Ganancia Unitaria]]*STOCK[[#This Row],[Salidas]]</f>
        <v>0</v>
      </c>
      <c r="R1003" s="14"/>
      <c r="S1003" s="14"/>
      <c r="T1003" s="15"/>
      <c r="U1003" s="14"/>
      <c r="V1003" s="14"/>
    </row>
    <row r="1004" spans="1:22" ht="34" customHeight="1" x14ac:dyDescent="0.2">
      <c r="A1004" s="8" t="s">
        <v>1951</v>
      </c>
      <c r="B1004" s="8" t="s">
        <v>136</v>
      </c>
      <c r="C1004" s="10" t="s">
        <v>1952</v>
      </c>
      <c r="D1004" s="8" t="s">
        <v>34</v>
      </c>
      <c r="E1004" s="9"/>
      <c r="F1004" s="9">
        <v>40</v>
      </c>
      <c r="G1004" s="8">
        <v>1</v>
      </c>
      <c r="H1004" s="11">
        <f>SUMIFS(VENTAS[Cantidad],VENTAS[Código del producto Vendido],STOCK[[#This Row],[Code]])</f>
        <v>0</v>
      </c>
      <c r="I1004" s="8">
        <f>STOCK[[#This Row],[Entradas]]-STOCK[[#This Row],[Salidas]]</f>
        <v>1</v>
      </c>
      <c r="J1004" s="12">
        <f>STOCK[[#This Row],[Precio Final]]*10%</f>
        <v>4</v>
      </c>
      <c r="K1004" s="9"/>
      <c r="L1004" s="9"/>
      <c r="M1004" s="13">
        <f>STOCK[[#This Row],[Costo Unitario (USD)]]+STOCK[[#This Row],[Costo Envío (USD)]]+STOCK[[#This Row],[Comisión 10%]]</f>
        <v>4</v>
      </c>
      <c r="N1004" s="8">
        <f t="shared" si="41"/>
        <v>6</v>
      </c>
      <c r="O1004" s="9">
        <f t="shared" si="43"/>
        <v>40</v>
      </c>
      <c r="P1004" s="9">
        <f>STOCK[[#This Row],[Precio Final]]-STOCK[[#This Row],[Costo total]]</f>
        <v>36</v>
      </c>
      <c r="Q1004" s="8">
        <f>STOCK[[#This Row],[Ganancia Unitaria]]*STOCK[[#This Row],[Salidas]]</f>
        <v>0</v>
      </c>
      <c r="R1004" s="8"/>
      <c r="S1004" s="8"/>
      <c r="T1004" s="9"/>
      <c r="U1004" s="8"/>
      <c r="V1004" s="8"/>
    </row>
    <row r="1005" spans="1:22" ht="34" customHeight="1" x14ac:dyDescent="0.2">
      <c r="A1005" s="14" t="s">
        <v>1953</v>
      </c>
      <c r="B1005" s="14" t="s">
        <v>136</v>
      </c>
      <c r="C1005" s="16" t="s">
        <v>1954</v>
      </c>
      <c r="D1005" s="14" t="s">
        <v>42</v>
      </c>
      <c r="E1005" s="15"/>
      <c r="F1005" s="15">
        <v>40</v>
      </c>
      <c r="G1005" s="14">
        <v>1</v>
      </c>
      <c r="H1005" s="17">
        <f>SUMIFS(VENTAS[Cantidad],VENTAS[Código del producto Vendido],STOCK[[#This Row],[Code]])</f>
        <v>1</v>
      </c>
      <c r="I1005" s="14">
        <f>STOCK[[#This Row],[Entradas]]-STOCK[[#This Row],[Salidas]]</f>
        <v>0</v>
      </c>
      <c r="J1005" s="18">
        <f>STOCK[[#This Row],[Precio Final]]*10%</f>
        <v>4</v>
      </c>
      <c r="K1005" s="15"/>
      <c r="L1005" s="15"/>
      <c r="M1005" s="19">
        <f>STOCK[[#This Row],[Costo Unitario (USD)]]+STOCK[[#This Row],[Costo Envío (USD)]]+STOCK[[#This Row],[Comisión 10%]]</f>
        <v>4</v>
      </c>
      <c r="N1005" s="14">
        <f t="shared" si="41"/>
        <v>6</v>
      </c>
      <c r="O1005" s="15">
        <f t="shared" si="43"/>
        <v>40</v>
      </c>
      <c r="P1005" s="15">
        <f>STOCK[[#This Row],[Precio Final]]-STOCK[[#This Row],[Costo total]]</f>
        <v>36</v>
      </c>
      <c r="Q1005" s="14">
        <f>STOCK[[#This Row],[Ganancia Unitaria]]*STOCK[[#This Row],[Salidas]]</f>
        <v>36</v>
      </c>
      <c r="R1005" s="14"/>
      <c r="S1005" s="14"/>
      <c r="T1005" s="15"/>
      <c r="U1005" s="14"/>
      <c r="V1005" s="14"/>
    </row>
    <row r="1006" spans="1:22" ht="34" customHeight="1" x14ac:dyDescent="0.2">
      <c r="A1006" s="8" t="s">
        <v>1955</v>
      </c>
      <c r="B1006" s="8" t="s">
        <v>1956</v>
      </c>
      <c r="C1006" s="10" t="s">
        <v>1957</v>
      </c>
      <c r="D1006" s="8" t="s">
        <v>1958</v>
      </c>
      <c r="E1006" s="9"/>
      <c r="F1006" s="9">
        <v>15</v>
      </c>
      <c r="G1006" s="8">
        <v>1</v>
      </c>
      <c r="H1006" s="11">
        <f>SUMIFS(VENTAS[Cantidad],VENTAS[Código del producto Vendido],STOCK[[#This Row],[Code]])</f>
        <v>0</v>
      </c>
      <c r="I1006" s="8">
        <f>STOCK[[#This Row],[Entradas]]-STOCK[[#This Row],[Salidas]]</f>
        <v>1</v>
      </c>
      <c r="J1006" s="12">
        <f>STOCK[[#This Row],[Precio Final]]*10%</f>
        <v>1.5</v>
      </c>
      <c r="K1006" s="9"/>
      <c r="L1006" s="9"/>
      <c r="M1006" s="13">
        <f>STOCK[[#This Row],[Costo Unitario (USD)]]+STOCK[[#This Row],[Costo Envío (USD)]]+STOCK[[#This Row],[Comisión 10%]]</f>
        <v>1.5</v>
      </c>
      <c r="N1006" s="8">
        <f t="shared" si="41"/>
        <v>2.25</v>
      </c>
      <c r="O1006" s="9">
        <f t="shared" si="43"/>
        <v>15</v>
      </c>
      <c r="P1006" s="9">
        <f>STOCK[[#This Row],[Precio Final]]-STOCK[[#This Row],[Costo total]]</f>
        <v>13.5</v>
      </c>
      <c r="Q1006" s="8">
        <f>STOCK[[#This Row],[Ganancia Unitaria]]*STOCK[[#This Row],[Salidas]]</f>
        <v>0</v>
      </c>
      <c r="R1006" s="8"/>
      <c r="S1006" s="8"/>
      <c r="T1006" s="9"/>
      <c r="U1006" s="8"/>
      <c r="V1006" s="8"/>
    </row>
    <row r="1007" spans="1:22" ht="34" customHeight="1" x14ac:dyDescent="0.2">
      <c r="A1007" s="14" t="s">
        <v>1959</v>
      </c>
      <c r="B1007" s="14" t="s">
        <v>1956</v>
      </c>
      <c r="C1007" s="16" t="s">
        <v>1960</v>
      </c>
      <c r="D1007" s="14" t="s">
        <v>1958</v>
      </c>
      <c r="E1007" s="15"/>
      <c r="F1007" s="15">
        <v>15</v>
      </c>
      <c r="G1007" s="14">
        <v>1</v>
      </c>
      <c r="H1007" s="17">
        <f>SUMIFS(VENTAS[Cantidad],VENTAS[Código del producto Vendido],STOCK[[#This Row],[Code]])</f>
        <v>0</v>
      </c>
      <c r="I1007" s="14">
        <f>STOCK[[#This Row],[Entradas]]-STOCK[[#This Row],[Salidas]]</f>
        <v>1</v>
      </c>
      <c r="J1007" s="18">
        <f>STOCK[[#This Row],[Precio Final]]*10%</f>
        <v>1.5</v>
      </c>
      <c r="K1007" s="15"/>
      <c r="L1007" s="15"/>
      <c r="M1007" s="19">
        <f>STOCK[[#This Row],[Costo Unitario (USD)]]+STOCK[[#This Row],[Costo Envío (USD)]]+STOCK[[#This Row],[Comisión 10%]]</f>
        <v>1.5</v>
      </c>
      <c r="N1007" s="14">
        <f t="shared" si="41"/>
        <v>2.25</v>
      </c>
      <c r="O1007" s="15">
        <f t="shared" si="43"/>
        <v>15</v>
      </c>
      <c r="P1007" s="15">
        <f>STOCK[[#This Row],[Precio Final]]-STOCK[[#This Row],[Costo total]]</f>
        <v>13.5</v>
      </c>
      <c r="Q1007" s="14">
        <f>STOCK[[#This Row],[Ganancia Unitaria]]*STOCK[[#This Row],[Salidas]]</f>
        <v>0</v>
      </c>
      <c r="R1007" s="14"/>
      <c r="S1007" s="14"/>
      <c r="T1007" s="15"/>
      <c r="U1007" s="14"/>
      <c r="V1007" s="14"/>
    </row>
    <row r="1008" spans="1:22" ht="51" customHeight="1" x14ac:dyDescent="0.2">
      <c r="A1008" s="8" t="s">
        <v>1961</v>
      </c>
      <c r="B1008" s="8" t="s">
        <v>1956</v>
      </c>
      <c r="C1008" s="10" t="s">
        <v>1962</v>
      </c>
      <c r="D1008" s="8" t="s">
        <v>1963</v>
      </c>
      <c r="E1008" s="9"/>
      <c r="F1008" s="9">
        <v>20</v>
      </c>
      <c r="G1008" s="8">
        <v>1</v>
      </c>
      <c r="H1008" s="11">
        <f>SUMIFS(VENTAS[Cantidad],VENTAS[Código del producto Vendido],STOCK[[#This Row],[Code]])</f>
        <v>0</v>
      </c>
      <c r="I1008" s="8">
        <f>STOCK[[#This Row],[Entradas]]-STOCK[[#This Row],[Salidas]]</f>
        <v>1</v>
      </c>
      <c r="J1008" s="12">
        <f>STOCK[[#This Row],[Precio Final]]*10%</f>
        <v>2</v>
      </c>
      <c r="K1008" s="9"/>
      <c r="L1008" s="9"/>
      <c r="M1008" s="13">
        <f>STOCK[[#This Row],[Costo Unitario (USD)]]+STOCK[[#This Row],[Costo Envío (USD)]]+STOCK[[#This Row],[Comisión 10%]]</f>
        <v>2</v>
      </c>
      <c r="N1008" s="8">
        <f t="shared" si="41"/>
        <v>3</v>
      </c>
      <c r="O1008" s="9">
        <f t="shared" si="43"/>
        <v>20</v>
      </c>
      <c r="P1008" s="9">
        <f>STOCK[[#This Row],[Precio Final]]-STOCK[[#This Row],[Costo total]]</f>
        <v>18</v>
      </c>
      <c r="Q1008" s="8">
        <f>STOCK[[#This Row],[Ganancia Unitaria]]*STOCK[[#This Row],[Salidas]]</f>
        <v>0</v>
      </c>
      <c r="R1008" s="8"/>
      <c r="S1008" s="8"/>
      <c r="T1008" s="9"/>
      <c r="U1008" s="8"/>
      <c r="V1008" s="8"/>
    </row>
    <row r="1009" spans="1:22" ht="34" customHeight="1" x14ac:dyDescent="0.2">
      <c r="A1009" s="14" t="s">
        <v>1964</v>
      </c>
      <c r="B1009" s="14" t="s">
        <v>1956</v>
      </c>
      <c r="C1009" s="16" t="s">
        <v>1965</v>
      </c>
      <c r="D1009" s="14" t="s">
        <v>1966</v>
      </c>
      <c r="E1009" s="15"/>
      <c r="F1009" s="15">
        <v>20</v>
      </c>
      <c r="G1009" s="14">
        <v>1</v>
      </c>
      <c r="H1009" s="17">
        <f>SUMIFS(VENTAS[Cantidad],VENTAS[Código del producto Vendido],STOCK[[#This Row],[Code]])</f>
        <v>0</v>
      </c>
      <c r="I1009" s="14">
        <f>STOCK[[#This Row],[Entradas]]-STOCK[[#This Row],[Salidas]]</f>
        <v>1</v>
      </c>
      <c r="J1009" s="18">
        <f>STOCK[[#This Row],[Precio Final]]*10%</f>
        <v>2</v>
      </c>
      <c r="K1009" s="15"/>
      <c r="L1009" s="15"/>
      <c r="M1009" s="19">
        <f>STOCK[[#This Row],[Costo Unitario (USD)]]+STOCK[[#This Row],[Costo Envío (USD)]]+STOCK[[#This Row],[Comisión 10%]]</f>
        <v>2</v>
      </c>
      <c r="N1009" s="14">
        <f t="shared" si="41"/>
        <v>3</v>
      </c>
      <c r="O1009" s="15">
        <f t="shared" si="43"/>
        <v>20</v>
      </c>
      <c r="P1009" s="15">
        <f>STOCK[[#This Row],[Precio Final]]-STOCK[[#This Row],[Costo total]]</f>
        <v>18</v>
      </c>
      <c r="Q1009" s="14">
        <f>STOCK[[#This Row],[Ganancia Unitaria]]*STOCK[[#This Row],[Salidas]]</f>
        <v>0</v>
      </c>
      <c r="R1009" s="14"/>
      <c r="S1009" s="14"/>
      <c r="T1009" s="15"/>
      <c r="U1009" s="14"/>
      <c r="V1009" s="14"/>
    </row>
    <row r="1010" spans="1:22" ht="34" customHeight="1" x14ac:dyDescent="0.2">
      <c r="A1010" s="8" t="s">
        <v>1967</v>
      </c>
      <c r="B1010" s="8" t="s">
        <v>99</v>
      </c>
      <c r="C1010" s="10" t="s">
        <v>1573</v>
      </c>
      <c r="D1010" s="8" t="s">
        <v>113</v>
      </c>
      <c r="E1010" s="9"/>
      <c r="F1010" s="9">
        <v>25</v>
      </c>
      <c r="G1010" s="8">
        <v>1</v>
      </c>
      <c r="H1010" s="11">
        <f>SUMIFS(VENTAS[Cantidad],VENTAS[Código del producto Vendido],STOCK[[#This Row],[Code]])</f>
        <v>1</v>
      </c>
      <c r="I1010" s="8">
        <f>STOCK[[#This Row],[Entradas]]-STOCK[[#This Row],[Salidas]]</f>
        <v>0</v>
      </c>
      <c r="J1010" s="12">
        <f>STOCK[[#This Row],[Precio Final]]*10%</f>
        <v>2.5</v>
      </c>
      <c r="K1010" s="9"/>
      <c r="L1010" s="9"/>
      <c r="M1010" s="13">
        <f>STOCK[[#This Row],[Costo Unitario (USD)]]+STOCK[[#This Row],[Costo Envío (USD)]]+STOCK[[#This Row],[Comisión 10%]]</f>
        <v>2.5</v>
      </c>
      <c r="N1010" s="8">
        <f t="shared" si="41"/>
        <v>3.75</v>
      </c>
      <c r="O1010" s="9">
        <f t="shared" ref="O1010:O1041" si="44">F1010</f>
        <v>25</v>
      </c>
      <c r="P1010" s="9">
        <f>STOCK[[#This Row],[Precio Final]]-STOCK[[#This Row],[Costo total]]</f>
        <v>22.5</v>
      </c>
      <c r="Q1010" s="8">
        <f>STOCK[[#This Row],[Ganancia Unitaria]]*STOCK[[#This Row],[Salidas]]</f>
        <v>22.5</v>
      </c>
      <c r="R1010" s="8"/>
      <c r="S1010" s="8"/>
      <c r="T1010" s="9"/>
      <c r="U1010" s="8"/>
      <c r="V1010" s="8"/>
    </row>
    <row r="1011" spans="1:22" ht="34" customHeight="1" x14ac:dyDescent="0.2">
      <c r="A1011" s="14" t="s">
        <v>1968</v>
      </c>
      <c r="B1011" s="14" t="s">
        <v>1956</v>
      </c>
      <c r="C1011" s="16" t="s">
        <v>1969</v>
      </c>
      <c r="D1011" s="14" t="s">
        <v>1966</v>
      </c>
      <c r="E1011" s="15"/>
      <c r="F1011" s="15">
        <v>15</v>
      </c>
      <c r="G1011" s="14">
        <v>1</v>
      </c>
      <c r="H1011" s="17">
        <f>SUMIFS(VENTAS[Cantidad],VENTAS[Código del producto Vendido],STOCK[[#This Row],[Code]])</f>
        <v>0</v>
      </c>
      <c r="I1011" s="14">
        <f>STOCK[[#This Row],[Entradas]]-STOCK[[#This Row],[Salidas]]</f>
        <v>1</v>
      </c>
      <c r="J1011" s="18">
        <f>STOCK[[#This Row],[Precio Final]]*10%</f>
        <v>1.5</v>
      </c>
      <c r="K1011" s="15"/>
      <c r="L1011" s="15"/>
      <c r="M1011" s="19">
        <f>STOCK[[#This Row],[Costo Unitario (USD)]]+STOCK[[#This Row],[Costo Envío (USD)]]+STOCK[[#This Row],[Comisión 10%]]</f>
        <v>1.5</v>
      </c>
      <c r="N1011" s="14">
        <f t="shared" si="41"/>
        <v>2.25</v>
      </c>
      <c r="O1011" s="15">
        <f t="shared" si="44"/>
        <v>15</v>
      </c>
      <c r="P1011" s="15">
        <f>STOCK[[#This Row],[Precio Final]]-STOCK[[#This Row],[Costo total]]</f>
        <v>13.5</v>
      </c>
      <c r="Q1011" s="14">
        <f>STOCK[[#This Row],[Ganancia Unitaria]]*STOCK[[#This Row],[Salidas]]</f>
        <v>0</v>
      </c>
      <c r="R1011" s="14"/>
      <c r="S1011" s="14"/>
      <c r="T1011" s="15"/>
      <c r="U1011" s="14"/>
      <c r="V1011" s="14"/>
    </row>
    <row r="1012" spans="1:22" ht="34" customHeight="1" x14ac:dyDescent="0.2">
      <c r="A1012" s="8" t="s">
        <v>1970</v>
      </c>
      <c r="B1012" s="8" t="s">
        <v>99</v>
      </c>
      <c r="C1012" s="10" t="s">
        <v>1971</v>
      </c>
      <c r="D1012" s="8" t="s">
        <v>34</v>
      </c>
      <c r="E1012" s="9"/>
      <c r="F1012" s="9">
        <v>20</v>
      </c>
      <c r="G1012" s="8">
        <v>1</v>
      </c>
      <c r="H1012" s="11">
        <f>SUMIFS(VENTAS[Cantidad],VENTAS[Código del producto Vendido],STOCK[[#This Row],[Code]])</f>
        <v>0</v>
      </c>
      <c r="I1012" s="8">
        <f>STOCK[[#This Row],[Entradas]]-STOCK[[#This Row],[Salidas]]</f>
        <v>1</v>
      </c>
      <c r="J1012" s="12">
        <f>STOCK[[#This Row],[Precio Final]]*10%</f>
        <v>2</v>
      </c>
      <c r="K1012" s="9"/>
      <c r="L1012" s="9"/>
      <c r="M1012" s="13">
        <f>STOCK[[#This Row],[Costo Unitario (USD)]]+STOCK[[#This Row],[Costo Envío (USD)]]+STOCK[[#This Row],[Comisión 10%]]</f>
        <v>2</v>
      </c>
      <c r="N1012" s="8">
        <f t="shared" si="41"/>
        <v>3</v>
      </c>
      <c r="O1012" s="9">
        <f t="shared" si="44"/>
        <v>20</v>
      </c>
      <c r="P1012" s="9">
        <f>STOCK[[#This Row],[Precio Final]]-STOCK[[#This Row],[Costo total]]</f>
        <v>18</v>
      </c>
      <c r="Q1012" s="8">
        <f>STOCK[[#This Row],[Ganancia Unitaria]]*STOCK[[#This Row],[Salidas]]</f>
        <v>0</v>
      </c>
      <c r="R1012" s="8"/>
      <c r="S1012" s="8"/>
      <c r="T1012" s="9"/>
      <c r="U1012" s="8"/>
      <c r="V1012" s="8"/>
    </row>
    <row r="1013" spans="1:22" ht="34" customHeight="1" x14ac:dyDescent="0.2">
      <c r="A1013" s="14" t="s">
        <v>1972</v>
      </c>
      <c r="B1013" s="14" t="s">
        <v>1973</v>
      </c>
      <c r="C1013" s="16" t="s">
        <v>1974</v>
      </c>
      <c r="D1013" s="14" t="s">
        <v>1975</v>
      </c>
      <c r="E1013" s="15"/>
      <c r="F1013" s="15">
        <v>10</v>
      </c>
      <c r="G1013" s="14">
        <v>1</v>
      </c>
      <c r="H1013" s="17">
        <f>SUMIFS(VENTAS[Cantidad],VENTAS[Código del producto Vendido],STOCK[[#This Row],[Code]])</f>
        <v>0</v>
      </c>
      <c r="I1013" s="14">
        <f>STOCK[[#This Row],[Entradas]]-STOCK[[#This Row],[Salidas]]</f>
        <v>1</v>
      </c>
      <c r="J1013" s="18">
        <f>STOCK[[#This Row],[Precio Final]]*10%</f>
        <v>1</v>
      </c>
      <c r="K1013" s="15"/>
      <c r="L1013" s="15"/>
      <c r="M1013" s="19">
        <f>STOCK[[#This Row],[Costo Unitario (USD)]]+STOCK[[#This Row],[Costo Envío (USD)]]+STOCK[[#This Row],[Comisión 10%]]</f>
        <v>1</v>
      </c>
      <c r="N1013" s="14">
        <f t="shared" si="41"/>
        <v>1.5</v>
      </c>
      <c r="O1013" s="15">
        <f t="shared" si="44"/>
        <v>10</v>
      </c>
      <c r="P1013" s="15">
        <f>STOCK[[#This Row],[Precio Final]]-STOCK[[#This Row],[Costo total]]</f>
        <v>9</v>
      </c>
      <c r="Q1013" s="14">
        <f>STOCK[[#This Row],[Ganancia Unitaria]]*STOCK[[#This Row],[Salidas]]</f>
        <v>0</v>
      </c>
      <c r="R1013" s="14"/>
      <c r="S1013" s="14"/>
      <c r="T1013" s="15"/>
      <c r="U1013" s="14"/>
      <c r="V1013" s="14"/>
    </row>
    <row r="1014" spans="1:22" ht="51" customHeight="1" x14ac:dyDescent="0.2">
      <c r="A1014" s="8" t="s">
        <v>1976</v>
      </c>
      <c r="B1014" s="8" t="s">
        <v>136</v>
      </c>
      <c r="C1014" s="10" t="s">
        <v>1977</v>
      </c>
      <c r="D1014" s="8" t="s">
        <v>42</v>
      </c>
      <c r="E1014" s="9"/>
      <c r="F1014" s="9">
        <v>25</v>
      </c>
      <c r="G1014" s="8">
        <v>1</v>
      </c>
      <c r="H1014" s="11">
        <f>SUMIFS(VENTAS[Cantidad],VENTAS[Código del producto Vendido],STOCK[[#This Row],[Code]])</f>
        <v>0</v>
      </c>
      <c r="I1014" s="8">
        <f>STOCK[[#This Row],[Entradas]]-STOCK[[#This Row],[Salidas]]</f>
        <v>1</v>
      </c>
      <c r="J1014" s="12">
        <f>STOCK[[#This Row],[Precio Final]]*10%</f>
        <v>2.5</v>
      </c>
      <c r="K1014" s="9"/>
      <c r="L1014" s="9"/>
      <c r="M1014" s="13">
        <f>STOCK[[#This Row],[Costo Unitario (USD)]]+STOCK[[#This Row],[Costo Envío (USD)]]+STOCK[[#This Row],[Comisión 10%]]</f>
        <v>2.5</v>
      </c>
      <c r="N1014" s="8">
        <f t="shared" si="41"/>
        <v>3.75</v>
      </c>
      <c r="O1014" s="9">
        <f t="shared" si="44"/>
        <v>25</v>
      </c>
      <c r="P1014" s="9">
        <f>STOCK[[#This Row],[Precio Final]]-STOCK[[#This Row],[Costo total]]</f>
        <v>22.5</v>
      </c>
      <c r="Q1014" s="8">
        <f>STOCK[[#This Row],[Ganancia Unitaria]]*STOCK[[#This Row],[Salidas]]</f>
        <v>0</v>
      </c>
      <c r="R1014" s="8"/>
      <c r="S1014" s="8"/>
      <c r="T1014" s="9"/>
      <c r="U1014" s="8"/>
      <c r="V1014" s="8"/>
    </row>
    <row r="1015" spans="1:22" ht="51" customHeight="1" x14ac:dyDescent="0.2">
      <c r="A1015" s="14" t="s">
        <v>1978</v>
      </c>
      <c r="B1015" s="14" t="s">
        <v>136</v>
      </c>
      <c r="C1015" s="16" t="s">
        <v>1977</v>
      </c>
      <c r="D1015" s="14" t="s">
        <v>34</v>
      </c>
      <c r="E1015" s="15"/>
      <c r="F1015" s="15">
        <v>25</v>
      </c>
      <c r="G1015" s="14">
        <v>1</v>
      </c>
      <c r="H1015" s="17">
        <f>SUMIFS(VENTAS[Cantidad],VENTAS[Código del producto Vendido],STOCK[[#This Row],[Code]])</f>
        <v>0</v>
      </c>
      <c r="I1015" s="14">
        <f>STOCK[[#This Row],[Entradas]]-STOCK[[#This Row],[Salidas]]</f>
        <v>1</v>
      </c>
      <c r="J1015" s="18">
        <f>STOCK[[#This Row],[Precio Final]]*10%</f>
        <v>2.5</v>
      </c>
      <c r="K1015" s="15"/>
      <c r="L1015" s="15"/>
      <c r="M1015" s="19">
        <f>STOCK[[#This Row],[Costo Unitario (USD)]]+STOCK[[#This Row],[Costo Envío (USD)]]+STOCK[[#This Row],[Comisión 10%]]</f>
        <v>2.5</v>
      </c>
      <c r="N1015" s="14">
        <f t="shared" si="41"/>
        <v>3.75</v>
      </c>
      <c r="O1015" s="15">
        <f t="shared" si="44"/>
        <v>25</v>
      </c>
      <c r="P1015" s="15">
        <f>STOCK[[#This Row],[Precio Final]]-STOCK[[#This Row],[Costo total]]</f>
        <v>22.5</v>
      </c>
      <c r="Q1015" s="14">
        <f>STOCK[[#This Row],[Ganancia Unitaria]]*STOCK[[#This Row],[Salidas]]</f>
        <v>0</v>
      </c>
      <c r="R1015" s="14"/>
      <c r="S1015" s="14"/>
      <c r="T1015" s="15"/>
      <c r="U1015" s="14"/>
      <c r="V1015" s="14"/>
    </row>
    <row r="1016" spans="1:22" ht="34" customHeight="1" x14ac:dyDescent="0.2">
      <c r="A1016" s="8" t="s">
        <v>1979</v>
      </c>
      <c r="B1016" s="8" t="s">
        <v>136</v>
      </c>
      <c r="C1016" s="10" t="s">
        <v>1980</v>
      </c>
      <c r="D1016" s="8" t="s">
        <v>42</v>
      </c>
      <c r="E1016" s="9"/>
      <c r="F1016" s="9">
        <v>25</v>
      </c>
      <c r="G1016" s="8">
        <v>1</v>
      </c>
      <c r="H1016" s="11">
        <f>SUMIFS(VENTAS[Cantidad],VENTAS[Código del producto Vendido],STOCK[[#This Row],[Code]])</f>
        <v>1</v>
      </c>
      <c r="I1016" s="8">
        <f>STOCK[[#This Row],[Entradas]]-STOCK[[#This Row],[Salidas]]</f>
        <v>0</v>
      </c>
      <c r="J1016" s="12">
        <f>STOCK[[#This Row],[Precio Final]]*10%</f>
        <v>2.5</v>
      </c>
      <c r="K1016" s="9"/>
      <c r="L1016" s="9"/>
      <c r="M1016" s="13">
        <f>STOCK[[#This Row],[Costo Unitario (USD)]]+STOCK[[#This Row],[Costo Envío (USD)]]+STOCK[[#This Row],[Comisión 10%]]</f>
        <v>2.5</v>
      </c>
      <c r="N1016" s="8">
        <f t="shared" si="41"/>
        <v>3.75</v>
      </c>
      <c r="O1016" s="9">
        <f t="shared" si="44"/>
        <v>25</v>
      </c>
      <c r="P1016" s="9">
        <f>STOCK[[#This Row],[Precio Final]]-STOCK[[#This Row],[Costo total]]</f>
        <v>22.5</v>
      </c>
      <c r="Q1016" s="8">
        <f>STOCK[[#This Row],[Ganancia Unitaria]]*STOCK[[#This Row],[Salidas]]</f>
        <v>22.5</v>
      </c>
      <c r="R1016" s="8"/>
      <c r="S1016" s="8"/>
      <c r="T1016" s="9"/>
      <c r="U1016" s="8"/>
      <c r="V1016" s="8"/>
    </row>
    <row r="1017" spans="1:22" ht="34" customHeight="1" x14ac:dyDescent="0.2">
      <c r="A1017" s="14" t="s">
        <v>1981</v>
      </c>
      <c r="B1017" s="14" t="s">
        <v>136</v>
      </c>
      <c r="C1017" s="16" t="s">
        <v>1982</v>
      </c>
      <c r="D1017" s="14" t="s">
        <v>42</v>
      </c>
      <c r="E1017" s="15"/>
      <c r="F1017" s="15">
        <v>25</v>
      </c>
      <c r="G1017" s="14">
        <v>1</v>
      </c>
      <c r="H1017" s="17">
        <f>SUMIFS(VENTAS[Cantidad],VENTAS[Código del producto Vendido],STOCK[[#This Row],[Code]])</f>
        <v>0</v>
      </c>
      <c r="I1017" s="14">
        <f>STOCK[[#This Row],[Entradas]]-STOCK[[#This Row],[Salidas]]</f>
        <v>1</v>
      </c>
      <c r="J1017" s="18">
        <f>STOCK[[#This Row],[Precio Final]]*10%</f>
        <v>2.5</v>
      </c>
      <c r="K1017" s="15"/>
      <c r="L1017" s="15"/>
      <c r="M1017" s="19">
        <f>STOCK[[#This Row],[Costo Unitario (USD)]]+STOCK[[#This Row],[Costo Envío (USD)]]+STOCK[[#This Row],[Comisión 10%]]</f>
        <v>2.5</v>
      </c>
      <c r="N1017" s="14">
        <f t="shared" si="41"/>
        <v>3.75</v>
      </c>
      <c r="O1017" s="15">
        <f t="shared" si="44"/>
        <v>25</v>
      </c>
      <c r="P1017" s="15">
        <f>STOCK[[#This Row],[Precio Final]]-STOCK[[#This Row],[Costo total]]</f>
        <v>22.5</v>
      </c>
      <c r="Q1017" s="14">
        <f>STOCK[[#This Row],[Ganancia Unitaria]]*STOCK[[#This Row],[Salidas]]</f>
        <v>0</v>
      </c>
      <c r="R1017" s="14"/>
      <c r="S1017" s="14"/>
      <c r="T1017" s="15"/>
      <c r="U1017" s="14"/>
      <c r="V1017" s="14"/>
    </row>
    <row r="1018" spans="1:22" ht="51" customHeight="1" x14ac:dyDescent="0.2">
      <c r="A1018" s="8" t="s">
        <v>1983</v>
      </c>
      <c r="B1018" s="8" t="s">
        <v>136</v>
      </c>
      <c r="C1018" s="10" t="s">
        <v>1984</v>
      </c>
      <c r="D1018" s="8" t="s">
        <v>46</v>
      </c>
      <c r="E1018" s="9"/>
      <c r="F1018" s="9">
        <v>30</v>
      </c>
      <c r="G1018" s="8">
        <v>1</v>
      </c>
      <c r="H1018" s="11">
        <f>SUMIFS(VENTAS[Cantidad],VENTAS[Código del producto Vendido],STOCK[[#This Row],[Code]])</f>
        <v>0</v>
      </c>
      <c r="I1018" s="8">
        <f>STOCK[[#This Row],[Entradas]]-STOCK[[#This Row],[Salidas]]</f>
        <v>1</v>
      </c>
      <c r="J1018" s="12">
        <f>STOCK[[#This Row],[Precio Final]]*10%</f>
        <v>3</v>
      </c>
      <c r="K1018" s="9"/>
      <c r="L1018" s="9"/>
      <c r="M1018" s="13">
        <f>STOCK[[#This Row],[Costo Unitario (USD)]]+STOCK[[#This Row],[Costo Envío (USD)]]+STOCK[[#This Row],[Comisión 10%]]</f>
        <v>3</v>
      </c>
      <c r="N1018" s="8">
        <f t="shared" si="41"/>
        <v>4.5</v>
      </c>
      <c r="O1018" s="9">
        <f t="shared" si="44"/>
        <v>30</v>
      </c>
      <c r="P1018" s="9">
        <f>STOCK[[#This Row],[Precio Final]]-STOCK[[#This Row],[Costo total]]</f>
        <v>27</v>
      </c>
      <c r="Q1018" s="8">
        <f>STOCK[[#This Row],[Ganancia Unitaria]]*STOCK[[#This Row],[Salidas]]</f>
        <v>0</v>
      </c>
      <c r="R1018" s="8"/>
      <c r="S1018" s="8"/>
      <c r="T1018" s="9"/>
      <c r="U1018" s="8"/>
      <c r="V1018" s="8"/>
    </row>
    <row r="1019" spans="1:22" ht="34" customHeight="1" x14ac:dyDescent="0.2">
      <c r="A1019" s="14" t="s">
        <v>1985</v>
      </c>
      <c r="B1019" s="14" t="s">
        <v>136</v>
      </c>
      <c r="C1019" s="16" t="s">
        <v>1986</v>
      </c>
      <c r="D1019" s="14" t="s">
        <v>113</v>
      </c>
      <c r="E1019" s="15"/>
      <c r="F1019" s="15">
        <v>35</v>
      </c>
      <c r="G1019" s="14">
        <v>1</v>
      </c>
      <c r="H1019" s="17">
        <f>SUMIFS(VENTAS[Cantidad],VENTAS[Código del producto Vendido],STOCK[[#This Row],[Code]])</f>
        <v>1</v>
      </c>
      <c r="I1019" s="14">
        <f>STOCK[[#This Row],[Entradas]]-STOCK[[#This Row],[Salidas]]</f>
        <v>0</v>
      </c>
      <c r="J1019" s="18">
        <f>STOCK[[#This Row],[Precio Final]]*10%</f>
        <v>3.5</v>
      </c>
      <c r="K1019" s="15"/>
      <c r="L1019" s="15"/>
      <c r="M1019" s="19">
        <f>STOCK[[#This Row],[Costo Unitario (USD)]]+STOCK[[#This Row],[Costo Envío (USD)]]+STOCK[[#This Row],[Comisión 10%]]</f>
        <v>3.5</v>
      </c>
      <c r="N1019" s="14">
        <f t="shared" si="41"/>
        <v>5.25</v>
      </c>
      <c r="O1019" s="15">
        <f t="shared" si="44"/>
        <v>35</v>
      </c>
      <c r="P1019" s="15">
        <f>STOCK[[#This Row],[Precio Final]]-STOCK[[#This Row],[Costo total]]</f>
        <v>31.5</v>
      </c>
      <c r="Q1019" s="14">
        <f>STOCK[[#This Row],[Ganancia Unitaria]]*STOCK[[#This Row],[Salidas]]</f>
        <v>31.5</v>
      </c>
      <c r="R1019" s="14"/>
      <c r="S1019" s="14"/>
      <c r="T1019" s="15"/>
      <c r="U1019" s="14"/>
      <c r="V1019" s="14"/>
    </row>
    <row r="1020" spans="1:22" ht="34" customHeight="1" x14ac:dyDescent="0.2">
      <c r="A1020" s="8" t="s">
        <v>1987</v>
      </c>
      <c r="B1020" s="8" t="s">
        <v>136</v>
      </c>
      <c r="C1020" s="10" t="s">
        <v>1988</v>
      </c>
      <c r="D1020" s="8" t="s">
        <v>46</v>
      </c>
      <c r="E1020" s="9"/>
      <c r="F1020" s="9">
        <v>25</v>
      </c>
      <c r="G1020" s="8">
        <v>1</v>
      </c>
      <c r="H1020" s="11">
        <f>SUMIFS(VENTAS[Cantidad],VENTAS[Código del producto Vendido],STOCK[[#This Row],[Code]])</f>
        <v>0</v>
      </c>
      <c r="I1020" s="8">
        <f>STOCK[[#This Row],[Entradas]]-STOCK[[#This Row],[Salidas]]</f>
        <v>1</v>
      </c>
      <c r="J1020" s="12">
        <f>STOCK[[#This Row],[Precio Final]]*10%</f>
        <v>2.5</v>
      </c>
      <c r="K1020" s="9"/>
      <c r="L1020" s="9"/>
      <c r="M1020" s="13">
        <f>STOCK[[#This Row],[Costo Unitario (USD)]]+STOCK[[#This Row],[Costo Envío (USD)]]+STOCK[[#This Row],[Comisión 10%]]</f>
        <v>2.5</v>
      </c>
      <c r="N1020" s="8">
        <f t="shared" si="41"/>
        <v>3.75</v>
      </c>
      <c r="O1020" s="9">
        <f t="shared" si="44"/>
        <v>25</v>
      </c>
      <c r="P1020" s="9">
        <f>STOCK[[#This Row],[Precio Final]]-STOCK[[#This Row],[Costo total]]</f>
        <v>22.5</v>
      </c>
      <c r="Q1020" s="8">
        <f>STOCK[[#This Row],[Ganancia Unitaria]]*STOCK[[#This Row],[Salidas]]</f>
        <v>0</v>
      </c>
      <c r="R1020" s="8"/>
      <c r="S1020" s="8"/>
      <c r="T1020" s="9"/>
      <c r="U1020" s="8"/>
      <c r="V1020" s="8"/>
    </row>
    <row r="1021" spans="1:22" ht="51" customHeight="1" x14ac:dyDescent="0.2">
      <c r="A1021" s="14" t="s">
        <v>1989</v>
      </c>
      <c r="B1021" s="14" t="s">
        <v>136</v>
      </c>
      <c r="C1021" s="16" t="s">
        <v>1990</v>
      </c>
      <c r="D1021" s="14" t="s">
        <v>113</v>
      </c>
      <c r="E1021" s="15"/>
      <c r="F1021" s="15">
        <v>18</v>
      </c>
      <c r="G1021" s="14">
        <v>2</v>
      </c>
      <c r="H1021" s="17">
        <f>SUMIFS(VENTAS[Cantidad],VENTAS[Código del producto Vendido],STOCK[[#This Row],[Code]])</f>
        <v>1</v>
      </c>
      <c r="I1021" s="14">
        <f>STOCK[[#This Row],[Entradas]]-STOCK[[#This Row],[Salidas]]</f>
        <v>1</v>
      </c>
      <c r="J1021" s="18">
        <f>STOCK[[#This Row],[Precio Final]]*10%</f>
        <v>1.8</v>
      </c>
      <c r="K1021" s="15"/>
      <c r="L1021" s="15"/>
      <c r="M1021" s="19">
        <f>STOCK[[#This Row],[Costo Unitario (USD)]]+STOCK[[#This Row],[Costo Envío (USD)]]+STOCK[[#This Row],[Comisión 10%]]</f>
        <v>1.8</v>
      </c>
      <c r="N1021" s="14">
        <f t="shared" si="41"/>
        <v>2.7</v>
      </c>
      <c r="O1021" s="15">
        <f t="shared" si="44"/>
        <v>18</v>
      </c>
      <c r="P1021" s="15">
        <f>STOCK[[#This Row],[Precio Final]]-STOCK[[#This Row],[Costo total]]</f>
        <v>16.2</v>
      </c>
      <c r="Q1021" s="14">
        <f>STOCK[[#This Row],[Ganancia Unitaria]]*STOCK[[#This Row],[Salidas]]</f>
        <v>16.2</v>
      </c>
      <c r="R1021" s="14"/>
      <c r="S1021" s="14"/>
      <c r="T1021" s="15"/>
      <c r="U1021" s="14"/>
      <c r="V1021" s="14"/>
    </row>
    <row r="1022" spans="1:22" ht="51" customHeight="1" x14ac:dyDescent="0.2">
      <c r="A1022" s="8" t="s">
        <v>1991</v>
      </c>
      <c r="B1022" s="8" t="s">
        <v>136</v>
      </c>
      <c r="C1022" s="10" t="s">
        <v>1992</v>
      </c>
      <c r="D1022" s="8" t="s">
        <v>113</v>
      </c>
      <c r="E1022" s="9"/>
      <c r="F1022" s="9">
        <v>22</v>
      </c>
      <c r="G1022" s="8">
        <v>2</v>
      </c>
      <c r="H1022" s="11">
        <f>SUMIFS(VENTAS[Cantidad],VENTAS[Código del producto Vendido],STOCK[[#This Row],[Code]])</f>
        <v>1</v>
      </c>
      <c r="I1022" s="8">
        <f>STOCK[[#This Row],[Entradas]]-STOCK[[#This Row],[Salidas]]</f>
        <v>1</v>
      </c>
      <c r="J1022" s="12">
        <f>STOCK[[#This Row],[Precio Final]]*10%</f>
        <v>2.2000000000000002</v>
      </c>
      <c r="K1022" s="9"/>
      <c r="L1022" s="9"/>
      <c r="M1022" s="13">
        <f>STOCK[[#This Row],[Costo Unitario (USD)]]+STOCK[[#This Row],[Costo Envío (USD)]]+STOCK[[#This Row],[Comisión 10%]]</f>
        <v>2.2000000000000002</v>
      </c>
      <c r="N1022" s="8">
        <f t="shared" si="41"/>
        <v>3.3000000000000003</v>
      </c>
      <c r="O1022" s="9">
        <f t="shared" si="44"/>
        <v>22</v>
      </c>
      <c r="P1022" s="9">
        <f>STOCK[[#This Row],[Precio Final]]-STOCK[[#This Row],[Costo total]]</f>
        <v>19.8</v>
      </c>
      <c r="Q1022" s="8">
        <f>STOCK[[#This Row],[Ganancia Unitaria]]*STOCK[[#This Row],[Salidas]]</f>
        <v>19.8</v>
      </c>
      <c r="R1022" s="8"/>
      <c r="S1022" s="8"/>
      <c r="T1022" s="9"/>
      <c r="U1022" s="8"/>
      <c r="V1022" s="8"/>
    </row>
    <row r="1023" spans="1:22" ht="34" customHeight="1" x14ac:dyDescent="0.2">
      <c r="A1023" s="14" t="s">
        <v>1993</v>
      </c>
      <c r="B1023" s="14" t="s">
        <v>136</v>
      </c>
      <c r="C1023" s="16" t="s">
        <v>1994</v>
      </c>
      <c r="D1023" s="14" t="s">
        <v>34</v>
      </c>
      <c r="E1023" s="15"/>
      <c r="F1023" s="15">
        <v>22</v>
      </c>
      <c r="G1023" s="14">
        <v>2</v>
      </c>
      <c r="H1023" s="17">
        <f>SUMIFS(VENTAS[Cantidad],VENTAS[Código del producto Vendido],STOCK[[#This Row],[Code]])</f>
        <v>1</v>
      </c>
      <c r="I1023" s="14">
        <f>STOCK[[#This Row],[Entradas]]-STOCK[[#This Row],[Salidas]]</f>
        <v>1</v>
      </c>
      <c r="J1023" s="18">
        <f>STOCK[[#This Row],[Precio Final]]*10%</f>
        <v>2.2000000000000002</v>
      </c>
      <c r="K1023" s="15"/>
      <c r="L1023" s="15"/>
      <c r="M1023" s="19">
        <f>STOCK[[#This Row],[Costo Unitario (USD)]]+STOCK[[#This Row],[Costo Envío (USD)]]+STOCK[[#This Row],[Comisión 10%]]</f>
        <v>2.2000000000000002</v>
      </c>
      <c r="N1023" s="14">
        <f t="shared" si="41"/>
        <v>3.3000000000000003</v>
      </c>
      <c r="O1023" s="15">
        <f t="shared" si="44"/>
        <v>22</v>
      </c>
      <c r="P1023" s="15">
        <f>STOCK[[#This Row],[Precio Final]]-STOCK[[#This Row],[Costo total]]</f>
        <v>19.8</v>
      </c>
      <c r="Q1023" s="14">
        <f>STOCK[[#This Row],[Ganancia Unitaria]]*STOCK[[#This Row],[Salidas]]</f>
        <v>19.8</v>
      </c>
      <c r="R1023" s="14"/>
      <c r="S1023" s="14"/>
      <c r="T1023" s="15"/>
      <c r="U1023" s="14"/>
      <c r="V1023" s="14"/>
    </row>
    <row r="1024" spans="1:22" ht="34" customHeight="1" x14ac:dyDescent="0.2">
      <c r="A1024" s="8" t="s">
        <v>1995</v>
      </c>
      <c r="B1024" s="8" t="s">
        <v>136</v>
      </c>
      <c r="C1024" s="10" t="s">
        <v>1924</v>
      </c>
      <c r="D1024" s="8" t="s">
        <v>34</v>
      </c>
      <c r="E1024" s="9"/>
      <c r="F1024" s="9">
        <v>20</v>
      </c>
      <c r="G1024" s="8">
        <v>2</v>
      </c>
      <c r="H1024" s="11">
        <f>SUMIFS(VENTAS[Cantidad],VENTAS[Código del producto Vendido],STOCK[[#This Row],[Code]])</f>
        <v>0</v>
      </c>
      <c r="I1024" s="8">
        <v>2</v>
      </c>
      <c r="J1024" s="12">
        <f>STOCK[[#This Row],[Precio Final]]*10%</f>
        <v>2</v>
      </c>
      <c r="K1024" s="9"/>
      <c r="L1024" s="9"/>
      <c r="M1024" s="13">
        <f>STOCK[[#This Row],[Costo Unitario (USD)]]+STOCK[[#This Row],[Costo Envío (USD)]]+STOCK[[#This Row],[Comisión 10%]]</f>
        <v>2</v>
      </c>
      <c r="N1024" s="8">
        <f t="shared" si="41"/>
        <v>3</v>
      </c>
      <c r="O1024" s="9">
        <f t="shared" si="44"/>
        <v>20</v>
      </c>
      <c r="P1024" s="9">
        <f>STOCK[[#This Row],[Precio Final]]-STOCK[[#This Row],[Costo total]]</f>
        <v>18</v>
      </c>
      <c r="Q1024" s="8">
        <f>STOCK[[#This Row],[Ganancia Unitaria]]*STOCK[[#This Row],[Salidas]]</f>
        <v>0</v>
      </c>
      <c r="R1024" s="8"/>
      <c r="S1024" s="8"/>
      <c r="T1024" s="9"/>
      <c r="U1024" s="8"/>
      <c r="V1024" s="8"/>
    </row>
    <row r="1025" spans="1:22" ht="34" customHeight="1" x14ac:dyDescent="0.2">
      <c r="A1025" s="14" t="s">
        <v>1996</v>
      </c>
      <c r="B1025" s="14" t="s">
        <v>136</v>
      </c>
      <c r="C1025" s="16" t="s">
        <v>1918</v>
      </c>
      <c r="D1025" s="14" t="s">
        <v>34</v>
      </c>
      <c r="E1025" s="15"/>
      <c r="F1025" s="15">
        <v>20</v>
      </c>
      <c r="G1025" s="14">
        <v>1</v>
      </c>
      <c r="H1025" s="17">
        <f>SUMIFS(VENTAS[Cantidad],VENTAS[Código del producto Vendido],STOCK[[#This Row],[Code]])</f>
        <v>0</v>
      </c>
      <c r="I1025" s="14">
        <f>STOCK[[#This Row],[Entradas]]-STOCK[[#This Row],[Salidas]]</f>
        <v>1</v>
      </c>
      <c r="J1025" s="18">
        <f>STOCK[[#This Row],[Precio Final]]*10%</f>
        <v>2</v>
      </c>
      <c r="K1025" s="15"/>
      <c r="L1025" s="15"/>
      <c r="M1025" s="19">
        <f>STOCK[[#This Row],[Costo Unitario (USD)]]+STOCK[[#This Row],[Costo Envío (USD)]]+STOCK[[#This Row],[Comisión 10%]]</f>
        <v>2</v>
      </c>
      <c r="N1025" s="14">
        <f t="shared" si="41"/>
        <v>3</v>
      </c>
      <c r="O1025" s="15">
        <f t="shared" si="44"/>
        <v>20</v>
      </c>
      <c r="P1025" s="15">
        <f>STOCK[[#This Row],[Precio Final]]-STOCK[[#This Row],[Costo total]]</f>
        <v>18</v>
      </c>
      <c r="Q1025" s="14">
        <f>STOCK[[#This Row],[Ganancia Unitaria]]*STOCK[[#This Row],[Salidas]]</f>
        <v>0</v>
      </c>
      <c r="R1025" s="14"/>
      <c r="S1025" s="14"/>
      <c r="T1025" s="15"/>
      <c r="U1025" s="14"/>
      <c r="V1025" s="14"/>
    </row>
    <row r="1026" spans="1:22" ht="34" customHeight="1" x14ac:dyDescent="0.2">
      <c r="A1026" s="8" t="s">
        <v>1997</v>
      </c>
      <c r="B1026" s="8" t="s">
        <v>136</v>
      </c>
      <c r="C1026" s="10" t="s">
        <v>1855</v>
      </c>
      <c r="D1026" s="8" t="s">
        <v>42</v>
      </c>
      <c r="E1026" s="9"/>
      <c r="F1026" s="9">
        <v>30</v>
      </c>
      <c r="G1026" s="8">
        <v>1</v>
      </c>
      <c r="H1026" s="11">
        <f>SUMIFS(VENTAS[Cantidad],VENTAS[Código del producto Vendido],STOCK[[#This Row],[Code]])</f>
        <v>0</v>
      </c>
      <c r="I1026" s="8">
        <f>STOCK[[#This Row],[Entradas]]-STOCK[[#This Row],[Salidas]]</f>
        <v>1</v>
      </c>
      <c r="J1026" s="12">
        <f>STOCK[[#This Row],[Precio Final]]*10%</f>
        <v>3</v>
      </c>
      <c r="K1026" s="9"/>
      <c r="L1026" s="9"/>
      <c r="M1026" s="13">
        <f>STOCK[[#This Row],[Costo Unitario (USD)]]+STOCK[[#This Row],[Costo Envío (USD)]]+STOCK[[#This Row],[Comisión 10%]]</f>
        <v>3</v>
      </c>
      <c r="N1026" s="8">
        <f t="shared" ref="N1026:N1089" si="45">M1026*1.5</f>
        <v>4.5</v>
      </c>
      <c r="O1026" s="9">
        <f t="shared" si="44"/>
        <v>30</v>
      </c>
      <c r="P1026" s="9">
        <f>STOCK[[#This Row],[Precio Final]]-STOCK[[#This Row],[Costo total]]</f>
        <v>27</v>
      </c>
      <c r="Q1026" s="8">
        <f>STOCK[[#This Row],[Ganancia Unitaria]]*STOCK[[#This Row],[Salidas]]</f>
        <v>0</v>
      </c>
      <c r="R1026" s="8"/>
      <c r="S1026" s="8"/>
      <c r="T1026" s="9"/>
      <c r="U1026" s="8"/>
      <c r="V1026" s="8"/>
    </row>
    <row r="1027" spans="1:22" ht="34" customHeight="1" x14ac:dyDescent="0.2">
      <c r="A1027" s="14" t="s">
        <v>1998</v>
      </c>
      <c r="B1027" s="14" t="s">
        <v>136</v>
      </c>
      <c r="C1027" s="16" t="s">
        <v>1999</v>
      </c>
      <c r="D1027" s="14" t="s">
        <v>34</v>
      </c>
      <c r="E1027" s="15"/>
      <c r="F1027" s="15">
        <v>25</v>
      </c>
      <c r="G1027" s="14">
        <v>1</v>
      </c>
      <c r="H1027" s="17">
        <f>SUMIFS(VENTAS[Cantidad],VENTAS[Código del producto Vendido],STOCK[[#This Row],[Code]])</f>
        <v>0</v>
      </c>
      <c r="I1027" s="14">
        <f>STOCK[[#This Row],[Entradas]]-STOCK[[#This Row],[Salidas]]</f>
        <v>1</v>
      </c>
      <c r="J1027" s="18">
        <f>STOCK[[#This Row],[Precio Final]]*10%</f>
        <v>2.5</v>
      </c>
      <c r="K1027" s="15"/>
      <c r="L1027" s="15"/>
      <c r="M1027" s="19">
        <f>STOCK[[#This Row],[Costo Unitario (USD)]]+STOCK[[#This Row],[Costo Envío (USD)]]+STOCK[[#This Row],[Comisión 10%]]</f>
        <v>2.5</v>
      </c>
      <c r="N1027" s="14">
        <f t="shared" si="45"/>
        <v>3.75</v>
      </c>
      <c r="O1027" s="15">
        <f t="shared" si="44"/>
        <v>25</v>
      </c>
      <c r="P1027" s="15">
        <f>STOCK[[#This Row],[Precio Final]]-STOCK[[#This Row],[Costo total]]</f>
        <v>22.5</v>
      </c>
      <c r="Q1027" s="14">
        <f>STOCK[[#This Row],[Ganancia Unitaria]]*STOCK[[#This Row],[Salidas]]</f>
        <v>0</v>
      </c>
      <c r="R1027" s="14"/>
      <c r="S1027" s="14"/>
      <c r="T1027" s="15"/>
      <c r="U1027" s="14"/>
      <c r="V1027" s="14"/>
    </row>
    <row r="1028" spans="1:22" ht="34" customHeight="1" x14ac:dyDescent="0.2">
      <c r="A1028" s="8" t="s">
        <v>2000</v>
      </c>
      <c r="B1028" s="8" t="s">
        <v>136</v>
      </c>
      <c r="C1028" s="10" t="s">
        <v>2001</v>
      </c>
      <c r="D1028" s="8" t="s">
        <v>2002</v>
      </c>
      <c r="E1028" s="9"/>
      <c r="F1028" s="9">
        <v>35</v>
      </c>
      <c r="G1028" s="8">
        <v>1</v>
      </c>
      <c r="H1028" s="11">
        <f>SUMIFS(VENTAS[Cantidad],VENTAS[Código del producto Vendido],STOCK[[#This Row],[Code]])</f>
        <v>1</v>
      </c>
      <c r="I1028" s="8">
        <f>STOCK[[#This Row],[Entradas]]-STOCK[[#This Row],[Salidas]]</f>
        <v>0</v>
      </c>
      <c r="J1028" s="12">
        <f>STOCK[[#This Row],[Precio Final]]*10%</f>
        <v>3.5</v>
      </c>
      <c r="K1028" s="9"/>
      <c r="L1028" s="9"/>
      <c r="M1028" s="13">
        <f>STOCK[[#This Row],[Costo Unitario (USD)]]+STOCK[[#This Row],[Costo Envío (USD)]]+STOCK[[#This Row],[Comisión 10%]]</f>
        <v>3.5</v>
      </c>
      <c r="N1028" s="8">
        <f t="shared" si="45"/>
        <v>5.25</v>
      </c>
      <c r="O1028" s="9">
        <f t="shared" si="44"/>
        <v>35</v>
      </c>
      <c r="P1028" s="9">
        <f>STOCK[[#This Row],[Precio Final]]-STOCK[[#This Row],[Costo total]]</f>
        <v>31.5</v>
      </c>
      <c r="Q1028" s="8">
        <f>STOCK[[#This Row],[Ganancia Unitaria]]*STOCK[[#This Row],[Salidas]]</f>
        <v>31.5</v>
      </c>
      <c r="R1028" s="8"/>
      <c r="S1028" s="8"/>
      <c r="T1028" s="9"/>
      <c r="U1028" s="8"/>
      <c r="V1028" s="8"/>
    </row>
    <row r="1029" spans="1:22" ht="34" customHeight="1" x14ac:dyDescent="0.2">
      <c r="A1029" s="14" t="s">
        <v>2003</v>
      </c>
      <c r="B1029" s="14" t="s">
        <v>136</v>
      </c>
      <c r="C1029" s="16" t="s">
        <v>2004</v>
      </c>
      <c r="D1029" s="14" t="s">
        <v>2005</v>
      </c>
      <c r="E1029" s="15"/>
      <c r="F1029" s="15">
        <v>35</v>
      </c>
      <c r="G1029" s="14">
        <v>1</v>
      </c>
      <c r="H1029" s="17">
        <f>SUMIFS(VENTAS[Cantidad],VENTAS[Código del producto Vendido],STOCK[[#This Row],[Code]])</f>
        <v>1</v>
      </c>
      <c r="I1029" s="14">
        <f>STOCK[[#This Row],[Entradas]]-STOCK[[#This Row],[Salidas]]</f>
        <v>0</v>
      </c>
      <c r="J1029" s="18">
        <f>STOCK[[#This Row],[Precio Final]]*10%</f>
        <v>3.5</v>
      </c>
      <c r="K1029" s="15"/>
      <c r="L1029" s="15"/>
      <c r="M1029" s="19">
        <f>STOCK[[#This Row],[Costo Unitario (USD)]]+STOCK[[#This Row],[Costo Envío (USD)]]+STOCK[[#This Row],[Comisión 10%]]</f>
        <v>3.5</v>
      </c>
      <c r="N1029" s="14">
        <f t="shared" si="45"/>
        <v>5.25</v>
      </c>
      <c r="O1029" s="15">
        <f t="shared" si="44"/>
        <v>35</v>
      </c>
      <c r="P1029" s="15">
        <f>STOCK[[#This Row],[Precio Final]]-STOCK[[#This Row],[Costo total]]</f>
        <v>31.5</v>
      </c>
      <c r="Q1029" s="14">
        <f>STOCK[[#This Row],[Ganancia Unitaria]]*STOCK[[#This Row],[Salidas]]</f>
        <v>31.5</v>
      </c>
      <c r="R1029" s="14"/>
      <c r="S1029" s="14"/>
      <c r="T1029" s="15"/>
      <c r="U1029" s="14"/>
      <c r="V1029" s="14"/>
    </row>
    <row r="1030" spans="1:22" ht="34" customHeight="1" x14ac:dyDescent="0.2">
      <c r="A1030" s="8" t="s">
        <v>2006</v>
      </c>
      <c r="B1030" s="8" t="s">
        <v>179</v>
      </c>
      <c r="C1030" s="10" t="s">
        <v>2007</v>
      </c>
      <c r="D1030" s="8" t="s">
        <v>46</v>
      </c>
      <c r="E1030" s="9"/>
      <c r="F1030" s="9">
        <v>30</v>
      </c>
      <c r="G1030" s="8">
        <v>2</v>
      </c>
      <c r="H1030" s="11">
        <f>SUMIFS(VENTAS[Cantidad],VENTAS[Código del producto Vendido],STOCK[[#This Row],[Code]])</f>
        <v>0</v>
      </c>
      <c r="I1030" s="8">
        <f>STOCK[[#This Row],[Entradas]]-STOCK[[#This Row],[Salidas]]</f>
        <v>2</v>
      </c>
      <c r="J1030" s="12">
        <f>STOCK[[#This Row],[Precio Final]]*10%</f>
        <v>3</v>
      </c>
      <c r="K1030" s="9"/>
      <c r="L1030" s="9"/>
      <c r="M1030" s="13">
        <f>STOCK[[#This Row],[Costo Unitario (USD)]]+STOCK[[#This Row],[Costo Envío (USD)]]+STOCK[[#This Row],[Comisión 10%]]</f>
        <v>3</v>
      </c>
      <c r="N1030" s="8">
        <f t="shared" si="45"/>
        <v>4.5</v>
      </c>
      <c r="O1030" s="9">
        <f t="shared" si="44"/>
        <v>30</v>
      </c>
      <c r="P1030" s="9">
        <f>STOCK[[#This Row],[Precio Final]]-STOCK[[#This Row],[Costo total]]</f>
        <v>27</v>
      </c>
      <c r="Q1030" s="8">
        <f>STOCK[[#This Row],[Ganancia Unitaria]]*STOCK[[#This Row],[Salidas]]</f>
        <v>0</v>
      </c>
      <c r="R1030" s="8"/>
      <c r="S1030" s="8"/>
      <c r="T1030" s="9"/>
      <c r="U1030" s="8"/>
      <c r="V1030" s="8"/>
    </row>
    <row r="1031" spans="1:22" ht="34" customHeight="1" x14ac:dyDescent="0.2">
      <c r="A1031" s="14" t="s">
        <v>2008</v>
      </c>
      <c r="B1031" s="14" t="s">
        <v>99</v>
      </c>
      <c r="C1031" s="16" t="s">
        <v>2009</v>
      </c>
      <c r="D1031" s="14" t="s">
        <v>34</v>
      </c>
      <c r="E1031" s="15"/>
      <c r="F1031" s="15">
        <v>18</v>
      </c>
      <c r="G1031" s="14">
        <v>2</v>
      </c>
      <c r="H1031" s="17">
        <f>SUMIFS(VENTAS[Cantidad],VENTAS[Código del producto Vendido],STOCK[[#This Row],[Code]])</f>
        <v>0</v>
      </c>
      <c r="I1031" s="14">
        <f>STOCK[[#This Row],[Entradas]]-STOCK[[#This Row],[Salidas]]</f>
        <v>2</v>
      </c>
      <c r="J1031" s="18">
        <f>STOCK[[#This Row],[Precio Final]]*10%</f>
        <v>1.8</v>
      </c>
      <c r="K1031" s="15"/>
      <c r="L1031" s="15"/>
      <c r="M1031" s="19">
        <f>STOCK[[#This Row],[Costo Unitario (USD)]]+STOCK[[#This Row],[Costo Envío (USD)]]+STOCK[[#This Row],[Comisión 10%]]</f>
        <v>1.8</v>
      </c>
      <c r="N1031" s="14">
        <f t="shared" si="45"/>
        <v>2.7</v>
      </c>
      <c r="O1031" s="15">
        <f t="shared" si="44"/>
        <v>18</v>
      </c>
      <c r="P1031" s="15">
        <f>STOCK[[#This Row],[Precio Final]]-STOCK[[#This Row],[Costo total]]</f>
        <v>16.2</v>
      </c>
      <c r="Q1031" s="14">
        <f>STOCK[[#This Row],[Ganancia Unitaria]]*STOCK[[#This Row],[Salidas]]</f>
        <v>0</v>
      </c>
      <c r="R1031" s="14"/>
      <c r="S1031" s="14"/>
      <c r="T1031" s="15"/>
      <c r="U1031" s="14"/>
      <c r="V1031" s="14"/>
    </row>
    <row r="1032" spans="1:22" ht="34" customHeight="1" x14ac:dyDescent="0.2">
      <c r="A1032" s="8" t="s">
        <v>2010</v>
      </c>
      <c r="B1032" s="8" t="s">
        <v>99</v>
      </c>
      <c r="C1032" s="10" t="s">
        <v>2011</v>
      </c>
      <c r="D1032" s="8" t="s">
        <v>34</v>
      </c>
      <c r="E1032" s="9"/>
      <c r="F1032" s="9">
        <v>18</v>
      </c>
      <c r="G1032" s="8">
        <v>1</v>
      </c>
      <c r="H1032" s="11">
        <f>SUMIFS(VENTAS[Cantidad],VENTAS[Código del producto Vendido],STOCK[[#This Row],[Code]])</f>
        <v>0</v>
      </c>
      <c r="I1032" s="8">
        <f>STOCK[[#This Row],[Entradas]]-STOCK[[#This Row],[Salidas]]</f>
        <v>1</v>
      </c>
      <c r="J1032" s="12">
        <f>STOCK[[#This Row],[Precio Final]]*10%</f>
        <v>1.8</v>
      </c>
      <c r="K1032" s="9"/>
      <c r="L1032" s="9"/>
      <c r="M1032" s="13">
        <f>STOCK[[#This Row],[Costo Unitario (USD)]]+STOCK[[#This Row],[Costo Envío (USD)]]+STOCK[[#This Row],[Comisión 10%]]</f>
        <v>1.8</v>
      </c>
      <c r="N1032" s="8">
        <f t="shared" si="45"/>
        <v>2.7</v>
      </c>
      <c r="O1032" s="9">
        <f t="shared" si="44"/>
        <v>18</v>
      </c>
      <c r="P1032" s="9">
        <f>STOCK[[#This Row],[Precio Final]]-STOCK[[#This Row],[Costo total]]</f>
        <v>16.2</v>
      </c>
      <c r="Q1032" s="8">
        <f>STOCK[[#This Row],[Ganancia Unitaria]]*STOCK[[#This Row],[Salidas]]</f>
        <v>0</v>
      </c>
      <c r="R1032" s="8"/>
      <c r="S1032" s="8"/>
      <c r="T1032" s="9"/>
      <c r="U1032" s="8"/>
      <c r="V1032" s="8"/>
    </row>
    <row r="1033" spans="1:22" ht="34" customHeight="1" x14ac:dyDescent="0.2">
      <c r="A1033" s="14" t="s">
        <v>2012</v>
      </c>
      <c r="B1033" s="14" t="s">
        <v>99</v>
      </c>
      <c r="C1033" s="16" t="s">
        <v>2013</v>
      </c>
      <c r="D1033" s="14" t="s">
        <v>113</v>
      </c>
      <c r="E1033" s="15"/>
      <c r="F1033" s="15">
        <v>18</v>
      </c>
      <c r="G1033" s="14">
        <v>1</v>
      </c>
      <c r="H1033" s="17">
        <f>SUMIFS(VENTAS[Cantidad],VENTAS[Código del producto Vendido],STOCK[[#This Row],[Code]])</f>
        <v>0</v>
      </c>
      <c r="I1033" s="14">
        <f>STOCK[[#This Row],[Entradas]]-STOCK[[#This Row],[Salidas]]</f>
        <v>1</v>
      </c>
      <c r="J1033" s="18">
        <f>STOCK[[#This Row],[Precio Final]]*10%</f>
        <v>1.8</v>
      </c>
      <c r="K1033" s="15"/>
      <c r="L1033" s="15"/>
      <c r="M1033" s="19">
        <f>STOCK[[#This Row],[Costo Unitario (USD)]]+STOCK[[#This Row],[Costo Envío (USD)]]+STOCK[[#This Row],[Comisión 10%]]</f>
        <v>1.8</v>
      </c>
      <c r="N1033" s="14">
        <f t="shared" si="45"/>
        <v>2.7</v>
      </c>
      <c r="O1033" s="15">
        <f t="shared" si="44"/>
        <v>18</v>
      </c>
      <c r="P1033" s="15">
        <f>STOCK[[#This Row],[Precio Final]]-STOCK[[#This Row],[Costo total]]</f>
        <v>16.2</v>
      </c>
      <c r="Q1033" s="14">
        <f>STOCK[[#This Row],[Ganancia Unitaria]]*STOCK[[#This Row],[Salidas]]</f>
        <v>0</v>
      </c>
      <c r="R1033" s="14"/>
      <c r="S1033" s="14"/>
      <c r="T1033" s="15"/>
      <c r="U1033" s="14"/>
      <c r="V1033" s="14"/>
    </row>
    <row r="1034" spans="1:22" ht="51" customHeight="1" x14ac:dyDescent="0.2">
      <c r="A1034" s="8" t="s">
        <v>2014</v>
      </c>
      <c r="B1034" s="8" t="s">
        <v>99</v>
      </c>
      <c r="C1034" s="10" t="s">
        <v>2015</v>
      </c>
      <c r="D1034" s="8" t="s">
        <v>34</v>
      </c>
      <c r="E1034" s="9"/>
      <c r="F1034" s="9">
        <v>18</v>
      </c>
      <c r="G1034" s="8">
        <v>1</v>
      </c>
      <c r="H1034" s="11">
        <f>SUMIFS(VENTAS[Cantidad],VENTAS[Código del producto Vendido],STOCK[[#This Row],[Code]])</f>
        <v>0</v>
      </c>
      <c r="I1034" s="8">
        <f>STOCK[[#This Row],[Entradas]]-STOCK[[#This Row],[Salidas]]</f>
        <v>1</v>
      </c>
      <c r="J1034" s="12">
        <f>STOCK[[#This Row],[Precio Final]]*10%</f>
        <v>1.8</v>
      </c>
      <c r="K1034" s="9"/>
      <c r="L1034" s="9"/>
      <c r="M1034" s="13">
        <f>STOCK[[#This Row],[Costo Unitario (USD)]]+STOCK[[#This Row],[Costo Envío (USD)]]+STOCK[[#This Row],[Comisión 10%]]</f>
        <v>1.8</v>
      </c>
      <c r="N1034" s="8">
        <f t="shared" si="45"/>
        <v>2.7</v>
      </c>
      <c r="O1034" s="9">
        <f t="shared" si="44"/>
        <v>18</v>
      </c>
      <c r="P1034" s="9">
        <f>STOCK[[#This Row],[Precio Final]]-STOCK[[#This Row],[Costo total]]</f>
        <v>16.2</v>
      </c>
      <c r="Q1034" s="8">
        <f>STOCK[[#This Row],[Ganancia Unitaria]]*STOCK[[#This Row],[Salidas]]</f>
        <v>0</v>
      </c>
      <c r="R1034" s="8"/>
      <c r="S1034" s="8"/>
      <c r="T1034" s="9"/>
      <c r="U1034" s="8"/>
      <c r="V1034" s="8"/>
    </row>
    <row r="1035" spans="1:22" ht="68" customHeight="1" x14ac:dyDescent="0.2">
      <c r="A1035" s="14" t="s">
        <v>2016</v>
      </c>
      <c r="B1035" s="14" t="s">
        <v>581</v>
      </c>
      <c r="C1035" s="16" t="s">
        <v>2017</v>
      </c>
      <c r="D1035" s="14" t="s">
        <v>224</v>
      </c>
      <c r="E1035" s="15"/>
      <c r="F1035" s="15">
        <v>20</v>
      </c>
      <c r="G1035" s="14">
        <v>1</v>
      </c>
      <c r="H1035" s="17">
        <f>SUMIFS(VENTAS[Cantidad],VENTAS[Código del producto Vendido],STOCK[[#This Row],[Code]])</f>
        <v>0</v>
      </c>
      <c r="I1035" s="14">
        <f>STOCK[[#This Row],[Entradas]]-STOCK[[#This Row],[Salidas]]</f>
        <v>1</v>
      </c>
      <c r="J1035" s="18">
        <f>STOCK[[#This Row],[Precio Final]]*10%</f>
        <v>2</v>
      </c>
      <c r="K1035" s="15"/>
      <c r="L1035" s="15"/>
      <c r="M1035" s="19">
        <f>STOCK[[#This Row],[Costo Unitario (USD)]]+STOCK[[#This Row],[Costo Envío (USD)]]+STOCK[[#This Row],[Comisión 10%]]</f>
        <v>2</v>
      </c>
      <c r="N1035" s="14">
        <f t="shared" si="45"/>
        <v>3</v>
      </c>
      <c r="O1035" s="15">
        <f t="shared" si="44"/>
        <v>20</v>
      </c>
      <c r="P1035" s="15">
        <f>STOCK[[#This Row],[Precio Final]]-STOCK[[#This Row],[Costo total]]</f>
        <v>18</v>
      </c>
      <c r="Q1035" s="14">
        <f>STOCK[[#This Row],[Ganancia Unitaria]]*STOCK[[#This Row],[Salidas]]</f>
        <v>0</v>
      </c>
      <c r="R1035" s="14"/>
      <c r="S1035" s="14"/>
      <c r="T1035" s="15"/>
      <c r="U1035" s="14"/>
      <c r="V1035" s="14"/>
    </row>
    <row r="1036" spans="1:22" ht="34" customHeight="1" x14ac:dyDescent="0.2">
      <c r="A1036" s="8" t="s">
        <v>2018</v>
      </c>
      <c r="B1036" s="8" t="s">
        <v>99</v>
      </c>
      <c r="C1036" s="10" t="s">
        <v>2019</v>
      </c>
      <c r="D1036" s="8" t="s">
        <v>113</v>
      </c>
      <c r="E1036" s="9"/>
      <c r="F1036" s="9">
        <v>18</v>
      </c>
      <c r="G1036" s="8">
        <v>1</v>
      </c>
      <c r="H1036" s="11">
        <f>SUMIFS(VENTAS[Cantidad],VENTAS[Código del producto Vendido],STOCK[[#This Row],[Code]])</f>
        <v>0</v>
      </c>
      <c r="I1036" s="8">
        <f>STOCK[[#This Row],[Entradas]]-STOCK[[#This Row],[Salidas]]</f>
        <v>1</v>
      </c>
      <c r="J1036" s="12">
        <f>STOCK[[#This Row],[Precio Final]]*10%</f>
        <v>1.8</v>
      </c>
      <c r="K1036" s="9"/>
      <c r="L1036" s="9"/>
      <c r="M1036" s="13">
        <f>STOCK[[#This Row],[Costo Unitario (USD)]]+STOCK[[#This Row],[Costo Envío (USD)]]+STOCK[[#This Row],[Comisión 10%]]</f>
        <v>1.8</v>
      </c>
      <c r="N1036" s="8">
        <f t="shared" si="45"/>
        <v>2.7</v>
      </c>
      <c r="O1036" s="9">
        <f t="shared" si="44"/>
        <v>18</v>
      </c>
      <c r="P1036" s="9">
        <f>STOCK[[#This Row],[Precio Final]]-STOCK[[#This Row],[Costo total]]</f>
        <v>16.2</v>
      </c>
      <c r="Q1036" s="8">
        <f>STOCK[[#This Row],[Ganancia Unitaria]]*STOCK[[#This Row],[Salidas]]</f>
        <v>0</v>
      </c>
      <c r="R1036" s="8"/>
      <c r="S1036" s="8"/>
      <c r="T1036" s="9"/>
      <c r="U1036" s="8"/>
      <c r="V1036" s="8"/>
    </row>
    <row r="1037" spans="1:22" ht="34" customHeight="1" x14ac:dyDescent="0.2">
      <c r="A1037" s="14" t="s">
        <v>2020</v>
      </c>
      <c r="B1037" s="14" t="s">
        <v>99</v>
      </c>
      <c r="C1037" s="16" t="s">
        <v>2021</v>
      </c>
      <c r="D1037" s="14" t="s">
        <v>34</v>
      </c>
      <c r="E1037" s="15"/>
      <c r="F1037" s="15">
        <v>18</v>
      </c>
      <c r="G1037" s="14">
        <v>1</v>
      </c>
      <c r="H1037" s="17">
        <f>SUMIFS(VENTAS[Cantidad],VENTAS[Código del producto Vendido],STOCK[[#This Row],[Code]])</f>
        <v>0</v>
      </c>
      <c r="I1037" s="14">
        <f>STOCK[[#This Row],[Entradas]]-STOCK[[#This Row],[Salidas]]</f>
        <v>1</v>
      </c>
      <c r="J1037" s="18">
        <f>STOCK[[#This Row],[Precio Final]]*10%</f>
        <v>1.8</v>
      </c>
      <c r="K1037" s="15"/>
      <c r="L1037" s="15"/>
      <c r="M1037" s="19">
        <f>STOCK[[#This Row],[Costo Unitario (USD)]]+STOCK[[#This Row],[Costo Envío (USD)]]+STOCK[[#This Row],[Comisión 10%]]</f>
        <v>1.8</v>
      </c>
      <c r="N1037" s="14">
        <f t="shared" si="45"/>
        <v>2.7</v>
      </c>
      <c r="O1037" s="15">
        <f t="shared" si="44"/>
        <v>18</v>
      </c>
      <c r="P1037" s="15">
        <f>STOCK[[#This Row],[Precio Final]]-STOCK[[#This Row],[Costo total]]</f>
        <v>16.2</v>
      </c>
      <c r="Q1037" s="14">
        <f>STOCK[[#This Row],[Ganancia Unitaria]]*STOCK[[#This Row],[Salidas]]</f>
        <v>0</v>
      </c>
      <c r="R1037" s="14"/>
      <c r="S1037" s="14"/>
      <c r="T1037" s="15"/>
      <c r="U1037" s="14"/>
      <c r="V1037" s="14"/>
    </row>
    <row r="1038" spans="1:22" ht="34" customHeight="1" x14ac:dyDescent="0.2">
      <c r="A1038" s="8" t="s">
        <v>2022</v>
      </c>
      <c r="B1038" s="8" t="s">
        <v>99</v>
      </c>
      <c r="C1038" s="10" t="s">
        <v>2023</v>
      </c>
      <c r="D1038" s="8" t="s">
        <v>46</v>
      </c>
      <c r="E1038" s="9"/>
      <c r="F1038" s="9">
        <v>18</v>
      </c>
      <c r="G1038" s="8">
        <v>1</v>
      </c>
      <c r="H1038" s="11">
        <f>SUMIFS(VENTAS[Cantidad],VENTAS[Código del producto Vendido],STOCK[[#This Row],[Code]])</f>
        <v>0</v>
      </c>
      <c r="I1038" s="8">
        <f>STOCK[[#This Row],[Entradas]]-STOCK[[#This Row],[Salidas]]</f>
        <v>1</v>
      </c>
      <c r="J1038" s="12">
        <f>STOCK[[#This Row],[Precio Final]]*10%</f>
        <v>1.8</v>
      </c>
      <c r="K1038" s="9"/>
      <c r="L1038" s="9"/>
      <c r="M1038" s="13">
        <f>STOCK[[#This Row],[Costo Unitario (USD)]]+STOCK[[#This Row],[Costo Envío (USD)]]+STOCK[[#This Row],[Comisión 10%]]</f>
        <v>1.8</v>
      </c>
      <c r="N1038" s="8">
        <f t="shared" si="45"/>
        <v>2.7</v>
      </c>
      <c r="O1038" s="9">
        <f t="shared" si="44"/>
        <v>18</v>
      </c>
      <c r="P1038" s="9">
        <f>STOCK[[#This Row],[Precio Final]]-STOCK[[#This Row],[Costo total]]</f>
        <v>16.2</v>
      </c>
      <c r="Q1038" s="8">
        <f>STOCK[[#This Row],[Ganancia Unitaria]]*STOCK[[#This Row],[Salidas]]</f>
        <v>0</v>
      </c>
      <c r="R1038" s="8"/>
      <c r="S1038" s="8"/>
      <c r="T1038" s="9"/>
      <c r="U1038" s="8"/>
      <c r="V1038" s="8"/>
    </row>
    <row r="1039" spans="1:22" ht="51" customHeight="1" x14ac:dyDescent="0.2">
      <c r="A1039" s="14" t="s">
        <v>2024</v>
      </c>
      <c r="B1039" s="14" t="s">
        <v>99</v>
      </c>
      <c r="C1039" s="16" t="s">
        <v>2025</v>
      </c>
      <c r="D1039" s="14" t="s">
        <v>34</v>
      </c>
      <c r="E1039" s="15"/>
      <c r="F1039" s="15">
        <v>18</v>
      </c>
      <c r="G1039" s="14">
        <v>1</v>
      </c>
      <c r="H1039" s="17">
        <f>SUMIFS(VENTAS[Cantidad],VENTAS[Código del producto Vendido],STOCK[[#This Row],[Code]])</f>
        <v>0</v>
      </c>
      <c r="I1039" s="14">
        <f>STOCK[[#This Row],[Entradas]]-STOCK[[#This Row],[Salidas]]</f>
        <v>1</v>
      </c>
      <c r="J1039" s="18">
        <f>STOCK[[#This Row],[Precio Final]]*10%</f>
        <v>1.8</v>
      </c>
      <c r="K1039" s="15"/>
      <c r="L1039" s="15"/>
      <c r="M1039" s="19">
        <f>STOCK[[#This Row],[Costo Unitario (USD)]]+STOCK[[#This Row],[Costo Envío (USD)]]+STOCK[[#This Row],[Comisión 10%]]</f>
        <v>1.8</v>
      </c>
      <c r="N1039" s="14">
        <f t="shared" si="45"/>
        <v>2.7</v>
      </c>
      <c r="O1039" s="15">
        <f t="shared" si="44"/>
        <v>18</v>
      </c>
      <c r="P1039" s="15">
        <f>STOCK[[#This Row],[Precio Final]]-STOCK[[#This Row],[Costo total]]</f>
        <v>16.2</v>
      </c>
      <c r="Q1039" s="14">
        <f>STOCK[[#This Row],[Ganancia Unitaria]]*STOCK[[#This Row],[Salidas]]</f>
        <v>0</v>
      </c>
      <c r="R1039" s="14"/>
      <c r="S1039" s="14"/>
      <c r="T1039" s="15"/>
      <c r="U1039" s="14"/>
      <c r="V1039" s="14"/>
    </row>
    <row r="1040" spans="1:22" ht="51" customHeight="1" x14ac:dyDescent="0.2">
      <c r="A1040" s="8" t="s">
        <v>2026</v>
      </c>
      <c r="B1040" s="8" t="s">
        <v>99</v>
      </c>
      <c r="C1040" s="10" t="s">
        <v>2027</v>
      </c>
      <c r="D1040" s="8" t="s">
        <v>42</v>
      </c>
      <c r="E1040" s="9"/>
      <c r="F1040" s="9">
        <v>18</v>
      </c>
      <c r="G1040" s="8">
        <v>1</v>
      </c>
      <c r="H1040" s="11">
        <f>SUMIFS(VENTAS[Cantidad],VENTAS[Código del producto Vendido],STOCK[[#This Row],[Code]])</f>
        <v>0</v>
      </c>
      <c r="I1040" s="8">
        <f>STOCK[[#This Row],[Entradas]]-STOCK[[#This Row],[Salidas]]</f>
        <v>1</v>
      </c>
      <c r="J1040" s="12">
        <f>STOCK[[#This Row],[Precio Final]]*10%</f>
        <v>1.8</v>
      </c>
      <c r="K1040" s="9"/>
      <c r="L1040" s="9"/>
      <c r="M1040" s="13">
        <f>STOCK[[#This Row],[Costo Unitario (USD)]]+STOCK[[#This Row],[Costo Envío (USD)]]+STOCK[[#This Row],[Comisión 10%]]</f>
        <v>1.8</v>
      </c>
      <c r="N1040" s="8">
        <f t="shared" si="45"/>
        <v>2.7</v>
      </c>
      <c r="O1040" s="9">
        <f t="shared" si="44"/>
        <v>18</v>
      </c>
      <c r="P1040" s="9">
        <f>STOCK[[#This Row],[Precio Final]]-STOCK[[#This Row],[Costo total]]</f>
        <v>16.2</v>
      </c>
      <c r="Q1040" s="8">
        <f>STOCK[[#This Row],[Ganancia Unitaria]]*STOCK[[#This Row],[Salidas]]</f>
        <v>0</v>
      </c>
      <c r="R1040" s="8"/>
      <c r="S1040" s="8"/>
      <c r="T1040" s="9"/>
      <c r="U1040" s="8"/>
      <c r="V1040" s="8"/>
    </row>
    <row r="1041" spans="1:22" ht="51" customHeight="1" x14ac:dyDescent="0.2">
      <c r="A1041" s="14" t="s">
        <v>2028</v>
      </c>
      <c r="B1041" s="14" t="s">
        <v>99</v>
      </c>
      <c r="C1041" s="16" t="s">
        <v>2029</v>
      </c>
      <c r="D1041" s="14" t="s">
        <v>69</v>
      </c>
      <c r="E1041" s="15"/>
      <c r="F1041" s="15">
        <v>18</v>
      </c>
      <c r="G1041" s="14">
        <v>1</v>
      </c>
      <c r="H1041" s="17">
        <f>SUMIFS(VENTAS[Cantidad],VENTAS[Código del producto Vendido],STOCK[[#This Row],[Code]])</f>
        <v>0</v>
      </c>
      <c r="I1041" s="14">
        <f>STOCK[[#This Row],[Entradas]]-STOCK[[#This Row],[Salidas]]</f>
        <v>1</v>
      </c>
      <c r="J1041" s="18">
        <f>STOCK[[#This Row],[Precio Final]]*10%</f>
        <v>1.8</v>
      </c>
      <c r="K1041" s="15"/>
      <c r="L1041" s="15"/>
      <c r="M1041" s="19">
        <f>STOCK[[#This Row],[Costo Unitario (USD)]]+STOCK[[#This Row],[Costo Envío (USD)]]+STOCK[[#This Row],[Comisión 10%]]</f>
        <v>1.8</v>
      </c>
      <c r="N1041" s="14">
        <f t="shared" si="45"/>
        <v>2.7</v>
      </c>
      <c r="O1041" s="15">
        <f t="shared" si="44"/>
        <v>18</v>
      </c>
      <c r="P1041" s="15">
        <f>STOCK[[#This Row],[Precio Final]]-STOCK[[#This Row],[Costo total]]</f>
        <v>16.2</v>
      </c>
      <c r="Q1041" s="14">
        <f>STOCK[[#This Row],[Ganancia Unitaria]]*STOCK[[#This Row],[Salidas]]</f>
        <v>0</v>
      </c>
      <c r="R1041" s="14"/>
      <c r="S1041" s="14"/>
      <c r="T1041" s="15"/>
      <c r="U1041" s="14"/>
      <c r="V1041" s="14"/>
    </row>
    <row r="1042" spans="1:22" ht="34" customHeight="1" x14ac:dyDescent="0.2">
      <c r="A1042" s="8" t="s">
        <v>2030</v>
      </c>
      <c r="B1042" s="8" t="s">
        <v>99</v>
      </c>
      <c r="C1042" s="10" t="s">
        <v>2031</v>
      </c>
      <c r="D1042" s="8" t="s">
        <v>42</v>
      </c>
      <c r="E1042" s="9"/>
      <c r="F1042" s="9">
        <v>18</v>
      </c>
      <c r="G1042" s="8">
        <v>1</v>
      </c>
      <c r="H1042" s="11">
        <f>SUMIFS(VENTAS[Cantidad],VENTAS[Código del producto Vendido],STOCK[[#This Row],[Code]])</f>
        <v>0</v>
      </c>
      <c r="I1042" s="8">
        <f>STOCK[[#This Row],[Entradas]]-STOCK[[#This Row],[Salidas]]</f>
        <v>1</v>
      </c>
      <c r="J1042" s="12">
        <f>STOCK[[#This Row],[Precio Final]]*10%</f>
        <v>1.8</v>
      </c>
      <c r="K1042" s="9"/>
      <c r="L1042" s="9"/>
      <c r="M1042" s="13">
        <f>STOCK[[#This Row],[Costo Unitario (USD)]]+STOCK[[#This Row],[Costo Envío (USD)]]+STOCK[[#This Row],[Comisión 10%]]</f>
        <v>1.8</v>
      </c>
      <c r="N1042" s="8">
        <f t="shared" si="45"/>
        <v>2.7</v>
      </c>
      <c r="O1042" s="9">
        <f t="shared" ref="O1042:O1073" si="46">F1042</f>
        <v>18</v>
      </c>
      <c r="P1042" s="9">
        <f>STOCK[[#This Row],[Precio Final]]-STOCK[[#This Row],[Costo total]]</f>
        <v>16.2</v>
      </c>
      <c r="Q1042" s="8">
        <f>STOCK[[#This Row],[Ganancia Unitaria]]*STOCK[[#This Row],[Salidas]]</f>
        <v>0</v>
      </c>
      <c r="R1042" s="8"/>
      <c r="S1042" s="8"/>
      <c r="T1042" s="9"/>
      <c r="U1042" s="8"/>
      <c r="V1042" s="8"/>
    </row>
    <row r="1043" spans="1:22" ht="51" customHeight="1" x14ac:dyDescent="0.2">
      <c r="A1043" s="14" t="s">
        <v>2032</v>
      </c>
      <c r="B1043" s="14" t="s">
        <v>99</v>
      </c>
      <c r="C1043" s="16" t="s">
        <v>2025</v>
      </c>
      <c r="D1043" s="14" t="s">
        <v>46</v>
      </c>
      <c r="E1043" s="15"/>
      <c r="F1043" s="15">
        <v>18</v>
      </c>
      <c r="G1043" s="14">
        <v>1</v>
      </c>
      <c r="H1043" s="17">
        <f>SUMIFS(VENTAS[Cantidad],VENTAS[Código del producto Vendido],STOCK[[#This Row],[Code]])</f>
        <v>0</v>
      </c>
      <c r="I1043" s="14">
        <f>STOCK[[#This Row],[Entradas]]-STOCK[[#This Row],[Salidas]]</f>
        <v>1</v>
      </c>
      <c r="J1043" s="18">
        <f>STOCK[[#This Row],[Precio Final]]*10%</f>
        <v>1.8</v>
      </c>
      <c r="K1043" s="15"/>
      <c r="L1043" s="15"/>
      <c r="M1043" s="19">
        <f>STOCK[[#This Row],[Costo Unitario (USD)]]+STOCK[[#This Row],[Costo Envío (USD)]]+STOCK[[#This Row],[Comisión 10%]]</f>
        <v>1.8</v>
      </c>
      <c r="N1043" s="14">
        <f t="shared" si="45"/>
        <v>2.7</v>
      </c>
      <c r="O1043" s="15">
        <f t="shared" si="46"/>
        <v>18</v>
      </c>
      <c r="P1043" s="15">
        <f>STOCK[[#This Row],[Precio Final]]-STOCK[[#This Row],[Costo total]]</f>
        <v>16.2</v>
      </c>
      <c r="Q1043" s="14">
        <f>STOCK[[#This Row],[Ganancia Unitaria]]*STOCK[[#This Row],[Salidas]]</f>
        <v>0</v>
      </c>
      <c r="R1043" s="14"/>
      <c r="S1043" s="14"/>
      <c r="T1043" s="15"/>
      <c r="U1043" s="14"/>
      <c r="V1043" s="14"/>
    </row>
    <row r="1044" spans="1:22" ht="51" customHeight="1" x14ac:dyDescent="0.2">
      <c r="A1044" s="8" t="s">
        <v>2033</v>
      </c>
      <c r="B1044" s="8" t="s">
        <v>581</v>
      </c>
      <c r="C1044" s="10" t="s">
        <v>2034</v>
      </c>
      <c r="D1044" s="8" t="s">
        <v>224</v>
      </c>
      <c r="E1044" s="9"/>
      <c r="F1044" s="9">
        <v>40</v>
      </c>
      <c r="G1044" s="8">
        <v>2</v>
      </c>
      <c r="H1044" s="11">
        <f>SUMIFS(VENTAS[Cantidad],VENTAS[Código del producto Vendido],STOCK[[#This Row],[Code]])</f>
        <v>0</v>
      </c>
      <c r="I1044" s="8">
        <f>STOCK[[#This Row],[Entradas]]-STOCK[[#This Row],[Salidas]]</f>
        <v>2</v>
      </c>
      <c r="J1044" s="12">
        <f>STOCK[[#This Row],[Precio Final]]*10%</f>
        <v>4</v>
      </c>
      <c r="K1044" s="9"/>
      <c r="L1044" s="9"/>
      <c r="M1044" s="13">
        <f>STOCK[[#This Row],[Costo Unitario (USD)]]+STOCK[[#This Row],[Costo Envío (USD)]]+STOCK[[#This Row],[Comisión 10%]]</f>
        <v>4</v>
      </c>
      <c r="N1044" s="8">
        <f t="shared" si="45"/>
        <v>6</v>
      </c>
      <c r="O1044" s="9">
        <f t="shared" si="46"/>
        <v>40</v>
      </c>
      <c r="P1044" s="9">
        <f>STOCK[[#This Row],[Precio Final]]-STOCK[[#This Row],[Costo total]]</f>
        <v>36</v>
      </c>
      <c r="Q1044" s="8">
        <f>STOCK[[#This Row],[Ganancia Unitaria]]*STOCK[[#This Row],[Salidas]]</f>
        <v>0</v>
      </c>
      <c r="R1044" s="8"/>
      <c r="S1044" s="8"/>
      <c r="T1044" s="9"/>
      <c r="U1044" s="8"/>
      <c r="V1044" s="8"/>
    </row>
    <row r="1045" spans="1:22" ht="51" customHeight="1" x14ac:dyDescent="0.2">
      <c r="A1045" s="14" t="s">
        <v>2035</v>
      </c>
      <c r="B1045" s="14" t="s">
        <v>99</v>
      </c>
      <c r="C1045" s="16" t="s">
        <v>2034</v>
      </c>
      <c r="D1045" s="14" t="s">
        <v>113</v>
      </c>
      <c r="E1045" s="15"/>
      <c r="F1045" s="15">
        <v>40</v>
      </c>
      <c r="G1045" s="14">
        <v>1</v>
      </c>
      <c r="H1045" s="17">
        <f>SUMIFS(VENTAS[Cantidad],VENTAS[Código del producto Vendido],STOCK[[#This Row],[Code]])</f>
        <v>0</v>
      </c>
      <c r="I1045" s="14">
        <f>STOCK[[#This Row],[Entradas]]-STOCK[[#This Row],[Salidas]]</f>
        <v>1</v>
      </c>
      <c r="J1045" s="18">
        <f>STOCK[[#This Row],[Precio Final]]*10%</f>
        <v>4</v>
      </c>
      <c r="K1045" s="15"/>
      <c r="L1045" s="15"/>
      <c r="M1045" s="19">
        <f>STOCK[[#This Row],[Costo Unitario (USD)]]+STOCK[[#This Row],[Costo Envío (USD)]]+STOCK[[#This Row],[Comisión 10%]]</f>
        <v>4</v>
      </c>
      <c r="N1045" s="14">
        <f t="shared" si="45"/>
        <v>6</v>
      </c>
      <c r="O1045" s="15">
        <f t="shared" si="46"/>
        <v>40</v>
      </c>
      <c r="P1045" s="15">
        <f>STOCK[[#This Row],[Precio Final]]-STOCK[[#This Row],[Costo total]]</f>
        <v>36</v>
      </c>
      <c r="Q1045" s="14">
        <f>STOCK[[#This Row],[Ganancia Unitaria]]*STOCK[[#This Row],[Salidas]]</f>
        <v>0</v>
      </c>
      <c r="R1045" s="14"/>
      <c r="S1045" s="14"/>
      <c r="T1045" s="15"/>
      <c r="U1045" s="14"/>
      <c r="V1045" s="14"/>
    </row>
    <row r="1046" spans="1:22" ht="51" customHeight="1" x14ac:dyDescent="0.2">
      <c r="A1046" s="8" t="s">
        <v>2036</v>
      </c>
      <c r="B1046" s="8" t="s">
        <v>99</v>
      </c>
      <c r="C1046" s="10" t="s">
        <v>2037</v>
      </c>
      <c r="D1046" s="8" t="s">
        <v>224</v>
      </c>
      <c r="E1046" s="9"/>
      <c r="F1046" s="9">
        <v>18</v>
      </c>
      <c r="G1046" s="8">
        <v>1</v>
      </c>
      <c r="H1046" s="11">
        <f>SUMIFS(VENTAS[Cantidad],VENTAS[Código del producto Vendido],STOCK[[#This Row],[Code]])</f>
        <v>0</v>
      </c>
      <c r="I1046" s="8">
        <f>STOCK[[#This Row],[Entradas]]-STOCK[[#This Row],[Salidas]]</f>
        <v>1</v>
      </c>
      <c r="J1046" s="12">
        <f>STOCK[[#This Row],[Precio Final]]*10%</f>
        <v>1.8</v>
      </c>
      <c r="K1046" s="9"/>
      <c r="L1046" s="9"/>
      <c r="M1046" s="13">
        <f>STOCK[[#This Row],[Costo Unitario (USD)]]+STOCK[[#This Row],[Costo Envío (USD)]]+STOCK[[#This Row],[Comisión 10%]]</f>
        <v>1.8</v>
      </c>
      <c r="N1046" s="8">
        <f t="shared" si="45"/>
        <v>2.7</v>
      </c>
      <c r="O1046" s="9">
        <f t="shared" si="46"/>
        <v>18</v>
      </c>
      <c r="P1046" s="9">
        <f>STOCK[[#This Row],[Precio Final]]-STOCK[[#This Row],[Costo total]]</f>
        <v>16.2</v>
      </c>
      <c r="Q1046" s="8">
        <f>STOCK[[#This Row],[Ganancia Unitaria]]*STOCK[[#This Row],[Salidas]]</f>
        <v>0</v>
      </c>
      <c r="R1046" s="8"/>
      <c r="S1046" s="8"/>
      <c r="T1046" s="9"/>
      <c r="U1046" s="8"/>
      <c r="V1046" s="8"/>
    </row>
    <row r="1047" spans="1:22" ht="34" customHeight="1" x14ac:dyDescent="0.2">
      <c r="A1047" s="14" t="s">
        <v>2038</v>
      </c>
      <c r="B1047" s="14" t="s">
        <v>99</v>
      </c>
      <c r="C1047" s="16" t="s">
        <v>2039</v>
      </c>
      <c r="D1047" s="14" t="s">
        <v>113</v>
      </c>
      <c r="E1047" s="15"/>
      <c r="F1047" s="15">
        <v>18</v>
      </c>
      <c r="G1047" s="14">
        <v>1</v>
      </c>
      <c r="H1047" s="17">
        <f>SUMIFS(VENTAS[Cantidad],VENTAS[Código del producto Vendido],STOCK[[#This Row],[Code]])</f>
        <v>1</v>
      </c>
      <c r="I1047" s="14">
        <f>STOCK[[#This Row],[Entradas]]-STOCK[[#This Row],[Salidas]]</f>
        <v>0</v>
      </c>
      <c r="J1047" s="18">
        <f>STOCK[[#This Row],[Precio Final]]*10%</f>
        <v>1.8</v>
      </c>
      <c r="K1047" s="15"/>
      <c r="L1047" s="15"/>
      <c r="M1047" s="19">
        <f>STOCK[[#This Row],[Costo Unitario (USD)]]+STOCK[[#This Row],[Costo Envío (USD)]]+STOCK[[#This Row],[Comisión 10%]]</f>
        <v>1.8</v>
      </c>
      <c r="N1047" s="14">
        <f t="shared" si="45"/>
        <v>2.7</v>
      </c>
      <c r="O1047" s="15">
        <f t="shared" si="46"/>
        <v>18</v>
      </c>
      <c r="P1047" s="15">
        <f>STOCK[[#This Row],[Precio Final]]-STOCK[[#This Row],[Costo total]]</f>
        <v>16.2</v>
      </c>
      <c r="Q1047" s="14">
        <f>STOCK[[#This Row],[Ganancia Unitaria]]*STOCK[[#This Row],[Salidas]]</f>
        <v>16.2</v>
      </c>
      <c r="R1047" s="14"/>
      <c r="S1047" s="14"/>
      <c r="T1047" s="15"/>
      <c r="U1047" s="14"/>
      <c r="V1047" s="14"/>
    </row>
    <row r="1048" spans="1:22" ht="34" customHeight="1" x14ac:dyDescent="0.2">
      <c r="A1048" s="8" t="s">
        <v>2040</v>
      </c>
      <c r="B1048" s="8" t="s">
        <v>99</v>
      </c>
      <c r="C1048" s="10" t="s">
        <v>2041</v>
      </c>
      <c r="D1048" s="8" t="s">
        <v>224</v>
      </c>
      <c r="E1048" s="9"/>
      <c r="F1048" s="9">
        <v>15</v>
      </c>
      <c r="G1048" s="8">
        <v>1</v>
      </c>
      <c r="H1048" s="11">
        <f>SUMIFS(VENTAS[Cantidad],VENTAS[Código del producto Vendido],STOCK[[#This Row],[Code]])</f>
        <v>0</v>
      </c>
      <c r="I1048" s="8">
        <f>STOCK[[#This Row],[Entradas]]-STOCK[[#This Row],[Salidas]]</f>
        <v>1</v>
      </c>
      <c r="J1048" s="12">
        <f>STOCK[[#This Row],[Precio Final]]*10%</f>
        <v>1.5</v>
      </c>
      <c r="K1048" s="9"/>
      <c r="L1048" s="9"/>
      <c r="M1048" s="13">
        <f>STOCK[[#This Row],[Costo Unitario (USD)]]+STOCK[[#This Row],[Costo Envío (USD)]]+STOCK[[#This Row],[Comisión 10%]]</f>
        <v>1.5</v>
      </c>
      <c r="N1048" s="8">
        <f t="shared" si="45"/>
        <v>2.25</v>
      </c>
      <c r="O1048" s="9">
        <f t="shared" si="46"/>
        <v>15</v>
      </c>
      <c r="P1048" s="9">
        <f>STOCK[[#This Row],[Precio Final]]-STOCK[[#This Row],[Costo total]]</f>
        <v>13.5</v>
      </c>
      <c r="Q1048" s="8">
        <f>STOCK[[#This Row],[Ganancia Unitaria]]*STOCK[[#This Row],[Salidas]]</f>
        <v>0</v>
      </c>
      <c r="R1048" s="8"/>
      <c r="S1048" s="8"/>
      <c r="T1048" s="9"/>
      <c r="U1048" s="8"/>
      <c r="V1048" s="8"/>
    </row>
    <row r="1049" spans="1:22" ht="51" customHeight="1" x14ac:dyDescent="0.2">
      <c r="A1049" s="14" t="s">
        <v>2042</v>
      </c>
      <c r="B1049" s="14" t="s">
        <v>99</v>
      </c>
      <c r="C1049" s="16" t="s">
        <v>2043</v>
      </c>
      <c r="D1049" s="14" t="s">
        <v>34</v>
      </c>
      <c r="E1049" s="15"/>
      <c r="F1049" s="15">
        <v>18</v>
      </c>
      <c r="G1049" s="14">
        <v>1</v>
      </c>
      <c r="H1049" s="17">
        <f>SUMIFS(VENTAS[Cantidad],VENTAS[Código del producto Vendido],STOCK[[#This Row],[Code]])</f>
        <v>0</v>
      </c>
      <c r="I1049" s="14">
        <f>STOCK[[#This Row],[Entradas]]-STOCK[[#This Row],[Salidas]]</f>
        <v>1</v>
      </c>
      <c r="J1049" s="18">
        <f>STOCK[[#This Row],[Precio Final]]*10%</f>
        <v>1.8</v>
      </c>
      <c r="K1049" s="15"/>
      <c r="L1049" s="15"/>
      <c r="M1049" s="19">
        <f>STOCK[[#This Row],[Costo Unitario (USD)]]+STOCK[[#This Row],[Costo Envío (USD)]]+STOCK[[#This Row],[Comisión 10%]]</f>
        <v>1.8</v>
      </c>
      <c r="N1049" s="14">
        <f t="shared" si="45"/>
        <v>2.7</v>
      </c>
      <c r="O1049" s="15">
        <f t="shared" si="46"/>
        <v>18</v>
      </c>
      <c r="P1049" s="15">
        <f>STOCK[[#This Row],[Precio Final]]-STOCK[[#This Row],[Costo total]]</f>
        <v>16.2</v>
      </c>
      <c r="Q1049" s="14">
        <f>STOCK[[#This Row],[Ganancia Unitaria]]*STOCK[[#This Row],[Salidas]]</f>
        <v>0</v>
      </c>
      <c r="R1049" s="14"/>
      <c r="S1049" s="14"/>
      <c r="T1049" s="15"/>
      <c r="U1049" s="14"/>
      <c r="V1049" s="14"/>
    </row>
    <row r="1050" spans="1:22" ht="34" customHeight="1" x14ac:dyDescent="0.2">
      <c r="A1050" s="8" t="s">
        <v>2044</v>
      </c>
      <c r="B1050" s="8" t="s">
        <v>99</v>
      </c>
      <c r="C1050" s="10" t="s">
        <v>2045</v>
      </c>
      <c r="D1050" s="8" t="s">
        <v>224</v>
      </c>
      <c r="E1050" s="9"/>
      <c r="F1050" s="9">
        <v>25</v>
      </c>
      <c r="G1050" s="8">
        <v>3</v>
      </c>
      <c r="H1050" s="11">
        <f>SUMIFS(VENTAS[Cantidad],VENTAS[Código del producto Vendido],STOCK[[#This Row],[Code]])</f>
        <v>0</v>
      </c>
      <c r="I1050" s="8">
        <f>STOCK[[#This Row],[Entradas]]-STOCK[[#This Row],[Salidas]]</f>
        <v>3</v>
      </c>
      <c r="J1050" s="12">
        <f>STOCK[[#This Row],[Precio Final]]*10%</f>
        <v>2.5</v>
      </c>
      <c r="K1050" s="9"/>
      <c r="L1050" s="9"/>
      <c r="M1050" s="13">
        <f>STOCK[[#This Row],[Costo Unitario (USD)]]+STOCK[[#This Row],[Costo Envío (USD)]]+STOCK[[#This Row],[Comisión 10%]]</f>
        <v>2.5</v>
      </c>
      <c r="N1050" s="8">
        <f t="shared" si="45"/>
        <v>3.75</v>
      </c>
      <c r="O1050" s="9">
        <f t="shared" si="46"/>
        <v>25</v>
      </c>
      <c r="P1050" s="9">
        <f>STOCK[[#This Row],[Precio Final]]-STOCK[[#This Row],[Costo total]]</f>
        <v>22.5</v>
      </c>
      <c r="Q1050" s="8">
        <f>STOCK[[#This Row],[Ganancia Unitaria]]*STOCK[[#This Row],[Salidas]]</f>
        <v>0</v>
      </c>
      <c r="R1050" s="8"/>
      <c r="S1050" s="8"/>
      <c r="T1050" s="9"/>
      <c r="U1050" s="8"/>
      <c r="V1050" s="8"/>
    </row>
    <row r="1051" spans="1:22" ht="34" customHeight="1" x14ac:dyDescent="0.2">
      <c r="A1051" s="14" t="s">
        <v>2046</v>
      </c>
      <c r="B1051" s="14" t="s">
        <v>99</v>
      </c>
      <c r="C1051" s="16" t="s">
        <v>2045</v>
      </c>
      <c r="D1051" s="14" t="s">
        <v>34</v>
      </c>
      <c r="E1051" s="15"/>
      <c r="F1051" s="15">
        <v>25</v>
      </c>
      <c r="G1051" s="14">
        <v>1</v>
      </c>
      <c r="H1051" s="17">
        <f>SUMIFS(VENTAS[Cantidad],VENTAS[Código del producto Vendido],STOCK[[#This Row],[Code]])</f>
        <v>0</v>
      </c>
      <c r="I1051" s="14">
        <f>STOCK[[#This Row],[Entradas]]-STOCK[[#This Row],[Salidas]]</f>
        <v>1</v>
      </c>
      <c r="J1051" s="18">
        <f>STOCK[[#This Row],[Precio Final]]*10%</f>
        <v>2.5</v>
      </c>
      <c r="K1051" s="15"/>
      <c r="L1051" s="15"/>
      <c r="M1051" s="19">
        <f>STOCK[[#This Row],[Costo Unitario (USD)]]+STOCK[[#This Row],[Costo Envío (USD)]]+STOCK[[#This Row],[Comisión 10%]]</f>
        <v>2.5</v>
      </c>
      <c r="N1051" s="14">
        <f t="shared" si="45"/>
        <v>3.75</v>
      </c>
      <c r="O1051" s="15">
        <f t="shared" si="46"/>
        <v>25</v>
      </c>
      <c r="P1051" s="15">
        <f>STOCK[[#This Row],[Precio Final]]-STOCK[[#This Row],[Costo total]]</f>
        <v>22.5</v>
      </c>
      <c r="Q1051" s="14">
        <f>STOCK[[#This Row],[Ganancia Unitaria]]*STOCK[[#This Row],[Salidas]]</f>
        <v>0</v>
      </c>
      <c r="R1051" s="14"/>
      <c r="S1051" s="14"/>
      <c r="T1051" s="15"/>
      <c r="U1051" s="14"/>
      <c r="V1051" s="14"/>
    </row>
    <row r="1052" spans="1:22" ht="34" customHeight="1" x14ac:dyDescent="0.2">
      <c r="A1052" s="8" t="s">
        <v>2047</v>
      </c>
      <c r="B1052" s="8" t="s">
        <v>99</v>
      </c>
      <c r="C1052" s="10" t="s">
        <v>2048</v>
      </c>
      <c r="D1052" s="8" t="s">
        <v>42</v>
      </c>
      <c r="E1052" s="9"/>
      <c r="F1052" s="9">
        <v>35</v>
      </c>
      <c r="G1052" s="8">
        <v>1</v>
      </c>
      <c r="H1052" s="11">
        <f>SUMIFS(VENTAS[Cantidad],VENTAS[Código del producto Vendido],STOCK[[#This Row],[Code]])</f>
        <v>0</v>
      </c>
      <c r="I1052" s="8">
        <f>STOCK[[#This Row],[Entradas]]-STOCK[[#This Row],[Salidas]]</f>
        <v>1</v>
      </c>
      <c r="J1052" s="12">
        <f>STOCK[[#This Row],[Precio Final]]*10%</f>
        <v>3.5</v>
      </c>
      <c r="K1052" s="9"/>
      <c r="L1052" s="9"/>
      <c r="M1052" s="13">
        <f>STOCK[[#This Row],[Costo Unitario (USD)]]+STOCK[[#This Row],[Costo Envío (USD)]]+STOCK[[#This Row],[Comisión 10%]]</f>
        <v>3.5</v>
      </c>
      <c r="N1052" s="8">
        <f t="shared" si="45"/>
        <v>5.25</v>
      </c>
      <c r="O1052" s="9">
        <f t="shared" si="46"/>
        <v>35</v>
      </c>
      <c r="P1052" s="9">
        <f>STOCK[[#This Row],[Precio Final]]-STOCK[[#This Row],[Costo total]]</f>
        <v>31.5</v>
      </c>
      <c r="Q1052" s="8">
        <f>STOCK[[#This Row],[Ganancia Unitaria]]*STOCK[[#This Row],[Salidas]]</f>
        <v>0</v>
      </c>
      <c r="R1052" s="8"/>
      <c r="S1052" s="8"/>
      <c r="T1052" s="9"/>
      <c r="U1052" s="8"/>
      <c r="V1052" s="8"/>
    </row>
    <row r="1053" spans="1:22" ht="51" customHeight="1" x14ac:dyDescent="0.2">
      <c r="A1053" s="14" t="s">
        <v>2049</v>
      </c>
      <c r="B1053" s="14" t="s">
        <v>179</v>
      </c>
      <c r="C1053" s="16" t="s">
        <v>2050</v>
      </c>
      <c r="D1053" s="14" t="s">
        <v>113</v>
      </c>
      <c r="E1053" s="15"/>
      <c r="F1053" s="15">
        <v>25</v>
      </c>
      <c r="G1053" s="14">
        <v>2</v>
      </c>
      <c r="H1053" s="17">
        <f>SUMIFS(VENTAS[Cantidad],VENTAS[Código del producto Vendido],STOCK[[#This Row],[Code]])</f>
        <v>0</v>
      </c>
      <c r="I1053" s="14">
        <f>STOCK[[#This Row],[Entradas]]-STOCK[[#This Row],[Salidas]]</f>
        <v>2</v>
      </c>
      <c r="J1053" s="18">
        <f>STOCK[[#This Row],[Precio Final]]*10%</f>
        <v>2.5</v>
      </c>
      <c r="K1053" s="15"/>
      <c r="L1053" s="15"/>
      <c r="M1053" s="19">
        <f>STOCK[[#This Row],[Costo Unitario (USD)]]+STOCK[[#This Row],[Costo Envío (USD)]]+STOCK[[#This Row],[Comisión 10%]]</f>
        <v>2.5</v>
      </c>
      <c r="N1053" s="14">
        <f t="shared" si="45"/>
        <v>3.75</v>
      </c>
      <c r="O1053" s="15">
        <f t="shared" si="46"/>
        <v>25</v>
      </c>
      <c r="P1053" s="15">
        <f>STOCK[[#This Row],[Precio Final]]-STOCK[[#This Row],[Costo total]]</f>
        <v>22.5</v>
      </c>
      <c r="Q1053" s="14">
        <f>STOCK[[#This Row],[Ganancia Unitaria]]*STOCK[[#This Row],[Salidas]]</f>
        <v>0</v>
      </c>
      <c r="R1053" s="14"/>
      <c r="S1053" s="14"/>
      <c r="T1053" s="15"/>
      <c r="U1053" s="14"/>
      <c r="V1053" s="14"/>
    </row>
    <row r="1054" spans="1:22" ht="34" customHeight="1" x14ac:dyDescent="0.2">
      <c r="A1054" s="8" t="s">
        <v>2051</v>
      </c>
      <c r="B1054" s="8" t="s">
        <v>506</v>
      </c>
      <c r="C1054" s="10" t="s">
        <v>2052</v>
      </c>
      <c r="D1054" s="8" t="s">
        <v>224</v>
      </c>
      <c r="E1054" s="9"/>
      <c r="F1054" s="9">
        <v>25</v>
      </c>
      <c r="G1054" s="8">
        <v>1</v>
      </c>
      <c r="H1054" s="11">
        <f>SUMIFS(VENTAS[Cantidad],VENTAS[Código del producto Vendido],STOCK[[#This Row],[Code]])</f>
        <v>0</v>
      </c>
      <c r="I1054" s="8">
        <f>STOCK[[#This Row],[Entradas]]-STOCK[[#This Row],[Salidas]]</f>
        <v>1</v>
      </c>
      <c r="J1054" s="12">
        <f>STOCK[[#This Row],[Precio Final]]*10%</f>
        <v>2.5</v>
      </c>
      <c r="K1054" s="9"/>
      <c r="L1054" s="9"/>
      <c r="M1054" s="13">
        <f>STOCK[[#This Row],[Costo Unitario (USD)]]+STOCK[[#This Row],[Costo Envío (USD)]]+STOCK[[#This Row],[Comisión 10%]]</f>
        <v>2.5</v>
      </c>
      <c r="N1054" s="8">
        <f t="shared" si="45"/>
        <v>3.75</v>
      </c>
      <c r="O1054" s="9">
        <f t="shared" si="46"/>
        <v>25</v>
      </c>
      <c r="P1054" s="9">
        <f>STOCK[[#This Row],[Precio Final]]-STOCK[[#This Row],[Costo total]]</f>
        <v>22.5</v>
      </c>
      <c r="Q1054" s="8">
        <f>STOCK[[#This Row],[Ganancia Unitaria]]*STOCK[[#This Row],[Salidas]]</f>
        <v>0</v>
      </c>
      <c r="R1054" s="8"/>
      <c r="S1054" s="8"/>
      <c r="T1054" s="9"/>
      <c r="U1054" s="8"/>
      <c r="V1054" s="8"/>
    </row>
    <row r="1055" spans="1:22" ht="34" customHeight="1" x14ac:dyDescent="0.2">
      <c r="A1055" s="14" t="s">
        <v>2053</v>
      </c>
      <c r="B1055" s="14" t="s">
        <v>99</v>
      </c>
      <c r="C1055" s="16" t="s">
        <v>2054</v>
      </c>
      <c r="D1055" s="14" t="s">
        <v>113</v>
      </c>
      <c r="E1055" s="15"/>
      <c r="F1055" s="15">
        <v>15</v>
      </c>
      <c r="G1055" s="14">
        <v>1</v>
      </c>
      <c r="H1055" s="17">
        <f>SUMIFS(VENTAS[Cantidad],VENTAS[Código del producto Vendido],STOCK[[#This Row],[Code]])</f>
        <v>0</v>
      </c>
      <c r="I1055" s="14">
        <f>STOCK[[#This Row],[Entradas]]-STOCK[[#This Row],[Salidas]]</f>
        <v>1</v>
      </c>
      <c r="J1055" s="18">
        <f>STOCK[[#This Row],[Precio Final]]*10%</f>
        <v>1.5</v>
      </c>
      <c r="K1055" s="15"/>
      <c r="L1055" s="15"/>
      <c r="M1055" s="19">
        <f>STOCK[[#This Row],[Costo Unitario (USD)]]+STOCK[[#This Row],[Costo Envío (USD)]]+STOCK[[#This Row],[Comisión 10%]]</f>
        <v>1.5</v>
      </c>
      <c r="N1055" s="14">
        <f t="shared" si="45"/>
        <v>2.25</v>
      </c>
      <c r="O1055" s="15">
        <f t="shared" si="46"/>
        <v>15</v>
      </c>
      <c r="P1055" s="15">
        <f>STOCK[[#This Row],[Precio Final]]-STOCK[[#This Row],[Costo total]]</f>
        <v>13.5</v>
      </c>
      <c r="Q1055" s="14">
        <f>STOCK[[#This Row],[Ganancia Unitaria]]*STOCK[[#This Row],[Salidas]]</f>
        <v>0</v>
      </c>
      <c r="R1055" s="14"/>
      <c r="S1055" s="14"/>
      <c r="T1055" s="15"/>
      <c r="U1055" s="14"/>
      <c r="V1055" s="14"/>
    </row>
    <row r="1056" spans="1:22" ht="34" customHeight="1" x14ac:dyDescent="0.2">
      <c r="A1056" s="8" t="s">
        <v>2055</v>
      </c>
      <c r="B1056" s="8" t="s">
        <v>99</v>
      </c>
      <c r="C1056" s="10" t="s">
        <v>2056</v>
      </c>
      <c r="D1056" s="8" t="s">
        <v>113</v>
      </c>
      <c r="E1056" s="9"/>
      <c r="F1056" s="9">
        <v>18</v>
      </c>
      <c r="G1056" s="8">
        <v>2</v>
      </c>
      <c r="H1056" s="11">
        <f>SUMIFS(VENTAS[Cantidad],VENTAS[Código del producto Vendido],STOCK[[#This Row],[Code]])</f>
        <v>0</v>
      </c>
      <c r="I1056" s="8">
        <f>STOCK[[#This Row],[Entradas]]-STOCK[[#This Row],[Salidas]]</f>
        <v>2</v>
      </c>
      <c r="J1056" s="12">
        <f>STOCK[[#This Row],[Precio Final]]*10%</f>
        <v>1.8</v>
      </c>
      <c r="K1056" s="9"/>
      <c r="L1056" s="9"/>
      <c r="M1056" s="13">
        <f>STOCK[[#This Row],[Costo Unitario (USD)]]+STOCK[[#This Row],[Costo Envío (USD)]]+STOCK[[#This Row],[Comisión 10%]]</f>
        <v>1.8</v>
      </c>
      <c r="N1056" s="8">
        <f t="shared" si="45"/>
        <v>2.7</v>
      </c>
      <c r="O1056" s="9">
        <f t="shared" si="46"/>
        <v>18</v>
      </c>
      <c r="P1056" s="9">
        <f>STOCK[[#This Row],[Precio Final]]-STOCK[[#This Row],[Costo total]]</f>
        <v>16.2</v>
      </c>
      <c r="Q1056" s="8">
        <f>STOCK[[#This Row],[Ganancia Unitaria]]*STOCK[[#This Row],[Salidas]]</f>
        <v>0</v>
      </c>
      <c r="R1056" s="8"/>
      <c r="S1056" s="8"/>
      <c r="T1056" s="9"/>
      <c r="U1056" s="8"/>
      <c r="V1056" s="8"/>
    </row>
    <row r="1057" spans="1:22" ht="34" customHeight="1" x14ac:dyDescent="0.2">
      <c r="A1057" s="14" t="s">
        <v>2057</v>
      </c>
      <c r="B1057" s="14" t="s">
        <v>99</v>
      </c>
      <c r="C1057" s="16" t="s">
        <v>2056</v>
      </c>
      <c r="D1057" s="14" t="s">
        <v>42</v>
      </c>
      <c r="E1057" s="15"/>
      <c r="F1057" s="15">
        <v>18</v>
      </c>
      <c r="G1057" s="14">
        <v>1</v>
      </c>
      <c r="H1057" s="17">
        <f>SUMIFS(VENTAS[Cantidad],VENTAS[Código del producto Vendido],STOCK[[#This Row],[Code]])</f>
        <v>0</v>
      </c>
      <c r="I1057" s="14">
        <f>STOCK[[#This Row],[Entradas]]-STOCK[[#This Row],[Salidas]]</f>
        <v>1</v>
      </c>
      <c r="J1057" s="18">
        <f>STOCK[[#This Row],[Precio Final]]*10%</f>
        <v>1.8</v>
      </c>
      <c r="K1057" s="15"/>
      <c r="L1057" s="15"/>
      <c r="M1057" s="19">
        <f>STOCK[[#This Row],[Costo Unitario (USD)]]+STOCK[[#This Row],[Costo Envío (USD)]]+STOCK[[#This Row],[Comisión 10%]]</f>
        <v>1.8</v>
      </c>
      <c r="N1057" s="14">
        <f t="shared" si="45"/>
        <v>2.7</v>
      </c>
      <c r="O1057" s="15">
        <f t="shared" si="46"/>
        <v>18</v>
      </c>
      <c r="P1057" s="15">
        <f>STOCK[[#This Row],[Precio Final]]-STOCK[[#This Row],[Costo total]]</f>
        <v>16.2</v>
      </c>
      <c r="Q1057" s="14">
        <f>STOCK[[#This Row],[Ganancia Unitaria]]*STOCK[[#This Row],[Salidas]]</f>
        <v>0</v>
      </c>
      <c r="R1057" s="14"/>
      <c r="S1057" s="14"/>
      <c r="T1057" s="15"/>
      <c r="U1057" s="14"/>
      <c r="V1057" s="14"/>
    </row>
    <row r="1058" spans="1:22" ht="34" customHeight="1" x14ac:dyDescent="0.2">
      <c r="A1058" s="8" t="s">
        <v>2058</v>
      </c>
      <c r="B1058" s="8" t="s">
        <v>99</v>
      </c>
      <c r="C1058" s="10" t="s">
        <v>715</v>
      </c>
      <c r="D1058" s="8" t="s">
        <v>42</v>
      </c>
      <c r="E1058" s="9"/>
      <c r="F1058" s="9">
        <v>15</v>
      </c>
      <c r="G1058" s="8">
        <v>2</v>
      </c>
      <c r="H1058" s="11">
        <f>SUMIFS(VENTAS[Cantidad],VENTAS[Código del producto Vendido],STOCK[[#This Row],[Code]])</f>
        <v>0</v>
      </c>
      <c r="I1058" s="8">
        <v>1</v>
      </c>
      <c r="J1058" s="12">
        <f>STOCK[[#This Row],[Precio Final]]*10%</f>
        <v>1.5</v>
      </c>
      <c r="K1058" s="9"/>
      <c r="L1058" s="9"/>
      <c r="M1058" s="13">
        <f>STOCK[[#This Row],[Costo Unitario (USD)]]+STOCK[[#This Row],[Costo Envío (USD)]]+STOCK[[#This Row],[Comisión 10%]]</f>
        <v>1.5</v>
      </c>
      <c r="N1058" s="8">
        <f t="shared" si="45"/>
        <v>2.25</v>
      </c>
      <c r="O1058" s="9">
        <f t="shared" si="46"/>
        <v>15</v>
      </c>
      <c r="P1058" s="9">
        <f>STOCK[[#This Row],[Precio Final]]-STOCK[[#This Row],[Costo total]]</f>
        <v>13.5</v>
      </c>
      <c r="Q1058" s="8">
        <f>STOCK[[#This Row],[Ganancia Unitaria]]*STOCK[[#This Row],[Salidas]]</f>
        <v>0</v>
      </c>
      <c r="R1058" s="8"/>
      <c r="S1058" s="8"/>
      <c r="T1058" s="9"/>
      <c r="U1058" s="8"/>
      <c r="V1058" s="8"/>
    </row>
    <row r="1059" spans="1:22" ht="34" customHeight="1" x14ac:dyDescent="0.2">
      <c r="A1059" s="14" t="s">
        <v>2059</v>
      </c>
      <c r="B1059" s="14" t="s">
        <v>99</v>
      </c>
      <c r="C1059" s="16" t="s">
        <v>2019</v>
      </c>
      <c r="D1059" s="14" t="s">
        <v>34</v>
      </c>
      <c r="E1059" s="15"/>
      <c r="F1059" s="15">
        <v>18</v>
      </c>
      <c r="G1059" s="14">
        <v>2</v>
      </c>
      <c r="H1059" s="17">
        <f>SUMIFS(VENTAS[Cantidad],VENTAS[Código del producto Vendido],STOCK[[#This Row],[Code]])</f>
        <v>0</v>
      </c>
      <c r="I1059" s="14">
        <f>STOCK[[#This Row],[Entradas]]-STOCK[[#This Row],[Salidas]]</f>
        <v>2</v>
      </c>
      <c r="J1059" s="18">
        <f>STOCK[[#This Row],[Precio Final]]*10%</f>
        <v>1.8</v>
      </c>
      <c r="K1059" s="15"/>
      <c r="L1059" s="15"/>
      <c r="M1059" s="19">
        <f>STOCK[[#This Row],[Costo Unitario (USD)]]+STOCK[[#This Row],[Costo Envío (USD)]]+STOCK[[#This Row],[Comisión 10%]]</f>
        <v>1.8</v>
      </c>
      <c r="N1059" s="14">
        <f t="shared" si="45"/>
        <v>2.7</v>
      </c>
      <c r="O1059" s="15">
        <f t="shared" si="46"/>
        <v>18</v>
      </c>
      <c r="P1059" s="15">
        <f>STOCK[[#This Row],[Precio Final]]-STOCK[[#This Row],[Costo total]]</f>
        <v>16.2</v>
      </c>
      <c r="Q1059" s="14">
        <f>STOCK[[#This Row],[Ganancia Unitaria]]*STOCK[[#This Row],[Salidas]]</f>
        <v>0</v>
      </c>
      <c r="R1059" s="14"/>
      <c r="S1059" s="14"/>
      <c r="T1059" s="15"/>
      <c r="U1059" s="14"/>
      <c r="V1059" s="14"/>
    </row>
    <row r="1060" spans="1:22" ht="34" customHeight="1" x14ac:dyDescent="0.2">
      <c r="A1060" s="8" t="s">
        <v>2060</v>
      </c>
      <c r="B1060" s="8" t="s">
        <v>99</v>
      </c>
      <c r="C1060" s="10" t="s">
        <v>2061</v>
      </c>
      <c r="D1060" s="8" t="s">
        <v>46</v>
      </c>
      <c r="E1060" s="9"/>
      <c r="F1060" s="9">
        <v>18</v>
      </c>
      <c r="G1060" s="8">
        <v>1</v>
      </c>
      <c r="H1060" s="11">
        <f>SUMIFS(VENTAS[Cantidad],VENTAS[Código del producto Vendido],STOCK[[#This Row],[Code]])</f>
        <v>0</v>
      </c>
      <c r="I1060" s="8">
        <f>STOCK[[#This Row],[Entradas]]-STOCK[[#This Row],[Salidas]]</f>
        <v>1</v>
      </c>
      <c r="J1060" s="12">
        <f>STOCK[[#This Row],[Precio Final]]*10%</f>
        <v>1.8</v>
      </c>
      <c r="K1060" s="9"/>
      <c r="L1060" s="9"/>
      <c r="M1060" s="13">
        <f>STOCK[[#This Row],[Costo Unitario (USD)]]+STOCK[[#This Row],[Costo Envío (USD)]]+STOCK[[#This Row],[Comisión 10%]]</f>
        <v>1.8</v>
      </c>
      <c r="N1060" s="8">
        <f t="shared" si="45"/>
        <v>2.7</v>
      </c>
      <c r="O1060" s="9">
        <f t="shared" si="46"/>
        <v>18</v>
      </c>
      <c r="P1060" s="9">
        <f>STOCK[[#This Row],[Precio Final]]-STOCK[[#This Row],[Costo total]]</f>
        <v>16.2</v>
      </c>
      <c r="Q1060" s="8">
        <f>STOCK[[#This Row],[Ganancia Unitaria]]*STOCK[[#This Row],[Salidas]]</f>
        <v>0</v>
      </c>
      <c r="R1060" s="8"/>
      <c r="S1060" s="8"/>
      <c r="T1060" s="9"/>
      <c r="U1060" s="8"/>
      <c r="V1060" s="8"/>
    </row>
    <row r="1061" spans="1:22" ht="51" customHeight="1" x14ac:dyDescent="0.2">
      <c r="A1061" s="14" t="s">
        <v>2062</v>
      </c>
      <c r="B1061" s="14" t="s">
        <v>99</v>
      </c>
      <c r="C1061" s="16" t="s">
        <v>2063</v>
      </c>
      <c r="D1061" s="14" t="s">
        <v>42</v>
      </c>
      <c r="E1061" s="15"/>
      <c r="F1061" s="15">
        <v>18</v>
      </c>
      <c r="G1061" s="14">
        <v>1</v>
      </c>
      <c r="H1061" s="17">
        <f>SUMIFS(VENTAS[Cantidad],VENTAS[Código del producto Vendido],STOCK[[#This Row],[Code]])</f>
        <v>0</v>
      </c>
      <c r="I1061" s="14">
        <f>STOCK[[#This Row],[Entradas]]-STOCK[[#This Row],[Salidas]]</f>
        <v>1</v>
      </c>
      <c r="J1061" s="18">
        <f>STOCK[[#This Row],[Precio Final]]*10%</f>
        <v>1.8</v>
      </c>
      <c r="K1061" s="15"/>
      <c r="L1061" s="15"/>
      <c r="M1061" s="19">
        <f>STOCK[[#This Row],[Costo Unitario (USD)]]+STOCK[[#This Row],[Costo Envío (USD)]]+STOCK[[#This Row],[Comisión 10%]]</f>
        <v>1.8</v>
      </c>
      <c r="N1061" s="14">
        <f t="shared" si="45"/>
        <v>2.7</v>
      </c>
      <c r="O1061" s="15">
        <f t="shared" si="46"/>
        <v>18</v>
      </c>
      <c r="P1061" s="15">
        <f>STOCK[[#This Row],[Precio Final]]-STOCK[[#This Row],[Costo total]]</f>
        <v>16.2</v>
      </c>
      <c r="Q1061" s="14">
        <f>STOCK[[#This Row],[Ganancia Unitaria]]*STOCK[[#This Row],[Salidas]]</f>
        <v>0</v>
      </c>
      <c r="R1061" s="14"/>
      <c r="S1061" s="14"/>
      <c r="T1061" s="15"/>
      <c r="U1061" s="14"/>
      <c r="V1061" s="14"/>
    </row>
    <row r="1062" spans="1:22" ht="34" customHeight="1" x14ac:dyDescent="0.2">
      <c r="A1062" s="8" t="s">
        <v>2064</v>
      </c>
      <c r="B1062" s="8" t="s">
        <v>99</v>
      </c>
      <c r="C1062" s="10" t="s">
        <v>2065</v>
      </c>
      <c r="D1062" s="8" t="s">
        <v>34</v>
      </c>
      <c r="E1062" s="9"/>
      <c r="F1062" s="9">
        <v>18</v>
      </c>
      <c r="G1062" s="8">
        <v>1</v>
      </c>
      <c r="H1062" s="11">
        <f>SUMIFS(VENTAS[Cantidad],VENTAS[Código del producto Vendido],STOCK[[#This Row],[Code]])</f>
        <v>0</v>
      </c>
      <c r="I1062" s="8">
        <f>STOCK[[#This Row],[Entradas]]-STOCK[[#This Row],[Salidas]]</f>
        <v>1</v>
      </c>
      <c r="J1062" s="12">
        <f>STOCK[[#This Row],[Precio Final]]*10%</f>
        <v>1.8</v>
      </c>
      <c r="K1062" s="9"/>
      <c r="L1062" s="9"/>
      <c r="M1062" s="13">
        <f>STOCK[[#This Row],[Costo Unitario (USD)]]+STOCK[[#This Row],[Costo Envío (USD)]]+STOCK[[#This Row],[Comisión 10%]]</f>
        <v>1.8</v>
      </c>
      <c r="N1062" s="8">
        <f t="shared" si="45"/>
        <v>2.7</v>
      </c>
      <c r="O1062" s="9">
        <f t="shared" si="46"/>
        <v>18</v>
      </c>
      <c r="P1062" s="9">
        <f>STOCK[[#This Row],[Precio Final]]-STOCK[[#This Row],[Costo total]]</f>
        <v>16.2</v>
      </c>
      <c r="Q1062" s="8">
        <f>STOCK[[#This Row],[Ganancia Unitaria]]*STOCK[[#This Row],[Salidas]]</f>
        <v>0</v>
      </c>
      <c r="R1062" s="8"/>
      <c r="S1062" s="8"/>
      <c r="T1062" s="9"/>
      <c r="U1062" s="8"/>
      <c r="V1062" s="8"/>
    </row>
    <row r="1063" spans="1:22" ht="34" customHeight="1" x14ac:dyDescent="0.2">
      <c r="A1063" s="14" t="s">
        <v>2066</v>
      </c>
      <c r="B1063" s="14" t="s">
        <v>99</v>
      </c>
      <c r="C1063" s="16" t="s">
        <v>2067</v>
      </c>
      <c r="D1063" s="14" t="s">
        <v>42</v>
      </c>
      <c r="E1063" s="15"/>
      <c r="F1063" s="15">
        <v>18</v>
      </c>
      <c r="G1063" s="14">
        <v>1</v>
      </c>
      <c r="H1063" s="17">
        <f>SUMIFS(VENTAS[Cantidad],VENTAS[Código del producto Vendido],STOCK[[#This Row],[Code]])</f>
        <v>0</v>
      </c>
      <c r="I1063" s="14">
        <f>STOCK[[#This Row],[Entradas]]-STOCK[[#This Row],[Salidas]]</f>
        <v>1</v>
      </c>
      <c r="J1063" s="18">
        <f>STOCK[[#This Row],[Precio Final]]*10%</f>
        <v>1.8</v>
      </c>
      <c r="K1063" s="15"/>
      <c r="L1063" s="15"/>
      <c r="M1063" s="19">
        <f>STOCK[[#This Row],[Costo Unitario (USD)]]+STOCK[[#This Row],[Costo Envío (USD)]]+STOCK[[#This Row],[Comisión 10%]]</f>
        <v>1.8</v>
      </c>
      <c r="N1063" s="14">
        <f t="shared" si="45"/>
        <v>2.7</v>
      </c>
      <c r="O1063" s="15">
        <f t="shared" si="46"/>
        <v>18</v>
      </c>
      <c r="P1063" s="15">
        <f>STOCK[[#This Row],[Precio Final]]-STOCK[[#This Row],[Costo total]]</f>
        <v>16.2</v>
      </c>
      <c r="Q1063" s="14">
        <f>STOCK[[#This Row],[Ganancia Unitaria]]*STOCK[[#This Row],[Salidas]]</f>
        <v>0</v>
      </c>
      <c r="R1063" s="14"/>
      <c r="S1063" s="14"/>
      <c r="T1063" s="15"/>
      <c r="U1063" s="14"/>
      <c r="V1063" s="14"/>
    </row>
    <row r="1064" spans="1:22" ht="51" customHeight="1" x14ac:dyDescent="0.2">
      <c r="A1064" s="8" t="s">
        <v>2068</v>
      </c>
      <c r="B1064" s="8" t="s">
        <v>99</v>
      </c>
      <c r="C1064" s="10" t="s">
        <v>2069</v>
      </c>
      <c r="D1064" s="8" t="s">
        <v>46</v>
      </c>
      <c r="E1064" s="9"/>
      <c r="F1064" s="9">
        <v>18</v>
      </c>
      <c r="G1064" s="8">
        <v>1</v>
      </c>
      <c r="H1064" s="11">
        <f>SUMIFS(VENTAS[Cantidad],VENTAS[Código del producto Vendido],STOCK[[#This Row],[Code]])</f>
        <v>0</v>
      </c>
      <c r="I1064" s="8">
        <f>STOCK[[#This Row],[Entradas]]-STOCK[[#This Row],[Salidas]]</f>
        <v>1</v>
      </c>
      <c r="J1064" s="12">
        <f>STOCK[[#This Row],[Precio Final]]*10%</f>
        <v>1.8</v>
      </c>
      <c r="K1064" s="9"/>
      <c r="L1064" s="9"/>
      <c r="M1064" s="13">
        <f>STOCK[[#This Row],[Costo Unitario (USD)]]+STOCK[[#This Row],[Costo Envío (USD)]]+STOCK[[#This Row],[Comisión 10%]]</f>
        <v>1.8</v>
      </c>
      <c r="N1064" s="8">
        <f t="shared" si="45"/>
        <v>2.7</v>
      </c>
      <c r="O1064" s="9">
        <f t="shared" si="46"/>
        <v>18</v>
      </c>
      <c r="P1064" s="9">
        <f>STOCK[[#This Row],[Precio Final]]-STOCK[[#This Row],[Costo total]]</f>
        <v>16.2</v>
      </c>
      <c r="Q1064" s="8">
        <f>STOCK[[#This Row],[Ganancia Unitaria]]*STOCK[[#This Row],[Salidas]]</f>
        <v>0</v>
      </c>
      <c r="R1064" s="8"/>
      <c r="S1064" s="8"/>
      <c r="T1064" s="9"/>
      <c r="U1064" s="8"/>
      <c r="V1064" s="8"/>
    </row>
    <row r="1065" spans="1:22" ht="34" customHeight="1" x14ac:dyDescent="0.2">
      <c r="A1065" s="14" t="s">
        <v>2070</v>
      </c>
      <c r="B1065" s="14" t="s">
        <v>99</v>
      </c>
      <c r="C1065" s="16" t="s">
        <v>2071</v>
      </c>
      <c r="D1065" s="14" t="s">
        <v>46</v>
      </c>
      <c r="E1065" s="15"/>
      <c r="F1065" s="15">
        <v>18</v>
      </c>
      <c r="G1065" s="14">
        <v>1</v>
      </c>
      <c r="H1065" s="17">
        <f>SUMIFS(VENTAS[Cantidad],VENTAS[Código del producto Vendido],STOCK[[#This Row],[Code]])</f>
        <v>0</v>
      </c>
      <c r="I1065" s="14">
        <f>STOCK[[#This Row],[Entradas]]-STOCK[[#This Row],[Salidas]]</f>
        <v>1</v>
      </c>
      <c r="J1065" s="18">
        <f>STOCK[[#This Row],[Precio Final]]*10%</f>
        <v>1.8</v>
      </c>
      <c r="K1065" s="15"/>
      <c r="L1065" s="15"/>
      <c r="M1065" s="19">
        <f>STOCK[[#This Row],[Costo Unitario (USD)]]+STOCK[[#This Row],[Costo Envío (USD)]]+STOCK[[#This Row],[Comisión 10%]]</f>
        <v>1.8</v>
      </c>
      <c r="N1065" s="14">
        <f t="shared" si="45"/>
        <v>2.7</v>
      </c>
      <c r="O1065" s="15">
        <f t="shared" si="46"/>
        <v>18</v>
      </c>
      <c r="P1065" s="15">
        <f>STOCK[[#This Row],[Precio Final]]-STOCK[[#This Row],[Costo total]]</f>
        <v>16.2</v>
      </c>
      <c r="Q1065" s="14">
        <f>STOCK[[#This Row],[Ganancia Unitaria]]*STOCK[[#This Row],[Salidas]]</f>
        <v>0</v>
      </c>
      <c r="R1065" s="14"/>
      <c r="S1065" s="14"/>
      <c r="T1065" s="15"/>
      <c r="U1065" s="14"/>
      <c r="V1065" s="14"/>
    </row>
    <row r="1066" spans="1:22" ht="34" customHeight="1" x14ac:dyDescent="0.2">
      <c r="A1066" s="8" t="s">
        <v>2072</v>
      </c>
      <c r="B1066" s="8" t="s">
        <v>99</v>
      </c>
      <c r="C1066" s="10" t="s">
        <v>2073</v>
      </c>
      <c r="D1066" s="8" t="s">
        <v>42</v>
      </c>
      <c r="E1066" s="9"/>
      <c r="F1066" s="9">
        <v>15</v>
      </c>
      <c r="G1066" s="8">
        <v>1</v>
      </c>
      <c r="H1066" s="11">
        <f>SUMIFS(VENTAS[Cantidad],VENTAS[Código del producto Vendido],STOCK[[#This Row],[Code]])</f>
        <v>0</v>
      </c>
      <c r="I1066" s="8">
        <f>STOCK[[#This Row],[Entradas]]-STOCK[[#This Row],[Salidas]]</f>
        <v>1</v>
      </c>
      <c r="J1066" s="12">
        <f>STOCK[[#This Row],[Precio Final]]*10%</f>
        <v>1.5</v>
      </c>
      <c r="K1066" s="9"/>
      <c r="L1066" s="9"/>
      <c r="M1066" s="13">
        <f>STOCK[[#This Row],[Costo Unitario (USD)]]+STOCK[[#This Row],[Costo Envío (USD)]]+STOCK[[#This Row],[Comisión 10%]]</f>
        <v>1.5</v>
      </c>
      <c r="N1066" s="8">
        <f t="shared" si="45"/>
        <v>2.25</v>
      </c>
      <c r="O1066" s="9">
        <f t="shared" si="46"/>
        <v>15</v>
      </c>
      <c r="P1066" s="9">
        <f>STOCK[[#This Row],[Precio Final]]-STOCK[[#This Row],[Costo total]]</f>
        <v>13.5</v>
      </c>
      <c r="Q1066" s="8">
        <f>STOCK[[#This Row],[Ganancia Unitaria]]*STOCK[[#This Row],[Salidas]]</f>
        <v>0</v>
      </c>
      <c r="R1066" s="8"/>
      <c r="S1066" s="8"/>
      <c r="T1066" s="9"/>
      <c r="U1066" s="8"/>
      <c r="V1066" s="8"/>
    </row>
    <row r="1067" spans="1:22" ht="34" customHeight="1" x14ac:dyDescent="0.2">
      <c r="A1067" s="14" t="s">
        <v>2074</v>
      </c>
      <c r="B1067" s="14" t="s">
        <v>99</v>
      </c>
      <c r="C1067" s="16" t="s">
        <v>2073</v>
      </c>
      <c r="D1067" s="14" t="s">
        <v>34</v>
      </c>
      <c r="E1067" s="15"/>
      <c r="F1067" s="15">
        <v>15</v>
      </c>
      <c r="G1067" s="14">
        <v>1</v>
      </c>
      <c r="H1067" s="17">
        <f>SUMIFS(VENTAS[Cantidad],VENTAS[Código del producto Vendido],STOCK[[#This Row],[Code]])</f>
        <v>1</v>
      </c>
      <c r="I1067" s="14">
        <f>STOCK[[#This Row],[Entradas]]-STOCK[[#This Row],[Salidas]]</f>
        <v>0</v>
      </c>
      <c r="J1067" s="18">
        <f>STOCK[[#This Row],[Precio Final]]*10%</f>
        <v>1.5</v>
      </c>
      <c r="K1067" s="15"/>
      <c r="L1067" s="15"/>
      <c r="M1067" s="19">
        <f>STOCK[[#This Row],[Costo Unitario (USD)]]+STOCK[[#This Row],[Costo Envío (USD)]]+STOCK[[#This Row],[Comisión 10%]]</f>
        <v>1.5</v>
      </c>
      <c r="N1067" s="14">
        <f t="shared" si="45"/>
        <v>2.25</v>
      </c>
      <c r="O1067" s="15">
        <f t="shared" si="46"/>
        <v>15</v>
      </c>
      <c r="P1067" s="15">
        <f>STOCK[[#This Row],[Precio Final]]-STOCK[[#This Row],[Costo total]]</f>
        <v>13.5</v>
      </c>
      <c r="Q1067" s="14">
        <f>STOCK[[#This Row],[Ganancia Unitaria]]*STOCK[[#This Row],[Salidas]]</f>
        <v>13.5</v>
      </c>
      <c r="R1067" s="14"/>
      <c r="S1067" s="14"/>
      <c r="T1067" s="15"/>
      <c r="U1067" s="14"/>
      <c r="V1067" s="14"/>
    </row>
    <row r="1068" spans="1:22" ht="51" customHeight="1" x14ac:dyDescent="0.2">
      <c r="A1068" s="8" t="s">
        <v>2075</v>
      </c>
      <c r="B1068" s="8" t="s">
        <v>99</v>
      </c>
      <c r="C1068" s="10" t="s">
        <v>2076</v>
      </c>
      <c r="D1068" s="8" t="s">
        <v>2077</v>
      </c>
      <c r="E1068" s="9"/>
      <c r="F1068" s="9">
        <v>20</v>
      </c>
      <c r="G1068" s="8">
        <v>1</v>
      </c>
      <c r="H1068" s="11">
        <f>SUMIFS(VENTAS[Cantidad],VENTAS[Código del producto Vendido],STOCK[[#This Row],[Code]])</f>
        <v>1</v>
      </c>
      <c r="I1068" s="8">
        <f>STOCK[[#This Row],[Entradas]]-STOCK[[#This Row],[Salidas]]</f>
        <v>0</v>
      </c>
      <c r="J1068" s="12">
        <f>STOCK[[#This Row],[Precio Final]]*10%</f>
        <v>2</v>
      </c>
      <c r="K1068" s="9"/>
      <c r="L1068" s="9"/>
      <c r="M1068" s="13">
        <f>STOCK[[#This Row],[Costo Unitario (USD)]]+STOCK[[#This Row],[Costo Envío (USD)]]+STOCK[[#This Row],[Comisión 10%]]</f>
        <v>2</v>
      </c>
      <c r="N1068" s="8">
        <f t="shared" si="45"/>
        <v>3</v>
      </c>
      <c r="O1068" s="9">
        <f t="shared" si="46"/>
        <v>20</v>
      </c>
      <c r="P1068" s="9">
        <f>STOCK[[#This Row],[Precio Final]]-STOCK[[#This Row],[Costo total]]</f>
        <v>18</v>
      </c>
      <c r="Q1068" s="8">
        <f>STOCK[[#This Row],[Ganancia Unitaria]]*STOCK[[#This Row],[Salidas]]</f>
        <v>18</v>
      </c>
      <c r="R1068" s="8"/>
      <c r="S1068" s="8"/>
      <c r="T1068" s="9"/>
      <c r="U1068" s="8"/>
      <c r="V1068" s="8"/>
    </row>
    <row r="1069" spans="1:22" ht="34" customHeight="1" x14ac:dyDescent="0.2">
      <c r="A1069" s="14" t="s">
        <v>2078</v>
      </c>
      <c r="B1069" s="14" t="s">
        <v>99</v>
      </c>
      <c r="C1069" s="16" t="s">
        <v>2079</v>
      </c>
      <c r="D1069" s="14" t="s">
        <v>224</v>
      </c>
      <c r="E1069" s="15"/>
      <c r="F1069" s="15">
        <v>15</v>
      </c>
      <c r="G1069" s="14">
        <v>1</v>
      </c>
      <c r="H1069" s="17">
        <f>SUMIFS(VENTAS[Cantidad],VENTAS[Código del producto Vendido],STOCK[[#This Row],[Code]])</f>
        <v>0</v>
      </c>
      <c r="I1069" s="14">
        <f>STOCK[[#This Row],[Entradas]]-STOCK[[#This Row],[Salidas]]</f>
        <v>1</v>
      </c>
      <c r="J1069" s="18">
        <f>STOCK[[#This Row],[Precio Final]]*10%</f>
        <v>1.5</v>
      </c>
      <c r="K1069" s="15"/>
      <c r="L1069" s="15"/>
      <c r="M1069" s="19">
        <f>STOCK[[#This Row],[Costo Unitario (USD)]]+STOCK[[#This Row],[Costo Envío (USD)]]+STOCK[[#This Row],[Comisión 10%]]</f>
        <v>1.5</v>
      </c>
      <c r="N1069" s="14">
        <f t="shared" si="45"/>
        <v>2.25</v>
      </c>
      <c r="O1069" s="15">
        <f t="shared" si="46"/>
        <v>15</v>
      </c>
      <c r="P1069" s="15">
        <f>STOCK[[#This Row],[Precio Final]]-STOCK[[#This Row],[Costo total]]</f>
        <v>13.5</v>
      </c>
      <c r="Q1069" s="14">
        <f>STOCK[[#This Row],[Ganancia Unitaria]]*STOCK[[#This Row],[Salidas]]</f>
        <v>0</v>
      </c>
      <c r="R1069" s="14"/>
      <c r="S1069" s="14"/>
      <c r="T1069" s="15"/>
      <c r="U1069" s="14"/>
      <c r="V1069" s="14"/>
    </row>
    <row r="1070" spans="1:22" ht="34" customHeight="1" x14ac:dyDescent="0.2">
      <c r="A1070" s="8" t="s">
        <v>2080</v>
      </c>
      <c r="B1070" s="8" t="s">
        <v>136</v>
      </c>
      <c r="C1070" s="10" t="s">
        <v>2081</v>
      </c>
      <c r="D1070" s="8" t="s">
        <v>34</v>
      </c>
      <c r="E1070" s="9"/>
      <c r="F1070" s="9">
        <v>18</v>
      </c>
      <c r="G1070" s="8">
        <v>1</v>
      </c>
      <c r="H1070" s="11">
        <f>SUMIFS(VENTAS[Cantidad],VENTAS[Código del producto Vendido],STOCK[[#This Row],[Code]])</f>
        <v>1</v>
      </c>
      <c r="I1070" s="8">
        <f>STOCK[[#This Row],[Entradas]]-STOCK[[#This Row],[Salidas]]</f>
        <v>0</v>
      </c>
      <c r="J1070" s="12">
        <f>STOCK[[#This Row],[Precio Final]]*10%</f>
        <v>1.8</v>
      </c>
      <c r="K1070" s="9"/>
      <c r="L1070" s="9"/>
      <c r="M1070" s="13">
        <f>STOCK[[#This Row],[Costo Unitario (USD)]]+STOCK[[#This Row],[Costo Envío (USD)]]+STOCK[[#This Row],[Comisión 10%]]</f>
        <v>1.8</v>
      </c>
      <c r="N1070" s="8">
        <f t="shared" si="45"/>
        <v>2.7</v>
      </c>
      <c r="O1070" s="9">
        <f t="shared" si="46"/>
        <v>18</v>
      </c>
      <c r="P1070" s="9">
        <f>STOCK[[#This Row],[Precio Final]]-STOCK[[#This Row],[Costo total]]</f>
        <v>16.2</v>
      </c>
      <c r="Q1070" s="8">
        <f>STOCK[[#This Row],[Ganancia Unitaria]]*STOCK[[#This Row],[Salidas]]</f>
        <v>16.2</v>
      </c>
      <c r="R1070" s="8"/>
      <c r="S1070" s="8"/>
      <c r="T1070" s="9"/>
      <c r="U1070" s="8"/>
      <c r="V1070" s="8"/>
    </row>
    <row r="1071" spans="1:22" ht="34" customHeight="1" x14ac:dyDescent="0.2">
      <c r="A1071" s="14" t="s">
        <v>2082</v>
      </c>
      <c r="B1071" s="14" t="s">
        <v>136</v>
      </c>
      <c r="C1071" s="16" t="s">
        <v>2083</v>
      </c>
      <c r="D1071" s="14" t="s">
        <v>609</v>
      </c>
      <c r="E1071" s="15"/>
      <c r="F1071" s="15">
        <v>18</v>
      </c>
      <c r="G1071" s="14">
        <v>1</v>
      </c>
      <c r="H1071" s="17">
        <f>SUMIFS(VENTAS[Cantidad],VENTAS[Código del producto Vendido],STOCK[[#This Row],[Code]])</f>
        <v>0</v>
      </c>
      <c r="I1071" s="14">
        <f>STOCK[[#This Row],[Entradas]]-STOCK[[#This Row],[Salidas]]</f>
        <v>1</v>
      </c>
      <c r="J1071" s="18">
        <f>STOCK[[#This Row],[Precio Final]]*10%</f>
        <v>1.8</v>
      </c>
      <c r="K1071" s="15"/>
      <c r="L1071" s="15"/>
      <c r="M1071" s="19">
        <f>STOCK[[#This Row],[Costo Unitario (USD)]]+STOCK[[#This Row],[Costo Envío (USD)]]+STOCK[[#This Row],[Comisión 10%]]</f>
        <v>1.8</v>
      </c>
      <c r="N1071" s="14">
        <f t="shared" si="45"/>
        <v>2.7</v>
      </c>
      <c r="O1071" s="15">
        <f t="shared" si="46"/>
        <v>18</v>
      </c>
      <c r="P1071" s="15">
        <f>STOCK[[#This Row],[Precio Final]]-STOCK[[#This Row],[Costo total]]</f>
        <v>16.2</v>
      </c>
      <c r="Q1071" s="14">
        <f>STOCK[[#This Row],[Ganancia Unitaria]]*STOCK[[#This Row],[Salidas]]</f>
        <v>0</v>
      </c>
      <c r="R1071" s="14"/>
      <c r="S1071" s="14"/>
      <c r="T1071" s="15"/>
      <c r="U1071" s="14"/>
      <c r="V1071" s="14"/>
    </row>
    <row r="1072" spans="1:22" ht="34" customHeight="1" x14ac:dyDescent="0.2">
      <c r="A1072" s="8" t="s">
        <v>2084</v>
      </c>
      <c r="B1072" s="8" t="s">
        <v>118</v>
      </c>
      <c r="C1072" s="10" t="s">
        <v>2085</v>
      </c>
      <c r="D1072" s="8" t="s">
        <v>94</v>
      </c>
      <c r="E1072" s="9"/>
      <c r="F1072" s="9">
        <v>35</v>
      </c>
      <c r="G1072" s="8">
        <v>1</v>
      </c>
      <c r="H1072" s="11">
        <f>SUMIFS(VENTAS[Cantidad],VENTAS[Código del producto Vendido],STOCK[[#This Row],[Code]])</f>
        <v>0</v>
      </c>
      <c r="I1072" s="8">
        <f>STOCK[[#This Row],[Entradas]]-STOCK[[#This Row],[Salidas]]</f>
        <v>1</v>
      </c>
      <c r="J1072" s="12">
        <f>STOCK[[#This Row],[Precio Final]]*10%</f>
        <v>3.5</v>
      </c>
      <c r="K1072" s="9"/>
      <c r="L1072" s="9"/>
      <c r="M1072" s="13">
        <f>STOCK[[#This Row],[Costo Unitario (USD)]]+STOCK[[#This Row],[Costo Envío (USD)]]+STOCK[[#This Row],[Comisión 10%]]</f>
        <v>3.5</v>
      </c>
      <c r="N1072" s="8">
        <f t="shared" si="45"/>
        <v>5.25</v>
      </c>
      <c r="O1072" s="9">
        <f t="shared" si="46"/>
        <v>35</v>
      </c>
      <c r="P1072" s="9">
        <f>STOCK[[#This Row],[Precio Final]]-STOCK[[#This Row],[Costo total]]</f>
        <v>31.5</v>
      </c>
      <c r="Q1072" s="8">
        <f>STOCK[[#This Row],[Ganancia Unitaria]]*STOCK[[#This Row],[Salidas]]</f>
        <v>0</v>
      </c>
      <c r="R1072" s="8"/>
      <c r="S1072" s="8"/>
      <c r="T1072" s="9"/>
      <c r="U1072" s="8"/>
      <c r="V1072" s="8"/>
    </row>
    <row r="1073" spans="1:22" ht="34" customHeight="1" x14ac:dyDescent="0.2">
      <c r="A1073" s="14" t="s">
        <v>2086</v>
      </c>
      <c r="B1073" s="14" t="s">
        <v>136</v>
      </c>
      <c r="C1073" s="16" t="s">
        <v>2087</v>
      </c>
      <c r="D1073" s="14" t="s">
        <v>42</v>
      </c>
      <c r="E1073" s="15"/>
      <c r="F1073" s="15">
        <v>18</v>
      </c>
      <c r="G1073" s="14">
        <v>1</v>
      </c>
      <c r="H1073" s="17">
        <f>SUMIFS(VENTAS[Cantidad],VENTAS[Código del producto Vendido],STOCK[[#This Row],[Code]])</f>
        <v>0</v>
      </c>
      <c r="I1073" s="14">
        <f>STOCK[[#This Row],[Entradas]]-STOCK[[#This Row],[Salidas]]</f>
        <v>1</v>
      </c>
      <c r="J1073" s="18">
        <f>STOCK[[#This Row],[Precio Final]]*10%</f>
        <v>1.8</v>
      </c>
      <c r="K1073" s="15"/>
      <c r="L1073" s="15"/>
      <c r="M1073" s="19">
        <f>STOCK[[#This Row],[Costo Unitario (USD)]]+STOCK[[#This Row],[Costo Envío (USD)]]+STOCK[[#This Row],[Comisión 10%]]</f>
        <v>1.8</v>
      </c>
      <c r="N1073" s="14">
        <f t="shared" si="45"/>
        <v>2.7</v>
      </c>
      <c r="O1073" s="15">
        <f t="shared" si="46"/>
        <v>18</v>
      </c>
      <c r="P1073" s="15">
        <f>STOCK[[#This Row],[Precio Final]]-STOCK[[#This Row],[Costo total]]</f>
        <v>16.2</v>
      </c>
      <c r="Q1073" s="14">
        <f>STOCK[[#This Row],[Ganancia Unitaria]]*STOCK[[#This Row],[Salidas]]</f>
        <v>0</v>
      </c>
      <c r="R1073" s="14"/>
      <c r="S1073" s="14"/>
      <c r="T1073" s="15"/>
      <c r="U1073" s="14"/>
      <c r="V1073" s="14"/>
    </row>
    <row r="1074" spans="1:22" ht="34" customHeight="1" x14ac:dyDescent="0.2">
      <c r="A1074" s="8" t="s">
        <v>2088</v>
      </c>
      <c r="B1074" s="8" t="s">
        <v>136</v>
      </c>
      <c r="C1074" s="10" t="s">
        <v>2089</v>
      </c>
      <c r="D1074" s="8" t="s">
        <v>42</v>
      </c>
      <c r="E1074" s="9"/>
      <c r="F1074" s="9">
        <v>22</v>
      </c>
      <c r="G1074" s="8">
        <v>1</v>
      </c>
      <c r="H1074" s="11">
        <f>SUMIFS(VENTAS[Cantidad],VENTAS[Código del producto Vendido],STOCK[[#This Row],[Code]])</f>
        <v>0</v>
      </c>
      <c r="I1074" s="8">
        <f>STOCK[[#This Row],[Entradas]]-STOCK[[#This Row],[Salidas]]</f>
        <v>1</v>
      </c>
      <c r="J1074" s="12">
        <f>STOCK[[#This Row],[Precio Final]]*10%</f>
        <v>2.2000000000000002</v>
      </c>
      <c r="K1074" s="9"/>
      <c r="L1074" s="9"/>
      <c r="M1074" s="13">
        <f>STOCK[[#This Row],[Costo Unitario (USD)]]+STOCK[[#This Row],[Costo Envío (USD)]]+STOCK[[#This Row],[Comisión 10%]]</f>
        <v>2.2000000000000002</v>
      </c>
      <c r="N1074" s="8">
        <f t="shared" si="45"/>
        <v>3.3000000000000003</v>
      </c>
      <c r="O1074" s="9">
        <f t="shared" ref="O1074:O1105" si="47">F1074</f>
        <v>22</v>
      </c>
      <c r="P1074" s="9">
        <f>STOCK[[#This Row],[Precio Final]]-STOCK[[#This Row],[Costo total]]</f>
        <v>19.8</v>
      </c>
      <c r="Q1074" s="8">
        <f>STOCK[[#This Row],[Ganancia Unitaria]]*STOCK[[#This Row],[Salidas]]</f>
        <v>0</v>
      </c>
      <c r="R1074" s="8"/>
      <c r="S1074" s="8"/>
      <c r="T1074" s="9"/>
      <c r="U1074" s="8"/>
      <c r="V1074" s="8"/>
    </row>
    <row r="1075" spans="1:22" ht="34" customHeight="1" x14ac:dyDescent="0.2">
      <c r="A1075" s="14" t="s">
        <v>2090</v>
      </c>
      <c r="B1075" s="14" t="s">
        <v>136</v>
      </c>
      <c r="C1075" s="16" t="s">
        <v>1999</v>
      </c>
      <c r="D1075" s="14" t="s">
        <v>42</v>
      </c>
      <c r="E1075" s="15"/>
      <c r="F1075" s="15">
        <v>25</v>
      </c>
      <c r="G1075" s="14">
        <v>1</v>
      </c>
      <c r="H1075" s="17">
        <f>SUMIFS(VENTAS[Cantidad],VENTAS[Código del producto Vendido],STOCK[[#This Row],[Code]])</f>
        <v>1</v>
      </c>
      <c r="I1075" s="14">
        <f>STOCK[[#This Row],[Entradas]]-STOCK[[#This Row],[Salidas]]</f>
        <v>0</v>
      </c>
      <c r="J1075" s="18">
        <f>STOCK[[#This Row],[Precio Final]]*10%</f>
        <v>2.5</v>
      </c>
      <c r="K1075" s="15"/>
      <c r="L1075" s="15"/>
      <c r="M1075" s="19">
        <f>STOCK[[#This Row],[Costo Unitario (USD)]]+STOCK[[#This Row],[Costo Envío (USD)]]+STOCK[[#This Row],[Comisión 10%]]</f>
        <v>2.5</v>
      </c>
      <c r="N1075" s="14">
        <f t="shared" si="45"/>
        <v>3.75</v>
      </c>
      <c r="O1075" s="15">
        <f t="shared" si="47"/>
        <v>25</v>
      </c>
      <c r="P1075" s="15">
        <f>STOCK[[#This Row],[Precio Final]]-STOCK[[#This Row],[Costo total]]</f>
        <v>22.5</v>
      </c>
      <c r="Q1075" s="14">
        <f>STOCK[[#This Row],[Ganancia Unitaria]]*STOCK[[#This Row],[Salidas]]</f>
        <v>22.5</v>
      </c>
      <c r="R1075" s="14"/>
      <c r="S1075" s="14"/>
      <c r="T1075" s="15"/>
      <c r="U1075" s="14"/>
      <c r="V1075" s="14"/>
    </row>
    <row r="1076" spans="1:22" ht="51" customHeight="1" x14ac:dyDescent="0.2">
      <c r="A1076" s="8" t="s">
        <v>2091</v>
      </c>
      <c r="B1076" s="8" t="s">
        <v>136</v>
      </c>
      <c r="C1076" s="10" t="s">
        <v>2092</v>
      </c>
      <c r="D1076" s="8" t="s">
        <v>34</v>
      </c>
      <c r="E1076" s="9"/>
      <c r="F1076" s="9">
        <v>18</v>
      </c>
      <c r="G1076" s="8">
        <v>1</v>
      </c>
      <c r="H1076" s="11">
        <f>SUMIFS(VENTAS[Cantidad],VENTAS[Código del producto Vendido],STOCK[[#This Row],[Code]])</f>
        <v>0</v>
      </c>
      <c r="I1076" s="8">
        <f>STOCK[[#This Row],[Entradas]]-STOCK[[#This Row],[Salidas]]</f>
        <v>1</v>
      </c>
      <c r="J1076" s="12">
        <f>STOCK[[#This Row],[Precio Final]]*10%</f>
        <v>1.8</v>
      </c>
      <c r="K1076" s="9"/>
      <c r="L1076" s="9"/>
      <c r="M1076" s="13">
        <f>STOCK[[#This Row],[Costo Unitario (USD)]]+STOCK[[#This Row],[Costo Envío (USD)]]+STOCK[[#This Row],[Comisión 10%]]</f>
        <v>1.8</v>
      </c>
      <c r="N1076" s="8">
        <f t="shared" si="45"/>
        <v>2.7</v>
      </c>
      <c r="O1076" s="9">
        <f t="shared" si="47"/>
        <v>18</v>
      </c>
      <c r="P1076" s="9">
        <f>STOCK[[#This Row],[Precio Final]]-STOCK[[#This Row],[Costo total]]</f>
        <v>16.2</v>
      </c>
      <c r="Q1076" s="8">
        <f>STOCK[[#This Row],[Ganancia Unitaria]]*STOCK[[#This Row],[Salidas]]</f>
        <v>0</v>
      </c>
      <c r="R1076" s="8"/>
      <c r="S1076" s="8"/>
      <c r="T1076" s="9"/>
      <c r="U1076" s="8"/>
      <c r="V1076" s="8"/>
    </row>
    <row r="1077" spans="1:22" ht="34" customHeight="1" x14ac:dyDescent="0.2">
      <c r="A1077" s="14" t="s">
        <v>2093</v>
      </c>
      <c r="B1077" s="14" t="s">
        <v>136</v>
      </c>
      <c r="C1077" s="16" t="s">
        <v>2094</v>
      </c>
      <c r="D1077" s="14" t="s">
        <v>42</v>
      </c>
      <c r="E1077" s="15"/>
      <c r="F1077" s="15">
        <v>25</v>
      </c>
      <c r="G1077" s="14">
        <v>1</v>
      </c>
      <c r="H1077" s="17">
        <f>SUMIFS(VENTAS[Cantidad],VENTAS[Código del producto Vendido],STOCK[[#This Row],[Code]])</f>
        <v>0</v>
      </c>
      <c r="I1077" s="14">
        <f>STOCK[[#This Row],[Entradas]]-STOCK[[#This Row],[Salidas]]</f>
        <v>1</v>
      </c>
      <c r="J1077" s="18">
        <f>STOCK[[#This Row],[Precio Final]]*10%</f>
        <v>2.5</v>
      </c>
      <c r="K1077" s="15"/>
      <c r="L1077" s="15"/>
      <c r="M1077" s="19">
        <f>STOCK[[#This Row],[Costo Unitario (USD)]]+STOCK[[#This Row],[Costo Envío (USD)]]+STOCK[[#This Row],[Comisión 10%]]</f>
        <v>2.5</v>
      </c>
      <c r="N1077" s="14">
        <f t="shared" si="45"/>
        <v>3.75</v>
      </c>
      <c r="O1077" s="15">
        <f t="shared" si="47"/>
        <v>25</v>
      </c>
      <c r="P1077" s="15">
        <f>STOCK[[#This Row],[Precio Final]]-STOCK[[#This Row],[Costo total]]</f>
        <v>22.5</v>
      </c>
      <c r="Q1077" s="14">
        <f>STOCK[[#This Row],[Ganancia Unitaria]]*STOCK[[#This Row],[Salidas]]</f>
        <v>0</v>
      </c>
      <c r="R1077" s="14"/>
      <c r="S1077" s="14"/>
      <c r="T1077" s="15"/>
      <c r="U1077" s="14"/>
      <c r="V1077" s="14"/>
    </row>
    <row r="1078" spans="1:22" ht="51" customHeight="1" x14ac:dyDescent="0.2">
      <c r="A1078" s="8" t="s">
        <v>2095</v>
      </c>
      <c r="B1078" s="8" t="s">
        <v>136</v>
      </c>
      <c r="C1078" s="10" t="s">
        <v>2096</v>
      </c>
      <c r="D1078" s="8" t="s">
        <v>153</v>
      </c>
      <c r="E1078" s="9"/>
      <c r="F1078" s="9">
        <v>30</v>
      </c>
      <c r="G1078" s="8">
        <v>1</v>
      </c>
      <c r="H1078" s="11">
        <f>SUMIFS(VENTAS[Cantidad],VENTAS[Código del producto Vendido],STOCK[[#This Row],[Code]])</f>
        <v>0</v>
      </c>
      <c r="I1078" s="8">
        <f>STOCK[[#This Row],[Entradas]]-STOCK[[#This Row],[Salidas]]</f>
        <v>1</v>
      </c>
      <c r="J1078" s="12">
        <f>STOCK[[#This Row],[Precio Final]]*10%</f>
        <v>3</v>
      </c>
      <c r="K1078" s="9"/>
      <c r="L1078" s="9"/>
      <c r="M1078" s="13">
        <f>STOCK[[#This Row],[Costo Unitario (USD)]]+STOCK[[#This Row],[Costo Envío (USD)]]+STOCK[[#This Row],[Comisión 10%]]</f>
        <v>3</v>
      </c>
      <c r="N1078" s="8">
        <f t="shared" si="45"/>
        <v>4.5</v>
      </c>
      <c r="O1078" s="9">
        <f t="shared" si="47"/>
        <v>30</v>
      </c>
      <c r="P1078" s="9">
        <f>STOCK[[#This Row],[Precio Final]]-STOCK[[#This Row],[Costo total]]</f>
        <v>27</v>
      </c>
      <c r="Q1078" s="8">
        <f>STOCK[[#This Row],[Ganancia Unitaria]]*STOCK[[#This Row],[Salidas]]</f>
        <v>0</v>
      </c>
      <c r="R1078" s="8"/>
      <c r="S1078" s="8"/>
      <c r="T1078" s="9"/>
      <c r="U1078" s="8"/>
      <c r="V1078" s="8"/>
    </row>
    <row r="1079" spans="1:22" ht="34" customHeight="1" x14ac:dyDescent="0.2">
      <c r="A1079" s="14" t="s">
        <v>2097</v>
      </c>
      <c r="B1079" s="14" t="s">
        <v>99</v>
      </c>
      <c r="C1079" s="16" t="s">
        <v>2098</v>
      </c>
      <c r="D1079" s="14" t="s">
        <v>224</v>
      </c>
      <c r="E1079" s="15"/>
      <c r="F1079" s="15">
        <v>30</v>
      </c>
      <c r="G1079" s="14">
        <v>1</v>
      </c>
      <c r="H1079" s="17">
        <f>SUMIFS(VENTAS[Cantidad],VENTAS[Código del producto Vendido],STOCK[[#This Row],[Code]])</f>
        <v>0</v>
      </c>
      <c r="I1079" s="14">
        <f>STOCK[[#This Row],[Entradas]]-STOCK[[#This Row],[Salidas]]</f>
        <v>1</v>
      </c>
      <c r="J1079" s="18">
        <f>STOCK[[#This Row],[Precio Final]]*10%</f>
        <v>3</v>
      </c>
      <c r="K1079" s="15"/>
      <c r="L1079" s="15"/>
      <c r="M1079" s="19">
        <f>STOCK[[#This Row],[Costo Unitario (USD)]]+STOCK[[#This Row],[Costo Envío (USD)]]+STOCK[[#This Row],[Comisión 10%]]</f>
        <v>3</v>
      </c>
      <c r="N1079" s="14">
        <f t="shared" si="45"/>
        <v>4.5</v>
      </c>
      <c r="O1079" s="15">
        <f t="shared" si="47"/>
        <v>30</v>
      </c>
      <c r="P1079" s="15">
        <f>STOCK[[#This Row],[Precio Final]]-STOCK[[#This Row],[Costo total]]</f>
        <v>27</v>
      </c>
      <c r="Q1079" s="14">
        <f>STOCK[[#This Row],[Ganancia Unitaria]]*STOCK[[#This Row],[Salidas]]</f>
        <v>0</v>
      </c>
      <c r="R1079" s="14"/>
      <c r="S1079" s="14"/>
      <c r="T1079" s="15"/>
      <c r="U1079" s="14"/>
      <c r="V1079" s="14"/>
    </row>
    <row r="1080" spans="1:22" ht="34" customHeight="1" x14ac:dyDescent="0.2">
      <c r="A1080" s="8" t="s">
        <v>2099</v>
      </c>
      <c r="B1080" s="8" t="s">
        <v>136</v>
      </c>
      <c r="C1080" s="10" t="s">
        <v>751</v>
      </c>
      <c r="D1080" s="8" t="s">
        <v>113</v>
      </c>
      <c r="E1080" s="9"/>
      <c r="F1080" s="9">
        <v>25</v>
      </c>
      <c r="G1080" s="8">
        <v>1</v>
      </c>
      <c r="H1080" s="11">
        <f>SUMIFS(VENTAS[Cantidad],VENTAS[Código del producto Vendido],STOCK[[#This Row],[Code]])</f>
        <v>0</v>
      </c>
      <c r="I1080" s="8">
        <f>STOCK[[#This Row],[Entradas]]-STOCK[[#This Row],[Salidas]]</f>
        <v>1</v>
      </c>
      <c r="J1080" s="12">
        <f>STOCK[[#This Row],[Precio Final]]*10%</f>
        <v>2.5</v>
      </c>
      <c r="K1080" s="9"/>
      <c r="L1080" s="9"/>
      <c r="M1080" s="13">
        <f>STOCK[[#This Row],[Costo Unitario (USD)]]+STOCK[[#This Row],[Costo Envío (USD)]]+STOCK[[#This Row],[Comisión 10%]]</f>
        <v>2.5</v>
      </c>
      <c r="N1080" s="8">
        <f t="shared" si="45"/>
        <v>3.75</v>
      </c>
      <c r="O1080" s="9">
        <f t="shared" si="47"/>
        <v>25</v>
      </c>
      <c r="P1080" s="9">
        <f>STOCK[[#This Row],[Precio Final]]-STOCK[[#This Row],[Costo total]]</f>
        <v>22.5</v>
      </c>
      <c r="Q1080" s="8">
        <f>STOCK[[#This Row],[Ganancia Unitaria]]*STOCK[[#This Row],[Salidas]]</f>
        <v>0</v>
      </c>
      <c r="R1080" s="8"/>
      <c r="S1080" s="8"/>
      <c r="T1080" s="9"/>
      <c r="U1080" s="8"/>
      <c r="V1080" s="8"/>
    </row>
    <row r="1081" spans="1:22" ht="51" customHeight="1" x14ac:dyDescent="0.2">
      <c r="A1081" s="14" t="s">
        <v>2100</v>
      </c>
      <c r="B1081" s="14" t="s">
        <v>136</v>
      </c>
      <c r="C1081" s="16" t="s">
        <v>2101</v>
      </c>
      <c r="D1081" s="14" t="s">
        <v>34</v>
      </c>
      <c r="E1081" s="15"/>
      <c r="F1081" s="15">
        <v>30</v>
      </c>
      <c r="G1081" s="14">
        <v>1</v>
      </c>
      <c r="H1081" s="17">
        <f>SUMIFS(VENTAS[Cantidad],VENTAS[Código del producto Vendido],STOCK[[#This Row],[Code]])</f>
        <v>0</v>
      </c>
      <c r="I1081" s="14">
        <f>STOCK[[#This Row],[Entradas]]-STOCK[[#This Row],[Salidas]]</f>
        <v>1</v>
      </c>
      <c r="J1081" s="18">
        <f>STOCK[[#This Row],[Precio Final]]*10%</f>
        <v>3</v>
      </c>
      <c r="K1081" s="15"/>
      <c r="L1081" s="15"/>
      <c r="M1081" s="19">
        <f>STOCK[[#This Row],[Costo Unitario (USD)]]+STOCK[[#This Row],[Costo Envío (USD)]]+STOCK[[#This Row],[Comisión 10%]]</f>
        <v>3</v>
      </c>
      <c r="N1081" s="14">
        <f t="shared" si="45"/>
        <v>4.5</v>
      </c>
      <c r="O1081" s="15">
        <f t="shared" si="47"/>
        <v>30</v>
      </c>
      <c r="P1081" s="15">
        <f>STOCK[[#This Row],[Precio Final]]-STOCK[[#This Row],[Costo total]]</f>
        <v>27</v>
      </c>
      <c r="Q1081" s="14">
        <f>STOCK[[#This Row],[Ganancia Unitaria]]*STOCK[[#This Row],[Salidas]]</f>
        <v>0</v>
      </c>
      <c r="R1081" s="14"/>
      <c r="S1081" s="14"/>
      <c r="T1081" s="15"/>
      <c r="U1081" s="14"/>
      <c r="V1081" s="14"/>
    </row>
    <row r="1082" spans="1:22" ht="34" customHeight="1" x14ac:dyDescent="0.2">
      <c r="A1082" s="8" t="s">
        <v>2102</v>
      </c>
      <c r="B1082" s="8" t="s">
        <v>99</v>
      </c>
      <c r="C1082" s="10" t="s">
        <v>2103</v>
      </c>
      <c r="D1082" s="8" t="s">
        <v>224</v>
      </c>
      <c r="E1082" s="9"/>
      <c r="F1082" s="9">
        <v>25</v>
      </c>
      <c r="G1082" s="8">
        <v>2</v>
      </c>
      <c r="H1082" s="11">
        <f>SUMIFS(VENTAS[Cantidad],VENTAS[Código del producto Vendido],STOCK[[#This Row],[Code]])</f>
        <v>0</v>
      </c>
      <c r="I1082" s="8">
        <f>STOCK[[#This Row],[Entradas]]-STOCK[[#This Row],[Salidas]]</f>
        <v>2</v>
      </c>
      <c r="J1082" s="12">
        <f>STOCK[[#This Row],[Precio Final]]*10%</f>
        <v>2.5</v>
      </c>
      <c r="K1082" s="9"/>
      <c r="L1082" s="9"/>
      <c r="M1082" s="13">
        <f>STOCK[[#This Row],[Costo Unitario (USD)]]+STOCK[[#This Row],[Costo Envío (USD)]]+STOCK[[#This Row],[Comisión 10%]]</f>
        <v>2.5</v>
      </c>
      <c r="N1082" s="8">
        <f t="shared" si="45"/>
        <v>3.75</v>
      </c>
      <c r="O1082" s="9">
        <f t="shared" si="47"/>
        <v>25</v>
      </c>
      <c r="P1082" s="9">
        <f>STOCK[[#This Row],[Precio Final]]-STOCK[[#This Row],[Costo total]]</f>
        <v>22.5</v>
      </c>
      <c r="Q1082" s="8">
        <f>STOCK[[#This Row],[Ganancia Unitaria]]*STOCK[[#This Row],[Salidas]]</f>
        <v>0</v>
      </c>
      <c r="R1082" s="8"/>
      <c r="S1082" s="8"/>
      <c r="T1082" s="9"/>
      <c r="U1082" s="8"/>
      <c r="V1082" s="8"/>
    </row>
    <row r="1083" spans="1:22" ht="34" customHeight="1" x14ac:dyDescent="0.2">
      <c r="A1083" s="14" t="s">
        <v>2104</v>
      </c>
      <c r="B1083" s="14" t="s">
        <v>136</v>
      </c>
      <c r="C1083" s="16" t="s">
        <v>2105</v>
      </c>
      <c r="D1083" s="14" t="s">
        <v>34</v>
      </c>
      <c r="E1083" s="15"/>
      <c r="F1083" s="15">
        <v>25</v>
      </c>
      <c r="G1083" s="14">
        <v>1</v>
      </c>
      <c r="H1083" s="17">
        <f>SUMIFS(VENTAS[Cantidad],VENTAS[Código del producto Vendido],STOCK[[#This Row],[Code]])</f>
        <v>1</v>
      </c>
      <c r="I1083" s="14">
        <f>STOCK[[#This Row],[Entradas]]-STOCK[[#This Row],[Salidas]]</f>
        <v>0</v>
      </c>
      <c r="J1083" s="18">
        <f>STOCK[[#This Row],[Precio Final]]*10%</f>
        <v>2.5</v>
      </c>
      <c r="K1083" s="15"/>
      <c r="L1083" s="15"/>
      <c r="M1083" s="19">
        <f>STOCK[[#This Row],[Costo Unitario (USD)]]+STOCK[[#This Row],[Costo Envío (USD)]]+STOCK[[#This Row],[Comisión 10%]]</f>
        <v>2.5</v>
      </c>
      <c r="N1083" s="14">
        <f t="shared" si="45"/>
        <v>3.75</v>
      </c>
      <c r="O1083" s="15">
        <f t="shared" si="47"/>
        <v>25</v>
      </c>
      <c r="P1083" s="15">
        <f>STOCK[[#This Row],[Precio Final]]-STOCK[[#This Row],[Costo total]]</f>
        <v>22.5</v>
      </c>
      <c r="Q1083" s="14">
        <f>STOCK[[#This Row],[Ganancia Unitaria]]*STOCK[[#This Row],[Salidas]]</f>
        <v>22.5</v>
      </c>
      <c r="R1083" s="14"/>
      <c r="S1083" s="14"/>
      <c r="T1083" s="15"/>
      <c r="U1083" s="14"/>
      <c r="V1083" s="14"/>
    </row>
    <row r="1084" spans="1:22" ht="34" customHeight="1" x14ac:dyDescent="0.2">
      <c r="A1084" s="8" t="s">
        <v>2106</v>
      </c>
      <c r="B1084" s="8" t="s">
        <v>136</v>
      </c>
      <c r="C1084" s="10" t="s">
        <v>2107</v>
      </c>
      <c r="D1084" s="8" t="s">
        <v>113</v>
      </c>
      <c r="E1084" s="9"/>
      <c r="F1084" s="9">
        <v>25</v>
      </c>
      <c r="G1084" s="8">
        <v>3</v>
      </c>
      <c r="H1084" s="11">
        <f>SUMIFS(VENTAS[Cantidad],VENTAS[Código del producto Vendido],STOCK[[#This Row],[Code]])</f>
        <v>3</v>
      </c>
      <c r="I1084" s="8">
        <f>STOCK[[#This Row],[Entradas]]-STOCK[[#This Row],[Salidas]]</f>
        <v>0</v>
      </c>
      <c r="J1084" s="12">
        <f>STOCK[[#This Row],[Precio Final]]*10%</f>
        <v>2.5</v>
      </c>
      <c r="K1084" s="9"/>
      <c r="L1084" s="9"/>
      <c r="M1084" s="13">
        <f>STOCK[[#This Row],[Costo Unitario (USD)]]+STOCK[[#This Row],[Costo Envío (USD)]]+STOCK[[#This Row],[Comisión 10%]]</f>
        <v>2.5</v>
      </c>
      <c r="N1084" s="8">
        <f t="shared" si="45"/>
        <v>3.75</v>
      </c>
      <c r="O1084" s="9">
        <f t="shared" si="47"/>
        <v>25</v>
      </c>
      <c r="P1084" s="9">
        <f>STOCK[[#This Row],[Precio Final]]-STOCK[[#This Row],[Costo total]]</f>
        <v>22.5</v>
      </c>
      <c r="Q1084" s="8">
        <f>STOCK[[#This Row],[Ganancia Unitaria]]*STOCK[[#This Row],[Salidas]]</f>
        <v>67.5</v>
      </c>
      <c r="R1084" s="8"/>
      <c r="S1084" s="8"/>
      <c r="T1084" s="9"/>
      <c r="U1084" s="8"/>
      <c r="V1084" s="8"/>
    </row>
    <row r="1085" spans="1:22" ht="34" customHeight="1" x14ac:dyDescent="0.2">
      <c r="A1085" s="14" t="s">
        <v>2108</v>
      </c>
      <c r="B1085" s="14" t="s">
        <v>136</v>
      </c>
      <c r="C1085" s="16" t="s">
        <v>2109</v>
      </c>
      <c r="D1085" s="14" t="s">
        <v>34</v>
      </c>
      <c r="E1085" s="15"/>
      <c r="F1085" s="15">
        <v>25</v>
      </c>
      <c r="G1085" s="14">
        <v>2</v>
      </c>
      <c r="H1085" s="17">
        <f>SUMIFS(VENTAS[Cantidad],VENTAS[Código del producto Vendido],STOCK[[#This Row],[Code]])</f>
        <v>0</v>
      </c>
      <c r="I1085" s="14">
        <f>STOCK[[#This Row],[Entradas]]-STOCK[[#This Row],[Salidas]]</f>
        <v>2</v>
      </c>
      <c r="J1085" s="18">
        <f>STOCK[[#This Row],[Precio Final]]*10%</f>
        <v>2.5</v>
      </c>
      <c r="K1085" s="15"/>
      <c r="L1085" s="15"/>
      <c r="M1085" s="19">
        <f>STOCK[[#This Row],[Costo Unitario (USD)]]+STOCK[[#This Row],[Costo Envío (USD)]]+STOCK[[#This Row],[Comisión 10%]]</f>
        <v>2.5</v>
      </c>
      <c r="N1085" s="14">
        <f t="shared" si="45"/>
        <v>3.75</v>
      </c>
      <c r="O1085" s="15">
        <f t="shared" si="47"/>
        <v>25</v>
      </c>
      <c r="P1085" s="15">
        <f>STOCK[[#This Row],[Precio Final]]-STOCK[[#This Row],[Costo total]]</f>
        <v>22.5</v>
      </c>
      <c r="Q1085" s="14">
        <f>STOCK[[#This Row],[Ganancia Unitaria]]*STOCK[[#This Row],[Salidas]]</f>
        <v>0</v>
      </c>
      <c r="R1085" s="14"/>
      <c r="S1085" s="14"/>
      <c r="T1085" s="15"/>
      <c r="U1085" s="14"/>
      <c r="V1085" s="14"/>
    </row>
    <row r="1086" spans="1:22" ht="17" customHeight="1" x14ac:dyDescent="0.2">
      <c r="A1086" s="8" t="s">
        <v>2110</v>
      </c>
      <c r="B1086" s="8" t="s">
        <v>136</v>
      </c>
      <c r="C1086" s="10" t="s">
        <v>2111</v>
      </c>
      <c r="D1086" s="8" t="s">
        <v>224</v>
      </c>
      <c r="E1086" s="9"/>
      <c r="F1086" s="9">
        <v>25</v>
      </c>
      <c r="G1086" s="8">
        <v>2</v>
      </c>
      <c r="H1086" s="11">
        <f>SUMIFS(VENTAS[Cantidad],VENTAS[Código del producto Vendido],STOCK[[#This Row],[Code]])</f>
        <v>1</v>
      </c>
      <c r="I1086" s="8">
        <f>STOCK[[#This Row],[Entradas]]-STOCK[[#This Row],[Salidas]]</f>
        <v>1</v>
      </c>
      <c r="J1086" s="12">
        <f>STOCK[[#This Row],[Precio Final]]*10%</f>
        <v>2.5</v>
      </c>
      <c r="K1086" s="9"/>
      <c r="L1086" s="9"/>
      <c r="M1086" s="13">
        <f>STOCK[[#This Row],[Costo Unitario (USD)]]+STOCK[[#This Row],[Costo Envío (USD)]]+STOCK[[#This Row],[Comisión 10%]]</f>
        <v>2.5</v>
      </c>
      <c r="N1086" s="8">
        <f t="shared" si="45"/>
        <v>3.75</v>
      </c>
      <c r="O1086" s="9">
        <f t="shared" si="47"/>
        <v>25</v>
      </c>
      <c r="P1086" s="9">
        <f>STOCK[[#This Row],[Precio Final]]-STOCK[[#This Row],[Costo total]]</f>
        <v>22.5</v>
      </c>
      <c r="Q1086" s="8">
        <f>STOCK[[#This Row],[Ganancia Unitaria]]*STOCK[[#This Row],[Salidas]]</f>
        <v>22.5</v>
      </c>
      <c r="R1086" s="8"/>
      <c r="S1086" s="8"/>
      <c r="T1086" s="9"/>
      <c r="U1086" s="8"/>
      <c r="V1086" s="8"/>
    </row>
    <row r="1087" spans="1:22" ht="17" customHeight="1" x14ac:dyDescent="0.2">
      <c r="A1087" s="14" t="s">
        <v>2112</v>
      </c>
      <c r="B1087" s="14" t="s">
        <v>136</v>
      </c>
      <c r="C1087" s="16" t="s">
        <v>2111</v>
      </c>
      <c r="D1087" s="14" t="s">
        <v>42</v>
      </c>
      <c r="E1087" s="15"/>
      <c r="F1087" s="15">
        <v>25</v>
      </c>
      <c r="G1087" s="14">
        <v>1</v>
      </c>
      <c r="H1087" s="17">
        <f>SUMIFS(VENTAS[Cantidad],VENTAS[Código del producto Vendido],STOCK[[#This Row],[Code]])</f>
        <v>1</v>
      </c>
      <c r="I1087" s="14">
        <f>STOCK[[#This Row],[Entradas]]-STOCK[[#This Row],[Salidas]]</f>
        <v>0</v>
      </c>
      <c r="J1087" s="18">
        <f>STOCK[[#This Row],[Precio Final]]*10%</f>
        <v>2.5</v>
      </c>
      <c r="K1087" s="15"/>
      <c r="L1087" s="15"/>
      <c r="M1087" s="19">
        <f>STOCK[[#This Row],[Costo Unitario (USD)]]+STOCK[[#This Row],[Costo Envío (USD)]]+STOCK[[#This Row],[Comisión 10%]]</f>
        <v>2.5</v>
      </c>
      <c r="N1087" s="14">
        <f t="shared" si="45"/>
        <v>3.75</v>
      </c>
      <c r="O1087" s="15">
        <f t="shared" si="47"/>
        <v>25</v>
      </c>
      <c r="P1087" s="15">
        <f>STOCK[[#This Row],[Precio Final]]-STOCK[[#This Row],[Costo total]]</f>
        <v>22.5</v>
      </c>
      <c r="Q1087" s="14">
        <f>STOCK[[#This Row],[Ganancia Unitaria]]*STOCK[[#This Row],[Salidas]]</f>
        <v>22.5</v>
      </c>
      <c r="R1087" s="14"/>
      <c r="S1087" s="14"/>
      <c r="T1087" s="15"/>
      <c r="U1087" s="14"/>
      <c r="V1087" s="14"/>
    </row>
    <row r="1088" spans="1:22" ht="17" customHeight="1" x14ac:dyDescent="0.2">
      <c r="A1088" s="8" t="s">
        <v>2113</v>
      </c>
      <c r="B1088" s="8" t="s">
        <v>136</v>
      </c>
      <c r="C1088" s="10" t="s">
        <v>2114</v>
      </c>
      <c r="D1088" s="8" t="s">
        <v>42</v>
      </c>
      <c r="E1088" s="9"/>
      <c r="F1088" s="9">
        <v>25</v>
      </c>
      <c r="G1088" s="8">
        <v>1</v>
      </c>
      <c r="H1088" s="11">
        <f>SUMIFS(VENTAS[Cantidad],VENTAS[Código del producto Vendido],STOCK[[#This Row],[Code]])</f>
        <v>0</v>
      </c>
      <c r="I1088" s="8">
        <f>STOCK[[#This Row],[Entradas]]-STOCK[[#This Row],[Salidas]]</f>
        <v>1</v>
      </c>
      <c r="J1088" s="12">
        <f>STOCK[[#This Row],[Precio Final]]*10%</f>
        <v>2.5</v>
      </c>
      <c r="K1088" s="9"/>
      <c r="L1088" s="9"/>
      <c r="M1088" s="13">
        <f>STOCK[[#This Row],[Costo Unitario (USD)]]+STOCK[[#This Row],[Costo Envío (USD)]]+STOCK[[#This Row],[Comisión 10%]]</f>
        <v>2.5</v>
      </c>
      <c r="N1088" s="8">
        <f t="shared" si="45"/>
        <v>3.75</v>
      </c>
      <c r="O1088" s="9">
        <f t="shared" si="47"/>
        <v>25</v>
      </c>
      <c r="P1088" s="9">
        <f>STOCK[[#This Row],[Precio Final]]-STOCK[[#This Row],[Costo total]]</f>
        <v>22.5</v>
      </c>
      <c r="Q1088" s="8">
        <f>STOCK[[#This Row],[Ganancia Unitaria]]*STOCK[[#This Row],[Salidas]]</f>
        <v>0</v>
      </c>
      <c r="R1088" s="8"/>
      <c r="S1088" s="8"/>
      <c r="T1088" s="9"/>
      <c r="U1088" s="8"/>
      <c r="V1088" s="8"/>
    </row>
    <row r="1089" spans="1:22" ht="34" customHeight="1" x14ac:dyDescent="0.2">
      <c r="A1089" s="14" t="s">
        <v>2115</v>
      </c>
      <c r="B1089" s="14" t="s">
        <v>136</v>
      </c>
      <c r="C1089" s="16" t="s">
        <v>2116</v>
      </c>
      <c r="D1089" s="14" t="s">
        <v>42</v>
      </c>
      <c r="E1089" s="15"/>
      <c r="F1089" s="15">
        <v>25</v>
      </c>
      <c r="G1089" s="14">
        <v>1</v>
      </c>
      <c r="H1089" s="17">
        <f>SUMIFS(VENTAS[Cantidad],VENTAS[Código del producto Vendido],STOCK[[#This Row],[Code]])</f>
        <v>1</v>
      </c>
      <c r="I1089" s="14">
        <f>STOCK[[#This Row],[Entradas]]-STOCK[[#This Row],[Salidas]]</f>
        <v>0</v>
      </c>
      <c r="J1089" s="18">
        <f>STOCK[[#This Row],[Precio Final]]*10%</f>
        <v>2.5</v>
      </c>
      <c r="K1089" s="15"/>
      <c r="L1089" s="15"/>
      <c r="M1089" s="19">
        <f>STOCK[[#This Row],[Costo Unitario (USD)]]+STOCK[[#This Row],[Costo Envío (USD)]]+STOCK[[#This Row],[Comisión 10%]]</f>
        <v>2.5</v>
      </c>
      <c r="N1089" s="14">
        <f t="shared" si="45"/>
        <v>3.75</v>
      </c>
      <c r="O1089" s="15">
        <f t="shared" si="47"/>
        <v>25</v>
      </c>
      <c r="P1089" s="15">
        <f>STOCK[[#This Row],[Precio Final]]-STOCK[[#This Row],[Costo total]]</f>
        <v>22.5</v>
      </c>
      <c r="Q1089" s="14">
        <f>STOCK[[#This Row],[Ganancia Unitaria]]*STOCK[[#This Row],[Salidas]]</f>
        <v>22.5</v>
      </c>
      <c r="R1089" s="14"/>
      <c r="S1089" s="14"/>
      <c r="T1089" s="15"/>
      <c r="U1089" s="14"/>
      <c r="V1089" s="14"/>
    </row>
    <row r="1090" spans="1:22" ht="51" customHeight="1" x14ac:dyDescent="0.2">
      <c r="A1090" s="8" t="s">
        <v>2117</v>
      </c>
      <c r="B1090" s="8" t="s">
        <v>99</v>
      </c>
      <c r="C1090" s="10" t="s">
        <v>2118</v>
      </c>
      <c r="D1090" s="8" t="s">
        <v>113</v>
      </c>
      <c r="E1090" s="9"/>
      <c r="F1090" s="9">
        <v>20</v>
      </c>
      <c r="G1090" s="8">
        <v>2</v>
      </c>
      <c r="H1090" s="11">
        <f>SUMIFS(VENTAS[Cantidad],VENTAS[Código del producto Vendido],STOCK[[#This Row],[Code]])</f>
        <v>0</v>
      </c>
      <c r="I1090" s="8">
        <f>STOCK[[#This Row],[Entradas]]-STOCK[[#This Row],[Salidas]]</f>
        <v>2</v>
      </c>
      <c r="J1090" s="12">
        <f>STOCK[[#This Row],[Precio Final]]*10%</f>
        <v>2</v>
      </c>
      <c r="K1090" s="9"/>
      <c r="L1090" s="9"/>
      <c r="M1090" s="13">
        <f>STOCK[[#This Row],[Costo Unitario (USD)]]+STOCK[[#This Row],[Costo Envío (USD)]]+STOCK[[#This Row],[Comisión 10%]]</f>
        <v>2</v>
      </c>
      <c r="N1090" s="8">
        <f t="shared" ref="N1090:N1153" si="48">M1090*1.5</f>
        <v>3</v>
      </c>
      <c r="O1090" s="9">
        <f t="shared" si="47"/>
        <v>20</v>
      </c>
      <c r="P1090" s="9">
        <f>STOCK[[#This Row],[Precio Final]]-STOCK[[#This Row],[Costo total]]</f>
        <v>18</v>
      </c>
      <c r="Q1090" s="8">
        <f>STOCK[[#This Row],[Ganancia Unitaria]]*STOCK[[#This Row],[Salidas]]</f>
        <v>0</v>
      </c>
      <c r="R1090" s="8"/>
      <c r="S1090" s="8"/>
      <c r="T1090" s="9"/>
      <c r="U1090" s="8"/>
      <c r="V1090" s="8"/>
    </row>
    <row r="1091" spans="1:22" ht="17" customHeight="1" x14ac:dyDescent="0.2">
      <c r="A1091" s="14" t="s">
        <v>2119</v>
      </c>
      <c r="B1091" s="14" t="s">
        <v>160</v>
      </c>
      <c r="C1091" s="16" t="s">
        <v>2120</v>
      </c>
      <c r="D1091" s="14" t="s">
        <v>888</v>
      </c>
      <c r="E1091" s="15"/>
      <c r="F1091" s="15">
        <v>18</v>
      </c>
      <c r="G1091" s="14">
        <v>1</v>
      </c>
      <c r="H1091" s="17">
        <f>SUMIFS(VENTAS[Cantidad],VENTAS[Código del producto Vendido],STOCK[[#This Row],[Code]])</f>
        <v>0</v>
      </c>
      <c r="I1091" s="14">
        <f>STOCK[[#This Row],[Entradas]]-STOCK[[#This Row],[Salidas]]</f>
        <v>1</v>
      </c>
      <c r="J1091" s="18">
        <f>STOCK[[#This Row],[Precio Final]]*10%</f>
        <v>1.8</v>
      </c>
      <c r="K1091" s="15"/>
      <c r="L1091" s="15"/>
      <c r="M1091" s="19">
        <f>STOCK[[#This Row],[Costo Unitario (USD)]]+STOCK[[#This Row],[Costo Envío (USD)]]+STOCK[[#This Row],[Comisión 10%]]</f>
        <v>1.8</v>
      </c>
      <c r="N1091" s="14">
        <f t="shared" si="48"/>
        <v>2.7</v>
      </c>
      <c r="O1091" s="15">
        <f t="shared" si="47"/>
        <v>18</v>
      </c>
      <c r="P1091" s="15">
        <f>STOCK[[#This Row],[Precio Final]]-STOCK[[#This Row],[Costo total]]</f>
        <v>16.2</v>
      </c>
      <c r="Q1091" s="14">
        <f>STOCK[[#This Row],[Ganancia Unitaria]]*STOCK[[#This Row],[Salidas]]</f>
        <v>0</v>
      </c>
      <c r="R1091" s="14"/>
      <c r="S1091" s="14"/>
      <c r="T1091" s="15"/>
      <c r="U1091" s="14"/>
      <c r="V1091" s="14"/>
    </row>
    <row r="1092" spans="1:22" ht="34" customHeight="1" x14ac:dyDescent="0.2">
      <c r="A1092" s="8" t="s">
        <v>2121</v>
      </c>
      <c r="B1092" s="8" t="s">
        <v>99</v>
      </c>
      <c r="C1092" s="10" t="s">
        <v>2122</v>
      </c>
      <c r="D1092" s="8" t="s">
        <v>113</v>
      </c>
      <c r="E1092" s="9"/>
      <c r="F1092" s="9">
        <v>15</v>
      </c>
      <c r="G1092" s="8">
        <v>1</v>
      </c>
      <c r="H1092" s="11">
        <f>SUMIFS(VENTAS[Cantidad],VENTAS[Código del producto Vendido],STOCK[[#This Row],[Code]])</f>
        <v>0</v>
      </c>
      <c r="I1092" s="8">
        <f>STOCK[[#This Row],[Entradas]]-STOCK[[#This Row],[Salidas]]</f>
        <v>1</v>
      </c>
      <c r="J1092" s="12">
        <f>STOCK[[#This Row],[Precio Final]]*10%</f>
        <v>1.5</v>
      </c>
      <c r="K1092" s="9"/>
      <c r="L1092" s="9"/>
      <c r="M1092" s="13">
        <f>STOCK[[#This Row],[Costo Unitario (USD)]]+STOCK[[#This Row],[Costo Envío (USD)]]+STOCK[[#This Row],[Comisión 10%]]</f>
        <v>1.5</v>
      </c>
      <c r="N1092" s="8">
        <f t="shared" si="48"/>
        <v>2.25</v>
      </c>
      <c r="O1092" s="9">
        <f t="shared" si="47"/>
        <v>15</v>
      </c>
      <c r="P1092" s="9">
        <f>STOCK[[#This Row],[Precio Final]]-STOCK[[#This Row],[Costo total]]</f>
        <v>13.5</v>
      </c>
      <c r="Q1092" s="8">
        <f>STOCK[[#This Row],[Ganancia Unitaria]]*STOCK[[#This Row],[Salidas]]</f>
        <v>0</v>
      </c>
      <c r="R1092" s="8"/>
      <c r="S1092" s="8"/>
      <c r="T1092" s="9"/>
      <c r="U1092" s="8"/>
      <c r="V1092" s="8"/>
    </row>
    <row r="1093" spans="1:22" ht="34" customHeight="1" x14ac:dyDescent="0.2">
      <c r="A1093" s="14" t="s">
        <v>2123</v>
      </c>
      <c r="B1093" s="14" t="s">
        <v>160</v>
      </c>
      <c r="C1093" s="16" t="s">
        <v>2124</v>
      </c>
      <c r="D1093" s="14" t="s">
        <v>888</v>
      </c>
      <c r="E1093" s="15"/>
      <c r="F1093" s="15">
        <v>30</v>
      </c>
      <c r="G1093" s="14">
        <v>1</v>
      </c>
      <c r="H1093" s="17">
        <f>SUMIFS(VENTAS[Cantidad],VENTAS[Código del producto Vendido],STOCK[[#This Row],[Code]])</f>
        <v>1</v>
      </c>
      <c r="I1093" s="14">
        <f>STOCK[[#This Row],[Entradas]]-STOCK[[#This Row],[Salidas]]</f>
        <v>0</v>
      </c>
      <c r="J1093" s="18">
        <f>STOCK[[#This Row],[Precio Final]]*10%</f>
        <v>3</v>
      </c>
      <c r="K1093" s="15"/>
      <c r="L1093" s="15"/>
      <c r="M1093" s="19">
        <f>STOCK[[#This Row],[Costo Unitario (USD)]]+STOCK[[#This Row],[Costo Envío (USD)]]+STOCK[[#This Row],[Comisión 10%]]</f>
        <v>3</v>
      </c>
      <c r="N1093" s="14">
        <f t="shared" si="48"/>
        <v>4.5</v>
      </c>
      <c r="O1093" s="15">
        <f t="shared" si="47"/>
        <v>30</v>
      </c>
      <c r="P1093" s="15">
        <f>STOCK[[#This Row],[Precio Final]]-STOCK[[#This Row],[Costo total]]</f>
        <v>27</v>
      </c>
      <c r="Q1093" s="14">
        <f>STOCK[[#This Row],[Ganancia Unitaria]]*STOCK[[#This Row],[Salidas]]</f>
        <v>27</v>
      </c>
      <c r="R1093" s="14"/>
      <c r="S1093" s="14"/>
      <c r="T1093" s="15"/>
      <c r="U1093" s="14"/>
      <c r="V1093" s="14"/>
    </row>
    <row r="1094" spans="1:22" ht="51" customHeight="1" x14ac:dyDescent="0.2">
      <c r="A1094" s="8" t="s">
        <v>2125</v>
      </c>
      <c r="B1094" s="8" t="s">
        <v>99</v>
      </c>
      <c r="C1094" s="10" t="s">
        <v>2126</v>
      </c>
      <c r="D1094" s="8" t="s">
        <v>34</v>
      </c>
      <c r="E1094" s="9"/>
      <c r="F1094" s="9">
        <v>20</v>
      </c>
      <c r="G1094" s="8">
        <v>1</v>
      </c>
      <c r="H1094" s="11">
        <f>SUMIFS(VENTAS[Cantidad],VENTAS[Código del producto Vendido],STOCK[[#This Row],[Code]])</f>
        <v>0</v>
      </c>
      <c r="I1094" s="8">
        <f>STOCK[[#This Row],[Entradas]]-STOCK[[#This Row],[Salidas]]</f>
        <v>1</v>
      </c>
      <c r="J1094" s="12">
        <f>STOCK[[#This Row],[Precio Final]]*10%</f>
        <v>2</v>
      </c>
      <c r="K1094" s="9"/>
      <c r="L1094" s="9"/>
      <c r="M1094" s="13">
        <f>STOCK[[#This Row],[Costo Unitario (USD)]]+STOCK[[#This Row],[Costo Envío (USD)]]+STOCK[[#This Row],[Comisión 10%]]</f>
        <v>2</v>
      </c>
      <c r="N1094" s="8">
        <f t="shared" si="48"/>
        <v>3</v>
      </c>
      <c r="O1094" s="9">
        <f t="shared" si="47"/>
        <v>20</v>
      </c>
      <c r="P1094" s="9">
        <f>STOCK[[#This Row],[Precio Final]]-STOCK[[#This Row],[Costo total]]</f>
        <v>18</v>
      </c>
      <c r="Q1094" s="8">
        <f>STOCK[[#This Row],[Ganancia Unitaria]]*STOCK[[#This Row],[Salidas]]</f>
        <v>0</v>
      </c>
      <c r="R1094" s="8"/>
      <c r="S1094" s="8"/>
      <c r="T1094" s="9"/>
      <c r="U1094" s="8"/>
      <c r="V1094" s="8"/>
    </row>
    <row r="1095" spans="1:22" ht="34" customHeight="1" x14ac:dyDescent="0.2">
      <c r="A1095" s="14" t="s">
        <v>2127</v>
      </c>
      <c r="B1095" s="14" t="s">
        <v>99</v>
      </c>
      <c r="C1095" s="16" t="s">
        <v>2128</v>
      </c>
      <c r="D1095" s="14" t="s">
        <v>42</v>
      </c>
      <c r="E1095" s="15"/>
      <c r="F1095" s="15">
        <v>20</v>
      </c>
      <c r="G1095" s="14">
        <v>1</v>
      </c>
      <c r="H1095" s="17">
        <f>SUMIFS(VENTAS[Cantidad],VENTAS[Código del producto Vendido],STOCK[[#This Row],[Code]])</f>
        <v>0</v>
      </c>
      <c r="I1095" s="14">
        <f>STOCK[[#This Row],[Entradas]]-STOCK[[#This Row],[Salidas]]</f>
        <v>1</v>
      </c>
      <c r="J1095" s="18">
        <f>STOCK[[#This Row],[Precio Final]]*10%</f>
        <v>2</v>
      </c>
      <c r="K1095" s="15"/>
      <c r="L1095" s="15"/>
      <c r="M1095" s="19">
        <f>STOCK[[#This Row],[Costo Unitario (USD)]]+STOCK[[#This Row],[Costo Envío (USD)]]+STOCK[[#This Row],[Comisión 10%]]</f>
        <v>2</v>
      </c>
      <c r="N1095" s="14">
        <f t="shared" si="48"/>
        <v>3</v>
      </c>
      <c r="O1095" s="15">
        <f t="shared" si="47"/>
        <v>20</v>
      </c>
      <c r="P1095" s="15">
        <f>STOCK[[#This Row],[Precio Final]]-STOCK[[#This Row],[Costo total]]</f>
        <v>18</v>
      </c>
      <c r="Q1095" s="14">
        <f>STOCK[[#This Row],[Ganancia Unitaria]]*STOCK[[#This Row],[Salidas]]</f>
        <v>0</v>
      </c>
      <c r="R1095" s="14"/>
      <c r="S1095" s="14"/>
      <c r="T1095" s="15"/>
      <c r="U1095" s="14"/>
      <c r="V1095" s="14"/>
    </row>
    <row r="1096" spans="1:22" ht="34" customHeight="1" x14ac:dyDescent="0.2">
      <c r="A1096" s="8" t="s">
        <v>2129</v>
      </c>
      <c r="B1096" s="8" t="s">
        <v>99</v>
      </c>
      <c r="C1096" s="10" t="s">
        <v>2130</v>
      </c>
      <c r="D1096" s="8" t="s">
        <v>113</v>
      </c>
      <c r="E1096" s="9"/>
      <c r="F1096" s="9">
        <v>20</v>
      </c>
      <c r="G1096" s="8">
        <v>1</v>
      </c>
      <c r="H1096" s="11">
        <f>SUMIFS(VENTAS[Cantidad],VENTAS[Código del producto Vendido],STOCK[[#This Row],[Code]])</f>
        <v>0</v>
      </c>
      <c r="I1096" s="8">
        <f>STOCK[[#This Row],[Entradas]]-STOCK[[#This Row],[Salidas]]</f>
        <v>1</v>
      </c>
      <c r="J1096" s="12">
        <f>STOCK[[#This Row],[Precio Final]]*10%</f>
        <v>2</v>
      </c>
      <c r="K1096" s="9"/>
      <c r="L1096" s="9"/>
      <c r="M1096" s="13">
        <f>STOCK[[#This Row],[Costo Unitario (USD)]]+STOCK[[#This Row],[Costo Envío (USD)]]+STOCK[[#This Row],[Comisión 10%]]</f>
        <v>2</v>
      </c>
      <c r="N1096" s="8">
        <f t="shared" si="48"/>
        <v>3</v>
      </c>
      <c r="O1096" s="9">
        <f t="shared" si="47"/>
        <v>20</v>
      </c>
      <c r="P1096" s="9">
        <f>STOCK[[#This Row],[Precio Final]]-STOCK[[#This Row],[Costo total]]</f>
        <v>18</v>
      </c>
      <c r="Q1096" s="8">
        <f>STOCK[[#This Row],[Ganancia Unitaria]]*STOCK[[#This Row],[Salidas]]</f>
        <v>0</v>
      </c>
      <c r="R1096" s="8"/>
      <c r="S1096" s="8"/>
      <c r="T1096" s="9"/>
      <c r="U1096" s="8"/>
      <c r="V1096" s="8"/>
    </row>
    <row r="1097" spans="1:22" ht="34" customHeight="1" x14ac:dyDescent="0.2">
      <c r="A1097" s="14" t="s">
        <v>2131</v>
      </c>
      <c r="B1097" s="14" t="s">
        <v>99</v>
      </c>
      <c r="C1097" s="16" t="s">
        <v>2130</v>
      </c>
      <c r="D1097" s="14" t="s">
        <v>34</v>
      </c>
      <c r="E1097" s="15"/>
      <c r="F1097" s="15">
        <v>20</v>
      </c>
      <c r="G1097" s="14">
        <v>1</v>
      </c>
      <c r="H1097" s="17">
        <f>SUMIFS(VENTAS[Cantidad],VENTAS[Código del producto Vendido],STOCK[[#This Row],[Code]])</f>
        <v>0</v>
      </c>
      <c r="I1097" s="14">
        <f>STOCK[[#This Row],[Entradas]]-STOCK[[#This Row],[Salidas]]</f>
        <v>1</v>
      </c>
      <c r="J1097" s="18">
        <f>STOCK[[#This Row],[Precio Final]]*10%</f>
        <v>2</v>
      </c>
      <c r="K1097" s="15"/>
      <c r="L1097" s="15"/>
      <c r="M1097" s="19">
        <f>STOCK[[#This Row],[Costo Unitario (USD)]]+STOCK[[#This Row],[Costo Envío (USD)]]+STOCK[[#This Row],[Comisión 10%]]</f>
        <v>2</v>
      </c>
      <c r="N1097" s="14">
        <f t="shared" si="48"/>
        <v>3</v>
      </c>
      <c r="O1097" s="15">
        <f t="shared" si="47"/>
        <v>20</v>
      </c>
      <c r="P1097" s="15">
        <f>STOCK[[#This Row],[Precio Final]]-STOCK[[#This Row],[Costo total]]</f>
        <v>18</v>
      </c>
      <c r="Q1097" s="14">
        <f>STOCK[[#This Row],[Ganancia Unitaria]]*STOCK[[#This Row],[Salidas]]</f>
        <v>0</v>
      </c>
      <c r="R1097" s="14"/>
      <c r="S1097" s="14"/>
      <c r="T1097" s="15"/>
      <c r="U1097" s="14"/>
      <c r="V1097" s="14"/>
    </row>
    <row r="1098" spans="1:22" ht="51" customHeight="1" x14ac:dyDescent="0.2">
      <c r="A1098" s="8" t="s">
        <v>2132</v>
      </c>
      <c r="B1098" s="8" t="s">
        <v>99</v>
      </c>
      <c r="C1098" s="10" t="s">
        <v>2133</v>
      </c>
      <c r="D1098" s="8" t="s">
        <v>34</v>
      </c>
      <c r="E1098" s="9"/>
      <c r="F1098" s="9">
        <v>20</v>
      </c>
      <c r="G1098" s="8">
        <v>1</v>
      </c>
      <c r="H1098" s="11">
        <f>SUMIFS(VENTAS[Cantidad],VENTAS[Código del producto Vendido],STOCK[[#This Row],[Code]])</f>
        <v>0</v>
      </c>
      <c r="I1098" s="8">
        <f>STOCK[[#This Row],[Entradas]]-STOCK[[#This Row],[Salidas]]</f>
        <v>1</v>
      </c>
      <c r="J1098" s="12">
        <f>STOCK[[#This Row],[Precio Final]]*10%</f>
        <v>2</v>
      </c>
      <c r="K1098" s="9"/>
      <c r="L1098" s="9"/>
      <c r="M1098" s="13">
        <f>STOCK[[#This Row],[Costo Unitario (USD)]]+STOCK[[#This Row],[Costo Envío (USD)]]+STOCK[[#This Row],[Comisión 10%]]</f>
        <v>2</v>
      </c>
      <c r="N1098" s="8">
        <f t="shared" si="48"/>
        <v>3</v>
      </c>
      <c r="O1098" s="9">
        <f t="shared" si="47"/>
        <v>20</v>
      </c>
      <c r="P1098" s="9">
        <f>STOCK[[#This Row],[Precio Final]]-STOCK[[#This Row],[Costo total]]</f>
        <v>18</v>
      </c>
      <c r="Q1098" s="8">
        <f>STOCK[[#This Row],[Ganancia Unitaria]]*STOCK[[#This Row],[Salidas]]</f>
        <v>0</v>
      </c>
      <c r="R1098" s="8"/>
      <c r="S1098" s="8"/>
      <c r="T1098" s="9"/>
      <c r="U1098" s="8"/>
      <c r="V1098" s="8"/>
    </row>
    <row r="1099" spans="1:22" ht="34" customHeight="1" x14ac:dyDescent="0.2">
      <c r="A1099" s="14" t="s">
        <v>2134</v>
      </c>
      <c r="B1099" s="14" t="s">
        <v>99</v>
      </c>
      <c r="C1099" s="16" t="s">
        <v>2135</v>
      </c>
      <c r="D1099" s="14" t="s">
        <v>34</v>
      </c>
      <c r="E1099" s="15"/>
      <c r="F1099" s="15">
        <v>20</v>
      </c>
      <c r="G1099" s="14">
        <v>1</v>
      </c>
      <c r="H1099" s="17">
        <f>SUMIFS(VENTAS[Cantidad],VENTAS[Código del producto Vendido],STOCK[[#This Row],[Code]])</f>
        <v>0</v>
      </c>
      <c r="I1099" s="14">
        <f>STOCK[[#This Row],[Entradas]]-STOCK[[#This Row],[Salidas]]</f>
        <v>1</v>
      </c>
      <c r="J1099" s="18">
        <f>STOCK[[#This Row],[Precio Final]]*10%</f>
        <v>2</v>
      </c>
      <c r="K1099" s="15"/>
      <c r="L1099" s="15"/>
      <c r="M1099" s="19">
        <f>STOCK[[#This Row],[Costo Unitario (USD)]]+STOCK[[#This Row],[Costo Envío (USD)]]+STOCK[[#This Row],[Comisión 10%]]</f>
        <v>2</v>
      </c>
      <c r="N1099" s="14">
        <f t="shared" si="48"/>
        <v>3</v>
      </c>
      <c r="O1099" s="15">
        <f t="shared" si="47"/>
        <v>20</v>
      </c>
      <c r="P1099" s="15">
        <f>STOCK[[#This Row],[Precio Final]]-STOCK[[#This Row],[Costo total]]</f>
        <v>18</v>
      </c>
      <c r="Q1099" s="14">
        <f>STOCK[[#This Row],[Ganancia Unitaria]]*STOCK[[#This Row],[Salidas]]</f>
        <v>0</v>
      </c>
      <c r="R1099" s="14"/>
      <c r="S1099" s="14"/>
      <c r="T1099" s="15"/>
      <c r="U1099" s="14"/>
      <c r="V1099" s="14"/>
    </row>
    <row r="1100" spans="1:22" ht="51" customHeight="1" x14ac:dyDescent="0.2">
      <c r="A1100" s="8" t="s">
        <v>2136</v>
      </c>
      <c r="B1100" s="8" t="s">
        <v>99</v>
      </c>
      <c r="C1100" s="10" t="s">
        <v>2137</v>
      </c>
      <c r="D1100" s="8" t="s">
        <v>46</v>
      </c>
      <c r="E1100" s="9"/>
      <c r="F1100" s="9">
        <v>20</v>
      </c>
      <c r="G1100" s="8">
        <v>1</v>
      </c>
      <c r="H1100" s="11">
        <f>SUMIFS(VENTAS[Cantidad],VENTAS[Código del producto Vendido],STOCK[[#This Row],[Code]])</f>
        <v>0</v>
      </c>
      <c r="I1100" s="8">
        <f>STOCK[[#This Row],[Entradas]]-STOCK[[#This Row],[Salidas]]</f>
        <v>1</v>
      </c>
      <c r="J1100" s="12">
        <f>STOCK[[#This Row],[Precio Final]]*10%</f>
        <v>2</v>
      </c>
      <c r="K1100" s="9"/>
      <c r="L1100" s="9"/>
      <c r="M1100" s="13">
        <f>STOCK[[#This Row],[Costo Unitario (USD)]]+STOCK[[#This Row],[Costo Envío (USD)]]+STOCK[[#This Row],[Comisión 10%]]</f>
        <v>2</v>
      </c>
      <c r="N1100" s="8">
        <f t="shared" si="48"/>
        <v>3</v>
      </c>
      <c r="O1100" s="9">
        <f t="shared" si="47"/>
        <v>20</v>
      </c>
      <c r="P1100" s="9">
        <f>STOCK[[#This Row],[Precio Final]]-STOCK[[#This Row],[Costo total]]</f>
        <v>18</v>
      </c>
      <c r="Q1100" s="8">
        <f>STOCK[[#This Row],[Ganancia Unitaria]]*STOCK[[#This Row],[Salidas]]</f>
        <v>0</v>
      </c>
      <c r="R1100" s="8"/>
      <c r="S1100" s="8"/>
      <c r="T1100" s="9"/>
      <c r="U1100" s="8"/>
      <c r="V1100" s="8"/>
    </row>
    <row r="1101" spans="1:22" ht="51" customHeight="1" x14ac:dyDescent="0.2">
      <c r="A1101" s="14" t="s">
        <v>2138</v>
      </c>
      <c r="B1101" s="14" t="s">
        <v>99</v>
      </c>
      <c r="C1101" s="16" t="s">
        <v>2139</v>
      </c>
      <c r="D1101" s="14" t="s">
        <v>34</v>
      </c>
      <c r="E1101" s="15"/>
      <c r="F1101" s="15">
        <v>18</v>
      </c>
      <c r="G1101" s="14">
        <v>1</v>
      </c>
      <c r="H1101" s="17">
        <f>SUMIFS(VENTAS[Cantidad],VENTAS[Código del producto Vendido],STOCK[[#This Row],[Code]])</f>
        <v>0</v>
      </c>
      <c r="I1101" s="14">
        <f>STOCK[[#This Row],[Entradas]]-STOCK[[#This Row],[Salidas]]</f>
        <v>1</v>
      </c>
      <c r="J1101" s="18">
        <f>STOCK[[#This Row],[Precio Final]]*10%</f>
        <v>1.8</v>
      </c>
      <c r="K1101" s="15"/>
      <c r="L1101" s="15"/>
      <c r="M1101" s="19">
        <f>STOCK[[#This Row],[Costo Unitario (USD)]]+STOCK[[#This Row],[Costo Envío (USD)]]+STOCK[[#This Row],[Comisión 10%]]</f>
        <v>1.8</v>
      </c>
      <c r="N1101" s="14">
        <f t="shared" si="48"/>
        <v>2.7</v>
      </c>
      <c r="O1101" s="15">
        <f t="shared" si="47"/>
        <v>18</v>
      </c>
      <c r="P1101" s="15">
        <f>STOCK[[#This Row],[Precio Final]]-STOCK[[#This Row],[Costo total]]</f>
        <v>16.2</v>
      </c>
      <c r="Q1101" s="14">
        <f>STOCK[[#This Row],[Ganancia Unitaria]]*STOCK[[#This Row],[Salidas]]</f>
        <v>0</v>
      </c>
      <c r="R1101" s="14"/>
      <c r="S1101" s="14"/>
      <c r="T1101" s="15"/>
      <c r="U1101" s="14"/>
      <c r="V1101" s="14"/>
    </row>
    <row r="1102" spans="1:22" ht="51" customHeight="1" x14ac:dyDescent="0.2">
      <c r="A1102" s="8" t="s">
        <v>2140</v>
      </c>
      <c r="B1102" s="8" t="s">
        <v>99</v>
      </c>
      <c r="C1102" s="10" t="s">
        <v>2141</v>
      </c>
      <c r="D1102" s="8" t="s">
        <v>113</v>
      </c>
      <c r="E1102" s="9"/>
      <c r="F1102" s="9">
        <v>20</v>
      </c>
      <c r="G1102" s="8">
        <v>1</v>
      </c>
      <c r="H1102" s="11">
        <f>SUMIFS(VENTAS[Cantidad],VENTAS[Código del producto Vendido],STOCK[[#This Row],[Code]])</f>
        <v>0</v>
      </c>
      <c r="I1102" s="8">
        <f>STOCK[[#This Row],[Entradas]]-STOCK[[#This Row],[Salidas]]</f>
        <v>1</v>
      </c>
      <c r="J1102" s="12">
        <f>STOCK[[#This Row],[Precio Final]]*10%</f>
        <v>2</v>
      </c>
      <c r="K1102" s="9"/>
      <c r="L1102" s="9"/>
      <c r="M1102" s="13">
        <f>STOCK[[#This Row],[Costo Unitario (USD)]]+STOCK[[#This Row],[Costo Envío (USD)]]+STOCK[[#This Row],[Comisión 10%]]</f>
        <v>2</v>
      </c>
      <c r="N1102" s="8">
        <f t="shared" si="48"/>
        <v>3</v>
      </c>
      <c r="O1102" s="9">
        <f t="shared" si="47"/>
        <v>20</v>
      </c>
      <c r="P1102" s="9">
        <f>STOCK[[#This Row],[Precio Final]]-STOCK[[#This Row],[Costo total]]</f>
        <v>18</v>
      </c>
      <c r="Q1102" s="8">
        <f>STOCK[[#This Row],[Ganancia Unitaria]]*STOCK[[#This Row],[Salidas]]</f>
        <v>0</v>
      </c>
      <c r="R1102" s="8"/>
      <c r="S1102" s="8"/>
      <c r="T1102" s="9"/>
      <c r="U1102" s="8"/>
      <c r="V1102" s="8"/>
    </row>
    <row r="1103" spans="1:22" ht="51" customHeight="1" x14ac:dyDescent="0.2">
      <c r="A1103" s="14" t="s">
        <v>2142</v>
      </c>
      <c r="B1103" s="14" t="s">
        <v>99</v>
      </c>
      <c r="C1103" s="16" t="s">
        <v>2141</v>
      </c>
      <c r="D1103" s="14" t="s">
        <v>42</v>
      </c>
      <c r="E1103" s="15"/>
      <c r="F1103" s="15">
        <v>20</v>
      </c>
      <c r="G1103" s="14">
        <v>1</v>
      </c>
      <c r="H1103" s="17">
        <f>SUMIFS(VENTAS[Cantidad],VENTAS[Código del producto Vendido],STOCK[[#This Row],[Code]])</f>
        <v>0</v>
      </c>
      <c r="I1103" s="14">
        <f>STOCK[[#This Row],[Entradas]]-STOCK[[#This Row],[Salidas]]</f>
        <v>1</v>
      </c>
      <c r="J1103" s="18">
        <f>STOCK[[#This Row],[Precio Final]]*10%</f>
        <v>2</v>
      </c>
      <c r="K1103" s="15"/>
      <c r="L1103" s="15"/>
      <c r="M1103" s="19">
        <f>STOCK[[#This Row],[Costo Unitario (USD)]]+STOCK[[#This Row],[Costo Envío (USD)]]+STOCK[[#This Row],[Comisión 10%]]</f>
        <v>2</v>
      </c>
      <c r="N1103" s="14">
        <f t="shared" si="48"/>
        <v>3</v>
      </c>
      <c r="O1103" s="15">
        <f t="shared" si="47"/>
        <v>20</v>
      </c>
      <c r="P1103" s="15">
        <f>STOCK[[#This Row],[Precio Final]]-STOCK[[#This Row],[Costo total]]</f>
        <v>18</v>
      </c>
      <c r="Q1103" s="14">
        <f>STOCK[[#This Row],[Ganancia Unitaria]]*STOCK[[#This Row],[Salidas]]</f>
        <v>0</v>
      </c>
      <c r="R1103" s="14"/>
      <c r="S1103" s="14"/>
      <c r="T1103" s="15"/>
      <c r="U1103" s="14"/>
      <c r="V1103" s="14"/>
    </row>
    <row r="1104" spans="1:22" ht="34" customHeight="1" x14ac:dyDescent="0.2">
      <c r="A1104" s="8" t="s">
        <v>2143</v>
      </c>
      <c r="B1104" s="8" t="s">
        <v>99</v>
      </c>
      <c r="C1104" s="10" t="s">
        <v>2144</v>
      </c>
      <c r="D1104" s="8" t="s">
        <v>42</v>
      </c>
      <c r="E1104" s="9"/>
      <c r="F1104" s="9">
        <v>15</v>
      </c>
      <c r="G1104" s="8">
        <v>1</v>
      </c>
      <c r="H1104" s="11">
        <f>SUMIFS(VENTAS[Cantidad],VENTAS[Código del producto Vendido],STOCK[[#This Row],[Code]])</f>
        <v>0</v>
      </c>
      <c r="I1104" s="8">
        <f>STOCK[[#This Row],[Entradas]]-STOCK[[#This Row],[Salidas]]</f>
        <v>1</v>
      </c>
      <c r="J1104" s="12">
        <f>STOCK[[#This Row],[Precio Final]]*10%</f>
        <v>1.5</v>
      </c>
      <c r="K1104" s="9"/>
      <c r="L1104" s="9"/>
      <c r="M1104" s="13">
        <f>STOCK[[#This Row],[Costo Unitario (USD)]]+STOCK[[#This Row],[Costo Envío (USD)]]+STOCK[[#This Row],[Comisión 10%]]</f>
        <v>1.5</v>
      </c>
      <c r="N1104" s="8">
        <f t="shared" si="48"/>
        <v>2.25</v>
      </c>
      <c r="O1104" s="9">
        <f t="shared" si="47"/>
        <v>15</v>
      </c>
      <c r="P1104" s="9">
        <f>STOCK[[#This Row],[Precio Final]]-STOCK[[#This Row],[Costo total]]</f>
        <v>13.5</v>
      </c>
      <c r="Q1104" s="8">
        <f>STOCK[[#This Row],[Ganancia Unitaria]]*STOCK[[#This Row],[Salidas]]</f>
        <v>0</v>
      </c>
      <c r="R1104" s="8"/>
      <c r="S1104" s="8"/>
      <c r="T1104" s="9"/>
      <c r="U1104" s="8"/>
      <c r="V1104" s="8"/>
    </row>
    <row r="1105" spans="1:22" ht="34" customHeight="1" x14ac:dyDescent="0.2">
      <c r="A1105" s="14" t="s">
        <v>2145</v>
      </c>
      <c r="B1105" s="14" t="s">
        <v>179</v>
      </c>
      <c r="C1105" s="16" t="s">
        <v>2146</v>
      </c>
      <c r="D1105" s="14" t="s">
        <v>46</v>
      </c>
      <c r="E1105" s="15"/>
      <c r="F1105" s="15">
        <v>20</v>
      </c>
      <c r="G1105" s="14">
        <v>1</v>
      </c>
      <c r="H1105" s="17">
        <f>SUMIFS(VENTAS[Cantidad],VENTAS[Código del producto Vendido],STOCK[[#This Row],[Code]])</f>
        <v>1</v>
      </c>
      <c r="I1105" s="14">
        <f>STOCK[[#This Row],[Entradas]]-STOCK[[#This Row],[Salidas]]</f>
        <v>0</v>
      </c>
      <c r="J1105" s="18">
        <f>STOCK[[#This Row],[Precio Final]]*10%</f>
        <v>2</v>
      </c>
      <c r="K1105" s="15"/>
      <c r="L1105" s="15"/>
      <c r="M1105" s="19">
        <f>STOCK[[#This Row],[Costo Unitario (USD)]]+STOCK[[#This Row],[Costo Envío (USD)]]+STOCK[[#This Row],[Comisión 10%]]</f>
        <v>2</v>
      </c>
      <c r="N1105" s="14">
        <f t="shared" si="48"/>
        <v>3</v>
      </c>
      <c r="O1105" s="15">
        <f t="shared" si="47"/>
        <v>20</v>
      </c>
      <c r="P1105" s="15">
        <f>STOCK[[#This Row],[Precio Final]]-STOCK[[#This Row],[Costo total]]</f>
        <v>18</v>
      </c>
      <c r="Q1105" s="14">
        <f>STOCK[[#This Row],[Ganancia Unitaria]]*STOCK[[#This Row],[Salidas]]</f>
        <v>18</v>
      </c>
      <c r="R1105" s="14"/>
      <c r="S1105" s="14"/>
      <c r="T1105" s="15"/>
      <c r="U1105" s="14"/>
      <c r="V1105" s="14"/>
    </row>
    <row r="1106" spans="1:22" ht="51" customHeight="1" x14ac:dyDescent="0.2">
      <c r="A1106" s="8" t="s">
        <v>2147</v>
      </c>
      <c r="B1106" s="8" t="s">
        <v>99</v>
      </c>
      <c r="C1106" s="10" t="s">
        <v>2148</v>
      </c>
      <c r="D1106" s="8" t="s">
        <v>34</v>
      </c>
      <c r="E1106" s="9"/>
      <c r="F1106" s="9">
        <v>18</v>
      </c>
      <c r="G1106" s="8">
        <v>1</v>
      </c>
      <c r="H1106" s="11">
        <f>SUMIFS(VENTAS[Cantidad],VENTAS[Código del producto Vendido],STOCK[[#This Row],[Code]])</f>
        <v>1</v>
      </c>
      <c r="I1106" s="8">
        <f>STOCK[[#This Row],[Entradas]]-STOCK[[#This Row],[Salidas]]</f>
        <v>0</v>
      </c>
      <c r="J1106" s="12">
        <f>STOCK[[#This Row],[Precio Final]]*10%</f>
        <v>1.8</v>
      </c>
      <c r="K1106" s="9"/>
      <c r="L1106" s="9"/>
      <c r="M1106" s="13">
        <f>STOCK[[#This Row],[Costo Unitario (USD)]]+STOCK[[#This Row],[Costo Envío (USD)]]+STOCK[[#This Row],[Comisión 10%]]</f>
        <v>1.8</v>
      </c>
      <c r="N1106" s="8">
        <f t="shared" si="48"/>
        <v>2.7</v>
      </c>
      <c r="O1106" s="9">
        <f t="shared" ref="O1106:O1137" si="49">F1106</f>
        <v>18</v>
      </c>
      <c r="P1106" s="9">
        <f>STOCK[[#This Row],[Precio Final]]-STOCK[[#This Row],[Costo total]]</f>
        <v>16.2</v>
      </c>
      <c r="Q1106" s="8">
        <f>STOCK[[#This Row],[Ganancia Unitaria]]*STOCK[[#This Row],[Salidas]]</f>
        <v>16.2</v>
      </c>
      <c r="R1106" s="8"/>
      <c r="S1106" s="8"/>
      <c r="T1106" s="9"/>
      <c r="U1106" s="8"/>
      <c r="V1106" s="8"/>
    </row>
    <row r="1107" spans="1:22" ht="51" customHeight="1" x14ac:dyDescent="0.2">
      <c r="A1107" s="14" t="s">
        <v>2149</v>
      </c>
      <c r="B1107" s="14" t="s">
        <v>99</v>
      </c>
      <c r="C1107" s="16" t="s">
        <v>2150</v>
      </c>
      <c r="D1107" s="14" t="s">
        <v>113</v>
      </c>
      <c r="E1107" s="15"/>
      <c r="F1107" s="15">
        <v>18</v>
      </c>
      <c r="G1107" s="14">
        <v>1</v>
      </c>
      <c r="H1107" s="17">
        <f>SUMIFS(VENTAS[Cantidad],VENTAS[Código del producto Vendido],STOCK[[#This Row],[Code]])</f>
        <v>1</v>
      </c>
      <c r="I1107" s="14">
        <f>STOCK[[#This Row],[Entradas]]-STOCK[[#This Row],[Salidas]]</f>
        <v>0</v>
      </c>
      <c r="J1107" s="18">
        <f>STOCK[[#This Row],[Precio Final]]*10%</f>
        <v>1.8</v>
      </c>
      <c r="K1107" s="15"/>
      <c r="L1107" s="15"/>
      <c r="M1107" s="19">
        <f>STOCK[[#This Row],[Costo Unitario (USD)]]+STOCK[[#This Row],[Costo Envío (USD)]]+STOCK[[#This Row],[Comisión 10%]]</f>
        <v>1.8</v>
      </c>
      <c r="N1107" s="14">
        <f t="shared" si="48"/>
        <v>2.7</v>
      </c>
      <c r="O1107" s="15">
        <f t="shared" si="49"/>
        <v>18</v>
      </c>
      <c r="P1107" s="15">
        <f>STOCK[[#This Row],[Precio Final]]-STOCK[[#This Row],[Costo total]]</f>
        <v>16.2</v>
      </c>
      <c r="Q1107" s="14">
        <f>STOCK[[#This Row],[Ganancia Unitaria]]*STOCK[[#This Row],[Salidas]]</f>
        <v>16.2</v>
      </c>
      <c r="R1107" s="14"/>
      <c r="S1107" s="14"/>
      <c r="T1107" s="15"/>
      <c r="U1107" s="14"/>
      <c r="V1107" s="14"/>
    </row>
    <row r="1108" spans="1:22" ht="51" customHeight="1" x14ac:dyDescent="0.2">
      <c r="A1108" s="8" t="s">
        <v>2151</v>
      </c>
      <c r="B1108" s="8" t="s">
        <v>99</v>
      </c>
      <c r="C1108" s="10" t="s">
        <v>2152</v>
      </c>
      <c r="D1108" s="8" t="s">
        <v>113</v>
      </c>
      <c r="E1108" s="9"/>
      <c r="F1108" s="9">
        <v>18</v>
      </c>
      <c r="G1108" s="8">
        <v>1</v>
      </c>
      <c r="H1108" s="11">
        <f>SUMIFS(VENTAS[Cantidad],VENTAS[Código del producto Vendido],STOCK[[#This Row],[Code]])</f>
        <v>0</v>
      </c>
      <c r="I1108" s="8">
        <f>STOCK[[#This Row],[Entradas]]-STOCK[[#This Row],[Salidas]]</f>
        <v>1</v>
      </c>
      <c r="J1108" s="12">
        <f>STOCK[[#This Row],[Precio Final]]*10%</f>
        <v>1.8</v>
      </c>
      <c r="K1108" s="9"/>
      <c r="L1108" s="9"/>
      <c r="M1108" s="13">
        <f>STOCK[[#This Row],[Costo Unitario (USD)]]+STOCK[[#This Row],[Costo Envío (USD)]]+STOCK[[#This Row],[Comisión 10%]]</f>
        <v>1.8</v>
      </c>
      <c r="N1108" s="8">
        <f t="shared" si="48"/>
        <v>2.7</v>
      </c>
      <c r="O1108" s="9">
        <f t="shared" si="49"/>
        <v>18</v>
      </c>
      <c r="P1108" s="9">
        <f>STOCK[[#This Row],[Precio Final]]-STOCK[[#This Row],[Costo total]]</f>
        <v>16.2</v>
      </c>
      <c r="Q1108" s="8">
        <f>STOCK[[#This Row],[Ganancia Unitaria]]*STOCK[[#This Row],[Salidas]]</f>
        <v>0</v>
      </c>
      <c r="R1108" s="8"/>
      <c r="S1108" s="8"/>
      <c r="T1108" s="9"/>
      <c r="U1108" s="8"/>
      <c r="V1108" s="8"/>
    </row>
    <row r="1109" spans="1:22" ht="51" customHeight="1" x14ac:dyDescent="0.2">
      <c r="A1109" s="14" t="s">
        <v>2153</v>
      </c>
      <c r="B1109" s="14" t="s">
        <v>99</v>
      </c>
      <c r="C1109" s="16" t="s">
        <v>2154</v>
      </c>
      <c r="D1109" s="14" t="s">
        <v>224</v>
      </c>
      <c r="E1109" s="15"/>
      <c r="F1109" s="15">
        <v>18</v>
      </c>
      <c r="G1109" s="14">
        <v>1</v>
      </c>
      <c r="H1109" s="17">
        <f>SUMIFS(VENTAS[Cantidad],VENTAS[Código del producto Vendido],STOCK[[#This Row],[Code]])</f>
        <v>0</v>
      </c>
      <c r="I1109" s="14">
        <f>STOCK[[#This Row],[Entradas]]-STOCK[[#This Row],[Salidas]]</f>
        <v>1</v>
      </c>
      <c r="J1109" s="18">
        <f>STOCK[[#This Row],[Precio Final]]*10%</f>
        <v>1.8</v>
      </c>
      <c r="K1109" s="15"/>
      <c r="L1109" s="15"/>
      <c r="M1109" s="19">
        <f>STOCK[[#This Row],[Costo Unitario (USD)]]+STOCK[[#This Row],[Costo Envío (USD)]]+STOCK[[#This Row],[Comisión 10%]]</f>
        <v>1.8</v>
      </c>
      <c r="N1109" s="14">
        <f t="shared" si="48"/>
        <v>2.7</v>
      </c>
      <c r="O1109" s="15">
        <f t="shared" si="49"/>
        <v>18</v>
      </c>
      <c r="P1109" s="15">
        <f>STOCK[[#This Row],[Precio Final]]-STOCK[[#This Row],[Costo total]]</f>
        <v>16.2</v>
      </c>
      <c r="Q1109" s="14">
        <f>STOCK[[#This Row],[Ganancia Unitaria]]*STOCK[[#This Row],[Salidas]]</f>
        <v>0</v>
      </c>
      <c r="R1109" s="14"/>
      <c r="S1109" s="14"/>
      <c r="T1109" s="15"/>
      <c r="U1109" s="14"/>
      <c r="V1109" s="14"/>
    </row>
    <row r="1110" spans="1:22" ht="51" customHeight="1" x14ac:dyDescent="0.2">
      <c r="A1110" s="8" t="s">
        <v>2155</v>
      </c>
      <c r="B1110" s="8" t="s">
        <v>99</v>
      </c>
      <c r="C1110" s="10" t="s">
        <v>2156</v>
      </c>
      <c r="D1110" s="8" t="s">
        <v>34</v>
      </c>
      <c r="E1110" s="9"/>
      <c r="F1110" s="9">
        <v>18</v>
      </c>
      <c r="G1110" s="8">
        <v>1</v>
      </c>
      <c r="H1110" s="11">
        <f>SUMIFS(VENTAS[Cantidad],VENTAS[Código del producto Vendido],STOCK[[#This Row],[Code]])</f>
        <v>1</v>
      </c>
      <c r="I1110" s="8">
        <f>STOCK[[#This Row],[Entradas]]-STOCK[[#This Row],[Salidas]]</f>
        <v>0</v>
      </c>
      <c r="J1110" s="12">
        <f>STOCK[[#This Row],[Precio Final]]*10%</f>
        <v>1.8</v>
      </c>
      <c r="K1110" s="9"/>
      <c r="L1110" s="9"/>
      <c r="M1110" s="13">
        <f>STOCK[[#This Row],[Costo Unitario (USD)]]+STOCK[[#This Row],[Costo Envío (USD)]]+STOCK[[#This Row],[Comisión 10%]]</f>
        <v>1.8</v>
      </c>
      <c r="N1110" s="8">
        <f t="shared" si="48"/>
        <v>2.7</v>
      </c>
      <c r="O1110" s="9">
        <f t="shared" si="49"/>
        <v>18</v>
      </c>
      <c r="P1110" s="9">
        <f>STOCK[[#This Row],[Precio Final]]-STOCK[[#This Row],[Costo total]]</f>
        <v>16.2</v>
      </c>
      <c r="Q1110" s="8">
        <f>STOCK[[#This Row],[Ganancia Unitaria]]*STOCK[[#This Row],[Salidas]]</f>
        <v>16.2</v>
      </c>
      <c r="R1110" s="8"/>
      <c r="S1110" s="8"/>
      <c r="T1110" s="9"/>
      <c r="U1110" s="8"/>
      <c r="V1110" s="8"/>
    </row>
    <row r="1111" spans="1:22" ht="34" customHeight="1" x14ac:dyDescent="0.2">
      <c r="A1111" s="14" t="s">
        <v>2157</v>
      </c>
      <c r="B1111" s="14" t="s">
        <v>807</v>
      </c>
      <c r="C1111" s="16" t="s">
        <v>2158</v>
      </c>
      <c r="D1111" s="14" t="s">
        <v>1180</v>
      </c>
      <c r="E1111" s="15"/>
      <c r="F1111" s="15">
        <v>35</v>
      </c>
      <c r="G1111" s="14">
        <v>1</v>
      </c>
      <c r="H1111" s="17">
        <f>SUMIFS(VENTAS[Cantidad],VENTAS[Código del producto Vendido],STOCK[[#This Row],[Code]])</f>
        <v>1</v>
      </c>
      <c r="I1111" s="14">
        <f>STOCK[[#This Row],[Entradas]]-STOCK[[#This Row],[Salidas]]</f>
        <v>0</v>
      </c>
      <c r="J1111" s="18">
        <f>STOCK[[#This Row],[Precio Final]]*10%</f>
        <v>3.5</v>
      </c>
      <c r="K1111" s="15"/>
      <c r="L1111" s="15"/>
      <c r="M1111" s="19">
        <f>STOCK[[#This Row],[Costo Unitario (USD)]]+STOCK[[#This Row],[Costo Envío (USD)]]+STOCK[[#This Row],[Comisión 10%]]</f>
        <v>3.5</v>
      </c>
      <c r="N1111" s="14">
        <f t="shared" si="48"/>
        <v>5.25</v>
      </c>
      <c r="O1111" s="15">
        <f t="shared" si="49"/>
        <v>35</v>
      </c>
      <c r="P1111" s="15">
        <f>STOCK[[#This Row],[Precio Final]]-STOCK[[#This Row],[Costo total]]</f>
        <v>31.5</v>
      </c>
      <c r="Q1111" s="14">
        <f>STOCK[[#This Row],[Ganancia Unitaria]]*STOCK[[#This Row],[Salidas]]</f>
        <v>31.5</v>
      </c>
      <c r="R1111" s="14"/>
      <c r="S1111" s="14"/>
      <c r="T1111" s="15"/>
      <c r="U1111" s="14"/>
      <c r="V1111" s="14"/>
    </row>
    <row r="1112" spans="1:22" ht="17" customHeight="1" x14ac:dyDescent="0.2">
      <c r="A1112" s="8" t="s">
        <v>2159</v>
      </c>
      <c r="B1112" s="8" t="s">
        <v>179</v>
      </c>
      <c r="C1112" s="10" t="s">
        <v>2160</v>
      </c>
      <c r="D1112" s="8" t="s">
        <v>42</v>
      </c>
      <c r="E1112" s="9"/>
      <c r="F1112" s="9">
        <v>25</v>
      </c>
      <c r="G1112" s="8">
        <v>2</v>
      </c>
      <c r="H1112" s="11">
        <f>SUMIFS(VENTAS[Cantidad],VENTAS[Código del producto Vendido],STOCK[[#This Row],[Code]])</f>
        <v>1</v>
      </c>
      <c r="I1112" s="8">
        <f>STOCK[[#This Row],[Entradas]]-STOCK[[#This Row],[Salidas]]</f>
        <v>1</v>
      </c>
      <c r="J1112" s="12">
        <f>STOCK[[#This Row],[Precio Final]]*10%</f>
        <v>2.5</v>
      </c>
      <c r="K1112" s="9"/>
      <c r="L1112" s="9"/>
      <c r="M1112" s="13">
        <f>STOCK[[#This Row],[Costo Unitario (USD)]]+STOCK[[#This Row],[Costo Envío (USD)]]+STOCK[[#This Row],[Comisión 10%]]</f>
        <v>2.5</v>
      </c>
      <c r="N1112" s="8">
        <f t="shared" si="48"/>
        <v>3.75</v>
      </c>
      <c r="O1112" s="9">
        <f t="shared" si="49"/>
        <v>25</v>
      </c>
      <c r="P1112" s="9">
        <f>STOCK[[#This Row],[Precio Final]]-STOCK[[#This Row],[Costo total]]</f>
        <v>22.5</v>
      </c>
      <c r="Q1112" s="8">
        <f>STOCK[[#This Row],[Ganancia Unitaria]]*STOCK[[#This Row],[Salidas]]</f>
        <v>22.5</v>
      </c>
      <c r="R1112" s="8"/>
      <c r="S1112" s="8"/>
      <c r="T1112" s="9"/>
      <c r="U1112" s="8"/>
      <c r="V1112" s="8"/>
    </row>
    <row r="1113" spans="1:22" ht="34" customHeight="1" x14ac:dyDescent="0.2">
      <c r="A1113" s="14" t="s">
        <v>2161</v>
      </c>
      <c r="B1113" s="14" t="s">
        <v>179</v>
      </c>
      <c r="C1113" s="16" t="s">
        <v>2162</v>
      </c>
      <c r="D1113" s="14" t="s">
        <v>34</v>
      </c>
      <c r="E1113" s="15"/>
      <c r="F1113" s="15">
        <v>25</v>
      </c>
      <c r="G1113" s="14">
        <v>1</v>
      </c>
      <c r="H1113" s="17">
        <f>SUMIFS(VENTAS[Cantidad],VENTAS[Código del producto Vendido],STOCK[[#This Row],[Code]])</f>
        <v>1</v>
      </c>
      <c r="I1113" s="14">
        <f>STOCK[[#This Row],[Entradas]]-STOCK[[#This Row],[Salidas]]</f>
        <v>0</v>
      </c>
      <c r="J1113" s="18">
        <f>STOCK[[#This Row],[Precio Final]]*10%</f>
        <v>2.5</v>
      </c>
      <c r="K1113" s="15"/>
      <c r="L1113" s="15"/>
      <c r="M1113" s="19">
        <f>STOCK[[#This Row],[Costo Unitario (USD)]]+STOCK[[#This Row],[Costo Envío (USD)]]+STOCK[[#This Row],[Comisión 10%]]</f>
        <v>2.5</v>
      </c>
      <c r="N1113" s="14">
        <f t="shared" si="48"/>
        <v>3.75</v>
      </c>
      <c r="O1113" s="15">
        <f t="shared" si="49"/>
        <v>25</v>
      </c>
      <c r="P1113" s="15">
        <f>STOCK[[#This Row],[Precio Final]]-STOCK[[#This Row],[Costo total]]</f>
        <v>22.5</v>
      </c>
      <c r="Q1113" s="14">
        <f>STOCK[[#This Row],[Ganancia Unitaria]]*STOCK[[#This Row],[Salidas]]</f>
        <v>22.5</v>
      </c>
      <c r="R1113" s="14"/>
      <c r="S1113" s="14"/>
      <c r="T1113" s="15"/>
      <c r="U1113" s="14"/>
      <c r="V1113" s="14"/>
    </row>
    <row r="1114" spans="1:22" ht="34" customHeight="1" x14ac:dyDescent="0.2">
      <c r="A1114" s="8" t="s">
        <v>2163</v>
      </c>
      <c r="B1114" s="8" t="s">
        <v>179</v>
      </c>
      <c r="C1114" s="10" t="s">
        <v>2164</v>
      </c>
      <c r="D1114" s="8" t="s">
        <v>224</v>
      </c>
      <c r="E1114" s="9"/>
      <c r="F1114" s="9">
        <v>30</v>
      </c>
      <c r="G1114" s="8">
        <v>1</v>
      </c>
      <c r="H1114" s="11">
        <f>SUMIFS(VENTAS[Cantidad],VENTAS[Código del producto Vendido],STOCK[[#This Row],[Code]])</f>
        <v>0</v>
      </c>
      <c r="I1114" s="8">
        <f>STOCK[[#This Row],[Entradas]]-STOCK[[#This Row],[Salidas]]</f>
        <v>1</v>
      </c>
      <c r="J1114" s="12">
        <f>STOCK[[#This Row],[Precio Final]]*10%</f>
        <v>3</v>
      </c>
      <c r="K1114" s="9"/>
      <c r="L1114" s="9"/>
      <c r="M1114" s="13">
        <f>STOCK[[#This Row],[Costo Unitario (USD)]]+STOCK[[#This Row],[Costo Envío (USD)]]+STOCK[[#This Row],[Comisión 10%]]</f>
        <v>3</v>
      </c>
      <c r="N1114" s="8">
        <f t="shared" si="48"/>
        <v>4.5</v>
      </c>
      <c r="O1114" s="9">
        <f t="shared" si="49"/>
        <v>30</v>
      </c>
      <c r="P1114" s="9">
        <f>STOCK[[#This Row],[Precio Final]]-STOCK[[#This Row],[Costo total]]</f>
        <v>27</v>
      </c>
      <c r="Q1114" s="8">
        <f>STOCK[[#This Row],[Ganancia Unitaria]]*STOCK[[#This Row],[Salidas]]</f>
        <v>0</v>
      </c>
      <c r="R1114" s="8"/>
      <c r="S1114" s="8"/>
      <c r="T1114" s="9"/>
      <c r="U1114" s="8"/>
      <c r="V1114" s="8"/>
    </row>
    <row r="1115" spans="1:22" ht="34" customHeight="1" x14ac:dyDescent="0.2">
      <c r="A1115" s="14" t="s">
        <v>2165</v>
      </c>
      <c r="B1115" s="14" t="s">
        <v>321</v>
      </c>
      <c r="C1115" s="16" t="s">
        <v>2166</v>
      </c>
      <c r="D1115" s="14" t="s">
        <v>575</v>
      </c>
      <c r="E1115" s="15"/>
      <c r="F1115" s="15">
        <v>35</v>
      </c>
      <c r="G1115" s="14">
        <v>1</v>
      </c>
      <c r="H1115" s="17">
        <f>SUMIFS(VENTAS[Cantidad],VENTAS[Código del producto Vendido],STOCK[[#This Row],[Code]])</f>
        <v>0</v>
      </c>
      <c r="I1115" s="14">
        <f>STOCK[[#This Row],[Entradas]]-STOCK[[#This Row],[Salidas]]</f>
        <v>1</v>
      </c>
      <c r="J1115" s="18">
        <f>STOCK[[#This Row],[Precio Final]]*10%</f>
        <v>3.5</v>
      </c>
      <c r="K1115" s="15"/>
      <c r="L1115" s="15"/>
      <c r="M1115" s="19">
        <f>STOCK[[#This Row],[Costo Unitario (USD)]]+STOCK[[#This Row],[Costo Envío (USD)]]+STOCK[[#This Row],[Comisión 10%]]</f>
        <v>3.5</v>
      </c>
      <c r="N1115" s="14">
        <f t="shared" si="48"/>
        <v>5.25</v>
      </c>
      <c r="O1115" s="15">
        <f t="shared" si="49"/>
        <v>35</v>
      </c>
      <c r="P1115" s="15">
        <f>STOCK[[#This Row],[Precio Final]]-STOCK[[#This Row],[Costo total]]</f>
        <v>31.5</v>
      </c>
      <c r="Q1115" s="14">
        <f>STOCK[[#This Row],[Ganancia Unitaria]]*STOCK[[#This Row],[Salidas]]</f>
        <v>0</v>
      </c>
      <c r="R1115" s="14"/>
      <c r="S1115" s="14"/>
      <c r="T1115" s="15"/>
      <c r="U1115" s="14"/>
      <c r="V1115" s="14"/>
    </row>
    <row r="1116" spans="1:22" ht="34" customHeight="1" x14ac:dyDescent="0.2">
      <c r="A1116" s="8" t="s">
        <v>2167</v>
      </c>
      <c r="B1116" s="8" t="s">
        <v>179</v>
      </c>
      <c r="C1116" s="10" t="s">
        <v>2168</v>
      </c>
      <c r="D1116" s="8" t="s">
        <v>34</v>
      </c>
      <c r="E1116" s="9"/>
      <c r="F1116" s="9">
        <v>30</v>
      </c>
      <c r="G1116" s="8">
        <v>1</v>
      </c>
      <c r="H1116" s="11">
        <f>SUMIFS(VENTAS[Cantidad],VENTAS[Código del producto Vendido],STOCK[[#This Row],[Code]])</f>
        <v>0</v>
      </c>
      <c r="I1116" s="8">
        <f>STOCK[[#This Row],[Entradas]]-STOCK[[#This Row],[Salidas]]</f>
        <v>1</v>
      </c>
      <c r="J1116" s="12">
        <f>STOCK[[#This Row],[Precio Final]]*10%</f>
        <v>3</v>
      </c>
      <c r="K1116" s="9"/>
      <c r="L1116" s="9"/>
      <c r="M1116" s="13">
        <f>STOCK[[#This Row],[Costo Unitario (USD)]]+STOCK[[#This Row],[Costo Envío (USD)]]+STOCK[[#This Row],[Comisión 10%]]</f>
        <v>3</v>
      </c>
      <c r="N1116" s="8">
        <f t="shared" si="48"/>
        <v>4.5</v>
      </c>
      <c r="O1116" s="9">
        <f t="shared" si="49"/>
        <v>30</v>
      </c>
      <c r="P1116" s="9">
        <f>STOCK[[#This Row],[Precio Final]]-STOCK[[#This Row],[Costo total]]</f>
        <v>27</v>
      </c>
      <c r="Q1116" s="8">
        <f>STOCK[[#This Row],[Ganancia Unitaria]]*STOCK[[#This Row],[Salidas]]</f>
        <v>0</v>
      </c>
      <c r="R1116" s="8"/>
      <c r="S1116" s="8"/>
      <c r="T1116" s="9"/>
      <c r="U1116" s="8"/>
      <c r="V1116" s="8"/>
    </row>
    <row r="1117" spans="1:22" ht="17" customHeight="1" x14ac:dyDescent="0.2">
      <c r="A1117" s="14" t="s">
        <v>2169</v>
      </c>
      <c r="B1117" s="14" t="s">
        <v>160</v>
      </c>
      <c r="C1117" s="16" t="s">
        <v>2170</v>
      </c>
      <c r="D1117" s="14" t="s">
        <v>888</v>
      </c>
      <c r="E1117" s="15"/>
      <c r="F1117" s="15">
        <v>40</v>
      </c>
      <c r="G1117" s="14">
        <v>1</v>
      </c>
      <c r="H1117" s="17">
        <f>SUMIFS(VENTAS[Cantidad],VENTAS[Código del producto Vendido],STOCK[[#This Row],[Code]])</f>
        <v>0</v>
      </c>
      <c r="I1117" s="14">
        <f>STOCK[[#This Row],[Entradas]]-STOCK[[#This Row],[Salidas]]</f>
        <v>1</v>
      </c>
      <c r="J1117" s="18">
        <f>STOCK[[#This Row],[Precio Final]]*10%</f>
        <v>4</v>
      </c>
      <c r="K1117" s="15"/>
      <c r="L1117" s="15"/>
      <c r="M1117" s="19">
        <f>STOCK[[#This Row],[Costo Unitario (USD)]]+STOCK[[#This Row],[Costo Envío (USD)]]+STOCK[[#This Row],[Comisión 10%]]</f>
        <v>4</v>
      </c>
      <c r="N1117" s="14">
        <f t="shared" si="48"/>
        <v>6</v>
      </c>
      <c r="O1117" s="15">
        <f t="shared" si="49"/>
        <v>40</v>
      </c>
      <c r="P1117" s="15">
        <f>STOCK[[#This Row],[Precio Final]]-STOCK[[#This Row],[Costo total]]</f>
        <v>36</v>
      </c>
      <c r="Q1117" s="14">
        <f>STOCK[[#This Row],[Ganancia Unitaria]]*STOCK[[#This Row],[Salidas]]</f>
        <v>0</v>
      </c>
      <c r="R1117" s="14"/>
      <c r="S1117" s="14"/>
      <c r="T1117" s="15"/>
      <c r="U1117" s="14"/>
      <c r="V1117" s="14"/>
    </row>
    <row r="1118" spans="1:22" ht="34" customHeight="1" x14ac:dyDescent="0.2">
      <c r="A1118" s="8" t="s">
        <v>2171</v>
      </c>
      <c r="B1118" s="8" t="s">
        <v>321</v>
      </c>
      <c r="C1118" s="10" t="s">
        <v>2172</v>
      </c>
      <c r="D1118" s="8" t="s">
        <v>622</v>
      </c>
      <c r="E1118" s="9"/>
      <c r="F1118" s="9">
        <v>40</v>
      </c>
      <c r="G1118" s="8">
        <v>1</v>
      </c>
      <c r="H1118" s="11">
        <f>SUMIFS(VENTAS[Cantidad],VENTAS[Código del producto Vendido],STOCK[[#This Row],[Code]])</f>
        <v>1</v>
      </c>
      <c r="I1118" s="8">
        <f>STOCK[[#This Row],[Entradas]]-STOCK[[#This Row],[Salidas]]</f>
        <v>0</v>
      </c>
      <c r="J1118" s="12">
        <f>STOCK[[#This Row],[Precio Final]]*10%</f>
        <v>4</v>
      </c>
      <c r="K1118" s="9"/>
      <c r="L1118" s="9"/>
      <c r="M1118" s="13">
        <f>STOCK[[#This Row],[Costo Unitario (USD)]]+STOCK[[#This Row],[Costo Envío (USD)]]+STOCK[[#This Row],[Comisión 10%]]</f>
        <v>4</v>
      </c>
      <c r="N1118" s="8">
        <f t="shared" si="48"/>
        <v>6</v>
      </c>
      <c r="O1118" s="9">
        <f t="shared" si="49"/>
        <v>40</v>
      </c>
      <c r="P1118" s="9">
        <f>STOCK[[#This Row],[Precio Final]]-STOCK[[#This Row],[Costo total]]</f>
        <v>36</v>
      </c>
      <c r="Q1118" s="8">
        <f>STOCK[[#This Row],[Ganancia Unitaria]]*STOCK[[#This Row],[Salidas]]</f>
        <v>36</v>
      </c>
      <c r="R1118" s="8"/>
      <c r="S1118" s="8"/>
      <c r="T1118" s="9"/>
      <c r="U1118" s="8"/>
      <c r="V1118" s="8"/>
    </row>
    <row r="1119" spans="1:22" ht="34" customHeight="1" x14ac:dyDescent="0.2">
      <c r="A1119" s="14" t="s">
        <v>2173</v>
      </c>
      <c r="B1119" s="14" t="s">
        <v>160</v>
      </c>
      <c r="C1119" s="16" t="s">
        <v>2174</v>
      </c>
      <c r="D1119" s="14" t="s">
        <v>1163</v>
      </c>
      <c r="E1119" s="15"/>
      <c r="F1119" s="15">
        <v>35</v>
      </c>
      <c r="G1119" s="14">
        <v>1</v>
      </c>
      <c r="H1119" s="17">
        <f>SUMIFS(VENTAS[Cantidad],VENTAS[Código del producto Vendido],STOCK[[#This Row],[Code]])</f>
        <v>0</v>
      </c>
      <c r="I1119" s="14">
        <f>STOCK[[#This Row],[Entradas]]-STOCK[[#This Row],[Salidas]]</f>
        <v>1</v>
      </c>
      <c r="J1119" s="18">
        <f>STOCK[[#This Row],[Precio Final]]*10%</f>
        <v>3.5</v>
      </c>
      <c r="K1119" s="15"/>
      <c r="L1119" s="15"/>
      <c r="M1119" s="19">
        <f>STOCK[[#This Row],[Costo Unitario (USD)]]+STOCK[[#This Row],[Costo Envío (USD)]]+STOCK[[#This Row],[Comisión 10%]]</f>
        <v>3.5</v>
      </c>
      <c r="N1119" s="14">
        <f t="shared" si="48"/>
        <v>5.25</v>
      </c>
      <c r="O1119" s="15">
        <f t="shared" si="49"/>
        <v>35</v>
      </c>
      <c r="P1119" s="15">
        <f>STOCK[[#This Row],[Precio Final]]-STOCK[[#This Row],[Costo total]]</f>
        <v>31.5</v>
      </c>
      <c r="Q1119" s="14">
        <f>STOCK[[#This Row],[Ganancia Unitaria]]*STOCK[[#This Row],[Salidas]]</f>
        <v>0</v>
      </c>
      <c r="R1119" s="14"/>
      <c r="S1119" s="14"/>
      <c r="T1119" s="15"/>
      <c r="U1119" s="14"/>
      <c r="V1119" s="14"/>
    </row>
    <row r="1120" spans="1:22" ht="34" customHeight="1" x14ac:dyDescent="0.2">
      <c r="A1120" s="8" t="s">
        <v>2175</v>
      </c>
      <c r="B1120" s="8" t="s">
        <v>179</v>
      </c>
      <c r="C1120" s="10" t="s">
        <v>2176</v>
      </c>
      <c r="D1120" s="8" t="s">
        <v>42</v>
      </c>
      <c r="E1120" s="9"/>
      <c r="F1120" s="9">
        <v>30</v>
      </c>
      <c r="G1120" s="8">
        <v>1</v>
      </c>
      <c r="H1120" s="11">
        <f>SUMIFS(VENTAS[Cantidad],VENTAS[Código del producto Vendido],STOCK[[#This Row],[Code]])</f>
        <v>0</v>
      </c>
      <c r="I1120" s="8">
        <f>STOCK[[#This Row],[Entradas]]-STOCK[[#This Row],[Salidas]]</f>
        <v>1</v>
      </c>
      <c r="J1120" s="12">
        <f>STOCK[[#This Row],[Precio Final]]*10%</f>
        <v>3</v>
      </c>
      <c r="K1120" s="9"/>
      <c r="L1120" s="9"/>
      <c r="M1120" s="13">
        <f>STOCK[[#This Row],[Costo Unitario (USD)]]+STOCK[[#This Row],[Costo Envío (USD)]]+STOCK[[#This Row],[Comisión 10%]]</f>
        <v>3</v>
      </c>
      <c r="N1120" s="8">
        <f t="shared" si="48"/>
        <v>4.5</v>
      </c>
      <c r="O1120" s="9">
        <f t="shared" si="49"/>
        <v>30</v>
      </c>
      <c r="P1120" s="9">
        <f>STOCK[[#This Row],[Precio Final]]-STOCK[[#This Row],[Costo total]]</f>
        <v>27</v>
      </c>
      <c r="Q1120" s="8">
        <f>STOCK[[#This Row],[Ganancia Unitaria]]*STOCK[[#This Row],[Salidas]]</f>
        <v>0</v>
      </c>
      <c r="R1120" s="8"/>
      <c r="S1120" s="8"/>
      <c r="T1120" s="9"/>
      <c r="U1120" s="8"/>
      <c r="V1120" s="8"/>
    </row>
    <row r="1121" spans="1:22" ht="51" customHeight="1" x14ac:dyDescent="0.2">
      <c r="A1121" s="14" t="s">
        <v>2177</v>
      </c>
      <c r="B1121" s="14" t="s">
        <v>179</v>
      </c>
      <c r="C1121" s="16" t="s">
        <v>2178</v>
      </c>
      <c r="D1121" s="14" t="s">
        <v>69</v>
      </c>
      <c r="E1121" s="15"/>
      <c r="F1121" s="15">
        <v>30</v>
      </c>
      <c r="G1121" s="14">
        <v>1</v>
      </c>
      <c r="H1121" s="17">
        <f>SUMIFS(VENTAS[Cantidad],VENTAS[Código del producto Vendido],STOCK[[#This Row],[Code]])</f>
        <v>1</v>
      </c>
      <c r="I1121" s="14">
        <f>STOCK[[#This Row],[Entradas]]-STOCK[[#This Row],[Salidas]]</f>
        <v>0</v>
      </c>
      <c r="J1121" s="18">
        <f>STOCK[[#This Row],[Precio Final]]*10%</f>
        <v>3</v>
      </c>
      <c r="K1121" s="15"/>
      <c r="L1121" s="15"/>
      <c r="M1121" s="19">
        <f>STOCK[[#This Row],[Costo Unitario (USD)]]+STOCK[[#This Row],[Costo Envío (USD)]]+STOCK[[#This Row],[Comisión 10%]]</f>
        <v>3</v>
      </c>
      <c r="N1121" s="14">
        <f t="shared" si="48"/>
        <v>4.5</v>
      </c>
      <c r="O1121" s="15">
        <f t="shared" si="49"/>
        <v>30</v>
      </c>
      <c r="P1121" s="15">
        <f>STOCK[[#This Row],[Precio Final]]-STOCK[[#This Row],[Costo total]]</f>
        <v>27</v>
      </c>
      <c r="Q1121" s="14">
        <f>STOCK[[#This Row],[Ganancia Unitaria]]*STOCK[[#This Row],[Salidas]]</f>
        <v>27</v>
      </c>
      <c r="R1121" s="14"/>
      <c r="S1121" s="14"/>
      <c r="T1121" s="15"/>
      <c r="U1121" s="14"/>
      <c r="V1121" s="14"/>
    </row>
    <row r="1122" spans="1:22" ht="51" customHeight="1" x14ac:dyDescent="0.2">
      <c r="A1122" s="8" t="s">
        <v>2179</v>
      </c>
      <c r="B1122" s="8" t="s">
        <v>179</v>
      </c>
      <c r="C1122" s="10" t="s">
        <v>2178</v>
      </c>
      <c r="D1122" s="8" t="s">
        <v>46</v>
      </c>
      <c r="E1122" s="9"/>
      <c r="F1122" s="9">
        <v>30</v>
      </c>
      <c r="G1122" s="8">
        <v>1</v>
      </c>
      <c r="H1122" s="11">
        <f>SUMIFS(VENTAS[Cantidad],VENTAS[Código del producto Vendido],STOCK[[#This Row],[Code]])</f>
        <v>1</v>
      </c>
      <c r="I1122" s="8">
        <f>STOCK[[#This Row],[Entradas]]-STOCK[[#This Row],[Salidas]]</f>
        <v>0</v>
      </c>
      <c r="J1122" s="12">
        <f>STOCK[[#This Row],[Precio Final]]*10%</f>
        <v>3</v>
      </c>
      <c r="K1122" s="9"/>
      <c r="L1122" s="9"/>
      <c r="M1122" s="13">
        <f>STOCK[[#This Row],[Costo Unitario (USD)]]+STOCK[[#This Row],[Costo Envío (USD)]]+STOCK[[#This Row],[Comisión 10%]]</f>
        <v>3</v>
      </c>
      <c r="N1122" s="8">
        <f t="shared" si="48"/>
        <v>4.5</v>
      </c>
      <c r="O1122" s="9">
        <f t="shared" si="49"/>
        <v>30</v>
      </c>
      <c r="P1122" s="9">
        <f>STOCK[[#This Row],[Precio Final]]-STOCK[[#This Row],[Costo total]]</f>
        <v>27</v>
      </c>
      <c r="Q1122" s="8">
        <f>STOCK[[#This Row],[Ganancia Unitaria]]*STOCK[[#This Row],[Salidas]]</f>
        <v>27</v>
      </c>
      <c r="R1122" s="8"/>
      <c r="S1122" s="8"/>
      <c r="T1122" s="9"/>
      <c r="U1122" s="8"/>
      <c r="V1122" s="8"/>
    </row>
    <row r="1123" spans="1:22" ht="34" customHeight="1" x14ac:dyDescent="0.2">
      <c r="A1123" s="14" t="s">
        <v>2180</v>
      </c>
      <c r="B1123" s="14" t="s">
        <v>179</v>
      </c>
      <c r="C1123" s="16" t="s">
        <v>2181</v>
      </c>
      <c r="D1123" s="14" t="s">
        <v>113</v>
      </c>
      <c r="E1123" s="15"/>
      <c r="F1123" s="15">
        <v>30</v>
      </c>
      <c r="G1123" s="14">
        <v>1</v>
      </c>
      <c r="H1123" s="17">
        <f>SUMIFS(VENTAS[Cantidad],VENTAS[Código del producto Vendido],STOCK[[#This Row],[Code]])</f>
        <v>0</v>
      </c>
      <c r="I1123" s="14">
        <f>STOCK[[#This Row],[Entradas]]-STOCK[[#This Row],[Salidas]]</f>
        <v>1</v>
      </c>
      <c r="J1123" s="18">
        <f>STOCK[[#This Row],[Precio Final]]*10%</f>
        <v>3</v>
      </c>
      <c r="K1123" s="15"/>
      <c r="L1123" s="15"/>
      <c r="M1123" s="19">
        <f>STOCK[[#This Row],[Costo Unitario (USD)]]+STOCK[[#This Row],[Costo Envío (USD)]]+STOCK[[#This Row],[Comisión 10%]]</f>
        <v>3</v>
      </c>
      <c r="N1123" s="14">
        <f t="shared" si="48"/>
        <v>4.5</v>
      </c>
      <c r="O1123" s="15">
        <f t="shared" si="49"/>
        <v>30</v>
      </c>
      <c r="P1123" s="15">
        <f>STOCK[[#This Row],[Precio Final]]-STOCK[[#This Row],[Costo total]]</f>
        <v>27</v>
      </c>
      <c r="Q1123" s="14">
        <f>STOCK[[#This Row],[Ganancia Unitaria]]*STOCK[[#This Row],[Salidas]]</f>
        <v>0</v>
      </c>
      <c r="R1123" s="14"/>
      <c r="S1123" s="14"/>
      <c r="T1123" s="15"/>
      <c r="U1123" s="14"/>
      <c r="V1123" s="14"/>
    </row>
    <row r="1124" spans="1:22" ht="34" customHeight="1" x14ac:dyDescent="0.2">
      <c r="A1124" s="8" t="s">
        <v>2182</v>
      </c>
      <c r="B1124" s="8" t="s">
        <v>136</v>
      </c>
      <c r="C1124" s="10" t="s">
        <v>2183</v>
      </c>
      <c r="D1124" s="8" t="s">
        <v>46</v>
      </c>
      <c r="E1124" s="9"/>
      <c r="F1124" s="9">
        <v>30</v>
      </c>
      <c r="G1124" s="8">
        <v>1</v>
      </c>
      <c r="H1124" s="11">
        <f>SUMIFS(VENTAS[Cantidad],VENTAS[Código del producto Vendido],STOCK[[#This Row],[Code]])</f>
        <v>1</v>
      </c>
      <c r="I1124" s="8">
        <f>STOCK[[#This Row],[Entradas]]-STOCK[[#This Row],[Salidas]]</f>
        <v>0</v>
      </c>
      <c r="J1124" s="12">
        <f>STOCK[[#This Row],[Precio Final]]*10%</f>
        <v>3</v>
      </c>
      <c r="K1124" s="9"/>
      <c r="L1124" s="9"/>
      <c r="M1124" s="13">
        <f>STOCK[[#This Row],[Costo Unitario (USD)]]+STOCK[[#This Row],[Costo Envío (USD)]]+STOCK[[#This Row],[Comisión 10%]]</f>
        <v>3</v>
      </c>
      <c r="N1124" s="8">
        <f t="shared" si="48"/>
        <v>4.5</v>
      </c>
      <c r="O1124" s="9">
        <f t="shared" si="49"/>
        <v>30</v>
      </c>
      <c r="P1124" s="9">
        <f>STOCK[[#This Row],[Precio Final]]-STOCK[[#This Row],[Costo total]]</f>
        <v>27</v>
      </c>
      <c r="Q1124" s="8">
        <f>STOCK[[#This Row],[Ganancia Unitaria]]*STOCK[[#This Row],[Salidas]]</f>
        <v>27</v>
      </c>
      <c r="R1124" s="8"/>
      <c r="S1124" s="8"/>
      <c r="T1124" s="9"/>
      <c r="U1124" s="8"/>
      <c r="V1124" s="8"/>
    </row>
    <row r="1125" spans="1:22" ht="34" customHeight="1" x14ac:dyDescent="0.2">
      <c r="A1125" s="14" t="s">
        <v>2184</v>
      </c>
      <c r="B1125" s="14" t="s">
        <v>179</v>
      </c>
      <c r="C1125" s="16" t="s">
        <v>2185</v>
      </c>
      <c r="D1125" s="14" t="s">
        <v>42</v>
      </c>
      <c r="E1125" s="15"/>
      <c r="F1125" s="15">
        <v>25</v>
      </c>
      <c r="G1125" s="14">
        <v>1</v>
      </c>
      <c r="H1125" s="17">
        <f>SUMIFS(VENTAS[Cantidad],VENTAS[Código del producto Vendido],STOCK[[#This Row],[Code]])</f>
        <v>1</v>
      </c>
      <c r="I1125" s="14">
        <f>STOCK[[#This Row],[Entradas]]-STOCK[[#This Row],[Salidas]]</f>
        <v>0</v>
      </c>
      <c r="J1125" s="18">
        <f>STOCK[[#This Row],[Precio Final]]*10%</f>
        <v>2.5</v>
      </c>
      <c r="K1125" s="15"/>
      <c r="L1125" s="15"/>
      <c r="M1125" s="19">
        <f>STOCK[[#This Row],[Costo Unitario (USD)]]+STOCK[[#This Row],[Costo Envío (USD)]]+STOCK[[#This Row],[Comisión 10%]]</f>
        <v>2.5</v>
      </c>
      <c r="N1125" s="14">
        <f t="shared" si="48"/>
        <v>3.75</v>
      </c>
      <c r="O1125" s="15">
        <f t="shared" si="49"/>
        <v>25</v>
      </c>
      <c r="P1125" s="15">
        <f>STOCK[[#This Row],[Precio Final]]-STOCK[[#This Row],[Costo total]]</f>
        <v>22.5</v>
      </c>
      <c r="Q1125" s="14">
        <f>STOCK[[#This Row],[Ganancia Unitaria]]*STOCK[[#This Row],[Salidas]]</f>
        <v>22.5</v>
      </c>
      <c r="R1125" s="14"/>
      <c r="S1125" s="14"/>
      <c r="T1125" s="15"/>
      <c r="U1125" s="14"/>
      <c r="V1125" s="14"/>
    </row>
    <row r="1126" spans="1:22" ht="51" customHeight="1" x14ac:dyDescent="0.2">
      <c r="A1126" s="8" t="s">
        <v>730</v>
      </c>
      <c r="B1126" s="8" t="s">
        <v>328</v>
      </c>
      <c r="C1126" s="10" t="s">
        <v>2186</v>
      </c>
      <c r="D1126" s="8" t="s">
        <v>559</v>
      </c>
      <c r="E1126" s="9"/>
      <c r="F1126" s="9">
        <v>35</v>
      </c>
      <c r="G1126" s="8">
        <v>1</v>
      </c>
      <c r="H1126" s="11">
        <f>SUMIFS(VENTAS[Cantidad],VENTAS[Código del producto Vendido],STOCK[[#This Row],[Code]])</f>
        <v>0</v>
      </c>
      <c r="I1126" s="8">
        <f>STOCK[[#This Row],[Entradas]]-STOCK[[#This Row],[Salidas]]</f>
        <v>1</v>
      </c>
      <c r="J1126" s="12">
        <f>STOCK[[#This Row],[Precio Final]]*10%</f>
        <v>3.5</v>
      </c>
      <c r="K1126" s="9"/>
      <c r="L1126" s="9"/>
      <c r="M1126" s="13">
        <f>STOCK[[#This Row],[Costo Unitario (USD)]]+STOCK[[#This Row],[Costo Envío (USD)]]+STOCK[[#This Row],[Comisión 10%]]</f>
        <v>3.5</v>
      </c>
      <c r="N1126" s="8">
        <f t="shared" si="48"/>
        <v>5.25</v>
      </c>
      <c r="O1126" s="9">
        <f t="shared" si="49"/>
        <v>35</v>
      </c>
      <c r="P1126" s="9">
        <f>STOCK[[#This Row],[Precio Final]]-STOCK[[#This Row],[Costo total]]</f>
        <v>31.5</v>
      </c>
      <c r="Q1126" s="8">
        <f>STOCK[[#This Row],[Ganancia Unitaria]]*STOCK[[#This Row],[Salidas]]</f>
        <v>0</v>
      </c>
      <c r="R1126" s="8"/>
      <c r="S1126" s="8"/>
      <c r="T1126" s="9"/>
      <c r="U1126" s="8"/>
      <c r="V1126" s="8"/>
    </row>
    <row r="1127" spans="1:22" ht="34" customHeight="1" x14ac:dyDescent="0.2">
      <c r="A1127" s="14" t="s">
        <v>2187</v>
      </c>
      <c r="B1127" s="14" t="s">
        <v>160</v>
      </c>
      <c r="C1127" s="16" t="s">
        <v>2188</v>
      </c>
      <c r="D1127" s="14" t="s">
        <v>1163</v>
      </c>
      <c r="E1127" s="15"/>
      <c r="F1127" s="15">
        <v>35</v>
      </c>
      <c r="G1127" s="14">
        <v>1</v>
      </c>
      <c r="H1127" s="17">
        <f>SUMIFS(VENTAS[Cantidad],VENTAS[Código del producto Vendido],STOCK[[#This Row],[Code]])</f>
        <v>1</v>
      </c>
      <c r="I1127" s="14">
        <f>STOCK[[#This Row],[Entradas]]-STOCK[[#This Row],[Salidas]]</f>
        <v>0</v>
      </c>
      <c r="J1127" s="18">
        <f>STOCK[[#This Row],[Precio Final]]*10%</f>
        <v>3.5</v>
      </c>
      <c r="K1127" s="15"/>
      <c r="L1127" s="15"/>
      <c r="M1127" s="19">
        <f>STOCK[[#This Row],[Costo Unitario (USD)]]+STOCK[[#This Row],[Costo Envío (USD)]]+STOCK[[#This Row],[Comisión 10%]]</f>
        <v>3.5</v>
      </c>
      <c r="N1127" s="14">
        <f t="shared" si="48"/>
        <v>5.25</v>
      </c>
      <c r="O1127" s="15">
        <f t="shared" si="49"/>
        <v>35</v>
      </c>
      <c r="P1127" s="15">
        <f>STOCK[[#This Row],[Precio Final]]-STOCK[[#This Row],[Costo total]]</f>
        <v>31.5</v>
      </c>
      <c r="Q1127" s="14">
        <f>STOCK[[#This Row],[Ganancia Unitaria]]*STOCK[[#This Row],[Salidas]]</f>
        <v>31.5</v>
      </c>
      <c r="R1127" s="14"/>
      <c r="S1127" s="14"/>
      <c r="T1127" s="15"/>
      <c r="U1127" s="14"/>
      <c r="V1127" s="14"/>
    </row>
    <row r="1128" spans="1:22" ht="34" customHeight="1" x14ac:dyDescent="0.2">
      <c r="A1128" s="8" t="s">
        <v>2189</v>
      </c>
      <c r="B1128" s="8" t="s">
        <v>179</v>
      </c>
      <c r="C1128" s="10" t="s">
        <v>2190</v>
      </c>
      <c r="D1128" s="8" t="s">
        <v>42</v>
      </c>
      <c r="E1128" s="9"/>
      <c r="F1128" s="9">
        <v>30</v>
      </c>
      <c r="G1128" s="8">
        <v>1</v>
      </c>
      <c r="H1128" s="11">
        <f>SUMIFS(VENTAS[Cantidad],VENTAS[Código del producto Vendido],STOCK[[#This Row],[Code]])</f>
        <v>0</v>
      </c>
      <c r="I1128" s="8">
        <f>STOCK[[#This Row],[Entradas]]-STOCK[[#This Row],[Salidas]]</f>
        <v>1</v>
      </c>
      <c r="J1128" s="12">
        <f>STOCK[[#This Row],[Precio Final]]*10%</f>
        <v>3</v>
      </c>
      <c r="K1128" s="9"/>
      <c r="L1128" s="9"/>
      <c r="M1128" s="13">
        <f>STOCK[[#This Row],[Costo Unitario (USD)]]+STOCK[[#This Row],[Costo Envío (USD)]]+STOCK[[#This Row],[Comisión 10%]]</f>
        <v>3</v>
      </c>
      <c r="N1128" s="8">
        <f t="shared" si="48"/>
        <v>4.5</v>
      </c>
      <c r="O1128" s="9">
        <f t="shared" si="49"/>
        <v>30</v>
      </c>
      <c r="P1128" s="9">
        <f>STOCK[[#This Row],[Precio Final]]-STOCK[[#This Row],[Costo total]]</f>
        <v>27</v>
      </c>
      <c r="Q1128" s="8">
        <f>STOCK[[#This Row],[Ganancia Unitaria]]*STOCK[[#This Row],[Salidas]]</f>
        <v>0</v>
      </c>
      <c r="R1128" s="8"/>
      <c r="S1128" s="8"/>
      <c r="T1128" s="9"/>
      <c r="U1128" s="8"/>
      <c r="V1128" s="8"/>
    </row>
    <row r="1129" spans="1:22" ht="34" customHeight="1" x14ac:dyDescent="0.2">
      <c r="A1129" s="14" t="s">
        <v>2191</v>
      </c>
      <c r="B1129" s="14" t="s">
        <v>321</v>
      </c>
      <c r="C1129" s="16" t="s">
        <v>2192</v>
      </c>
      <c r="D1129" s="14" t="s">
        <v>622</v>
      </c>
      <c r="E1129" s="15"/>
      <c r="F1129" s="15">
        <v>40</v>
      </c>
      <c r="G1129" s="14">
        <v>1</v>
      </c>
      <c r="H1129" s="17">
        <f>SUMIFS(VENTAS[Cantidad],VENTAS[Código del producto Vendido],STOCK[[#This Row],[Code]])</f>
        <v>0</v>
      </c>
      <c r="I1129" s="14">
        <f>STOCK[[#This Row],[Entradas]]-STOCK[[#This Row],[Salidas]]</f>
        <v>1</v>
      </c>
      <c r="J1129" s="18">
        <f>STOCK[[#This Row],[Precio Final]]*10%</f>
        <v>4</v>
      </c>
      <c r="K1129" s="15"/>
      <c r="L1129" s="15"/>
      <c r="M1129" s="19">
        <f>STOCK[[#This Row],[Costo Unitario (USD)]]+STOCK[[#This Row],[Costo Envío (USD)]]+STOCK[[#This Row],[Comisión 10%]]</f>
        <v>4</v>
      </c>
      <c r="N1129" s="14">
        <f t="shared" si="48"/>
        <v>6</v>
      </c>
      <c r="O1129" s="15">
        <f t="shared" si="49"/>
        <v>40</v>
      </c>
      <c r="P1129" s="15">
        <f>STOCK[[#This Row],[Precio Final]]-STOCK[[#This Row],[Costo total]]</f>
        <v>36</v>
      </c>
      <c r="Q1129" s="14">
        <f>STOCK[[#This Row],[Ganancia Unitaria]]*STOCK[[#This Row],[Salidas]]</f>
        <v>0</v>
      </c>
      <c r="R1129" s="14"/>
      <c r="S1129" s="14"/>
      <c r="T1129" s="15"/>
      <c r="U1129" s="14"/>
      <c r="V1129" s="14"/>
    </row>
    <row r="1130" spans="1:22" ht="34" customHeight="1" x14ac:dyDescent="0.2">
      <c r="A1130" s="8" t="s">
        <v>2193</v>
      </c>
      <c r="B1130" s="8" t="s">
        <v>160</v>
      </c>
      <c r="C1130" s="10" t="s">
        <v>2194</v>
      </c>
      <c r="D1130" s="8" t="s">
        <v>1163</v>
      </c>
      <c r="E1130" s="9"/>
      <c r="F1130" s="9">
        <v>40</v>
      </c>
      <c r="G1130" s="8">
        <v>1</v>
      </c>
      <c r="H1130" s="11">
        <f>SUMIFS(VENTAS[Cantidad],VENTAS[Código del producto Vendido],STOCK[[#This Row],[Code]])</f>
        <v>0</v>
      </c>
      <c r="I1130" s="8">
        <f>STOCK[[#This Row],[Entradas]]-STOCK[[#This Row],[Salidas]]</f>
        <v>1</v>
      </c>
      <c r="J1130" s="12">
        <f>STOCK[[#This Row],[Precio Final]]*10%</f>
        <v>4</v>
      </c>
      <c r="K1130" s="9"/>
      <c r="L1130" s="9"/>
      <c r="M1130" s="13">
        <f>STOCK[[#This Row],[Costo Unitario (USD)]]+STOCK[[#This Row],[Costo Envío (USD)]]+STOCK[[#This Row],[Comisión 10%]]</f>
        <v>4</v>
      </c>
      <c r="N1130" s="8">
        <f t="shared" si="48"/>
        <v>6</v>
      </c>
      <c r="O1130" s="9">
        <f t="shared" si="49"/>
        <v>40</v>
      </c>
      <c r="P1130" s="9">
        <f>STOCK[[#This Row],[Precio Final]]-STOCK[[#This Row],[Costo total]]</f>
        <v>36</v>
      </c>
      <c r="Q1130" s="8">
        <f>STOCK[[#This Row],[Ganancia Unitaria]]*STOCK[[#This Row],[Salidas]]</f>
        <v>0</v>
      </c>
      <c r="R1130" s="8"/>
      <c r="S1130" s="8"/>
      <c r="T1130" s="9"/>
      <c r="U1130" s="8"/>
      <c r="V1130" s="8"/>
    </row>
    <row r="1131" spans="1:22" ht="34" customHeight="1" x14ac:dyDescent="0.2">
      <c r="A1131" s="14" t="s">
        <v>2195</v>
      </c>
      <c r="B1131" s="14" t="s">
        <v>807</v>
      </c>
      <c r="C1131" s="16" t="s">
        <v>2196</v>
      </c>
      <c r="D1131" s="14" t="s">
        <v>1180</v>
      </c>
      <c r="E1131" s="15"/>
      <c r="F1131" s="15">
        <v>40</v>
      </c>
      <c r="G1131" s="14">
        <v>2</v>
      </c>
      <c r="H1131" s="17">
        <f>SUMIFS(VENTAS[Cantidad],VENTAS[Código del producto Vendido],STOCK[[#This Row],[Code]])</f>
        <v>0</v>
      </c>
      <c r="I1131" s="14">
        <f>STOCK[[#This Row],[Entradas]]-STOCK[[#This Row],[Salidas]]</f>
        <v>2</v>
      </c>
      <c r="J1131" s="18">
        <f>STOCK[[#This Row],[Precio Final]]*10%</f>
        <v>4</v>
      </c>
      <c r="K1131" s="15"/>
      <c r="L1131" s="15"/>
      <c r="M1131" s="19">
        <f>STOCK[[#This Row],[Costo Unitario (USD)]]+STOCK[[#This Row],[Costo Envío (USD)]]+STOCK[[#This Row],[Comisión 10%]]</f>
        <v>4</v>
      </c>
      <c r="N1131" s="14">
        <f t="shared" si="48"/>
        <v>6</v>
      </c>
      <c r="O1131" s="15">
        <f t="shared" si="49"/>
        <v>40</v>
      </c>
      <c r="P1131" s="15">
        <f>STOCK[[#This Row],[Precio Final]]-STOCK[[#This Row],[Costo total]]</f>
        <v>36</v>
      </c>
      <c r="Q1131" s="14">
        <f>STOCK[[#This Row],[Ganancia Unitaria]]*STOCK[[#This Row],[Salidas]]</f>
        <v>0</v>
      </c>
      <c r="R1131" s="14"/>
      <c r="S1131" s="14"/>
      <c r="T1131" s="15"/>
      <c r="U1131" s="14"/>
      <c r="V1131" s="14"/>
    </row>
    <row r="1132" spans="1:22" ht="51" customHeight="1" x14ac:dyDescent="0.2">
      <c r="A1132" s="8" t="s">
        <v>2197</v>
      </c>
      <c r="B1132" s="8" t="s">
        <v>179</v>
      </c>
      <c r="C1132" s="10" t="s">
        <v>2198</v>
      </c>
      <c r="D1132" s="8" t="s">
        <v>46</v>
      </c>
      <c r="E1132" s="9"/>
      <c r="F1132" s="9">
        <v>30</v>
      </c>
      <c r="G1132" s="8">
        <v>1</v>
      </c>
      <c r="H1132" s="11">
        <f>SUMIFS(VENTAS[Cantidad],VENTAS[Código del producto Vendido],STOCK[[#This Row],[Code]])</f>
        <v>0</v>
      </c>
      <c r="I1132" s="8">
        <f>STOCK[[#This Row],[Entradas]]-STOCK[[#This Row],[Salidas]]</f>
        <v>1</v>
      </c>
      <c r="J1132" s="12">
        <f>STOCK[[#This Row],[Precio Final]]*10%</f>
        <v>3</v>
      </c>
      <c r="K1132" s="9"/>
      <c r="L1132" s="9"/>
      <c r="M1132" s="13">
        <f>STOCK[[#This Row],[Costo Unitario (USD)]]+STOCK[[#This Row],[Costo Envío (USD)]]+STOCK[[#This Row],[Comisión 10%]]</f>
        <v>3</v>
      </c>
      <c r="N1132" s="8">
        <f t="shared" si="48"/>
        <v>4.5</v>
      </c>
      <c r="O1132" s="9">
        <f t="shared" si="49"/>
        <v>30</v>
      </c>
      <c r="P1132" s="9">
        <f>STOCK[[#This Row],[Precio Final]]-STOCK[[#This Row],[Costo total]]</f>
        <v>27</v>
      </c>
      <c r="Q1132" s="8">
        <f>STOCK[[#This Row],[Ganancia Unitaria]]*STOCK[[#This Row],[Salidas]]</f>
        <v>0</v>
      </c>
      <c r="R1132" s="8"/>
      <c r="S1132" s="8"/>
      <c r="T1132" s="9"/>
      <c r="U1132" s="8"/>
      <c r="V1132" s="8"/>
    </row>
    <row r="1133" spans="1:22" ht="34" customHeight="1" x14ac:dyDescent="0.2">
      <c r="A1133" s="14" t="s">
        <v>2199</v>
      </c>
      <c r="B1133" s="14" t="s">
        <v>99</v>
      </c>
      <c r="C1133" s="16" t="s">
        <v>2200</v>
      </c>
      <c r="D1133" s="14" t="s">
        <v>224</v>
      </c>
      <c r="E1133" s="15"/>
      <c r="F1133" s="15">
        <v>25</v>
      </c>
      <c r="G1133" s="14">
        <v>1</v>
      </c>
      <c r="H1133" s="17">
        <f>SUMIFS(VENTAS[Cantidad],VENTAS[Código del producto Vendido],STOCK[[#This Row],[Code]])</f>
        <v>1</v>
      </c>
      <c r="I1133" s="14">
        <f>STOCK[[#This Row],[Entradas]]-STOCK[[#This Row],[Salidas]]</f>
        <v>0</v>
      </c>
      <c r="J1133" s="18">
        <f>STOCK[[#This Row],[Precio Final]]*10%</f>
        <v>2.5</v>
      </c>
      <c r="K1133" s="15"/>
      <c r="L1133" s="15"/>
      <c r="M1133" s="19">
        <f>STOCK[[#This Row],[Costo Unitario (USD)]]+STOCK[[#This Row],[Costo Envío (USD)]]+STOCK[[#This Row],[Comisión 10%]]</f>
        <v>2.5</v>
      </c>
      <c r="N1133" s="14">
        <f t="shared" si="48"/>
        <v>3.75</v>
      </c>
      <c r="O1133" s="15">
        <f t="shared" si="49"/>
        <v>25</v>
      </c>
      <c r="P1133" s="15">
        <f>STOCK[[#This Row],[Precio Final]]-STOCK[[#This Row],[Costo total]]</f>
        <v>22.5</v>
      </c>
      <c r="Q1133" s="14">
        <f>STOCK[[#This Row],[Ganancia Unitaria]]*STOCK[[#This Row],[Salidas]]</f>
        <v>22.5</v>
      </c>
      <c r="R1133" s="14"/>
      <c r="S1133" s="14"/>
      <c r="T1133" s="15"/>
      <c r="U1133" s="14"/>
      <c r="V1133" s="14"/>
    </row>
    <row r="1134" spans="1:22" ht="51" customHeight="1" x14ac:dyDescent="0.2">
      <c r="A1134" s="8" t="s">
        <v>2201</v>
      </c>
      <c r="B1134" s="8" t="s">
        <v>506</v>
      </c>
      <c r="C1134" s="10" t="s">
        <v>2202</v>
      </c>
      <c r="D1134" s="8" t="s">
        <v>224</v>
      </c>
      <c r="E1134" s="9"/>
      <c r="F1134" s="9">
        <v>35</v>
      </c>
      <c r="G1134" s="8">
        <v>1</v>
      </c>
      <c r="H1134" s="11">
        <f>SUMIFS(VENTAS[Cantidad],VENTAS[Código del producto Vendido],STOCK[[#This Row],[Code]])</f>
        <v>0</v>
      </c>
      <c r="I1134" s="8">
        <f>STOCK[[#This Row],[Entradas]]-STOCK[[#This Row],[Salidas]]</f>
        <v>1</v>
      </c>
      <c r="J1134" s="12">
        <f>STOCK[[#This Row],[Precio Final]]*10%</f>
        <v>3.5</v>
      </c>
      <c r="K1134" s="9"/>
      <c r="L1134" s="9"/>
      <c r="M1134" s="13">
        <f>STOCK[[#This Row],[Costo Unitario (USD)]]+STOCK[[#This Row],[Costo Envío (USD)]]+STOCK[[#This Row],[Comisión 10%]]</f>
        <v>3.5</v>
      </c>
      <c r="N1134" s="8">
        <f t="shared" si="48"/>
        <v>5.25</v>
      </c>
      <c r="O1134" s="9">
        <f t="shared" si="49"/>
        <v>35</v>
      </c>
      <c r="P1134" s="9">
        <f>STOCK[[#This Row],[Precio Final]]-STOCK[[#This Row],[Costo total]]</f>
        <v>31.5</v>
      </c>
      <c r="Q1134" s="8">
        <f>STOCK[[#This Row],[Ganancia Unitaria]]*STOCK[[#This Row],[Salidas]]</f>
        <v>0</v>
      </c>
      <c r="R1134" s="8"/>
      <c r="S1134" s="8"/>
      <c r="T1134" s="9"/>
      <c r="U1134" s="8"/>
      <c r="V1134" s="8"/>
    </row>
    <row r="1135" spans="1:22" ht="34" customHeight="1" x14ac:dyDescent="0.2">
      <c r="A1135" s="14" t="s">
        <v>2203</v>
      </c>
      <c r="B1135" s="14" t="s">
        <v>506</v>
      </c>
      <c r="C1135" s="16" t="s">
        <v>2204</v>
      </c>
      <c r="D1135" s="14" t="s">
        <v>46</v>
      </c>
      <c r="E1135" s="15"/>
      <c r="F1135" s="15">
        <v>25</v>
      </c>
      <c r="G1135" s="14">
        <v>1</v>
      </c>
      <c r="H1135" s="17">
        <f>SUMIFS(VENTAS[Cantidad],VENTAS[Código del producto Vendido],STOCK[[#This Row],[Code]])</f>
        <v>0</v>
      </c>
      <c r="I1135" s="14">
        <f>STOCK[[#This Row],[Entradas]]-STOCK[[#This Row],[Salidas]]</f>
        <v>1</v>
      </c>
      <c r="J1135" s="18">
        <f>STOCK[[#This Row],[Precio Final]]*10%</f>
        <v>2.5</v>
      </c>
      <c r="K1135" s="15"/>
      <c r="L1135" s="15"/>
      <c r="M1135" s="19">
        <f>STOCK[[#This Row],[Costo Unitario (USD)]]+STOCK[[#This Row],[Costo Envío (USD)]]+STOCK[[#This Row],[Comisión 10%]]</f>
        <v>2.5</v>
      </c>
      <c r="N1135" s="14">
        <f t="shared" si="48"/>
        <v>3.75</v>
      </c>
      <c r="O1135" s="15">
        <f t="shared" si="49"/>
        <v>25</v>
      </c>
      <c r="P1135" s="15">
        <f>STOCK[[#This Row],[Precio Final]]-STOCK[[#This Row],[Costo total]]</f>
        <v>22.5</v>
      </c>
      <c r="Q1135" s="14">
        <f>STOCK[[#This Row],[Ganancia Unitaria]]*STOCK[[#This Row],[Salidas]]</f>
        <v>0</v>
      </c>
      <c r="R1135" s="14"/>
      <c r="S1135" s="14"/>
      <c r="T1135" s="15"/>
      <c r="U1135" s="14"/>
      <c r="V1135" s="14"/>
    </row>
    <row r="1136" spans="1:22" ht="34" customHeight="1" x14ac:dyDescent="0.2">
      <c r="A1136" s="8" t="s">
        <v>2205</v>
      </c>
      <c r="B1136" s="8" t="s">
        <v>506</v>
      </c>
      <c r="C1136" s="10" t="s">
        <v>2206</v>
      </c>
      <c r="D1136" s="8" t="s">
        <v>46</v>
      </c>
      <c r="E1136" s="9"/>
      <c r="F1136" s="9">
        <v>30</v>
      </c>
      <c r="G1136" s="8">
        <v>1</v>
      </c>
      <c r="H1136" s="11">
        <f>SUMIFS(VENTAS[Cantidad],VENTAS[Código del producto Vendido],STOCK[[#This Row],[Code]])</f>
        <v>0</v>
      </c>
      <c r="I1136" s="8">
        <f>STOCK[[#This Row],[Entradas]]-STOCK[[#This Row],[Salidas]]</f>
        <v>1</v>
      </c>
      <c r="J1136" s="12">
        <f>STOCK[[#This Row],[Precio Final]]*10%</f>
        <v>3</v>
      </c>
      <c r="K1136" s="9"/>
      <c r="L1136" s="9"/>
      <c r="M1136" s="13">
        <f>STOCK[[#This Row],[Costo Unitario (USD)]]+STOCK[[#This Row],[Costo Envío (USD)]]+STOCK[[#This Row],[Comisión 10%]]</f>
        <v>3</v>
      </c>
      <c r="N1136" s="8">
        <f t="shared" si="48"/>
        <v>4.5</v>
      </c>
      <c r="O1136" s="9">
        <f t="shared" si="49"/>
        <v>30</v>
      </c>
      <c r="P1136" s="9">
        <f>STOCK[[#This Row],[Precio Final]]-STOCK[[#This Row],[Costo total]]</f>
        <v>27</v>
      </c>
      <c r="Q1136" s="8">
        <f>STOCK[[#This Row],[Ganancia Unitaria]]*STOCK[[#This Row],[Salidas]]</f>
        <v>0</v>
      </c>
      <c r="R1136" s="8"/>
      <c r="S1136" s="8"/>
      <c r="T1136" s="9"/>
      <c r="U1136" s="8"/>
      <c r="V1136" s="8"/>
    </row>
    <row r="1137" spans="1:22" ht="34" customHeight="1" x14ac:dyDescent="0.2">
      <c r="A1137" s="14" t="s">
        <v>2207</v>
      </c>
      <c r="B1137" s="14" t="s">
        <v>506</v>
      </c>
      <c r="C1137" s="16" t="s">
        <v>2208</v>
      </c>
      <c r="D1137" s="14" t="s">
        <v>42</v>
      </c>
      <c r="E1137" s="15"/>
      <c r="F1137" s="15">
        <v>35</v>
      </c>
      <c r="G1137" s="14">
        <v>2</v>
      </c>
      <c r="H1137" s="17">
        <f>SUMIFS(VENTAS[Cantidad],VENTAS[Código del producto Vendido],STOCK[[#This Row],[Code]])</f>
        <v>0</v>
      </c>
      <c r="I1137" s="14">
        <f>STOCK[[#This Row],[Entradas]]-STOCK[[#This Row],[Salidas]]</f>
        <v>2</v>
      </c>
      <c r="J1137" s="18">
        <f>STOCK[[#This Row],[Precio Final]]*10%</f>
        <v>3.5</v>
      </c>
      <c r="K1137" s="15"/>
      <c r="L1137" s="15"/>
      <c r="M1137" s="19">
        <f>STOCK[[#This Row],[Costo Unitario (USD)]]+STOCK[[#This Row],[Costo Envío (USD)]]+STOCK[[#This Row],[Comisión 10%]]</f>
        <v>3.5</v>
      </c>
      <c r="N1137" s="14">
        <f t="shared" si="48"/>
        <v>5.25</v>
      </c>
      <c r="O1137" s="15">
        <f t="shared" si="49"/>
        <v>35</v>
      </c>
      <c r="P1137" s="15">
        <f>STOCK[[#This Row],[Precio Final]]-STOCK[[#This Row],[Costo total]]</f>
        <v>31.5</v>
      </c>
      <c r="Q1137" s="14">
        <f>STOCK[[#This Row],[Ganancia Unitaria]]*STOCK[[#This Row],[Salidas]]</f>
        <v>0</v>
      </c>
      <c r="R1137" s="14"/>
      <c r="S1137" s="14"/>
      <c r="T1137" s="15"/>
      <c r="U1137" s="14"/>
      <c r="V1137" s="14"/>
    </row>
    <row r="1138" spans="1:22" ht="51" customHeight="1" x14ac:dyDescent="0.2">
      <c r="A1138" s="8" t="s">
        <v>2209</v>
      </c>
      <c r="B1138" s="8" t="s">
        <v>321</v>
      </c>
      <c r="C1138" s="10" t="s">
        <v>2210</v>
      </c>
      <c r="D1138" s="8" t="s">
        <v>575</v>
      </c>
      <c r="E1138" s="9"/>
      <c r="F1138" s="9">
        <v>25</v>
      </c>
      <c r="G1138" s="8">
        <v>1</v>
      </c>
      <c r="H1138" s="11">
        <f>SUMIFS(VENTAS[Cantidad],VENTAS[Código del producto Vendido],STOCK[[#This Row],[Code]])</f>
        <v>0</v>
      </c>
      <c r="I1138" s="8">
        <f>STOCK[[#This Row],[Entradas]]-STOCK[[#This Row],[Salidas]]</f>
        <v>1</v>
      </c>
      <c r="J1138" s="12">
        <f>STOCK[[#This Row],[Precio Final]]*10%</f>
        <v>2.5</v>
      </c>
      <c r="K1138" s="9"/>
      <c r="L1138" s="9"/>
      <c r="M1138" s="13">
        <f>STOCK[[#This Row],[Costo Unitario (USD)]]+STOCK[[#This Row],[Costo Envío (USD)]]+STOCK[[#This Row],[Comisión 10%]]</f>
        <v>2.5</v>
      </c>
      <c r="N1138" s="8">
        <f t="shared" si="48"/>
        <v>3.75</v>
      </c>
      <c r="O1138" s="9">
        <f t="shared" ref="O1138:O1164" si="50">F1138</f>
        <v>25</v>
      </c>
      <c r="P1138" s="9">
        <f>STOCK[[#This Row],[Precio Final]]-STOCK[[#This Row],[Costo total]]</f>
        <v>22.5</v>
      </c>
      <c r="Q1138" s="8">
        <f>STOCK[[#This Row],[Ganancia Unitaria]]*STOCK[[#This Row],[Salidas]]</f>
        <v>0</v>
      </c>
      <c r="R1138" s="8"/>
      <c r="S1138" s="8"/>
      <c r="T1138" s="9"/>
      <c r="U1138" s="8"/>
      <c r="V1138" s="8"/>
    </row>
    <row r="1139" spans="1:22" ht="51" customHeight="1" x14ac:dyDescent="0.2">
      <c r="A1139" s="14" t="s">
        <v>2211</v>
      </c>
      <c r="B1139" s="14" t="s">
        <v>179</v>
      </c>
      <c r="C1139" s="16" t="s">
        <v>2212</v>
      </c>
      <c r="D1139" s="14" t="s">
        <v>622</v>
      </c>
      <c r="E1139" s="15"/>
      <c r="F1139" s="15">
        <v>25</v>
      </c>
      <c r="G1139" s="14">
        <v>1</v>
      </c>
      <c r="H1139" s="17">
        <f>SUMIFS(VENTAS[Cantidad],VENTAS[Código del producto Vendido],STOCK[[#This Row],[Code]])</f>
        <v>1</v>
      </c>
      <c r="I1139" s="14">
        <f>STOCK[[#This Row],[Entradas]]-STOCK[[#This Row],[Salidas]]</f>
        <v>0</v>
      </c>
      <c r="J1139" s="18">
        <f>STOCK[[#This Row],[Precio Final]]*10%</f>
        <v>2.5</v>
      </c>
      <c r="K1139" s="15"/>
      <c r="L1139" s="15"/>
      <c r="M1139" s="19">
        <f>STOCK[[#This Row],[Costo Unitario (USD)]]+STOCK[[#This Row],[Costo Envío (USD)]]+STOCK[[#This Row],[Comisión 10%]]</f>
        <v>2.5</v>
      </c>
      <c r="N1139" s="14">
        <f t="shared" si="48"/>
        <v>3.75</v>
      </c>
      <c r="O1139" s="15">
        <f t="shared" si="50"/>
        <v>25</v>
      </c>
      <c r="P1139" s="15">
        <f>STOCK[[#This Row],[Precio Final]]-STOCK[[#This Row],[Costo total]]</f>
        <v>22.5</v>
      </c>
      <c r="Q1139" s="14">
        <f>STOCK[[#This Row],[Ganancia Unitaria]]*STOCK[[#This Row],[Salidas]]</f>
        <v>22.5</v>
      </c>
      <c r="R1139" s="14"/>
      <c r="S1139" s="14"/>
      <c r="T1139" s="15"/>
      <c r="U1139" s="14"/>
      <c r="V1139" s="14"/>
    </row>
    <row r="1140" spans="1:22" ht="34" customHeight="1" x14ac:dyDescent="0.2">
      <c r="A1140" s="8" t="s">
        <v>2213</v>
      </c>
      <c r="B1140" s="8" t="s">
        <v>321</v>
      </c>
      <c r="C1140" s="10" t="s">
        <v>2214</v>
      </c>
      <c r="D1140" s="8" t="s">
        <v>622</v>
      </c>
      <c r="E1140" s="9"/>
      <c r="F1140" s="9">
        <v>25</v>
      </c>
      <c r="G1140" s="8">
        <v>2</v>
      </c>
      <c r="H1140" s="11">
        <f>SUMIFS(VENTAS[Cantidad],VENTAS[Código del producto Vendido],STOCK[[#This Row],[Code]])</f>
        <v>0</v>
      </c>
      <c r="I1140" s="8">
        <f>STOCK[[#This Row],[Entradas]]-STOCK[[#This Row],[Salidas]]</f>
        <v>2</v>
      </c>
      <c r="J1140" s="12">
        <f>STOCK[[#This Row],[Precio Final]]*10%</f>
        <v>2.5</v>
      </c>
      <c r="K1140" s="9"/>
      <c r="L1140" s="9"/>
      <c r="M1140" s="13">
        <f>STOCK[[#This Row],[Costo Unitario (USD)]]+STOCK[[#This Row],[Costo Envío (USD)]]+STOCK[[#This Row],[Comisión 10%]]</f>
        <v>2.5</v>
      </c>
      <c r="N1140" s="8">
        <f t="shared" si="48"/>
        <v>3.75</v>
      </c>
      <c r="O1140" s="9">
        <f t="shared" si="50"/>
        <v>25</v>
      </c>
      <c r="P1140" s="9">
        <f>STOCK[[#This Row],[Precio Final]]-STOCK[[#This Row],[Costo total]]</f>
        <v>22.5</v>
      </c>
      <c r="Q1140" s="8">
        <f>STOCK[[#This Row],[Ganancia Unitaria]]*STOCK[[#This Row],[Salidas]]</f>
        <v>0</v>
      </c>
      <c r="R1140" s="8"/>
      <c r="S1140" s="8"/>
      <c r="T1140" s="9"/>
      <c r="U1140" s="8"/>
      <c r="V1140" s="8"/>
    </row>
    <row r="1141" spans="1:22" ht="34" customHeight="1" x14ac:dyDescent="0.2">
      <c r="A1141" s="14" t="s">
        <v>2215</v>
      </c>
      <c r="B1141" s="14" t="s">
        <v>179</v>
      </c>
      <c r="C1141" s="16" t="s">
        <v>2216</v>
      </c>
      <c r="D1141" s="14" t="s">
        <v>2217</v>
      </c>
      <c r="E1141" s="15"/>
      <c r="F1141" s="15">
        <v>25</v>
      </c>
      <c r="G1141" s="14">
        <v>1</v>
      </c>
      <c r="H1141" s="17">
        <f>SUMIFS(VENTAS[Cantidad],VENTAS[Código del producto Vendido],STOCK[[#This Row],[Code]])</f>
        <v>1</v>
      </c>
      <c r="I1141" s="14">
        <f>STOCK[[#This Row],[Entradas]]-STOCK[[#This Row],[Salidas]]</f>
        <v>0</v>
      </c>
      <c r="J1141" s="18">
        <f>STOCK[[#This Row],[Precio Final]]*10%</f>
        <v>2.5</v>
      </c>
      <c r="K1141" s="15"/>
      <c r="L1141" s="15"/>
      <c r="M1141" s="19">
        <f>STOCK[[#This Row],[Costo Unitario (USD)]]+STOCK[[#This Row],[Costo Envío (USD)]]+STOCK[[#This Row],[Comisión 10%]]</f>
        <v>2.5</v>
      </c>
      <c r="N1141" s="14">
        <f t="shared" si="48"/>
        <v>3.75</v>
      </c>
      <c r="O1141" s="15">
        <f t="shared" si="50"/>
        <v>25</v>
      </c>
      <c r="P1141" s="15">
        <f>STOCK[[#This Row],[Precio Final]]-STOCK[[#This Row],[Costo total]]</f>
        <v>22.5</v>
      </c>
      <c r="Q1141" s="14">
        <f>STOCK[[#This Row],[Ganancia Unitaria]]*STOCK[[#This Row],[Salidas]]</f>
        <v>22.5</v>
      </c>
      <c r="R1141" s="14"/>
      <c r="S1141" s="14"/>
      <c r="T1141" s="15"/>
      <c r="U1141" s="14"/>
      <c r="V1141" s="14"/>
    </row>
    <row r="1142" spans="1:22" ht="51" customHeight="1" x14ac:dyDescent="0.2">
      <c r="A1142" s="8" t="s">
        <v>2218</v>
      </c>
      <c r="B1142" s="8" t="s">
        <v>321</v>
      </c>
      <c r="C1142" s="10" t="s">
        <v>2219</v>
      </c>
      <c r="D1142" s="8" t="s">
        <v>575</v>
      </c>
      <c r="E1142" s="9"/>
      <c r="F1142" s="9">
        <v>25</v>
      </c>
      <c r="G1142" s="8">
        <v>1</v>
      </c>
      <c r="H1142" s="11">
        <f>SUMIFS(VENTAS[Cantidad],VENTAS[Código del producto Vendido],STOCK[[#This Row],[Code]])</f>
        <v>0</v>
      </c>
      <c r="I1142" s="8">
        <f>STOCK[[#This Row],[Entradas]]-STOCK[[#This Row],[Salidas]]</f>
        <v>1</v>
      </c>
      <c r="J1142" s="12">
        <f>STOCK[[#This Row],[Precio Final]]*10%</f>
        <v>2.5</v>
      </c>
      <c r="K1142" s="9"/>
      <c r="L1142" s="9"/>
      <c r="M1142" s="13">
        <f>STOCK[[#This Row],[Costo Unitario (USD)]]+STOCK[[#This Row],[Costo Envío (USD)]]+STOCK[[#This Row],[Comisión 10%]]</f>
        <v>2.5</v>
      </c>
      <c r="N1142" s="8">
        <f t="shared" si="48"/>
        <v>3.75</v>
      </c>
      <c r="O1142" s="9">
        <f t="shared" si="50"/>
        <v>25</v>
      </c>
      <c r="P1142" s="9">
        <f>STOCK[[#This Row],[Precio Final]]-STOCK[[#This Row],[Costo total]]</f>
        <v>22.5</v>
      </c>
      <c r="Q1142" s="8">
        <f>STOCK[[#This Row],[Ganancia Unitaria]]*STOCK[[#This Row],[Salidas]]</f>
        <v>0</v>
      </c>
      <c r="R1142" s="8"/>
      <c r="S1142" s="8"/>
      <c r="T1142" s="9"/>
      <c r="U1142" s="8"/>
      <c r="V1142" s="8"/>
    </row>
    <row r="1143" spans="1:22" ht="51" customHeight="1" x14ac:dyDescent="0.2">
      <c r="A1143" s="14" t="s">
        <v>2220</v>
      </c>
      <c r="B1143" s="14" t="s">
        <v>321</v>
      </c>
      <c r="C1143" s="16" t="s">
        <v>2221</v>
      </c>
      <c r="D1143" s="14" t="s">
        <v>575</v>
      </c>
      <c r="E1143" s="15"/>
      <c r="F1143" s="15">
        <v>25</v>
      </c>
      <c r="G1143" s="14">
        <v>2</v>
      </c>
      <c r="H1143" s="17">
        <f>SUMIFS(VENTAS[Cantidad],VENTAS[Código del producto Vendido],STOCK[[#This Row],[Code]])</f>
        <v>0</v>
      </c>
      <c r="I1143" s="14">
        <f>STOCK[[#This Row],[Entradas]]-STOCK[[#This Row],[Salidas]]</f>
        <v>2</v>
      </c>
      <c r="J1143" s="18">
        <f>STOCK[[#This Row],[Precio Final]]*10%</f>
        <v>2.5</v>
      </c>
      <c r="K1143" s="15"/>
      <c r="L1143" s="15"/>
      <c r="M1143" s="19">
        <f>STOCK[[#This Row],[Costo Unitario (USD)]]+STOCK[[#This Row],[Costo Envío (USD)]]+STOCK[[#This Row],[Comisión 10%]]</f>
        <v>2.5</v>
      </c>
      <c r="N1143" s="14">
        <f t="shared" si="48"/>
        <v>3.75</v>
      </c>
      <c r="O1143" s="15">
        <f t="shared" si="50"/>
        <v>25</v>
      </c>
      <c r="P1143" s="15">
        <f>STOCK[[#This Row],[Precio Final]]-STOCK[[#This Row],[Costo total]]</f>
        <v>22.5</v>
      </c>
      <c r="Q1143" s="14">
        <f>STOCK[[#This Row],[Ganancia Unitaria]]*STOCK[[#This Row],[Salidas]]</f>
        <v>0</v>
      </c>
      <c r="R1143" s="14"/>
      <c r="S1143" s="14"/>
      <c r="T1143" s="15"/>
      <c r="U1143" s="14"/>
      <c r="V1143" s="14"/>
    </row>
    <row r="1144" spans="1:22" ht="34" customHeight="1" x14ac:dyDescent="0.2">
      <c r="A1144" s="8" t="s">
        <v>2222</v>
      </c>
      <c r="B1144" s="8" t="s">
        <v>321</v>
      </c>
      <c r="C1144" s="10" t="s">
        <v>2223</v>
      </c>
      <c r="D1144" s="8" t="s">
        <v>622</v>
      </c>
      <c r="E1144" s="9"/>
      <c r="F1144" s="9">
        <v>25</v>
      </c>
      <c r="G1144" s="8">
        <v>1</v>
      </c>
      <c r="H1144" s="11">
        <f>SUMIFS(VENTAS[Cantidad],VENTAS[Código del producto Vendido],STOCK[[#This Row],[Code]])</f>
        <v>0</v>
      </c>
      <c r="I1144" s="8">
        <f>STOCK[[#This Row],[Entradas]]-STOCK[[#This Row],[Salidas]]</f>
        <v>1</v>
      </c>
      <c r="J1144" s="12">
        <f>STOCK[[#This Row],[Precio Final]]*10%</f>
        <v>2.5</v>
      </c>
      <c r="K1144" s="9"/>
      <c r="L1144" s="9"/>
      <c r="M1144" s="13">
        <f>STOCK[[#This Row],[Costo Unitario (USD)]]+STOCK[[#This Row],[Costo Envío (USD)]]+STOCK[[#This Row],[Comisión 10%]]</f>
        <v>2.5</v>
      </c>
      <c r="N1144" s="8">
        <f t="shared" si="48"/>
        <v>3.75</v>
      </c>
      <c r="O1144" s="9">
        <f t="shared" si="50"/>
        <v>25</v>
      </c>
      <c r="P1144" s="9">
        <f>STOCK[[#This Row],[Precio Final]]-STOCK[[#This Row],[Costo total]]</f>
        <v>22.5</v>
      </c>
      <c r="Q1144" s="8">
        <f>STOCK[[#This Row],[Ganancia Unitaria]]*STOCK[[#This Row],[Salidas]]</f>
        <v>0</v>
      </c>
      <c r="R1144" s="8"/>
      <c r="S1144" s="8"/>
      <c r="T1144" s="9"/>
      <c r="U1144" s="8"/>
      <c r="V1144" s="8"/>
    </row>
    <row r="1145" spans="1:22" ht="34" customHeight="1" x14ac:dyDescent="0.2">
      <c r="A1145" s="14" t="s">
        <v>2224</v>
      </c>
      <c r="B1145" s="14" t="s">
        <v>179</v>
      </c>
      <c r="C1145" s="16" t="s">
        <v>2225</v>
      </c>
      <c r="D1145" s="14" t="s">
        <v>34</v>
      </c>
      <c r="E1145" s="15"/>
      <c r="F1145" s="15">
        <v>25</v>
      </c>
      <c r="G1145" s="14">
        <v>1</v>
      </c>
      <c r="H1145" s="17">
        <f>SUMIFS(VENTAS[Cantidad],VENTAS[Código del producto Vendido],STOCK[[#This Row],[Code]])</f>
        <v>0</v>
      </c>
      <c r="I1145" s="14">
        <f>STOCK[[#This Row],[Entradas]]-STOCK[[#This Row],[Salidas]]</f>
        <v>1</v>
      </c>
      <c r="J1145" s="18">
        <f>STOCK[[#This Row],[Precio Final]]*10%</f>
        <v>2.5</v>
      </c>
      <c r="K1145" s="15"/>
      <c r="L1145" s="15"/>
      <c r="M1145" s="19">
        <f>STOCK[[#This Row],[Costo Unitario (USD)]]+STOCK[[#This Row],[Costo Envío (USD)]]+STOCK[[#This Row],[Comisión 10%]]</f>
        <v>2.5</v>
      </c>
      <c r="N1145" s="14">
        <f t="shared" si="48"/>
        <v>3.75</v>
      </c>
      <c r="O1145" s="15">
        <f t="shared" si="50"/>
        <v>25</v>
      </c>
      <c r="P1145" s="15">
        <f>STOCK[[#This Row],[Precio Final]]-STOCK[[#This Row],[Costo total]]</f>
        <v>22.5</v>
      </c>
      <c r="Q1145" s="14">
        <f>STOCK[[#This Row],[Ganancia Unitaria]]*STOCK[[#This Row],[Salidas]]</f>
        <v>0</v>
      </c>
      <c r="R1145" s="14"/>
      <c r="S1145" s="14"/>
      <c r="T1145" s="15"/>
      <c r="U1145" s="14"/>
      <c r="V1145" s="14"/>
    </row>
    <row r="1146" spans="1:22" ht="34" customHeight="1" x14ac:dyDescent="0.2">
      <c r="A1146" s="8" t="s">
        <v>2226</v>
      </c>
      <c r="B1146" s="8" t="s">
        <v>506</v>
      </c>
      <c r="C1146" s="10" t="s">
        <v>2227</v>
      </c>
      <c r="D1146" s="8" t="s">
        <v>46</v>
      </c>
      <c r="E1146" s="9"/>
      <c r="F1146" s="9">
        <v>35</v>
      </c>
      <c r="G1146" s="8">
        <v>1</v>
      </c>
      <c r="H1146" s="11">
        <f>SUMIFS(VENTAS[Cantidad],VENTAS[Código del producto Vendido],STOCK[[#This Row],[Code]])</f>
        <v>0</v>
      </c>
      <c r="I1146" s="8">
        <f>STOCK[[#This Row],[Entradas]]-STOCK[[#This Row],[Salidas]]</f>
        <v>1</v>
      </c>
      <c r="J1146" s="12">
        <f>STOCK[[#This Row],[Precio Final]]*10%</f>
        <v>3.5</v>
      </c>
      <c r="K1146" s="9"/>
      <c r="L1146" s="9"/>
      <c r="M1146" s="13">
        <f>STOCK[[#This Row],[Costo Unitario (USD)]]+STOCK[[#This Row],[Costo Envío (USD)]]+STOCK[[#This Row],[Comisión 10%]]</f>
        <v>3.5</v>
      </c>
      <c r="N1146" s="8">
        <f t="shared" si="48"/>
        <v>5.25</v>
      </c>
      <c r="O1146" s="9">
        <f t="shared" si="50"/>
        <v>35</v>
      </c>
      <c r="P1146" s="9">
        <f>STOCK[[#This Row],[Precio Final]]-STOCK[[#This Row],[Costo total]]</f>
        <v>31.5</v>
      </c>
      <c r="Q1146" s="8">
        <f>STOCK[[#This Row],[Ganancia Unitaria]]*STOCK[[#This Row],[Salidas]]</f>
        <v>0</v>
      </c>
      <c r="R1146" s="8"/>
      <c r="S1146" s="8"/>
      <c r="T1146" s="9"/>
      <c r="U1146" s="8"/>
      <c r="V1146" s="8"/>
    </row>
    <row r="1147" spans="1:22" ht="34" customHeight="1" x14ac:dyDescent="0.2">
      <c r="A1147" s="14" t="s">
        <v>2228</v>
      </c>
      <c r="B1147" s="14" t="s">
        <v>99</v>
      </c>
      <c r="C1147" s="16" t="s">
        <v>2229</v>
      </c>
      <c r="D1147" s="14" t="s">
        <v>46</v>
      </c>
      <c r="E1147" s="15"/>
      <c r="F1147" s="15">
        <v>25</v>
      </c>
      <c r="G1147" s="14">
        <v>1</v>
      </c>
      <c r="H1147" s="17">
        <f>SUMIFS(VENTAS[Cantidad],VENTAS[Código del producto Vendido],STOCK[[#This Row],[Code]])</f>
        <v>0</v>
      </c>
      <c r="I1147" s="14">
        <f>STOCK[[#This Row],[Entradas]]-STOCK[[#This Row],[Salidas]]</f>
        <v>1</v>
      </c>
      <c r="J1147" s="18">
        <f>STOCK[[#This Row],[Precio Final]]*10%</f>
        <v>2.5</v>
      </c>
      <c r="K1147" s="15"/>
      <c r="L1147" s="15"/>
      <c r="M1147" s="19">
        <f>STOCK[[#This Row],[Costo Unitario (USD)]]+STOCK[[#This Row],[Costo Envío (USD)]]+STOCK[[#This Row],[Comisión 10%]]</f>
        <v>2.5</v>
      </c>
      <c r="N1147" s="14">
        <f t="shared" si="48"/>
        <v>3.75</v>
      </c>
      <c r="O1147" s="15">
        <f t="shared" si="50"/>
        <v>25</v>
      </c>
      <c r="P1147" s="15">
        <f>STOCK[[#This Row],[Precio Final]]-STOCK[[#This Row],[Costo total]]</f>
        <v>22.5</v>
      </c>
      <c r="Q1147" s="14">
        <f>STOCK[[#This Row],[Ganancia Unitaria]]*STOCK[[#This Row],[Salidas]]</f>
        <v>0</v>
      </c>
      <c r="R1147" s="14"/>
      <c r="S1147" s="14"/>
      <c r="T1147" s="15"/>
      <c r="U1147" s="14"/>
      <c r="V1147" s="14"/>
    </row>
    <row r="1148" spans="1:22" ht="17" customHeight="1" x14ac:dyDescent="0.2">
      <c r="A1148" s="8" t="s">
        <v>2230</v>
      </c>
      <c r="B1148" s="8" t="s">
        <v>506</v>
      </c>
      <c r="C1148" s="10" t="s">
        <v>2231</v>
      </c>
      <c r="D1148" s="8" t="s">
        <v>42</v>
      </c>
      <c r="E1148" s="9"/>
      <c r="F1148" s="9">
        <v>30</v>
      </c>
      <c r="G1148" s="8">
        <v>1</v>
      </c>
      <c r="H1148" s="11">
        <f>SUMIFS(VENTAS[Cantidad],VENTAS[Código del producto Vendido],STOCK[[#This Row],[Code]])</f>
        <v>0</v>
      </c>
      <c r="I1148" s="8">
        <f>STOCK[[#This Row],[Entradas]]-STOCK[[#This Row],[Salidas]]</f>
        <v>1</v>
      </c>
      <c r="J1148" s="12">
        <f>STOCK[[#This Row],[Precio Final]]*10%</f>
        <v>3</v>
      </c>
      <c r="K1148" s="9"/>
      <c r="L1148" s="9"/>
      <c r="M1148" s="13">
        <f>STOCK[[#This Row],[Costo Unitario (USD)]]+STOCK[[#This Row],[Costo Envío (USD)]]+STOCK[[#This Row],[Comisión 10%]]</f>
        <v>3</v>
      </c>
      <c r="N1148" s="8">
        <f t="shared" si="48"/>
        <v>4.5</v>
      </c>
      <c r="O1148" s="9">
        <f t="shared" si="50"/>
        <v>30</v>
      </c>
      <c r="P1148" s="9">
        <f>STOCK[[#This Row],[Precio Final]]-STOCK[[#This Row],[Costo total]]</f>
        <v>27</v>
      </c>
      <c r="Q1148" s="8">
        <f>STOCK[[#This Row],[Ganancia Unitaria]]*STOCK[[#This Row],[Salidas]]</f>
        <v>0</v>
      </c>
      <c r="R1148" s="8"/>
      <c r="S1148" s="8"/>
      <c r="T1148" s="9"/>
      <c r="U1148" s="8"/>
      <c r="V1148" s="8"/>
    </row>
    <row r="1149" spans="1:22" ht="34" customHeight="1" x14ac:dyDescent="0.2">
      <c r="A1149" s="14" t="s">
        <v>2232</v>
      </c>
      <c r="B1149" s="14" t="s">
        <v>99</v>
      </c>
      <c r="C1149" s="16" t="s">
        <v>2229</v>
      </c>
      <c r="D1149" s="14" t="s">
        <v>42</v>
      </c>
      <c r="E1149" s="15"/>
      <c r="F1149" s="15">
        <v>25</v>
      </c>
      <c r="G1149" s="14">
        <v>1</v>
      </c>
      <c r="H1149" s="17">
        <f>SUMIFS(VENTAS[Cantidad],VENTAS[Código del producto Vendido],STOCK[[#This Row],[Code]])</f>
        <v>0</v>
      </c>
      <c r="I1149" s="14">
        <f>STOCK[[#This Row],[Entradas]]-STOCK[[#This Row],[Salidas]]</f>
        <v>1</v>
      </c>
      <c r="J1149" s="18">
        <f>STOCK[[#This Row],[Precio Final]]*10%</f>
        <v>2.5</v>
      </c>
      <c r="K1149" s="15"/>
      <c r="L1149" s="15"/>
      <c r="M1149" s="19">
        <f>STOCK[[#This Row],[Costo Unitario (USD)]]+STOCK[[#This Row],[Costo Envío (USD)]]+STOCK[[#This Row],[Comisión 10%]]</f>
        <v>2.5</v>
      </c>
      <c r="N1149" s="14">
        <f t="shared" si="48"/>
        <v>3.75</v>
      </c>
      <c r="O1149" s="15">
        <f t="shared" si="50"/>
        <v>25</v>
      </c>
      <c r="P1149" s="15">
        <f>STOCK[[#This Row],[Precio Final]]-STOCK[[#This Row],[Costo total]]</f>
        <v>22.5</v>
      </c>
      <c r="Q1149" s="14">
        <f>STOCK[[#This Row],[Ganancia Unitaria]]*STOCK[[#This Row],[Salidas]]</f>
        <v>0</v>
      </c>
      <c r="R1149" s="14"/>
      <c r="S1149" s="14"/>
      <c r="T1149" s="15"/>
      <c r="U1149" s="14"/>
      <c r="V1149" s="14"/>
    </row>
    <row r="1150" spans="1:22" ht="34" customHeight="1" x14ac:dyDescent="0.2">
      <c r="A1150" s="8" t="s">
        <v>2233</v>
      </c>
      <c r="B1150" s="8" t="s">
        <v>506</v>
      </c>
      <c r="C1150" s="10" t="s">
        <v>2234</v>
      </c>
      <c r="D1150" s="8" t="s">
        <v>42</v>
      </c>
      <c r="E1150" s="9"/>
      <c r="F1150" s="9">
        <v>25</v>
      </c>
      <c r="G1150" s="8">
        <v>1</v>
      </c>
      <c r="H1150" s="11">
        <f>SUMIFS(VENTAS[Cantidad],VENTAS[Código del producto Vendido],STOCK[[#This Row],[Code]])</f>
        <v>0</v>
      </c>
      <c r="I1150" s="8">
        <f>STOCK[[#This Row],[Entradas]]-STOCK[[#This Row],[Salidas]]</f>
        <v>1</v>
      </c>
      <c r="J1150" s="12">
        <f>STOCK[[#This Row],[Precio Final]]*10%</f>
        <v>2.5</v>
      </c>
      <c r="K1150" s="9"/>
      <c r="L1150" s="9"/>
      <c r="M1150" s="13">
        <f>STOCK[[#This Row],[Costo Unitario (USD)]]+STOCK[[#This Row],[Costo Envío (USD)]]+STOCK[[#This Row],[Comisión 10%]]</f>
        <v>2.5</v>
      </c>
      <c r="N1150" s="8">
        <f t="shared" si="48"/>
        <v>3.75</v>
      </c>
      <c r="O1150" s="9">
        <f t="shared" si="50"/>
        <v>25</v>
      </c>
      <c r="P1150" s="9">
        <f>STOCK[[#This Row],[Precio Final]]-STOCK[[#This Row],[Costo total]]</f>
        <v>22.5</v>
      </c>
      <c r="Q1150" s="8">
        <f>STOCK[[#This Row],[Ganancia Unitaria]]*STOCK[[#This Row],[Salidas]]</f>
        <v>0</v>
      </c>
      <c r="R1150" s="8"/>
      <c r="S1150" s="8"/>
      <c r="T1150" s="9"/>
      <c r="U1150" s="8"/>
      <c r="V1150" s="8"/>
    </row>
    <row r="1151" spans="1:22" ht="34" customHeight="1" x14ac:dyDescent="0.2">
      <c r="A1151" s="14" t="s">
        <v>2235</v>
      </c>
      <c r="B1151" s="14" t="s">
        <v>99</v>
      </c>
      <c r="C1151" s="16" t="s">
        <v>2236</v>
      </c>
      <c r="D1151" s="14" t="s">
        <v>224</v>
      </c>
      <c r="E1151" s="15"/>
      <c r="F1151" s="15">
        <v>25</v>
      </c>
      <c r="G1151" s="14">
        <v>1</v>
      </c>
      <c r="H1151" s="17">
        <f>SUMIFS(VENTAS[Cantidad],VENTAS[Código del producto Vendido],STOCK[[#This Row],[Code]])</f>
        <v>0</v>
      </c>
      <c r="I1151" s="14">
        <f>STOCK[[#This Row],[Entradas]]-STOCK[[#This Row],[Salidas]]</f>
        <v>1</v>
      </c>
      <c r="J1151" s="18">
        <f>STOCK[[#This Row],[Precio Final]]*10%</f>
        <v>2.5</v>
      </c>
      <c r="K1151" s="15"/>
      <c r="L1151" s="15"/>
      <c r="M1151" s="19">
        <f>STOCK[[#This Row],[Costo Unitario (USD)]]+STOCK[[#This Row],[Costo Envío (USD)]]+STOCK[[#This Row],[Comisión 10%]]</f>
        <v>2.5</v>
      </c>
      <c r="N1151" s="14">
        <f t="shared" si="48"/>
        <v>3.75</v>
      </c>
      <c r="O1151" s="15">
        <f t="shared" si="50"/>
        <v>25</v>
      </c>
      <c r="P1151" s="15">
        <f>STOCK[[#This Row],[Precio Final]]-STOCK[[#This Row],[Costo total]]</f>
        <v>22.5</v>
      </c>
      <c r="Q1151" s="14">
        <f>STOCK[[#This Row],[Ganancia Unitaria]]*STOCK[[#This Row],[Salidas]]</f>
        <v>0</v>
      </c>
      <c r="R1151" s="14"/>
      <c r="S1151" s="14"/>
      <c r="T1151" s="15"/>
      <c r="U1151" s="14"/>
      <c r="V1151" s="14"/>
    </row>
    <row r="1152" spans="1:22" ht="34" customHeight="1" x14ac:dyDescent="0.2">
      <c r="A1152" s="8" t="s">
        <v>2237</v>
      </c>
      <c r="B1152" s="8" t="s">
        <v>99</v>
      </c>
      <c r="C1152" s="10" t="s">
        <v>2238</v>
      </c>
      <c r="D1152" s="8" t="s">
        <v>42</v>
      </c>
      <c r="E1152" s="9"/>
      <c r="F1152" s="9">
        <v>25</v>
      </c>
      <c r="G1152" s="8">
        <v>1</v>
      </c>
      <c r="H1152" s="11">
        <f>SUMIFS(VENTAS[Cantidad],VENTAS[Código del producto Vendido],STOCK[[#This Row],[Code]])</f>
        <v>1</v>
      </c>
      <c r="I1152" s="8">
        <f>STOCK[[#This Row],[Entradas]]-STOCK[[#This Row],[Salidas]]</f>
        <v>0</v>
      </c>
      <c r="J1152" s="12">
        <f>STOCK[[#This Row],[Precio Final]]*10%</f>
        <v>2.5</v>
      </c>
      <c r="K1152" s="9"/>
      <c r="L1152" s="9"/>
      <c r="M1152" s="13">
        <f>STOCK[[#This Row],[Costo Unitario (USD)]]+STOCK[[#This Row],[Costo Envío (USD)]]+STOCK[[#This Row],[Comisión 10%]]</f>
        <v>2.5</v>
      </c>
      <c r="N1152" s="8">
        <f t="shared" si="48"/>
        <v>3.75</v>
      </c>
      <c r="O1152" s="9">
        <f t="shared" si="50"/>
        <v>25</v>
      </c>
      <c r="P1152" s="9">
        <f>STOCK[[#This Row],[Precio Final]]-STOCK[[#This Row],[Costo total]]</f>
        <v>22.5</v>
      </c>
      <c r="Q1152" s="8">
        <f>STOCK[[#This Row],[Ganancia Unitaria]]*STOCK[[#This Row],[Salidas]]</f>
        <v>22.5</v>
      </c>
      <c r="R1152" s="8"/>
      <c r="S1152" s="8"/>
      <c r="T1152" s="9"/>
      <c r="U1152" s="8"/>
      <c r="V1152" s="8"/>
    </row>
    <row r="1153" spans="1:22" ht="34" customHeight="1" x14ac:dyDescent="0.2">
      <c r="A1153" s="14" t="s">
        <v>2239</v>
      </c>
      <c r="B1153" s="14" t="s">
        <v>99</v>
      </c>
      <c r="C1153" s="16" t="s">
        <v>2238</v>
      </c>
      <c r="D1153" s="14" t="s">
        <v>46</v>
      </c>
      <c r="E1153" s="15"/>
      <c r="F1153" s="15">
        <v>25</v>
      </c>
      <c r="G1153" s="14">
        <v>1</v>
      </c>
      <c r="H1153" s="17">
        <f>SUMIFS(VENTAS[Cantidad],VENTAS[Código del producto Vendido],STOCK[[#This Row],[Code]])</f>
        <v>1</v>
      </c>
      <c r="I1153" s="14">
        <f>STOCK[[#This Row],[Entradas]]-STOCK[[#This Row],[Salidas]]</f>
        <v>0</v>
      </c>
      <c r="J1153" s="18">
        <f>STOCK[[#This Row],[Precio Final]]*10%</f>
        <v>2.5</v>
      </c>
      <c r="K1153" s="15"/>
      <c r="L1153" s="15"/>
      <c r="M1153" s="19">
        <f>STOCK[[#This Row],[Costo Unitario (USD)]]+STOCK[[#This Row],[Costo Envío (USD)]]+STOCK[[#This Row],[Comisión 10%]]</f>
        <v>2.5</v>
      </c>
      <c r="N1153" s="14">
        <f t="shared" si="48"/>
        <v>3.75</v>
      </c>
      <c r="O1153" s="15">
        <f t="shared" si="50"/>
        <v>25</v>
      </c>
      <c r="P1153" s="15">
        <f>STOCK[[#This Row],[Precio Final]]-STOCK[[#This Row],[Costo total]]</f>
        <v>22.5</v>
      </c>
      <c r="Q1153" s="14">
        <f>STOCK[[#This Row],[Ganancia Unitaria]]*STOCK[[#This Row],[Salidas]]</f>
        <v>22.5</v>
      </c>
      <c r="R1153" s="14"/>
      <c r="S1153" s="14"/>
      <c r="T1153" s="15"/>
      <c r="U1153" s="14"/>
      <c r="V1153" s="14"/>
    </row>
    <row r="1154" spans="1:22" ht="34" customHeight="1" x14ac:dyDescent="0.2">
      <c r="A1154" s="8" t="s">
        <v>2240</v>
      </c>
      <c r="B1154" s="8" t="s">
        <v>99</v>
      </c>
      <c r="C1154" s="10" t="s">
        <v>2241</v>
      </c>
      <c r="D1154" s="8" t="s">
        <v>42</v>
      </c>
      <c r="E1154" s="9"/>
      <c r="F1154" s="9">
        <v>18</v>
      </c>
      <c r="G1154" s="8">
        <v>1</v>
      </c>
      <c r="H1154" s="11">
        <f>SUMIFS(VENTAS[Cantidad],VENTAS[Código del producto Vendido],STOCK[[#This Row],[Code]])</f>
        <v>0</v>
      </c>
      <c r="I1154" s="8">
        <f>STOCK[[#This Row],[Entradas]]-STOCK[[#This Row],[Salidas]]</f>
        <v>1</v>
      </c>
      <c r="J1154" s="12">
        <f>STOCK[[#This Row],[Precio Final]]*10%</f>
        <v>1.8</v>
      </c>
      <c r="K1154" s="9"/>
      <c r="L1154" s="9"/>
      <c r="M1154" s="13">
        <f>STOCK[[#This Row],[Costo Unitario (USD)]]+STOCK[[#This Row],[Costo Envío (USD)]]+STOCK[[#This Row],[Comisión 10%]]</f>
        <v>1.8</v>
      </c>
      <c r="N1154" s="8">
        <f t="shared" ref="N1154:N1217" si="51">M1154*1.5</f>
        <v>2.7</v>
      </c>
      <c r="O1154" s="9">
        <f t="shared" si="50"/>
        <v>18</v>
      </c>
      <c r="P1154" s="9">
        <f>STOCK[[#This Row],[Precio Final]]-STOCK[[#This Row],[Costo total]]</f>
        <v>16.2</v>
      </c>
      <c r="Q1154" s="8">
        <f>STOCK[[#This Row],[Ganancia Unitaria]]*STOCK[[#This Row],[Salidas]]</f>
        <v>0</v>
      </c>
      <c r="R1154" s="8"/>
      <c r="S1154" s="8"/>
      <c r="T1154" s="9"/>
      <c r="U1154" s="8"/>
      <c r="V1154" s="8"/>
    </row>
    <row r="1155" spans="1:22" ht="34" customHeight="1" x14ac:dyDescent="0.2">
      <c r="A1155" s="14" t="s">
        <v>2242</v>
      </c>
      <c r="B1155" s="14" t="s">
        <v>99</v>
      </c>
      <c r="C1155" s="16" t="s">
        <v>2243</v>
      </c>
      <c r="D1155" s="14" t="s">
        <v>42</v>
      </c>
      <c r="E1155" s="15"/>
      <c r="F1155" s="15">
        <v>18</v>
      </c>
      <c r="G1155" s="14">
        <v>1</v>
      </c>
      <c r="H1155" s="17">
        <f>SUMIFS(VENTAS[Cantidad],VENTAS[Código del producto Vendido],STOCK[[#This Row],[Code]])</f>
        <v>1</v>
      </c>
      <c r="I1155" s="14">
        <f>STOCK[[#This Row],[Entradas]]-STOCK[[#This Row],[Salidas]]</f>
        <v>0</v>
      </c>
      <c r="J1155" s="18">
        <f>STOCK[[#This Row],[Precio Final]]*10%</f>
        <v>1.8</v>
      </c>
      <c r="K1155" s="15"/>
      <c r="L1155" s="15"/>
      <c r="M1155" s="19">
        <f>STOCK[[#This Row],[Costo Unitario (USD)]]+STOCK[[#This Row],[Costo Envío (USD)]]+STOCK[[#This Row],[Comisión 10%]]</f>
        <v>1.8</v>
      </c>
      <c r="N1155" s="14">
        <f t="shared" si="51"/>
        <v>2.7</v>
      </c>
      <c r="O1155" s="15">
        <f t="shared" si="50"/>
        <v>18</v>
      </c>
      <c r="P1155" s="15">
        <f>STOCK[[#This Row],[Precio Final]]-STOCK[[#This Row],[Costo total]]</f>
        <v>16.2</v>
      </c>
      <c r="Q1155" s="14">
        <f>STOCK[[#This Row],[Ganancia Unitaria]]*STOCK[[#This Row],[Salidas]]</f>
        <v>16.2</v>
      </c>
      <c r="R1155" s="14"/>
      <c r="S1155" s="14"/>
      <c r="T1155" s="15"/>
      <c r="U1155" s="14"/>
      <c r="V1155" s="14"/>
    </row>
    <row r="1156" spans="1:22" ht="34" customHeight="1" x14ac:dyDescent="0.2">
      <c r="A1156" s="8" t="s">
        <v>2244</v>
      </c>
      <c r="B1156" s="8" t="s">
        <v>99</v>
      </c>
      <c r="C1156" s="10" t="s">
        <v>2245</v>
      </c>
      <c r="D1156" s="8" t="s">
        <v>46</v>
      </c>
      <c r="E1156" s="9"/>
      <c r="F1156" s="9">
        <v>25</v>
      </c>
      <c r="G1156" s="8">
        <v>1</v>
      </c>
      <c r="H1156" s="11">
        <f>SUMIFS(VENTAS[Cantidad],VENTAS[Código del producto Vendido],STOCK[[#This Row],[Code]])</f>
        <v>1</v>
      </c>
      <c r="I1156" s="8">
        <f>STOCK[[#This Row],[Entradas]]-STOCK[[#This Row],[Salidas]]</f>
        <v>0</v>
      </c>
      <c r="J1156" s="12">
        <f>STOCK[[#This Row],[Precio Final]]*10%</f>
        <v>2.5</v>
      </c>
      <c r="K1156" s="9"/>
      <c r="L1156" s="9"/>
      <c r="M1156" s="13">
        <f>STOCK[[#This Row],[Costo Unitario (USD)]]+STOCK[[#This Row],[Costo Envío (USD)]]+STOCK[[#This Row],[Comisión 10%]]</f>
        <v>2.5</v>
      </c>
      <c r="N1156" s="8">
        <f t="shared" si="51"/>
        <v>3.75</v>
      </c>
      <c r="O1156" s="9">
        <f t="shared" si="50"/>
        <v>25</v>
      </c>
      <c r="P1156" s="9">
        <f>STOCK[[#This Row],[Precio Final]]-STOCK[[#This Row],[Costo total]]</f>
        <v>22.5</v>
      </c>
      <c r="Q1156" s="8">
        <f>STOCK[[#This Row],[Ganancia Unitaria]]*STOCK[[#This Row],[Salidas]]</f>
        <v>22.5</v>
      </c>
      <c r="R1156" s="8"/>
      <c r="S1156" s="8"/>
      <c r="T1156" s="9"/>
      <c r="U1156" s="8"/>
      <c r="V1156" s="8"/>
    </row>
    <row r="1157" spans="1:22" ht="34" customHeight="1" x14ac:dyDescent="0.2">
      <c r="A1157" s="14" t="s">
        <v>2246</v>
      </c>
      <c r="B1157" s="14" t="s">
        <v>99</v>
      </c>
      <c r="C1157" s="16" t="s">
        <v>2245</v>
      </c>
      <c r="D1157" s="14" t="s">
        <v>34</v>
      </c>
      <c r="E1157" s="15"/>
      <c r="F1157" s="15">
        <v>25</v>
      </c>
      <c r="G1157" s="14">
        <v>2</v>
      </c>
      <c r="H1157" s="17">
        <f>SUMIFS(VENTAS[Cantidad],VENTAS[Código del producto Vendido],STOCK[[#This Row],[Code]])</f>
        <v>1</v>
      </c>
      <c r="I1157" s="14">
        <f>STOCK[[#This Row],[Entradas]]-STOCK[[#This Row],[Salidas]]</f>
        <v>1</v>
      </c>
      <c r="J1157" s="18">
        <f>STOCK[[#This Row],[Precio Final]]*10%</f>
        <v>2.5</v>
      </c>
      <c r="K1157" s="15"/>
      <c r="L1157" s="15"/>
      <c r="M1157" s="19">
        <f>STOCK[[#This Row],[Costo Unitario (USD)]]+STOCK[[#This Row],[Costo Envío (USD)]]+STOCK[[#This Row],[Comisión 10%]]</f>
        <v>2.5</v>
      </c>
      <c r="N1157" s="14">
        <f t="shared" si="51"/>
        <v>3.75</v>
      </c>
      <c r="O1157" s="15">
        <f t="shared" si="50"/>
        <v>25</v>
      </c>
      <c r="P1157" s="15">
        <f>STOCK[[#This Row],[Precio Final]]-STOCK[[#This Row],[Costo total]]</f>
        <v>22.5</v>
      </c>
      <c r="Q1157" s="14">
        <f>STOCK[[#This Row],[Ganancia Unitaria]]*STOCK[[#This Row],[Salidas]]</f>
        <v>22.5</v>
      </c>
      <c r="R1157" s="14"/>
      <c r="S1157" s="14"/>
      <c r="T1157" s="15"/>
      <c r="U1157" s="14"/>
      <c r="V1157" s="14"/>
    </row>
    <row r="1158" spans="1:22" ht="34" customHeight="1" x14ac:dyDescent="0.2">
      <c r="A1158" s="8" t="s">
        <v>2247</v>
      </c>
      <c r="B1158" s="8" t="s">
        <v>99</v>
      </c>
      <c r="C1158" s="10" t="s">
        <v>2248</v>
      </c>
      <c r="D1158" s="8" t="s">
        <v>42</v>
      </c>
      <c r="E1158" s="9"/>
      <c r="F1158" s="9">
        <v>35</v>
      </c>
      <c r="G1158" s="8">
        <v>1</v>
      </c>
      <c r="H1158" s="11">
        <f>SUMIFS(VENTAS[Cantidad],VENTAS[Código del producto Vendido],STOCK[[#This Row],[Code]])</f>
        <v>1</v>
      </c>
      <c r="I1158" s="8">
        <f>STOCK[[#This Row],[Entradas]]-STOCK[[#This Row],[Salidas]]</f>
        <v>0</v>
      </c>
      <c r="J1158" s="12">
        <f>STOCK[[#This Row],[Precio Final]]*10%</f>
        <v>3.5</v>
      </c>
      <c r="K1158" s="9"/>
      <c r="L1158" s="9"/>
      <c r="M1158" s="13">
        <f>STOCK[[#This Row],[Costo Unitario (USD)]]+STOCK[[#This Row],[Costo Envío (USD)]]+STOCK[[#This Row],[Comisión 10%]]</f>
        <v>3.5</v>
      </c>
      <c r="N1158" s="8">
        <f t="shared" si="51"/>
        <v>5.25</v>
      </c>
      <c r="O1158" s="9">
        <f t="shared" si="50"/>
        <v>35</v>
      </c>
      <c r="P1158" s="9">
        <f>STOCK[[#This Row],[Precio Final]]-STOCK[[#This Row],[Costo total]]</f>
        <v>31.5</v>
      </c>
      <c r="Q1158" s="8">
        <f>STOCK[[#This Row],[Ganancia Unitaria]]*STOCK[[#This Row],[Salidas]]</f>
        <v>31.5</v>
      </c>
      <c r="R1158" s="8"/>
      <c r="S1158" s="8"/>
      <c r="T1158" s="9"/>
      <c r="U1158" s="8"/>
      <c r="V1158" s="8"/>
    </row>
    <row r="1159" spans="1:22" ht="34" customHeight="1" x14ac:dyDescent="0.2">
      <c r="A1159" s="14" t="s">
        <v>2249</v>
      </c>
      <c r="B1159" s="14" t="s">
        <v>179</v>
      </c>
      <c r="C1159" s="16" t="s">
        <v>2250</v>
      </c>
      <c r="D1159" s="14" t="s">
        <v>224</v>
      </c>
      <c r="E1159" s="15"/>
      <c r="F1159" s="15">
        <v>30</v>
      </c>
      <c r="G1159" s="14">
        <v>1</v>
      </c>
      <c r="H1159" s="17">
        <f>SUMIFS(VENTAS[Cantidad],VENTAS[Código del producto Vendido],STOCK[[#This Row],[Code]])</f>
        <v>1</v>
      </c>
      <c r="I1159" s="14">
        <f>STOCK[[#This Row],[Entradas]]-STOCK[[#This Row],[Salidas]]</f>
        <v>0</v>
      </c>
      <c r="J1159" s="18">
        <f>STOCK[[#This Row],[Precio Final]]*10%</f>
        <v>3</v>
      </c>
      <c r="K1159" s="15"/>
      <c r="L1159" s="15"/>
      <c r="M1159" s="19">
        <f>STOCK[[#This Row],[Costo Unitario (USD)]]+STOCK[[#This Row],[Costo Envío (USD)]]+STOCK[[#This Row],[Comisión 10%]]</f>
        <v>3</v>
      </c>
      <c r="N1159" s="14">
        <f t="shared" si="51"/>
        <v>4.5</v>
      </c>
      <c r="O1159" s="15">
        <f t="shared" si="50"/>
        <v>30</v>
      </c>
      <c r="P1159" s="15">
        <f>STOCK[[#This Row],[Precio Final]]-STOCK[[#This Row],[Costo total]]</f>
        <v>27</v>
      </c>
      <c r="Q1159" s="14">
        <f>STOCK[[#This Row],[Ganancia Unitaria]]*STOCK[[#This Row],[Salidas]]</f>
        <v>27</v>
      </c>
      <c r="R1159" s="14"/>
      <c r="S1159" s="14"/>
      <c r="T1159" s="15"/>
      <c r="U1159" s="14"/>
      <c r="V1159" s="14"/>
    </row>
    <row r="1160" spans="1:22" ht="34" customHeight="1" x14ac:dyDescent="0.2">
      <c r="A1160" s="8" t="s">
        <v>2251</v>
      </c>
      <c r="B1160" s="8" t="s">
        <v>179</v>
      </c>
      <c r="C1160" s="10" t="s">
        <v>2252</v>
      </c>
      <c r="D1160" s="8" t="s">
        <v>113</v>
      </c>
      <c r="E1160" s="9"/>
      <c r="F1160" s="9">
        <v>30</v>
      </c>
      <c r="G1160" s="8">
        <v>1</v>
      </c>
      <c r="H1160" s="11">
        <f>SUMIFS(VENTAS[Cantidad],VENTAS[Código del producto Vendido],STOCK[[#This Row],[Code]])</f>
        <v>1</v>
      </c>
      <c r="I1160" s="8">
        <f>STOCK[[#This Row],[Entradas]]-STOCK[[#This Row],[Salidas]]</f>
        <v>0</v>
      </c>
      <c r="J1160" s="12">
        <f>STOCK[[#This Row],[Precio Final]]*10%</f>
        <v>3</v>
      </c>
      <c r="K1160" s="9"/>
      <c r="L1160" s="9"/>
      <c r="M1160" s="13">
        <f>STOCK[[#This Row],[Costo Unitario (USD)]]+STOCK[[#This Row],[Costo Envío (USD)]]+STOCK[[#This Row],[Comisión 10%]]</f>
        <v>3</v>
      </c>
      <c r="N1160" s="8">
        <f t="shared" si="51"/>
        <v>4.5</v>
      </c>
      <c r="O1160" s="9">
        <f t="shared" si="50"/>
        <v>30</v>
      </c>
      <c r="P1160" s="9">
        <f>STOCK[[#This Row],[Precio Final]]-STOCK[[#This Row],[Costo total]]</f>
        <v>27</v>
      </c>
      <c r="Q1160" s="8">
        <f>STOCK[[#This Row],[Ganancia Unitaria]]*STOCK[[#This Row],[Salidas]]</f>
        <v>27</v>
      </c>
      <c r="R1160" s="8"/>
      <c r="S1160" s="8"/>
      <c r="T1160" s="9"/>
      <c r="U1160" s="8"/>
      <c r="V1160" s="8"/>
    </row>
    <row r="1161" spans="1:22" ht="34" customHeight="1" x14ac:dyDescent="0.2">
      <c r="A1161" s="14" t="s">
        <v>2253</v>
      </c>
      <c r="B1161" s="14" t="s">
        <v>99</v>
      </c>
      <c r="C1161" s="16" t="s">
        <v>2254</v>
      </c>
      <c r="D1161" s="14" t="s">
        <v>224</v>
      </c>
      <c r="E1161" s="15"/>
      <c r="F1161" s="15">
        <v>18</v>
      </c>
      <c r="G1161" s="14">
        <v>1</v>
      </c>
      <c r="H1161" s="17">
        <f>SUMIFS(VENTAS[Cantidad],VENTAS[Código del producto Vendido],STOCK[[#This Row],[Code]])</f>
        <v>0</v>
      </c>
      <c r="I1161" s="14">
        <f>STOCK[[#This Row],[Entradas]]-STOCK[[#This Row],[Salidas]]</f>
        <v>1</v>
      </c>
      <c r="J1161" s="18">
        <f>STOCK[[#This Row],[Precio Final]]*10%</f>
        <v>1.8</v>
      </c>
      <c r="K1161" s="15"/>
      <c r="L1161" s="15"/>
      <c r="M1161" s="19">
        <f>STOCK[[#This Row],[Costo Unitario (USD)]]+STOCK[[#This Row],[Costo Envío (USD)]]+STOCK[[#This Row],[Comisión 10%]]</f>
        <v>1.8</v>
      </c>
      <c r="N1161" s="14">
        <f t="shared" si="51"/>
        <v>2.7</v>
      </c>
      <c r="O1161" s="15">
        <f t="shared" si="50"/>
        <v>18</v>
      </c>
      <c r="P1161" s="15">
        <f>STOCK[[#This Row],[Precio Final]]-STOCK[[#This Row],[Costo total]]</f>
        <v>16.2</v>
      </c>
      <c r="Q1161" s="14">
        <f>STOCK[[#This Row],[Ganancia Unitaria]]*STOCK[[#This Row],[Salidas]]</f>
        <v>0</v>
      </c>
      <c r="R1161" s="14"/>
      <c r="S1161" s="14"/>
      <c r="T1161" s="15"/>
      <c r="U1161" s="14"/>
      <c r="V1161" s="14"/>
    </row>
    <row r="1162" spans="1:22" ht="51" customHeight="1" x14ac:dyDescent="0.2">
      <c r="A1162" s="8" t="s">
        <v>2255</v>
      </c>
      <c r="B1162" s="8" t="s">
        <v>99</v>
      </c>
      <c r="C1162" s="10" t="s">
        <v>2256</v>
      </c>
      <c r="D1162" s="8" t="s">
        <v>224</v>
      </c>
      <c r="E1162" s="9"/>
      <c r="F1162" s="9">
        <v>18</v>
      </c>
      <c r="G1162" s="8">
        <v>1</v>
      </c>
      <c r="H1162" s="11">
        <f>SUMIFS(VENTAS[Cantidad],VENTAS[Código del producto Vendido],STOCK[[#This Row],[Code]])</f>
        <v>0</v>
      </c>
      <c r="I1162" s="8">
        <f>STOCK[[#This Row],[Entradas]]-STOCK[[#This Row],[Salidas]]</f>
        <v>1</v>
      </c>
      <c r="J1162" s="12">
        <f>STOCK[[#This Row],[Precio Final]]*10%</f>
        <v>1.8</v>
      </c>
      <c r="K1162" s="9"/>
      <c r="L1162" s="9"/>
      <c r="M1162" s="13">
        <f>STOCK[[#This Row],[Costo Unitario (USD)]]+STOCK[[#This Row],[Costo Envío (USD)]]+STOCK[[#This Row],[Comisión 10%]]</f>
        <v>1.8</v>
      </c>
      <c r="N1162" s="8">
        <f t="shared" si="51"/>
        <v>2.7</v>
      </c>
      <c r="O1162" s="9">
        <f t="shared" si="50"/>
        <v>18</v>
      </c>
      <c r="P1162" s="9">
        <f>STOCK[[#This Row],[Precio Final]]-STOCK[[#This Row],[Costo total]]</f>
        <v>16.2</v>
      </c>
      <c r="Q1162" s="8">
        <f>STOCK[[#This Row],[Ganancia Unitaria]]*STOCK[[#This Row],[Salidas]]</f>
        <v>0</v>
      </c>
      <c r="R1162" s="8"/>
      <c r="S1162" s="8"/>
      <c r="T1162" s="9"/>
      <c r="U1162" s="8"/>
      <c r="V1162" s="8"/>
    </row>
    <row r="1163" spans="1:22" ht="51" customHeight="1" x14ac:dyDescent="0.2">
      <c r="A1163" s="14" t="s">
        <v>2257</v>
      </c>
      <c r="B1163" s="14" t="s">
        <v>99</v>
      </c>
      <c r="C1163" s="16" t="s">
        <v>2258</v>
      </c>
      <c r="D1163" s="14" t="s">
        <v>224</v>
      </c>
      <c r="E1163" s="15"/>
      <c r="F1163" s="15">
        <v>15</v>
      </c>
      <c r="G1163" s="14">
        <v>1</v>
      </c>
      <c r="H1163" s="17">
        <f>SUMIFS(VENTAS[Cantidad],VENTAS[Código del producto Vendido],STOCK[[#This Row],[Code]])</f>
        <v>0</v>
      </c>
      <c r="I1163" s="14">
        <f>STOCK[[#This Row],[Entradas]]-STOCK[[#This Row],[Salidas]]</f>
        <v>1</v>
      </c>
      <c r="J1163" s="18">
        <f>STOCK[[#This Row],[Precio Final]]*10%</f>
        <v>1.5</v>
      </c>
      <c r="K1163" s="15"/>
      <c r="L1163" s="15"/>
      <c r="M1163" s="19">
        <f>STOCK[[#This Row],[Costo Unitario (USD)]]+STOCK[[#This Row],[Costo Envío (USD)]]+STOCK[[#This Row],[Comisión 10%]]</f>
        <v>1.5</v>
      </c>
      <c r="N1163" s="14">
        <f t="shared" si="51"/>
        <v>2.25</v>
      </c>
      <c r="O1163" s="15">
        <f t="shared" si="50"/>
        <v>15</v>
      </c>
      <c r="P1163" s="15">
        <f>STOCK[[#This Row],[Precio Final]]-STOCK[[#This Row],[Costo total]]</f>
        <v>13.5</v>
      </c>
      <c r="Q1163" s="14">
        <f>STOCK[[#This Row],[Ganancia Unitaria]]*STOCK[[#This Row],[Salidas]]</f>
        <v>0</v>
      </c>
      <c r="R1163" s="14"/>
      <c r="S1163" s="14"/>
      <c r="T1163" s="15"/>
      <c r="U1163" s="14"/>
      <c r="V1163" s="14"/>
    </row>
    <row r="1164" spans="1:22" ht="34" customHeight="1" x14ac:dyDescent="0.2">
      <c r="A1164" s="8" t="s">
        <v>2259</v>
      </c>
      <c r="B1164" s="8" t="s">
        <v>99</v>
      </c>
      <c r="C1164" s="10" t="s">
        <v>2260</v>
      </c>
      <c r="D1164" s="8" t="s">
        <v>224</v>
      </c>
      <c r="E1164" s="9"/>
      <c r="F1164" s="9">
        <v>18</v>
      </c>
      <c r="G1164" s="8">
        <v>1</v>
      </c>
      <c r="H1164" s="11">
        <f>SUMIFS(VENTAS[Cantidad],VENTAS[Código del producto Vendido],STOCK[[#This Row],[Code]])</f>
        <v>0</v>
      </c>
      <c r="I1164" s="8">
        <f>STOCK[[#This Row],[Entradas]]-STOCK[[#This Row],[Salidas]]</f>
        <v>1</v>
      </c>
      <c r="J1164" s="12">
        <f>STOCK[[#This Row],[Precio Final]]*10%</f>
        <v>1.8</v>
      </c>
      <c r="K1164" s="9"/>
      <c r="L1164" s="9"/>
      <c r="M1164" s="13">
        <f>STOCK[[#This Row],[Costo Unitario (USD)]]+STOCK[[#This Row],[Costo Envío (USD)]]+STOCK[[#This Row],[Comisión 10%]]</f>
        <v>1.8</v>
      </c>
      <c r="N1164" s="8">
        <f t="shared" si="51"/>
        <v>2.7</v>
      </c>
      <c r="O1164" s="9">
        <f t="shared" si="50"/>
        <v>18</v>
      </c>
      <c r="P1164" s="9">
        <f>STOCK[[#This Row],[Precio Final]]-STOCK[[#This Row],[Costo total]]</f>
        <v>16.2</v>
      </c>
      <c r="Q1164" s="8">
        <f>STOCK[[#This Row],[Ganancia Unitaria]]*STOCK[[#This Row],[Salidas]]</f>
        <v>0</v>
      </c>
      <c r="R1164" s="8"/>
      <c r="S1164" s="8"/>
      <c r="T1164" s="9"/>
      <c r="U1164" s="8"/>
      <c r="V1164" s="8"/>
    </row>
    <row r="1165" spans="1:22" x14ac:dyDescent="0.2">
      <c r="A1165" s="14" t="s">
        <v>2016</v>
      </c>
      <c r="B1165" s="14" t="s">
        <v>99</v>
      </c>
      <c r="C1165" s="16"/>
      <c r="D1165" s="14" t="s">
        <v>224</v>
      </c>
      <c r="E1165" s="15"/>
      <c r="F1165" s="15"/>
      <c r="G1165" s="14"/>
      <c r="H1165" s="17">
        <f>SUMIFS(VENTAS[Cantidad],VENTAS[Código del producto Vendido],STOCK[[#This Row],[Code]])</f>
        <v>0</v>
      </c>
      <c r="I1165" s="14"/>
      <c r="J1165" s="18">
        <f>STOCK[[#This Row],[Precio Final]]*10%</f>
        <v>0</v>
      </c>
      <c r="K1165" s="15"/>
      <c r="L1165" s="15"/>
      <c r="M1165" s="19">
        <f>STOCK[[#This Row],[Costo Unitario (USD)]]+STOCK[[#This Row],[Costo Envío (USD)]]+STOCK[[#This Row],[Comisión 10%]]</f>
        <v>0</v>
      </c>
      <c r="N1165" s="14">
        <f t="shared" si="51"/>
        <v>0</v>
      </c>
      <c r="O1165" s="15"/>
      <c r="P1165" s="15">
        <f>STOCK[[#This Row],[Precio Final]]-STOCK[[#This Row],[Costo total]]</f>
        <v>0</v>
      </c>
      <c r="Q1165" s="14">
        <f>STOCK[[#This Row],[Ganancia Unitaria]]*STOCK[[#This Row],[Salidas]]</f>
        <v>0</v>
      </c>
      <c r="R1165" s="14"/>
      <c r="S1165" s="14"/>
      <c r="T1165" s="15"/>
      <c r="U1165" s="14"/>
      <c r="V1165" s="14"/>
    </row>
    <row r="1166" spans="1:22" ht="34" customHeight="1" x14ac:dyDescent="0.2">
      <c r="A1166" s="8" t="s">
        <v>2261</v>
      </c>
      <c r="B1166" s="8" t="s">
        <v>328</v>
      </c>
      <c r="C1166" s="10" t="s">
        <v>2158</v>
      </c>
      <c r="D1166" s="8" t="s">
        <v>559</v>
      </c>
      <c r="E1166" s="9"/>
      <c r="F1166" s="9">
        <v>35</v>
      </c>
      <c r="G1166" s="8">
        <v>1</v>
      </c>
      <c r="H1166" s="11">
        <f>SUMIFS(VENTAS[Cantidad],VENTAS[Código del producto Vendido],STOCK[[#This Row],[Code]])</f>
        <v>0</v>
      </c>
      <c r="I1166" s="8">
        <f>STOCK[[#This Row],[Entradas]]-STOCK[[#This Row],[Salidas]]</f>
        <v>1</v>
      </c>
      <c r="J1166" s="12">
        <f>STOCK[[#This Row],[Precio Final]]*10%</f>
        <v>3.5</v>
      </c>
      <c r="K1166" s="9"/>
      <c r="L1166" s="9"/>
      <c r="M1166" s="13">
        <f>STOCK[[#This Row],[Costo Unitario (USD)]]+STOCK[[#This Row],[Costo Envío (USD)]]+STOCK[[#This Row],[Comisión 10%]]</f>
        <v>3.5</v>
      </c>
      <c r="N1166" s="8">
        <f t="shared" si="51"/>
        <v>5.25</v>
      </c>
      <c r="O1166" s="9">
        <f t="shared" ref="O1166:O1229" si="52">F1166</f>
        <v>35</v>
      </c>
      <c r="P1166" s="9">
        <f>STOCK[[#This Row],[Precio Final]]-STOCK[[#This Row],[Costo total]]</f>
        <v>31.5</v>
      </c>
      <c r="Q1166" s="8">
        <f>STOCK[[#This Row],[Ganancia Unitaria]]*STOCK[[#This Row],[Salidas]]</f>
        <v>0</v>
      </c>
      <c r="R1166" s="8"/>
      <c r="S1166" s="8"/>
      <c r="T1166" s="9"/>
      <c r="U1166" s="8"/>
      <c r="V1166" s="8"/>
    </row>
    <row r="1167" spans="1:22" ht="51" customHeight="1" x14ac:dyDescent="0.2">
      <c r="A1167" s="14" t="s">
        <v>2262</v>
      </c>
      <c r="B1167" s="14" t="s">
        <v>99</v>
      </c>
      <c r="C1167" s="16" t="s">
        <v>2263</v>
      </c>
      <c r="D1167" s="14" t="s">
        <v>113</v>
      </c>
      <c r="E1167" s="15"/>
      <c r="F1167" s="15">
        <v>20</v>
      </c>
      <c r="G1167" s="14">
        <v>1</v>
      </c>
      <c r="H1167" s="17">
        <f>SUMIFS(VENTAS[Cantidad],VENTAS[Código del producto Vendido],STOCK[[#This Row],[Code]])</f>
        <v>1</v>
      </c>
      <c r="I1167" s="14">
        <f>STOCK[[#This Row],[Entradas]]-STOCK[[#This Row],[Salidas]]</f>
        <v>0</v>
      </c>
      <c r="J1167" s="18">
        <f>STOCK[[#This Row],[Precio Final]]*10%</f>
        <v>2</v>
      </c>
      <c r="K1167" s="15"/>
      <c r="L1167" s="15"/>
      <c r="M1167" s="19">
        <f>STOCK[[#This Row],[Costo Unitario (USD)]]+STOCK[[#This Row],[Costo Envío (USD)]]+STOCK[[#This Row],[Comisión 10%]]</f>
        <v>2</v>
      </c>
      <c r="N1167" s="14">
        <f t="shared" si="51"/>
        <v>3</v>
      </c>
      <c r="O1167" s="15">
        <f t="shared" si="52"/>
        <v>20</v>
      </c>
      <c r="P1167" s="15">
        <f>STOCK[[#This Row],[Precio Final]]-STOCK[[#This Row],[Costo total]]</f>
        <v>18</v>
      </c>
      <c r="Q1167" s="14">
        <f>STOCK[[#This Row],[Ganancia Unitaria]]*STOCK[[#This Row],[Salidas]]</f>
        <v>18</v>
      </c>
      <c r="R1167" s="14"/>
      <c r="S1167" s="14"/>
      <c r="T1167" s="15"/>
      <c r="U1167" s="14"/>
      <c r="V1167" s="14"/>
    </row>
    <row r="1168" spans="1:22" ht="34" customHeight="1" x14ac:dyDescent="0.2">
      <c r="A1168" s="8" t="s">
        <v>2264</v>
      </c>
      <c r="B1168" s="8" t="s">
        <v>99</v>
      </c>
      <c r="C1168" s="10" t="s">
        <v>2265</v>
      </c>
      <c r="D1168" s="8" t="s">
        <v>113</v>
      </c>
      <c r="E1168" s="9"/>
      <c r="F1168" s="9">
        <v>25</v>
      </c>
      <c r="G1168" s="8">
        <v>1</v>
      </c>
      <c r="H1168" s="11">
        <f>SUMIFS(VENTAS[Cantidad],VENTAS[Código del producto Vendido],STOCK[[#This Row],[Code]])</f>
        <v>0</v>
      </c>
      <c r="I1168" s="8">
        <f>STOCK[[#This Row],[Entradas]]-STOCK[[#This Row],[Salidas]]</f>
        <v>1</v>
      </c>
      <c r="J1168" s="12">
        <f>STOCK[[#This Row],[Precio Final]]*10%</f>
        <v>2.5</v>
      </c>
      <c r="K1168" s="9"/>
      <c r="L1168" s="9"/>
      <c r="M1168" s="13">
        <f>STOCK[[#This Row],[Costo Unitario (USD)]]+STOCK[[#This Row],[Costo Envío (USD)]]+STOCK[[#This Row],[Comisión 10%]]</f>
        <v>2.5</v>
      </c>
      <c r="N1168" s="8">
        <f t="shared" si="51"/>
        <v>3.75</v>
      </c>
      <c r="O1168" s="9">
        <f t="shared" si="52"/>
        <v>25</v>
      </c>
      <c r="P1168" s="9">
        <f>STOCK[[#This Row],[Precio Final]]-STOCK[[#This Row],[Costo total]]</f>
        <v>22.5</v>
      </c>
      <c r="Q1168" s="8">
        <f>STOCK[[#This Row],[Ganancia Unitaria]]*STOCK[[#This Row],[Salidas]]</f>
        <v>0</v>
      </c>
      <c r="R1168" s="8"/>
      <c r="S1168" s="8"/>
      <c r="T1168" s="9"/>
      <c r="U1168" s="8"/>
      <c r="V1168" s="8"/>
    </row>
    <row r="1169" spans="1:22" ht="34" customHeight="1" x14ac:dyDescent="0.2">
      <c r="A1169" s="14" t="s">
        <v>2266</v>
      </c>
      <c r="B1169" s="14" t="s">
        <v>99</v>
      </c>
      <c r="C1169" s="16" t="s">
        <v>2267</v>
      </c>
      <c r="D1169" s="14" t="s">
        <v>113</v>
      </c>
      <c r="E1169" s="15"/>
      <c r="F1169" s="15">
        <v>30</v>
      </c>
      <c r="G1169" s="14">
        <v>1</v>
      </c>
      <c r="H1169" s="17">
        <f>SUMIFS(VENTAS[Cantidad],VENTAS[Código del producto Vendido],STOCK[[#This Row],[Code]])</f>
        <v>0</v>
      </c>
      <c r="I1169" s="14">
        <f>STOCK[[#This Row],[Entradas]]-STOCK[[#This Row],[Salidas]]</f>
        <v>1</v>
      </c>
      <c r="J1169" s="18">
        <f>STOCK[[#This Row],[Precio Final]]*10%</f>
        <v>3</v>
      </c>
      <c r="K1169" s="15"/>
      <c r="L1169" s="15"/>
      <c r="M1169" s="19">
        <f>STOCK[[#This Row],[Costo Unitario (USD)]]+STOCK[[#This Row],[Costo Envío (USD)]]+STOCK[[#This Row],[Comisión 10%]]</f>
        <v>3</v>
      </c>
      <c r="N1169" s="14">
        <f t="shared" si="51"/>
        <v>4.5</v>
      </c>
      <c r="O1169" s="15">
        <f t="shared" si="52"/>
        <v>30</v>
      </c>
      <c r="P1169" s="15">
        <f>STOCK[[#This Row],[Precio Final]]-STOCK[[#This Row],[Costo total]]</f>
        <v>27</v>
      </c>
      <c r="Q1169" s="14">
        <f>STOCK[[#This Row],[Ganancia Unitaria]]*STOCK[[#This Row],[Salidas]]</f>
        <v>0</v>
      </c>
      <c r="R1169" s="14"/>
      <c r="S1169" s="14"/>
      <c r="T1169" s="15"/>
      <c r="U1169" s="14"/>
      <c r="V1169" s="14"/>
    </row>
    <row r="1170" spans="1:22" ht="34" customHeight="1" x14ac:dyDescent="0.2">
      <c r="A1170" s="8" t="s">
        <v>2268</v>
      </c>
      <c r="B1170" s="8" t="s">
        <v>99</v>
      </c>
      <c r="C1170" s="10" t="s">
        <v>2269</v>
      </c>
      <c r="D1170" s="8" t="s">
        <v>34</v>
      </c>
      <c r="E1170" s="9"/>
      <c r="F1170" s="9">
        <v>25</v>
      </c>
      <c r="G1170" s="8">
        <v>1</v>
      </c>
      <c r="H1170" s="11">
        <f>SUMIFS(VENTAS[Cantidad],VENTAS[Código del producto Vendido],STOCK[[#This Row],[Code]])</f>
        <v>0</v>
      </c>
      <c r="I1170" s="8">
        <f>STOCK[[#This Row],[Entradas]]-STOCK[[#This Row],[Salidas]]</f>
        <v>1</v>
      </c>
      <c r="J1170" s="12">
        <f>STOCK[[#This Row],[Precio Final]]*10%</f>
        <v>2.5</v>
      </c>
      <c r="K1170" s="9"/>
      <c r="L1170" s="9"/>
      <c r="M1170" s="13">
        <f>STOCK[[#This Row],[Costo Unitario (USD)]]+STOCK[[#This Row],[Costo Envío (USD)]]+STOCK[[#This Row],[Comisión 10%]]</f>
        <v>2.5</v>
      </c>
      <c r="N1170" s="8">
        <f t="shared" si="51"/>
        <v>3.75</v>
      </c>
      <c r="O1170" s="9">
        <f t="shared" si="52"/>
        <v>25</v>
      </c>
      <c r="P1170" s="9">
        <f>STOCK[[#This Row],[Precio Final]]-STOCK[[#This Row],[Costo total]]</f>
        <v>22.5</v>
      </c>
      <c r="Q1170" s="8">
        <f>STOCK[[#This Row],[Ganancia Unitaria]]*STOCK[[#This Row],[Salidas]]</f>
        <v>0</v>
      </c>
      <c r="R1170" s="8"/>
      <c r="S1170" s="8"/>
      <c r="T1170" s="9"/>
      <c r="U1170" s="8"/>
      <c r="V1170" s="8"/>
    </row>
    <row r="1171" spans="1:22" ht="34" customHeight="1" x14ac:dyDescent="0.2">
      <c r="A1171" s="14" t="s">
        <v>2270</v>
      </c>
      <c r="B1171" s="14" t="s">
        <v>99</v>
      </c>
      <c r="C1171" s="16" t="s">
        <v>2271</v>
      </c>
      <c r="D1171" s="14" t="s">
        <v>46</v>
      </c>
      <c r="E1171" s="15"/>
      <c r="F1171" s="15">
        <v>25</v>
      </c>
      <c r="G1171" s="14">
        <v>1</v>
      </c>
      <c r="H1171" s="17">
        <f>SUMIFS(VENTAS[Cantidad],VENTAS[Código del producto Vendido],STOCK[[#This Row],[Code]])</f>
        <v>0</v>
      </c>
      <c r="I1171" s="14">
        <f>STOCK[[#This Row],[Entradas]]-STOCK[[#This Row],[Salidas]]</f>
        <v>1</v>
      </c>
      <c r="J1171" s="18">
        <f>STOCK[[#This Row],[Precio Final]]*10%</f>
        <v>2.5</v>
      </c>
      <c r="K1171" s="15"/>
      <c r="L1171" s="15"/>
      <c r="M1171" s="19">
        <f>STOCK[[#This Row],[Costo Unitario (USD)]]+STOCK[[#This Row],[Costo Envío (USD)]]+STOCK[[#This Row],[Comisión 10%]]</f>
        <v>2.5</v>
      </c>
      <c r="N1171" s="14">
        <f t="shared" si="51"/>
        <v>3.75</v>
      </c>
      <c r="O1171" s="15">
        <f t="shared" si="52"/>
        <v>25</v>
      </c>
      <c r="P1171" s="15">
        <f>STOCK[[#This Row],[Precio Final]]-STOCK[[#This Row],[Costo total]]</f>
        <v>22.5</v>
      </c>
      <c r="Q1171" s="14">
        <f>STOCK[[#This Row],[Ganancia Unitaria]]*STOCK[[#This Row],[Salidas]]</f>
        <v>0</v>
      </c>
      <c r="R1171" s="14"/>
      <c r="S1171" s="14"/>
      <c r="T1171" s="15"/>
      <c r="U1171" s="14"/>
      <c r="V1171" s="14"/>
    </row>
    <row r="1172" spans="1:22" ht="34" customHeight="1" x14ac:dyDescent="0.2">
      <c r="A1172" s="8" t="s">
        <v>2272</v>
      </c>
      <c r="B1172" s="8" t="s">
        <v>99</v>
      </c>
      <c r="C1172" s="10" t="s">
        <v>2273</v>
      </c>
      <c r="D1172" s="8" t="s">
        <v>34</v>
      </c>
      <c r="E1172" s="9"/>
      <c r="F1172" s="9">
        <v>25</v>
      </c>
      <c r="G1172" s="8">
        <v>1</v>
      </c>
      <c r="H1172" s="11">
        <f>SUMIFS(VENTAS[Cantidad],VENTAS[Código del producto Vendido],STOCK[[#This Row],[Code]])</f>
        <v>0</v>
      </c>
      <c r="I1172" s="8">
        <v>0</v>
      </c>
      <c r="J1172" s="12">
        <f>STOCK[[#This Row],[Precio Final]]*10%</f>
        <v>2.5</v>
      </c>
      <c r="K1172" s="9"/>
      <c r="L1172" s="9"/>
      <c r="M1172" s="13">
        <f>STOCK[[#This Row],[Costo Unitario (USD)]]+STOCK[[#This Row],[Costo Envío (USD)]]+STOCK[[#This Row],[Comisión 10%]]</f>
        <v>2.5</v>
      </c>
      <c r="N1172" s="8">
        <f t="shared" si="51"/>
        <v>3.75</v>
      </c>
      <c r="O1172" s="9">
        <f t="shared" si="52"/>
        <v>25</v>
      </c>
      <c r="P1172" s="9">
        <f>STOCK[[#This Row],[Precio Final]]-STOCK[[#This Row],[Costo total]]</f>
        <v>22.5</v>
      </c>
      <c r="Q1172" s="8">
        <f>STOCK[[#This Row],[Ganancia Unitaria]]*STOCK[[#This Row],[Salidas]]</f>
        <v>0</v>
      </c>
      <c r="R1172" s="8"/>
      <c r="S1172" s="8"/>
      <c r="T1172" s="9"/>
      <c r="U1172" s="8"/>
      <c r="V1172" s="8"/>
    </row>
    <row r="1173" spans="1:22" ht="34" customHeight="1" x14ac:dyDescent="0.2">
      <c r="A1173" s="14" t="s">
        <v>2274</v>
      </c>
      <c r="B1173" s="14" t="s">
        <v>99</v>
      </c>
      <c r="C1173" s="16" t="s">
        <v>2275</v>
      </c>
      <c r="D1173" s="14" t="s">
        <v>42</v>
      </c>
      <c r="E1173" s="15"/>
      <c r="F1173" s="15">
        <v>35</v>
      </c>
      <c r="G1173" s="14">
        <v>1</v>
      </c>
      <c r="H1173" s="17">
        <f>SUMIFS(VENTAS[Cantidad],VENTAS[Código del producto Vendido],STOCK[[#This Row],[Code]])</f>
        <v>1</v>
      </c>
      <c r="I1173" s="14">
        <f>STOCK[[#This Row],[Entradas]]-STOCK[[#This Row],[Salidas]]</f>
        <v>0</v>
      </c>
      <c r="J1173" s="18">
        <f>STOCK[[#This Row],[Precio Final]]*10%</f>
        <v>3.5</v>
      </c>
      <c r="K1173" s="15"/>
      <c r="L1173" s="15"/>
      <c r="M1173" s="19">
        <f>STOCK[[#This Row],[Costo Unitario (USD)]]+STOCK[[#This Row],[Costo Envío (USD)]]+STOCK[[#This Row],[Comisión 10%]]</f>
        <v>3.5</v>
      </c>
      <c r="N1173" s="14">
        <f t="shared" si="51"/>
        <v>5.25</v>
      </c>
      <c r="O1173" s="15">
        <f t="shared" si="52"/>
        <v>35</v>
      </c>
      <c r="P1173" s="15">
        <f>STOCK[[#This Row],[Precio Final]]-STOCK[[#This Row],[Costo total]]</f>
        <v>31.5</v>
      </c>
      <c r="Q1173" s="14">
        <f>STOCK[[#This Row],[Ganancia Unitaria]]*STOCK[[#This Row],[Salidas]]</f>
        <v>31.5</v>
      </c>
      <c r="R1173" s="14"/>
      <c r="S1173" s="14"/>
      <c r="T1173" s="15"/>
      <c r="U1173" s="14"/>
      <c r="V1173" s="14"/>
    </row>
    <row r="1174" spans="1:22" ht="34" customHeight="1" x14ac:dyDescent="0.2">
      <c r="A1174" s="8" t="s">
        <v>2276</v>
      </c>
      <c r="B1174" s="8" t="s">
        <v>179</v>
      </c>
      <c r="C1174" s="10" t="s">
        <v>2277</v>
      </c>
      <c r="D1174" s="8" t="s">
        <v>34</v>
      </c>
      <c r="E1174" s="9"/>
      <c r="F1174" s="9">
        <v>35</v>
      </c>
      <c r="G1174" s="8">
        <v>1</v>
      </c>
      <c r="H1174" s="11">
        <f>SUMIFS(VENTAS[Cantidad],VENTAS[Código del producto Vendido],STOCK[[#This Row],[Code]])</f>
        <v>1</v>
      </c>
      <c r="I1174" s="8">
        <f>STOCK[[#This Row],[Entradas]]-STOCK[[#This Row],[Salidas]]</f>
        <v>0</v>
      </c>
      <c r="J1174" s="12">
        <f>STOCK[[#This Row],[Precio Final]]*10%</f>
        <v>3.5</v>
      </c>
      <c r="K1174" s="9"/>
      <c r="L1174" s="9"/>
      <c r="M1174" s="13">
        <f>STOCK[[#This Row],[Costo Unitario (USD)]]+STOCK[[#This Row],[Costo Envío (USD)]]+STOCK[[#This Row],[Comisión 10%]]</f>
        <v>3.5</v>
      </c>
      <c r="N1174" s="8">
        <f t="shared" si="51"/>
        <v>5.25</v>
      </c>
      <c r="O1174" s="9">
        <f t="shared" si="52"/>
        <v>35</v>
      </c>
      <c r="P1174" s="9">
        <f>STOCK[[#This Row],[Precio Final]]-STOCK[[#This Row],[Costo total]]</f>
        <v>31.5</v>
      </c>
      <c r="Q1174" s="8">
        <f>STOCK[[#This Row],[Ganancia Unitaria]]*STOCK[[#This Row],[Salidas]]</f>
        <v>31.5</v>
      </c>
      <c r="R1174" s="8"/>
      <c r="S1174" s="8"/>
      <c r="T1174" s="9"/>
      <c r="U1174" s="8"/>
      <c r="V1174" s="8"/>
    </row>
    <row r="1175" spans="1:22" ht="51" customHeight="1" x14ac:dyDescent="0.2">
      <c r="A1175" s="14" t="s">
        <v>2278</v>
      </c>
      <c r="B1175" s="14" t="s">
        <v>506</v>
      </c>
      <c r="C1175" s="16" t="s">
        <v>2279</v>
      </c>
      <c r="D1175" s="14" t="s">
        <v>34</v>
      </c>
      <c r="E1175" s="15"/>
      <c r="F1175" s="15">
        <v>25</v>
      </c>
      <c r="G1175" s="14">
        <v>1</v>
      </c>
      <c r="H1175" s="17">
        <f>SUMIFS(VENTAS[Cantidad],VENTAS[Código del producto Vendido],STOCK[[#This Row],[Code]])</f>
        <v>0</v>
      </c>
      <c r="I1175" s="14">
        <f>STOCK[[#This Row],[Entradas]]-STOCK[[#This Row],[Salidas]]</f>
        <v>1</v>
      </c>
      <c r="J1175" s="18">
        <f>STOCK[[#This Row],[Precio Final]]*10%</f>
        <v>2.5</v>
      </c>
      <c r="K1175" s="15"/>
      <c r="L1175" s="15"/>
      <c r="M1175" s="19">
        <f>STOCK[[#This Row],[Costo Unitario (USD)]]+STOCK[[#This Row],[Costo Envío (USD)]]+STOCK[[#This Row],[Comisión 10%]]</f>
        <v>2.5</v>
      </c>
      <c r="N1175" s="14">
        <f t="shared" si="51"/>
        <v>3.75</v>
      </c>
      <c r="O1175" s="15">
        <f t="shared" si="52"/>
        <v>25</v>
      </c>
      <c r="P1175" s="15">
        <f>STOCK[[#This Row],[Precio Final]]-STOCK[[#This Row],[Costo total]]</f>
        <v>22.5</v>
      </c>
      <c r="Q1175" s="14">
        <f>STOCK[[#This Row],[Ganancia Unitaria]]*STOCK[[#This Row],[Salidas]]</f>
        <v>0</v>
      </c>
      <c r="R1175" s="14"/>
      <c r="S1175" s="14"/>
      <c r="T1175" s="15"/>
      <c r="U1175" s="14"/>
      <c r="V1175" s="14"/>
    </row>
    <row r="1176" spans="1:22" ht="34" customHeight="1" x14ac:dyDescent="0.2">
      <c r="A1176" s="8" t="s">
        <v>2280</v>
      </c>
      <c r="B1176" s="8" t="s">
        <v>99</v>
      </c>
      <c r="C1176" s="10" t="s">
        <v>2281</v>
      </c>
      <c r="D1176" s="8" t="s">
        <v>113</v>
      </c>
      <c r="E1176" s="9"/>
      <c r="F1176" s="9">
        <v>30</v>
      </c>
      <c r="G1176" s="8">
        <v>1</v>
      </c>
      <c r="H1176" s="11">
        <f>SUMIFS(VENTAS[Cantidad],VENTAS[Código del producto Vendido],STOCK[[#This Row],[Code]])</f>
        <v>1</v>
      </c>
      <c r="I1176" s="8">
        <v>0</v>
      </c>
      <c r="J1176" s="12">
        <f>STOCK[[#This Row],[Precio Final]]*10%</f>
        <v>3</v>
      </c>
      <c r="K1176" s="9"/>
      <c r="L1176" s="9"/>
      <c r="M1176" s="13">
        <f>STOCK[[#This Row],[Costo Unitario (USD)]]+STOCK[[#This Row],[Costo Envío (USD)]]+STOCK[[#This Row],[Comisión 10%]]</f>
        <v>3</v>
      </c>
      <c r="N1176" s="8">
        <f t="shared" si="51"/>
        <v>4.5</v>
      </c>
      <c r="O1176" s="9">
        <f t="shared" si="52"/>
        <v>30</v>
      </c>
      <c r="P1176" s="9">
        <f>STOCK[[#This Row],[Precio Final]]-STOCK[[#This Row],[Costo total]]</f>
        <v>27</v>
      </c>
      <c r="Q1176" s="8">
        <f>STOCK[[#This Row],[Ganancia Unitaria]]*STOCK[[#This Row],[Salidas]]</f>
        <v>27</v>
      </c>
      <c r="R1176" s="8"/>
      <c r="S1176" s="8"/>
      <c r="T1176" s="9"/>
      <c r="U1176" s="8"/>
      <c r="V1176" s="8"/>
    </row>
    <row r="1177" spans="1:22" ht="34" customHeight="1" x14ac:dyDescent="0.2">
      <c r="A1177" s="14" t="s">
        <v>2282</v>
      </c>
      <c r="B1177" s="14" t="s">
        <v>413</v>
      </c>
      <c r="C1177" s="16" t="s">
        <v>411</v>
      </c>
      <c r="D1177" s="14" t="s">
        <v>94</v>
      </c>
      <c r="E1177" s="15" t="s">
        <v>335</v>
      </c>
      <c r="F1177" s="15">
        <v>45</v>
      </c>
      <c r="G1177" s="14">
        <v>2</v>
      </c>
      <c r="H1177" s="17">
        <f>SUMIFS(VENTAS[Cantidad],VENTAS[Código del producto Vendido],STOCK[[#This Row],[Code]])</f>
        <v>0</v>
      </c>
      <c r="I1177" s="14">
        <f>STOCK[[#This Row],[Entradas]]-STOCK[[#This Row],[Salidas]]</f>
        <v>2</v>
      </c>
      <c r="J1177" s="18">
        <f>STOCK[[#This Row],[Precio Final]]*10%</f>
        <v>4.5</v>
      </c>
      <c r="K1177" s="15">
        <v>18</v>
      </c>
      <c r="L1177" s="15">
        <v>1.65</v>
      </c>
      <c r="M1177" s="19">
        <f>STOCK[[#This Row],[Costo Unitario (USD)]]+STOCK[[#This Row],[Costo Envío (USD)]]+STOCK[[#This Row],[Comisión 10%]]</f>
        <v>24.15</v>
      </c>
      <c r="N1177" s="14">
        <f t="shared" si="51"/>
        <v>36.224999999999994</v>
      </c>
      <c r="O1177" s="15">
        <f t="shared" si="52"/>
        <v>45</v>
      </c>
      <c r="P1177" s="15">
        <f>STOCK[[#This Row],[Precio Final]]-STOCK[[#This Row],[Costo total]]</f>
        <v>20.85</v>
      </c>
      <c r="Q1177" s="14">
        <f>STOCK[[#This Row],[Ganancia Unitaria]]*STOCK[[#This Row],[Salidas]]</f>
        <v>0</v>
      </c>
      <c r="R1177" s="14"/>
      <c r="S1177" s="14"/>
      <c r="T1177" s="15">
        <f>STOCK[[#This Row],[Costo total]]*STOCK[[#This Row],[Entradas]]</f>
        <v>48.3</v>
      </c>
      <c r="U1177" s="14">
        <f>STOCK[[#This Row],[Stock Actual]]*STOCK[[#This Row],[Costo total]]</f>
        <v>48.3</v>
      </c>
      <c r="V1177" s="14"/>
    </row>
    <row r="1178" spans="1:22" ht="34" customHeight="1" x14ac:dyDescent="0.2">
      <c r="A1178" s="8" t="s">
        <v>2283</v>
      </c>
      <c r="B1178" s="8" t="s">
        <v>179</v>
      </c>
      <c r="C1178" s="10" t="s">
        <v>2284</v>
      </c>
      <c r="D1178" s="8" t="s">
        <v>34</v>
      </c>
      <c r="E1178" s="9"/>
      <c r="F1178" s="9">
        <v>20</v>
      </c>
      <c r="G1178" s="8">
        <v>2</v>
      </c>
      <c r="H1178" s="11">
        <f>SUMIFS(VENTAS[Cantidad],VENTAS[Código del producto Vendido],STOCK[[#This Row],[Code]])</f>
        <v>0</v>
      </c>
      <c r="I1178" s="8">
        <f>STOCK[[#This Row],[Entradas]]-STOCK[[#This Row],[Salidas]]</f>
        <v>2</v>
      </c>
      <c r="J1178" s="12">
        <f>STOCK[[#This Row],[Precio Final]]*10%</f>
        <v>2</v>
      </c>
      <c r="K1178" s="9"/>
      <c r="L1178" s="9"/>
      <c r="M1178" s="13">
        <f>STOCK[[#This Row],[Costo Unitario (USD)]]+STOCK[[#This Row],[Costo Envío (USD)]]+STOCK[[#This Row],[Comisión 10%]]</f>
        <v>2</v>
      </c>
      <c r="N1178" s="8">
        <f t="shared" si="51"/>
        <v>3</v>
      </c>
      <c r="O1178" s="9">
        <f t="shared" si="52"/>
        <v>20</v>
      </c>
      <c r="P1178" s="9">
        <f>STOCK[[#This Row],[Precio Final]]-STOCK[[#This Row],[Costo total]]</f>
        <v>18</v>
      </c>
      <c r="Q1178" s="8">
        <f>STOCK[[#This Row],[Ganancia Unitaria]]*STOCK[[#This Row],[Salidas]]</f>
        <v>0</v>
      </c>
      <c r="R1178" s="8"/>
      <c r="S1178" s="8"/>
      <c r="T1178" s="9"/>
      <c r="U1178" s="8"/>
      <c r="V1178" s="8"/>
    </row>
    <row r="1179" spans="1:22" ht="34" customHeight="1" x14ac:dyDescent="0.2">
      <c r="A1179" s="14" t="s">
        <v>2285</v>
      </c>
      <c r="B1179" s="14" t="s">
        <v>179</v>
      </c>
      <c r="C1179" s="16" t="s">
        <v>2286</v>
      </c>
      <c r="D1179" s="14" t="s">
        <v>641</v>
      </c>
      <c r="E1179" s="15"/>
      <c r="F1179" s="15">
        <v>40</v>
      </c>
      <c r="G1179" s="14">
        <v>1</v>
      </c>
      <c r="H1179" s="17">
        <f>SUMIFS(VENTAS[Cantidad],VENTAS[Código del producto Vendido],STOCK[[#This Row],[Code]])</f>
        <v>0</v>
      </c>
      <c r="I1179" s="14">
        <f>STOCK[[#This Row],[Entradas]]-STOCK[[#This Row],[Salidas]]</f>
        <v>1</v>
      </c>
      <c r="J1179" s="18">
        <f>STOCK[[#This Row],[Precio Final]]*10%</f>
        <v>4</v>
      </c>
      <c r="K1179" s="15"/>
      <c r="L1179" s="15"/>
      <c r="M1179" s="19">
        <f>STOCK[[#This Row],[Costo Unitario (USD)]]+STOCK[[#This Row],[Costo Envío (USD)]]+STOCK[[#This Row],[Comisión 10%]]</f>
        <v>4</v>
      </c>
      <c r="N1179" s="14">
        <f t="shared" si="51"/>
        <v>6</v>
      </c>
      <c r="O1179" s="15">
        <f t="shared" si="52"/>
        <v>40</v>
      </c>
      <c r="P1179" s="15">
        <f>STOCK[[#This Row],[Precio Final]]-STOCK[[#This Row],[Costo total]]</f>
        <v>36</v>
      </c>
      <c r="Q1179" s="14">
        <f>STOCK[[#This Row],[Ganancia Unitaria]]*STOCK[[#This Row],[Salidas]]</f>
        <v>0</v>
      </c>
      <c r="R1179" s="14"/>
      <c r="S1179" s="14"/>
      <c r="T1179" s="15"/>
      <c r="U1179" s="14"/>
      <c r="V1179" s="14"/>
    </row>
    <row r="1180" spans="1:22" ht="34" customHeight="1" x14ac:dyDescent="0.2">
      <c r="A1180" s="8" t="s">
        <v>2287</v>
      </c>
      <c r="B1180" s="8" t="s">
        <v>99</v>
      </c>
      <c r="C1180" s="10" t="s">
        <v>2288</v>
      </c>
      <c r="D1180" s="8" t="s">
        <v>42</v>
      </c>
      <c r="E1180" s="9"/>
      <c r="F1180" s="9">
        <v>20</v>
      </c>
      <c r="G1180" s="8">
        <v>1</v>
      </c>
      <c r="H1180" s="11">
        <f>SUMIFS(VENTAS[Cantidad],VENTAS[Código del producto Vendido],STOCK[[#This Row],[Code]])</f>
        <v>0</v>
      </c>
      <c r="I1180" s="8">
        <f>STOCK[[#This Row],[Entradas]]-STOCK[[#This Row],[Salidas]]</f>
        <v>1</v>
      </c>
      <c r="J1180" s="12">
        <f>STOCK[[#This Row],[Precio Final]]*10%</f>
        <v>2</v>
      </c>
      <c r="K1180" s="9"/>
      <c r="L1180" s="9"/>
      <c r="M1180" s="13">
        <f>STOCK[[#This Row],[Costo Unitario (USD)]]+STOCK[[#This Row],[Costo Envío (USD)]]+STOCK[[#This Row],[Comisión 10%]]</f>
        <v>2</v>
      </c>
      <c r="N1180" s="8">
        <f t="shared" si="51"/>
        <v>3</v>
      </c>
      <c r="O1180" s="9">
        <f t="shared" si="52"/>
        <v>20</v>
      </c>
      <c r="P1180" s="9">
        <f>STOCK[[#This Row],[Precio Final]]-STOCK[[#This Row],[Costo total]]</f>
        <v>18</v>
      </c>
      <c r="Q1180" s="8">
        <f>STOCK[[#This Row],[Ganancia Unitaria]]*STOCK[[#This Row],[Salidas]]</f>
        <v>0</v>
      </c>
      <c r="R1180" s="8"/>
      <c r="S1180" s="8"/>
      <c r="T1180" s="9"/>
      <c r="U1180" s="8"/>
      <c r="V1180" s="8"/>
    </row>
    <row r="1181" spans="1:22" ht="34" customHeight="1" x14ac:dyDescent="0.2">
      <c r="A1181" s="14" t="s">
        <v>2289</v>
      </c>
      <c r="B1181" s="14" t="s">
        <v>99</v>
      </c>
      <c r="C1181" s="16" t="s">
        <v>2290</v>
      </c>
      <c r="D1181" s="14" t="s">
        <v>69</v>
      </c>
      <c r="E1181" s="15"/>
      <c r="F1181" s="15">
        <v>20</v>
      </c>
      <c r="G1181" s="14">
        <v>1</v>
      </c>
      <c r="H1181" s="17">
        <f>SUMIFS(VENTAS[Cantidad],VENTAS[Código del producto Vendido],STOCK[[#This Row],[Code]])</f>
        <v>0</v>
      </c>
      <c r="I1181" s="14">
        <f>STOCK[[#This Row],[Entradas]]-STOCK[[#This Row],[Salidas]]</f>
        <v>1</v>
      </c>
      <c r="J1181" s="18">
        <f>STOCK[[#This Row],[Precio Final]]*10%</f>
        <v>2</v>
      </c>
      <c r="K1181" s="15"/>
      <c r="L1181" s="15"/>
      <c r="M1181" s="19">
        <f>STOCK[[#This Row],[Costo Unitario (USD)]]+STOCK[[#This Row],[Costo Envío (USD)]]+STOCK[[#This Row],[Comisión 10%]]</f>
        <v>2</v>
      </c>
      <c r="N1181" s="14">
        <f t="shared" si="51"/>
        <v>3</v>
      </c>
      <c r="O1181" s="15">
        <f t="shared" si="52"/>
        <v>20</v>
      </c>
      <c r="P1181" s="15">
        <f>STOCK[[#This Row],[Precio Final]]-STOCK[[#This Row],[Costo total]]</f>
        <v>18</v>
      </c>
      <c r="Q1181" s="14">
        <f>STOCK[[#This Row],[Ganancia Unitaria]]*STOCK[[#This Row],[Salidas]]</f>
        <v>0</v>
      </c>
      <c r="R1181" s="14"/>
      <c r="S1181" s="14"/>
      <c r="T1181" s="15"/>
      <c r="U1181" s="14"/>
      <c r="V1181" s="14"/>
    </row>
    <row r="1182" spans="1:22" ht="51" customHeight="1" x14ac:dyDescent="0.2">
      <c r="A1182" s="8" t="s">
        <v>2291</v>
      </c>
      <c r="B1182" s="8" t="s">
        <v>270</v>
      </c>
      <c r="C1182" s="10" t="s">
        <v>2292</v>
      </c>
      <c r="D1182" s="8" t="s">
        <v>113</v>
      </c>
      <c r="E1182" s="9"/>
      <c r="F1182" s="9">
        <v>35</v>
      </c>
      <c r="G1182" s="8">
        <v>2</v>
      </c>
      <c r="H1182" s="11">
        <f>SUMIFS(VENTAS[Cantidad],VENTAS[Código del producto Vendido],STOCK[[#This Row],[Code]])</f>
        <v>2</v>
      </c>
      <c r="I1182" s="8">
        <f>STOCK[[#This Row],[Entradas]]-STOCK[[#This Row],[Salidas]]</f>
        <v>0</v>
      </c>
      <c r="J1182" s="12">
        <f>STOCK[[#This Row],[Precio Final]]*10%</f>
        <v>3.5</v>
      </c>
      <c r="K1182" s="9"/>
      <c r="L1182" s="9"/>
      <c r="M1182" s="13">
        <f>STOCK[[#This Row],[Costo Unitario (USD)]]+STOCK[[#This Row],[Costo Envío (USD)]]+STOCK[[#This Row],[Comisión 10%]]</f>
        <v>3.5</v>
      </c>
      <c r="N1182" s="8">
        <f t="shared" si="51"/>
        <v>5.25</v>
      </c>
      <c r="O1182" s="9">
        <f t="shared" si="52"/>
        <v>35</v>
      </c>
      <c r="P1182" s="9">
        <f>STOCK[[#This Row],[Precio Final]]-STOCK[[#This Row],[Costo total]]</f>
        <v>31.5</v>
      </c>
      <c r="Q1182" s="8">
        <f>STOCK[[#This Row],[Ganancia Unitaria]]*STOCK[[#This Row],[Salidas]]</f>
        <v>63</v>
      </c>
      <c r="R1182" s="8"/>
      <c r="S1182" s="8"/>
      <c r="T1182" s="9"/>
      <c r="U1182" s="8"/>
      <c r="V1182" s="8"/>
    </row>
    <row r="1183" spans="1:22" ht="34" customHeight="1" x14ac:dyDescent="0.2">
      <c r="A1183" s="14" t="s">
        <v>2293</v>
      </c>
      <c r="B1183" s="14" t="s">
        <v>99</v>
      </c>
      <c r="C1183" s="16" t="s">
        <v>2294</v>
      </c>
      <c r="D1183" s="14" t="s">
        <v>46</v>
      </c>
      <c r="E1183" s="15"/>
      <c r="F1183" s="15">
        <v>25</v>
      </c>
      <c r="G1183" s="14">
        <v>1</v>
      </c>
      <c r="H1183" s="17">
        <f>SUMIFS(VENTAS[Cantidad],VENTAS[Código del producto Vendido],STOCK[[#This Row],[Code]])</f>
        <v>1</v>
      </c>
      <c r="I1183" s="14">
        <f>STOCK[[#This Row],[Entradas]]-STOCK[[#This Row],[Salidas]]</f>
        <v>0</v>
      </c>
      <c r="J1183" s="18">
        <f>STOCK[[#This Row],[Precio Final]]*10%</f>
        <v>2.5</v>
      </c>
      <c r="K1183" s="15"/>
      <c r="L1183" s="15"/>
      <c r="M1183" s="19">
        <f>STOCK[[#This Row],[Costo Unitario (USD)]]+STOCK[[#This Row],[Costo Envío (USD)]]+STOCK[[#This Row],[Comisión 10%]]</f>
        <v>2.5</v>
      </c>
      <c r="N1183" s="14">
        <f t="shared" si="51"/>
        <v>3.75</v>
      </c>
      <c r="O1183" s="15">
        <f t="shared" si="52"/>
        <v>25</v>
      </c>
      <c r="P1183" s="15">
        <f>STOCK[[#This Row],[Precio Final]]-STOCK[[#This Row],[Costo total]]</f>
        <v>22.5</v>
      </c>
      <c r="Q1183" s="14">
        <f>STOCK[[#This Row],[Ganancia Unitaria]]*STOCK[[#This Row],[Salidas]]</f>
        <v>22.5</v>
      </c>
      <c r="R1183" s="14"/>
      <c r="S1183" s="14"/>
      <c r="T1183" s="15"/>
      <c r="U1183" s="14"/>
      <c r="V1183" s="14"/>
    </row>
    <row r="1184" spans="1:22" ht="34" customHeight="1" x14ac:dyDescent="0.2">
      <c r="A1184" s="8" t="s">
        <v>2295</v>
      </c>
      <c r="B1184" s="8" t="s">
        <v>99</v>
      </c>
      <c r="C1184" s="10" t="s">
        <v>2296</v>
      </c>
      <c r="D1184" s="8" t="s">
        <v>42</v>
      </c>
      <c r="E1184" s="9"/>
      <c r="F1184" s="9">
        <v>25</v>
      </c>
      <c r="G1184" s="8">
        <v>1</v>
      </c>
      <c r="H1184" s="11">
        <f>SUMIFS(VENTAS[Cantidad],VENTAS[Código del producto Vendido],STOCK[[#This Row],[Code]])</f>
        <v>1</v>
      </c>
      <c r="I1184" s="8">
        <f>STOCK[[#This Row],[Entradas]]-STOCK[[#This Row],[Salidas]]</f>
        <v>0</v>
      </c>
      <c r="J1184" s="12">
        <f>STOCK[[#This Row],[Precio Final]]*10%</f>
        <v>2.5</v>
      </c>
      <c r="K1184" s="9"/>
      <c r="L1184" s="9"/>
      <c r="M1184" s="13">
        <f>STOCK[[#This Row],[Costo Unitario (USD)]]+STOCK[[#This Row],[Costo Envío (USD)]]+STOCK[[#This Row],[Comisión 10%]]</f>
        <v>2.5</v>
      </c>
      <c r="N1184" s="8">
        <f t="shared" si="51"/>
        <v>3.75</v>
      </c>
      <c r="O1184" s="9">
        <f t="shared" si="52"/>
        <v>25</v>
      </c>
      <c r="P1184" s="9">
        <f>STOCK[[#This Row],[Precio Final]]-STOCK[[#This Row],[Costo total]]</f>
        <v>22.5</v>
      </c>
      <c r="Q1184" s="8">
        <f>STOCK[[#This Row],[Ganancia Unitaria]]*STOCK[[#This Row],[Salidas]]</f>
        <v>22.5</v>
      </c>
      <c r="R1184" s="8"/>
      <c r="S1184" s="8"/>
      <c r="T1184" s="9"/>
      <c r="U1184" s="8"/>
      <c r="V1184" s="8"/>
    </row>
    <row r="1185" spans="1:22" ht="17" customHeight="1" x14ac:dyDescent="0.2">
      <c r="A1185" s="14" t="s">
        <v>2297</v>
      </c>
      <c r="B1185" s="14" t="s">
        <v>99</v>
      </c>
      <c r="C1185" s="16" t="s">
        <v>2298</v>
      </c>
      <c r="D1185" s="14" t="s">
        <v>34</v>
      </c>
      <c r="E1185" s="15"/>
      <c r="F1185" s="15">
        <v>18</v>
      </c>
      <c r="G1185" s="14">
        <v>1</v>
      </c>
      <c r="H1185" s="17">
        <f>SUMIFS(VENTAS[Cantidad],VENTAS[Código del producto Vendido],STOCK[[#This Row],[Code]])</f>
        <v>1</v>
      </c>
      <c r="I1185" s="14">
        <f>STOCK[[#This Row],[Entradas]]-STOCK[[#This Row],[Salidas]]</f>
        <v>0</v>
      </c>
      <c r="J1185" s="18">
        <f>STOCK[[#This Row],[Precio Final]]*10%</f>
        <v>1.8</v>
      </c>
      <c r="K1185" s="15"/>
      <c r="L1185" s="15"/>
      <c r="M1185" s="19">
        <f>STOCK[[#This Row],[Costo Unitario (USD)]]+STOCK[[#This Row],[Costo Envío (USD)]]+STOCK[[#This Row],[Comisión 10%]]</f>
        <v>1.8</v>
      </c>
      <c r="N1185" s="14">
        <f t="shared" si="51"/>
        <v>2.7</v>
      </c>
      <c r="O1185" s="15">
        <f t="shared" si="52"/>
        <v>18</v>
      </c>
      <c r="P1185" s="15">
        <f>STOCK[[#This Row],[Precio Final]]-STOCK[[#This Row],[Costo total]]</f>
        <v>16.2</v>
      </c>
      <c r="Q1185" s="14">
        <f>STOCK[[#This Row],[Ganancia Unitaria]]*STOCK[[#This Row],[Salidas]]</f>
        <v>16.2</v>
      </c>
      <c r="R1185" s="14"/>
      <c r="S1185" s="14"/>
      <c r="T1185" s="15"/>
      <c r="U1185" s="14"/>
      <c r="V1185" s="14"/>
    </row>
    <row r="1186" spans="1:22" ht="34" customHeight="1" x14ac:dyDescent="0.2">
      <c r="A1186" s="8" t="s">
        <v>2299</v>
      </c>
      <c r="B1186" s="8" t="s">
        <v>99</v>
      </c>
      <c r="C1186" s="10" t="s">
        <v>2300</v>
      </c>
      <c r="D1186" s="8" t="s">
        <v>34</v>
      </c>
      <c r="E1186" s="9"/>
      <c r="F1186" s="9">
        <v>25</v>
      </c>
      <c r="G1186" s="8">
        <v>1</v>
      </c>
      <c r="H1186" s="11">
        <f>SUMIFS(VENTAS[Cantidad],VENTAS[Código del producto Vendido],STOCK[[#This Row],[Code]])</f>
        <v>1</v>
      </c>
      <c r="I1186" s="8">
        <f>STOCK[[#This Row],[Entradas]]-STOCK[[#This Row],[Salidas]]</f>
        <v>0</v>
      </c>
      <c r="J1186" s="12">
        <f>STOCK[[#This Row],[Precio Final]]*10%</f>
        <v>2.5</v>
      </c>
      <c r="K1186" s="9"/>
      <c r="L1186" s="9"/>
      <c r="M1186" s="13">
        <f>STOCK[[#This Row],[Costo Unitario (USD)]]+STOCK[[#This Row],[Costo Envío (USD)]]+STOCK[[#This Row],[Comisión 10%]]</f>
        <v>2.5</v>
      </c>
      <c r="N1186" s="8">
        <f t="shared" si="51"/>
        <v>3.75</v>
      </c>
      <c r="O1186" s="9">
        <f t="shared" si="52"/>
        <v>25</v>
      </c>
      <c r="P1186" s="9">
        <f>STOCK[[#This Row],[Precio Final]]-STOCK[[#This Row],[Costo total]]</f>
        <v>22.5</v>
      </c>
      <c r="Q1186" s="8">
        <f>STOCK[[#This Row],[Ganancia Unitaria]]*STOCK[[#This Row],[Salidas]]</f>
        <v>22.5</v>
      </c>
      <c r="R1186" s="8"/>
      <c r="S1186" s="8"/>
      <c r="T1186" s="9"/>
      <c r="U1186" s="8"/>
      <c r="V1186" s="8"/>
    </row>
    <row r="1187" spans="1:22" ht="17" customHeight="1" x14ac:dyDescent="0.2">
      <c r="A1187" s="14" t="s">
        <v>2301</v>
      </c>
      <c r="B1187" s="14" t="s">
        <v>99</v>
      </c>
      <c r="C1187" s="16" t="s">
        <v>2302</v>
      </c>
      <c r="D1187" s="14" t="s">
        <v>46</v>
      </c>
      <c r="E1187" s="15"/>
      <c r="F1187" s="15">
        <v>30</v>
      </c>
      <c r="G1187" s="14">
        <v>1</v>
      </c>
      <c r="H1187" s="17">
        <f>SUMIFS(VENTAS[Cantidad],VENTAS[Código del producto Vendido],STOCK[[#This Row],[Code]])</f>
        <v>1</v>
      </c>
      <c r="I1187" s="14">
        <f>STOCK[[#This Row],[Entradas]]-STOCK[[#This Row],[Salidas]]</f>
        <v>0</v>
      </c>
      <c r="J1187" s="18">
        <f>STOCK[[#This Row],[Precio Final]]*10%</f>
        <v>3</v>
      </c>
      <c r="K1187" s="15"/>
      <c r="L1187" s="15"/>
      <c r="M1187" s="19">
        <f>STOCK[[#This Row],[Costo Unitario (USD)]]+STOCK[[#This Row],[Costo Envío (USD)]]+STOCK[[#This Row],[Comisión 10%]]</f>
        <v>3</v>
      </c>
      <c r="N1187" s="14">
        <f t="shared" si="51"/>
        <v>4.5</v>
      </c>
      <c r="O1187" s="15">
        <f t="shared" si="52"/>
        <v>30</v>
      </c>
      <c r="P1187" s="15">
        <f>STOCK[[#This Row],[Precio Final]]-STOCK[[#This Row],[Costo total]]</f>
        <v>27</v>
      </c>
      <c r="Q1187" s="14">
        <f>STOCK[[#This Row],[Ganancia Unitaria]]*STOCK[[#This Row],[Salidas]]</f>
        <v>27</v>
      </c>
      <c r="R1187" s="14"/>
      <c r="S1187" s="14"/>
      <c r="T1187" s="15"/>
      <c r="U1187" s="14"/>
      <c r="V1187" s="14"/>
    </row>
    <row r="1188" spans="1:22" ht="34" customHeight="1" x14ac:dyDescent="0.2">
      <c r="A1188" s="8" t="s">
        <v>2303</v>
      </c>
      <c r="B1188" s="8" t="s">
        <v>160</v>
      </c>
      <c r="C1188" s="10" t="s">
        <v>2304</v>
      </c>
      <c r="D1188" s="8" t="s">
        <v>1163</v>
      </c>
      <c r="E1188" s="9"/>
      <c r="F1188" s="9">
        <v>25</v>
      </c>
      <c r="G1188" s="8">
        <v>1</v>
      </c>
      <c r="H1188" s="11">
        <f>SUMIFS(VENTAS[Cantidad],VENTAS[Código del producto Vendido],STOCK[[#This Row],[Code]])</f>
        <v>0</v>
      </c>
      <c r="I1188" s="8">
        <f>STOCK[[#This Row],[Entradas]]-STOCK[[#This Row],[Salidas]]</f>
        <v>1</v>
      </c>
      <c r="J1188" s="12">
        <f>STOCK[[#This Row],[Precio Final]]*10%</f>
        <v>2.5</v>
      </c>
      <c r="K1188" s="9"/>
      <c r="L1188" s="9"/>
      <c r="M1188" s="13">
        <f>STOCK[[#This Row],[Costo Unitario (USD)]]+STOCK[[#This Row],[Costo Envío (USD)]]+STOCK[[#This Row],[Comisión 10%]]</f>
        <v>2.5</v>
      </c>
      <c r="N1188" s="8">
        <f t="shared" si="51"/>
        <v>3.75</v>
      </c>
      <c r="O1188" s="9">
        <f t="shared" si="52"/>
        <v>25</v>
      </c>
      <c r="P1188" s="9">
        <f>STOCK[[#This Row],[Precio Final]]-STOCK[[#This Row],[Costo total]]</f>
        <v>22.5</v>
      </c>
      <c r="Q1188" s="8">
        <f>STOCK[[#This Row],[Ganancia Unitaria]]*STOCK[[#This Row],[Salidas]]</f>
        <v>0</v>
      </c>
      <c r="R1188" s="8"/>
      <c r="S1188" s="8"/>
      <c r="T1188" s="9"/>
      <c r="U1188" s="8"/>
      <c r="V1188" s="8"/>
    </row>
    <row r="1189" spans="1:22" ht="51" customHeight="1" x14ac:dyDescent="0.2">
      <c r="A1189" s="14" t="s">
        <v>2305</v>
      </c>
      <c r="B1189" s="14" t="s">
        <v>506</v>
      </c>
      <c r="C1189" s="16" t="s">
        <v>2306</v>
      </c>
      <c r="D1189" s="14" t="s">
        <v>609</v>
      </c>
      <c r="E1189" s="15"/>
      <c r="F1189" s="15">
        <v>30</v>
      </c>
      <c r="G1189" s="14">
        <v>2</v>
      </c>
      <c r="H1189" s="17">
        <f>SUMIFS(VENTAS[Cantidad],VENTAS[Código del producto Vendido],STOCK[[#This Row],[Code]])</f>
        <v>0</v>
      </c>
      <c r="I1189" s="14">
        <v>2</v>
      </c>
      <c r="J1189" s="18">
        <f>STOCK[[#This Row],[Precio Final]]*10%</f>
        <v>3</v>
      </c>
      <c r="K1189" s="15"/>
      <c r="L1189" s="15"/>
      <c r="M1189" s="19">
        <f>STOCK[[#This Row],[Costo Unitario (USD)]]+STOCK[[#This Row],[Costo Envío (USD)]]+STOCK[[#This Row],[Comisión 10%]]</f>
        <v>3</v>
      </c>
      <c r="N1189" s="14">
        <f t="shared" si="51"/>
        <v>4.5</v>
      </c>
      <c r="O1189" s="15">
        <f t="shared" si="52"/>
        <v>30</v>
      </c>
      <c r="P1189" s="15">
        <f>STOCK[[#This Row],[Precio Final]]-STOCK[[#This Row],[Costo total]]</f>
        <v>27</v>
      </c>
      <c r="Q1189" s="14">
        <f>STOCK[[#This Row],[Ganancia Unitaria]]*STOCK[[#This Row],[Salidas]]</f>
        <v>0</v>
      </c>
      <c r="R1189" s="14"/>
      <c r="S1189" s="14"/>
      <c r="T1189" s="15"/>
      <c r="U1189" s="14"/>
      <c r="V1189" s="14"/>
    </row>
    <row r="1190" spans="1:22" ht="51" customHeight="1" x14ac:dyDescent="0.2">
      <c r="A1190" s="8" t="s">
        <v>2307</v>
      </c>
      <c r="B1190" s="8" t="s">
        <v>99</v>
      </c>
      <c r="C1190" s="10" t="s">
        <v>2308</v>
      </c>
      <c r="D1190" s="8" t="s">
        <v>42</v>
      </c>
      <c r="E1190" s="9"/>
      <c r="F1190" s="9">
        <v>25</v>
      </c>
      <c r="G1190" s="8">
        <v>1</v>
      </c>
      <c r="H1190" s="11">
        <f>SUMIFS(VENTAS[Cantidad],VENTAS[Código del producto Vendido],STOCK[[#This Row],[Code]])</f>
        <v>0</v>
      </c>
      <c r="I1190" s="8">
        <f>STOCK[[#This Row],[Entradas]]-STOCK[[#This Row],[Salidas]]</f>
        <v>1</v>
      </c>
      <c r="J1190" s="12">
        <f>STOCK[[#This Row],[Precio Final]]*10%</f>
        <v>2.5</v>
      </c>
      <c r="K1190" s="9"/>
      <c r="L1190" s="9"/>
      <c r="M1190" s="13">
        <f>STOCK[[#This Row],[Costo Unitario (USD)]]+STOCK[[#This Row],[Costo Envío (USD)]]+STOCK[[#This Row],[Comisión 10%]]</f>
        <v>2.5</v>
      </c>
      <c r="N1190" s="8">
        <f t="shared" si="51"/>
        <v>3.75</v>
      </c>
      <c r="O1190" s="9">
        <f t="shared" si="52"/>
        <v>25</v>
      </c>
      <c r="P1190" s="9">
        <f>STOCK[[#This Row],[Precio Final]]-STOCK[[#This Row],[Costo total]]</f>
        <v>22.5</v>
      </c>
      <c r="Q1190" s="8">
        <f>STOCK[[#This Row],[Ganancia Unitaria]]*STOCK[[#This Row],[Salidas]]</f>
        <v>0</v>
      </c>
      <c r="R1190" s="8"/>
      <c r="S1190" s="8"/>
      <c r="T1190" s="9"/>
      <c r="U1190" s="8"/>
      <c r="V1190" s="8"/>
    </row>
    <row r="1191" spans="1:22" ht="34" customHeight="1" x14ac:dyDescent="0.2">
      <c r="A1191" s="14" t="s">
        <v>2309</v>
      </c>
      <c r="B1191" s="14" t="s">
        <v>99</v>
      </c>
      <c r="C1191" s="16" t="s">
        <v>2310</v>
      </c>
      <c r="D1191" s="14" t="s">
        <v>42</v>
      </c>
      <c r="E1191" s="15"/>
      <c r="F1191" s="15">
        <v>20</v>
      </c>
      <c r="G1191" s="14">
        <v>1</v>
      </c>
      <c r="H1191" s="17">
        <f>SUMIFS(VENTAS[Cantidad],VENTAS[Código del producto Vendido],STOCK[[#This Row],[Code]])</f>
        <v>1</v>
      </c>
      <c r="I1191" s="14">
        <f>STOCK[[#This Row],[Entradas]]-STOCK[[#This Row],[Salidas]]</f>
        <v>0</v>
      </c>
      <c r="J1191" s="18">
        <f>STOCK[[#This Row],[Precio Final]]*10%</f>
        <v>2</v>
      </c>
      <c r="K1191" s="15"/>
      <c r="L1191" s="15"/>
      <c r="M1191" s="19">
        <f>STOCK[[#This Row],[Costo Unitario (USD)]]+STOCK[[#This Row],[Costo Envío (USD)]]+STOCK[[#This Row],[Comisión 10%]]</f>
        <v>2</v>
      </c>
      <c r="N1191" s="14">
        <f t="shared" si="51"/>
        <v>3</v>
      </c>
      <c r="O1191" s="15">
        <f t="shared" si="52"/>
        <v>20</v>
      </c>
      <c r="P1191" s="15">
        <f>STOCK[[#This Row],[Precio Final]]-STOCK[[#This Row],[Costo total]]</f>
        <v>18</v>
      </c>
      <c r="Q1191" s="14">
        <f>STOCK[[#This Row],[Ganancia Unitaria]]*STOCK[[#This Row],[Salidas]]</f>
        <v>18</v>
      </c>
      <c r="R1191" s="14"/>
      <c r="S1191" s="14"/>
      <c r="T1191" s="15"/>
      <c r="U1191" s="14"/>
      <c r="V1191" s="14"/>
    </row>
    <row r="1192" spans="1:22" ht="34" customHeight="1" x14ac:dyDescent="0.2">
      <c r="A1192" s="8" t="s">
        <v>2311</v>
      </c>
      <c r="B1192" s="8" t="s">
        <v>99</v>
      </c>
      <c r="C1192" s="10" t="s">
        <v>2312</v>
      </c>
      <c r="D1192" s="8" t="s">
        <v>46</v>
      </c>
      <c r="E1192" s="9"/>
      <c r="F1192" s="9">
        <v>20</v>
      </c>
      <c r="G1192" s="8">
        <v>1</v>
      </c>
      <c r="H1192" s="11">
        <f>SUMIFS(VENTAS[Cantidad],VENTAS[Código del producto Vendido],STOCK[[#This Row],[Code]])</f>
        <v>1</v>
      </c>
      <c r="I1192" s="8">
        <f>STOCK[[#This Row],[Entradas]]-STOCK[[#This Row],[Salidas]]</f>
        <v>0</v>
      </c>
      <c r="J1192" s="12">
        <f>STOCK[[#This Row],[Precio Final]]*10%</f>
        <v>2</v>
      </c>
      <c r="K1192" s="9"/>
      <c r="L1192" s="9"/>
      <c r="M1192" s="13">
        <f>STOCK[[#This Row],[Costo Unitario (USD)]]+STOCK[[#This Row],[Costo Envío (USD)]]+STOCK[[#This Row],[Comisión 10%]]</f>
        <v>2</v>
      </c>
      <c r="N1192" s="8">
        <f t="shared" si="51"/>
        <v>3</v>
      </c>
      <c r="O1192" s="9">
        <f t="shared" si="52"/>
        <v>20</v>
      </c>
      <c r="P1192" s="9">
        <f>STOCK[[#This Row],[Precio Final]]-STOCK[[#This Row],[Costo total]]</f>
        <v>18</v>
      </c>
      <c r="Q1192" s="8">
        <f>STOCK[[#This Row],[Ganancia Unitaria]]*STOCK[[#This Row],[Salidas]]</f>
        <v>18</v>
      </c>
      <c r="R1192" s="8"/>
      <c r="S1192" s="8"/>
      <c r="T1192" s="9"/>
      <c r="U1192" s="8"/>
      <c r="V1192" s="8"/>
    </row>
    <row r="1193" spans="1:22" ht="34" customHeight="1" x14ac:dyDescent="0.2">
      <c r="A1193" s="14" t="s">
        <v>2313</v>
      </c>
      <c r="B1193" s="14" t="s">
        <v>99</v>
      </c>
      <c r="C1193" s="16" t="s">
        <v>2314</v>
      </c>
      <c r="D1193" s="14" t="s">
        <v>2315</v>
      </c>
      <c r="E1193" s="15"/>
      <c r="F1193" s="15">
        <v>25</v>
      </c>
      <c r="G1193" s="14">
        <v>1</v>
      </c>
      <c r="H1193" s="17">
        <f>SUMIFS(VENTAS[Cantidad],VENTAS[Código del producto Vendido],STOCK[[#This Row],[Code]])</f>
        <v>1</v>
      </c>
      <c r="I1193" s="14">
        <f>STOCK[[#This Row],[Entradas]]-STOCK[[#This Row],[Salidas]]</f>
        <v>0</v>
      </c>
      <c r="J1193" s="18">
        <f>STOCK[[#This Row],[Precio Final]]*10%</f>
        <v>2.5</v>
      </c>
      <c r="K1193" s="15"/>
      <c r="L1193" s="15"/>
      <c r="M1193" s="19">
        <f>STOCK[[#This Row],[Costo Unitario (USD)]]+STOCK[[#This Row],[Costo Envío (USD)]]+STOCK[[#This Row],[Comisión 10%]]</f>
        <v>2.5</v>
      </c>
      <c r="N1193" s="14">
        <f t="shared" si="51"/>
        <v>3.75</v>
      </c>
      <c r="O1193" s="15">
        <f t="shared" si="52"/>
        <v>25</v>
      </c>
      <c r="P1193" s="15">
        <f>STOCK[[#This Row],[Precio Final]]-STOCK[[#This Row],[Costo total]]</f>
        <v>22.5</v>
      </c>
      <c r="Q1193" s="14">
        <f>STOCK[[#This Row],[Ganancia Unitaria]]*STOCK[[#This Row],[Salidas]]</f>
        <v>22.5</v>
      </c>
      <c r="R1193" s="14"/>
      <c r="S1193" s="14"/>
      <c r="T1193" s="15"/>
      <c r="U1193" s="14"/>
      <c r="V1193" s="14"/>
    </row>
    <row r="1194" spans="1:22" ht="34" customHeight="1" x14ac:dyDescent="0.2">
      <c r="A1194" s="8" t="s">
        <v>2316</v>
      </c>
      <c r="B1194" s="8" t="s">
        <v>99</v>
      </c>
      <c r="C1194" s="10" t="s">
        <v>2317</v>
      </c>
      <c r="D1194" s="8" t="s">
        <v>42</v>
      </c>
      <c r="E1194" s="9"/>
      <c r="F1194" s="9">
        <v>25</v>
      </c>
      <c r="G1194" s="8">
        <v>1</v>
      </c>
      <c r="H1194" s="11">
        <f>SUMIFS(VENTAS[Cantidad],VENTAS[Código del producto Vendido],STOCK[[#This Row],[Code]])</f>
        <v>0</v>
      </c>
      <c r="I1194" s="8">
        <f>STOCK[[#This Row],[Entradas]]-STOCK[[#This Row],[Salidas]]</f>
        <v>1</v>
      </c>
      <c r="J1194" s="12">
        <f>STOCK[[#This Row],[Precio Final]]*10%</f>
        <v>2.5</v>
      </c>
      <c r="K1194" s="9"/>
      <c r="L1194" s="9"/>
      <c r="M1194" s="13">
        <f>STOCK[[#This Row],[Costo Unitario (USD)]]+STOCK[[#This Row],[Costo Envío (USD)]]+STOCK[[#This Row],[Comisión 10%]]</f>
        <v>2.5</v>
      </c>
      <c r="N1194" s="8">
        <f t="shared" si="51"/>
        <v>3.75</v>
      </c>
      <c r="O1194" s="9">
        <f t="shared" si="52"/>
        <v>25</v>
      </c>
      <c r="P1194" s="9">
        <f>STOCK[[#This Row],[Precio Final]]-STOCK[[#This Row],[Costo total]]</f>
        <v>22.5</v>
      </c>
      <c r="Q1194" s="8">
        <f>STOCK[[#This Row],[Ganancia Unitaria]]*STOCK[[#This Row],[Salidas]]</f>
        <v>0</v>
      </c>
      <c r="R1194" s="8"/>
      <c r="S1194" s="8"/>
      <c r="T1194" s="9"/>
      <c r="U1194" s="8"/>
      <c r="V1194" s="8"/>
    </row>
    <row r="1195" spans="1:22" ht="34" customHeight="1" x14ac:dyDescent="0.2">
      <c r="A1195" s="14" t="s">
        <v>2318</v>
      </c>
      <c r="B1195" s="14" t="s">
        <v>506</v>
      </c>
      <c r="C1195" s="16" t="s">
        <v>2319</v>
      </c>
      <c r="D1195" s="14" t="s">
        <v>113</v>
      </c>
      <c r="E1195" s="15"/>
      <c r="F1195" s="15">
        <v>35</v>
      </c>
      <c r="G1195" s="14">
        <v>1</v>
      </c>
      <c r="H1195" s="17">
        <f>SUMIFS(VENTAS[Cantidad],VENTAS[Código del producto Vendido],STOCK[[#This Row],[Code]])</f>
        <v>0</v>
      </c>
      <c r="I1195" s="14">
        <f>STOCK[[#This Row],[Entradas]]-STOCK[[#This Row],[Salidas]]</f>
        <v>1</v>
      </c>
      <c r="J1195" s="18">
        <f>STOCK[[#This Row],[Precio Final]]*10%</f>
        <v>3.5</v>
      </c>
      <c r="K1195" s="15"/>
      <c r="L1195" s="15"/>
      <c r="M1195" s="19">
        <f>STOCK[[#This Row],[Costo Unitario (USD)]]+STOCK[[#This Row],[Costo Envío (USD)]]+STOCK[[#This Row],[Comisión 10%]]</f>
        <v>3.5</v>
      </c>
      <c r="N1195" s="14">
        <f t="shared" si="51"/>
        <v>5.25</v>
      </c>
      <c r="O1195" s="15">
        <f t="shared" si="52"/>
        <v>35</v>
      </c>
      <c r="P1195" s="15">
        <f>STOCK[[#This Row],[Precio Final]]-STOCK[[#This Row],[Costo total]]</f>
        <v>31.5</v>
      </c>
      <c r="Q1195" s="14">
        <f>STOCK[[#This Row],[Ganancia Unitaria]]*STOCK[[#This Row],[Salidas]]</f>
        <v>0</v>
      </c>
      <c r="R1195" s="14"/>
      <c r="S1195" s="14"/>
      <c r="T1195" s="15"/>
      <c r="U1195" s="14"/>
      <c r="V1195" s="14"/>
    </row>
    <row r="1196" spans="1:22" ht="34" customHeight="1" x14ac:dyDescent="0.2">
      <c r="A1196" s="8" t="s">
        <v>2320</v>
      </c>
      <c r="B1196" s="8" t="s">
        <v>99</v>
      </c>
      <c r="C1196" s="10" t="s">
        <v>2321</v>
      </c>
      <c r="D1196" s="8" t="s">
        <v>46</v>
      </c>
      <c r="E1196" s="9"/>
      <c r="F1196" s="9">
        <v>18</v>
      </c>
      <c r="G1196" s="8">
        <v>1</v>
      </c>
      <c r="H1196" s="11">
        <f>SUMIFS(VENTAS[Cantidad],VENTAS[Código del producto Vendido],STOCK[[#This Row],[Code]])</f>
        <v>0</v>
      </c>
      <c r="I1196" s="8">
        <f>STOCK[[#This Row],[Entradas]]-STOCK[[#This Row],[Salidas]]</f>
        <v>1</v>
      </c>
      <c r="J1196" s="12">
        <f>STOCK[[#This Row],[Precio Final]]*10%</f>
        <v>1.8</v>
      </c>
      <c r="K1196" s="9"/>
      <c r="L1196" s="9"/>
      <c r="M1196" s="13">
        <f>STOCK[[#This Row],[Costo Unitario (USD)]]+STOCK[[#This Row],[Costo Envío (USD)]]+STOCK[[#This Row],[Comisión 10%]]</f>
        <v>1.8</v>
      </c>
      <c r="N1196" s="8">
        <f t="shared" si="51"/>
        <v>2.7</v>
      </c>
      <c r="O1196" s="9">
        <f t="shared" si="52"/>
        <v>18</v>
      </c>
      <c r="P1196" s="9">
        <f>STOCK[[#This Row],[Precio Final]]-STOCK[[#This Row],[Costo total]]</f>
        <v>16.2</v>
      </c>
      <c r="Q1196" s="8">
        <f>STOCK[[#This Row],[Ganancia Unitaria]]*STOCK[[#This Row],[Salidas]]</f>
        <v>0</v>
      </c>
      <c r="R1196" s="8"/>
      <c r="S1196" s="8"/>
      <c r="T1196" s="9"/>
      <c r="U1196" s="8"/>
      <c r="V1196" s="8"/>
    </row>
    <row r="1197" spans="1:22" ht="51" customHeight="1" x14ac:dyDescent="0.2">
      <c r="A1197" s="14" t="s">
        <v>2322</v>
      </c>
      <c r="B1197" s="14" t="s">
        <v>99</v>
      </c>
      <c r="C1197" s="16" t="s">
        <v>2323</v>
      </c>
      <c r="D1197" s="14" t="s">
        <v>113</v>
      </c>
      <c r="E1197" s="15"/>
      <c r="F1197" s="15">
        <v>20</v>
      </c>
      <c r="G1197" s="14">
        <v>1</v>
      </c>
      <c r="H1197" s="17">
        <f>SUMIFS(VENTAS[Cantidad],VENTAS[Código del producto Vendido],STOCK[[#This Row],[Code]])</f>
        <v>1</v>
      </c>
      <c r="I1197" s="14">
        <f>STOCK[[#This Row],[Entradas]]-STOCK[[#This Row],[Salidas]]</f>
        <v>0</v>
      </c>
      <c r="J1197" s="18">
        <f>STOCK[[#This Row],[Precio Final]]*10%</f>
        <v>2</v>
      </c>
      <c r="K1197" s="15"/>
      <c r="L1197" s="15"/>
      <c r="M1197" s="19">
        <f>STOCK[[#This Row],[Costo Unitario (USD)]]+STOCK[[#This Row],[Costo Envío (USD)]]+STOCK[[#This Row],[Comisión 10%]]</f>
        <v>2</v>
      </c>
      <c r="N1197" s="14">
        <f t="shared" si="51"/>
        <v>3</v>
      </c>
      <c r="O1197" s="15">
        <f t="shared" si="52"/>
        <v>20</v>
      </c>
      <c r="P1197" s="15">
        <f>STOCK[[#This Row],[Precio Final]]-STOCK[[#This Row],[Costo total]]</f>
        <v>18</v>
      </c>
      <c r="Q1197" s="14">
        <f>STOCK[[#This Row],[Ganancia Unitaria]]*STOCK[[#This Row],[Salidas]]</f>
        <v>18</v>
      </c>
      <c r="R1197" s="14"/>
      <c r="S1197" s="14"/>
      <c r="T1197" s="15"/>
      <c r="U1197" s="14"/>
      <c r="V1197" s="14"/>
    </row>
    <row r="1198" spans="1:22" ht="51" customHeight="1" x14ac:dyDescent="0.2">
      <c r="A1198" s="8" t="s">
        <v>2324</v>
      </c>
      <c r="B1198" s="8" t="s">
        <v>99</v>
      </c>
      <c r="C1198" s="10" t="s">
        <v>2325</v>
      </c>
      <c r="D1198" s="8" t="s">
        <v>34</v>
      </c>
      <c r="E1198" s="9"/>
      <c r="F1198" s="9">
        <v>30</v>
      </c>
      <c r="G1198" s="8">
        <v>1</v>
      </c>
      <c r="H1198" s="11">
        <f>SUMIFS(VENTAS[Cantidad],VENTAS[Código del producto Vendido],STOCK[[#This Row],[Code]])</f>
        <v>0</v>
      </c>
      <c r="I1198" s="8">
        <f>STOCK[[#This Row],[Entradas]]-STOCK[[#This Row],[Salidas]]</f>
        <v>1</v>
      </c>
      <c r="J1198" s="12">
        <f>STOCK[[#This Row],[Precio Final]]*10%</f>
        <v>3</v>
      </c>
      <c r="K1198" s="9"/>
      <c r="L1198" s="9"/>
      <c r="M1198" s="13">
        <f>STOCK[[#This Row],[Costo Unitario (USD)]]+STOCK[[#This Row],[Costo Envío (USD)]]+STOCK[[#This Row],[Comisión 10%]]</f>
        <v>3</v>
      </c>
      <c r="N1198" s="8">
        <f t="shared" si="51"/>
        <v>4.5</v>
      </c>
      <c r="O1198" s="9">
        <f t="shared" si="52"/>
        <v>30</v>
      </c>
      <c r="P1198" s="9">
        <f>STOCK[[#This Row],[Precio Final]]-STOCK[[#This Row],[Costo total]]</f>
        <v>27</v>
      </c>
      <c r="Q1198" s="8">
        <f>STOCK[[#This Row],[Ganancia Unitaria]]*STOCK[[#This Row],[Salidas]]</f>
        <v>0</v>
      </c>
      <c r="R1198" s="8"/>
      <c r="S1198" s="8"/>
      <c r="T1198" s="9"/>
      <c r="U1198" s="8"/>
      <c r="V1198" s="8"/>
    </row>
    <row r="1199" spans="1:22" ht="34" customHeight="1" x14ac:dyDescent="0.2">
      <c r="A1199" s="14" t="s">
        <v>2326</v>
      </c>
      <c r="B1199" s="14" t="s">
        <v>99</v>
      </c>
      <c r="C1199" s="16" t="s">
        <v>2327</v>
      </c>
      <c r="D1199" s="14" t="s">
        <v>42</v>
      </c>
      <c r="E1199" s="15"/>
      <c r="F1199" s="15">
        <v>25</v>
      </c>
      <c r="G1199" s="14">
        <v>1</v>
      </c>
      <c r="H1199" s="17">
        <f>SUMIFS(VENTAS[Cantidad],VENTAS[Código del producto Vendido],STOCK[[#This Row],[Code]])</f>
        <v>0</v>
      </c>
      <c r="I1199" s="14">
        <f>STOCK[[#This Row],[Entradas]]-STOCK[[#This Row],[Salidas]]</f>
        <v>1</v>
      </c>
      <c r="J1199" s="18">
        <f>STOCK[[#This Row],[Precio Final]]*10%</f>
        <v>2.5</v>
      </c>
      <c r="K1199" s="15"/>
      <c r="L1199" s="15"/>
      <c r="M1199" s="19">
        <f>STOCK[[#This Row],[Costo Unitario (USD)]]+STOCK[[#This Row],[Costo Envío (USD)]]+STOCK[[#This Row],[Comisión 10%]]</f>
        <v>2.5</v>
      </c>
      <c r="N1199" s="14">
        <f t="shared" si="51"/>
        <v>3.75</v>
      </c>
      <c r="O1199" s="15">
        <f t="shared" si="52"/>
        <v>25</v>
      </c>
      <c r="P1199" s="15">
        <f>STOCK[[#This Row],[Precio Final]]-STOCK[[#This Row],[Costo total]]</f>
        <v>22.5</v>
      </c>
      <c r="Q1199" s="14">
        <f>STOCK[[#This Row],[Ganancia Unitaria]]*STOCK[[#This Row],[Salidas]]</f>
        <v>0</v>
      </c>
      <c r="R1199" s="14"/>
      <c r="S1199" s="14"/>
      <c r="T1199" s="15"/>
      <c r="U1199" s="14"/>
      <c r="V1199" s="14"/>
    </row>
    <row r="1200" spans="1:22" ht="34" customHeight="1" x14ac:dyDescent="0.2">
      <c r="A1200" s="8" t="s">
        <v>2328</v>
      </c>
      <c r="B1200" s="8" t="s">
        <v>506</v>
      </c>
      <c r="C1200" s="10" t="s">
        <v>2329</v>
      </c>
      <c r="D1200" s="8" t="s">
        <v>42</v>
      </c>
      <c r="E1200" s="9"/>
      <c r="F1200" s="9">
        <v>40</v>
      </c>
      <c r="G1200" s="8">
        <v>1</v>
      </c>
      <c r="H1200" s="11">
        <f>SUMIFS(VENTAS[Cantidad],VENTAS[Código del producto Vendido],STOCK[[#This Row],[Code]])</f>
        <v>1</v>
      </c>
      <c r="I1200" s="8">
        <f>STOCK[[#This Row],[Entradas]]-STOCK[[#This Row],[Salidas]]</f>
        <v>0</v>
      </c>
      <c r="J1200" s="12">
        <f>STOCK[[#This Row],[Precio Final]]*10%</f>
        <v>4</v>
      </c>
      <c r="K1200" s="9"/>
      <c r="L1200" s="9"/>
      <c r="M1200" s="13">
        <f>STOCK[[#This Row],[Costo Unitario (USD)]]+STOCK[[#This Row],[Costo Envío (USD)]]+STOCK[[#This Row],[Comisión 10%]]</f>
        <v>4</v>
      </c>
      <c r="N1200" s="8">
        <f t="shared" si="51"/>
        <v>6</v>
      </c>
      <c r="O1200" s="9">
        <f t="shared" si="52"/>
        <v>40</v>
      </c>
      <c r="P1200" s="9">
        <f>STOCK[[#This Row],[Precio Final]]-STOCK[[#This Row],[Costo total]]</f>
        <v>36</v>
      </c>
      <c r="Q1200" s="8">
        <f>STOCK[[#This Row],[Ganancia Unitaria]]*STOCK[[#This Row],[Salidas]]</f>
        <v>36</v>
      </c>
      <c r="R1200" s="8"/>
      <c r="S1200" s="8"/>
      <c r="T1200" s="9"/>
      <c r="U1200" s="8"/>
      <c r="V1200" s="8"/>
    </row>
    <row r="1201" spans="1:22" ht="34" customHeight="1" x14ac:dyDescent="0.2">
      <c r="A1201" s="14" t="s">
        <v>2330</v>
      </c>
      <c r="B1201" s="14" t="s">
        <v>321</v>
      </c>
      <c r="C1201" s="16" t="s">
        <v>2331</v>
      </c>
      <c r="D1201" s="14" t="s">
        <v>622</v>
      </c>
      <c r="E1201" s="15"/>
      <c r="F1201" s="15">
        <v>30</v>
      </c>
      <c r="G1201" s="14">
        <v>1</v>
      </c>
      <c r="H1201" s="17">
        <f>SUMIFS(VENTAS[Cantidad],VENTAS[Código del producto Vendido],STOCK[[#This Row],[Code]])</f>
        <v>0</v>
      </c>
      <c r="I1201" s="14">
        <f>STOCK[[#This Row],[Entradas]]-STOCK[[#This Row],[Salidas]]</f>
        <v>1</v>
      </c>
      <c r="J1201" s="18">
        <f>STOCK[[#This Row],[Precio Final]]*10%</f>
        <v>3</v>
      </c>
      <c r="K1201" s="15"/>
      <c r="L1201" s="15"/>
      <c r="M1201" s="19">
        <f>STOCK[[#This Row],[Costo Unitario (USD)]]+STOCK[[#This Row],[Costo Envío (USD)]]+STOCK[[#This Row],[Comisión 10%]]</f>
        <v>3</v>
      </c>
      <c r="N1201" s="14">
        <f t="shared" si="51"/>
        <v>4.5</v>
      </c>
      <c r="O1201" s="15">
        <f t="shared" si="52"/>
        <v>30</v>
      </c>
      <c r="P1201" s="15">
        <f>STOCK[[#This Row],[Precio Final]]-STOCK[[#This Row],[Costo total]]</f>
        <v>27</v>
      </c>
      <c r="Q1201" s="14">
        <f>STOCK[[#This Row],[Ganancia Unitaria]]*STOCK[[#This Row],[Salidas]]</f>
        <v>0</v>
      </c>
      <c r="R1201" s="14"/>
      <c r="S1201" s="14"/>
      <c r="T1201" s="15"/>
      <c r="U1201" s="14"/>
      <c r="V1201" s="14"/>
    </row>
    <row r="1202" spans="1:22" ht="34" customHeight="1" x14ac:dyDescent="0.2">
      <c r="A1202" s="8" t="s">
        <v>2332</v>
      </c>
      <c r="B1202" s="8" t="s">
        <v>160</v>
      </c>
      <c r="C1202" s="10" t="s">
        <v>2333</v>
      </c>
      <c r="D1202" s="8" t="s">
        <v>1170</v>
      </c>
      <c r="E1202" s="9"/>
      <c r="F1202" s="9">
        <v>30</v>
      </c>
      <c r="G1202" s="8">
        <v>1</v>
      </c>
      <c r="H1202" s="11">
        <f>SUMIFS(VENTAS[Cantidad],VENTAS[Código del producto Vendido],STOCK[[#This Row],[Code]])</f>
        <v>0</v>
      </c>
      <c r="I1202" s="8">
        <f>STOCK[[#This Row],[Entradas]]-STOCK[[#This Row],[Salidas]]</f>
        <v>1</v>
      </c>
      <c r="J1202" s="12">
        <f>STOCK[[#This Row],[Precio Final]]*10%</f>
        <v>3</v>
      </c>
      <c r="K1202" s="9"/>
      <c r="L1202" s="9"/>
      <c r="M1202" s="13">
        <f>STOCK[[#This Row],[Costo Unitario (USD)]]+STOCK[[#This Row],[Costo Envío (USD)]]+STOCK[[#This Row],[Comisión 10%]]</f>
        <v>3</v>
      </c>
      <c r="N1202" s="8">
        <f t="shared" si="51"/>
        <v>4.5</v>
      </c>
      <c r="O1202" s="9">
        <f t="shared" si="52"/>
        <v>30</v>
      </c>
      <c r="P1202" s="9">
        <f>STOCK[[#This Row],[Precio Final]]-STOCK[[#This Row],[Costo total]]</f>
        <v>27</v>
      </c>
      <c r="Q1202" s="8">
        <f>STOCK[[#This Row],[Ganancia Unitaria]]*STOCK[[#This Row],[Salidas]]</f>
        <v>0</v>
      </c>
      <c r="R1202" s="8"/>
      <c r="S1202" s="8"/>
      <c r="T1202" s="9"/>
      <c r="U1202" s="8"/>
      <c r="V1202" s="8"/>
    </row>
    <row r="1203" spans="1:22" ht="34" customHeight="1" x14ac:dyDescent="0.2">
      <c r="A1203" s="14" t="s">
        <v>873</v>
      </c>
      <c r="B1203" s="14" t="s">
        <v>160</v>
      </c>
      <c r="C1203" s="16" t="s">
        <v>874</v>
      </c>
      <c r="D1203" s="14" t="s">
        <v>1163</v>
      </c>
      <c r="E1203" s="15"/>
      <c r="F1203" s="15">
        <v>35</v>
      </c>
      <c r="G1203" s="14">
        <v>1</v>
      </c>
      <c r="H1203" s="17">
        <f>SUMIFS(VENTAS[Cantidad],VENTAS[Código del producto Vendido],STOCK[[#This Row],[Code]])</f>
        <v>0</v>
      </c>
      <c r="I1203" s="14">
        <f>STOCK[[#This Row],[Entradas]]-STOCK[[#This Row],[Salidas]]</f>
        <v>1</v>
      </c>
      <c r="J1203" s="18">
        <f>STOCK[[#This Row],[Precio Final]]*10%</f>
        <v>3.5</v>
      </c>
      <c r="K1203" s="15"/>
      <c r="L1203" s="15"/>
      <c r="M1203" s="19">
        <f>STOCK[[#This Row],[Costo Unitario (USD)]]+STOCK[[#This Row],[Costo Envío (USD)]]+STOCK[[#This Row],[Comisión 10%]]</f>
        <v>3.5</v>
      </c>
      <c r="N1203" s="14">
        <f t="shared" si="51"/>
        <v>5.25</v>
      </c>
      <c r="O1203" s="15">
        <f t="shared" si="52"/>
        <v>35</v>
      </c>
      <c r="P1203" s="15">
        <f>STOCK[[#This Row],[Precio Final]]-STOCK[[#This Row],[Costo total]]</f>
        <v>31.5</v>
      </c>
      <c r="Q1203" s="14">
        <f>STOCK[[#This Row],[Ganancia Unitaria]]*STOCK[[#This Row],[Salidas]]</f>
        <v>0</v>
      </c>
      <c r="R1203" s="14"/>
      <c r="S1203" s="14"/>
      <c r="T1203" s="15"/>
      <c r="U1203" s="14"/>
      <c r="V1203" s="14"/>
    </row>
    <row r="1204" spans="1:22" ht="51" customHeight="1" x14ac:dyDescent="0.2">
      <c r="A1204" s="8" t="s">
        <v>2334</v>
      </c>
      <c r="B1204" s="8" t="s">
        <v>136</v>
      </c>
      <c r="C1204" s="10" t="s">
        <v>2335</v>
      </c>
      <c r="D1204" s="8" t="s">
        <v>2336</v>
      </c>
      <c r="E1204" s="9"/>
      <c r="F1204" s="9">
        <v>30</v>
      </c>
      <c r="G1204" s="8">
        <v>1</v>
      </c>
      <c r="H1204" s="11">
        <f>SUMIFS(VENTAS[Cantidad],VENTAS[Código del producto Vendido],STOCK[[#This Row],[Code]])</f>
        <v>1</v>
      </c>
      <c r="I1204" s="8">
        <f>STOCK[[#This Row],[Entradas]]-STOCK[[#This Row],[Salidas]]</f>
        <v>0</v>
      </c>
      <c r="J1204" s="12">
        <f>STOCK[[#This Row],[Precio Final]]*10%</f>
        <v>3</v>
      </c>
      <c r="K1204" s="9"/>
      <c r="L1204" s="9"/>
      <c r="M1204" s="13">
        <f>STOCK[[#This Row],[Costo Unitario (USD)]]+STOCK[[#This Row],[Costo Envío (USD)]]+STOCK[[#This Row],[Comisión 10%]]</f>
        <v>3</v>
      </c>
      <c r="N1204" s="8">
        <f t="shared" si="51"/>
        <v>4.5</v>
      </c>
      <c r="O1204" s="9">
        <f t="shared" si="52"/>
        <v>30</v>
      </c>
      <c r="P1204" s="9">
        <f>STOCK[[#This Row],[Precio Final]]-STOCK[[#This Row],[Costo total]]</f>
        <v>27</v>
      </c>
      <c r="Q1204" s="8">
        <f>STOCK[[#This Row],[Ganancia Unitaria]]*STOCK[[#This Row],[Salidas]]</f>
        <v>27</v>
      </c>
      <c r="R1204" s="8"/>
      <c r="S1204" s="8"/>
      <c r="T1204" s="9"/>
      <c r="U1204" s="8"/>
      <c r="V1204" s="8"/>
    </row>
    <row r="1205" spans="1:22" ht="51" customHeight="1" x14ac:dyDescent="0.2">
      <c r="A1205" s="14" t="s">
        <v>2337</v>
      </c>
      <c r="B1205" s="14" t="s">
        <v>136</v>
      </c>
      <c r="C1205" s="16" t="s">
        <v>2338</v>
      </c>
      <c r="D1205" s="14" t="s">
        <v>113</v>
      </c>
      <c r="E1205" s="15"/>
      <c r="F1205" s="15">
        <v>35</v>
      </c>
      <c r="G1205" s="14">
        <v>1</v>
      </c>
      <c r="H1205" s="17">
        <f>SUMIFS(VENTAS[Cantidad],VENTAS[Código del producto Vendido],STOCK[[#This Row],[Code]])</f>
        <v>0</v>
      </c>
      <c r="I1205" s="14">
        <f>STOCK[[#This Row],[Entradas]]-STOCK[[#This Row],[Salidas]]</f>
        <v>1</v>
      </c>
      <c r="J1205" s="18">
        <f>STOCK[[#This Row],[Precio Final]]*10%</f>
        <v>3.5</v>
      </c>
      <c r="K1205" s="15"/>
      <c r="L1205" s="15"/>
      <c r="M1205" s="19">
        <f>STOCK[[#This Row],[Costo Unitario (USD)]]+STOCK[[#This Row],[Costo Envío (USD)]]+STOCK[[#This Row],[Comisión 10%]]</f>
        <v>3.5</v>
      </c>
      <c r="N1205" s="14">
        <f t="shared" si="51"/>
        <v>5.25</v>
      </c>
      <c r="O1205" s="15">
        <f t="shared" si="52"/>
        <v>35</v>
      </c>
      <c r="P1205" s="15">
        <f>STOCK[[#This Row],[Precio Final]]-STOCK[[#This Row],[Costo total]]</f>
        <v>31.5</v>
      </c>
      <c r="Q1205" s="14">
        <f>STOCK[[#This Row],[Ganancia Unitaria]]*STOCK[[#This Row],[Salidas]]</f>
        <v>0</v>
      </c>
      <c r="R1205" s="14"/>
      <c r="S1205" s="14"/>
      <c r="T1205" s="15"/>
      <c r="U1205" s="14"/>
      <c r="V1205" s="14"/>
    </row>
    <row r="1206" spans="1:22" ht="34" customHeight="1" x14ac:dyDescent="0.2">
      <c r="A1206" s="8" t="s">
        <v>2339</v>
      </c>
      <c r="B1206" s="8" t="s">
        <v>136</v>
      </c>
      <c r="C1206" s="10" t="s">
        <v>2340</v>
      </c>
      <c r="D1206" s="8" t="s">
        <v>42</v>
      </c>
      <c r="E1206" s="9"/>
      <c r="F1206" s="9">
        <v>35</v>
      </c>
      <c r="G1206" s="8">
        <v>2</v>
      </c>
      <c r="H1206" s="11">
        <f>SUMIFS(VENTAS[Cantidad],VENTAS[Código del producto Vendido],STOCK[[#This Row],[Code]])</f>
        <v>0</v>
      </c>
      <c r="I1206" s="8">
        <f>STOCK[[#This Row],[Entradas]]-STOCK[[#This Row],[Salidas]]</f>
        <v>2</v>
      </c>
      <c r="J1206" s="12">
        <f>STOCK[[#This Row],[Precio Final]]*10%</f>
        <v>3.5</v>
      </c>
      <c r="K1206" s="9"/>
      <c r="L1206" s="9"/>
      <c r="M1206" s="13">
        <f>STOCK[[#This Row],[Costo Unitario (USD)]]+STOCK[[#This Row],[Costo Envío (USD)]]+STOCK[[#This Row],[Comisión 10%]]</f>
        <v>3.5</v>
      </c>
      <c r="N1206" s="8">
        <f t="shared" si="51"/>
        <v>5.25</v>
      </c>
      <c r="O1206" s="9">
        <f t="shared" si="52"/>
        <v>35</v>
      </c>
      <c r="P1206" s="9">
        <f>STOCK[[#This Row],[Precio Final]]-STOCK[[#This Row],[Costo total]]</f>
        <v>31.5</v>
      </c>
      <c r="Q1206" s="8">
        <f>STOCK[[#This Row],[Ganancia Unitaria]]*STOCK[[#This Row],[Salidas]]</f>
        <v>0</v>
      </c>
      <c r="R1206" s="8"/>
      <c r="S1206" s="8"/>
      <c r="T1206" s="9"/>
      <c r="U1206" s="8"/>
      <c r="V1206" s="8"/>
    </row>
    <row r="1207" spans="1:22" ht="51" customHeight="1" x14ac:dyDescent="0.2">
      <c r="A1207" s="14" t="s">
        <v>2341</v>
      </c>
      <c r="B1207" s="14" t="s">
        <v>136</v>
      </c>
      <c r="C1207" s="16" t="s">
        <v>2342</v>
      </c>
      <c r="D1207" s="14" t="s">
        <v>42</v>
      </c>
      <c r="E1207" s="15"/>
      <c r="F1207" s="15">
        <v>30</v>
      </c>
      <c r="G1207" s="14">
        <v>1</v>
      </c>
      <c r="H1207" s="17">
        <f>SUMIFS(VENTAS[Cantidad],VENTAS[Código del producto Vendido],STOCK[[#This Row],[Code]])</f>
        <v>1</v>
      </c>
      <c r="I1207" s="14">
        <f>STOCK[[#This Row],[Entradas]]-STOCK[[#This Row],[Salidas]]</f>
        <v>0</v>
      </c>
      <c r="J1207" s="18">
        <f>STOCK[[#This Row],[Precio Final]]*10%</f>
        <v>3</v>
      </c>
      <c r="K1207" s="15"/>
      <c r="L1207" s="15"/>
      <c r="M1207" s="19">
        <f>STOCK[[#This Row],[Costo Unitario (USD)]]+STOCK[[#This Row],[Costo Envío (USD)]]+STOCK[[#This Row],[Comisión 10%]]</f>
        <v>3</v>
      </c>
      <c r="N1207" s="14">
        <f t="shared" si="51"/>
        <v>4.5</v>
      </c>
      <c r="O1207" s="15">
        <f t="shared" si="52"/>
        <v>30</v>
      </c>
      <c r="P1207" s="15">
        <f>STOCK[[#This Row],[Precio Final]]-STOCK[[#This Row],[Costo total]]</f>
        <v>27</v>
      </c>
      <c r="Q1207" s="14">
        <f>STOCK[[#This Row],[Ganancia Unitaria]]*STOCK[[#This Row],[Salidas]]</f>
        <v>27</v>
      </c>
      <c r="R1207" s="14"/>
      <c r="S1207" s="14"/>
      <c r="T1207" s="15"/>
      <c r="U1207" s="14"/>
      <c r="V1207" s="14"/>
    </row>
    <row r="1208" spans="1:22" ht="51" customHeight="1" x14ac:dyDescent="0.2">
      <c r="A1208" s="8" t="s">
        <v>2343</v>
      </c>
      <c r="B1208" s="8" t="s">
        <v>136</v>
      </c>
      <c r="C1208" s="10" t="s">
        <v>2344</v>
      </c>
      <c r="D1208" s="8" t="s">
        <v>224</v>
      </c>
      <c r="E1208" s="9"/>
      <c r="F1208" s="9">
        <v>35</v>
      </c>
      <c r="G1208" s="8">
        <v>1</v>
      </c>
      <c r="H1208" s="11">
        <f>SUMIFS(VENTAS[Cantidad],VENTAS[Código del producto Vendido],STOCK[[#This Row],[Code]])</f>
        <v>1</v>
      </c>
      <c r="I1208" s="8">
        <f>STOCK[[#This Row],[Entradas]]-STOCK[[#This Row],[Salidas]]</f>
        <v>0</v>
      </c>
      <c r="J1208" s="12">
        <f>STOCK[[#This Row],[Precio Final]]*10%</f>
        <v>3.5</v>
      </c>
      <c r="K1208" s="9"/>
      <c r="L1208" s="9"/>
      <c r="M1208" s="13">
        <f>STOCK[[#This Row],[Costo Unitario (USD)]]+STOCK[[#This Row],[Costo Envío (USD)]]+STOCK[[#This Row],[Comisión 10%]]</f>
        <v>3.5</v>
      </c>
      <c r="N1208" s="8">
        <f t="shared" si="51"/>
        <v>5.25</v>
      </c>
      <c r="O1208" s="9">
        <f t="shared" si="52"/>
        <v>35</v>
      </c>
      <c r="P1208" s="9">
        <f>STOCK[[#This Row],[Precio Final]]-STOCK[[#This Row],[Costo total]]</f>
        <v>31.5</v>
      </c>
      <c r="Q1208" s="8">
        <f>STOCK[[#This Row],[Ganancia Unitaria]]*STOCK[[#This Row],[Salidas]]</f>
        <v>31.5</v>
      </c>
      <c r="R1208" s="8"/>
      <c r="S1208" s="8"/>
      <c r="T1208" s="9"/>
      <c r="U1208" s="8"/>
      <c r="V1208" s="8"/>
    </row>
    <row r="1209" spans="1:22" ht="51" customHeight="1" x14ac:dyDescent="0.2">
      <c r="A1209" s="14" t="s">
        <v>2345</v>
      </c>
      <c r="B1209" s="14" t="s">
        <v>136</v>
      </c>
      <c r="C1209" s="16" t="s">
        <v>2346</v>
      </c>
      <c r="D1209" s="14" t="s">
        <v>34</v>
      </c>
      <c r="E1209" s="15"/>
      <c r="F1209" s="15">
        <v>30</v>
      </c>
      <c r="G1209" s="14">
        <v>1</v>
      </c>
      <c r="H1209" s="17">
        <f>SUMIFS(VENTAS[Cantidad],VENTAS[Código del producto Vendido],STOCK[[#This Row],[Code]])</f>
        <v>1</v>
      </c>
      <c r="I1209" s="14">
        <f>STOCK[[#This Row],[Entradas]]-STOCK[[#This Row],[Salidas]]</f>
        <v>0</v>
      </c>
      <c r="J1209" s="18">
        <f>STOCK[[#This Row],[Precio Final]]*10%</f>
        <v>3</v>
      </c>
      <c r="K1209" s="15"/>
      <c r="L1209" s="15"/>
      <c r="M1209" s="19">
        <f>STOCK[[#This Row],[Costo Unitario (USD)]]+STOCK[[#This Row],[Costo Envío (USD)]]+STOCK[[#This Row],[Comisión 10%]]</f>
        <v>3</v>
      </c>
      <c r="N1209" s="14">
        <f t="shared" si="51"/>
        <v>4.5</v>
      </c>
      <c r="O1209" s="15">
        <f t="shared" si="52"/>
        <v>30</v>
      </c>
      <c r="P1209" s="15">
        <f>STOCK[[#This Row],[Precio Final]]-STOCK[[#This Row],[Costo total]]</f>
        <v>27</v>
      </c>
      <c r="Q1209" s="14">
        <f>STOCK[[#This Row],[Ganancia Unitaria]]*STOCK[[#This Row],[Salidas]]</f>
        <v>27</v>
      </c>
      <c r="R1209" s="14"/>
      <c r="S1209" s="14"/>
      <c r="T1209" s="15"/>
      <c r="U1209" s="14"/>
      <c r="V1209" s="14"/>
    </row>
    <row r="1210" spans="1:22" ht="51" customHeight="1" x14ac:dyDescent="0.2">
      <c r="A1210" s="8" t="s">
        <v>2347</v>
      </c>
      <c r="B1210" s="8" t="s">
        <v>136</v>
      </c>
      <c r="C1210" s="10" t="s">
        <v>2348</v>
      </c>
      <c r="D1210" s="8" t="s">
        <v>224</v>
      </c>
      <c r="E1210" s="9"/>
      <c r="F1210" s="9">
        <v>35</v>
      </c>
      <c r="G1210" s="8">
        <v>2</v>
      </c>
      <c r="H1210" s="11">
        <f>SUMIFS(VENTAS[Cantidad],VENTAS[Código del producto Vendido],STOCK[[#This Row],[Code]])</f>
        <v>1</v>
      </c>
      <c r="I1210" s="8">
        <f>STOCK[[#This Row],[Entradas]]-STOCK[[#This Row],[Salidas]]</f>
        <v>1</v>
      </c>
      <c r="J1210" s="12">
        <f>STOCK[[#This Row],[Precio Final]]*10%</f>
        <v>3.5</v>
      </c>
      <c r="K1210" s="9"/>
      <c r="L1210" s="9"/>
      <c r="M1210" s="13">
        <f>STOCK[[#This Row],[Costo Unitario (USD)]]+STOCK[[#This Row],[Costo Envío (USD)]]+STOCK[[#This Row],[Comisión 10%]]</f>
        <v>3.5</v>
      </c>
      <c r="N1210" s="8">
        <f t="shared" si="51"/>
        <v>5.25</v>
      </c>
      <c r="O1210" s="9">
        <f t="shared" si="52"/>
        <v>35</v>
      </c>
      <c r="P1210" s="9">
        <f>STOCK[[#This Row],[Precio Final]]-STOCK[[#This Row],[Costo total]]</f>
        <v>31.5</v>
      </c>
      <c r="Q1210" s="8">
        <f>STOCK[[#This Row],[Ganancia Unitaria]]*STOCK[[#This Row],[Salidas]]</f>
        <v>31.5</v>
      </c>
      <c r="R1210" s="8"/>
      <c r="S1210" s="8"/>
      <c r="T1210" s="9"/>
      <c r="U1210" s="8"/>
      <c r="V1210" s="8"/>
    </row>
    <row r="1211" spans="1:22" ht="51" customHeight="1" x14ac:dyDescent="0.2">
      <c r="A1211" s="14" t="s">
        <v>2349</v>
      </c>
      <c r="B1211" s="14" t="s">
        <v>136</v>
      </c>
      <c r="C1211" s="16" t="s">
        <v>2350</v>
      </c>
      <c r="D1211" s="14" t="s">
        <v>34</v>
      </c>
      <c r="E1211" s="15"/>
      <c r="F1211" s="15">
        <v>25</v>
      </c>
      <c r="G1211" s="14">
        <v>1</v>
      </c>
      <c r="H1211" s="17">
        <f>SUMIFS(VENTAS[Cantidad],VENTAS[Código del producto Vendido],STOCK[[#This Row],[Code]])</f>
        <v>0</v>
      </c>
      <c r="I1211" s="14">
        <f>STOCK[[#This Row],[Entradas]]-STOCK[[#This Row],[Salidas]]</f>
        <v>1</v>
      </c>
      <c r="J1211" s="18">
        <f>STOCK[[#This Row],[Precio Final]]*10%</f>
        <v>2.5</v>
      </c>
      <c r="K1211" s="15"/>
      <c r="L1211" s="15"/>
      <c r="M1211" s="19">
        <f>STOCK[[#This Row],[Costo Unitario (USD)]]+STOCK[[#This Row],[Costo Envío (USD)]]+STOCK[[#This Row],[Comisión 10%]]</f>
        <v>2.5</v>
      </c>
      <c r="N1211" s="14">
        <f t="shared" si="51"/>
        <v>3.75</v>
      </c>
      <c r="O1211" s="15">
        <f t="shared" si="52"/>
        <v>25</v>
      </c>
      <c r="P1211" s="15">
        <f>STOCK[[#This Row],[Precio Final]]-STOCK[[#This Row],[Costo total]]</f>
        <v>22.5</v>
      </c>
      <c r="Q1211" s="14">
        <f>STOCK[[#This Row],[Ganancia Unitaria]]*STOCK[[#This Row],[Salidas]]</f>
        <v>0</v>
      </c>
      <c r="R1211" s="14"/>
      <c r="S1211" s="14"/>
      <c r="T1211" s="15"/>
      <c r="U1211" s="14"/>
      <c r="V1211" s="14"/>
    </row>
    <row r="1212" spans="1:22" ht="34" customHeight="1" x14ac:dyDescent="0.2">
      <c r="A1212" s="8" t="s">
        <v>2351</v>
      </c>
      <c r="B1212" s="8" t="s">
        <v>136</v>
      </c>
      <c r="C1212" s="10" t="s">
        <v>2352</v>
      </c>
      <c r="D1212" s="8" t="s">
        <v>2336</v>
      </c>
      <c r="E1212" s="9"/>
      <c r="F1212" s="9">
        <v>20</v>
      </c>
      <c r="G1212" s="8">
        <v>3</v>
      </c>
      <c r="H1212" s="11">
        <f>SUMIFS(VENTAS[Cantidad],VENTAS[Código del producto Vendido],STOCK[[#This Row],[Code]])</f>
        <v>0</v>
      </c>
      <c r="I1212" s="8">
        <f>STOCK[[#This Row],[Entradas]]-STOCK[[#This Row],[Salidas]]</f>
        <v>3</v>
      </c>
      <c r="J1212" s="12">
        <f>STOCK[[#This Row],[Precio Final]]*10%</f>
        <v>2</v>
      </c>
      <c r="K1212" s="9"/>
      <c r="L1212" s="9"/>
      <c r="M1212" s="13">
        <f>STOCK[[#This Row],[Costo Unitario (USD)]]+STOCK[[#This Row],[Costo Envío (USD)]]+STOCK[[#This Row],[Comisión 10%]]</f>
        <v>2</v>
      </c>
      <c r="N1212" s="8">
        <f t="shared" si="51"/>
        <v>3</v>
      </c>
      <c r="O1212" s="9">
        <f t="shared" si="52"/>
        <v>20</v>
      </c>
      <c r="P1212" s="9">
        <f>STOCK[[#This Row],[Precio Final]]-STOCK[[#This Row],[Costo total]]</f>
        <v>18</v>
      </c>
      <c r="Q1212" s="8">
        <f>STOCK[[#This Row],[Ganancia Unitaria]]*STOCK[[#This Row],[Salidas]]</f>
        <v>0</v>
      </c>
      <c r="R1212" s="8"/>
      <c r="S1212" s="8"/>
      <c r="T1212" s="9"/>
      <c r="U1212" s="8"/>
      <c r="V1212" s="8"/>
    </row>
    <row r="1213" spans="1:22" ht="51" customHeight="1" x14ac:dyDescent="0.2">
      <c r="A1213" s="14" t="s">
        <v>2353</v>
      </c>
      <c r="B1213" s="14" t="s">
        <v>136</v>
      </c>
      <c r="C1213" s="16" t="s">
        <v>2354</v>
      </c>
      <c r="D1213" s="14" t="s">
        <v>42</v>
      </c>
      <c r="E1213" s="15"/>
      <c r="F1213" s="15">
        <v>30</v>
      </c>
      <c r="G1213" s="14">
        <v>1</v>
      </c>
      <c r="H1213" s="17">
        <f>SUMIFS(VENTAS[Cantidad],VENTAS[Código del producto Vendido],STOCK[[#This Row],[Code]])</f>
        <v>1</v>
      </c>
      <c r="I1213" s="14">
        <f>STOCK[[#This Row],[Entradas]]-STOCK[[#This Row],[Salidas]]</f>
        <v>0</v>
      </c>
      <c r="J1213" s="18">
        <f>STOCK[[#This Row],[Precio Final]]*10%</f>
        <v>3</v>
      </c>
      <c r="K1213" s="15"/>
      <c r="L1213" s="15"/>
      <c r="M1213" s="19">
        <f>STOCK[[#This Row],[Costo Unitario (USD)]]+STOCK[[#This Row],[Costo Envío (USD)]]+STOCK[[#This Row],[Comisión 10%]]</f>
        <v>3</v>
      </c>
      <c r="N1213" s="14">
        <f t="shared" si="51"/>
        <v>4.5</v>
      </c>
      <c r="O1213" s="15">
        <f t="shared" si="52"/>
        <v>30</v>
      </c>
      <c r="P1213" s="15">
        <f>STOCK[[#This Row],[Precio Final]]-STOCK[[#This Row],[Costo total]]</f>
        <v>27</v>
      </c>
      <c r="Q1213" s="14">
        <f>STOCK[[#This Row],[Ganancia Unitaria]]*STOCK[[#This Row],[Salidas]]</f>
        <v>27</v>
      </c>
      <c r="R1213" s="14"/>
      <c r="S1213" s="14"/>
      <c r="T1213" s="15"/>
      <c r="U1213" s="14"/>
      <c r="V1213" s="14"/>
    </row>
    <row r="1214" spans="1:22" ht="51" customHeight="1" x14ac:dyDescent="0.2">
      <c r="A1214" s="8" t="s">
        <v>2355</v>
      </c>
      <c r="B1214" s="8" t="s">
        <v>136</v>
      </c>
      <c r="C1214" s="10" t="s">
        <v>2356</v>
      </c>
      <c r="D1214" s="8" t="s">
        <v>224</v>
      </c>
      <c r="E1214" s="9"/>
      <c r="F1214" s="9">
        <v>35</v>
      </c>
      <c r="G1214" s="8">
        <v>1</v>
      </c>
      <c r="H1214" s="11">
        <f>SUMIFS(VENTAS[Cantidad],VENTAS[Código del producto Vendido],STOCK[[#This Row],[Code]])</f>
        <v>0</v>
      </c>
      <c r="I1214" s="8">
        <f>STOCK[[#This Row],[Entradas]]-STOCK[[#This Row],[Salidas]]</f>
        <v>1</v>
      </c>
      <c r="J1214" s="12">
        <f>STOCK[[#This Row],[Precio Final]]*10%</f>
        <v>3.5</v>
      </c>
      <c r="K1214" s="9"/>
      <c r="L1214" s="9"/>
      <c r="M1214" s="13">
        <f>STOCK[[#This Row],[Costo Unitario (USD)]]+STOCK[[#This Row],[Costo Envío (USD)]]+STOCK[[#This Row],[Comisión 10%]]</f>
        <v>3.5</v>
      </c>
      <c r="N1214" s="8">
        <f t="shared" si="51"/>
        <v>5.25</v>
      </c>
      <c r="O1214" s="9">
        <f t="shared" si="52"/>
        <v>35</v>
      </c>
      <c r="P1214" s="9">
        <f>STOCK[[#This Row],[Precio Final]]-STOCK[[#This Row],[Costo total]]</f>
        <v>31.5</v>
      </c>
      <c r="Q1214" s="8">
        <f>STOCK[[#This Row],[Ganancia Unitaria]]*STOCK[[#This Row],[Salidas]]</f>
        <v>0</v>
      </c>
      <c r="R1214" s="8"/>
      <c r="S1214" s="8"/>
      <c r="T1214" s="9"/>
      <c r="U1214" s="8"/>
      <c r="V1214" s="8"/>
    </row>
    <row r="1215" spans="1:22" ht="68" customHeight="1" x14ac:dyDescent="0.2">
      <c r="A1215" s="14" t="s">
        <v>2357</v>
      </c>
      <c r="B1215" s="14" t="s">
        <v>922</v>
      </c>
      <c r="C1215" s="16" t="s">
        <v>2358</v>
      </c>
      <c r="D1215" s="14" t="s">
        <v>113</v>
      </c>
      <c r="E1215" s="15"/>
      <c r="F1215" s="15">
        <v>30</v>
      </c>
      <c r="G1215" s="14">
        <v>1</v>
      </c>
      <c r="H1215" s="17">
        <f>SUMIFS(VENTAS[Cantidad],VENTAS[Código del producto Vendido],STOCK[[#This Row],[Code]])</f>
        <v>3</v>
      </c>
      <c r="I1215" s="14">
        <v>1</v>
      </c>
      <c r="J1215" s="18">
        <f>STOCK[[#This Row],[Precio Final]]*10%</f>
        <v>3</v>
      </c>
      <c r="K1215" s="15">
        <v>9</v>
      </c>
      <c r="L1215" s="15">
        <v>5</v>
      </c>
      <c r="M1215" s="19">
        <f>STOCK[[#This Row],[Costo Unitario (USD)]]+STOCK[[#This Row],[Costo Envío (USD)]]+STOCK[[#This Row],[Comisión 10%]]</f>
        <v>17</v>
      </c>
      <c r="N1215" s="14">
        <f t="shared" si="51"/>
        <v>25.5</v>
      </c>
      <c r="O1215" s="15">
        <f t="shared" si="52"/>
        <v>30</v>
      </c>
      <c r="P1215" s="15">
        <f>STOCK[[#This Row],[Precio Final]]-STOCK[[#This Row],[Costo total]]</f>
        <v>13</v>
      </c>
      <c r="Q1215" s="14">
        <f>STOCK[[#This Row],[Ganancia Unitaria]]*STOCK[[#This Row],[Salidas]]</f>
        <v>39</v>
      </c>
      <c r="R1215" s="14"/>
      <c r="S1215" s="14"/>
      <c r="T1215" s="15"/>
      <c r="U1215" s="14"/>
      <c r="V1215" s="14"/>
    </row>
    <row r="1216" spans="1:22" ht="34" customHeight="1" x14ac:dyDescent="0.2">
      <c r="A1216" s="8" t="s">
        <v>2359</v>
      </c>
      <c r="B1216" s="8" t="s">
        <v>136</v>
      </c>
      <c r="C1216" s="10" t="s">
        <v>2360</v>
      </c>
      <c r="D1216" s="8" t="s">
        <v>34</v>
      </c>
      <c r="E1216" s="9"/>
      <c r="F1216" s="9">
        <v>18</v>
      </c>
      <c r="G1216" s="8">
        <v>1</v>
      </c>
      <c r="H1216" s="11">
        <f>SUMIFS(VENTAS[Cantidad],VENTAS[Código del producto Vendido],STOCK[[#This Row],[Code]])</f>
        <v>0</v>
      </c>
      <c r="I1216" s="8">
        <f>STOCK[[#This Row],[Entradas]]-STOCK[[#This Row],[Salidas]]</f>
        <v>1</v>
      </c>
      <c r="J1216" s="12">
        <f>STOCK[[#This Row],[Precio Final]]*10%</f>
        <v>1.8</v>
      </c>
      <c r="K1216" s="9">
        <v>12</v>
      </c>
      <c r="L1216" s="9"/>
      <c r="M1216" s="13">
        <f>STOCK[[#This Row],[Costo Unitario (USD)]]+STOCK[[#This Row],[Costo Envío (USD)]]+STOCK[[#This Row],[Comisión 10%]]</f>
        <v>13.8</v>
      </c>
      <c r="N1216" s="8">
        <f t="shared" si="51"/>
        <v>20.700000000000003</v>
      </c>
      <c r="O1216" s="9">
        <f t="shared" si="52"/>
        <v>18</v>
      </c>
      <c r="P1216" s="9">
        <f>STOCK[[#This Row],[Precio Final]]-STOCK[[#This Row],[Costo total]]</f>
        <v>4.1999999999999993</v>
      </c>
      <c r="Q1216" s="8">
        <f>STOCK[[#This Row],[Ganancia Unitaria]]*STOCK[[#This Row],[Salidas]]</f>
        <v>0</v>
      </c>
      <c r="R1216" s="8"/>
      <c r="S1216" s="8"/>
      <c r="T1216" s="9"/>
      <c r="U1216" s="8"/>
      <c r="V1216" s="8"/>
    </row>
    <row r="1217" spans="1:22" ht="34" customHeight="1" x14ac:dyDescent="0.2">
      <c r="A1217" s="14" t="s">
        <v>2361</v>
      </c>
      <c r="B1217" s="14" t="s">
        <v>99</v>
      </c>
      <c r="C1217" s="16" t="s">
        <v>2362</v>
      </c>
      <c r="D1217" s="14" t="s">
        <v>34</v>
      </c>
      <c r="E1217" s="15"/>
      <c r="F1217" s="15">
        <v>20</v>
      </c>
      <c r="G1217" s="14">
        <v>2</v>
      </c>
      <c r="H1217" s="17">
        <f>SUMIFS(VENTAS[Cantidad],VENTAS[Código del producto Vendido],STOCK[[#This Row],[Code]])</f>
        <v>0</v>
      </c>
      <c r="I1217" s="14">
        <f>STOCK[[#This Row],[Entradas]]-STOCK[[#This Row],[Salidas]]</f>
        <v>2</v>
      </c>
      <c r="J1217" s="18">
        <f>STOCK[[#This Row],[Precio Final]]*10%</f>
        <v>2</v>
      </c>
      <c r="K1217" s="15">
        <v>12</v>
      </c>
      <c r="L1217" s="15"/>
      <c r="M1217" s="19">
        <f>STOCK[[#This Row],[Costo Unitario (USD)]]+STOCK[[#This Row],[Costo Envío (USD)]]+STOCK[[#This Row],[Comisión 10%]]</f>
        <v>14</v>
      </c>
      <c r="N1217" s="14">
        <f t="shared" si="51"/>
        <v>21</v>
      </c>
      <c r="O1217" s="15">
        <f t="shared" si="52"/>
        <v>20</v>
      </c>
      <c r="P1217" s="15">
        <f>STOCK[[#This Row],[Precio Final]]-STOCK[[#This Row],[Costo total]]</f>
        <v>6</v>
      </c>
      <c r="Q1217" s="14">
        <f>STOCK[[#This Row],[Ganancia Unitaria]]*STOCK[[#This Row],[Salidas]]</f>
        <v>0</v>
      </c>
      <c r="R1217" s="14"/>
      <c r="S1217" s="14"/>
      <c r="T1217" s="15"/>
      <c r="U1217" s="14"/>
      <c r="V1217" s="14"/>
    </row>
    <row r="1218" spans="1:22" ht="34" customHeight="1" x14ac:dyDescent="0.2">
      <c r="A1218" s="8" t="s">
        <v>2363</v>
      </c>
      <c r="B1218" s="8" t="s">
        <v>99</v>
      </c>
      <c r="C1218" s="10" t="s">
        <v>2364</v>
      </c>
      <c r="D1218" s="8" t="s">
        <v>46</v>
      </c>
      <c r="E1218" s="9"/>
      <c r="F1218" s="9">
        <v>20</v>
      </c>
      <c r="G1218" s="8">
        <v>1</v>
      </c>
      <c r="H1218" s="11">
        <f>SUMIFS(VENTAS[Cantidad],VENTAS[Código del producto Vendido],STOCK[[#This Row],[Code]])</f>
        <v>0</v>
      </c>
      <c r="I1218" s="8">
        <f>STOCK[[#This Row],[Entradas]]-STOCK[[#This Row],[Salidas]]</f>
        <v>1</v>
      </c>
      <c r="J1218" s="12">
        <f>STOCK[[#This Row],[Precio Final]]*10%</f>
        <v>2</v>
      </c>
      <c r="K1218" s="9">
        <v>12</v>
      </c>
      <c r="L1218" s="9"/>
      <c r="M1218" s="13">
        <f>STOCK[[#This Row],[Costo Unitario (USD)]]+STOCK[[#This Row],[Costo Envío (USD)]]+STOCK[[#This Row],[Comisión 10%]]</f>
        <v>14</v>
      </c>
      <c r="N1218" s="8">
        <f t="shared" ref="N1218:N1281" si="53">M1218*1.5</f>
        <v>21</v>
      </c>
      <c r="O1218" s="9">
        <f t="shared" si="52"/>
        <v>20</v>
      </c>
      <c r="P1218" s="9">
        <f>STOCK[[#This Row],[Precio Final]]-STOCK[[#This Row],[Costo total]]</f>
        <v>6</v>
      </c>
      <c r="Q1218" s="8">
        <f>STOCK[[#This Row],[Ganancia Unitaria]]*STOCK[[#This Row],[Salidas]]</f>
        <v>0</v>
      </c>
      <c r="R1218" s="8"/>
      <c r="S1218" s="8"/>
      <c r="T1218" s="9"/>
      <c r="U1218" s="8"/>
      <c r="V1218" s="8"/>
    </row>
    <row r="1219" spans="1:22" ht="34" customHeight="1" x14ac:dyDescent="0.2">
      <c r="A1219" s="14" t="s">
        <v>2365</v>
      </c>
      <c r="B1219" s="14" t="s">
        <v>99</v>
      </c>
      <c r="C1219" s="16" t="s">
        <v>2366</v>
      </c>
      <c r="D1219" s="14" t="s">
        <v>34</v>
      </c>
      <c r="E1219" s="15"/>
      <c r="F1219" s="15">
        <v>20</v>
      </c>
      <c r="G1219" s="14">
        <v>1</v>
      </c>
      <c r="H1219" s="17">
        <f>SUMIFS(VENTAS[Cantidad],VENTAS[Código del producto Vendido],STOCK[[#This Row],[Code]])</f>
        <v>0</v>
      </c>
      <c r="I1219" s="14">
        <f>STOCK[[#This Row],[Entradas]]-STOCK[[#This Row],[Salidas]]</f>
        <v>1</v>
      </c>
      <c r="J1219" s="18">
        <f>STOCK[[#This Row],[Precio Final]]*10%</f>
        <v>2</v>
      </c>
      <c r="K1219" s="15">
        <v>12</v>
      </c>
      <c r="L1219" s="15"/>
      <c r="M1219" s="19">
        <f>STOCK[[#This Row],[Costo Unitario (USD)]]+STOCK[[#This Row],[Costo Envío (USD)]]+STOCK[[#This Row],[Comisión 10%]]</f>
        <v>14</v>
      </c>
      <c r="N1219" s="14">
        <f t="shared" si="53"/>
        <v>21</v>
      </c>
      <c r="O1219" s="15">
        <f t="shared" si="52"/>
        <v>20</v>
      </c>
      <c r="P1219" s="15">
        <f>STOCK[[#This Row],[Precio Final]]-STOCK[[#This Row],[Costo total]]</f>
        <v>6</v>
      </c>
      <c r="Q1219" s="14">
        <f>STOCK[[#This Row],[Ganancia Unitaria]]*STOCK[[#This Row],[Salidas]]</f>
        <v>0</v>
      </c>
      <c r="R1219" s="14"/>
      <c r="S1219" s="14"/>
      <c r="T1219" s="15"/>
      <c r="U1219" s="14"/>
      <c r="V1219" s="14"/>
    </row>
    <row r="1220" spans="1:22" ht="34" customHeight="1" x14ac:dyDescent="0.2">
      <c r="A1220" s="8" t="s">
        <v>2367</v>
      </c>
      <c r="B1220" s="8" t="s">
        <v>99</v>
      </c>
      <c r="C1220" s="10" t="s">
        <v>2368</v>
      </c>
      <c r="D1220" s="8" t="s">
        <v>113</v>
      </c>
      <c r="E1220" s="9"/>
      <c r="F1220" s="9">
        <v>18</v>
      </c>
      <c r="G1220" s="8">
        <v>3</v>
      </c>
      <c r="H1220" s="11">
        <f>SUMIFS(VENTAS[Cantidad],VENTAS[Código del producto Vendido],STOCK[[#This Row],[Code]])</f>
        <v>0</v>
      </c>
      <c r="I1220" s="8">
        <f>STOCK[[#This Row],[Entradas]]-STOCK[[#This Row],[Salidas]]</f>
        <v>3</v>
      </c>
      <c r="J1220" s="12">
        <f>STOCK[[#This Row],[Precio Final]]*10%</f>
        <v>1.8</v>
      </c>
      <c r="K1220" s="9">
        <v>12</v>
      </c>
      <c r="L1220" s="9"/>
      <c r="M1220" s="13">
        <f>STOCK[[#This Row],[Costo Unitario (USD)]]+STOCK[[#This Row],[Costo Envío (USD)]]+STOCK[[#This Row],[Comisión 10%]]</f>
        <v>13.8</v>
      </c>
      <c r="N1220" s="8">
        <f t="shared" si="53"/>
        <v>20.700000000000003</v>
      </c>
      <c r="O1220" s="9">
        <f t="shared" si="52"/>
        <v>18</v>
      </c>
      <c r="P1220" s="9">
        <f>STOCK[[#This Row],[Precio Final]]-STOCK[[#This Row],[Costo total]]</f>
        <v>4.1999999999999993</v>
      </c>
      <c r="Q1220" s="8">
        <f>STOCK[[#This Row],[Ganancia Unitaria]]*STOCK[[#This Row],[Salidas]]</f>
        <v>0</v>
      </c>
      <c r="R1220" s="8"/>
      <c r="S1220" s="8"/>
      <c r="T1220" s="9"/>
      <c r="U1220" s="8"/>
      <c r="V1220" s="8"/>
    </row>
    <row r="1221" spans="1:22" ht="34" customHeight="1" x14ac:dyDescent="0.2">
      <c r="A1221" s="14" t="s">
        <v>2369</v>
      </c>
      <c r="B1221" s="14" t="s">
        <v>99</v>
      </c>
      <c r="C1221" s="16" t="s">
        <v>2370</v>
      </c>
      <c r="D1221" s="14" t="s">
        <v>224</v>
      </c>
      <c r="E1221" s="15"/>
      <c r="F1221" s="15">
        <v>18</v>
      </c>
      <c r="G1221" s="14">
        <v>1</v>
      </c>
      <c r="H1221" s="17">
        <f>SUMIFS(VENTAS[Cantidad],VENTAS[Código del producto Vendido],STOCK[[#This Row],[Code]])</f>
        <v>0</v>
      </c>
      <c r="I1221" s="14">
        <f>STOCK[[#This Row],[Entradas]]-STOCK[[#This Row],[Salidas]]</f>
        <v>1</v>
      </c>
      <c r="J1221" s="18">
        <f>STOCK[[#This Row],[Precio Final]]*10%</f>
        <v>1.8</v>
      </c>
      <c r="K1221" s="15">
        <v>12</v>
      </c>
      <c r="L1221" s="15"/>
      <c r="M1221" s="19">
        <f>STOCK[[#This Row],[Costo Unitario (USD)]]+STOCK[[#This Row],[Costo Envío (USD)]]+STOCK[[#This Row],[Comisión 10%]]</f>
        <v>13.8</v>
      </c>
      <c r="N1221" s="14">
        <f t="shared" si="53"/>
        <v>20.700000000000003</v>
      </c>
      <c r="O1221" s="15">
        <f t="shared" si="52"/>
        <v>18</v>
      </c>
      <c r="P1221" s="15">
        <f>STOCK[[#This Row],[Precio Final]]-STOCK[[#This Row],[Costo total]]</f>
        <v>4.1999999999999993</v>
      </c>
      <c r="Q1221" s="14">
        <f>STOCK[[#This Row],[Ganancia Unitaria]]*STOCK[[#This Row],[Salidas]]</f>
        <v>0</v>
      </c>
      <c r="R1221" s="14"/>
      <c r="S1221" s="14"/>
      <c r="T1221" s="15"/>
      <c r="U1221" s="14"/>
      <c r="V1221" s="14"/>
    </row>
    <row r="1222" spans="1:22" ht="34" customHeight="1" x14ac:dyDescent="0.2">
      <c r="A1222" s="8" t="s">
        <v>2371</v>
      </c>
      <c r="B1222" s="8" t="s">
        <v>99</v>
      </c>
      <c r="C1222" s="10" t="s">
        <v>2372</v>
      </c>
      <c r="D1222" s="8" t="s">
        <v>113</v>
      </c>
      <c r="E1222" s="9"/>
      <c r="F1222" s="9">
        <v>15</v>
      </c>
      <c r="G1222" s="8">
        <v>1</v>
      </c>
      <c r="H1222" s="11">
        <f>SUMIFS(VENTAS[Cantidad],VENTAS[Código del producto Vendido],STOCK[[#This Row],[Code]])</f>
        <v>0</v>
      </c>
      <c r="I1222" s="8">
        <v>1</v>
      </c>
      <c r="J1222" s="12">
        <f>STOCK[[#This Row],[Precio Final]]*10%</f>
        <v>1.5</v>
      </c>
      <c r="K1222" s="9">
        <v>12</v>
      </c>
      <c r="L1222" s="9"/>
      <c r="M1222" s="13">
        <f>STOCK[[#This Row],[Costo Unitario (USD)]]+STOCK[[#This Row],[Costo Envío (USD)]]+STOCK[[#This Row],[Comisión 10%]]</f>
        <v>13.5</v>
      </c>
      <c r="N1222" s="8">
        <f t="shared" si="53"/>
        <v>20.25</v>
      </c>
      <c r="O1222" s="9">
        <f t="shared" si="52"/>
        <v>15</v>
      </c>
      <c r="P1222" s="9">
        <f>STOCK[[#This Row],[Precio Final]]-STOCK[[#This Row],[Costo total]]</f>
        <v>1.5</v>
      </c>
      <c r="Q1222" s="8">
        <f>STOCK[[#This Row],[Ganancia Unitaria]]*STOCK[[#This Row],[Salidas]]</f>
        <v>0</v>
      </c>
      <c r="R1222" s="8"/>
      <c r="S1222" s="8"/>
      <c r="T1222" s="9"/>
      <c r="U1222" s="8"/>
      <c r="V1222" s="8"/>
    </row>
    <row r="1223" spans="1:22" ht="51" customHeight="1" x14ac:dyDescent="0.2">
      <c r="A1223" s="14" t="s">
        <v>2373</v>
      </c>
      <c r="B1223" s="14" t="s">
        <v>99</v>
      </c>
      <c r="C1223" s="16" t="s">
        <v>2374</v>
      </c>
      <c r="D1223" s="14" t="s">
        <v>113</v>
      </c>
      <c r="E1223" s="15"/>
      <c r="F1223" s="15">
        <v>15</v>
      </c>
      <c r="G1223" s="14">
        <v>1</v>
      </c>
      <c r="H1223" s="17">
        <f>SUMIFS(VENTAS[Cantidad],VENTAS[Código del producto Vendido],STOCK[[#This Row],[Code]])</f>
        <v>0</v>
      </c>
      <c r="I1223" s="14">
        <v>1</v>
      </c>
      <c r="J1223" s="18">
        <f>STOCK[[#This Row],[Precio Final]]*10%</f>
        <v>1.5</v>
      </c>
      <c r="K1223" s="15">
        <v>12</v>
      </c>
      <c r="L1223" s="15"/>
      <c r="M1223" s="19">
        <f>STOCK[[#This Row],[Costo Unitario (USD)]]+STOCK[[#This Row],[Costo Envío (USD)]]+STOCK[[#This Row],[Comisión 10%]]</f>
        <v>13.5</v>
      </c>
      <c r="N1223" s="14">
        <f t="shared" si="53"/>
        <v>20.25</v>
      </c>
      <c r="O1223" s="15">
        <f t="shared" si="52"/>
        <v>15</v>
      </c>
      <c r="P1223" s="15">
        <f>STOCK[[#This Row],[Precio Final]]-STOCK[[#This Row],[Costo total]]</f>
        <v>1.5</v>
      </c>
      <c r="Q1223" s="14">
        <f>STOCK[[#This Row],[Ganancia Unitaria]]*STOCK[[#This Row],[Salidas]]</f>
        <v>0</v>
      </c>
      <c r="R1223" s="14"/>
      <c r="S1223" s="14"/>
      <c r="T1223" s="15"/>
      <c r="U1223" s="14"/>
      <c r="V1223" s="14"/>
    </row>
    <row r="1224" spans="1:22" ht="34" customHeight="1" x14ac:dyDescent="0.2">
      <c r="A1224" s="8" t="s">
        <v>2375</v>
      </c>
      <c r="B1224" s="8" t="s">
        <v>136</v>
      </c>
      <c r="C1224" s="10" t="s">
        <v>2376</v>
      </c>
      <c r="D1224" s="8" t="s">
        <v>46</v>
      </c>
      <c r="E1224" s="9"/>
      <c r="F1224" s="9">
        <v>18</v>
      </c>
      <c r="G1224" s="8">
        <v>1</v>
      </c>
      <c r="H1224" s="11">
        <f>SUMIFS(VENTAS[Cantidad],VENTAS[Código del producto Vendido],STOCK[[#This Row],[Code]])</f>
        <v>0</v>
      </c>
      <c r="I1224" s="8">
        <f>STOCK[[#This Row],[Entradas]]-STOCK[[#This Row],[Salidas]]</f>
        <v>1</v>
      </c>
      <c r="J1224" s="12">
        <f>STOCK[[#This Row],[Precio Final]]*10%</f>
        <v>1.8</v>
      </c>
      <c r="K1224" s="9">
        <v>12</v>
      </c>
      <c r="L1224" s="9"/>
      <c r="M1224" s="13">
        <f>STOCK[[#This Row],[Costo Unitario (USD)]]+STOCK[[#This Row],[Costo Envío (USD)]]+STOCK[[#This Row],[Comisión 10%]]</f>
        <v>13.8</v>
      </c>
      <c r="N1224" s="8">
        <f t="shared" si="53"/>
        <v>20.700000000000003</v>
      </c>
      <c r="O1224" s="9">
        <f t="shared" si="52"/>
        <v>18</v>
      </c>
      <c r="P1224" s="9">
        <f>STOCK[[#This Row],[Precio Final]]-STOCK[[#This Row],[Costo total]]</f>
        <v>4.1999999999999993</v>
      </c>
      <c r="Q1224" s="8">
        <f>STOCK[[#This Row],[Ganancia Unitaria]]*STOCK[[#This Row],[Salidas]]</f>
        <v>0</v>
      </c>
      <c r="R1224" s="8"/>
      <c r="S1224" s="8"/>
      <c r="T1224" s="9"/>
      <c r="U1224" s="8"/>
      <c r="V1224" s="8"/>
    </row>
    <row r="1225" spans="1:22" ht="34" customHeight="1" x14ac:dyDescent="0.2">
      <c r="A1225" s="14" t="s">
        <v>2377</v>
      </c>
      <c r="B1225" s="14" t="s">
        <v>136</v>
      </c>
      <c r="C1225" s="16" t="s">
        <v>2378</v>
      </c>
      <c r="D1225" s="14" t="s">
        <v>113</v>
      </c>
      <c r="E1225" s="15"/>
      <c r="F1225" s="15">
        <v>18</v>
      </c>
      <c r="G1225" s="14">
        <v>2</v>
      </c>
      <c r="H1225" s="17">
        <f>SUMIFS(VENTAS[Cantidad],VENTAS[Código del producto Vendido],STOCK[[#This Row],[Code]])</f>
        <v>2</v>
      </c>
      <c r="I1225" s="14">
        <f>STOCK[[#This Row],[Entradas]]-STOCK[[#This Row],[Salidas]]</f>
        <v>0</v>
      </c>
      <c r="J1225" s="18">
        <f>STOCK[[#This Row],[Precio Final]]*10%</f>
        <v>1.8</v>
      </c>
      <c r="K1225" s="15">
        <v>12</v>
      </c>
      <c r="L1225" s="15"/>
      <c r="M1225" s="19">
        <f>STOCK[[#This Row],[Costo Unitario (USD)]]+STOCK[[#This Row],[Costo Envío (USD)]]+STOCK[[#This Row],[Comisión 10%]]</f>
        <v>13.8</v>
      </c>
      <c r="N1225" s="14">
        <f t="shared" si="53"/>
        <v>20.700000000000003</v>
      </c>
      <c r="O1225" s="15">
        <f t="shared" si="52"/>
        <v>18</v>
      </c>
      <c r="P1225" s="15">
        <f>STOCK[[#This Row],[Precio Final]]-STOCK[[#This Row],[Costo total]]</f>
        <v>4.1999999999999993</v>
      </c>
      <c r="Q1225" s="14">
        <f>STOCK[[#This Row],[Ganancia Unitaria]]*STOCK[[#This Row],[Salidas]]</f>
        <v>8.3999999999999986</v>
      </c>
      <c r="R1225" s="14"/>
      <c r="S1225" s="14"/>
      <c r="T1225" s="15"/>
      <c r="U1225" s="14"/>
      <c r="V1225" s="14"/>
    </row>
    <row r="1226" spans="1:22" ht="34" customHeight="1" x14ac:dyDescent="0.2">
      <c r="A1226" s="8" t="s">
        <v>2379</v>
      </c>
      <c r="B1226" s="8" t="s">
        <v>136</v>
      </c>
      <c r="C1226" s="10" t="s">
        <v>2380</v>
      </c>
      <c r="D1226" s="8" t="s">
        <v>42</v>
      </c>
      <c r="E1226" s="9"/>
      <c r="F1226" s="9">
        <v>18</v>
      </c>
      <c r="G1226" s="8">
        <v>1</v>
      </c>
      <c r="H1226" s="11">
        <f>SUMIFS(VENTAS[Cantidad],VENTAS[Código del producto Vendido],STOCK[[#This Row],[Code]])</f>
        <v>2</v>
      </c>
      <c r="I1226" s="8">
        <f>STOCK[[#This Row],[Entradas]]-STOCK[[#This Row],[Salidas]]</f>
        <v>-1</v>
      </c>
      <c r="J1226" s="12">
        <f>STOCK[[#This Row],[Precio Final]]*10%</f>
        <v>1.8</v>
      </c>
      <c r="K1226" s="9">
        <v>12</v>
      </c>
      <c r="L1226" s="9"/>
      <c r="M1226" s="13">
        <f>STOCK[[#This Row],[Costo Unitario (USD)]]+STOCK[[#This Row],[Costo Envío (USD)]]+STOCK[[#This Row],[Comisión 10%]]</f>
        <v>13.8</v>
      </c>
      <c r="N1226" s="8">
        <f t="shared" si="53"/>
        <v>20.700000000000003</v>
      </c>
      <c r="O1226" s="9">
        <f t="shared" si="52"/>
        <v>18</v>
      </c>
      <c r="P1226" s="9">
        <f>STOCK[[#This Row],[Precio Final]]-STOCK[[#This Row],[Costo total]]</f>
        <v>4.1999999999999993</v>
      </c>
      <c r="Q1226" s="8">
        <f>STOCK[[#This Row],[Ganancia Unitaria]]*STOCK[[#This Row],[Salidas]]</f>
        <v>8.3999999999999986</v>
      </c>
      <c r="R1226" s="8"/>
      <c r="S1226" s="8"/>
      <c r="T1226" s="9"/>
      <c r="U1226" s="8"/>
      <c r="V1226" s="8"/>
    </row>
    <row r="1227" spans="1:22" ht="34" customHeight="1" x14ac:dyDescent="0.2">
      <c r="A1227" s="14" t="s">
        <v>2381</v>
      </c>
      <c r="B1227" s="14" t="s">
        <v>136</v>
      </c>
      <c r="C1227" s="16" t="s">
        <v>2382</v>
      </c>
      <c r="D1227" s="14" t="s">
        <v>113</v>
      </c>
      <c r="E1227" s="15"/>
      <c r="F1227" s="15">
        <v>18</v>
      </c>
      <c r="G1227" s="14">
        <v>1</v>
      </c>
      <c r="H1227" s="17">
        <f>SUMIFS(VENTAS[Cantidad],VENTAS[Código del producto Vendido],STOCK[[#This Row],[Code]])</f>
        <v>0</v>
      </c>
      <c r="I1227" s="14">
        <v>1</v>
      </c>
      <c r="J1227" s="18">
        <f>STOCK[[#This Row],[Precio Final]]*10%</f>
        <v>1.8</v>
      </c>
      <c r="K1227" s="15">
        <v>12</v>
      </c>
      <c r="L1227" s="15"/>
      <c r="M1227" s="19">
        <f>STOCK[[#This Row],[Costo Unitario (USD)]]+STOCK[[#This Row],[Costo Envío (USD)]]+STOCK[[#This Row],[Comisión 10%]]</f>
        <v>13.8</v>
      </c>
      <c r="N1227" s="14">
        <f t="shared" si="53"/>
        <v>20.700000000000003</v>
      </c>
      <c r="O1227" s="15">
        <f t="shared" si="52"/>
        <v>18</v>
      </c>
      <c r="P1227" s="15">
        <f>STOCK[[#This Row],[Precio Final]]-STOCK[[#This Row],[Costo total]]</f>
        <v>4.1999999999999993</v>
      </c>
      <c r="Q1227" s="14">
        <f>STOCK[[#This Row],[Ganancia Unitaria]]*STOCK[[#This Row],[Salidas]]</f>
        <v>0</v>
      </c>
      <c r="R1227" s="14"/>
      <c r="S1227" s="14"/>
      <c r="T1227" s="15"/>
      <c r="U1227" s="14"/>
      <c r="V1227" s="14"/>
    </row>
    <row r="1228" spans="1:22" ht="51" customHeight="1" x14ac:dyDescent="0.2">
      <c r="A1228" s="8" t="s">
        <v>2383</v>
      </c>
      <c r="B1228" s="8" t="s">
        <v>136</v>
      </c>
      <c r="C1228" s="10" t="s">
        <v>2384</v>
      </c>
      <c r="D1228" s="8" t="s">
        <v>113</v>
      </c>
      <c r="E1228" s="9"/>
      <c r="F1228" s="9">
        <v>20</v>
      </c>
      <c r="G1228" s="8">
        <v>1</v>
      </c>
      <c r="H1228" s="11">
        <f>SUMIFS(VENTAS[Cantidad],VENTAS[Código del producto Vendido],STOCK[[#This Row],[Code]])</f>
        <v>1</v>
      </c>
      <c r="I1228" s="8">
        <f>STOCK[[#This Row],[Entradas]]-STOCK[[#This Row],[Salidas]]</f>
        <v>0</v>
      </c>
      <c r="J1228" s="12">
        <f>STOCK[[#This Row],[Precio Final]]*10%</f>
        <v>2</v>
      </c>
      <c r="K1228" s="9">
        <v>12</v>
      </c>
      <c r="L1228" s="9"/>
      <c r="M1228" s="13">
        <f>STOCK[[#This Row],[Costo Unitario (USD)]]+STOCK[[#This Row],[Costo Envío (USD)]]+STOCK[[#This Row],[Comisión 10%]]</f>
        <v>14</v>
      </c>
      <c r="N1228" s="8">
        <f t="shared" si="53"/>
        <v>21</v>
      </c>
      <c r="O1228" s="9">
        <f t="shared" si="52"/>
        <v>20</v>
      </c>
      <c r="P1228" s="9">
        <f>STOCK[[#This Row],[Precio Final]]-STOCK[[#This Row],[Costo total]]</f>
        <v>6</v>
      </c>
      <c r="Q1228" s="8">
        <f>STOCK[[#This Row],[Ganancia Unitaria]]*STOCK[[#This Row],[Salidas]]</f>
        <v>6</v>
      </c>
      <c r="R1228" s="8"/>
      <c r="S1228" s="8"/>
      <c r="T1228" s="9"/>
      <c r="U1228" s="8"/>
      <c r="V1228" s="8"/>
    </row>
    <row r="1229" spans="1:22" ht="51" customHeight="1" x14ac:dyDescent="0.2">
      <c r="A1229" s="14" t="s">
        <v>2385</v>
      </c>
      <c r="B1229" s="14" t="s">
        <v>136</v>
      </c>
      <c r="C1229" s="16" t="s">
        <v>2386</v>
      </c>
      <c r="D1229" s="14" t="s">
        <v>34</v>
      </c>
      <c r="E1229" s="15"/>
      <c r="F1229" s="15">
        <v>18</v>
      </c>
      <c r="G1229" s="14">
        <v>2</v>
      </c>
      <c r="H1229" s="17">
        <f>SUMIFS(VENTAS[Cantidad],VENTAS[Código del producto Vendido],STOCK[[#This Row],[Code]])</f>
        <v>1</v>
      </c>
      <c r="I1229" s="14">
        <f>STOCK[[#This Row],[Entradas]]-STOCK[[#This Row],[Salidas]]</f>
        <v>1</v>
      </c>
      <c r="J1229" s="18">
        <f>STOCK[[#This Row],[Precio Final]]*10%</f>
        <v>1.8</v>
      </c>
      <c r="K1229" s="15">
        <v>12</v>
      </c>
      <c r="L1229" s="15"/>
      <c r="M1229" s="19">
        <f>STOCK[[#This Row],[Costo Unitario (USD)]]+STOCK[[#This Row],[Costo Envío (USD)]]+STOCK[[#This Row],[Comisión 10%]]</f>
        <v>13.8</v>
      </c>
      <c r="N1229" s="14">
        <f t="shared" si="53"/>
        <v>20.700000000000003</v>
      </c>
      <c r="O1229" s="15">
        <f t="shared" si="52"/>
        <v>18</v>
      </c>
      <c r="P1229" s="15">
        <f>STOCK[[#This Row],[Precio Final]]-STOCK[[#This Row],[Costo total]]</f>
        <v>4.1999999999999993</v>
      </c>
      <c r="Q1229" s="14">
        <f>STOCK[[#This Row],[Ganancia Unitaria]]*STOCK[[#This Row],[Salidas]]</f>
        <v>4.1999999999999993</v>
      </c>
      <c r="R1229" s="14"/>
      <c r="S1229" s="14"/>
      <c r="T1229" s="15"/>
      <c r="U1229" s="14"/>
      <c r="V1229" s="14"/>
    </row>
    <row r="1230" spans="1:22" ht="34" customHeight="1" x14ac:dyDescent="0.2">
      <c r="A1230" s="8" t="s">
        <v>2387</v>
      </c>
      <c r="B1230" s="8" t="s">
        <v>136</v>
      </c>
      <c r="C1230" s="10" t="s">
        <v>2388</v>
      </c>
      <c r="D1230" s="8" t="s">
        <v>224</v>
      </c>
      <c r="E1230" s="9"/>
      <c r="F1230" s="9">
        <v>20</v>
      </c>
      <c r="G1230" s="8">
        <v>1</v>
      </c>
      <c r="H1230" s="11">
        <f>SUMIFS(VENTAS[Cantidad],VENTAS[Código del producto Vendido],STOCK[[#This Row],[Code]])</f>
        <v>1</v>
      </c>
      <c r="I1230" s="8">
        <f>STOCK[[#This Row],[Entradas]]-STOCK[[#This Row],[Salidas]]</f>
        <v>0</v>
      </c>
      <c r="J1230" s="12">
        <f>STOCK[[#This Row],[Precio Final]]*10%</f>
        <v>2</v>
      </c>
      <c r="K1230" s="9">
        <v>12</v>
      </c>
      <c r="L1230" s="9"/>
      <c r="M1230" s="13">
        <f>STOCK[[#This Row],[Costo Unitario (USD)]]+STOCK[[#This Row],[Costo Envío (USD)]]+STOCK[[#This Row],[Comisión 10%]]</f>
        <v>14</v>
      </c>
      <c r="N1230" s="8">
        <f t="shared" si="53"/>
        <v>21</v>
      </c>
      <c r="O1230" s="9">
        <f t="shared" ref="O1230:O1293" si="54">F1230</f>
        <v>20</v>
      </c>
      <c r="P1230" s="9">
        <f>STOCK[[#This Row],[Precio Final]]-STOCK[[#This Row],[Costo total]]</f>
        <v>6</v>
      </c>
      <c r="Q1230" s="8">
        <f>STOCK[[#This Row],[Ganancia Unitaria]]*STOCK[[#This Row],[Salidas]]</f>
        <v>6</v>
      </c>
      <c r="R1230" s="8"/>
      <c r="S1230" s="8"/>
      <c r="T1230" s="9"/>
      <c r="U1230" s="8"/>
      <c r="V1230" s="8"/>
    </row>
    <row r="1231" spans="1:22" ht="51" customHeight="1" x14ac:dyDescent="0.2">
      <c r="A1231" s="14" t="s">
        <v>2389</v>
      </c>
      <c r="B1231" s="14" t="s">
        <v>136</v>
      </c>
      <c r="C1231" s="16" t="s">
        <v>2390</v>
      </c>
      <c r="D1231" s="14" t="s">
        <v>34</v>
      </c>
      <c r="E1231" s="15"/>
      <c r="F1231" s="15">
        <v>18</v>
      </c>
      <c r="G1231" s="14">
        <v>1</v>
      </c>
      <c r="H1231" s="17">
        <f>SUMIFS(VENTAS[Cantidad],VENTAS[Código del producto Vendido],STOCK[[#This Row],[Code]])</f>
        <v>0</v>
      </c>
      <c r="I1231" s="14">
        <f>STOCK[[#This Row],[Entradas]]-STOCK[[#This Row],[Salidas]]</f>
        <v>1</v>
      </c>
      <c r="J1231" s="18">
        <f>STOCK[[#This Row],[Precio Final]]*10%</f>
        <v>1.8</v>
      </c>
      <c r="K1231" s="15">
        <v>12</v>
      </c>
      <c r="L1231" s="15"/>
      <c r="M1231" s="19">
        <f>STOCK[[#This Row],[Costo Unitario (USD)]]+STOCK[[#This Row],[Costo Envío (USD)]]+STOCK[[#This Row],[Comisión 10%]]</f>
        <v>13.8</v>
      </c>
      <c r="N1231" s="14">
        <f t="shared" si="53"/>
        <v>20.700000000000003</v>
      </c>
      <c r="O1231" s="15">
        <f t="shared" si="54"/>
        <v>18</v>
      </c>
      <c r="P1231" s="15">
        <f>STOCK[[#This Row],[Precio Final]]-STOCK[[#This Row],[Costo total]]</f>
        <v>4.1999999999999993</v>
      </c>
      <c r="Q1231" s="14">
        <f>STOCK[[#This Row],[Ganancia Unitaria]]*STOCK[[#This Row],[Salidas]]</f>
        <v>0</v>
      </c>
      <c r="R1231" s="14"/>
      <c r="S1231" s="14"/>
      <c r="T1231" s="15"/>
      <c r="U1231" s="14"/>
      <c r="V1231" s="14"/>
    </row>
    <row r="1232" spans="1:22" ht="34" customHeight="1" x14ac:dyDescent="0.2">
      <c r="A1232" s="8" t="s">
        <v>2391</v>
      </c>
      <c r="B1232" s="8" t="s">
        <v>136</v>
      </c>
      <c r="C1232" s="10" t="s">
        <v>2392</v>
      </c>
      <c r="D1232" s="8" t="s">
        <v>113</v>
      </c>
      <c r="E1232" s="9"/>
      <c r="F1232" s="9">
        <v>18</v>
      </c>
      <c r="G1232" s="8">
        <v>1</v>
      </c>
      <c r="H1232" s="11">
        <f>SUMIFS(VENTAS[Cantidad],VENTAS[Código del producto Vendido],STOCK[[#This Row],[Code]])</f>
        <v>1</v>
      </c>
      <c r="I1232" s="8">
        <f>STOCK[[#This Row],[Entradas]]-STOCK[[#This Row],[Salidas]]</f>
        <v>0</v>
      </c>
      <c r="J1232" s="12">
        <f>STOCK[[#This Row],[Precio Final]]*10%</f>
        <v>1.8</v>
      </c>
      <c r="K1232" s="9">
        <v>12</v>
      </c>
      <c r="L1232" s="9"/>
      <c r="M1232" s="13">
        <f>STOCK[[#This Row],[Costo Unitario (USD)]]+STOCK[[#This Row],[Costo Envío (USD)]]+STOCK[[#This Row],[Comisión 10%]]</f>
        <v>13.8</v>
      </c>
      <c r="N1232" s="8">
        <f t="shared" si="53"/>
        <v>20.700000000000003</v>
      </c>
      <c r="O1232" s="9">
        <f t="shared" si="54"/>
        <v>18</v>
      </c>
      <c r="P1232" s="9">
        <f>STOCK[[#This Row],[Precio Final]]-STOCK[[#This Row],[Costo total]]</f>
        <v>4.1999999999999993</v>
      </c>
      <c r="Q1232" s="8">
        <f>STOCK[[#This Row],[Ganancia Unitaria]]*STOCK[[#This Row],[Salidas]]</f>
        <v>4.1999999999999993</v>
      </c>
      <c r="R1232" s="8"/>
      <c r="S1232" s="8"/>
      <c r="T1232" s="9"/>
      <c r="U1232" s="8"/>
      <c r="V1232" s="8"/>
    </row>
    <row r="1233" spans="1:22" ht="34" customHeight="1" x14ac:dyDescent="0.2">
      <c r="A1233" s="14" t="s">
        <v>2393</v>
      </c>
      <c r="B1233" s="14" t="s">
        <v>136</v>
      </c>
      <c r="C1233" s="16" t="s">
        <v>2392</v>
      </c>
      <c r="D1233" s="14" t="s">
        <v>224</v>
      </c>
      <c r="E1233" s="15"/>
      <c r="F1233" s="15">
        <v>18</v>
      </c>
      <c r="G1233" s="14">
        <v>1</v>
      </c>
      <c r="H1233" s="17">
        <f>SUMIFS(VENTAS[Cantidad],VENTAS[Código del producto Vendido],STOCK[[#This Row],[Code]])</f>
        <v>0</v>
      </c>
      <c r="I1233" s="14">
        <f>STOCK[[#This Row],[Entradas]]-STOCK[[#This Row],[Salidas]]</f>
        <v>1</v>
      </c>
      <c r="J1233" s="18">
        <f>STOCK[[#This Row],[Precio Final]]*10%</f>
        <v>1.8</v>
      </c>
      <c r="K1233" s="15">
        <v>12</v>
      </c>
      <c r="L1233" s="15"/>
      <c r="M1233" s="19">
        <f>STOCK[[#This Row],[Costo Unitario (USD)]]+STOCK[[#This Row],[Costo Envío (USD)]]+STOCK[[#This Row],[Comisión 10%]]</f>
        <v>13.8</v>
      </c>
      <c r="N1233" s="14">
        <f t="shared" si="53"/>
        <v>20.700000000000003</v>
      </c>
      <c r="O1233" s="15">
        <f t="shared" si="54"/>
        <v>18</v>
      </c>
      <c r="P1233" s="15">
        <f>STOCK[[#This Row],[Precio Final]]-STOCK[[#This Row],[Costo total]]</f>
        <v>4.1999999999999993</v>
      </c>
      <c r="Q1233" s="14">
        <f>STOCK[[#This Row],[Ganancia Unitaria]]*STOCK[[#This Row],[Salidas]]</f>
        <v>0</v>
      </c>
      <c r="R1233" s="14"/>
      <c r="S1233" s="14"/>
      <c r="T1233" s="15"/>
      <c r="U1233" s="14"/>
      <c r="V1233" s="14"/>
    </row>
    <row r="1234" spans="1:22" ht="51" customHeight="1" x14ac:dyDescent="0.2">
      <c r="A1234" s="8" t="s">
        <v>2394</v>
      </c>
      <c r="B1234" s="8" t="s">
        <v>136</v>
      </c>
      <c r="C1234" s="10" t="s">
        <v>2384</v>
      </c>
      <c r="D1234" s="8" t="s">
        <v>34</v>
      </c>
      <c r="E1234" s="9"/>
      <c r="F1234" s="9">
        <v>20</v>
      </c>
      <c r="G1234" s="8">
        <v>1</v>
      </c>
      <c r="H1234" s="11">
        <f>SUMIFS(VENTAS[Cantidad],VENTAS[Código del producto Vendido],STOCK[[#This Row],[Code]])</f>
        <v>1</v>
      </c>
      <c r="I1234" s="8">
        <v>1</v>
      </c>
      <c r="J1234" s="12">
        <f>STOCK[[#This Row],[Precio Final]]*10%</f>
        <v>2</v>
      </c>
      <c r="K1234" s="9">
        <v>12</v>
      </c>
      <c r="L1234" s="9"/>
      <c r="M1234" s="13">
        <f>STOCK[[#This Row],[Costo Unitario (USD)]]+STOCK[[#This Row],[Costo Envío (USD)]]+STOCK[[#This Row],[Comisión 10%]]</f>
        <v>14</v>
      </c>
      <c r="N1234" s="8">
        <f t="shared" si="53"/>
        <v>21</v>
      </c>
      <c r="O1234" s="9">
        <f t="shared" si="54"/>
        <v>20</v>
      </c>
      <c r="P1234" s="9">
        <f>STOCK[[#This Row],[Precio Final]]-STOCK[[#This Row],[Costo total]]</f>
        <v>6</v>
      </c>
      <c r="Q1234" s="8">
        <f>STOCK[[#This Row],[Ganancia Unitaria]]*STOCK[[#This Row],[Salidas]]</f>
        <v>6</v>
      </c>
      <c r="R1234" s="8"/>
      <c r="S1234" s="8"/>
      <c r="T1234" s="9"/>
      <c r="U1234" s="8"/>
      <c r="V1234" s="8"/>
    </row>
    <row r="1235" spans="1:22" ht="34" customHeight="1" x14ac:dyDescent="0.2">
      <c r="A1235" s="14" t="s">
        <v>2395</v>
      </c>
      <c r="B1235" s="14" t="s">
        <v>136</v>
      </c>
      <c r="C1235" s="16" t="s">
        <v>2396</v>
      </c>
      <c r="D1235" s="14" t="s">
        <v>34</v>
      </c>
      <c r="E1235" s="15"/>
      <c r="F1235" s="15">
        <v>22</v>
      </c>
      <c r="G1235" s="14">
        <v>1</v>
      </c>
      <c r="H1235" s="17">
        <f>SUMIFS(VENTAS[Cantidad],VENTAS[Código del producto Vendido],STOCK[[#This Row],[Code]])</f>
        <v>0</v>
      </c>
      <c r="I1235" s="14">
        <f>STOCK[[#This Row],[Entradas]]-STOCK[[#This Row],[Salidas]]</f>
        <v>1</v>
      </c>
      <c r="J1235" s="18">
        <f>STOCK[[#This Row],[Precio Final]]*10%</f>
        <v>2.2000000000000002</v>
      </c>
      <c r="K1235" s="15">
        <v>12</v>
      </c>
      <c r="L1235" s="15"/>
      <c r="M1235" s="19">
        <f>STOCK[[#This Row],[Costo Unitario (USD)]]+STOCK[[#This Row],[Costo Envío (USD)]]+STOCK[[#This Row],[Comisión 10%]]</f>
        <v>14.2</v>
      </c>
      <c r="N1235" s="14">
        <f t="shared" si="53"/>
        <v>21.299999999999997</v>
      </c>
      <c r="O1235" s="15">
        <f t="shared" si="54"/>
        <v>22</v>
      </c>
      <c r="P1235" s="15">
        <f>STOCK[[#This Row],[Precio Final]]-STOCK[[#This Row],[Costo total]]</f>
        <v>7.8000000000000007</v>
      </c>
      <c r="Q1235" s="14">
        <f>STOCK[[#This Row],[Ganancia Unitaria]]*STOCK[[#This Row],[Salidas]]</f>
        <v>0</v>
      </c>
      <c r="R1235" s="14"/>
      <c r="S1235" s="14"/>
      <c r="T1235" s="15"/>
      <c r="U1235" s="14"/>
      <c r="V1235" s="14"/>
    </row>
    <row r="1236" spans="1:22" ht="51" customHeight="1" x14ac:dyDescent="0.2">
      <c r="A1236" s="8" t="s">
        <v>2397</v>
      </c>
      <c r="B1236" s="8" t="s">
        <v>99</v>
      </c>
      <c r="C1236" s="10" t="s">
        <v>2398</v>
      </c>
      <c r="D1236" s="8" t="s">
        <v>113</v>
      </c>
      <c r="E1236" s="9"/>
      <c r="F1236" s="9">
        <v>20</v>
      </c>
      <c r="G1236" s="8">
        <v>1</v>
      </c>
      <c r="H1236" s="11">
        <f>SUMIFS(VENTAS[Cantidad],VENTAS[Código del producto Vendido],STOCK[[#This Row],[Code]])</f>
        <v>0</v>
      </c>
      <c r="I1236" s="8">
        <f>STOCK[[#This Row],[Entradas]]-STOCK[[#This Row],[Salidas]]</f>
        <v>1</v>
      </c>
      <c r="J1236" s="12">
        <f>STOCK[[#This Row],[Precio Final]]*10%</f>
        <v>2</v>
      </c>
      <c r="K1236" s="9">
        <v>12</v>
      </c>
      <c r="L1236" s="9"/>
      <c r="M1236" s="13">
        <f>STOCK[[#This Row],[Costo Unitario (USD)]]+STOCK[[#This Row],[Costo Envío (USD)]]+STOCK[[#This Row],[Comisión 10%]]</f>
        <v>14</v>
      </c>
      <c r="N1236" s="8">
        <f t="shared" si="53"/>
        <v>21</v>
      </c>
      <c r="O1236" s="9">
        <f t="shared" si="54"/>
        <v>20</v>
      </c>
      <c r="P1236" s="9">
        <f>STOCK[[#This Row],[Precio Final]]-STOCK[[#This Row],[Costo total]]</f>
        <v>6</v>
      </c>
      <c r="Q1236" s="8">
        <f>STOCK[[#This Row],[Ganancia Unitaria]]*STOCK[[#This Row],[Salidas]]</f>
        <v>0</v>
      </c>
      <c r="R1236" s="8"/>
      <c r="S1236" s="8"/>
      <c r="T1236" s="9"/>
      <c r="U1236" s="8"/>
      <c r="V1236" s="8"/>
    </row>
    <row r="1237" spans="1:22" ht="34" customHeight="1" x14ac:dyDescent="0.2">
      <c r="A1237" s="14" t="s">
        <v>2399</v>
      </c>
      <c r="B1237" s="14" t="s">
        <v>136</v>
      </c>
      <c r="C1237" s="16" t="s">
        <v>2400</v>
      </c>
      <c r="D1237" s="14" t="s">
        <v>113</v>
      </c>
      <c r="E1237" s="15"/>
      <c r="F1237" s="15">
        <v>20</v>
      </c>
      <c r="G1237" s="14">
        <v>1</v>
      </c>
      <c r="H1237" s="17">
        <f>SUMIFS(VENTAS[Cantidad],VENTAS[Código del producto Vendido],STOCK[[#This Row],[Code]])</f>
        <v>0</v>
      </c>
      <c r="I1237" s="14">
        <f>STOCK[[#This Row],[Entradas]]-STOCK[[#This Row],[Salidas]]</f>
        <v>1</v>
      </c>
      <c r="J1237" s="18">
        <f>STOCK[[#This Row],[Precio Final]]*10%</f>
        <v>2</v>
      </c>
      <c r="K1237" s="15">
        <v>12</v>
      </c>
      <c r="L1237" s="15"/>
      <c r="M1237" s="19">
        <f>STOCK[[#This Row],[Costo Unitario (USD)]]+STOCK[[#This Row],[Costo Envío (USD)]]+STOCK[[#This Row],[Comisión 10%]]</f>
        <v>14</v>
      </c>
      <c r="N1237" s="14">
        <f t="shared" si="53"/>
        <v>21</v>
      </c>
      <c r="O1237" s="15">
        <f t="shared" si="54"/>
        <v>20</v>
      </c>
      <c r="P1237" s="15">
        <f>STOCK[[#This Row],[Precio Final]]-STOCK[[#This Row],[Costo total]]</f>
        <v>6</v>
      </c>
      <c r="Q1237" s="14">
        <f>STOCK[[#This Row],[Ganancia Unitaria]]*STOCK[[#This Row],[Salidas]]</f>
        <v>0</v>
      </c>
      <c r="R1237" s="14"/>
      <c r="S1237" s="14"/>
      <c r="T1237" s="15"/>
      <c r="U1237" s="14"/>
      <c r="V1237" s="14"/>
    </row>
    <row r="1238" spans="1:22" ht="34" customHeight="1" x14ac:dyDescent="0.2">
      <c r="A1238" s="8" t="s">
        <v>2401</v>
      </c>
      <c r="B1238" s="8" t="s">
        <v>136</v>
      </c>
      <c r="C1238" s="10" t="s">
        <v>2402</v>
      </c>
      <c r="D1238" s="8" t="s">
        <v>224</v>
      </c>
      <c r="E1238" s="9"/>
      <c r="F1238" s="9">
        <v>18</v>
      </c>
      <c r="G1238" s="8">
        <v>1</v>
      </c>
      <c r="H1238" s="11">
        <f>SUMIFS(VENTAS[Cantidad],VENTAS[Código del producto Vendido],STOCK[[#This Row],[Code]])</f>
        <v>1</v>
      </c>
      <c r="I1238" s="8">
        <f>STOCK[[#This Row],[Entradas]]-STOCK[[#This Row],[Salidas]]</f>
        <v>0</v>
      </c>
      <c r="J1238" s="12">
        <f>STOCK[[#This Row],[Precio Final]]*10%</f>
        <v>1.8</v>
      </c>
      <c r="K1238" s="9">
        <v>12</v>
      </c>
      <c r="L1238" s="9"/>
      <c r="M1238" s="13">
        <f>STOCK[[#This Row],[Costo Unitario (USD)]]+STOCK[[#This Row],[Costo Envío (USD)]]+STOCK[[#This Row],[Comisión 10%]]</f>
        <v>13.8</v>
      </c>
      <c r="N1238" s="8">
        <f t="shared" si="53"/>
        <v>20.700000000000003</v>
      </c>
      <c r="O1238" s="9">
        <f t="shared" si="54"/>
        <v>18</v>
      </c>
      <c r="P1238" s="9">
        <f>STOCK[[#This Row],[Precio Final]]-STOCK[[#This Row],[Costo total]]</f>
        <v>4.1999999999999993</v>
      </c>
      <c r="Q1238" s="8">
        <f>STOCK[[#This Row],[Ganancia Unitaria]]*STOCK[[#This Row],[Salidas]]</f>
        <v>4.1999999999999993</v>
      </c>
      <c r="R1238" s="8"/>
      <c r="S1238" s="8"/>
      <c r="T1238" s="9"/>
      <c r="U1238" s="8"/>
      <c r="V1238" s="8"/>
    </row>
    <row r="1239" spans="1:22" ht="34" customHeight="1" x14ac:dyDescent="0.2">
      <c r="A1239" s="14" t="s">
        <v>2403</v>
      </c>
      <c r="B1239" s="14" t="s">
        <v>136</v>
      </c>
      <c r="C1239" s="16" t="s">
        <v>2404</v>
      </c>
      <c r="D1239" s="14" t="s">
        <v>34</v>
      </c>
      <c r="E1239" s="15"/>
      <c r="F1239" s="15">
        <v>20</v>
      </c>
      <c r="G1239" s="14">
        <v>1</v>
      </c>
      <c r="H1239" s="17">
        <f>SUMIFS(VENTAS[Cantidad],VENTAS[Código del producto Vendido],STOCK[[#This Row],[Code]])</f>
        <v>0</v>
      </c>
      <c r="I1239" s="14">
        <f>STOCK[[#This Row],[Entradas]]-STOCK[[#This Row],[Salidas]]</f>
        <v>1</v>
      </c>
      <c r="J1239" s="18">
        <f>STOCK[[#This Row],[Precio Final]]*10%</f>
        <v>2</v>
      </c>
      <c r="K1239" s="15">
        <v>12</v>
      </c>
      <c r="L1239" s="15"/>
      <c r="M1239" s="19">
        <f>STOCK[[#This Row],[Costo Unitario (USD)]]+STOCK[[#This Row],[Costo Envío (USD)]]+STOCK[[#This Row],[Comisión 10%]]</f>
        <v>14</v>
      </c>
      <c r="N1239" s="14">
        <f t="shared" si="53"/>
        <v>21</v>
      </c>
      <c r="O1239" s="15">
        <f t="shared" si="54"/>
        <v>20</v>
      </c>
      <c r="P1239" s="15">
        <f>STOCK[[#This Row],[Precio Final]]-STOCK[[#This Row],[Costo total]]</f>
        <v>6</v>
      </c>
      <c r="Q1239" s="14">
        <f>STOCK[[#This Row],[Ganancia Unitaria]]*STOCK[[#This Row],[Salidas]]</f>
        <v>0</v>
      </c>
      <c r="R1239" s="14"/>
      <c r="S1239" s="14"/>
      <c r="T1239" s="15"/>
      <c r="U1239" s="14"/>
      <c r="V1239" s="14"/>
    </row>
    <row r="1240" spans="1:22" ht="34" customHeight="1" x14ac:dyDescent="0.2">
      <c r="A1240" s="8" t="s">
        <v>2405</v>
      </c>
      <c r="B1240" s="8" t="s">
        <v>136</v>
      </c>
      <c r="C1240" s="10" t="s">
        <v>2406</v>
      </c>
      <c r="D1240" s="8" t="s">
        <v>42</v>
      </c>
      <c r="E1240" s="9"/>
      <c r="F1240" s="9">
        <v>18</v>
      </c>
      <c r="G1240" s="8">
        <v>1</v>
      </c>
      <c r="H1240" s="11">
        <f>SUMIFS(VENTAS[Cantidad],VENTAS[Código del producto Vendido],STOCK[[#This Row],[Code]])</f>
        <v>1</v>
      </c>
      <c r="I1240" s="8">
        <f>STOCK[[#This Row],[Entradas]]-STOCK[[#This Row],[Salidas]]</f>
        <v>0</v>
      </c>
      <c r="J1240" s="12">
        <f>STOCK[[#This Row],[Precio Final]]*10%</f>
        <v>1.8</v>
      </c>
      <c r="K1240" s="9">
        <v>12</v>
      </c>
      <c r="L1240" s="9"/>
      <c r="M1240" s="13">
        <f>STOCK[[#This Row],[Costo Unitario (USD)]]+STOCK[[#This Row],[Costo Envío (USD)]]+STOCK[[#This Row],[Comisión 10%]]</f>
        <v>13.8</v>
      </c>
      <c r="N1240" s="8">
        <f t="shared" si="53"/>
        <v>20.700000000000003</v>
      </c>
      <c r="O1240" s="9">
        <f t="shared" si="54"/>
        <v>18</v>
      </c>
      <c r="P1240" s="9">
        <f>STOCK[[#This Row],[Precio Final]]-STOCK[[#This Row],[Costo total]]</f>
        <v>4.1999999999999993</v>
      </c>
      <c r="Q1240" s="8">
        <f>STOCK[[#This Row],[Ganancia Unitaria]]*STOCK[[#This Row],[Salidas]]</f>
        <v>4.1999999999999993</v>
      </c>
      <c r="R1240" s="8"/>
      <c r="S1240" s="8"/>
      <c r="T1240" s="9"/>
      <c r="U1240" s="8"/>
      <c r="V1240" s="8"/>
    </row>
    <row r="1241" spans="1:22" ht="34" customHeight="1" x14ac:dyDescent="0.2">
      <c r="A1241" s="14" t="s">
        <v>2407</v>
      </c>
      <c r="B1241" s="14" t="s">
        <v>136</v>
      </c>
      <c r="C1241" s="16" t="s">
        <v>2408</v>
      </c>
      <c r="D1241" s="14" t="s">
        <v>42</v>
      </c>
      <c r="E1241" s="15"/>
      <c r="F1241" s="15">
        <v>22</v>
      </c>
      <c r="G1241" s="14">
        <v>1</v>
      </c>
      <c r="H1241" s="17">
        <f>SUMIFS(VENTAS[Cantidad],VENTAS[Código del producto Vendido],STOCK[[#This Row],[Code]])</f>
        <v>1</v>
      </c>
      <c r="I1241" s="14">
        <f>STOCK[[#This Row],[Entradas]]-STOCK[[#This Row],[Salidas]]</f>
        <v>0</v>
      </c>
      <c r="J1241" s="18">
        <f>STOCK[[#This Row],[Precio Final]]*10%</f>
        <v>2.2000000000000002</v>
      </c>
      <c r="K1241" s="15">
        <v>12</v>
      </c>
      <c r="L1241" s="15"/>
      <c r="M1241" s="19">
        <f>STOCK[[#This Row],[Costo Unitario (USD)]]+STOCK[[#This Row],[Costo Envío (USD)]]+STOCK[[#This Row],[Comisión 10%]]</f>
        <v>14.2</v>
      </c>
      <c r="N1241" s="14">
        <f t="shared" si="53"/>
        <v>21.299999999999997</v>
      </c>
      <c r="O1241" s="15">
        <f t="shared" si="54"/>
        <v>22</v>
      </c>
      <c r="P1241" s="15">
        <f>STOCK[[#This Row],[Precio Final]]-STOCK[[#This Row],[Costo total]]</f>
        <v>7.8000000000000007</v>
      </c>
      <c r="Q1241" s="14">
        <f>STOCK[[#This Row],[Ganancia Unitaria]]*STOCK[[#This Row],[Salidas]]</f>
        <v>7.8000000000000007</v>
      </c>
      <c r="R1241" s="14"/>
      <c r="S1241" s="14"/>
      <c r="T1241" s="15"/>
      <c r="U1241" s="14"/>
      <c r="V1241" s="14"/>
    </row>
    <row r="1242" spans="1:22" ht="34" customHeight="1" x14ac:dyDescent="0.2">
      <c r="A1242" s="8" t="s">
        <v>2409</v>
      </c>
      <c r="B1242" s="8" t="s">
        <v>136</v>
      </c>
      <c r="C1242" s="10" t="s">
        <v>2410</v>
      </c>
      <c r="D1242" s="8" t="s">
        <v>42</v>
      </c>
      <c r="E1242" s="9"/>
      <c r="F1242" s="9">
        <v>15</v>
      </c>
      <c r="G1242" s="8">
        <v>1</v>
      </c>
      <c r="H1242" s="11">
        <f>SUMIFS(VENTAS[Cantidad],VENTAS[Código del producto Vendido],STOCK[[#This Row],[Code]])</f>
        <v>0</v>
      </c>
      <c r="I1242" s="8">
        <f>STOCK[[#This Row],[Entradas]]-STOCK[[#This Row],[Salidas]]</f>
        <v>1</v>
      </c>
      <c r="J1242" s="12">
        <f>STOCK[[#This Row],[Precio Final]]*10%</f>
        <v>1.5</v>
      </c>
      <c r="K1242" s="9">
        <v>12</v>
      </c>
      <c r="L1242" s="9"/>
      <c r="M1242" s="13">
        <f>STOCK[[#This Row],[Costo Unitario (USD)]]+STOCK[[#This Row],[Costo Envío (USD)]]+STOCK[[#This Row],[Comisión 10%]]</f>
        <v>13.5</v>
      </c>
      <c r="N1242" s="8">
        <f t="shared" si="53"/>
        <v>20.25</v>
      </c>
      <c r="O1242" s="9">
        <f t="shared" si="54"/>
        <v>15</v>
      </c>
      <c r="P1242" s="9">
        <f>STOCK[[#This Row],[Precio Final]]-STOCK[[#This Row],[Costo total]]</f>
        <v>1.5</v>
      </c>
      <c r="Q1242" s="8">
        <f>STOCK[[#This Row],[Ganancia Unitaria]]*STOCK[[#This Row],[Salidas]]</f>
        <v>0</v>
      </c>
      <c r="R1242" s="8"/>
      <c r="S1242" s="8"/>
      <c r="T1242" s="9"/>
      <c r="U1242" s="8"/>
      <c r="V1242" s="8"/>
    </row>
    <row r="1243" spans="1:22" ht="34" customHeight="1" x14ac:dyDescent="0.2">
      <c r="A1243" s="14" t="s">
        <v>2411</v>
      </c>
      <c r="B1243" s="14" t="s">
        <v>136</v>
      </c>
      <c r="C1243" s="16" t="s">
        <v>2410</v>
      </c>
      <c r="D1243" s="14" t="s">
        <v>34</v>
      </c>
      <c r="E1243" s="15"/>
      <c r="F1243" s="15">
        <v>15</v>
      </c>
      <c r="G1243" s="14">
        <v>1</v>
      </c>
      <c r="H1243" s="17">
        <f>SUMIFS(VENTAS[Cantidad],VENTAS[Código del producto Vendido],STOCK[[#This Row],[Code]])</f>
        <v>1</v>
      </c>
      <c r="I1243" s="14">
        <f>STOCK[[#This Row],[Entradas]]-STOCK[[#This Row],[Salidas]]</f>
        <v>0</v>
      </c>
      <c r="J1243" s="18">
        <f>STOCK[[#This Row],[Precio Final]]*10%</f>
        <v>1.5</v>
      </c>
      <c r="K1243" s="15">
        <v>12</v>
      </c>
      <c r="L1243" s="15"/>
      <c r="M1243" s="19">
        <f>STOCK[[#This Row],[Costo Unitario (USD)]]+STOCK[[#This Row],[Costo Envío (USD)]]+STOCK[[#This Row],[Comisión 10%]]</f>
        <v>13.5</v>
      </c>
      <c r="N1243" s="14">
        <f t="shared" si="53"/>
        <v>20.25</v>
      </c>
      <c r="O1243" s="15">
        <f t="shared" si="54"/>
        <v>15</v>
      </c>
      <c r="P1243" s="15">
        <f>STOCK[[#This Row],[Precio Final]]-STOCK[[#This Row],[Costo total]]</f>
        <v>1.5</v>
      </c>
      <c r="Q1243" s="14">
        <f>STOCK[[#This Row],[Ganancia Unitaria]]*STOCK[[#This Row],[Salidas]]</f>
        <v>1.5</v>
      </c>
      <c r="R1243" s="14"/>
      <c r="S1243" s="14"/>
      <c r="T1243" s="15"/>
      <c r="U1243" s="14"/>
      <c r="V1243" s="14"/>
    </row>
    <row r="1244" spans="1:22" ht="34" customHeight="1" x14ac:dyDescent="0.2">
      <c r="A1244" s="8" t="s">
        <v>2412</v>
      </c>
      <c r="B1244" s="8" t="s">
        <v>136</v>
      </c>
      <c r="C1244" s="10" t="s">
        <v>2413</v>
      </c>
      <c r="D1244" s="8" t="s">
        <v>34</v>
      </c>
      <c r="E1244" s="9"/>
      <c r="F1244" s="9">
        <v>15</v>
      </c>
      <c r="G1244" s="8">
        <v>1</v>
      </c>
      <c r="H1244" s="11">
        <f>SUMIFS(VENTAS[Cantidad],VENTAS[Código del producto Vendido],STOCK[[#This Row],[Code]])</f>
        <v>1</v>
      </c>
      <c r="I1244" s="8">
        <f>STOCK[[#This Row],[Entradas]]-STOCK[[#This Row],[Salidas]]</f>
        <v>0</v>
      </c>
      <c r="J1244" s="12">
        <f>STOCK[[#This Row],[Precio Final]]*10%</f>
        <v>1.5</v>
      </c>
      <c r="K1244" s="9">
        <v>12</v>
      </c>
      <c r="L1244" s="9"/>
      <c r="M1244" s="13">
        <f>STOCK[[#This Row],[Costo Unitario (USD)]]+STOCK[[#This Row],[Costo Envío (USD)]]+STOCK[[#This Row],[Comisión 10%]]</f>
        <v>13.5</v>
      </c>
      <c r="N1244" s="8">
        <f t="shared" si="53"/>
        <v>20.25</v>
      </c>
      <c r="O1244" s="9">
        <f t="shared" si="54"/>
        <v>15</v>
      </c>
      <c r="P1244" s="9">
        <f>STOCK[[#This Row],[Precio Final]]-STOCK[[#This Row],[Costo total]]</f>
        <v>1.5</v>
      </c>
      <c r="Q1244" s="8">
        <f>STOCK[[#This Row],[Ganancia Unitaria]]*STOCK[[#This Row],[Salidas]]</f>
        <v>1.5</v>
      </c>
      <c r="R1244" s="8"/>
      <c r="S1244" s="8"/>
      <c r="T1244" s="9"/>
      <c r="U1244" s="8"/>
      <c r="V1244" s="8"/>
    </row>
    <row r="1245" spans="1:22" ht="34" customHeight="1" x14ac:dyDescent="0.2">
      <c r="A1245" s="14" t="s">
        <v>2414</v>
      </c>
      <c r="B1245" s="14" t="s">
        <v>179</v>
      </c>
      <c r="C1245" s="16" t="s">
        <v>2164</v>
      </c>
      <c r="D1245" s="14" t="s">
        <v>113</v>
      </c>
      <c r="E1245" s="15"/>
      <c r="F1245" s="15">
        <v>30</v>
      </c>
      <c r="G1245" s="14">
        <v>1</v>
      </c>
      <c r="H1245" s="17">
        <f>SUMIFS(VENTAS[Cantidad],VENTAS[Código del producto Vendido],STOCK[[#This Row],[Code]])</f>
        <v>0</v>
      </c>
      <c r="I1245" s="14">
        <f>STOCK[[#This Row],[Entradas]]-STOCK[[#This Row],[Salidas]]</f>
        <v>1</v>
      </c>
      <c r="J1245" s="18">
        <f>STOCK[[#This Row],[Precio Final]]*10%</f>
        <v>3</v>
      </c>
      <c r="K1245" s="15">
        <v>12</v>
      </c>
      <c r="L1245" s="15"/>
      <c r="M1245" s="19">
        <f>STOCK[[#This Row],[Costo Unitario (USD)]]+STOCK[[#This Row],[Costo Envío (USD)]]+STOCK[[#This Row],[Comisión 10%]]</f>
        <v>15</v>
      </c>
      <c r="N1245" s="14">
        <f t="shared" si="53"/>
        <v>22.5</v>
      </c>
      <c r="O1245" s="15">
        <f t="shared" si="54"/>
        <v>30</v>
      </c>
      <c r="P1245" s="15">
        <f>STOCK[[#This Row],[Precio Final]]-STOCK[[#This Row],[Costo total]]</f>
        <v>15</v>
      </c>
      <c r="Q1245" s="14">
        <f>STOCK[[#This Row],[Ganancia Unitaria]]*STOCK[[#This Row],[Salidas]]</f>
        <v>0</v>
      </c>
      <c r="R1245" s="14"/>
      <c r="S1245" s="14"/>
      <c r="T1245" s="15"/>
      <c r="U1245" s="14"/>
      <c r="V1245" s="14"/>
    </row>
    <row r="1246" spans="1:22" ht="51" customHeight="1" x14ac:dyDescent="0.2">
      <c r="A1246" s="8" t="s">
        <v>2415</v>
      </c>
      <c r="B1246" s="8" t="s">
        <v>160</v>
      </c>
      <c r="C1246" s="10" t="s">
        <v>2416</v>
      </c>
      <c r="D1246" s="8" t="s">
        <v>1163</v>
      </c>
      <c r="E1246" s="9"/>
      <c r="F1246" s="9">
        <v>25</v>
      </c>
      <c r="G1246" s="8">
        <v>1</v>
      </c>
      <c r="H1246" s="11">
        <f>SUMIFS(VENTAS[Cantidad],VENTAS[Código del producto Vendido],STOCK[[#This Row],[Code]])</f>
        <v>0</v>
      </c>
      <c r="I1246" s="8">
        <f>STOCK[[#This Row],[Entradas]]-STOCK[[#This Row],[Salidas]]</f>
        <v>1</v>
      </c>
      <c r="J1246" s="12">
        <f>STOCK[[#This Row],[Precio Final]]*10%</f>
        <v>2.5</v>
      </c>
      <c r="K1246" s="9">
        <v>12</v>
      </c>
      <c r="L1246" s="9"/>
      <c r="M1246" s="13">
        <f>STOCK[[#This Row],[Costo Unitario (USD)]]+STOCK[[#This Row],[Costo Envío (USD)]]+STOCK[[#This Row],[Comisión 10%]]</f>
        <v>14.5</v>
      </c>
      <c r="N1246" s="8">
        <f t="shared" si="53"/>
        <v>21.75</v>
      </c>
      <c r="O1246" s="9">
        <f t="shared" si="54"/>
        <v>25</v>
      </c>
      <c r="P1246" s="9">
        <f>STOCK[[#This Row],[Precio Final]]-STOCK[[#This Row],[Costo total]]</f>
        <v>10.5</v>
      </c>
      <c r="Q1246" s="8">
        <f>STOCK[[#This Row],[Ganancia Unitaria]]*STOCK[[#This Row],[Salidas]]</f>
        <v>0</v>
      </c>
      <c r="R1246" s="8"/>
      <c r="S1246" s="8"/>
      <c r="T1246" s="9"/>
      <c r="U1246" s="8"/>
      <c r="V1246" s="8"/>
    </row>
    <row r="1247" spans="1:22" ht="34" customHeight="1" x14ac:dyDescent="0.2">
      <c r="A1247" s="14" t="s">
        <v>2417</v>
      </c>
      <c r="B1247" s="14" t="s">
        <v>136</v>
      </c>
      <c r="C1247" s="16" t="s">
        <v>2418</v>
      </c>
      <c r="D1247" s="14" t="s">
        <v>2419</v>
      </c>
      <c r="E1247" s="15"/>
      <c r="F1247" s="15">
        <v>30</v>
      </c>
      <c r="G1247" s="14">
        <v>1</v>
      </c>
      <c r="H1247" s="17">
        <f>SUMIFS(VENTAS[Cantidad],VENTAS[Código del producto Vendido],STOCK[[#This Row],[Code]])</f>
        <v>0</v>
      </c>
      <c r="I1247" s="14">
        <f>STOCK[[#This Row],[Entradas]]-STOCK[[#This Row],[Salidas]]</f>
        <v>1</v>
      </c>
      <c r="J1247" s="18">
        <f>STOCK[[#This Row],[Precio Final]]*10%</f>
        <v>3</v>
      </c>
      <c r="K1247" s="15">
        <v>12</v>
      </c>
      <c r="L1247" s="15"/>
      <c r="M1247" s="19">
        <f>STOCK[[#This Row],[Costo Unitario (USD)]]+STOCK[[#This Row],[Costo Envío (USD)]]+STOCK[[#This Row],[Comisión 10%]]</f>
        <v>15</v>
      </c>
      <c r="N1247" s="14">
        <f t="shared" si="53"/>
        <v>22.5</v>
      </c>
      <c r="O1247" s="15">
        <f t="shared" si="54"/>
        <v>30</v>
      </c>
      <c r="P1247" s="15">
        <f>STOCK[[#This Row],[Precio Final]]-STOCK[[#This Row],[Costo total]]</f>
        <v>15</v>
      </c>
      <c r="Q1247" s="14">
        <f>STOCK[[#This Row],[Ganancia Unitaria]]*STOCK[[#This Row],[Salidas]]</f>
        <v>0</v>
      </c>
      <c r="R1247" s="14"/>
      <c r="S1247" s="14"/>
      <c r="T1247" s="15"/>
      <c r="U1247" s="14"/>
      <c r="V1247" s="14"/>
    </row>
    <row r="1248" spans="1:22" ht="34" customHeight="1" x14ac:dyDescent="0.2">
      <c r="A1248" s="8" t="s">
        <v>2420</v>
      </c>
      <c r="B1248" s="8" t="s">
        <v>328</v>
      </c>
      <c r="C1248" s="10" t="s">
        <v>2421</v>
      </c>
      <c r="D1248" s="8" t="s">
        <v>1654</v>
      </c>
      <c r="E1248" s="9"/>
      <c r="F1248" s="9">
        <v>30</v>
      </c>
      <c r="G1248" s="8">
        <v>1</v>
      </c>
      <c r="H1248" s="11">
        <f>SUMIFS(VENTAS[Cantidad],VENTAS[Código del producto Vendido],STOCK[[#This Row],[Code]])</f>
        <v>0</v>
      </c>
      <c r="I1248" s="8">
        <f>STOCK[[#This Row],[Entradas]]-STOCK[[#This Row],[Salidas]]</f>
        <v>1</v>
      </c>
      <c r="J1248" s="12">
        <f>STOCK[[#This Row],[Precio Final]]*10%</f>
        <v>3</v>
      </c>
      <c r="K1248" s="9">
        <v>12</v>
      </c>
      <c r="L1248" s="9"/>
      <c r="M1248" s="13">
        <f>STOCK[[#This Row],[Costo Unitario (USD)]]+STOCK[[#This Row],[Costo Envío (USD)]]+STOCK[[#This Row],[Comisión 10%]]</f>
        <v>15</v>
      </c>
      <c r="N1248" s="8">
        <f t="shared" si="53"/>
        <v>22.5</v>
      </c>
      <c r="O1248" s="9">
        <f t="shared" si="54"/>
        <v>30</v>
      </c>
      <c r="P1248" s="9">
        <f>STOCK[[#This Row],[Precio Final]]-STOCK[[#This Row],[Costo total]]</f>
        <v>15</v>
      </c>
      <c r="Q1248" s="8">
        <f>STOCK[[#This Row],[Ganancia Unitaria]]*STOCK[[#This Row],[Salidas]]</f>
        <v>0</v>
      </c>
      <c r="R1248" s="8"/>
      <c r="S1248" s="8"/>
      <c r="T1248" s="9"/>
      <c r="U1248" s="8"/>
      <c r="V1248" s="8"/>
    </row>
    <row r="1249" spans="1:22" ht="34" customHeight="1" x14ac:dyDescent="0.2">
      <c r="A1249" s="14" t="s">
        <v>2422</v>
      </c>
      <c r="B1249" s="14" t="s">
        <v>807</v>
      </c>
      <c r="C1249" s="16" t="s">
        <v>2423</v>
      </c>
      <c r="D1249" s="14" t="s">
        <v>1238</v>
      </c>
      <c r="E1249" s="15"/>
      <c r="F1249" s="15">
        <v>35</v>
      </c>
      <c r="G1249" s="14">
        <v>1</v>
      </c>
      <c r="H1249" s="17">
        <f>SUMIFS(VENTAS[Cantidad],VENTAS[Código del producto Vendido],STOCK[[#This Row],[Code]])</f>
        <v>0</v>
      </c>
      <c r="I1249" s="14">
        <f>STOCK[[#This Row],[Entradas]]-STOCK[[#This Row],[Salidas]]</f>
        <v>1</v>
      </c>
      <c r="J1249" s="18">
        <f>STOCK[[#This Row],[Precio Final]]*10%</f>
        <v>3.5</v>
      </c>
      <c r="K1249" s="15">
        <v>12</v>
      </c>
      <c r="L1249" s="15"/>
      <c r="M1249" s="19">
        <f>STOCK[[#This Row],[Costo Unitario (USD)]]+STOCK[[#This Row],[Costo Envío (USD)]]+STOCK[[#This Row],[Comisión 10%]]</f>
        <v>15.5</v>
      </c>
      <c r="N1249" s="14">
        <f t="shared" si="53"/>
        <v>23.25</v>
      </c>
      <c r="O1249" s="15">
        <f t="shared" si="54"/>
        <v>35</v>
      </c>
      <c r="P1249" s="15">
        <f>STOCK[[#This Row],[Precio Final]]-STOCK[[#This Row],[Costo total]]</f>
        <v>19.5</v>
      </c>
      <c r="Q1249" s="14">
        <f>STOCK[[#This Row],[Ganancia Unitaria]]*STOCK[[#This Row],[Salidas]]</f>
        <v>0</v>
      </c>
      <c r="R1249" s="14"/>
      <c r="S1249" s="14"/>
      <c r="T1249" s="15"/>
      <c r="U1249" s="14"/>
      <c r="V1249" s="14"/>
    </row>
    <row r="1250" spans="1:22" ht="51" customHeight="1" x14ac:dyDescent="0.2">
      <c r="A1250" s="8" t="s">
        <v>2424</v>
      </c>
      <c r="B1250" s="8" t="s">
        <v>328</v>
      </c>
      <c r="C1250" s="10" t="s">
        <v>2425</v>
      </c>
      <c r="D1250" s="8" t="s">
        <v>1238</v>
      </c>
      <c r="E1250" s="9"/>
      <c r="F1250" s="9">
        <v>35</v>
      </c>
      <c r="G1250" s="8">
        <v>1</v>
      </c>
      <c r="H1250" s="11">
        <f>SUMIFS(VENTAS[Cantidad],VENTAS[Código del producto Vendido],STOCK[[#This Row],[Code]])</f>
        <v>1</v>
      </c>
      <c r="I1250" s="8">
        <f>STOCK[[#This Row],[Entradas]]-STOCK[[#This Row],[Salidas]]</f>
        <v>0</v>
      </c>
      <c r="J1250" s="12">
        <f>STOCK[[#This Row],[Precio Final]]*10%</f>
        <v>3.5</v>
      </c>
      <c r="K1250" s="9">
        <v>12</v>
      </c>
      <c r="L1250" s="9"/>
      <c r="M1250" s="13">
        <f>STOCK[[#This Row],[Costo Unitario (USD)]]+STOCK[[#This Row],[Costo Envío (USD)]]+STOCK[[#This Row],[Comisión 10%]]</f>
        <v>15.5</v>
      </c>
      <c r="N1250" s="8">
        <f t="shared" si="53"/>
        <v>23.25</v>
      </c>
      <c r="O1250" s="9">
        <f t="shared" si="54"/>
        <v>35</v>
      </c>
      <c r="P1250" s="9">
        <f>STOCK[[#This Row],[Precio Final]]-STOCK[[#This Row],[Costo total]]</f>
        <v>19.5</v>
      </c>
      <c r="Q1250" s="8">
        <f>STOCK[[#This Row],[Ganancia Unitaria]]*STOCK[[#This Row],[Salidas]]</f>
        <v>19.5</v>
      </c>
      <c r="R1250" s="8"/>
      <c r="S1250" s="8"/>
      <c r="T1250" s="9"/>
      <c r="U1250" s="8"/>
      <c r="V1250" s="8"/>
    </row>
    <row r="1251" spans="1:22" ht="34" customHeight="1" x14ac:dyDescent="0.2">
      <c r="A1251" s="14" t="s">
        <v>2426</v>
      </c>
      <c r="B1251" s="14" t="s">
        <v>328</v>
      </c>
      <c r="C1251" s="16" t="s">
        <v>2427</v>
      </c>
      <c r="D1251" s="14" t="s">
        <v>1238</v>
      </c>
      <c r="E1251" s="15"/>
      <c r="F1251" s="15">
        <v>35</v>
      </c>
      <c r="G1251" s="14">
        <v>1</v>
      </c>
      <c r="H1251" s="17">
        <f>SUMIFS(VENTAS[Cantidad],VENTAS[Código del producto Vendido],STOCK[[#This Row],[Code]])</f>
        <v>0</v>
      </c>
      <c r="I1251" s="14">
        <f>STOCK[[#This Row],[Entradas]]-STOCK[[#This Row],[Salidas]]</f>
        <v>1</v>
      </c>
      <c r="J1251" s="18">
        <f>STOCK[[#This Row],[Precio Final]]*10%</f>
        <v>3.5</v>
      </c>
      <c r="K1251" s="15">
        <v>12</v>
      </c>
      <c r="L1251" s="15"/>
      <c r="M1251" s="19">
        <f>STOCK[[#This Row],[Costo Unitario (USD)]]+STOCK[[#This Row],[Costo Envío (USD)]]+STOCK[[#This Row],[Comisión 10%]]</f>
        <v>15.5</v>
      </c>
      <c r="N1251" s="14">
        <f t="shared" si="53"/>
        <v>23.25</v>
      </c>
      <c r="O1251" s="15">
        <f t="shared" si="54"/>
        <v>35</v>
      </c>
      <c r="P1251" s="15">
        <f>STOCK[[#This Row],[Precio Final]]-STOCK[[#This Row],[Costo total]]</f>
        <v>19.5</v>
      </c>
      <c r="Q1251" s="14">
        <f>STOCK[[#This Row],[Ganancia Unitaria]]*STOCK[[#This Row],[Salidas]]</f>
        <v>0</v>
      </c>
      <c r="R1251" s="14"/>
      <c r="S1251" s="14"/>
      <c r="T1251" s="15"/>
      <c r="U1251" s="14"/>
      <c r="V1251" s="14"/>
    </row>
    <row r="1252" spans="1:22" ht="34" customHeight="1" x14ac:dyDescent="0.2">
      <c r="A1252" s="8" t="s">
        <v>2428</v>
      </c>
      <c r="B1252" s="8" t="s">
        <v>160</v>
      </c>
      <c r="C1252" s="10" t="s">
        <v>2429</v>
      </c>
      <c r="D1252" s="8" t="s">
        <v>888</v>
      </c>
      <c r="E1252" s="9"/>
      <c r="F1252" s="9">
        <v>35</v>
      </c>
      <c r="G1252" s="8">
        <v>1</v>
      </c>
      <c r="H1252" s="11">
        <f>SUMIFS(VENTAS[Cantidad],VENTAS[Código del producto Vendido],STOCK[[#This Row],[Code]])</f>
        <v>0</v>
      </c>
      <c r="I1252" s="8">
        <f>STOCK[[#This Row],[Entradas]]-STOCK[[#This Row],[Salidas]]</f>
        <v>1</v>
      </c>
      <c r="J1252" s="12">
        <f>STOCK[[#This Row],[Precio Final]]*10%</f>
        <v>3.5</v>
      </c>
      <c r="K1252" s="9">
        <v>12</v>
      </c>
      <c r="L1252" s="9"/>
      <c r="M1252" s="13">
        <f>STOCK[[#This Row],[Costo Unitario (USD)]]+STOCK[[#This Row],[Costo Envío (USD)]]+STOCK[[#This Row],[Comisión 10%]]</f>
        <v>15.5</v>
      </c>
      <c r="N1252" s="8">
        <f t="shared" si="53"/>
        <v>23.25</v>
      </c>
      <c r="O1252" s="9">
        <f t="shared" si="54"/>
        <v>35</v>
      </c>
      <c r="P1252" s="9">
        <f>STOCK[[#This Row],[Precio Final]]-STOCK[[#This Row],[Costo total]]</f>
        <v>19.5</v>
      </c>
      <c r="Q1252" s="8">
        <f>STOCK[[#This Row],[Ganancia Unitaria]]*STOCK[[#This Row],[Salidas]]</f>
        <v>0</v>
      </c>
      <c r="R1252" s="8"/>
      <c r="S1252" s="8"/>
      <c r="T1252" s="9"/>
      <c r="U1252" s="8"/>
      <c r="V1252" s="8"/>
    </row>
    <row r="1253" spans="1:22" ht="34" customHeight="1" x14ac:dyDescent="0.2">
      <c r="A1253" s="14" t="s">
        <v>2430</v>
      </c>
      <c r="B1253" s="14" t="s">
        <v>321</v>
      </c>
      <c r="C1253" s="16" t="s">
        <v>2421</v>
      </c>
      <c r="D1253" s="14" t="s">
        <v>2217</v>
      </c>
      <c r="E1253" s="15"/>
      <c r="F1253" s="15">
        <v>30</v>
      </c>
      <c r="G1253" s="14">
        <v>1</v>
      </c>
      <c r="H1253" s="17">
        <f>SUMIFS(VENTAS[Cantidad],VENTAS[Código del producto Vendido],STOCK[[#This Row],[Code]])</f>
        <v>1</v>
      </c>
      <c r="I1253" s="14">
        <f>STOCK[[#This Row],[Entradas]]-STOCK[[#This Row],[Salidas]]</f>
        <v>0</v>
      </c>
      <c r="J1253" s="18">
        <f>STOCK[[#This Row],[Precio Final]]*10%</f>
        <v>3</v>
      </c>
      <c r="K1253" s="15">
        <v>12</v>
      </c>
      <c r="L1253" s="15"/>
      <c r="M1253" s="19">
        <f>STOCK[[#This Row],[Costo Unitario (USD)]]+STOCK[[#This Row],[Costo Envío (USD)]]+STOCK[[#This Row],[Comisión 10%]]</f>
        <v>15</v>
      </c>
      <c r="N1253" s="14">
        <f t="shared" si="53"/>
        <v>22.5</v>
      </c>
      <c r="O1253" s="15">
        <f t="shared" si="54"/>
        <v>30</v>
      </c>
      <c r="P1253" s="15">
        <f>STOCK[[#This Row],[Precio Final]]-STOCK[[#This Row],[Costo total]]</f>
        <v>15</v>
      </c>
      <c r="Q1253" s="14">
        <f>STOCK[[#This Row],[Ganancia Unitaria]]*STOCK[[#This Row],[Salidas]]</f>
        <v>15</v>
      </c>
      <c r="R1253" s="14"/>
      <c r="S1253" s="14"/>
      <c r="T1253" s="15"/>
      <c r="U1253" s="14"/>
      <c r="V1253" s="14"/>
    </row>
    <row r="1254" spans="1:22" ht="34" customHeight="1" x14ac:dyDescent="0.2">
      <c r="A1254" s="8" t="s">
        <v>2431</v>
      </c>
      <c r="B1254" s="8" t="s">
        <v>160</v>
      </c>
      <c r="C1254" s="10" t="s">
        <v>2432</v>
      </c>
      <c r="D1254" s="8" t="s">
        <v>888</v>
      </c>
      <c r="E1254" s="9"/>
      <c r="F1254" s="9">
        <v>40</v>
      </c>
      <c r="G1254" s="8">
        <v>1</v>
      </c>
      <c r="H1254" s="11">
        <f>SUMIFS(VENTAS[Cantidad],VENTAS[Código del producto Vendido],STOCK[[#This Row],[Code]])</f>
        <v>0</v>
      </c>
      <c r="I1254" s="8">
        <f>STOCK[[#This Row],[Entradas]]-STOCK[[#This Row],[Salidas]]</f>
        <v>1</v>
      </c>
      <c r="J1254" s="12">
        <f>STOCK[[#This Row],[Precio Final]]*10%</f>
        <v>4</v>
      </c>
      <c r="K1254" s="9">
        <v>12</v>
      </c>
      <c r="L1254" s="9"/>
      <c r="M1254" s="13">
        <f>STOCK[[#This Row],[Costo Unitario (USD)]]+STOCK[[#This Row],[Costo Envío (USD)]]+STOCK[[#This Row],[Comisión 10%]]</f>
        <v>16</v>
      </c>
      <c r="N1254" s="8">
        <f t="shared" si="53"/>
        <v>24</v>
      </c>
      <c r="O1254" s="9">
        <f t="shared" si="54"/>
        <v>40</v>
      </c>
      <c r="P1254" s="9">
        <f>STOCK[[#This Row],[Precio Final]]-STOCK[[#This Row],[Costo total]]</f>
        <v>24</v>
      </c>
      <c r="Q1254" s="8">
        <f>STOCK[[#This Row],[Ganancia Unitaria]]*STOCK[[#This Row],[Salidas]]</f>
        <v>0</v>
      </c>
      <c r="R1254" s="8"/>
      <c r="S1254" s="8"/>
      <c r="T1254" s="9"/>
      <c r="U1254" s="8"/>
      <c r="V1254" s="8"/>
    </row>
    <row r="1255" spans="1:22" ht="34" customHeight="1" x14ac:dyDescent="0.2">
      <c r="A1255" s="14" t="s">
        <v>2433</v>
      </c>
      <c r="B1255" s="14" t="s">
        <v>99</v>
      </c>
      <c r="C1255" s="16" t="s">
        <v>2434</v>
      </c>
      <c r="D1255" s="14" t="s">
        <v>113</v>
      </c>
      <c r="E1255" s="15"/>
      <c r="F1255" s="15">
        <v>18</v>
      </c>
      <c r="G1255" s="14">
        <v>1</v>
      </c>
      <c r="H1255" s="17">
        <f>SUMIFS(VENTAS[Cantidad],VENTAS[Código del producto Vendido],STOCK[[#This Row],[Code]])</f>
        <v>0</v>
      </c>
      <c r="I1255" s="14">
        <f>STOCK[[#This Row],[Entradas]]-STOCK[[#This Row],[Salidas]]</f>
        <v>1</v>
      </c>
      <c r="J1255" s="18">
        <f>STOCK[[#This Row],[Precio Final]]*10%</f>
        <v>1.8</v>
      </c>
      <c r="K1255" s="15">
        <v>12</v>
      </c>
      <c r="L1255" s="15"/>
      <c r="M1255" s="19">
        <f>STOCK[[#This Row],[Costo Unitario (USD)]]+STOCK[[#This Row],[Costo Envío (USD)]]+STOCK[[#This Row],[Comisión 10%]]</f>
        <v>13.8</v>
      </c>
      <c r="N1255" s="14">
        <f t="shared" si="53"/>
        <v>20.700000000000003</v>
      </c>
      <c r="O1255" s="15">
        <f t="shared" si="54"/>
        <v>18</v>
      </c>
      <c r="P1255" s="15">
        <f>STOCK[[#This Row],[Precio Final]]-STOCK[[#This Row],[Costo total]]</f>
        <v>4.1999999999999993</v>
      </c>
      <c r="Q1255" s="14">
        <f>STOCK[[#This Row],[Ganancia Unitaria]]*STOCK[[#This Row],[Salidas]]</f>
        <v>0</v>
      </c>
      <c r="R1255" s="14"/>
      <c r="S1255" s="14"/>
      <c r="T1255" s="15"/>
      <c r="U1255" s="14"/>
      <c r="V1255" s="14"/>
    </row>
    <row r="1256" spans="1:22" ht="34" customHeight="1" x14ac:dyDescent="0.2">
      <c r="A1256" s="8" t="s">
        <v>2435</v>
      </c>
      <c r="B1256" s="8" t="s">
        <v>99</v>
      </c>
      <c r="C1256" s="10" t="s">
        <v>2436</v>
      </c>
      <c r="D1256" s="8" t="s">
        <v>113</v>
      </c>
      <c r="E1256" s="9"/>
      <c r="F1256" s="9">
        <v>18</v>
      </c>
      <c r="G1256" s="8">
        <v>1</v>
      </c>
      <c r="H1256" s="11">
        <f>SUMIFS(VENTAS[Cantidad],VENTAS[Código del producto Vendido],STOCK[[#This Row],[Code]])</f>
        <v>0</v>
      </c>
      <c r="I1256" s="8">
        <f>STOCK[[#This Row],[Entradas]]-STOCK[[#This Row],[Salidas]]</f>
        <v>1</v>
      </c>
      <c r="J1256" s="12">
        <f>STOCK[[#This Row],[Precio Final]]*10%</f>
        <v>1.8</v>
      </c>
      <c r="K1256" s="9">
        <v>12</v>
      </c>
      <c r="L1256" s="9"/>
      <c r="M1256" s="13">
        <f>STOCK[[#This Row],[Costo Unitario (USD)]]+STOCK[[#This Row],[Costo Envío (USD)]]+STOCK[[#This Row],[Comisión 10%]]</f>
        <v>13.8</v>
      </c>
      <c r="N1256" s="8">
        <f t="shared" si="53"/>
        <v>20.700000000000003</v>
      </c>
      <c r="O1256" s="9">
        <f t="shared" si="54"/>
        <v>18</v>
      </c>
      <c r="P1256" s="9">
        <f>STOCK[[#This Row],[Precio Final]]-STOCK[[#This Row],[Costo total]]</f>
        <v>4.1999999999999993</v>
      </c>
      <c r="Q1256" s="8">
        <f>STOCK[[#This Row],[Ganancia Unitaria]]*STOCK[[#This Row],[Salidas]]</f>
        <v>0</v>
      </c>
      <c r="R1256" s="8"/>
      <c r="S1256" s="8"/>
      <c r="T1256" s="9"/>
      <c r="U1256" s="8"/>
      <c r="V1256" s="8"/>
    </row>
    <row r="1257" spans="1:22" ht="34" customHeight="1" x14ac:dyDescent="0.2">
      <c r="A1257" s="14" t="s">
        <v>2437</v>
      </c>
      <c r="B1257" s="14" t="s">
        <v>99</v>
      </c>
      <c r="C1257" s="16" t="s">
        <v>2438</v>
      </c>
      <c r="D1257" s="14" t="s">
        <v>113</v>
      </c>
      <c r="E1257" s="15"/>
      <c r="F1257" s="15">
        <v>15</v>
      </c>
      <c r="G1257" s="14">
        <v>2</v>
      </c>
      <c r="H1257" s="17">
        <f>SUMIFS(VENTAS[Cantidad],VENTAS[Código del producto Vendido],STOCK[[#This Row],[Code]])</f>
        <v>0</v>
      </c>
      <c r="I1257" s="14">
        <f>STOCK[[#This Row],[Entradas]]-STOCK[[#This Row],[Salidas]]</f>
        <v>2</v>
      </c>
      <c r="J1257" s="18">
        <f>STOCK[[#This Row],[Precio Final]]*10%</f>
        <v>1.5</v>
      </c>
      <c r="K1257" s="15">
        <v>12</v>
      </c>
      <c r="L1257" s="15"/>
      <c r="M1257" s="19">
        <f>STOCK[[#This Row],[Costo Unitario (USD)]]+STOCK[[#This Row],[Costo Envío (USD)]]+STOCK[[#This Row],[Comisión 10%]]</f>
        <v>13.5</v>
      </c>
      <c r="N1257" s="14">
        <f t="shared" si="53"/>
        <v>20.25</v>
      </c>
      <c r="O1257" s="15">
        <f t="shared" si="54"/>
        <v>15</v>
      </c>
      <c r="P1257" s="15">
        <f>STOCK[[#This Row],[Precio Final]]-STOCK[[#This Row],[Costo total]]</f>
        <v>1.5</v>
      </c>
      <c r="Q1257" s="14">
        <f>STOCK[[#This Row],[Ganancia Unitaria]]*STOCK[[#This Row],[Salidas]]</f>
        <v>0</v>
      </c>
      <c r="R1257" s="14"/>
      <c r="S1257" s="14"/>
      <c r="T1257" s="15"/>
      <c r="U1257" s="14"/>
      <c r="V1257" s="14"/>
    </row>
    <row r="1258" spans="1:22" ht="51" customHeight="1" x14ac:dyDescent="0.2">
      <c r="A1258" s="8" t="s">
        <v>2439</v>
      </c>
      <c r="B1258" s="8" t="s">
        <v>413</v>
      </c>
      <c r="C1258" s="10" t="s">
        <v>2440</v>
      </c>
      <c r="D1258" s="8" t="s">
        <v>94</v>
      </c>
      <c r="E1258" s="9">
        <v>35</v>
      </c>
      <c r="F1258" s="9" t="str">
        <f ca="1">N1258</f>
        <v/>
      </c>
      <c r="G1258" s="8">
        <v>1</v>
      </c>
      <c r="H1258" s="11">
        <f>SUMIFS(VENTAS[Cantidad],VENTAS[Código del producto Vendido],STOCK[[#This Row],[Code]])</f>
        <v>0</v>
      </c>
      <c r="I1258" s="8">
        <f>STOCK[[#This Row],[Entradas]]-STOCK[[#This Row],[Salidas]]</f>
        <v>1</v>
      </c>
      <c r="J1258" s="12" t="str">
        <f ca="1">STOCK[[#This Row],[Precio Final]]*10%</f>
        <v/>
      </c>
      <c r="K1258" s="9">
        <v>8.75</v>
      </c>
      <c r="L1258" s="9" t="str">
        <f ca="1">STOCK[[#This Row],[Costo Unitario (USD)]]+STOCK[[#This Row],[Costo Envío (USD)]]+STOCK[[#This Row],[Comisión 10%]]</f>
        <v/>
      </c>
      <c r="M1258" s="13" t="str">
        <f ca="1">STOCK[[#This Row],[Costo Unitario (USD)]]+STOCK[[#This Row],[Costo Envío (USD)]]+STOCK[[#This Row],[Comisión 10%]]</f>
        <v/>
      </c>
      <c r="N1258" s="8" t="str">
        <f t="shared" ca="1" si="53"/>
        <v/>
      </c>
      <c r="O1258" s="9" t="str">
        <f t="shared" ca="1" si="54"/>
        <v/>
      </c>
      <c r="P1258" s="9" t="str">
        <f ca="1">STOCK[[#This Row],[Precio Final]]-STOCK[[#This Row],[Costo total]]</f>
        <v/>
      </c>
      <c r="Q1258" s="8" t="str">
        <f ca="1">STOCK[[#This Row],[Ganancia Unitaria]]*STOCK[[#This Row],[Salidas]]</f>
        <v/>
      </c>
      <c r="R1258" s="8"/>
      <c r="S1258" s="8" t="str">
        <f ca="1">STOCK[[#This Row],[Costo total]]*STOCK[[#This Row],[Entradas]]</f>
        <v/>
      </c>
      <c r="T1258" s="9" t="str">
        <f ca="1">STOCK[[#This Row],[Stock Actual]]*STOCK[[#This Row],[Costo total]]</f>
        <v/>
      </c>
      <c r="U1258" s="8"/>
      <c r="V1258" s="8"/>
    </row>
    <row r="1259" spans="1:22" ht="51" customHeight="1" x14ac:dyDescent="0.2">
      <c r="A1259" s="14" t="s">
        <v>2441</v>
      </c>
      <c r="B1259" s="14" t="s">
        <v>506</v>
      </c>
      <c r="C1259" s="16" t="s">
        <v>2442</v>
      </c>
      <c r="D1259" s="14" t="s">
        <v>113</v>
      </c>
      <c r="E1259" s="15"/>
      <c r="F1259" s="15">
        <v>35</v>
      </c>
      <c r="G1259" s="14">
        <v>1</v>
      </c>
      <c r="H1259" s="17">
        <f>SUMIFS(VENTAS[Cantidad],VENTAS[Código del producto Vendido],STOCK[[#This Row],[Code]])</f>
        <v>0</v>
      </c>
      <c r="I1259" s="14">
        <f>STOCK[[#This Row],[Entradas]]-STOCK[[#This Row],[Salidas]]</f>
        <v>1</v>
      </c>
      <c r="J1259" s="18">
        <f>STOCK[[#This Row],[Precio Final]]*10%</f>
        <v>3.5</v>
      </c>
      <c r="K1259" s="15">
        <v>12</v>
      </c>
      <c r="L1259" s="15"/>
      <c r="M1259" s="19">
        <f>STOCK[[#This Row],[Costo Unitario (USD)]]+STOCK[[#This Row],[Costo Envío (USD)]]+STOCK[[#This Row],[Comisión 10%]]</f>
        <v>15.5</v>
      </c>
      <c r="N1259" s="14">
        <f t="shared" si="53"/>
        <v>23.25</v>
      </c>
      <c r="O1259" s="15">
        <f t="shared" si="54"/>
        <v>35</v>
      </c>
      <c r="P1259" s="15">
        <f>STOCK[[#This Row],[Precio Final]]-STOCK[[#This Row],[Costo total]]</f>
        <v>19.5</v>
      </c>
      <c r="Q1259" s="14">
        <f>STOCK[[#This Row],[Ganancia Unitaria]]*STOCK[[#This Row],[Salidas]]</f>
        <v>0</v>
      </c>
      <c r="R1259" s="14"/>
      <c r="S1259" s="14"/>
      <c r="T1259" s="15"/>
      <c r="U1259" s="14"/>
      <c r="V1259" s="14"/>
    </row>
    <row r="1260" spans="1:22" ht="51" customHeight="1" x14ac:dyDescent="0.2">
      <c r="A1260" s="8" t="s">
        <v>2443</v>
      </c>
      <c r="B1260" s="8" t="s">
        <v>506</v>
      </c>
      <c r="C1260" s="10" t="s">
        <v>2444</v>
      </c>
      <c r="D1260" s="8" t="s">
        <v>224</v>
      </c>
      <c r="E1260" s="9"/>
      <c r="F1260" s="9">
        <v>30</v>
      </c>
      <c r="G1260" s="8">
        <v>1</v>
      </c>
      <c r="H1260" s="11">
        <f>SUMIFS(VENTAS[Cantidad],VENTAS[Código del producto Vendido],STOCK[[#This Row],[Code]])</f>
        <v>0</v>
      </c>
      <c r="I1260" s="8">
        <f>STOCK[[#This Row],[Entradas]]-STOCK[[#This Row],[Salidas]]</f>
        <v>1</v>
      </c>
      <c r="J1260" s="12">
        <f>STOCK[[#This Row],[Precio Final]]*10%</f>
        <v>3</v>
      </c>
      <c r="K1260" s="9">
        <v>12</v>
      </c>
      <c r="L1260" s="9"/>
      <c r="M1260" s="13">
        <f>STOCK[[#This Row],[Costo Unitario (USD)]]+STOCK[[#This Row],[Costo Envío (USD)]]+STOCK[[#This Row],[Comisión 10%]]</f>
        <v>15</v>
      </c>
      <c r="N1260" s="8">
        <f t="shared" si="53"/>
        <v>22.5</v>
      </c>
      <c r="O1260" s="9">
        <f t="shared" si="54"/>
        <v>30</v>
      </c>
      <c r="P1260" s="9">
        <f>STOCK[[#This Row],[Precio Final]]-STOCK[[#This Row],[Costo total]]</f>
        <v>15</v>
      </c>
      <c r="Q1260" s="8">
        <f>STOCK[[#This Row],[Ganancia Unitaria]]*STOCK[[#This Row],[Salidas]]</f>
        <v>0</v>
      </c>
      <c r="R1260" s="8"/>
      <c r="S1260" s="8"/>
      <c r="T1260" s="9"/>
      <c r="U1260" s="8"/>
      <c r="V1260" s="8"/>
    </row>
    <row r="1261" spans="1:22" ht="51" customHeight="1" x14ac:dyDescent="0.2">
      <c r="A1261" s="14" t="s">
        <v>2445</v>
      </c>
      <c r="B1261" s="14" t="s">
        <v>506</v>
      </c>
      <c r="C1261" s="16" t="s">
        <v>2446</v>
      </c>
      <c r="D1261" s="14" t="s">
        <v>224</v>
      </c>
      <c r="E1261" s="15"/>
      <c r="F1261" s="15">
        <v>35</v>
      </c>
      <c r="G1261" s="14">
        <v>1</v>
      </c>
      <c r="H1261" s="17">
        <f>SUMIFS(VENTAS[Cantidad],VENTAS[Código del producto Vendido],STOCK[[#This Row],[Code]])</f>
        <v>0</v>
      </c>
      <c r="I1261" s="14">
        <f>STOCK[[#This Row],[Entradas]]-STOCK[[#This Row],[Salidas]]</f>
        <v>1</v>
      </c>
      <c r="J1261" s="18">
        <f>STOCK[[#This Row],[Precio Final]]*10%</f>
        <v>3.5</v>
      </c>
      <c r="K1261" s="15">
        <v>12</v>
      </c>
      <c r="L1261" s="15"/>
      <c r="M1261" s="19">
        <f>STOCK[[#This Row],[Costo Unitario (USD)]]+STOCK[[#This Row],[Costo Envío (USD)]]+STOCK[[#This Row],[Comisión 10%]]</f>
        <v>15.5</v>
      </c>
      <c r="N1261" s="14">
        <f t="shared" si="53"/>
        <v>23.25</v>
      </c>
      <c r="O1261" s="15">
        <f t="shared" si="54"/>
        <v>35</v>
      </c>
      <c r="P1261" s="15">
        <f>STOCK[[#This Row],[Precio Final]]-STOCK[[#This Row],[Costo total]]</f>
        <v>19.5</v>
      </c>
      <c r="Q1261" s="14">
        <f>STOCK[[#This Row],[Ganancia Unitaria]]*STOCK[[#This Row],[Salidas]]</f>
        <v>0</v>
      </c>
      <c r="R1261" s="14"/>
      <c r="S1261" s="14"/>
      <c r="T1261" s="15"/>
      <c r="U1261" s="14"/>
      <c r="V1261" s="14"/>
    </row>
    <row r="1262" spans="1:22" ht="17" customHeight="1" x14ac:dyDescent="0.2">
      <c r="A1262" s="8" t="s">
        <v>2447</v>
      </c>
      <c r="B1262" s="8" t="s">
        <v>506</v>
      </c>
      <c r="C1262" s="10" t="s">
        <v>2231</v>
      </c>
      <c r="D1262" s="8" t="s">
        <v>224</v>
      </c>
      <c r="E1262" s="9"/>
      <c r="F1262" s="9">
        <v>30</v>
      </c>
      <c r="G1262" s="8">
        <v>1</v>
      </c>
      <c r="H1262" s="11">
        <f>SUMIFS(VENTAS[Cantidad],VENTAS[Código del producto Vendido],STOCK[[#This Row],[Code]])</f>
        <v>0</v>
      </c>
      <c r="I1262" s="8">
        <f>STOCK[[#This Row],[Entradas]]-STOCK[[#This Row],[Salidas]]</f>
        <v>1</v>
      </c>
      <c r="J1262" s="12">
        <f>STOCK[[#This Row],[Precio Final]]*10%</f>
        <v>3</v>
      </c>
      <c r="K1262" s="9">
        <v>12</v>
      </c>
      <c r="L1262" s="9"/>
      <c r="M1262" s="13">
        <f>STOCK[[#This Row],[Costo Unitario (USD)]]+STOCK[[#This Row],[Costo Envío (USD)]]+STOCK[[#This Row],[Comisión 10%]]</f>
        <v>15</v>
      </c>
      <c r="N1262" s="8">
        <f t="shared" si="53"/>
        <v>22.5</v>
      </c>
      <c r="O1262" s="9">
        <f t="shared" si="54"/>
        <v>30</v>
      </c>
      <c r="P1262" s="9">
        <f>STOCK[[#This Row],[Precio Final]]-STOCK[[#This Row],[Costo total]]</f>
        <v>15</v>
      </c>
      <c r="Q1262" s="8">
        <f>STOCK[[#This Row],[Ganancia Unitaria]]*STOCK[[#This Row],[Salidas]]</f>
        <v>0</v>
      </c>
      <c r="R1262" s="8"/>
      <c r="S1262" s="8"/>
      <c r="T1262" s="9"/>
      <c r="U1262" s="8"/>
      <c r="V1262" s="8"/>
    </row>
    <row r="1263" spans="1:22" ht="34" customHeight="1" x14ac:dyDescent="0.2">
      <c r="A1263" s="14" t="s">
        <v>2448</v>
      </c>
      <c r="B1263" s="14" t="s">
        <v>99</v>
      </c>
      <c r="C1263" s="16" t="s">
        <v>2449</v>
      </c>
      <c r="D1263" s="14" t="s">
        <v>113</v>
      </c>
      <c r="E1263" s="15"/>
      <c r="F1263" s="15">
        <v>25</v>
      </c>
      <c r="G1263" s="14">
        <v>1</v>
      </c>
      <c r="H1263" s="17">
        <f>SUMIFS(VENTAS[Cantidad],VENTAS[Código del producto Vendido],STOCK[[#This Row],[Code]])</f>
        <v>0</v>
      </c>
      <c r="I1263" s="14">
        <f>STOCK[[#This Row],[Entradas]]-STOCK[[#This Row],[Salidas]]</f>
        <v>1</v>
      </c>
      <c r="J1263" s="18">
        <f>STOCK[[#This Row],[Precio Final]]*10%</f>
        <v>2.5</v>
      </c>
      <c r="K1263" s="15">
        <v>12</v>
      </c>
      <c r="L1263" s="15"/>
      <c r="M1263" s="19">
        <f>STOCK[[#This Row],[Costo Unitario (USD)]]+STOCK[[#This Row],[Costo Envío (USD)]]+STOCK[[#This Row],[Comisión 10%]]</f>
        <v>14.5</v>
      </c>
      <c r="N1263" s="14">
        <f t="shared" si="53"/>
        <v>21.75</v>
      </c>
      <c r="O1263" s="15">
        <f t="shared" si="54"/>
        <v>25</v>
      </c>
      <c r="P1263" s="15">
        <f>STOCK[[#This Row],[Precio Final]]-STOCK[[#This Row],[Costo total]]</f>
        <v>10.5</v>
      </c>
      <c r="Q1263" s="14">
        <f>STOCK[[#This Row],[Ganancia Unitaria]]*STOCK[[#This Row],[Salidas]]</f>
        <v>0</v>
      </c>
      <c r="R1263" s="14"/>
      <c r="S1263" s="14"/>
      <c r="T1263" s="15"/>
      <c r="U1263" s="14"/>
      <c r="V1263" s="14"/>
    </row>
    <row r="1264" spans="1:22" ht="34" customHeight="1" x14ac:dyDescent="0.2">
      <c r="A1264" s="8" t="s">
        <v>2450</v>
      </c>
      <c r="B1264" s="8" t="s">
        <v>99</v>
      </c>
      <c r="C1264" s="10" t="s">
        <v>1045</v>
      </c>
      <c r="D1264" s="8" t="s">
        <v>42</v>
      </c>
      <c r="E1264" s="9"/>
      <c r="F1264" s="9">
        <v>25</v>
      </c>
      <c r="G1264" s="8">
        <v>1</v>
      </c>
      <c r="H1264" s="11">
        <f>SUMIFS(VENTAS[Cantidad],VENTAS[Código del producto Vendido],STOCK[[#This Row],[Code]])</f>
        <v>0</v>
      </c>
      <c r="I1264" s="8">
        <f>STOCK[[#This Row],[Entradas]]-STOCK[[#This Row],[Salidas]]</f>
        <v>1</v>
      </c>
      <c r="J1264" s="12">
        <f>STOCK[[#This Row],[Precio Final]]*10%</f>
        <v>2.5</v>
      </c>
      <c r="K1264" s="9">
        <v>12</v>
      </c>
      <c r="L1264" s="9"/>
      <c r="M1264" s="13">
        <f>STOCK[[#This Row],[Costo Unitario (USD)]]+STOCK[[#This Row],[Costo Envío (USD)]]+STOCK[[#This Row],[Comisión 10%]]</f>
        <v>14.5</v>
      </c>
      <c r="N1264" s="8">
        <f t="shared" si="53"/>
        <v>21.75</v>
      </c>
      <c r="O1264" s="9">
        <f t="shared" si="54"/>
        <v>25</v>
      </c>
      <c r="P1264" s="9">
        <f>STOCK[[#This Row],[Precio Final]]-STOCK[[#This Row],[Costo total]]</f>
        <v>10.5</v>
      </c>
      <c r="Q1264" s="8">
        <f>STOCK[[#This Row],[Ganancia Unitaria]]*STOCK[[#This Row],[Salidas]]</f>
        <v>0</v>
      </c>
      <c r="R1264" s="8"/>
      <c r="S1264" s="8"/>
      <c r="T1264" s="9"/>
      <c r="U1264" s="8"/>
      <c r="V1264" s="8"/>
    </row>
    <row r="1265" spans="1:22" ht="51" customHeight="1" x14ac:dyDescent="0.2">
      <c r="A1265" s="14" t="s">
        <v>2451</v>
      </c>
      <c r="B1265" s="14" t="s">
        <v>99</v>
      </c>
      <c r="C1265" s="16" t="s">
        <v>2452</v>
      </c>
      <c r="D1265" s="14" t="s">
        <v>224</v>
      </c>
      <c r="E1265" s="15"/>
      <c r="F1265" s="15">
        <v>20</v>
      </c>
      <c r="G1265" s="14">
        <v>1</v>
      </c>
      <c r="H1265" s="17">
        <f>SUMIFS(VENTAS[Cantidad],VENTAS[Código del producto Vendido],STOCK[[#This Row],[Code]])</f>
        <v>0</v>
      </c>
      <c r="I1265" s="14">
        <f>STOCK[[#This Row],[Entradas]]-STOCK[[#This Row],[Salidas]]</f>
        <v>1</v>
      </c>
      <c r="J1265" s="18">
        <f>STOCK[[#This Row],[Precio Final]]*10%</f>
        <v>2</v>
      </c>
      <c r="K1265" s="15">
        <v>12</v>
      </c>
      <c r="L1265" s="15"/>
      <c r="M1265" s="19">
        <f>STOCK[[#This Row],[Costo Unitario (USD)]]+STOCK[[#This Row],[Costo Envío (USD)]]+STOCK[[#This Row],[Comisión 10%]]</f>
        <v>14</v>
      </c>
      <c r="N1265" s="14">
        <f t="shared" si="53"/>
        <v>21</v>
      </c>
      <c r="O1265" s="15">
        <f t="shared" si="54"/>
        <v>20</v>
      </c>
      <c r="P1265" s="15">
        <f>STOCK[[#This Row],[Precio Final]]-STOCK[[#This Row],[Costo total]]</f>
        <v>6</v>
      </c>
      <c r="Q1265" s="14">
        <f>STOCK[[#This Row],[Ganancia Unitaria]]*STOCK[[#This Row],[Salidas]]</f>
        <v>0</v>
      </c>
      <c r="R1265" s="14"/>
      <c r="S1265" s="14"/>
      <c r="T1265" s="15"/>
      <c r="U1265" s="14"/>
      <c r="V1265" s="14"/>
    </row>
    <row r="1266" spans="1:22" ht="51" customHeight="1" x14ac:dyDescent="0.2">
      <c r="A1266" s="8" t="s">
        <v>2453</v>
      </c>
      <c r="B1266" s="8" t="s">
        <v>99</v>
      </c>
      <c r="C1266" s="10" t="s">
        <v>2454</v>
      </c>
      <c r="D1266" s="8" t="s">
        <v>34</v>
      </c>
      <c r="E1266" s="9"/>
      <c r="F1266" s="9">
        <v>15</v>
      </c>
      <c r="G1266" s="8">
        <v>1</v>
      </c>
      <c r="H1266" s="11">
        <f>SUMIFS(VENTAS[Cantidad],VENTAS[Código del producto Vendido],STOCK[[#This Row],[Code]])</f>
        <v>1</v>
      </c>
      <c r="I1266" s="8">
        <f>STOCK[[#This Row],[Entradas]]-STOCK[[#This Row],[Salidas]]</f>
        <v>0</v>
      </c>
      <c r="J1266" s="12">
        <f>STOCK[[#This Row],[Precio Final]]*10%</f>
        <v>1.5</v>
      </c>
      <c r="K1266" s="9">
        <v>12</v>
      </c>
      <c r="L1266" s="9"/>
      <c r="M1266" s="13">
        <f>STOCK[[#This Row],[Costo Unitario (USD)]]+STOCK[[#This Row],[Costo Envío (USD)]]+STOCK[[#This Row],[Comisión 10%]]</f>
        <v>13.5</v>
      </c>
      <c r="N1266" s="8">
        <f t="shared" si="53"/>
        <v>20.25</v>
      </c>
      <c r="O1266" s="9">
        <f t="shared" si="54"/>
        <v>15</v>
      </c>
      <c r="P1266" s="9">
        <f>STOCK[[#This Row],[Precio Final]]-STOCK[[#This Row],[Costo total]]</f>
        <v>1.5</v>
      </c>
      <c r="Q1266" s="8">
        <f>STOCK[[#This Row],[Ganancia Unitaria]]*STOCK[[#This Row],[Salidas]]</f>
        <v>1.5</v>
      </c>
      <c r="R1266" s="8"/>
      <c r="S1266" s="8"/>
      <c r="T1266" s="9"/>
      <c r="U1266" s="8"/>
      <c r="V1266" s="8"/>
    </row>
    <row r="1267" spans="1:22" ht="51" customHeight="1" x14ac:dyDescent="0.2">
      <c r="A1267" s="14" t="s">
        <v>2455</v>
      </c>
      <c r="B1267" s="14" t="s">
        <v>99</v>
      </c>
      <c r="C1267" s="16" t="s">
        <v>2456</v>
      </c>
      <c r="D1267" s="14" t="s">
        <v>42</v>
      </c>
      <c r="E1267" s="15"/>
      <c r="F1267" s="15">
        <v>15</v>
      </c>
      <c r="G1267" s="14">
        <v>1</v>
      </c>
      <c r="H1267" s="17">
        <f>SUMIFS(VENTAS[Cantidad],VENTAS[Código del producto Vendido],STOCK[[#This Row],[Code]])</f>
        <v>1</v>
      </c>
      <c r="I1267" s="14">
        <f>STOCK[[#This Row],[Entradas]]-STOCK[[#This Row],[Salidas]]</f>
        <v>0</v>
      </c>
      <c r="J1267" s="18">
        <f>STOCK[[#This Row],[Precio Final]]*10%</f>
        <v>1.5</v>
      </c>
      <c r="K1267" s="15">
        <v>12</v>
      </c>
      <c r="L1267" s="15"/>
      <c r="M1267" s="19">
        <f>STOCK[[#This Row],[Costo Unitario (USD)]]+STOCK[[#This Row],[Costo Envío (USD)]]+STOCK[[#This Row],[Comisión 10%]]</f>
        <v>13.5</v>
      </c>
      <c r="N1267" s="14">
        <f t="shared" si="53"/>
        <v>20.25</v>
      </c>
      <c r="O1267" s="15">
        <f t="shared" si="54"/>
        <v>15</v>
      </c>
      <c r="P1267" s="15">
        <f>STOCK[[#This Row],[Precio Final]]-STOCK[[#This Row],[Costo total]]</f>
        <v>1.5</v>
      </c>
      <c r="Q1267" s="14">
        <f>STOCK[[#This Row],[Ganancia Unitaria]]*STOCK[[#This Row],[Salidas]]</f>
        <v>1.5</v>
      </c>
      <c r="R1267" s="14"/>
      <c r="S1267" s="14"/>
      <c r="T1267" s="15"/>
      <c r="U1267" s="14"/>
      <c r="V1267" s="14"/>
    </row>
    <row r="1268" spans="1:22" ht="51" customHeight="1" x14ac:dyDescent="0.2">
      <c r="A1268" s="8" t="s">
        <v>2457</v>
      </c>
      <c r="B1268" s="8" t="s">
        <v>99</v>
      </c>
      <c r="C1268" s="10" t="s">
        <v>2458</v>
      </c>
      <c r="D1268" s="8" t="s">
        <v>42</v>
      </c>
      <c r="E1268" s="9"/>
      <c r="F1268" s="9">
        <v>15</v>
      </c>
      <c r="G1268" s="8">
        <v>1</v>
      </c>
      <c r="H1268" s="11">
        <f>SUMIFS(VENTAS[Cantidad],VENTAS[Código del producto Vendido],STOCK[[#This Row],[Code]])</f>
        <v>0</v>
      </c>
      <c r="I1268" s="8">
        <f>STOCK[[#This Row],[Entradas]]-STOCK[[#This Row],[Salidas]]</f>
        <v>1</v>
      </c>
      <c r="J1268" s="12">
        <f>STOCK[[#This Row],[Precio Final]]*10%</f>
        <v>1.5</v>
      </c>
      <c r="K1268" s="9">
        <v>12</v>
      </c>
      <c r="L1268" s="9"/>
      <c r="M1268" s="13">
        <f>STOCK[[#This Row],[Costo Unitario (USD)]]+STOCK[[#This Row],[Costo Envío (USD)]]+STOCK[[#This Row],[Comisión 10%]]</f>
        <v>13.5</v>
      </c>
      <c r="N1268" s="8">
        <f t="shared" si="53"/>
        <v>20.25</v>
      </c>
      <c r="O1268" s="9">
        <f t="shared" si="54"/>
        <v>15</v>
      </c>
      <c r="P1268" s="9">
        <f>STOCK[[#This Row],[Precio Final]]-STOCK[[#This Row],[Costo total]]</f>
        <v>1.5</v>
      </c>
      <c r="Q1268" s="8">
        <f>STOCK[[#This Row],[Ganancia Unitaria]]*STOCK[[#This Row],[Salidas]]</f>
        <v>0</v>
      </c>
      <c r="R1268" s="8"/>
      <c r="S1268" s="8"/>
      <c r="T1268" s="9"/>
      <c r="U1268" s="8"/>
      <c r="V1268" s="8"/>
    </row>
    <row r="1269" spans="1:22" ht="34" customHeight="1" x14ac:dyDescent="0.2">
      <c r="A1269" s="14" t="s">
        <v>2459</v>
      </c>
      <c r="B1269" s="14" t="s">
        <v>1956</v>
      </c>
      <c r="C1269" s="16" t="s">
        <v>2460</v>
      </c>
      <c r="D1269" s="14" t="s">
        <v>1966</v>
      </c>
      <c r="E1269" s="15"/>
      <c r="F1269" s="15">
        <v>15</v>
      </c>
      <c r="G1269" s="14">
        <v>1</v>
      </c>
      <c r="H1269" s="17">
        <f>SUMIFS(VENTAS[Cantidad],VENTAS[Código del producto Vendido],STOCK[[#This Row],[Code]])</f>
        <v>0</v>
      </c>
      <c r="I1269" s="14">
        <f>STOCK[[#This Row],[Entradas]]-STOCK[[#This Row],[Salidas]]</f>
        <v>1</v>
      </c>
      <c r="J1269" s="18">
        <f>STOCK[[#This Row],[Precio Final]]*10%</f>
        <v>1.5</v>
      </c>
      <c r="K1269" s="15">
        <v>12</v>
      </c>
      <c r="L1269" s="15"/>
      <c r="M1269" s="19">
        <f>STOCK[[#This Row],[Costo Unitario (USD)]]+STOCK[[#This Row],[Costo Envío (USD)]]+STOCK[[#This Row],[Comisión 10%]]</f>
        <v>13.5</v>
      </c>
      <c r="N1269" s="14">
        <f t="shared" si="53"/>
        <v>20.25</v>
      </c>
      <c r="O1269" s="15">
        <f t="shared" si="54"/>
        <v>15</v>
      </c>
      <c r="P1269" s="15">
        <f>STOCK[[#This Row],[Precio Final]]-STOCK[[#This Row],[Costo total]]</f>
        <v>1.5</v>
      </c>
      <c r="Q1269" s="14">
        <f>STOCK[[#This Row],[Ganancia Unitaria]]*STOCK[[#This Row],[Salidas]]</f>
        <v>0</v>
      </c>
      <c r="R1269" s="14"/>
      <c r="S1269" s="14"/>
      <c r="T1269" s="15"/>
      <c r="U1269" s="14"/>
      <c r="V1269" s="14"/>
    </row>
    <row r="1270" spans="1:22" ht="34" customHeight="1" x14ac:dyDescent="0.2">
      <c r="A1270" s="8" t="s">
        <v>2461</v>
      </c>
      <c r="B1270" s="8" t="s">
        <v>179</v>
      </c>
      <c r="C1270" s="10" t="s">
        <v>2462</v>
      </c>
      <c r="D1270" s="8" t="s">
        <v>34</v>
      </c>
      <c r="E1270" s="9"/>
      <c r="F1270" s="9">
        <v>30</v>
      </c>
      <c r="G1270" s="8">
        <v>1</v>
      </c>
      <c r="H1270" s="11">
        <f>SUMIFS(VENTAS[Cantidad],VENTAS[Código del producto Vendido],STOCK[[#This Row],[Code]])</f>
        <v>0</v>
      </c>
      <c r="I1270" s="8">
        <f>STOCK[[#This Row],[Entradas]]-STOCK[[#This Row],[Salidas]]</f>
        <v>1</v>
      </c>
      <c r="J1270" s="12">
        <f>STOCK[[#This Row],[Precio Final]]*10%</f>
        <v>3</v>
      </c>
      <c r="K1270" s="9">
        <v>12</v>
      </c>
      <c r="L1270" s="9"/>
      <c r="M1270" s="13">
        <f>STOCK[[#This Row],[Costo Unitario (USD)]]+STOCK[[#This Row],[Costo Envío (USD)]]+STOCK[[#This Row],[Comisión 10%]]</f>
        <v>15</v>
      </c>
      <c r="N1270" s="8">
        <f t="shared" si="53"/>
        <v>22.5</v>
      </c>
      <c r="O1270" s="9">
        <f t="shared" si="54"/>
        <v>30</v>
      </c>
      <c r="P1270" s="9">
        <f>STOCK[[#This Row],[Precio Final]]-STOCK[[#This Row],[Costo total]]</f>
        <v>15</v>
      </c>
      <c r="Q1270" s="8">
        <f>STOCK[[#This Row],[Ganancia Unitaria]]*STOCK[[#This Row],[Salidas]]</f>
        <v>0</v>
      </c>
      <c r="R1270" s="8"/>
      <c r="S1270" s="8"/>
      <c r="T1270" s="9"/>
      <c r="U1270" s="8"/>
      <c r="V1270" s="8"/>
    </row>
    <row r="1271" spans="1:22" ht="34" customHeight="1" x14ac:dyDescent="0.2">
      <c r="A1271" s="14" t="s">
        <v>2463</v>
      </c>
      <c r="B1271" s="14" t="s">
        <v>328</v>
      </c>
      <c r="C1271" s="16" t="s">
        <v>2464</v>
      </c>
      <c r="D1271" s="14" t="s">
        <v>1238</v>
      </c>
      <c r="E1271" s="15"/>
      <c r="F1271" s="15">
        <v>25</v>
      </c>
      <c r="G1271" s="14">
        <v>1</v>
      </c>
      <c r="H1271" s="17">
        <f>SUMIFS(VENTAS[Cantidad],VENTAS[Código del producto Vendido],STOCK[[#This Row],[Code]])</f>
        <v>0</v>
      </c>
      <c r="I1271" s="14">
        <f>STOCK[[#This Row],[Entradas]]-STOCK[[#This Row],[Salidas]]</f>
        <v>1</v>
      </c>
      <c r="J1271" s="18">
        <f>STOCK[[#This Row],[Precio Final]]*10%</f>
        <v>2.5</v>
      </c>
      <c r="K1271" s="15">
        <v>12</v>
      </c>
      <c r="L1271" s="15"/>
      <c r="M1271" s="19">
        <f>STOCK[[#This Row],[Costo Unitario (USD)]]+STOCK[[#This Row],[Costo Envío (USD)]]+STOCK[[#This Row],[Comisión 10%]]</f>
        <v>14.5</v>
      </c>
      <c r="N1271" s="14">
        <f t="shared" si="53"/>
        <v>21.75</v>
      </c>
      <c r="O1271" s="15">
        <f t="shared" si="54"/>
        <v>25</v>
      </c>
      <c r="P1271" s="15">
        <f>STOCK[[#This Row],[Precio Final]]-STOCK[[#This Row],[Costo total]]</f>
        <v>10.5</v>
      </c>
      <c r="Q1271" s="14">
        <f>STOCK[[#This Row],[Ganancia Unitaria]]*STOCK[[#This Row],[Salidas]]</f>
        <v>0</v>
      </c>
      <c r="R1271" s="14"/>
      <c r="S1271" s="14"/>
      <c r="T1271" s="15"/>
      <c r="U1271" s="14"/>
      <c r="V1271" s="14"/>
    </row>
    <row r="1272" spans="1:22" ht="34" customHeight="1" x14ac:dyDescent="0.2">
      <c r="A1272" s="8" t="s">
        <v>2465</v>
      </c>
      <c r="B1272" s="8" t="s">
        <v>328</v>
      </c>
      <c r="C1272" s="10" t="s">
        <v>2464</v>
      </c>
      <c r="D1272" s="8" t="s">
        <v>1180</v>
      </c>
      <c r="E1272" s="9"/>
      <c r="F1272" s="9">
        <v>25</v>
      </c>
      <c r="G1272" s="8">
        <v>2</v>
      </c>
      <c r="H1272" s="11">
        <f>SUMIFS(VENTAS[Cantidad],VENTAS[Código del producto Vendido],STOCK[[#This Row],[Code]])</f>
        <v>0</v>
      </c>
      <c r="I1272" s="8">
        <f>STOCK[[#This Row],[Entradas]]-STOCK[[#This Row],[Salidas]]</f>
        <v>2</v>
      </c>
      <c r="J1272" s="12">
        <f>STOCK[[#This Row],[Precio Final]]*10%</f>
        <v>2.5</v>
      </c>
      <c r="K1272" s="9">
        <v>12</v>
      </c>
      <c r="L1272" s="9"/>
      <c r="M1272" s="13">
        <f>STOCK[[#This Row],[Costo Unitario (USD)]]+STOCK[[#This Row],[Costo Envío (USD)]]+STOCK[[#This Row],[Comisión 10%]]</f>
        <v>14.5</v>
      </c>
      <c r="N1272" s="8">
        <f t="shared" si="53"/>
        <v>21.75</v>
      </c>
      <c r="O1272" s="9">
        <f t="shared" si="54"/>
        <v>25</v>
      </c>
      <c r="P1272" s="9">
        <f>STOCK[[#This Row],[Precio Final]]-STOCK[[#This Row],[Costo total]]</f>
        <v>10.5</v>
      </c>
      <c r="Q1272" s="8">
        <f>STOCK[[#This Row],[Ganancia Unitaria]]*STOCK[[#This Row],[Salidas]]</f>
        <v>0</v>
      </c>
      <c r="R1272" s="8"/>
      <c r="S1272" s="8"/>
      <c r="T1272" s="9"/>
      <c r="U1272" s="8"/>
      <c r="V1272" s="8"/>
    </row>
    <row r="1273" spans="1:22" ht="34" customHeight="1" x14ac:dyDescent="0.2">
      <c r="A1273" s="14" t="s">
        <v>2466</v>
      </c>
      <c r="B1273" s="14" t="s">
        <v>321</v>
      </c>
      <c r="C1273" s="16" t="s">
        <v>2464</v>
      </c>
      <c r="D1273" s="14" t="s">
        <v>2217</v>
      </c>
      <c r="E1273" s="15"/>
      <c r="F1273" s="15">
        <v>25</v>
      </c>
      <c r="G1273" s="14">
        <v>1</v>
      </c>
      <c r="H1273" s="17">
        <f>SUMIFS(VENTAS[Cantidad],VENTAS[Código del producto Vendido],STOCK[[#This Row],[Code]])</f>
        <v>0</v>
      </c>
      <c r="I1273" s="14">
        <f>STOCK[[#This Row],[Entradas]]-STOCK[[#This Row],[Salidas]]</f>
        <v>1</v>
      </c>
      <c r="J1273" s="18">
        <f>STOCK[[#This Row],[Precio Final]]*10%</f>
        <v>2.5</v>
      </c>
      <c r="K1273" s="15">
        <v>12</v>
      </c>
      <c r="L1273" s="15"/>
      <c r="M1273" s="19">
        <f>STOCK[[#This Row],[Costo Unitario (USD)]]+STOCK[[#This Row],[Costo Envío (USD)]]+STOCK[[#This Row],[Comisión 10%]]</f>
        <v>14.5</v>
      </c>
      <c r="N1273" s="14">
        <f t="shared" si="53"/>
        <v>21.75</v>
      </c>
      <c r="O1273" s="15">
        <f t="shared" si="54"/>
        <v>25</v>
      </c>
      <c r="P1273" s="15">
        <f>STOCK[[#This Row],[Precio Final]]-STOCK[[#This Row],[Costo total]]</f>
        <v>10.5</v>
      </c>
      <c r="Q1273" s="14">
        <f>STOCK[[#This Row],[Ganancia Unitaria]]*STOCK[[#This Row],[Salidas]]</f>
        <v>0</v>
      </c>
      <c r="R1273" s="14"/>
      <c r="S1273" s="14"/>
      <c r="T1273" s="15"/>
      <c r="U1273" s="14"/>
      <c r="V1273" s="14"/>
    </row>
    <row r="1274" spans="1:22" ht="34" customHeight="1" x14ac:dyDescent="0.2">
      <c r="A1274" s="8" t="s">
        <v>2467</v>
      </c>
      <c r="B1274" s="8" t="s">
        <v>160</v>
      </c>
      <c r="C1274" s="10" t="s">
        <v>2223</v>
      </c>
      <c r="D1274" s="8" t="s">
        <v>888</v>
      </c>
      <c r="E1274" s="9"/>
      <c r="F1274" s="9">
        <v>25</v>
      </c>
      <c r="G1274" s="8">
        <v>1</v>
      </c>
      <c r="H1274" s="11">
        <f>SUMIFS(VENTAS[Cantidad],VENTAS[Código del producto Vendido],STOCK[[#This Row],[Code]])</f>
        <v>0</v>
      </c>
      <c r="I1274" s="8">
        <f>STOCK[[#This Row],[Entradas]]-STOCK[[#This Row],[Salidas]]</f>
        <v>1</v>
      </c>
      <c r="J1274" s="12">
        <f>STOCK[[#This Row],[Precio Final]]*10%</f>
        <v>2.5</v>
      </c>
      <c r="K1274" s="9">
        <v>12</v>
      </c>
      <c r="L1274" s="9"/>
      <c r="M1274" s="13">
        <f>STOCK[[#This Row],[Costo Unitario (USD)]]+STOCK[[#This Row],[Costo Envío (USD)]]+STOCK[[#This Row],[Comisión 10%]]</f>
        <v>14.5</v>
      </c>
      <c r="N1274" s="8">
        <f t="shared" si="53"/>
        <v>21.75</v>
      </c>
      <c r="O1274" s="9">
        <f t="shared" si="54"/>
        <v>25</v>
      </c>
      <c r="P1274" s="9">
        <f>STOCK[[#This Row],[Precio Final]]-STOCK[[#This Row],[Costo total]]</f>
        <v>10.5</v>
      </c>
      <c r="Q1274" s="8">
        <f>STOCK[[#This Row],[Ganancia Unitaria]]*STOCK[[#This Row],[Salidas]]</f>
        <v>0</v>
      </c>
      <c r="R1274" s="8"/>
      <c r="S1274" s="8"/>
      <c r="T1274" s="9"/>
      <c r="U1274" s="8"/>
      <c r="V1274" s="8"/>
    </row>
    <row r="1275" spans="1:22" ht="34" customHeight="1" x14ac:dyDescent="0.2">
      <c r="A1275" s="14" t="s">
        <v>2468</v>
      </c>
      <c r="B1275" s="14" t="s">
        <v>160</v>
      </c>
      <c r="C1275" s="16" t="s">
        <v>1808</v>
      </c>
      <c r="D1275" s="14" t="s">
        <v>888</v>
      </c>
      <c r="E1275" s="15"/>
      <c r="F1275" s="15">
        <v>25</v>
      </c>
      <c r="G1275" s="14">
        <v>1</v>
      </c>
      <c r="H1275" s="17">
        <f>SUMIFS(VENTAS[Cantidad],VENTAS[Código del producto Vendido],STOCK[[#This Row],[Code]])</f>
        <v>0</v>
      </c>
      <c r="I1275" s="14">
        <f>STOCK[[#This Row],[Entradas]]-STOCK[[#This Row],[Salidas]]</f>
        <v>1</v>
      </c>
      <c r="J1275" s="18">
        <f>STOCK[[#This Row],[Precio Final]]*10%</f>
        <v>2.5</v>
      </c>
      <c r="K1275" s="15">
        <v>12</v>
      </c>
      <c r="L1275" s="15"/>
      <c r="M1275" s="19">
        <f>STOCK[[#This Row],[Costo Unitario (USD)]]+STOCK[[#This Row],[Costo Envío (USD)]]+STOCK[[#This Row],[Comisión 10%]]</f>
        <v>14.5</v>
      </c>
      <c r="N1275" s="14">
        <f t="shared" si="53"/>
        <v>21.75</v>
      </c>
      <c r="O1275" s="15">
        <f t="shared" si="54"/>
        <v>25</v>
      </c>
      <c r="P1275" s="15">
        <f>STOCK[[#This Row],[Precio Final]]-STOCK[[#This Row],[Costo total]]</f>
        <v>10.5</v>
      </c>
      <c r="Q1275" s="14">
        <f>STOCK[[#This Row],[Ganancia Unitaria]]*STOCK[[#This Row],[Salidas]]</f>
        <v>0</v>
      </c>
      <c r="R1275" s="14"/>
      <c r="S1275" s="14"/>
      <c r="T1275" s="15"/>
      <c r="U1275" s="14"/>
      <c r="V1275" s="14"/>
    </row>
    <row r="1276" spans="1:22" ht="51" customHeight="1" x14ac:dyDescent="0.2">
      <c r="A1276" s="8" t="s">
        <v>2469</v>
      </c>
      <c r="B1276" s="8" t="s">
        <v>179</v>
      </c>
      <c r="C1276" s="10" t="s">
        <v>2470</v>
      </c>
      <c r="D1276" s="8" t="s">
        <v>34</v>
      </c>
      <c r="E1276" s="9"/>
      <c r="F1276" s="9">
        <v>25</v>
      </c>
      <c r="G1276" s="8">
        <v>3</v>
      </c>
      <c r="H1276" s="11">
        <f>SUMIFS(VENTAS[Cantidad],VENTAS[Código del producto Vendido],STOCK[[#This Row],[Code]])</f>
        <v>0</v>
      </c>
      <c r="I1276" s="8">
        <f>STOCK[[#This Row],[Entradas]]-STOCK[[#This Row],[Salidas]]</f>
        <v>3</v>
      </c>
      <c r="J1276" s="12">
        <f>STOCK[[#This Row],[Precio Final]]*10%</f>
        <v>2.5</v>
      </c>
      <c r="K1276" s="9">
        <v>12</v>
      </c>
      <c r="L1276" s="9"/>
      <c r="M1276" s="13">
        <f>STOCK[[#This Row],[Costo Unitario (USD)]]+STOCK[[#This Row],[Costo Envío (USD)]]+STOCK[[#This Row],[Comisión 10%]]</f>
        <v>14.5</v>
      </c>
      <c r="N1276" s="8">
        <f t="shared" si="53"/>
        <v>21.75</v>
      </c>
      <c r="O1276" s="9">
        <f t="shared" si="54"/>
        <v>25</v>
      </c>
      <c r="P1276" s="9">
        <f>STOCK[[#This Row],[Precio Final]]-STOCK[[#This Row],[Costo total]]</f>
        <v>10.5</v>
      </c>
      <c r="Q1276" s="8">
        <f>STOCK[[#This Row],[Ganancia Unitaria]]*STOCK[[#This Row],[Salidas]]</f>
        <v>0</v>
      </c>
      <c r="R1276" s="8"/>
      <c r="S1276" s="8"/>
      <c r="T1276" s="9"/>
      <c r="U1276" s="8"/>
      <c r="V1276" s="8"/>
    </row>
    <row r="1277" spans="1:22" ht="51" customHeight="1" x14ac:dyDescent="0.2">
      <c r="A1277" s="14" t="s">
        <v>2471</v>
      </c>
      <c r="B1277" s="14" t="s">
        <v>179</v>
      </c>
      <c r="C1277" s="16" t="s">
        <v>2470</v>
      </c>
      <c r="D1277" s="14" t="s">
        <v>46</v>
      </c>
      <c r="E1277" s="15"/>
      <c r="F1277" s="15">
        <v>25</v>
      </c>
      <c r="G1277" s="14">
        <v>2</v>
      </c>
      <c r="H1277" s="17">
        <f>SUMIFS(VENTAS[Cantidad],VENTAS[Código del producto Vendido],STOCK[[#This Row],[Code]])</f>
        <v>0</v>
      </c>
      <c r="I1277" s="14">
        <f>STOCK[[#This Row],[Entradas]]-STOCK[[#This Row],[Salidas]]</f>
        <v>2</v>
      </c>
      <c r="J1277" s="18">
        <f>STOCK[[#This Row],[Precio Final]]*10%</f>
        <v>2.5</v>
      </c>
      <c r="K1277" s="15">
        <v>12</v>
      </c>
      <c r="L1277" s="15"/>
      <c r="M1277" s="19">
        <f>STOCK[[#This Row],[Costo Unitario (USD)]]+STOCK[[#This Row],[Costo Envío (USD)]]+STOCK[[#This Row],[Comisión 10%]]</f>
        <v>14.5</v>
      </c>
      <c r="N1277" s="14">
        <f t="shared" si="53"/>
        <v>21.75</v>
      </c>
      <c r="O1277" s="15">
        <f t="shared" si="54"/>
        <v>25</v>
      </c>
      <c r="P1277" s="15">
        <f>STOCK[[#This Row],[Precio Final]]-STOCK[[#This Row],[Costo total]]</f>
        <v>10.5</v>
      </c>
      <c r="Q1277" s="14">
        <f>STOCK[[#This Row],[Ganancia Unitaria]]*STOCK[[#This Row],[Salidas]]</f>
        <v>0</v>
      </c>
      <c r="R1277" s="14"/>
      <c r="S1277" s="14"/>
      <c r="T1277" s="15"/>
      <c r="U1277" s="14"/>
      <c r="V1277" s="14"/>
    </row>
    <row r="1278" spans="1:22" ht="51" customHeight="1" x14ac:dyDescent="0.2">
      <c r="A1278" s="8" t="s">
        <v>2472</v>
      </c>
      <c r="B1278" s="8" t="s">
        <v>179</v>
      </c>
      <c r="C1278" s="10" t="s">
        <v>2470</v>
      </c>
      <c r="D1278" s="8" t="s">
        <v>113</v>
      </c>
      <c r="E1278" s="9"/>
      <c r="F1278" s="9">
        <v>25</v>
      </c>
      <c r="G1278" s="8">
        <v>1</v>
      </c>
      <c r="H1278" s="11">
        <f>SUMIFS(VENTAS[Cantidad],VENTAS[Código del producto Vendido],STOCK[[#This Row],[Code]])</f>
        <v>0</v>
      </c>
      <c r="I1278" s="8">
        <f>STOCK[[#This Row],[Entradas]]-STOCK[[#This Row],[Salidas]]</f>
        <v>1</v>
      </c>
      <c r="J1278" s="12">
        <f>STOCK[[#This Row],[Precio Final]]*10%</f>
        <v>2.5</v>
      </c>
      <c r="K1278" s="9">
        <v>12</v>
      </c>
      <c r="L1278" s="9"/>
      <c r="M1278" s="13">
        <f>STOCK[[#This Row],[Costo Unitario (USD)]]+STOCK[[#This Row],[Costo Envío (USD)]]+STOCK[[#This Row],[Comisión 10%]]</f>
        <v>14.5</v>
      </c>
      <c r="N1278" s="8">
        <f t="shared" si="53"/>
        <v>21.75</v>
      </c>
      <c r="O1278" s="9">
        <f t="shared" si="54"/>
        <v>25</v>
      </c>
      <c r="P1278" s="9">
        <f>STOCK[[#This Row],[Precio Final]]-STOCK[[#This Row],[Costo total]]</f>
        <v>10.5</v>
      </c>
      <c r="Q1278" s="8">
        <f>STOCK[[#This Row],[Ganancia Unitaria]]*STOCK[[#This Row],[Salidas]]</f>
        <v>0</v>
      </c>
      <c r="R1278" s="8"/>
      <c r="S1278" s="8"/>
      <c r="T1278" s="9"/>
      <c r="U1278" s="8"/>
      <c r="V1278" s="8"/>
    </row>
    <row r="1279" spans="1:22" ht="34" customHeight="1" x14ac:dyDescent="0.2">
      <c r="A1279" s="14" t="s">
        <v>2473</v>
      </c>
      <c r="B1279" s="14" t="s">
        <v>160</v>
      </c>
      <c r="C1279" s="16" t="s">
        <v>2474</v>
      </c>
      <c r="D1279" s="14" t="s">
        <v>888</v>
      </c>
      <c r="E1279" s="15"/>
      <c r="F1279" s="15">
        <v>40</v>
      </c>
      <c r="G1279" s="14">
        <v>1</v>
      </c>
      <c r="H1279" s="17">
        <f>SUMIFS(VENTAS[Cantidad],VENTAS[Código del producto Vendido],STOCK[[#This Row],[Code]])</f>
        <v>0</v>
      </c>
      <c r="I1279" s="14">
        <f>STOCK[[#This Row],[Entradas]]-STOCK[[#This Row],[Salidas]]</f>
        <v>1</v>
      </c>
      <c r="J1279" s="18">
        <f>STOCK[[#This Row],[Precio Final]]*10%</f>
        <v>4</v>
      </c>
      <c r="K1279" s="15">
        <v>12</v>
      </c>
      <c r="L1279" s="15"/>
      <c r="M1279" s="19">
        <f>STOCK[[#This Row],[Costo Unitario (USD)]]+STOCK[[#This Row],[Costo Envío (USD)]]+STOCK[[#This Row],[Comisión 10%]]</f>
        <v>16</v>
      </c>
      <c r="N1279" s="14">
        <f t="shared" si="53"/>
        <v>24</v>
      </c>
      <c r="O1279" s="15">
        <f t="shared" si="54"/>
        <v>40</v>
      </c>
      <c r="P1279" s="15">
        <f>STOCK[[#This Row],[Precio Final]]-STOCK[[#This Row],[Costo total]]</f>
        <v>24</v>
      </c>
      <c r="Q1279" s="14">
        <f>STOCK[[#This Row],[Ganancia Unitaria]]*STOCK[[#This Row],[Salidas]]</f>
        <v>0</v>
      </c>
      <c r="R1279" s="14"/>
      <c r="S1279" s="14"/>
      <c r="T1279" s="15"/>
      <c r="U1279" s="14"/>
      <c r="V1279" s="14"/>
    </row>
    <row r="1280" spans="1:22" ht="34" customHeight="1" x14ac:dyDescent="0.2">
      <c r="A1280" s="8" t="s">
        <v>2475</v>
      </c>
      <c r="B1280" s="8" t="s">
        <v>321</v>
      </c>
      <c r="C1280" s="10" t="s">
        <v>2476</v>
      </c>
      <c r="D1280" s="8" t="s">
        <v>622</v>
      </c>
      <c r="E1280" s="9"/>
      <c r="F1280" s="9">
        <v>25</v>
      </c>
      <c r="G1280" s="8">
        <v>1</v>
      </c>
      <c r="H1280" s="11">
        <f>SUMIFS(VENTAS[Cantidad],VENTAS[Código del producto Vendido],STOCK[[#This Row],[Code]])</f>
        <v>0</v>
      </c>
      <c r="I1280" s="8">
        <f>STOCK[[#This Row],[Entradas]]-STOCK[[#This Row],[Salidas]]</f>
        <v>1</v>
      </c>
      <c r="J1280" s="12">
        <f>STOCK[[#This Row],[Precio Final]]*10%</f>
        <v>2.5</v>
      </c>
      <c r="K1280" s="9">
        <v>12</v>
      </c>
      <c r="L1280" s="9"/>
      <c r="M1280" s="13">
        <f>STOCK[[#This Row],[Costo Unitario (USD)]]+STOCK[[#This Row],[Costo Envío (USD)]]+STOCK[[#This Row],[Comisión 10%]]</f>
        <v>14.5</v>
      </c>
      <c r="N1280" s="8">
        <f t="shared" si="53"/>
        <v>21.75</v>
      </c>
      <c r="O1280" s="9">
        <f t="shared" si="54"/>
        <v>25</v>
      </c>
      <c r="P1280" s="9">
        <f>STOCK[[#This Row],[Precio Final]]-STOCK[[#This Row],[Costo total]]</f>
        <v>10.5</v>
      </c>
      <c r="Q1280" s="8">
        <f>STOCK[[#This Row],[Ganancia Unitaria]]*STOCK[[#This Row],[Salidas]]</f>
        <v>0</v>
      </c>
      <c r="R1280" s="8"/>
      <c r="S1280" s="8"/>
      <c r="T1280" s="9"/>
      <c r="U1280" s="8"/>
      <c r="V1280" s="8"/>
    </row>
    <row r="1281" spans="1:22" ht="34" customHeight="1" x14ac:dyDescent="0.2">
      <c r="A1281" s="14" t="s">
        <v>2477</v>
      </c>
      <c r="B1281" s="14" t="s">
        <v>321</v>
      </c>
      <c r="C1281" s="16" t="s">
        <v>2476</v>
      </c>
      <c r="D1281" s="14" t="s">
        <v>575</v>
      </c>
      <c r="E1281" s="15"/>
      <c r="F1281" s="15">
        <v>25</v>
      </c>
      <c r="G1281" s="14">
        <v>2</v>
      </c>
      <c r="H1281" s="17">
        <f>SUMIFS(VENTAS[Cantidad],VENTAS[Código del producto Vendido],STOCK[[#This Row],[Code]])</f>
        <v>0</v>
      </c>
      <c r="I1281" s="14">
        <f>STOCK[[#This Row],[Entradas]]-STOCK[[#This Row],[Salidas]]</f>
        <v>2</v>
      </c>
      <c r="J1281" s="18">
        <f>STOCK[[#This Row],[Precio Final]]*10%</f>
        <v>2.5</v>
      </c>
      <c r="K1281" s="15">
        <v>12</v>
      </c>
      <c r="L1281" s="15"/>
      <c r="M1281" s="19">
        <f>STOCK[[#This Row],[Costo Unitario (USD)]]+STOCK[[#This Row],[Costo Envío (USD)]]+STOCK[[#This Row],[Comisión 10%]]</f>
        <v>14.5</v>
      </c>
      <c r="N1281" s="14">
        <f t="shared" si="53"/>
        <v>21.75</v>
      </c>
      <c r="O1281" s="15">
        <f t="shared" si="54"/>
        <v>25</v>
      </c>
      <c r="P1281" s="15">
        <f>STOCK[[#This Row],[Precio Final]]-STOCK[[#This Row],[Costo total]]</f>
        <v>10.5</v>
      </c>
      <c r="Q1281" s="14">
        <f>STOCK[[#This Row],[Ganancia Unitaria]]*STOCK[[#This Row],[Salidas]]</f>
        <v>0</v>
      </c>
      <c r="R1281" s="14"/>
      <c r="S1281" s="14"/>
      <c r="T1281" s="15"/>
      <c r="U1281" s="14"/>
      <c r="V1281" s="14"/>
    </row>
    <row r="1282" spans="1:22" ht="51" customHeight="1" x14ac:dyDescent="0.2">
      <c r="A1282" s="8" t="s">
        <v>2478</v>
      </c>
      <c r="B1282" s="8" t="s">
        <v>136</v>
      </c>
      <c r="C1282" s="10" t="s">
        <v>2479</v>
      </c>
      <c r="D1282" s="8" t="s">
        <v>2005</v>
      </c>
      <c r="E1282" s="9"/>
      <c r="F1282" s="9">
        <v>30</v>
      </c>
      <c r="G1282" s="8">
        <v>1</v>
      </c>
      <c r="H1282" s="11">
        <f>SUMIFS(VENTAS[Cantidad],VENTAS[Código del producto Vendido],STOCK[[#This Row],[Code]])</f>
        <v>0</v>
      </c>
      <c r="I1282" s="8">
        <f>STOCK[[#This Row],[Entradas]]-STOCK[[#This Row],[Salidas]]</f>
        <v>1</v>
      </c>
      <c r="J1282" s="12">
        <f>STOCK[[#This Row],[Precio Final]]*10%</f>
        <v>3</v>
      </c>
      <c r="K1282" s="9">
        <v>12</v>
      </c>
      <c r="L1282" s="9"/>
      <c r="M1282" s="13">
        <f>STOCK[[#This Row],[Costo Unitario (USD)]]+STOCK[[#This Row],[Costo Envío (USD)]]+STOCK[[#This Row],[Comisión 10%]]</f>
        <v>15</v>
      </c>
      <c r="N1282" s="8">
        <f t="shared" ref="N1282:N1345" si="55">M1282*1.5</f>
        <v>22.5</v>
      </c>
      <c r="O1282" s="9">
        <f t="shared" si="54"/>
        <v>30</v>
      </c>
      <c r="P1282" s="9">
        <f>STOCK[[#This Row],[Precio Final]]-STOCK[[#This Row],[Costo total]]</f>
        <v>15</v>
      </c>
      <c r="Q1282" s="8">
        <f>STOCK[[#This Row],[Ganancia Unitaria]]*STOCK[[#This Row],[Salidas]]</f>
        <v>0</v>
      </c>
      <c r="R1282" s="8"/>
      <c r="S1282" s="8"/>
      <c r="T1282" s="9"/>
      <c r="U1282" s="8"/>
      <c r="V1282" s="8"/>
    </row>
    <row r="1283" spans="1:22" ht="34" customHeight="1" x14ac:dyDescent="0.2">
      <c r="A1283" s="14" t="s">
        <v>2480</v>
      </c>
      <c r="B1283" s="14" t="s">
        <v>136</v>
      </c>
      <c r="C1283" s="16" t="s">
        <v>2481</v>
      </c>
      <c r="D1283" s="14" t="s">
        <v>1598</v>
      </c>
      <c r="E1283" s="15"/>
      <c r="F1283" s="15">
        <v>35</v>
      </c>
      <c r="G1283" s="14">
        <v>1</v>
      </c>
      <c r="H1283" s="17">
        <f>SUMIFS(VENTAS[Cantidad],VENTAS[Código del producto Vendido],STOCK[[#This Row],[Code]])</f>
        <v>1</v>
      </c>
      <c r="I1283" s="14">
        <f>STOCK[[#This Row],[Entradas]]-STOCK[[#This Row],[Salidas]]</f>
        <v>0</v>
      </c>
      <c r="J1283" s="18">
        <f>STOCK[[#This Row],[Precio Final]]*10%</f>
        <v>3.5</v>
      </c>
      <c r="K1283" s="15">
        <v>12</v>
      </c>
      <c r="L1283" s="15"/>
      <c r="M1283" s="19">
        <f>STOCK[[#This Row],[Costo Unitario (USD)]]+STOCK[[#This Row],[Costo Envío (USD)]]+STOCK[[#This Row],[Comisión 10%]]</f>
        <v>15.5</v>
      </c>
      <c r="N1283" s="14">
        <f t="shared" si="55"/>
        <v>23.25</v>
      </c>
      <c r="O1283" s="15">
        <f t="shared" si="54"/>
        <v>35</v>
      </c>
      <c r="P1283" s="15">
        <f>STOCK[[#This Row],[Precio Final]]-STOCK[[#This Row],[Costo total]]</f>
        <v>19.5</v>
      </c>
      <c r="Q1283" s="14">
        <f>STOCK[[#This Row],[Ganancia Unitaria]]*STOCK[[#This Row],[Salidas]]</f>
        <v>19.5</v>
      </c>
      <c r="R1283" s="14"/>
      <c r="S1283" s="14"/>
      <c r="T1283" s="15"/>
      <c r="U1283" s="14"/>
      <c r="V1283" s="14"/>
    </row>
    <row r="1284" spans="1:22" ht="34" customHeight="1" x14ac:dyDescent="0.2">
      <c r="A1284" s="8" t="s">
        <v>2482</v>
      </c>
      <c r="B1284" s="8" t="s">
        <v>136</v>
      </c>
      <c r="C1284" s="10" t="s">
        <v>2481</v>
      </c>
      <c r="D1284" s="8" t="s">
        <v>2483</v>
      </c>
      <c r="E1284" s="9"/>
      <c r="F1284" s="9">
        <v>35</v>
      </c>
      <c r="G1284" s="8">
        <v>1</v>
      </c>
      <c r="H1284" s="11">
        <f>SUMIFS(VENTAS[Cantidad],VENTAS[Código del producto Vendido],STOCK[[#This Row],[Code]])</f>
        <v>1</v>
      </c>
      <c r="I1284" s="8">
        <f>STOCK[[#This Row],[Entradas]]-STOCK[[#This Row],[Salidas]]</f>
        <v>0</v>
      </c>
      <c r="J1284" s="12">
        <f>STOCK[[#This Row],[Precio Final]]*10%</f>
        <v>3.5</v>
      </c>
      <c r="K1284" s="9">
        <v>12</v>
      </c>
      <c r="L1284" s="9"/>
      <c r="M1284" s="13">
        <f>STOCK[[#This Row],[Costo Unitario (USD)]]+STOCK[[#This Row],[Costo Envío (USD)]]+STOCK[[#This Row],[Comisión 10%]]</f>
        <v>15.5</v>
      </c>
      <c r="N1284" s="8">
        <f t="shared" si="55"/>
        <v>23.25</v>
      </c>
      <c r="O1284" s="9">
        <f t="shared" si="54"/>
        <v>35</v>
      </c>
      <c r="P1284" s="9">
        <f>STOCK[[#This Row],[Precio Final]]-STOCK[[#This Row],[Costo total]]</f>
        <v>19.5</v>
      </c>
      <c r="Q1284" s="8">
        <f>STOCK[[#This Row],[Ganancia Unitaria]]*STOCK[[#This Row],[Salidas]]</f>
        <v>19.5</v>
      </c>
      <c r="R1284" s="8"/>
      <c r="S1284" s="8"/>
      <c r="T1284" s="9"/>
      <c r="U1284" s="8"/>
      <c r="V1284" s="8"/>
    </row>
    <row r="1285" spans="1:22" ht="34" customHeight="1" x14ac:dyDescent="0.2">
      <c r="A1285" s="14" t="s">
        <v>2484</v>
      </c>
      <c r="B1285" s="14" t="s">
        <v>136</v>
      </c>
      <c r="C1285" s="16" t="s">
        <v>2485</v>
      </c>
      <c r="D1285" s="14" t="s">
        <v>1945</v>
      </c>
      <c r="E1285" s="15"/>
      <c r="F1285" s="15">
        <v>30</v>
      </c>
      <c r="G1285" s="14">
        <v>1</v>
      </c>
      <c r="H1285" s="17">
        <f>SUMIFS(VENTAS[Cantidad],VENTAS[Código del producto Vendido],STOCK[[#This Row],[Code]])</f>
        <v>1</v>
      </c>
      <c r="I1285" s="14">
        <f>STOCK[[#This Row],[Entradas]]-STOCK[[#This Row],[Salidas]]</f>
        <v>0</v>
      </c>
      <c r="J1285" s="18">
        <f>STOCK[[#This Row],[Precio Final]]*10%</f>
        <v>3</v>
      </c>
      <c r="K1285" s="15">
        <v>12</v>
      </c>
      <c r="L1285" s="15"/>
      <c r="M1285" s="19">
        <f>STOCK[[#This Row],[Costo Unitario (USD)]]+STOCK[[#This Row],[Costo Envío (USD)]]+STOCK[[#This Row],[Comisión 10%]]</f>
        <v>15</v>
      </c>
      <c r="N1285" s="14">
        <f t="shared" si="55"/>
        <v>22.5</v>
      </c>
      <c r="O1285" s="15">
        <f t="shared" si="54"/>
        <v>30</v>
      </c>
      <c r="P1285" s="15">
        <f>STOCK[[#This Row],[Precio Final]]-STOCK[[#This Row],[Costo total]]</f>
        <v>15</v>
      </c>
      <c r="Q1285" s="14">
        <f>STOCK[[#This Row],[Ganancia Unitaria]]*STOCK[[#This Row],[Salidas]]</f>
        <v>15</v>
      </c>
      <c r="R1285" s="14"/>
      <c r="S1285" s="14"/>
      <c r="T1285" s="15"/>
      <c r="U1285" s="14"/>
      <c r="V1285" s="14"/>
    </row>
    <row r="1286" spans="1:22" ht="34" customHeight="1" x14ac:dyDescent="0.2">
      <c r="A1286" s="8" t="s">
        <v>2486</v>
      </c>
      <c r="B1286" s="8" t="s">
        <v>136</v>
      </c>
      <c r="C1286" s="10" t="s">
        <v>2485</v>
      </c>
      <c r="D1286" s="8" t="s">
        <v>2419</v>
      </c>
      <c r="E1286" s="9"/>
      <c r="F1286" s="9">
        <v>30</v>
      </c>
      <c r="G1286" s="8">
        <v>1</v>
      </c>
      <c r="H1286" s="11">
        <f>SUMIFS(VENTAS[Cantidad],VENTAS[Código del producto Vendido],STOCK[[#This Row],[Code]])</f>
        <v>0</v>
      </c>
      <c r="I1286" s="8">
        <f>STOCK[[#This Row],[Entradas]]-STOCK[[#This Row],[Salidas]]</f>
        <v>1</v>
      </c>
      <c r="J1286" s="12">
        <f>STOCK[[#This Row],[Precio Final]]*10%</f>
        <v>3</v>
      </c>
      <c r="K1286" s="9">
        <v>12</v>
      </c>
      <c r="L1286" s="9"/>
      <c r="M1286" s="13">
        <f>STOCK[[#This Row],[Costo Unitario (USD)]]+STOCK[[#This Row],[Costo Envío (USD)]]+STOCK[[#This Row],[Comisión 10%]]</f>
        <v>15</v>
      </c>
      <c r="N1286" s="8">
        <f t="shared" si="55"/>
        <v>22.5</v>
      </c>
      <c r="O1286" s="9">
        <f t="shared" si="54"/>
        <v>30</v>
      </c>
      <c r="P1286" s="9">
        <f>STOCK[[#This Row],[Precio Final]]-STOCK[[#This Row],[Costo total]]</f>
        <v>15</v>
      </c>
      <c r="Q1286" s="8">
        <f>STOCK[[#This Row],[Ganancia Unitaria]]*STOCK[[#This Row],[Salidas]]</f>
        <v>0</v>
      </c>
      <c r="R1286" s="8"/>
      <c r="S1286" s="8"/>
      <c r="T1286" s="9"/>
      <c r="U1286" s="8"/>
      <c r="V1286" s="8"/>
    </row>
    <row r="1287" spans="1:22" ht="34" customHeight="1" x14ac:dyDescent="0.2">
      <c r="A1287" s="14" t="s">
        <v>2487</v>
      </c>
      <c r="B1287" s="14" t="s">
        <v>136</v>
      </c>
      <c r="C1287" s="16" t="s">
        <v>2488</v>
      </c>
      <c r="D1287" s="14" t="s">
        <v>2419</v>
      </c>
      <c r="E1287" s="15"/>
      <c r="F1287" s="15">
        <v>35</v>
      </c>
      <c r="G1287" s="14">
        <v>1</v>
      </c>
      <c r="H1287" s="17">
        <f>SUMIFS(VENTAS[Cantidad],VENTAS[Código del producto Vendido],STOCK[[#This Row],[Code]])</f>
        <v>0</v>
      </c>
      <c r="I1287" s="14">
        <f>STOCK[[#This Row],[Entradas]]-STOCK[[#This Row],[Salidas]]</f>
        <v>1</v>
      </c>
      <c r="J1287" s="18">
        <f>STOCK[[#This Row],[Precio Final]]*10%</f>
        <v>3.5</v>
      </c>
      <c r="K1287" s="15">
        <v>12</v>
      </c>
      <c r="L1287" s="15"/>
      <c r="M1287" s="19">
        <f>STOCK[[#This Row],[Costo Unitario (USD)]]+STOCK[[#This Row],[Costo Envío (USD)]]+STOCK[[#This Row],[Comisión 10%]]</f>
        <v>15.5</v>
      </c>
      <c r="N1287" s="14">
        <f t="shared" si="55"/>
        <v>23.25</v>
      </c>
      <c r="O1287" s="15">
        <f t="shared" si="54"/>
        <v>35</v>
      </c>
      <c r="P1287" s="15">
        <f>STOCK[[#This Row],[Precio Final]]-STOCK[[#This Row],[Costo total]]</f>
        <v>19.5</v>
      </c>
      <c r="Q1287" s="14">
        <f>STOCK[[#This Row],[Ganancia Unitaria]]*STOCK[[#This Row],[Salidas]]</f>
        <v>0</v>
      </c>
      <c r="R1287" s="14"/>
      <c r="S1287" s="14"/>
      <c r="T1287" s="15"/>
      <c r="U1287" s="14"/>
      <c r="V1287" s="14"/>
    </row>
    <row r="1288" spans="1:22" ht="51" customHeight="1" x14ac:dyDescent="0.2">
      <c r="A1288" s="8" t="s">
        <v>2489</v>
      </c>
      <c r="B1288" s="8" t="s">
        <v>136</v>
      </c>
      <c r="C1288" s="10" t="s">
        <v>2490</v>
      </c>
      <c r="D1288" s="8" t="s">
        <v>113</v>
      </c>
      <c r="E1288" s="9"/>
      <c r="F1288" s="9">
        <v>30</v>
      </c>
      <c r="G1288" s="8">
        <v>1</v>
      </c>
      <c r="H1288" s="11">
        <f>SUMIFS(VENTAS[Cantidad],VENTAS[Código del producto Vendido],STOCK[[#This Row],[Code]])</f>
        <v>1</v>
      </c>
      <c r="I1288" s="8">
        <f>STOCK[[#This Row],[Entradas]]-STOCK[[#This Row],[Salidas]]</f>
        <v>0</v>
      </c>
      <c r="J1288" s="12">
        <f>STOCK[[#This Row],[Precio Final]]*10%</f>
        <v>3</v>
      </c>
      <c r="K1288" s="9">
        <v>12</v>
      </c>
      <c r="L1288" s="9"/>
      <c r="M1288" s="13">
        <f>STOCK[[#This Row],[Costo Unitario (USD)]]+STOCK[[#This Row],[Costo Envío (USD)]]+STOCK[[#This Row],[Comisión 10%]]</f>
        <v>15</v>
      </c>
      <c r="N1288" s="8">
        <f t="shared" si="55"/>
        <v>22.5</v>
      </c>
      <c r="O1288" s="9">
        <f t="shared" si="54"/>
        <v>30</v>
      </c>
      <c r="P1288" s="9">
        <f>STOCK[[#This Row],[Precio Final]]-STOCK[[#This Row],[Costo total]]</f>
        <v>15</v>
      </c>
      <c r="Q1288" s="8">
        <f>STOCK[[#This Row],[Ganancia Unitaria]]*STOCK[[#This Row],[Salidas]]</f>
        <v>15</v>
      </c>
      <c r="R1288" s="8"/>
      <c r="S1288" s="8"/>
      <c r="T1288" s="9"/>
      <c r="U1288" s="8"/>
      <c r="V1288" s="8"/>
    </row>
    <row r="1289" spans="1:22" ht="34" customHeight="1" x14ac:dyDescent="0.2">
      <c r="A1289" s="14" t="s">
        <v>2491</v>
      </c>
      <c r="B1289" s="14" t="s">
        <v>136</v>
      </c>
      <c r="C1289" s="16" t="s">
        <v>2492</v>
      </c>
      <c r="D1289" s="14" t="s">
        <v>224</v>
      </c>
      <c r="E1289" s="15"/>
      <c r="F1289" s="15">
        <v>40</v>
      </c>
      <c r="G1289" s="14">
        <v>1</v>
      </c>
      <c r="H1289" s="17">
        <f>SUMIFS(VENTAS[Cantidad],VENTAS[Código del producto Vendido],STOCK[[#This Row],[Code]])</f>
        <v>0</v>
      </c>
      <c r="I1289" s="14">
        <f>STOCK[[#This Row],[Entradas]]-STOCK[[#This Row],[Salidas]]</f>
        <v>1</v>
      </c>
      <c r="J1289" s="18">
        <f>STOCK[[#This Row],[Precio Final]]*10%</f>
        <v>4</v>
      </c>
      <c r="K1289" s="15">
        <v>12</v>
      </c>
      <c r="L1289" s="15"/>
      <c r="M1289" s="19">
        <f>STOCK[[#This Row],[Costo Unitario (USD)]]+STOCK[[#This Row],[Costo Envío (USD)]]+STOCK[[#This Row],[Comisión 10%]]</f>
        <v>16</v>
      </c>
      <c r="N1289" s="14">
        <f t="shared" si="55"/>
        <v>24</v>
      </c>
      <c r="O1289" s="15">
        <f t="shared" si="54"/>
        <v>40</v>
      </c>
      <c r="P1289" s="15">
        <f>STOCK[[#This Row],[Precio Final]]-STOCK[[#This Row],[Costo total]]</f>
        <v>24</v>
      </c>
      <c r="Q1289" s="14">
        <f>STOCK[[#This Row],[Ganancia Unitaria]]*STOCK[[#This Row],[Salidas]]</f>
        <v>0</v>
      </c>
      <c r="R1289" s="14"/>
      <c r="S1289" s="14"/>
      <c r="T1289" s="15"/>
      <c r="U1289" s="14"/>
      <c r="V1289" s="14"/>
    </row>
    <row r="1290" spans="1:22" ht="34" customHeight="1" x14ac:dyDescent="0.2">
      <c r="A1290" s="8" t="s">
        <v>2493</v>
      </c>
      <c r="B1290" s="8" t="s">
        <v>136</v>
      </c>
      <c r="C1290" s="10" t="s">
        <v>2494</v>
      </c>
      <c r="D1290" s="8" t="s">
        <v>2495</v>
      </c>
      <c r="E1290" s="9"/>
      <c r="F1290" s="9">
        <v>35</v>
      </c>
      <c r="G1290" s="8">
        <v>1</v>
      </c>
      <c r="H1290" s="11">
        <f>SUMIFS(VENTAS[Cantidad],VENTAS[Código del producto Vendido],STOCK[[#This Row],[Code]])</f>
        <v>1</v>
      </c>
      <c r="I1290" s="8">
        <f>STOCK[[#This Row],[Entradas]]-STOCK[[#This Row],[Salidas]]</f>
        <v>0</v>
      </c>
      <c r="J1290" s="12">
        <f>STOCK[[#This Row],[Precio Final]]*10%</f>
        <v>3.5</v>
      </c>
      <c r="K1290" s="9">
        <v>12</v>
      </c>
      <c r="L1290" s="9"/>
      <c r="M1290" s="13">
        <f>STOCK[[#This Row],[Costo Unitario (USD)]]+STOCK[[#This Row],[Costo Envío (USD)]]+STOCK[[#This Row],[Comisión 10%]]</f>
        <v>15.5</v>
      </c>
      <c r="N1290" s="8">
        <f t="shared" si="55"/>
        <v>23.25</v>
      </c>
      <c r="O1290" s="9">
        <f t="shared" si="54"/>
        <v>35</v>
      </c>
      <c r="P1290" s="9">
        <f>STOCK[[#This Row],[Precio Final]]-STOCK[[#This Row],[Costo total]]</f>
        <v>19.5</v>
      </c>
      <c r="Q1290" s="8">
        <f>STOCK[[#This Row],[Ganancia Unitaria]]*STOCK[[#This Row],[Salidas]]</f>
        <v>19.5</v>
      </c>
      <c r="R1290" s="8"/>
      <c r="S1290" s="8"/>
      <c r="T1290" s="9"/>
      <c r="U1290" s="8"/>
      <c r="V1290" s="8"/>
    </row>
    <row r="1291" spans="1:22" ht="34" customHeight="1" x14ac:dyDescent="0.2">
      <c r="A1291" s="14" t="s">
        <v>2496</v>
      </c>
      <c r="B1291" s="14" t="s">
        <v>136</v>
      </c>
      <c r="C1291" s="16" t="s">
        <v>2494</v>
      </c>
      <c r="D1291" s="14" t="s">
        <v>2497</v>
      </c>
      <c r="E1291" s="15"/>
      <c r="F1291" s="15">
        <v>35</v>
      </c>
      <c r="G1291" s="14">
        <v>1</v>
      </c>
      <c r="H1291" s="17">
        <f>SUMIFS(VENTAS[Cantidad],VENTAS[Código del producto Vendido],STOCK[[#This Row],[Code]])</f>
        <v>0</v>
      </c>
      <c r="I1291" s="14">
        <f>STOCK[[#This Row],[Entradas]]-STOCK[[#This Row],[Salidas]]</f>
        <v>1</v>
      </c>
      <c r="J1291" s="18">
        <f>STOCK[[#This Row],[Precio Final]]*10%</f>
        <v>3.5</v>
      </c>
      <c r="K1291" s="15">
        <v>12</v>
      </c>
      <c r="L1291" s="15"/>
      <c r="M1291" s="19">
        <f>STOCK[[#This Row],[Costo Unitario (USD)]]+STOCK[[#This Row],[Costo Envío (USD)]]+STOCK[[#This Row],[Comisión 10%]]</f>
        <v>15.5</v>
      </c>
      <c r="N1291" s="14">
        <f t="shared" si="55"/>
        <v>23.25</v>
      </c>
      <c r="O1291" s="15">
        <f t="shared" si="54"/>
        <v>35</v>
      </c>
      <c r="P1291" s="15">
        <f>STOCK[[#This Row],[Precio Final]]-STOCK[[#This Row],[Costo total]]</f>
        <v>19.5</v>
      </c>
      <c r="Q1291" s="14">
        <f>STOCK[[#This Row],[Ganancia Unitaria]]*STOCK[[#This Row],[Salidas]]</f>
        <v>0</v>
      </c>
      <c r="R1291" s="14"/>
      <c r="S1291" s="14"/>
      <c r="T1291" s="15"/>
      <c r="U1291" s="14"/>
      <c r="V1291" s="14"/>
    </row>
    <row r="1292" spans="1:22" ht="51" customHeight="1" x14ac:dyDescent="0.2">
      <c r="A1292" s="8" t="s">
        <v>2498</v>
      </c>
      <c r="B1292" s="8" t="s">
        <v>494</v>
      </c>
      <c r="C1292" s="10" t="s">
        <v>2499</v>
      </c>
      <c r="D1292" s="8" t="s">
        <v>34</v>
      </c>
      <c r="E1292" s="9"/>
      <c r="F1292" s="9">
        <v>40</v>
      </c>
      <c r="G1292" s="8">
        <v>1</v>
      </c>
      <c r="H1292" s="11">
        <f>SUMIFS(VENTAS[Cantidad],VENTAS[Código del producto Vendido],STOCK[[#This Row],[Code]])</f>
        <v>0</v>
      </c>
      <c r="I1292" s="8">
        <f>STOCK[[#This Row],[Entradas]]-STOCK[[#This Row],[Salidas]]</f>
        <v>1</v>
      </c>
      <c r="J1292" s="12">
        <f>STOCK[[#This Row],[Precio Final]]*10%</f>
        <v>4</v>
      </c>
      <c r="K1292" s="9">
        <v>12</v>
      </c>
      <c r="L1292" s="9"/>
      <c r="M1292" s="13">
        <f>STOCK[[#This Row],[Costo Unitario (USD)]]+STOCK[[#This Row],[Costo Envío (USD)]]+STOCK[[#This Row],[Comisión 10%]]</f>
        <v>16</v>
      </c>
      <c r="N1292" s="8">
        <f t="shared" si="55"/>
        <v>24</v>
      </c>
      <c r="O1292" s="9">
        <f t="shared" si="54"/>
        <v>40</v>
      </c>
      <c r="P1292" s="9">
        <f>STOCK[[#This Row],[Precio Final]]-STOCK[[#This Row],[Costo total]]</f>
        <v>24</v>
      </c>
      <c r="Q1292" s="8">
        <f>STOCK[[#This Row],[Ganancia Unitaria]]*STOCK[[#This Row],[Salidas]]</f>
        <v>0</v>
      </c>
      <c r="R1292" s="8"/>
      <c r="S1292" s="8"/>
      <c r="T1292" s="9"/>
      <c r="U1292" s="8"/>
      <c r="V1292" s="8"/>
    </row>
    <row r="1293" spans="1:22" ht="34" customHeight="1" x14ac:dyDescent="0.2">
      <c r="A1293" s="14" t="s">
        <v>2500</v>
      </c>
      <c r="B1293" s="14" t="s">
        <v>136</v>
      </c>
      <c r="C1293" s="16" t="s">
        <v>2501</v>
      </c>
      <c r="D1293" s="14" t="s">
        <v>1598</v>
      </c>
      <c r="E1293" s="15"/>
      <c r="F1293" s="15">
        <v>30</v>
      </c>
      <c r="G1293" s="14">
        <v>1</v>
      </c>
      <c r="H1293" s="17">
        <f>SUMIFS(VENTAS[Cantidad],VENTAS[Código del producto Vendido],STOCK[[#This Row],[Code]])</f>
        <v>0</v>
      </c>
      <c r="I1293" s="14">
        <f>STOCK[[#This Row],[Entradas]]-STOCK[[#This Row],[Salidas]]</f>
        <v>1</v>
      </c>
      <c r="J1293" s="18">
        <f>STOCK[[#This Row],[Precio Final]]*10%</f>
        <v>3</v>
      </c>
      <c r="K1293" s="15">
        <v>12</v>
      </c>
      <c r="L1293" s="15"/>
      <c r="M1293" s="19">
        <f>STOCK[[#This Row],[Costo Unitario (USD)]]+STOCK[[#This Row],[Costo Envío (USD)]]+STOCK[[#This Row],[Comisión 10%]]</f>
        <v>15</v>
      </c>
      <c r="N1293" s="14">
        <f t="shared" si="55"/>
        <v>22.5</v>
      </c>
      <c r="O1293" s="15">
        <f t="shared" si="54"/>
        <v>30</v>
      </c>
      <c r="P1293" s="15">
        <f>STOCK[[#This Row],[Precio Final]]-STOCK[[#This Row],[Costo total]]</f>
        <v>15</v>
      </c>
      <c r="Q1293" s="14">
        <f>STOCK[[#This Row],[Ganancia Unitaria]]*STOCK[[#This Row],[Salidas]]</f>
        <v>0</v>
      </c>
      <c r="R1293" s="14"/>
      <c r="S1293" s="14"/>
      <c r="T1293" s="15"/>
      <c r="U1293" s="14"/>
      <c r="V1293" s="14"/>
    </row>
    <row r="1294" spans="1:22" ht="34" customHeight="1" x14ac:dyDescent="0.2">
      <c r="A1294" s="8" t="s">
        <v>2502</v>
      </c>
      <c r="B1294" s="8" t="s">
        <v>136</v>
      </c>
      <c r="C1294" s="10" t="s">
        <v>2503</v>
      </c>
      <c r="D1294" s="8" t="s">
        <v>2504</v>
      </c>
      <c r="E1294" s="9"/>
      <c r="F1294" s="9">
        <v>45</v>
      </c>
      <c r="G1294" s="8">
        <v>1</v>
      </c>
      <c r="H1294" s="11">
        <f>SUMIFS(VENTAS[Cantidad],VENTAS[Código del producto Vendido],STOCK[[#This Row],[Code]])</f>
        <v>1</v>
      </c>
      <c r="I1294" s="8">
        <f>STOCK[[#This Row],[Entradas]]-STOCK[[#This Row],[Salidas]]</f>
        <v>0</v>
      </c>
      <c r="J1294" s="12">
        <f>STOCK[[#This Row],[Precio Final]]*10%</f>
        <v>4.5</v>
      </c>
      <c r="K1294" s="9">
        <v>12</v>
      </c>
      <c r="L1294" s="9"/>
      <c r="M1294" s="13">
        <f>STOCK[[#This Row],[Costo Unitario (USD)]]+STOCK[[#This Row],[Costo Envío (USD)]]+STOCK[[#This Row],[Comisión 10%]]</f>
        <v>16.5</v>
      </c>
      <c r="N1294" s="8">
        <f t="shared" si="55"/>
        <v>24.75</v>
      </c>
      <c r="O1294" s="9">
        <f t="shared" ref="O1294:O1357" si="56">F1294</f>
        <v>45</v>
      </c>
      <c r="P1294" s="9">
        <f>STOCK[[#This Row],[Precio Final]]-STOCK[[#This Row],[Costo total]]</f>
        <v>28.5</v>
      </c>
      <c r="Q1294" s="8">
        <f>STOCK[[#This Row],[Ganancia Unitaria]]*STOCK[[#This Row],[Salidas]]</f>
        <v>28.5</v>
      </c>
      <c r="R1294" s="8"/>
      <c r="S1294" s="8"/>
      <c r="T1294" s="9"/>
      <c r="U1294" s="8"/>
      <c r="V1294" s="8"/>
    </row>
    <row r="1295" spans="1:22" ht="34" customHeight="1" x14ac:dyDescent="0.2">
      <c r="A1295" s="14" t="s">
        <v>2505</v>
      </c>
      <c r="B1295" s="14" t="s">
        <v>179</v>
      </c>
      <c r="C1295" s="16" t="s">
        <v>2506</v>
      </c>
      <c r="D1295" s="14" t="s">
        <v>34</v>
      </c>
      <c r="E1295" s="15"/>
      <c r="F1295" s="15">
        <v>30</v>
      </c>
      <c r="G1295" s="14">
        <v>1</v>
      </c>
      <c r="H1295" s="17">
        <f>SUMIFS(VENTAS[Cantidad],VENTAS[Código del producto Vendido],STOCK[[#This Row],[Code]])</f>
        <v>0</v>
      </c>
      <c r="I1295" s="14">
        <f>STOCK[[#This Row],[Entradas]]-STOCK[[#This Row],[Salidas]]</f>
        <v>1</v>
      </c>
      <c r="J1295" s="18">
        <f>STOCK[[#This Row],[Precio Final]]*10%</f>
        <v>3</v>
      </c>
      <c r="K1295" s="15">
        <v>12</v>
      </c>
      <c r="L1295" s="15"/>
      <c r="M1295" s="19">
        <f>STOCK[[#This Row],[Costo Unitario (USD)]]+STOCK[[#This Row],[Costo Envío (USD)]]+STOCK[[#This Row],[Comisión 10%]]</f>
        <v>15</v>
      </c>
      <c r="N1295" s="14">
        <f t="shared" si="55"/>
        <v>22.5</v>
      </c>
      <c r="O1295" s="15">
        <f t="shared" si="56"/>
        <v>30</v>
      </c>
      <c r="P1295" s="15">
        <f>STOCK[[#This Row],[Precio Final]]-STOCK[[#This Row],[Costo total]]</f>
        <v>15</v>
      </c>
      <c r="Q1295" s="14">
        <f>STOCK[[#This Row],[Ganancia Unitaria]]*STOCK[[#This Row],[Salidas]]</f>
        <v>0</v>
      </c>
      <c r="R1295" s="14"/>
      <c r="S1295" s="14"/>
      <c r="T1295" s="15"/>
      <c r="U1295" s="14"/>
      <c r="V1295" s="14"/>
    </row>
    <row r="1296" spans="1:22" ht="34" customHeight="1" x14ac:dyDescent="0.2">
      <c r="A1296" s="8" t="s">
        <v>2507</v>
      </c>
      <c r="B1296" s="8" t="s">
        <v>136</v>
      </c>
      <c r="C1296" s="10" t="s">
        <v>2508</v>
      </c>
      <c r="D1296" s="8" t="s">
        <v>1598</v>
      </c>
      <c r="E1296" s="9"/>
      <c r="F1296" s="9">
        <v>45</v>
      </c>
      <c r="G1296" s="8">
        <v>1</v>
      </c>
      <c r="H1296" s="11">
        <f>SUMIFS(VENTAS[Cantidad],VENTAS[Código del producto Vendido],STOCK[[#This Row],[Code]])</f>
        <v>0</v>
      </c>
      <c r="I1296" s="8">
        <f>STOCK[[#This Row],[Entradas]]-STOCK[[#This Row],[Salidas]]</f>
        <v>1</v>
      </c>
      <c r="J1296" s="12">
        <f>STOCK[[#This Row],[Precio Final]]*10%</f>
        <v>4.5</v>
      </c>
      <c r="K1296" s="9">
        <v>12</v>
      </c>
      <c r="L1296" s="9"/>
      <c r="M1296" s="13">
        <f>STOCK[[#This Row],[Costo Unitario (USD)]]+STOCK[[#This Row],[Costo Envío (USD)]]+STOCK[[#This Row],[Comisión 10%]]</f>
        <v>16.5</v>
      </c>
      <c r="N1296" s="8">
        <f t="shared" si="55"/>
        <v>24.75</v>
      </c>
      <c r="O1296" s="9">
        <f t="shared" si="56"/>
        <v>45</v>
      </c>
      <c r="P1296" s="9">
        <f>STOCK[[#This Row],[Precio Final]]-STOCK[[#This Row],[Costo total]]</f>
        <v>28.5</v>
      </c>
      <c r="Q1296" s="8">
        <f>STOCK[[#This Row],[Ganancia Unitaria]]*STOCK[[#This Row],[Salidas]]</f>
        <v>0</v>
      </c>
      <c r="R1296" s="8"/>
      <c r="S1296" s="8"/>
      <c r="T1296" s="9"/>
      <c r="U1296" s="8"/>
      <c r="V1296" s="8"/>
    </row>
    <row r="1297" spans="1:22" ht="51" customHeight="1" x14ac:dyDescent="0.2">
      <c r="A1297" s="14" t="s">
        <v>2509</v>
      </c>
      <c r="B1297" s="14" t="s">
        <v>136</v>
      </c>
      <c r="C1297" s="16" t="s">
        <v>2510</v>
      </c>
      <c r="D1297" s="14" t="s">
        <v>1945</v>
      </c>
      <c r="E1297" s="15"/>
      <c r="F1297" s="15">
        <v>40</v>
      </c>
      <c r="G1297" s="14">
        <v>1</v>
      </c>
      <c r="H1297" s="17">
        <f>SUMIFS(VENTAS[Cantidad],VENTAS[Código del producto Vendido],STOCK[[#This Row],[Code]])</f>
        <v>0</v>
      </c>
      <c r="I1297" s="14">
        <f>STOCK[[#This Row],[Entradas]]-STOCK[[#This Row],[Salidas]]</f>
        <v>1</v>
      </c>
      <c r="J1297" s="18">
        <f>STOCK[[#This Row],[Precio Final]]*10%</f>
        <v>4</v>
      </c>
      <c r="K1297" s="15">
        <v>12</v>
      </c>
      <c r="L1297" s="15"/>
      <c r="M1297" s="19">
        <f>STOCK[[#This Row],[Costo Unitario (USD)]]+STOCK[[#This Row],[Costo Envío (USD)]]+STOCK[[#This Row],[Comisión 10%]]</f>
        <v>16</v>
      </c>
      <c r="N1297" s="14">
        <f t="shared" si="55"/>
        <v>24</v>
      </c>
      <c r="O1297" s="15">
        <f t="shared" si="56"/>
        <v>40</v>
      </c>
      <c r="P1297" s="15">
        <f>STOCK[[#This Row],[Precio Final]]-STOCK[[#This Row],[Costo total]]</f>
        <v>24</v>
      </c>
      <c r="Q1297" s="14">
        <f>STOCK[[#This Row],[Ganancia Unitaria]]*STOCK[[#This Row],[Salidas]]</f>
        <v>0</v>
      </c>
      <c r="R1297" s="14"/>
      <c r="S1297" s="14"/>
      <c r="T1297" s="15"/>
      <c r="U1297" s="14"/>
      <c r="V1297" s="14"/>
    </row>
    <row r="1298" spans="1:22" ht="51" customHeight="1" x14ac:dyDescent="0.2">
      <c r="A1298" s="8" t="s">
        <v>2511</v>
      </c>
      <c r="B1298" s="8" t="s">
        <v>136</v>
      </c>
      <c r="C1298" s="10" t="s">
        <v>2512</v>
      </c>
      <c r="D1298" s="8" t="s">
        <v>2483</v>
      </c>
      <c r="E1298" s="9"/>
      <c r="F1298" s="9">
        <v>40</v>
      </c>
      <c r="G1298" s="8">
        <v>1</v>
      </c>
      <c r="H1298" s="11">
        <f>SUMIFS(VENTAS[Cantidad],VENTAS[Código del producto Vendido],STOCK[[#This Row],[Code]])</f>
        <v>0</v>
      </c>
      <c r="I1298" s="8">
        <f>STOCK[[#This Row],[Entradas]]-STOCK[[#This Row],[Salidas]]</f>
        <v>1</v>
      </c>
      <c r="J1298" s="12">
        <f>STOCK[[#This Row],[Precio Final]]*10%</f>
        <v>4</v>
      </c>
      <c r="K1298" s="9">
        <v>12</v>
      </c>
      <c r="L1298" s="9"/>
      <c r="M1298" s="13">
        <f>STOCK[[#This Row],[Costo Unitario (USD)]]+STOCK[[#This Row],[Costo Envío (USD)]]+STOCK[[#This Row],[Comisión 10%]]</f>
        <v>16</v>
      </c>
      <c r="N1298" s="8">
        <f t="shared" si="55"/>
        <v>24</v>
      </c>
      <c r="O1298" s="9">
        <f t="shared" si="56"/>
        <v>40</v>
      </c>
      <c r="P1298" s="9">
        <f>STOCK[[#This Row],[Precio Final]]-STOCK[[#This Row],[Costo total]]</f>
        <v>24</v>
      </c>
      <c r="Q1298" s="8">
        <f>STOCK[[#This Row],[Ganancia Unitaria]]*STOCK[[#This Row],[Salidas]]</f>
        <v>0</v>
      </c>
      <c r="R1298" s="8"/>
      <c r="S1298" s="8"/>
      <c r="T1298" s="9"/>
      <c r="U1298" s="8"/>
      <c r="V1298" s="8"/>
    </row>
    <row r="1299" spans="1:22" ht="34" customHeight="1" x14ac:dyDescent="0.2">
      <c r="A1299" s="14" t="s">
        <v>2513</v>
      </c>
      <c r="B1299" s="14" t="s">
        <v>922</v>
      </c>
      <c r="C1299" s="16" t="s">
        <v>2514</v>
      </c>
      <c r="D1299" s="14" t="s">
        <v>46</v>
      </c>
      <c r="E1299" s="15"/>
      <c r="F1299" s="15">
        <v>30</v>
      </c>
      <c r="G1299" s="14">
        <v>5</v>
      </c>
      <c r="H1299" s="17">
        <f>SUMIFS(VENTAS[Cantidad],VENTAS[Código del producto Vendido],STOCK[[#This Row],[Code]])</f>
        <v>4</v>
      </c>
      <c r="I1299" s="14">
        <f>STOCK[[#This Row],[Entradas]]-STOCK[[#This Row],[Salidas]]</f>
        <v>1</v>
      </c>
      <c r="J1299" s="18">
        <f>STOCK[[#This Row],[Precio Final]]*10%</f>
        <v>3</v>
      </c>
      <c r="K1299" s="15">
        <v>10.73</v>
      </c>
      <c r="L1299" s="15"/>
      <c r="M1299" s="19">
        <f>STOCK[[#This Row],[Costo Unitario (USD)]]+STOCK[[#This Row],[Costo Envío (USD)]]+STOCK[[#This Row],[Comisión 10%]]</f>
        <v>13.73</v>
      </c>
      <c r="N1299" s="14">
        <f t="shared" si="55"/>
        <v>20.594999999999999</v>
      </c>
      <c r="O1299" s="15">
        <f t="shared" si="56"/>
        <v>30</v>
      </c>
      <c r="P1299" s="15">
        <f>STOCK[[#This Row],[Precio Final]]-STOCK[[#This Row],[Costo total]]</f>
        <v>16.27</v>
      </c>
      <c r="Q1299" s="14">
        <f>STOCK[[#This Row],[Ganancia Unitaria]]*STOCK[[#This Row],[Salidas]]</f>
        <v>65.08</v>
      </c>
      <c r="R1299" s="14"/>
      <c r="S1299" s="14"/>
      <c r="T1299" s="15"/>
      <c r="U1299" s="14"/>
      <c r="V1299" s="14"/>
    </row>
    <row r="1300" spans="1:22" ht="34" customHeight="1" x14ac:dyDescent="0.2">
      <c r="A1300" s="8" t="s">
        <v>2515</v>
      </c>
      <c r="B1300" s="8" t="s">
        <v>922</v>
      </c>
      <c r="C1300" s="10" t="s">
        <v>2514</v>
      </c>
      <c r="D1300" s="8" t="s">
        <v>42</v>
      </c>
      <c r="E1300" s="9"/>
      <c r="F1300" s="9">
        <v>30</v>
      </c>
      <c r="G1300" s="8">
        <v>5</v>
      </c>
      <c r="H1300" s="11">
        <f>SUMIFS(VENTAS[Cantidad],VENTAS[Código del producto Vendido],STOCK[[#This Row],[Code]])</f>
        <v>3</v>
      </c>
      <c r="I1300" s="8">
        <f>STOCK[[#This Row],[Entradas]]-STOCK[[#This Row],[Salidas]]</f>
        <v>2</v>
      </c>
      <c r="J1300" s="12">
        <f>STOCK[[#This Row],[Precio Final]]*10%</f>
        <v>3</v>
      </c>
      <c r="K1300" s="9">
        <v>10.73</v>
      </c>
      <c r="L1300" s="9"/>
      <c r="M1300" s="13">
        <f>STOCK[[#This Row],[Costo Unitario (USD)]]+STOCK[[#This Row],[Costo Envío (USD)]]+STOCK[[#This Row],[Comisión 10%]]</f>
        <v>13.73</v>
      </c>
      <c r="N1300" s="8">
        <f t="shared" si="55"/>
        <v>20.594999999999999</v>
      </c>
      <c r="O1300" s="9">
        <f t="shared" si="56"/>
        <v>30</v>
      </c>
      <c r="P1300" s="9">
        <f>STOCK[[#This Row],[Precio Final]]-STOCK[[#This Row],[Costo total]]</f>
        <v>16.27</v>
      </c>
      <c r="Q1300" s="8">
        <f>STOCK[[#This Row],[Ganancia Unitaria]]*STOCK[[#This Row],[Salidas]]</f>
        <v>48.81</v>
      </c>
      <c r="R1300" s="8"/>
      <c r="S1300" s="8"/>
      <c r="T1300" s="9"/>
      <c r="U1300" s="8"/>
      <c r="V1300" s="8"/>
    </row>
    <row r="1301" spans="1:22" ht="34" customHeight="1" x14ac:dyDescent="0.2">
      <c r="A1301" s="14" t="s">
        <v>2516</v>
      </c>
      <c r="B1301" s="14" t="s">
        <v>922</v>
      </c>
      <c r="C1301" s="16" t="s">
        <v>2514</v>
      </c>
      <c r="D1301" s="14" t="s">
        <v>34</v>
      </c>
      <c r="E1301" s="15"/>
      <c r="F1301" s="15">
        <v>30</v>
      </c>
      <c r="G1301" s="14">
        <v>5</v>
      </c>
      <c r="H1301" s="17">
        <f>SUMIFS(VENTAS[Cantidad],VENTAS[Código del producto Vendido],STOCK[[#This Row],[Code]])</f>
        <v>5</v>
      </c>
      <c r="I1301" s="14">
        <f>STOCK[[#This Row],[Entradas]]-STOCK[[#This Row],[Salidas]]</f>
        <v>0</v>
      </c>
      <c r="J1301" s="18">
        <f>STOCK[[#This Row],[Precio Final]]*10%</f>
        <v>3</v>
      </c>
      <c r="K1301" s="15">
        <v>10.73</v>
      </c>
      <c r="L1301" s="15"/>
      <c r="M1301" s="19">
        <f>STOCK[[#This Row],[Costo Unitario (USD)]]+STOCK[[#This Row],[Costo Envío (USD)]]+STOCK[[#This Row],[Comisión 10%]]</f>
        <v>13.73</v>
      </c>
      <c r="N1301" s="14">
        <f t="shared" si="55"/>
        <v>20.594999999999999</v>
      </c>
      <c r="O1301" s="15">
        <f t="shared" si="56"/>
        <v>30</v>
      </c>
      <c r="P1301" s="15">
        <f>STOCK[[#This Row],[Precio Final]]-STOCK[[#This Row],[Costo total]]</f>
        <v>16.27</v>
      </c>
      <c r="Q1301" s="14">
        <f>STOCK[[#This Row],[Ganancia Unitaria]]*STOCK[[#This Row],[Salidas]]</f>
        <v>81.349999999999994</v>
      </c>
      <c r="R1301" s="14"/>
      <c r="S1301" s="14"/>
      <c r="T1301" s="15"/>
      <c r="U1301" s="14"/>
      <c r="V1301" s="14"/>
    </row>
    <row r="1302" spans="1:22" ht="34" customHeight="1" x14ac:dyDescent="0.2">
      <c r="A1302" s="8" t="s">
        <v>2517</v>
      </c>
      <c r="B1302" s="8" t="s">
        <v>922</v>
      </c>
      <c r="C1302" s="10" t="s">
        <v>2514</v>
      </c>
      <c r="D1302" s="8" t="s">
        <v>113</v>
      </c>
      <c r="E1302" s="9"/>
      <c r="F1302" s="9">
        <v>30</v>
      </c>
      <c r="G1302" s="8">
        <v>5</v>
      </c>
      <c r="H1302" s="11">
        <f>SUMIFS(VENTAS[Cantidad],VENTAS[Código del producto Vendido],STOCK[[#This Row],[Code]])</f>
        <v>5</v>
      </c>
      <c r="I1302" s="8">
        <f>STOCK[[#This Row],[Entradas]]-STOCK[[#This Row],[Salidas]]</f>
        <v>0</v>
      </c>
      <c r="J1302" s="12">
        <f>STOCK[[#This Row],[Precio Final]]*10%</f>
        <v>3</v>
      </c>
      <c r="K1302" s="9">
        <v>10.73</v>
      </c>
      <c r="L1302" s="9"/>
      <c r="M1302" s="13">
        <f>STOCK[[#This Row],[Costo Unitario (USD)]]+STOCK[[#This Row],[Costo Envío (USD)]]+STOCK[[#This Row],[Comisión 10%]]</f>
        <v>13.73</v>
      </c>
      <c r="N1302" s="8">
        <f t="shared" si="55"/>
        <v>20.594999999999999</v>
      </c>
      <c r="O1302" s="9">
        <f t="shared" si="56"/>
        <v>30</v>
      </c>
      <c r="P1302" s="9">
        <f>STOCK[[#This Row],[Precio Final]]-STOCK[[#This Row],[Costo total]]</f>
        <v>16.27</v>
      </c>
      <c r="Q1302" s="8">
        <f>STOCK[[#This Row],[Ganancia Unitaria]]*STOCK[[#This Row],[Salidas]]</f>
        <v>81.349999999999994</v>
      </c>
      <c r="R1302" s="8"/>
      <c r="S1302" s="8"/>
      <c r="T1302" s="9"/>
      <c r="U1302" s="8"/>
      <c r="V1302" s="8"/>
    </row>
    <row r="1303" spans="1:22" ht="34" customHeight="1" x14ac:dyDescent="0.2">
      <c r="A1303" s="14" t="s">
        <v>2518</v>
      </c>
      <c r="B1303" s="14" t="s">
        <v>253</v>
      </c>
      <c r="C1303" s="16" t="s">
        <v>2519</v>
      </c>
      <c r="D1303" s="14" t="s">
        <v>1472</v>
      </c>
      <c r="E1303" s="15"/>
      <c r="F1303" s="15">
        <v>30</v>
      </c>
      <c r="G1303" s="14">
        <v>3</v>
      </c>
      <c r="H1303" s="17">
        <f>SUMIFS(VENTAS[Cantidad],VENTAS[Código del producto Vendido],STOCK[[#This Row],[Code]])</f>
        <v>12</v>
      </c>
      <c r="I1303" s="14">
        <f>STOCK[[#This Row],[Entradas]]-STOCK[[#This Row],[Salidas]]</f>
        <v>-9</v>
      </c>
      <c r="J1303" s="18">
        <f>STOCK[[#This Row],[Precio Final]]*10%</f>
        <v>3</v>
      </c>
      <c r="K1303" s="15">
        <v>13.44</v>
      </c>
      <c r="L1303" s="15"/>
      <c r="M1303" s="19">
        <f>STOCK[[#This Row],[Costo Unitario (USD)]]+STOCK[[#This Row],[Costo Envío (USD)]]+STOCK[[#This Row],[Comisión 10%]]</f>
        <v>16.439999999999998</v>
      </c>
      <c r="N1303" s="14">
        <f t="shared" si="55"/>
        <v>24.659999999999997</v>
      </c>
      <c r="O1303" s="15">
        <f t="shared" si="56"/>
        <v>30</v>
      </c>
      <c r="P1303" s="15">
        <f>STOCK[[#This Row],[Precio Final]]-STOCK[[#This Row],[Costo total]]</f>
        <v>13.560000000000002</v>
      </c>
      <c r="Q1303" s="14">
        <f>STOCK[[#This Row],[Ganancia Unitaria]]*STOCK[[#This Row],[Salidas]]</f>
        <v>162.72000000000003</v>
      </c>
      <c r="R1303" s="14"/>
      <c r="S1303" s="14"/>
      <c r="T1303" s="15"/>
      <c r="U1303" s="14"/>
      <c r="V1303" s="14"/>
    </row>
    <row r="1304" spans="1:22" ht="51" customHeight="1" x14ac:dyDescent="0.2">
      <c r="A1304" s="8" t="s">
        <v>2520</v>
      </c>
      <c r="B1304" s="8" t="s">
        <v>270</v>
      </c>
      <c r="C1304" s="10" t="s">
        <v>2521</v>
      </c>
      <c r="D1304" s="8" t="s">
        <v>42</v>
      </c>
      <c r="E1304" s="9"/>
      <c r="F1304" s="9">
        <v>30</v>
      </c>
      <c r="G1304" s="8">
        <v>3</v>
      </c>
      <c r="H1304" s="11">
        <f>SUMIFS(VENTAS[Cantidad],VENTAS[Código del producto Vendido],STOCK[[#This Row],[Code]])</f>
        <v>1</v>
      </c>
      <c r="I1304" s="8">
        <f>STOCK[[#This Row],[Entradas]]-STOCK[[#This Row],[Salidas]]</f>
        <v>2</v>
      </c>
      <c r="J1304" s="12">
        <f>STOCK[[#This Row],[Precio Final]]*10%</f>
        <v>3</v>
      </c>
      <c r="K1304" s="9">
        <v>10.84</v>
      </c>
      <c r="L1304" s="9"/>
      <c r="M1304" s="13">
        <f>STOCK[[#This Row],[Costo Unitario (USD)]]+STOCK[[#This Row],[Costo Envío (USD)]]+STOCK[[#This Row],[Comisión 10%]]</f>
        <v>13.84</v>
      </c>
      <c r="N1304" s="8">
        <f t="shared" si="55"/>
        <v>20.759999999999998</v>
      </c>
      <c r="O1304" s="9">
        <f t="shared" si="56"/>
        <v>30</v>
      </c>
      <c r="P1304" s="9">
        <f>STOCK[[#This Row],[Precio Final]]-STOCK[[#This Row],[Costo total]]</f>
        <v>16.16</v>
      </c>
      <c r="Q1304" s="8">
        <f>STOCK[[#This Row],[Ganancia Unitaria]]*STOCK[[#This Row],[Salidas]]</f>
        <v>16.16</v>
      </c>
      <c r="R1304" s="8"/>
      <c r="S1304" s="8"/>
      <c r="T1304" s="9"/>
      <c r="U1304" s="8"/>
      <c r="V1304" s="8"/>
    </row>
    <row r="1305" spans="1:22" ht="51" customHeight="1" x14ac:dyDescent="0.2">
      <c r="A1305" s="14" t="s">
        <v>2522</v>
      </c>
      <c r="B1305" s="14" t="s">
        <v>297</v>
      </c>
      <c r="C1305" s="16" t="s">
        <v>2521</v>
      </c>
      <c r="D1305" s="14" t="s">
        <v>34</v>
      </c>
      <c r="E1305" s="15"/>
      <c r="F1305" s="15">
        <v>30</v>
      </c>
      <c r="G1305" s="14">
        <v>3</v>
      </c>
      <c r="H1305" s="17">
        <f>SUMIFS(VENTAS[Cantidad],VENTAS[Código del producto Vendido],STOCK[[#This Row],[Code]])</f>
        <v>1</v>
      </c>
      <c r="I1305" s="14">
        <f>STOCK[[#This Row],[Entradas]]-STOCK[[#This Row],[Salidas]]</f>
        <v>2</v>
      </c>
      <c r="J1305" s="18">
        <f>STOCK[[#This Row],[Precio Final]]*10%</f>
        <v>3</v>
      </c>
      <c r="K1305" s="15">
        <v>10.84</v>
      </c>
      <c r="L1305" s="15"/>
      <c r="M1305" s="19">
        <f>STOCK[[#This Row],[Costo Unitario (USD)]]+STOCK[[#This Row],[Costo Envío (USD)]]+STOCK[[#This Row],[Comisión 10%]]</f>
        <v>13.84</v>
      </c>
      <c r="N1305" s="14">
        <f t="shared" si="55"/>
        <v>20.759999999999998</v>
      </c>
      <c r="O1305" s="15">
        <f t="shared" si="56"/>
        <v>30</v>
      </c>
      <c r="P1305" s="15">
        <f>STOCK[[#This Row],[Precio Final]]-STOCK[[#This Row],[Costo total]]</f>
        <v>16.16</v>
      </c>
      <c r="Q1305" s="14">
        <f>STOCK[[#This Row],[Ganancia Unitaria]]*STOCK[[#This Row],[Salidas]]</f>
        <v>16.16</v>
      </c>
      <c r="R1305" s="14"/>
      <c r="S1305" s="14"/>
      <c r="T1305" s="15"/>
      <c r="U1305" s="14"/>
      <c r="V1305" s="14"/>
    </row>
    <row r="1306" spans="1:22" ht="51" customHeight="1" x14ac:dyDescent="0.2">
      <c r="A1306" s="8" t="s">
        <v>2523</v>
      </c>
      <c r="B1306" s="8" t="s">
        <v>270</v>
      </c>
      <c r="C1306" s="10" t="s">
        <v>2521</v>
      </c>
      <c r="D1306" s="8" t="s">
        <v>113</v>
      </c>
      <c r="E1306" s="9"/>
      <c r="F1306" s="9">
        <v>30</v>
      </c>
      <c r="G1306" s="8">
        <v>3</v>
      </c>
      <c r="H1306" s="11">
        <f>SUMIFS(VENTAS[Cantidad],VENTAS[Código del producto Vendido],STOCK[[#This Row],[Code]])</f>
        <v>0</v>
      </c>
      <c r="I1306" s="8">
        <f>STOCK[[#This Row],[Entradas]]-STOCK[[#This Row],[Salidas]]</f>
        <v>3</v>
      </c>
      <c r="J1306" s="12">
        <f>STOCK[[#This Row],[Precio Final]]*10%</f>
        <v>3</v>
      </c>
      <c r="K1306" s="9">
        <v>10.84</v>
      </c>
      <c r="L1306" s="9"/>
      <c r="M1306" s="13">
        <f>STOCK[[#This Row],[Costo Unitario (USD)]]+STOCK[[#This Row],[Costo Envío (USD)]]+STOCK[[#This Row],[Comisión 10%]]</f>
        <v>13.84</v>
      </c>
      <c r="N1306" s="8">
        <f t="shared" si="55"/>
        <v>20.759999999999998</v>
      </c>
      <c r="O1306" s="9">
        <f t="shared" si="56"/>
        <v>30</v>
      </c>
      <c r="P1306" s="9">
        <f>STOCK[[#This Row],[Precio Final]]-STOCK[[#This Row],[Costo total]]</f>
        <v>16.16</v>
      </c>
      <c r="Q1306" s="8">
        <f>STOCK[[#This Row],[Ganancia Unitaria]]*STOCK[[#This Row],[Salidas]]</f>
        <v>0</v>
      </c>
      <c r="R1306" s="8"/>
      <c r="S1306" s="8"/>
      <c r="T1306" s="9"/>
      <c r="U1306" s="8"/>
      <c r="V1306" s="8"/>
    </row>
    <row r="1307" spans="1:22" ht="51" customHeight="1" x14ac:dyDescent="0.2">
      <c r="A1307" s="14" t="s">
        <v>2524</v>
      </c>
      <c r="B1307" s="14" t="s">
        <v>270</v>
      </c>
      <c r="C1307" s="16" t="s">
        <v>2525</v>
      </c>
      <c r="D1307" s="14" t="s">
        <v>42</v>
      </c>
      <c r="E1307" s="15"/>
      <c r="F1307" s="15">
        <v>30</v>
      </c>
      <c r="G1307" s="14">
        <v>3</v>
      </c>
      <c r="H1307" s="17">
        <f>SUMIFS(VENTAS[Cantidad],VENTAS[Código del producto Vendido],STOCK[[#This Row],[Code]])</f>
        <v>1</v>
      </c>
      <c r="I1307" s="14">
        <v>3</v>
      </c>
      <c r="J1307" s="18">
        <f>STOCK[[#This Row],[Precio Final]]*10%</f>
        <v>3</v>
      </c>
      <c r="K1307" s="15">
        <v>7.94</v>
      </c>
      <c r="L1307" s="15"/>
      <c r="M1307" s="19">
        <f>STOCK[[#This Row],[Costo Unitario (USD)]]+STOCK[[#This Row],[Costo Envío (USD)]]+STOCK[[#This Row],[Comisión 10%]]</f>
        <v>10.940000000000001</v>
      </c>
      <c r="N1307" s="14">
        <f t="shared" si="55"/>
        <v>16.410000000000004</v>
      </c>
      <c r="O1307" s="15">
        <f t="shared" si="56"/>
        <v>30</v>
      </c>
      <c r="P1307" s="15">
        <f>STOCK[[#This Row],[Precio Final]]-STOCK[[#This Row],[Costo total]]</f>
        <v>19.059999999999999</v>
      </c>
      <c r="Q1307" s="14">
        <f>STOCK[[#This Row],[Ganancia Unitaria]]*STOCK[[#This Row],[Salidas]]</f>
        <v>19.059999999999999</v>
      </c>
      <c r="R1307" s="14"/>
      <c r="S1307" s="14"/>
      <c r="T1307" s="15"/>
      <c r="U1307" s="14"/>
      <c r="V1307" s="14"/>
    </row>
    <row r="1308" spans="1:22" ht="51" customHeight="1" x14ac:dyDescent="0.2">
      <c r="A1308" s="8" t="s">
        <v>2526</v>
      </c>
      <c r="B1308" s="8" t="s">
        <v>297</v>
      </c>
      <c r="C1308" s="10" t="s">
        <v>2525</v>
      </c>
      <c r="D1308" s="8" t="s">
        <v>34</v>
      </c>
      <c r="E1308" s="9"/>
      <c r="F1308" s="9">
        <v>30</v>
      </c>
      <c r="G1308" s="8">
        <v>3</v>
      </c>
      <c r="H1308" s="11">
        <f>SUMIFS(VENTAS[Cantidad],VENTAS[Código del producto Vendido],STOCK[[#This Row],[Code]])</f>
        <v>2</v>
      </c>
      <c r="I1308" s="8">
        <v>2</v>
      </c>
      <c r="J1308" s="12">
        <f>STOCK[[#This Row],[Precio Final]]*10%</f>
        <v>3</v>
      </c>
      <c r="K1308" s="9">
        <v>7.94</v>
      </c>
      <c r="L1308" s="9"/>
      <c r="M1308" s="13">
        <f>STOCK[[#This Row],[Costo Unitario (USD)]]+STOCK[[#This Row],[Costo Envío (USD)]]+STOCK[[#This Row],[Comisión 10%]]</f>
        <v>10.940000000000001</v>
      </c>
      <c r="N1308" s="8">
        <f t="shared" si="55"/>
        <v>16.410000000000004</v>
      </c>
      <c r="O1308" s="9">
        <f t="shared" si="56"/>
        <v>30</v>
      </c>
      <c r="P1308" s="9">
        <f>STOCK[[#This Row],[Precio Final]]-STOCK[[#This Row],[Costo total]]</f>
        <v>19.059999999999999</v>
      </c>
      <c r="Q1308" s="8">
        <f>STOCK[[#This Row],[Ganancia Unitaria]]*STOCK[[#This Row],[Salidas]]</f>
        <v>38.119999999999997</v>
      </c>
      <c r="R1308" s="8"/>
      <c r="S1308" s="8"/>
      <c r="T1308" s="9"/>
      <c r="U1308" s="8"/>
      <c r="V1308" s="8"/>
    </row>
    <row r="1309" spans="1:22" ht="51" customHeight="1" x14ac:dyDescent="0.2">
      <c r="A1309" s="14" t="s">
        <v>2527</v>
      </c>
      <c r="B1309" s="14" t="s">
        <v>270</v>
      </c>
      <c r="C1309" s="16" t="s">
        <v>2525</v>
      </c>
      <c r="D1309" s="14" t="s">
        <v>113</v>
      </c>
      <c r="E1309" s="15"/>
      <c r="F1309" s="15">
        <v>30</v>
      </c>
      <c r="G1309" s="14">
        <v>3</v>
      </c>
      <c r="H1309" s="17">
        <f>SUMIFS(VENTAS[Cantidad],VENTAS[Código del producto Vendido],STOCK[[#This Row],[Code]])</f>
        <v>0</v>
      </c>
      <c r="I1309" s="14">
        <v>3</v>
      </c>
      <c r="J1309" s="18">
        <f>STOCK[[#This Row],[Precio Final]]*10%</f>
        <v>3</v>
      </c>
      <c r="K1309" s="15">
        <v>7.94</v>
      </c>
      <c r="L1309" s="15"/>
      <c r="M1309" s="19">
        <f>STOCK[[#This Row],[Costo Unitario (USD)]]+STOCK[[#This Row],[Costo Envío (USD)]]+STOCK[[#This Row],[Comisión 10%]]</f>
        <v>10.940000000000001</v>
      </c>
      <c r="N1309" s="14">
        <f t="shared" si="55"/>
        <v>16.410000000000004</v>
      </c>
      <c r="O1309" s="15">
        <f t="shared" si="56"/>
        <v>30</v>
      </c>
      <c r="P1309" s="15">
        <f>STOCK[[#This Row],[Precio Final]]-STOCK[[#This Row],[Costo total]]</f>
        <v>19.059999999999999</v>
      </c>
      <c r="Q1309" s="14">
        <f>STOCK[[#This Row],[Ganancia Unitaria]]*STOCK[[#This Row],[Salidas]]</f>
        <v>0</v>
      </c>
      <c r="R1309" s="14"/>
      <c r="S1309" s="14"/>
      <c r="T1309" s="15"/>
      <c r="U1309" s="14"/>
      <c r="V1309" s="14"/>
    </row>
    <row r="1310" spans="1:22" ht="51" customHeight="1" x14ac:dyDescent="0.2">
      <c r="A1310" s="8" t="s">
        <v>2528</v>
      </c>
      <c r="B1310" s="8" t="s">
        <v>2529</v>
      </c>
      <c r="C1310" s="10" t="s">
        <v>2530</v>
      </c>
      <c r="D1310" s="8" t="s">
        <v>471</v>
      </c>
      <c r="E1310" s="9"/>
      <c r="F1310" s="9">
        <v>35</v>
      </c>
      <c r="G1310" s="8">
        <v>2</v>
      </c>
      <c r="H1310" s="11">
        <f>SUMIFS(VENTAS[Cantidad],VENTAS[Código del producto Vendido],STOCK[[#This Row],[Code]])</f>
        <v>4</v>
      </c>
      <c r="I1310" s="8">
        <f>STOCK[[#This Row],[Entradas]]-STOCK[[#This Row],[Salidas]]</f>
        <v>-2</v>
      </c>
      <c r="J1310" s="12">
        <f>STOCK[[#This Row],[Precio Final]]*10%</f>
        <v>3.5</v>
      </c>
      <c r="K1310" s="9">
        <v>19.170000000000002</v>
      </c>
      <c r="L1310" s="9"/>
      <c r="M1310" s="13">
        <f>STOCK[[#This Row],[Costo Unitario (USD)]]+STOCK[[#This Row],[Costo Envío (USD)]]+STOCK[[#This Row],[Comisión 10%]]</f>
        <v>22.67</v>
      </c>
      <c r="N1310" s="8">
        <f t="shared" si="55"/>
        <v>34.005000000000003</v>
      </c>
      <c r="O1310" s="9">
        <f t="shared" si="56"/>
        <v>35</v>
      </c>
      <c r="P1310" s="9">
        <f>STOCK[[#This Row],[Precio Final]]-STOCK[[#This Row],[Costo total]]</f>
        <v>12.329999999999998</v>
      </c>
      <c r="Q1310" s="8">
        <f>STOCK[[#This Row],[Ganancia Unitaria]]*STOCK[[#This Row],[Salidas]]</f>
        <v>49.319999999999993</v>
      </c>
      <c r="R1310" s="8"/>
      <c r="S1310" s="8"/>
      <c r="T1310" s="9"/>
      <c r="U1310" s="8"/>
      <c r="V1310" s="8"/>
    </row>
    <row r="1311" spans="1:22" ht="51" customHeight="1" x14ac:dyDescent="0.2">
      <c r="A1311" s="14" t="s">
        <v>2531</v>
      </c>
      <c r="B1311" s="14" t="s">
        <v>2529</v>
      </c>
      <c r="C1311" s="16" t="s">
        <v>2532</v>
      </c>
      <c r="D1311" s="14" t="s">
        <v>471</v>
      </c>
      <c r="E1311" s="15"/>
      <c r="F1311" s="15">
        <v>35</v>
      </c>
      <c r="G1311" s="14">
        <v>5</v>
      </c>
      <c r="H1311" s="17">
        <f>SUMIFS(VENTAS[Cantidad],VENTAS[Código del producto Vendido],STOCK[[#This Row],[Code]])</f>
        <v>7</v>
      </c>
      <c r="I1311" s="14">
        <f>STOCK[[#This Row],[Entradas]]-STOCK[[#This Row],[Salidas]]</f>
        <v>-2</v>
      </c>
      <c r="J1311" s="18">
        <f>STOCK[[#This Row],[Precio Final]]*10%</f>
        <v>3.5</v>
      </c>
      <c r="K1311" s="15">
        <v>17.600000000000001</v>
      </c>
      <c r="L1311" s="15"/>
      <c r="M1311" s="19">
        <f>STOCK[[#This Row],[Costo Unitario (USD)]]+STOCK[[#This Row],[Costo Envío (USD)]]+STOCK[[#This Row],[Comisión 10%]]</f>
        <v>21.1</v>
      </c>
      <c r="N1311" s="14">
        <f t="shared" si="55"/>
        <v>31.650000000000002</v>
      </c>
      <c r="O1311" s="15">
        <f t="shared" si="56"/>
        <v>35</v>
      </c>
      <c r="P1311" s="15">
        <f>STOCK[[#This Row],[Precio Final]]-STOCK[[#This Row],[Costo total]]</f>
        <v>13.899999999999999</v>
      </c>
      <c r="Q1311" s="14">
        <f>STOCK[[#This Row],[Ganancia Unitaria]]*STOCK[[#This Row],[Salidas]]</f>
        <v>97.299999999999983</v>
      </c>
      <c r="R1311" s="14"/>
      <c r="S1311" s="14"/>
      <c r="T1311" s="15"/>
      <c r="U1311" s="14"/>
      <c r="V1311" s="14"/>
    </row>
    <row r="1312" spans="1:22" ht="51" customHeight="1" x14ac:dyDescent="0.2">
      <c r="A1312" s="8" t="s">
        <v>2533</v>
      </c>
      <c r="B1312" s="8" t="s">
        <v>2529</v>
      </c>
      <c r="C1312" s="10" t="s">
        <v>2534</v>
      </c>
      <c r="D1312" s="8" t="s">
        <v>471</v>
      </c>
      <c r="E1312" s="9"/>
      <c r="F1312" s="9">
        <v>35</v>
      </c>
      <c r="G1312" s="8">
        <v>6</v>
      </c>
      <c r="H1312" s="11">
        <f>SUMIFS(VENTAS[Cantidad],VENTAS[Código del producto Vendido],STOCK[[#This Row],[Code]])</f>
        <v>4</v>
      </c>
      <c r="I1312" s="8">
        <f>STOCK[[#This Row],[Entradas]]-STOCK[[#This Row],[Salidas]]</f>
        <v>2</v>
      </c>
      <c r="J1312" s="12">
        <f>STOCK[[#This Row],[Precio Final]]*10%</f>
        <v>3.5</v>
      </c>
      <c r="K1312" s="9">
        <v>15.8</v>
      </c>
      <c r="L1312" s="9"/>
      <c r="M1312" s="13"/>
      <c r="N1312" s="8">
        <f t="shared" si="55"/>
        <v>0</v>
      </c>
      <c r="O1312" s="9">
        <f t="shared" si="56"/>
        <v>35</v>
      </c>
      <c r="P1312" s="9">
        <f>STOCK[[#This Row],[Precio Final]]-STOCK[[#This Row],[Costo total]]</f>
        <v>35</v>
      </c>
      <c r="Q1312" s="8">
        <f>STOCK[[#This Row],[Ganancia Unitaria]]*STOCK[[#This Row],[Salidas]]</f>
        <v>140</v>
      </c>
      <c r="R1312" s="8"/>
      <c r="S1312" s="8"/>
      <c r="T1312" s="9"/>
      <c r="U1312" s="8"/>
      <c r="V1312" s="8"/>
    </row>
    <row r="1313" spans="1:22" ht="51" customHeight="1" x14ac:dyDescent="0.2">
      <c r="A1313" s="14" t="s">
        <v>2535</v>
      </c>
      <c r="B1313" s="14" t="s">
        <v>2529</v>
      </c>
      <c r="C1313" s="16" t="s">
        <v>2536</v>
      </c>
      <c r="D1313" s="14" t="s">
        <v>471</v>
      </c>
      <c r="E1313" s="15"/>
      <c r="F1313" s="15">
        <v>30</v>
      </c>
      <c r="G1313" s="14">
        <v>6</v>
      </c>
      <c r="H1313" s="17">
        <f>SUMIFS(VENTAS[Cantidad],VENTAS[Código del producto Vendido],STOCK[[#This Row],[Code]])</f>
        <v>4</v>
      </c>
      <c r="I1313" s="14">
        <f>STOCK[[#This Row],[Entradas]]-STOCK[[#This Row],[Salidas]]</f>
        <v>2</v>
      </c>
      <c r="J1313" s="18">
        <f>STOCK[[#This Row],[Precio Final]]*10%</f>
        <v>3</v>
      </c>
      <c r="K1313" s="15">
        <v>14.39</v>
      </c>
      <c r="L1313" s="15"/>
      <c r="M1313" s="19"/>
      <c r="N1313" s="14">
        <f t="shared" si="55"/>
        <v>0</v>
      </c>
      <c r="O1313" s="15">
        <f t="shared" si="56"/>
        <v>30</v>
      </c>
      <c r="P1313" s="15">
        <f>STOCK[[#This Row],[Precio Final]]-STOCK[[#This Row],[Costo total]]</f>
        <v>30</v>
      </c>
      <c r="Q1313" s="14">
        <f>STOCK[[#This Row],[Ganancia Unitaria]]*STOCK[[#This Row],[Salidas]]</f>
        <v>120</v>
      </c>
      <c r="R1313" s="14"/>
      <c r="S1313" s="14"/>
      <c r="T1313" s="15"/>
      <c r="U1313" s="14"/>
      <c r="V1313" s="14"/>
    </row>
    <row r="1314" spans="1:22" ht="34" customHeight="1" x14ac:dyDescent="0.2">
      <c r="A1314" s="8" t="s">
        <v>2537</v>
      </c>
      <c r="B1314" s="8" t="s">
        <v>2529</v>
      </c>
      <c r="C1314" s="10" t="s">
        <v>2538</v>
      </c>
      <c r="D1314" s="8" t="s">
        <v>471</v>
      </c>
      <c r="E1314" s="9"/>
      <c r="F1314" s="9">
        <v>35</v>
      </c>
      <c r="G1314" s="8">
        <v>5</v>
      </c>
      <c r="H1314" s="11">
        <f>SUMIFS(VENTAS[Cantidad],VENTAS[Código del producto Vendido],STOCK[[#This Row],[Code]])</f>
        <v>6</v>
      </c>
      <c r="I1314" s="8">
        <f>STOCK[[#This Row],[Entradas]]-STOCK[[#This Row],[Salidas]]</f>
        <v>-1</v>
      </c>
      <c r="J1314" s="12">
        <f>STOCK[[#This Row],[Precio Final]]*10%</f>
        <v>3.5</v>
      </c>
      <c r="K1314" s="9">
        <v>14.23</v>
      </c>
      <c r="L1314" s="9"/>
      <c r="M1314" s="13"/>
      <c r="N1314" s="8">
        <f t="shared" si="55"/>
        <v>0</v>
      </c>
      <c r="O1314" s="9">
        <f t="shared" si="56"/>
        <v>35</v>
      </c>
      <c r="P1314" s="9">
        <f>STOCK[[#This Row],[Precio Final]]-STOCK[[#This Row],[Costo total]]</f>
        <v>35</v>
      </c>
      <c r="Q1314" s="8">
        <f>STOCK[[#This Row],[Ganancia Unitaria]]*STOCK[[#This Row],[Salidas]]</f>
        <v>210</v>
      </c>
      <c r="R1314" s="8"/>
      <c r="S1314" s="8"/>
      <c r="T1314" s="9"/>
      <c r="U1314" s="8"/>
      <c r="V1314" s="8">
        <v>30</v>
      </c>
    </row>
    <row r="1315" spans="1:22" ht="34" customHeight="1" x14ac:dyDescent="0.2">
      <c r="A1315" s="14" t="s">
        <v>2539</v>
      </c>
      <c r="B1315" s="14" t="s">
        <v>270</v>
      </c>
      <c r="C1315" s="16" t="s">
        <v>409</v>
      </c>
      <c r="D1315" s="14" t="s">
        <v>42</v>
      </c>
      <c r="E1315" s="15"/>
      <c r="F1315" s="15">
        <v>22</v>
      </c>
      <c r="G1315" s="14">
        <v>5</v>
      </c>
      <c r="H1315" s="17">
        <f>SUMIFS(VENTAS[Cantidad],VENTAS[Código del producto Vendido],STOCK[[#This Row],[Code]])</f>
        <v>1</v>
      </c>
      <c r="I1315" s="14">
        <f>STOCK[[#This Row],[Entradas]]-STOCK[[#This Row],[Salidas]]</f>
        <v>4</v>
      </c>
      <c r="J1315" s="18">
        <f>STOCK[[#This Row],[Precio Final]]*10%</f>
        <v>2.2000000000000002</v>
      </c>
      <c r="K1315" s="15">
        <v>10.27</v>
      </c>
      <c r="L1315" s="15"/>
      <c r="M1315" s="19"/>
      <c r="N1315" s="14">
        <f t="shared" si="55"/>
        <v>0</v>
      </c>
      <c r="O1315" s="15">
        <f t="shared" si="56"/>
        <v>22</v>
      </c>
      <c r="P1315" s="15">
        <f>STOCK[[#This Row],[Precio Final]]-STOCK[[#This Row],[Costo total]]</f>
        <v>22</v>
      </c>
      <c r="Q1315" s="14">
        <f>STOCK[[#This Row],[Ganancia Unitaria]]*STOCK[[#This Row],[Salidas]]</f>
        <v>22</v>
      </c>
      <c r="R1315" s="14"/>
      <c r="S1315" s="14"/>
      <c r="T1315" s="15"/>
      <c r="U1315" s="14"/>
      <c r="V1315" s="14"/>
    </row>
    <row r="1316" spans="1:22" ht="34" customHeight="1" x14ac:dyDescent="0.2">
      <c r="A1316" s="8" t="s">
        <v>2540</v>
      </c>
      <c r="B1316" s="8" t="s">
        <v>270</v>
      </c>
      <c r="C1316" s="10" t="s">
        <v>409</v>
      </c>
      <c r="D1316" s="8" t="s">
        <v>113</v>
      </c>
      <c r="E1316" s="9"/>
      <c r="F1316" s="9">
        <v>22</v>
      </c>
      <c r="G1316" s="8">
        <v>4</v>
      </c>
      <c r="H1316" s="11">
        <f>SUMIFS(VENTAS[Cantidad],VENTAS[Código del producto Vendido],STOCK[[#This Row],[Code]])</f>
        <v>0</v>
      </c>
      <c r="I1316" s="8">
        <f>STOCK[[#This Row],[Entradas]]-STOCK[[#This Row],[Salidas]]</f>
        <v>4</v>
      </c>
      <c r="J1316" s="12">
        <f>STOCK[[#This Row],[Precio Final]]*10%</f>
        <v>2.2000000000000002</v>
      </c>
      <c r="K1316" s="9">
        <v>10.27</v>
      </c>
      <c r="L1316" s="9"/>
      <c r="M1316" s="13"/>
      <c r="N1316" s="8">
        <f t="shared" si="55"/>
        <v>0</v>
      </c>
      <c r="O1316" s="9">
        <f t="shared" si="56"/>
        <v>22</v>
      </c>
      <c r="P1316" s="9">
        <f>STOCK[[#This Row],[Precio Final]]-STOCK[[#This Row],[Costo total]]</f>
        <v>22</v>
      </c>
      <c r="Q1316" s="8">
        <f>STOCK[[#This Row],[Ganancia Unitaria]]*STOCK[[#This Row],[Salidas]]</f>
        <v>0</v>
      </c>
      <c r="R1316" s="8"/>
      <c r="S1316" s="8"/>
      <c r="T1316" s="9"/>
      <c r="U1316" s="8"/>
      <c r="V1316" s="8"/>
    </row>
    <row r="1317" spans="1:22" ht="34" customHeight="1" x14ac:dyDescent="0.2">
      <c r="A1317" s="14" t="s">
        <v>2541</v>
      </c>
      <c r="B1317" s="14" t="s">
        <v>118</v>
      </c>
      <c r="C1317" s="16" t="s">
        <v>2542</v>
      </c>
      <c r="D1317" s="14" t="s">
        <v>2543</v>
      </c>
      <c r="E1317" s="15"/>
      <c r="F1317" s="15">
        <v>50</v>
      </c>
      <c r="G1317" s="14">
        <v>3</v>
      </c>
      <c r="H1317" s="17">
        <f>SUMIFS(VENTAS[Cantidad],VENTAS[Código del producto Vendido],STOCK[[#This Row],[Code]])</f>
        <v>3</v>
      </c>
      <c r="I1317" s="14">
        <f>STOCK[[#This Row],[Entradas]]-STOCK[[#This Row],[Salidas]]</f>
        <v>0</v>
      </c>
      <c r="J1317" s="18">
        <f>STOCK[[#This Row],[Precio Final]]*10%</f>
        <v>5</v>
      </c>
      <c r="K1317" s="15">
        <v>22.5</v>
      </c>
      <c r="L1317" s="15"/>
      <c r="M1317" s="19"/>
      <c r="N1317" s="14">
        <f t="shared" si="55"/>
        <v>0</v>
      </c>
      <c r="O1317" s="15">
        <f t="shared" si="56"/>
        <v>50</v>
      </c>
      <c r="P1317" s="15">
        <f>STOCK[[#This Row],[Precio Final]]-STOCK[[#This Row],[Costo total]]</f>
        <v>50</v>
      </c>
      <c r="Q1317" s="14">
        <f>STOCK[[#This Row],[Ganancia Unitaria]]*STOCK[[#This Row],[Salidas]]</f>
        <v>150</v>
      </c>
      <c r="R1317" s="14"/>
      <c r="S1317" s="14"/>
      <c r="T1317" s="15"/>
      <c r="U1317" s="14"/>
      <c r="V1317" s="14"/>
    </row>
    <row r="1318" spans="1:22" ht="34" customHeight="1" x14ac:dyDescent="0.2">
      <c r="A1318" s="8" t="s">
        <v>2544</v>
      </c>
      <c r="B1318" s="8" t="s">
        <v>118</v>
      </c>
      <c r="C1318" s="10" t="s">
        <v>2542</v>
      </c>
      <c r="D1318" s="8" t="s">
        <v>2545</v>
      </c>
      <c r="E1318" s="9"/>
      <c r="F1318" s="9">
        <v>50</v>
      </c>
      <c r="G1318" s="8">
        <v>3</v>
      </c>
      <c r="H1318" s="11">
        <f>SUMIFS(VENTAS[Cantidad],VENTAS[Código del producto Vendido],STOCK[[#This Row],[Code]])</f>
        <v>2</v>
      </c>
      <c r="I1318" s="8">
        <f>STOCK[[#This Row],[Entradas]]-STOCK[[#This Row],[Salidas]]</f>
        <v>1</v>
      </c>
      <c r="J1318" s="12">
        <f>STOCK[[#This Row],[Precio Final]]*10%</f>
        <v>5</v>
      </c>
      <c r="K1318" s="9">
        <v>22.5</v>
      </c>
      <c r="L1318" s="9"/>
      <c r="M1318" s="13"/>
      <c r="N1318" s="8">
        <f t="shared" si="55"/>
        <v>0</v>
      </c>
      <c r="O1318" s="9">
        <f t="shared" si="56"/>
        <v>50</v>
      </c>
      <c r="P1318" s="9">
        <f>STOCK[[#This Row],[Precio Final]]-STOCK[[#This Row],[Costo total]]</f>
        <v>50</v>
      </c>
      <c r="Q1318" s="8">
        <f>STOCK[[#This Row],[Ganancia Unitaria]]*STOCK[[#This Row],[Salidas]]</f>
        <v>100</v>
      </c>
      <c r="R1318" s="8"/>
      <c r="S1318" s="8"/>
      <c r="T1318" s="9"/>
      <c r="U1318" s="8"/>
      <c r="V1318" s="8"/>
    </row>
    <row r="1319" spans="1:22" ht="34" customHeight="1" x14ac:dyDescent="0.2">
      <c r="A1319" s="14" t="s">
        <v>2546</v>
      </c>
      <c r="B1319" s="14" t="s">
        <v>118</v>
      </c>
      <c r="C1319" s="16" t="s">
        <v>2542</v>
      </c>
      <c r="D1319" s="14" t="s">
        <v>2547</v>
      </c>
      <c r="E1319" s="15"/>
      <c r="F1319" s="15">
        <v>50</v>
      </c>
      <c r="G1319" s="14">
        <v>2</v>
      </c>
      <c r="H1319" s="17">
        <f>SUMIFS(VENTAS[Cantidad],VENTAS[Código del producto Vendido],STOCK[[#This Row],[Code]])</f>
        <v>1</v>
      </c>
      <c r="I1319" s="14">
        <f>STOCK[[#This Row],[Entradas]]-STOCK[[#This Row],[Salidas]]</f>
        <v>1</v>
      </c>
      <c r="J1319" s="18">
        <f>STOCK[[#This Row],[Precio Final]]*10%</f>
        <v>5</v>
      </c>
      <c r="K1319" s="15">
        <v>27.99</v>
      </c>
      <c r="L1319" s="15"/>
      <c r="M1319" s="19"/>
      <c r="N1319" s="14">
        <f t="shared" si="55"/>
        <v>0</v>
      </c>
      <c r="O1319" s="15">
        <f t="shared" si="56"/>
        <v>50</v>
      </c>
      <c r="P1319" s="15">
        <f>STOCK[[#This Row],[Precio Final]]-STOCK[[#This Row],[Costo total]]</f>
        <v>50</v>
      </c>
      <c r="Q1319" s="14">
        <f>STOCK[[#This Row],[Ganancia Unitaria]]*STOCK[[#This Row],[Salidas]]</f>
        <v>50</v>
      </c>
      <c r="R1319" s="14"/>
      <c r="S1319" s="14"/>
      <c r="T1319" s="15"/>
      <c r="U1319" s="14"/>
      <c r="V1319" s="14"/>
    </row>
    <row r="1320" spans="1:22" ht="34" customHeight="1" x14ac:dyDescent="0.2">
      <c r="A1320" s="8" t="s">
        <v>2548</v>
      </c>
      <c r="B1320" s="8" t="s">
        <v>118</v>
      </c>
      <c r="C1320" s="10" t="s">
        <v>2542</v>
      </c>
      <c r="D1320" s="8" t="s">
        <v>2549</v>
      </c>
      <c r="E1320" s="9"/>
      <c r="F1320" s="9">
        <v>50</v>
      </c>
      <c r="G1320" s="8">
        <v>3</v>
      </c>
      <c r="H1320" s="11">
        <f>SUMIFS(VENTAS[Cantidad],VENTAS[Código del producto Vendido],STOCK[[#This Row],[Code]])</f>
        <v>1</v>
      </c>
      <c r="I1320" s="8">
        <f>STOCK[[#This Row],[Entradas]]-STOCK[[#This Row],[Salidas]]</f>
        <v>2</v>
      </c>
      <c r="J1320" s="12">
        <f>STOCK[[#This Row],[Precio Final]]*10%</f>
        <v>5</v>
      </c>
      <c r="K1320" s="9">
        <v>27.99</v>
      </c>
      <c r="L1320" s="9"/>
      <c r="M1320" s="13"/>
      <c r="N1320" s="8">
        <f t="shared" si="55"/>
        <v>0</v>
      </c>
      <c r="O1320" s="9">
        <f t="shared" si="56"/>
        <v>50</v>
      </c>
      <c r="P1320" s="9">
        <f>STOCK[[#This Row],[Precio Final]]-STOCK[[#This Row],[Costo total]]</f>
        <v>50</v>
      </c>
      <c r="Q1320" s="8">
        <f>STOCK[[#This Row],[Ganancia Unitaria]]*STOCK[[#This Row],[Salidas]]</f>
        <v>50</v>
      </c>
      <c r="R1320" s="8"/>
      <c r="S1320" s="8"/>
      <c r="T1320" s="9"/>
      <c r="U1320" s="8"/>
      <c r="V1320" s="8"/>
    </row>
    <row r="1321" spans="1:22" ht="51" customHeight="1" x14ac:dyDescent="0.2">
      <c r="A1321" s="14" t="s">
        <v>2550</v>
      </c>
      <c r="B1321" s="14" t="s">
        <v>118</v>
      </c>
      <c r="C1321" s="16" t="s">
        <v>2551</v>
      </c>
      <c r="D1321" s="14" t="s">
        <v>2552</v>
      </c>
      <c r="E1321" s="15"/>
      <c r="F1321" s="15">
        <v>40</v>
      </c>
      <c r="G1321" s="14">
        <v>1</v>
      </c>
      <c r="H1321" s="17">
        <f>SUMIFS(VENTAS[Cantidad],VENTAS[Código del producto Vendido],STOCK[[#This Row],[Code]])</f>
        <v>0</v>
      </c>
      <c r="I1321" s="14">
        <f>STOCK[[#This Row],[Entradas]]-STOCK[[#This Row],[Salidas]]</f>
        <v>1</v>
      </c>
      <c r="J1321" s="18">
        <f>STOCK[[#This Row],[Precio Final]]*10%</f>
        <v>4</v>
      </c>
      <c r="K1321" s="15">
        <v>17.489999999999998</v>
      </c>
      <c r="L1321" s="15"/>
      <c r="M1321" s="19"/>
      <c r="N1321" s="14">
        <f t="shared" si="55"/>
        <v>0</v>
      </c>
      <c r="O1321" s="15">
        <f t="shared" si="56"/>
        <v>40</v>
      </c>
      <c r="P1321" s="15">
        <f>STOCK[[#This Row],[Precio Final]]-STOCK[[#This Row],[Costo total]]</f>
        <v>40</v>
      </c>
      <c r="Q1321" s="14">
        <f>STOCK[[#This Row],[Ganancia Unitaria]]*STOCK[[#This Row],[Salidas]]</f>
        <v>0</v>
      </c>
      <c r="R1321" s="14"/>
      <c r="S1321" s="14"/>
      <c r="T1321" s="15"/>
      <c r="U1321" s="14"/>
      <c r="V1321" s="14"/>
    </row>
    <row r="1322" spans="1:22" ht="51" customHeight="1" x14ac:dyDescent="0.2">
      <c r="A1322" s="8" t="s">
        <v>2553</v>
      </c>
      <c r="B1322" s="8" t="s">
        <v>118</v>
      </c>
      <c r="C1322" s="10" t="s">
        <v>2554</v>
      </c>
      <c r="D1322" s="8" t="s">
        <v>2555</v>
      </c>
      <c r="E1322" s="9"/>
      <c r="F1322" s="9">
        <v>40</v>
      </c>
      <c r="G1322" s="8">
        <v>3</v>
      </c>
      <c r="H1322" s="11">
        <f>SUMIFS(VENTAS[Cantidad],VENTAS[Código del producto Vendido],STOCK[[#This Row],[Code]])</f>
        <v>2</v>
      </c>
      <c r="I1322" s="8">
        <f>STOCK[[#This Row],[Entradas]]-STOCK[[#This Row],[Salidas]]</f>
        <v>1</v>
      </c>
      <c r="J1322" s="12">
        <f>STOCK[[#This Row],[Precio Final]]*10%</f>
        <v>4</v>
      </c>
      <c r="K1322" s="9">
        <v>17.489999999999998</v>
      </c>
      <c r="L1322" s="9"/>
      <c r="M1322" s="13"/>
      <c r="N1322" s="8">
        <f t="shared" si="55"/>
        <v>0</v>
      </c>
      <c r="O1322" s="9">
        <f t="shared" si="56"/>
        <v>40</v>
      </c>
      <c r="P1322" s="9">
        <f>STOCK[[#This Row],[Precio Final]]-STOCK[[#This Row],[Costo total]]</f>
        <v>40</v>
      </c>
      <c r="Q1322" s="8">
        <f>STOCK[[#This Row],[Ganancia Unitaria]]*STOCK[[#This Row],[Salidas]]</f>
        <v>80</v>
      </c>
      <c r="R1322" s="8"/>
      <c r="S1322" s="8"/>
      <c r="T1322" s="9"/>
      <c r="U1322" s="8"/>
      <c r="V1322" s="8"/>
    </row>
    <row r="1323" spans="1:22" ht="51" customHeight="1" x14ac:dyDescent="0.2">
      <c r="A1323" s="14" t="s">
        <v>2556</v>
      </c>
      <c r="B1323" s="14" t="s">
        <v>118</v>
      </c>
      <c r="C1323" s="16" t="s">
        <v>2554</v>
      </c>
      <c r="D1323" s="14" t="s">
        <v>2557</v>
      </c>
      <c r="E1323" s="15"/>
      <c r="F1323" s="15">
        <v>40</v>
      </c>
      <c r="G1323" s="14">
        <v>3</v>
      </c>
      <c r="H1323" s="17">
        <f>SUMIFS(VENTAS[Cantidad],VENTAS[Código del producto Vendido],STOCK[[#This Row],[Code]])</f>
        <v>2</v>
      </c>
      <c r="I1323" s="14">
        <f>STOCK[[#This Row],[Entradas]]-STOCK[[#This Row],[Salidas]]</f>
        <v>1</v>
      </c>
      <c r="J1323" s="18">
        <f>STOCK[[#This Row],[Precio Final]]*10%</f>
        <v>4</v>
      </c>
      <c r="K1323" s="15">
        <v>17.489999999999998</v>
      </c>
      <c r="L1323" s="15"/>
      <c r="M1323" s="19"/>
      <c r="N1323" s="14">
        <f t="shared" si="55"/>
        <v>0</v>
      </c>
      <c r="O1323" s="15">
        <f t="shared" si="56"/>
        <v>40</v>
      </c>
      <c r="P1323" s="15">
        <f>STOCK[[#This Row],[Precio Final]]-STOCK[[#This Row],[Costo total]]</f>
        <v>40</v>
      </c>
      <c r="Q1323" s="14">
        <f>STOCK[[#This Row],[Ganancia Unitaria]]*STOCK[[#This Row],[Salidas]]</f>
        <v>80</v>
      </c>
      <c r="R1323" s="14"/>
      <c r="S1323" s="14"/>
      <c r="T1323" s="15"/>
      <c r="U1323" s="14"/>
      <c r="V1323" s="14"/>
    </row>
    <row r="1324" spans="1:22" ht="51" customHeight="1" x14ac:dyDescent="0.2">
      <c r="A1324" s="8" t="s">
        <v>2558</v>
      </c>
      <c r="B1324" s="8" t="s">
        <v>118</v>
      </c>
      <c r="C1324" s="10" t="s">
        <v>2554</v>
      </c>
      <c r="D1324" s="8" t="s">
        <v>2552</v>
      </c>
      <c r="E1324" s="9"/>
      <c r="F1324" s="9">
        <v>40</v>
      </c>
      <c r="G1324" s="8">
        <v>3</v>
      </c>
      <c r="H1324" s="11">
        <f>SUMIFS(VENTAS[Cantidad],VENTAS[Código del producto Vendido],STOCK[[#This Row],[Code]])</f>
        <v>3</v>
      </c>
      <c r="I1324" s="8">
        <f>STOCK[[#This Row],[Entradas]]-STOCK[[#This Row],[Salidas]]</f>
        <v>0</v>
      </c>
      <c r="J1324" s="12">
        <f>STOCK[[#This Row],[Precio Final]]*10%</f>
        <v>4</v>
      </c>
      <c r="K1324" s="9">
        <v>17.489999999999998</v>
      </c>
      <c r="L1324" s="9"/>
      <c r="M1324" s="13"/>
      <c r="N1324" s="8">
        <f t="shared" si="55"/>
        <v>0</v>
      </c>
      <c r="O1324" s="9">
        <f t="shared" si="56"/>
        <v>40</v>
      </c>
      <c r="P1324" s="9">
        <f>STOCK[[#This Row],[Precio Final]]-STOCK[[#This Row],[Costo total]]</f>
        <v>40</v>
      </c>
      <c r="Q1324" s="8">
        <f>STOCK[[#This Row],[Ganancia Unitaria]]*STOCK[[#This Row],[Salidas]]</f>
        <v>120</v>
      </c>
      <c r="R1324" s="8"/>
      <c r="S1324" s="8"/>
      <c r="T1324" s="9"/>
      <c r="U1324" s="8"/>
      <c r="V1324" s="8"/>
    </row>
    <row r="1325" spans="1:22" ht="51" customHeight="1" x14ac:dyDescent="0.2">
      <c r="A1325" s="14" t="s">
        <v>2559</v>
      </c>
      <c r="B1325" s="14" t="s">
        <v>118</v>
      </c>
      <c r="C1325" s="16" t="s">
        <v>2560</v>
      </c>
      <c r="D1325" s="14" t="s">
        <v>2561</v>
      </c>
      <c r="E1325" s="15"/>
      <c r="F1325" s="15">
        <v>50</v>
      </c>
      <c r="G1325" s="14">
        <v>2</v>
      </c>
      <c r="H1325" s="17">
        <f>SUMIFS(VENTAS[Cantidad],VENTAS[Código del producto Vendido],STOCK[[#This Row],[Code]])</f>
        <v>0</v>
      </c>
      <c r="I1325" s="14">
        <f>STOCK[[#This Row],[Entradas]]-STOCK[[#This Row],[Salidas]]</f>
        <v>2</v>
      </c>
      <c r="J1325" s="18">
        <f>STOCK[[#This Row],[Precio Final]]*10%</f>
        <v>5</v>
      </c>
      <c r="K1325" s="15">
        <v>13.98</v>
      </c>
      <c r="L1325" s="15"/>
      <c r="M1325" s="19"/>
      <c r="N1325" s="14">
        <f t="shared" si="55"/>
        <v>0</v>
      </c>
      <c r="O1325" s="15">
        <f t="shared" si="56"/>
        <v>50</v>
      </c>
      <c r="P1325" s="15">
        <f>STOCK[[#This Row],[Precio Final]]-STOCK[[#This Row],[Costo total]]</f>
        <v>50</v>
      </c>
      <c r="Q1325" s="14">
        <f>STOCK[[#This Row],[Ganancia Unitaria]]*STOCK[[#This Row],[Salidas]]</f>
        <v>0</v>
      </c>
      <c r="R1325" s="14"/>
      <c r="S1325" s="14"/>
      <c r="T1325" s="15"/>
      <c r="U1325" s="14"/>
      <c r="V1325" s="14"/>
    </row>
    <row r="1326" spans="1:22" ht="51" customHeight="1" x14ac:dyDescent="0.2">
      <c r="A1326" s="8" t="s">
        <v>2562</v>
      </c>
      <c r="B1326" s="8" t="s">
        <v>118</v>
      </c>
      <c r="C1326" s="10" t="s">
        <v>2560</v>
      </c>
      <c r="D1326" s="8" t="s">
        <v>2557</v>
      </c>
      <c r="E1326" s="9"/>
      <c r="F1326" s="9">
        <v>50</v>
      </c>
      <c r="G1326" s="8">
        <v>2</v>
      </c>
      <c r="H1326" s="11">
        <f>SUMIFS(VENTAS[Cantidad],VENTAS[Código del producto Vendido],STOCK[[#This Row],[Code]])</f>
        <v>0</v>
      </c>
      <c r="I1326" s="8">
        <f>STOCK[[#This Row],[Entradas]]-STOCK[[#This Row],[Salidas]]</f>
        <v>2</v>
      </c>
      <c r="J1326" s="12">
        <f>STOCK[[#This Row],[Precio Final]]*10%</f>
        <v>5</v>
      </c>
      <c r="K1326" s="9">
        <v>13.98</v>
      </c>
      <c r="L1326" s="9"/>
      <c r="M1326" s="13"/>
      <c r="N1326" s="8">
        <f t="shared" si="55"/>
        <v>0</v>
      </c>
      <c r="O1326" s="9">
        <f t="shared" si="56"/>
        <v>50</v>
      </c>
      <c r="P1326" s="9">
        <f>STOCK[[#This Row],[Precio Final]]-STOCK[[#This Row],[Costo total]]</f>
        <v>50</v>
      </c>
      <c r="Q1326" s="8">
        <f>STOCK[[#This Row],[Ganancia Unitaria]]*STOCK[[#This Row],[Salidas]]</f>
        <v>0</v>
      </c>
      <c r="R1326" s="8"/>
      <c r="S1326" s="8"/>
      <c r="T1326" s="9"/>
      <c r="U1326" s="8"/>
      <c r="V1326" s="8"/>
    </row>
    <row r="1327" spans="1:22" ht="34" customHeight="1" x14ac:dyDescent="0.2">
      <c r="A1327" s="14" t="s">
        <v>2563</v>
      </c>
      <c r="B1327" s="14" t="s">
        <v>118</v>
      </c>
      <c r="C1327" s="16" t="s">
        <v>2564</v>
      </c>
      <c r="D1327" s="14" t="s">
        <v>2561</v>
      </c>
      <c r="E1327" s="15"/>
      <c r="F1327" s="15">
        <v>35</v>
      </c>
      <c r="G1327" s="14">
        <v>2</v>
      </c>
      <c r="H1327" s="17">
        <f>SUMIFS(VENTAS[Cantidad],VENTAS[Código del producto Vendido],STOCK[[#This Row],[Code]])</f>
        <v>0</v>
      </c>
      <c r="I1327" s="14">
        <f>STOCK[[#This Row],[Entradas]]-STOCK[[#This Row],[Salidas]]</f>
        <v>2</v>
      </c>
      <c r="J1327" s="18">
        <f>STOCK[[#This Row],[Precio Final]]*10%</f>
        <v>3.5</v>
      </c>
      <c r="K1327" s="15">
        <v>6.98</v>
      </c>
      <c r="L1327" s="15"/>
      <c r="M1327" s="19"/>
      <c r="N1327" s="14">
        <f t="shared" si="55"/>
        <v>0</v>
      </c>
      <c r="O1327" s="15">
        <f t="shared" si="56"/>
        <v>35</v>
      </c>
      <c r="P1327" s="15">
        <f>STOCK[[#This Row],[Precio Final]]-STOCK[[#This Row],[Costo total]]</f>
        <v>35</v>
      </c>
      <c r="Q1327" s="14">
        <f>STOCK[[#This Row],[Ganancia Unitaria]]*STOCK[[#This Row],[Salidas]]</f>
        <v>0</v>
      </c>
      <c r="R1327" s="14"/>
      <c r="S1327" s="14"/>
      <c r="T1327" s="15"/>
      <c r="U1327" s="14"/>
      <c r="V1327" s="14"/>
    </row>
    <row r="1328" spans="1:22" ht="34" customHeight="1" x14ac:dyDescent="0.2">
      <c r="A1328" s="8" t="s">
        <v>2565</v>
      </c>
      <c r="B1328" s="8" t="s">
        <v>118</v>
      </c>
      <c r="C1328" s="10" t="s">
        <v>2564</v>
      </c>
      <c r="D1328" s="8" t="s">
        <v>2555</v>
      </c>
      <c r="E1328" s="9"/>
      <c r="F1328" s="9">
        <v>35</v>
      </c>
      <c r="G1328" s="8">
        <v>2</v>
      </c>
      <c r="H1328" s="11">
        <f>SUMIFS(VENTAS[Cantidad],VENTAS[Código del producto Vendido],STOCK[[#This Row],[Code]])</f>
        <v>0</v>
      </c>
      <c r="I1328" s="8">
        <f>STOCK[[#This Row],[Entradas]]-STOCK[[#This Row],[Salidas]]</f>
        <v>2</v>
      </c>
      <c r="J1328" s="12">
        <f>STOCK[[#This Row],[Precio Final]]*10%</f>
        <v>3.5</v>
      </c>
      <c r="K1328" s="9">
        <v>6.98</v>
      </c>
      <c r="L1328" s="9"/>
      <c r="M1328" s="13"/>
      <c r="N1328" s="8">
        <f t="shared" si="55"/>
        <v>0</v>
      </c>
      <c r="O1328" s="9">
        <f t="shared" si="56"/>
        <v>35</v>
      </c>
      <c r="P1328" s="9">
        <f>STOCK[[#This Row],[Precio Final]]-STOCK[[#This Row],[Costo total]]</f>
        <v>35</v>
      </c>
      <c r="Q1328" s="8">
        <f>STOCK[[#This Row],[Ganancia Unitaria]]*STOCK[[#This Row],[Salidas]]</f>
        <v>0</v>
      </c>
      <c r="R1328" s="8"/>
      <c r="S1328" s="8"/>
      <c r="T1328" s="9"/>
      <c r="U1328" s="8"/>
      <c r="V1328" s="8"/>
    </row>
    <row r="1329" spans="1:22" ht="34" customHeight="1" x14ac:dyDescent="0.2">
      <c r="A1329" s="14" t="s">
        <v>2566</v>
      </c>
      <c r="B1329" s="14" t="s">
        <v>118</v>
      </c>
      <c r="C1329" s="16" t="s">
        <v>2564</v>
      </c>
      <c r="D1329" s="14" t="s">
        <v>2567</v>
      </c>
      <c r="E1329" s="15"/>
      <c r="F1329" s="15">
        <v>35</v>
      </c>
      <c r="G1329" s="14">
        <v>2</v>
      </c>
      <c r="H1329" s="17">
        <f>SUMIFS(VENTAS[Cantidad],VENTAS[Código del producto Vendido],STOCK[[#This Row],[Code]])</f>
        <v>2</v>
      </c>
      <c r="I1329" s="14">
        <f>STOCK[[#This Row],[Entradas]]-STOCK[[#This Row],[Salidas]]</f>
        <v>0</v>
      </c>
      <c r="J1329" s="18">
        <f>STOCK[[#This Row],[Precio Final]]*10%</f>
        <v>3.5</v>
      </c>
      <c r="K1329" s="15">
        <v>6.98</v>
      </c>
      <c r="L1329" s="15"/>
      <c r="M1329" s="19"/>
      <c r="N1329" s="14">
        <f t="shared" si="55"/>
        <v>0</v>
      </c>
      <c r="O1329" s="15">
        <f t="shared" si="56"/>
        <v>35</v>
      </c>
      <c r="P1329" s="15">
        <f>STOCK[[#This Row],[Precio Final]]-STOCK[[#This Row],[Costo total]]</f>
        <v>35</v>
      </c>
      <c r="Q1329" s="14">
        <f>STOCK[[#This Row],[Ganancia Unitaria]]*STOCK[[#This Row],[Salidas]]</f>
        <v>70</v>
      </c>
      <c r="R1329" s="14"/>
      <c r="S1329" s="14"/>
      <c r="T1329" s="15"/>
      <c r="U1329" s="14"/>
      <c r="V1329" s="14"/>
    </row>
    <row r="1330" spans="1:22" ht="51" customHeight="1" x14ac:dyDescent="0.2">
      <c r="A1330" s="8" t="s">
        <v>2568</v>
      </c>
      <c r="B1330" s="8" t="s">
        <v>118</v>
      </c>
      <c r="C1330" s="10" t="s">
        <v>2569</v>
      </c>
      <c r="D1330" s="8" t="s">
        <v>2555</v>
      </c>
      <c r="E1330" s="9"/>
      <c r="F1330" s="9">
        <v>30</v>
      </c>
      <c r="G1330" s="8">
        <v>3</v>
      </c>
      <c r="H1330" s="11">
        <f>SUMIFS(VENTAS[Cantidad],VENTAS[Código del producto Vendido],STOCK[[#This Row],[Code]])</f>
        <v>1</v>
      </c>
      <c r="I1330" s="8">
        <f>STOCK[[#This Row],[Entradas]]-STOCK[[#This Row],[Salidas]]</f>
        <v>2</v>
      </c>
      <c r="J1330" s="12">
        <f>STOCK[[#This Row],[Precio Final]]*10%</f>
        <v>3</v>
      </c>
      <c r="K1330" s="9">
        <v>7.98</v>
      </c>
      <c r="L1330" s="9"/>
      <c r="M1330" s="13"/>
      <c r="N1330" s="8">
        <f t="shared" si="55"/>
        <v>0</v>
      </c>
      <c r="O1330" s="9">
        <f t="shared" si="56"/>
        <v>30</v>
      </c>
      <c r="P1330" s="9">
        <f>STOCK[[#This Row],[Precio Final]]-STOCK[[#This Row],[Costo total]]</f>
        <v>30</v>
      </c>
      <c r="Q1330" s="8">
        <f>STOCK[[#This Row],[Ganancia Unitaria]]*STOCK[[#This Row],[Salidas]]</f>
        <v>30</v>
      </c>
      <c r="R1330" s="8"/>
      <c r="S1330" s="8"/>
      <c r="T1330" s="9"/>
      <c r="U1330" s="8"/>
      <c r="V1330" s="8"/>
    </row>
    <row r="1331" spans="1:22" ht="51" customHeight="1" x14ac:dyDescent="0.2">
      <c r="A1331" s="14" t="s">
        <v>2570</v>
      </c>
      <c r="B1331" s="14" t="s">
        <v>118</v>
      </c>
      <c r="C1331" s="16" t="s">
        <v>2569</v>
      </c>
      <c r="D1331" s="14" t="s">
        <v>2567</v>
      </c>
      <c r="E1331" s="15"/>
      <c r="F1331" s="15">
        <v>30</v>
      </c>
      <c r="G1331" s="14">
        <v>4</v>
      </c>
      <c r="H1331" s="17">
        <f>SUMIFS(VENTAS[Cantidad],VENTAS[Código del producto Vendido],STOCK[[#This Row],[Code]])</f>
        <v>4</v>
      </c>
      <c r="I1331" s="14">
        <f>STOCK[[#This Row],[Entradas]]-STOCK[[#This Row],[Salidas]]</f>
        <v>0</v>
      </c>
      <c r="J1331" s="18">
        <f>STOCK[[#This Row],[Precio Final]]*10%</f>
        <v>3</v>
      </c>
      <c r="K1331" s="15">
        <v>7.98</v>
      </c>
      <c r="L1331" s="15"/>
      <c r="M1331" s="19"/>
      <c r="N1331" s="14">
        <f t="shared" si="55"/>
        <v>0</v>
      </c>
      <c r="O1331" s="15">
        <f t="shared" si="56"/>
        <v>30</v>
      </c>
      <c r="P1331" s="15">
        <f>STOCK[[#This Row],[Precio Final]]-STOCK[[#This Row],[Costo total]]</f>
        <v>30</v>
      </c>
      <c r="Q1331" s="14">
        <f>STOCK[[#This Row],[Ganancia Unitaria]]*STOCK[[#This Row],[Salidas]]</f>
        <v>120</v>
      </c>
      <c r="R1331" s="14"/>
      <c r="S1331" s="14"/>
      <c r="T1331" s="15"/>
      <c r="U1331" s="14"/>
      <c r="V1331" s="14"/>
    </row>
    <row r="1332" spans="1:22" ht="51" customHeight="1" x14ac:dyDescent="0.2">
      <c r="A1332" s="8" t="s">
        <v>2571</v>
      </c>
      <c r="B1332" s="8" t="s">
        <v>118</v>
      </c>
      <c r="C1332" s="10" t="s">
        <v>2572</v>
      </c>
      <c r="D1332" s="8" t="s">
        <v>2555</v>
      </c>
      <c r="E1332" s="9"/>
      <c r="F1332" s="9">
        <v>35</v>
      </c>
      <c r="G1332" s="8">
        <v>3</v>
      </c>
      <c r="H1332" s="11">
        <f>SUMIFS(VENTAS[Cantidad],VENTAS[Código del producto Vendido],STOCK[[#This Row],[Code]])</f>
        <v>0</v>
      </c>
      <c r="I1332" s="8">
        <f>STOCK[[#This Row],[Entradas]]-STOCK[[#This Row],[Salidas]]</f>
        <v>3</v>
      </c>
      <c r="J1332" s="12">
        <f>STOCK[[#This Row],[Precio Final]]*10%</f>
        <v>3.5</v>
      </c>
      <c r="K1332" s="9">
        <v>10.48</v>
      </c>
      <c r="L1332" s="9"/>
      <c r="M1332" s="13"/>
      <c r="N1332" s="8">
        <f t="shared" si="55"/>
        <v>0</v>
      </c>
      <c r="O1332" s="9">
        <f t="shared" si="56"/>
        <v>35</v>
      </c>
      <c r="P1332" s="9">
        <f>STOCK[[#This Row],[Precio Final]]-STOCK[[#This Row],[Costo total]]</f>
        <v>35</v>
      </c>
      <c r="Q1332" s="8">
        <f>STOCK[[#This Row],[Ganancia Unitaria]]*STOCK[[#This Row],[Salidas]]</f>
        <v>0</v>
      </c>
      <c r="R1332" s="8"/>
      <c r="S1332" s="8"/>
      <c r="T1332" s="9"/>
      <c r="U1332" s="8"/>
      <c r="V1332" s="8"/>
    </row>
    <row r="1333" spans="1:22" ht="51" customHeight="1" x14ac:dyDescent="0.2">
      <c r="A1333" s="14" t="s">
        <v>2573</v>
      </c>
      <c r="B1333" s="14" t="s">
        <v>118</v>
      </c>
      <c r="C1333" s="16" t="s">
        <v>2572</v>
      </c>
      <c r="D1333" s="14" t="s">
        <v>2557</v>
      </c>
      <c r="E1333" s="15"/>
      <c r="F1333" s="15">
        <v>35</v>
      </c>
      <c r="G1333" s="14">
        <v>3</v>
      </c>
      <c r="H1333" s="17">
        <f>SUMIFS(VENTAS[Cantidad],VENTAS[Código del producto Vendido],STOCK[[#This Row],[Code]])</f>
        <v>0</v>
      </c>
      <c r="I1333" s="14">
        <f>STOCK[[#This Row],[Entradas]]-STOCK[[#This Row],[Salidas]]</f>
        <v>3</v>
      </c>
      <c r="J1333" s="18">
        <f>STOCK[[#This Row],[Precio Final]]*10%</f>
        <v>3.5</v>
      </c>
      <c r="K1333" s="15">
        <v>10.48</v>
      </c>
      <c r="L1333" s="15"/>
      <c r="M1333" s="19"/>
      <c r="N1333" s="14">
        <f t="shared" si="55"/>
        <v>0</v>
      </c>
      <c r="O1333" s="15">
        <f t="shared" si="56"/>
        <v>35</v>
      </c>
      <c r="P1333" s="15">
        <f>STOCK[[#This Row],[Precio Final]]-STOCK[[#This Row],[Costo total]]</f>
        <v>35</v>
      </c>
      <c r="Q1333" s="14">
        <f>STOCK[[#This Row],[Ganancia Unitaria]]*STOCK[[#This Row],[Salidas]]</f>
        <v>0</v>
      </c>
      <c r="R1333" s="14"/>
      <c r="S1333" s="14"/>
      <c r="T1333" s="15"/>
      <c r="U1333" s="14"/>
      <c r="V1333" s="14"/>
    </row>
    <row r="1334" spans="1:22" ht="51" customHeight="1" x14ac:dyDescent="0.2">
      <c r="A1334" s="8" t="s">
        <v>2574</v>
      </c>
      <c r="B1334" s="8" t="s">
        <v>118</v>
      </c>
      <c r="C1334" s="10" t="s">
        <v>2572</v>
      </c>
      <c r="D1334" s="8" t="s">
        <v>2552</v>
      </c>
      <c r="E1334" s="9"/>
      <c r="F1334" s="9">
        <v>35</v>
      </c>
      <c r="G1334" s="8">
        <v>2</v>
      </c>
      <c r="H1334" s="11">
        <f>SUMIFS(VENTAS[Cantidad],VENTAS[Código del producto Vendido],STOCK[[#This Row],[Code]])</f>
        <v>0</v>
      </c>
      <c r="I1334" s="8">
        <f>STOCK[[#This Row],[Entradas]]-STOCK[[#This Row],[Salidas]]</f>
        <v>2</v>
      </c>
      <c r="J1334" s="12">
        <f>STOCK[[#This Row],[Precio Final]]*10%</f>
        <v>3.5</v>
      </c>
      <c r="K1334" s="9">
        <v>10.48</v>
      </c>
      <c r="L1334" s="9"/>
      <c r="M1334" s="13"/>
      <c r="N1334" s="8">
        <f t="shared" si="55"/>
        <v>0</v>
      </c>
      <c r="O1334" s="9">
        <f t="shared" si="56"/>
        <v>35</v>
      </c>
      <c r="P1334" s="9">
        <f>STOCK[[#This Row],[Precio Final]]-STOCK[[#This Row],[Costo total]]</f>
        <v>35</v>
      </c>
      <c r="Q1334" s="8">
        <f>STOCK[[#This Row],[Ganancia Unitaria]]*STOCK[[#This Row],[Salidas]]</f>
        <v>0</v>
      </c>
      <c r="R1334" s="8"/>
      <c r="S1334" s="8"/>
      <c r="T1334" s="9"/>
      <c r="U1334" s="8"/>
      <c r="V1334" s="8"/>
    </row>
    <row r="1335" spans="1:22" ht="51" customHeight="1" x14ac:dyDescent="0.2">
      <c r="A1335" s="14" t="s">
        <v>2575</v>
      </c>
      <c r="B1335" s="14" t="s">
        <v>118</v>
      </c>
      <c r="C1335" s="16" t="s">
        <v>2576</v>
      </c>
      <c r="D1335" s="14" t="s">
        <v>2577</v>
      </c>
      <c r="E1335" s="15"/>
      <c r="F1335" s="15">
        <v>30</v>
      </c>
      <c r="G1335" s="14">
        <v>1</v>
      </c>
      <c r="H1335" s="17">
        <f>SUMIFS(VENTAS[Cantidad],VENTAS[Código del producto Vendido],STOCK[[#This Row],[Code]])</f>
        <v>0</v>
      </c>
      <c r="I1335" s="14">
        <f>STOCK[[#This Row],[Entradas]]-STOCK[[#This Row],[Salidas]]</f>
        <v>1</v>
      </c>
      <c r="J1335" s="18">
        <f>STOCK[[#This Row],[Precio Final]]*10%</f>
        <v>3</v>
      </c>
      <c r="K1335" s="15">
        <v>9.98</v>
      </c>
      <c r="L1335" s="15"/>
      <c r="M1335" s="19"/>
      <c r="N1335" s="14">
        <f t="shared" si="55"/>
        <v>0</v>
      </c>
      <c r="O1335" s="15">
        <f t="shared" si="56"/>
        <v>30</v>
      </c>
      <c r="P1335" s="15">
        <f>STOCK[[#This Row],[Precio Final]]-STOCK[[#This Row],[Costo total]]</f>
        <v>30</v>
      </c>
      <c r="Q1335" s="14">
        <f>STOCK[[#This Row],[Ganancia Unitaria]]*STOCK[[#This Row],[Salidas]]</f>
        <v>0</v>
      </c>
      <c r="R1335" s="14"/>
      <c r="S1335" s="14"/>
      <c r="T1335" s="15"/>
      <c r="U1335" s="14"/>
      <c r="V1335" s="14"/>
    </row>
    <row r="1336" spans="1:22" ht="51" customHeight="1" x14ac:dyDescent="0.2">
      <c r="A1336" s="8" t="s">
        <v>2578</v>
      </c>
      <c r="B1336" s="8" t="s">
        <v>118</v>
      </c>
      <c r="C1336" s="10" t="s">
        <v>2576</v>
      </c>
      <c r="D1336" s="8" t="s">
        <v>2579</v>
      </c>
      <c r="E1336" s="9"/>
      <c r="F1336" s="9">
        <v>30</v>
      </c>
      <c r="G1336" s="8">
        <v>2</v>
      </c>
      <c r="H1336" s="11">
        <f>SUMIFS(VENTAS[Cantidad],VENTAS[Código del producto Vendido],STOCK[[#This Row],[Code]])</f>
        <v>0</v>
      </c>
      <c r="I1336" s="8">
        <f>STOCK[[#This Row],[Entradas]]-STOCK[[#This Row],[Salidas]]</f>
        <v>2</v>
      </c>
      <c r="J1336" s="12">
        <f>STOCK[[#This Row],[Precio Final]]*10%</f>
        <v>3</v>
      </c>
      <c r="K1336" s="9">
        <v>9.98</v>
      </c>
      <c r="L1336" s="9"/>
      <c r="M1336" s="13"/>
      <c r="N1336" s="8">
        <f t="shared" si="55"/>
        <v>0</v>
      </c>
      <c r="O1336" s="9">
        <f t="shared" si="56"/>
        <v>30</v>
      </c>
      <c r="P1336" s="9">
        <f>STOCK[[#This Row],[Precio Final]]-STOCK[[#This Row],[Costo total]]</f>
        <v>30</v>
      </c>
      <c r="Q1336" s="8">
        <f>STOCK[[#This Row],[Ganancia Unitaria]]*STOCK[[#This Row],[Salidas]]</f>
        <v>0</v>
      </c>
      <c r="R1336" s="8"/>
      <c r="S1336" s="8"/>
      <c r="T1336" s="9"/>
      <c r="U1336" s="8"/>
      <c r="V1336" s="8"/>
    </row>
    <row r="1337" spans="1:22" ht="51" customHeight="1" x14ac:dyDescent="0.2">
      <c r="A1337" s="14" t="s">
        <v>2580</v>
      </c>
      <c r="B1337" s="14" t="s">
        <v>118</v>
      </c>
      <c r="C1337" s="16" t="s">
        <v>2576</v>
      </c>
      <c r="D1337" s="14" t="s">
        <v>2581</v>
      </c>
      <c r="E1337" s="15"/>
      <c r="F1337" s="15">
        <v>30</v>
      </c>
      <c r="G1337" s="14">
        <v>3</v>
      </c>
      <c r="H1337" s="17">
        <f>SUMIFS(VENTAS[Cantidad],VENTAS[Código del producto Vendido],STOCK[[#This Row],[Code]])</f>
        <v>0</v>
      </c>
      <c r="I1337" s="14">
        <f>STOCK[[#This Row],[Entradas]]-STOCK[[#This Row],[Salidas]]</f>
        <v>3</v>
      </c>
      <c r="J1337" s="18">
        <f>STOCK[[#This Row],[Precio Final]]*10%</f>
        <v>3</v>
      </c>
      <c r="K1337" s="15">
        <v>9.98</v>
      </c>
      <c r="L1337" s="15"/>
      <c r="M1337" s="19"/>
      <c r="N1337" s="14">
        <f t="shared" si="55"/>
        <v>0</v>
      </c>
      <c r="O1337" s="15">
        <f t="shared" si="56"/>
        <v>30</v>
      </c>
      <c r="P1337" s="15">
        <f>STOCK[[#This Row],[Precio Final]]-STOCK[[#This Row],[Costo total]]</f>
        <v>30</v>
      </c>
      <c r="Q1337" s="14">
        <f>STOCK[[#This Row],[Ganancia Unitaria]]*STOCK[[#This Row],[Salidas]]</f>
        <v>0</v>
      </c>
      <c r="R1337" s="14"/>
      <c r="S1337" s="14"/>
      <c r="T1337" s="15"/>
      <c r="U1337" s="14"/>
      <c r="V1337" s="14"/>
    </row>
    <row r="1338" spans="1:22" ht="51" customHeight="1" x14ac:dyDescent="0.2">
      <c r="A1338" s="8" t="s">
        <v>2582</v>
      </c>
      <c r="B1338" s="8" t="s">
        <v>118</v>
      </c>
      <c r="C1338" s="10" t="s">
        <v>2576</v>
      </c>
      <c r="D1338" s="8" t="s">
        <v>2583</v>
      </c>
      <c r="E1338" s="9"/>
      <c r="F1338" s="9">
        <v>30</v>
      </c>
      <c r="G1338" s="8">
        <v>2</v>
      </c>
      <c r="H1338" s="11">
        <f>SUMIFS(VENTAS[Cantidad],VENTAS[Código del producto Vendido],STOCK[[#This Row],[Code]])</f>
        <v>1</v>
      </c>
      <c r="I1338" s="8">
        <f>STOCK[[#This Row],[Entradas]]-STOCK[[#This Row],[Salidas]]</f>
        <v>1</v>
      </c>
      <c r="J1338" s="12">
        <f>STOCK[[#This Row],[Precio Final]]*10%</f>
        <v>3</v>
      </c>
      <c r="K1338" s="9">
        <v>9.98</v>
      </c>
      <c r="L1338" s="9"/>
      <c r="M1338" s="13"/>
      <c r="N1338" s="8">
        <f t="shared" si="55"/>
        <v>0</v>
      </c>
      <c r="O1338" s="9">
        <f t="shared" si="56"/>
        <v>30</v>
      </c>
      <c r="P1338" s="9">
        <f>STOCK[[#This Row],[Precio Final]]-STOCK[[#This Row],[Costo total]]</f>
        <v>30</v>
      </c>
      <c r="Q1338" s="8">
        <f>STOCK[[#This Row],[Ganancia Unitaria]]*STOCK[[#This Row],[Salidas]]</f>
        <v>30</v>
      </c>
      <c r="R1338" s="8"/>
      <c r="S1338" s="8"/>
      <c r="T1338" s="9"/>
      <c r="U1338" s="8"/>
      <c r="V1338" s="8"/>
    </row>
    <row r="1339" spans="1:22" ht="51" customHeight="1" x14ac:dyDescent="0.2">
      <c r="A1339" s="14" t="s">
        <v>2584</v>
      </c>
      <c r="B1339" s="14" t="s">
        <v>118</v>
      </c>
      <c r="C1339" s="16" t="s">
        <v>2585</v>
      </c>
      <c r="D1339" s="14" t="s">
        <v>2586</v>
      </c>
      <c r="E1339" s="15"/>
      <c r="F1339" s="15">
        <v>50</v>
      </c>
      <c r="G1339" s="14">
        <v>2</v>
      </c>
      <c r="H1339" s="17">
        <f>SUMIFS(VENTAS[Cantidad],VENTAS[Código del producto Vendido],STOCK[[#This Row],[Code]])</f>
        <v>0</v>
      </c>
      <c r="I1339" s="14">
        <f>STOCK[[#This Row],[Entradas]]-STOCK[[#This Row],[Salidas]]</f>
        <v>2</v>
      </c>
      <c r="J1339" s="18">
        <f>STOCK[[#This Row],[Precio Final]]*10%</f>
        <v>5</v>
      </c>
      <c r="K1339" s="15">
        <v>11.98</v>
      </c>
      <c r="L1339" s="15"/>
      <c r="M1339" s="19"/>
      <c r="N1339" s="14">
        <f t="shared" si="55"/>
        <v>0</v>
      </c>
      <c r="O1339" s="15">
        <f t="shared" si="56"/>
        <v>50</v>
      </c>
      <c r="P1339" s="15">
        <f>STOCK[[#This Row],[Precio Final]]-STOCK[[#This Row],[Costo total]]</f>
        <v>50</v>
      </c>
      <c r="Q1339" s="14">
        <f>STOCK[[#This Row],[Ganancia Unitaria]]*STOCK[[#This Row],[Salidas]]</f>
        <v>0</v>
      </c>
      <c r="R1339" s="14"/>
      <c r="S1339" s="14"/>
      <c r="T1339" s="15"/>
      <c r="U1339" s="14"/>
      <c r="V1339" s="14"/>
    </row>
    <row r="1340" spans="1:22" ht="51" customHeight="1" x14ac:dyDescent="0.2">
      <c r="A1340" s="8" t="s">
        <v>2587</v>
      </c>
      <c r="B1340" s="8" t="s">
        <v>118</v>
      </c>
      <c r="C1340" s="10" t="s">
        <v>2588</v>
      </c>
      <c r="D1340" s="8" t="s">
        <v>2561</v>
      </c>
      <c r="E1340" s="9"/>
      <c r="F1340" s="9">
        <v>30</v>
      </c>
      <c r="G1340" s="8">
        <v>2</v>
      </c>
      <c r="H1340" s="11">
        <f>SUMIFS(VENTAS[Cantidad],VENTAS[Código del producto Vendido],STOCK[[#This Row],[Code]])</f>
        <v>2</v>
      </c>
      <c r="I1340" s="8">
        <f>STOCK[[#This Row],[Entradas]]-STOCK[[#This Row],[Salidas]]</f>
        <v>0</v>
      </c>
      <c r="J1340" s="12">
        <f>STOCK[[#This Row],[Precio Final]]*10%</f>
        <v>3</v>
      </c>
      <c r="K1340" s="9">
        <v>9.98</v>
      </c>
      <c r="L1340" s="9"/>
      <c r="M1340" s="13"/>
      <c r="N1340" s="8">
        <f t="shared" si="55"/>
        <v>0</v>
      </c>
      <c r="O1340" s="9">
        <f t="shared" si="56"/>
        <v>30</v>
      </c>
      <c r="P1340" s="9">
        <f>STOCK[[#This Row],[Precio Final]]-STOCK[[#This Row],[Costo total]]</f>
        <v>30</v>
      </c>
      <c r="Q1340" s="8">
        <f>STOCK[[#This Row],[Ganancia Unitaria]]*STOCK[[#This Row],[Salidas]]</f>
        <v>60</v>
      </c>
      <c r="R1340" s="8"/>
      <c r="S1340" s="8"/>
      <c r="T1340" s="9"/>
      <c r="U1340" s="8"/>
      <c r="V1340" s="8"/>
    </row>
    <row r="1341" spans="1:22" ht="51" customHeight="1" x14ac:dyDescent="0.2">
      <c r="A1341" s="14" t="s">
        <v>2589</v>
      </c>
      <c r="B1341" s="14" t="s">
        <v>118</v>
      </c>
      <c r="C1341" s="16" t="s">
        <v>2588</v>
      </c>
      <c r="D1341" s="14" t="s">
        <v>2557</v>
      </c>
      <c r="E1341" s="15"/>
      <c r="F1341" s="15">
        <v>30</v>
      </c>
      <c r="G1341" s="14">
        <v>2</v>
      </c>
      <c r="H1341" s="17">
        <f>SUMIFS(VENTAS[Cantidad],VENTAS[Código del producto Vendido],STOCK[[#This Row],[Code]])</f>
        <v>1</v>
      </c>
      <c r="I1341" s="14">
        <f>STOCK[[#This Row],[Entradas]]-STOCK[[#This Row],[Salidas]]</f>
        <v>1</v>
      </c>
      <c r="J1341" s="18">
        <f>STOCK[[#This Row],[Precio Final]]*10%</f>
        <v>3</v>
      </c>
      <c r="K1341" s="15">
        <v>9.98</v>
      </c>
      <c r="L1341" s="15"/>
      <c r="M1341" s="19"/>
      <c r="N1341" s="14">
        <f t="shared" si="55"/>
        <v>0</v>
      </c>
      <c r="O1341" s="15">
        <f t="shared" si="56"/>
        <v>30</v>
      </c>
      <c r="P1341" s="15">
        <f>STOCK[[#This Row],[Precio Final]]-STOCK[[#This Row],[Costo total]]</f>
        <v>30</v>
      </c>
      <c r="Q1341" s="14">
        <f>STOCK[[#This Row],[Ganancia Unitaria]]*STOCK[[#This Row],[Salidas]]</f>
        <v>30</v>
      </c>
      <c r="R1341" s="14"/>
      <c r="S1341" s="14"/>
      <c r="T1341" s="15"/>
      <c r="U1341" s="14"/>
      <c r="V1341" s="14"/>
    </row>
    <row r="1342" spans="1:22" ht="51" customHeight="1" x14ac:dyDescent="0.2">
      <c r="A1342" s="8" t="s">
        <v>2590</v>
      </c>
      <c r="B1342" s="8" t="s">
        <v>118</v>
      </c>
      <c r="C1342" s="10" t="s">
        <v>2591</v>
      </c>
      <c r="D1342" s="8" t="s">
        <v>2555</v>
      </c>
      <c r="E1342" s="9"/>
      <c r="F1342" s="9">
        <v>40</v>
      </c>
      <c r="G1342" s="8">
        <v>2</v>
      </c>
      <c r="H1342" s="11">
        <f>SUMIFS(VENTAS[Cantidad],VENTAS[Código del producto Vendido],STOCK[[#This Row],[Code]])</f>
        <v>1</v>
      </c>
      <c r="I1342" s="8">
        <f>STOCK[[#This Row],[Entradas]]-STOCK[[#This Row],[Salidas]]</f>
        <v>1</v>
      </c>
      <c r="J1342" s="12">
        <f>STOCK[[#This Row],[Precio Final]]*10%</f>
        <v>4</v>
      </c>
      <c r="K1342" s="9">
        <v>14.98</v>
      </c>
      <c r="L1342" s="9"/>
      <c r="M1342" s="13"/>
      <c r="N1342" s="8">
        <f t="shared" si="55"/>
        <v>0</v>
      </c>
      <c r="O1342" s="9">
        <f t="shared" si="56"/>
        <v>40</v>
      </c>
      <c r="P1342" s="9">
        <f>STOCK[[#This Row],[Precio Final]]-STOCK[[#This Row],[Costo total]]</f>
        <v>40</v>
      </c>
      <c r="Q1342" s="8">
        <f>STOCK[[#This Row],[Ganancia Unitaria]]*STOCK[[#This Row],[Salidas]]</f>
        <v>40</v>
      </c>
      <c r="R1342" s="8"/>
      <c r="S1342" s="8"/>
      <c r="T1342" s="9"/>
      <c r="U1342" s="8"/>
      <c r="V1342" s="8"/>
    </row>
    <row r="1343" spans="1:22" ht="51" customHeight="1" x14ac:dyDescent="0.2">
      <c r="A1343" s="14" t="s">
        <v>2592</v>
      </c>
      <c r="B1343" s="14" t="s">
        <v>118</v>
      </c>
      <c r="C1343" s="16" t="s">
        <v>2591</v>
      </c>
      <c r="D1343" s="14" t="s">
        <v>2557</v>
      </c>
      <c r="E1343" s="15"/>
      <c r="F1343" s="15">
        <v>40</v>
      </c>
      <c r="G1343" s="14">
        <v>2</v>
      </c>
      <c r="H1343" s="17">
        <f>SUMIFS(VENTAS[Cantidad],VENTAS[Código del producto Vendido],STOCK[[#This Row],[Code]])</f>
        <v>0</v>
      </c>
      <c r="I1343" s="14">
        <f>STOCK[[#This Row],[Entradas]]-STOCK[[#This Row],[Salidas]]</f>
        <v>2</v>
      </c>
      <c r="J1343" s="18">
        <f>STOCK[[#This Row],[Precio Final]]*10%</f>
        <v>4</v>
      </c>
      <c r="K1343" s="15">
        <v>14.98</v>
      </c>
      <c r="L1343" s="15"/>
      <c r="M1343" s="19"/>
      <c r="N1343" s="14">
        <f t="shared" si="55"/>
        <v>0</v>
      </c>
      <c r="O1343" s="15">
        <f t="shared" si="56"/>
        <v>40</v>
      </c>
      <c r="P1343" s="15">
        <f>STOCK[[#This Row],[Precio Final]]-STOCK[[#This Row],[Costo total]]</f>
        <v>40</v>
      </c>
      <c r="Q1343" s="14">
        <f>STOCK[[#This Row],[Ganancia Unitaria]]*STOCK[[#This Row],[Salidas]]</f>
        <v>0</v>
      </c>
      <c r="R1343" s="14"/>
      <c r="S1343" s="14"/>
      <c r="T1343" s="15"/>
      <c r="U1343" s="14"/>
      <c r="V1343" s="14"/>
    </row>
    <row r="1344" spans="1:22" ht="51" customHeight="1" x14ac:dyDescent="0.2">
      <c r="A1344" s="8" t="s">
        <v>2593</v>
      </c>
      <c r="B1344" s="8" t="s">
        <v>118</v>
      </c>
      <c r="C1344" s="10" t="s">
        <v>2591</v>
      </c>
      <c r="D1344" s="8" t="s">
        <v>2552</v>
      </c>
      <c r="E1344" s="9"/>
      <c r="F1344" s="9">
        <v>40</v>
      </c>
      <c r="G1344" s="8">
        <v>2</v>
      </c>
      <c r="H1344" s="11">
        <f>SUMIFS(VENTAS[Cantidad],VENTAS[Código del producto Vendido],STOCK[[#This Row],[Code]])</f>
        <v>0</v>
      </c>
      <c r="I1344" s="8">
        <f>STOCK[[#This Row],[Entradas]]-STOCK[[#This Row],[Salidas]]</f>
        <v>2</v>
      </c>
      <c r="J1344" s="12">
        <f>STOCK[[#This Row],[Precio Final]]*10%</f>
        <v>4</v>
      </c>
      <c r="K1344" s="9">
        <v>14.98</v>
      </c>
      <c r="L1344" s="9"/>
      <c r="M1344" s="13"/>
      <c r="N1344" s="8">
        <f t="shared" si="55"/>
        <v>0</v>
      </c>
      <c r="O1344" s="9">
        <f t="shared" si="56"/>
        <v>40</v>
      </c>
      <c r="P1344" s="9">
        <f>STOCK[[#This Row],[Precio Final]]-STOCK[[#This Row],[Costo total]]</f>
        <v>40</v>
      </c>
      <c r="Q1344" s="8">
        <f>STOCK[[#This Row],[Ganancia Unitaria]]*STOCK[[#This Row],[Salidas]]</f>
        <v>0</v>
      </c>
      <c r="R1344" s="8"/>
      <c r="S1344" s="8"/>
      <c r="T1344" s="9"/>
      <c r="U1344" s="8"/>
      <c r="V1344" s="8"/>
    </row>
    <row r="1345" spans="1:22" ht="34" customHeight="1" x14ac:dyDescent="0.2">
      <c r="A1345" s="14" t="s">
        <v>2594</v>
      </c>
      <c r="B1345" s="14" t="s">
        <v>179</v>
      </c>
      <c r="C1345" s="16" t="s">
        <v>2595</v>
      </c>
      <c r="D1345" s="14" t="s">
        <v>224</v>
      </c>
      <c r="E1345" s="15"/>
      <c r="F1345" s="15">
        <v>35</v>
      </c>
      <c r="G1345" s="14">
        <v>1</v>
      </c>
      <c r="H1345" s="17">
        <f>SUMIFS(VENTAS[Cantidad],VENTAS[Código del producto Vendido],STOCK[[#This Row],[Code]])</f>
        <v>0</v>
      </c>
      <c r="I1345" s="14">
        <f>STOCK[[#This Row],[Entradas]]-STOCK[[#This Row],[Salidas]]</f>
        <v>1</v>
      </c>
      <c r="J1345" s="18">
        <f>STOCK[[#This Row],[Precio Final]]*10%</f>
        <v>3.5</v>
      </c>
      <c r="K1345" s="15">
        <v>12</v>
      </c>
      <c r="L1345" s="15"/>
      <c r="M1345" s="19"/>
      <c r="N1345" s="14">
        <f t="shared" si="55"/>
        <v>0</v>
      </c>
      <c r="O1345" s="15">
        <f t="shared" si="56"/>
        <v>35</v>
      </c>
      <c r="P1345" s="15">
        <f>STOCK[[#This Row],[Precio Final]]-STOCK[[#This Row],[Costo total]]</f>
        <v>35</v>
      </c>
      <c r="Q1345" s="14">
        <f>STOCK[[#This Row],[Ganancia Unitaria]]*STOCK[[#This Row],[Salidas]]</f>
        <v>0</v>
      </c>
      <c r="R1345" s="14"/>
      <c r="S1345" s="14"/>
      <c r="T1345" s="15"/>
      <c r="U1345" s="14"/>
      <c r="V1345" s="14"/>
    </row>
    <row r="1346" spans="1:22" ht="34" customHeight="1" x14ac:dyDescent="0.2">
      <c r="A1346" s="8" t="s">
        <v>2596</v>
      </c>
      <c r="B1346" s="8" t="s">
        <v>922</v>
      </c>
      <c r="C1346" s="10" t="s">
        <v>2597</v>
      </c>
      <c r="D1346" s="8" t="s">
        <v>42</v>
      </c>
      <c r="E1346" s="9"/>
      <c r="F1346" s="9">
        <v>30</v>
      </c>
      <c r="G1346" s="8">
        <v>1</v>
      </c>
      <c r="H1346" s="11">
        <f>SUMIFS(VENTAS[Cantidad],VENTAS[Código del producto Vendido],STOCK[[#This Row],[Code]])</f>
        <v>1</v>
      </c>
      <c r="I1346" s="8">
        <f>STOCK[[#This Row],[Entradas]]-STOCK[[#This Row],[Salidas]]</f>
        <v>0</v>
      </c>
      <c r="J1346" s="12">
        <f>STOCK[[#This Row],[Precio Final]]*10%</f>
        <v>3</v>
      </c>
      <c r="K1346" s="9">
        <v>12</v>
      </c>
      <c r="L1346" s="9"/>
      <c r="M1346" s="13"/>
      <c r="N1346" s="8">
        <f t="shared" ref="N1346:N1409" si="57">M1346*1.5</f>
        <v>0</v>
      </c>
      <c r="O1346" s="9">
        <f t="shared" si="56"/>
        <v>30</v>
      </c>
      <c r="P1346" s="9">
        <f>STOCK[[#This Row],[Precio Final]]-STOCK[[#This Row],[Costo total]]</f>
        <v>30</v>
      </c>
      <c r="Q1346" s="8">
        <f>STOCK[[#This Row],[Ganancia Unitaria]]*STOCK[[#This Row],[Salidas]]</f>
        <v>30</v>
      </c>
      <c r="R1346" s="8"/>
      <c r="S1346" s="8"/>
      <c r="T1346" s="9"/>
      <c r="U1346" s="8"/>
      <c r="V1346" s="8"/>
    </row>
    <row r="1347" spans="1:22" ht="34" customHeight="1" x14ac:dyDescent="0.2">
      <c r="A1347" s="14" t="s">
        <v>2598</v>
      </c>
      <c r="B1347" s="14" t="s">
        <v>118</v>
      </c>
      <c r="C1347" s="16" t="s">
        <v>2599</v>
      </c>
      <c r="D1347" s="14" t="s">
        <v>2586</v>
      </c>
      <c r="E1347" s="15"/>
      <c r="F1347" s="15">
        <v>30</v>
      </c>
      <c r="G1347" s="14">
        <v>1</v>
      </c>
      <c r="H1347" s="17">
        <f>SUMIFS(VENTAS[Cantidad],VENTAS[Código del producto Vendido],STOCK[[#This Row],[Code]])</f>
        <v>0</v>
      </c>
      <c r="I1347" s="14">
        <f>STOCK[[#This Row],[Entradas]]-STOCK[[#This Row],[Salidas]]</f>
        <v>1</v>
      </c>
      <c r="J1347" s="18">
        <f>STOCK[[#This Row],[Precio Final]]*10%</f>
        <v>3</v>
      </c>
      <c r="K1347" s="15">
        <v>12</v>
      </c>
      <c r="L1347" s="15"/>
      <c r="M1347" s="19"/>
      <c r="N1347" s="14">
        <f t="shared" si="57"/>
        <v>0</v>
      </c>
      <c r="O1347" s="15">
        <f t="shared" si="56"/>
        <v>30</v>
      </c>
      <c r="P1347" s="15">
        <f>STOCK[[#This Row],[Precio Final]]-STOCK[[#This Row],[Costo total]]</f>
        <v>30</v>
      </c>
      <c r="Q1347" s="14">
        <f>STOCK[[#This Row],[Ganancia Unitaria]]*STOCK[[#This Row],[Salidas]]</f>
        <v>0</v>
      </c>
      <c r="R1347" s="14"/>
      <c r="S1347" s="14"/>
      <c r="T1347" s="15"/>
      <c r="U1347" s="14"/>
      <c r="V1347" s="14"/>
    </row>
    <row r="1348" spans="1:22" ht="34" customHeight="1" x14ac:dyDescent="0.2">
      <c r="A1348" s="8" t="s">
        <v>2600</v>
      </c>
      <c r="B1348" s="8" t="s">
        <v>118</v>
      </c>
      <c r="C1348" s="10" t="s">
        <v>2601</v>
      </c>
      <c r="D1348" s="8" t="s">
        <v>2602</v>
      </c>
      <c r="E1348" s="9"/>
      <c r="F1348" s="9">
        <v>30</v>
      </c>
      <c r="G1348" s="8">
        <v>1</v>
      </c>
      <c r="H1348" s="11">
        <f>SUMIFS(VENTAS[Cantidad],VENTAS[Código del producto Vendido],STOCK[[#This Row],[Code]])</f>
        <v>1</v>
      </c>
      <c r="I1348" s="8">
        <f>STOCK[[#This Row],[Entradas]]-STOCK[[#This Row],[Salidas]]</f>
        <v>0</v>
      </c>
      <c r="J1348" s="12">
        <f>STOCK[[#This Row],[Precio Final]]*10%</f>
        <v>3</v>
      </c>
      <c r="K1348" s="9">
        <v>12</v>
      </c>
      <c r="L1348" s="9"/>
      <c r="M1348" s="13"/>
      <c r="N1348" s="8">
        <f t="shared" si="57"/>
        <v>0</v>
      </c>
      <c r="O1348" s="9">
        <f t="shared" si="56"/>
        <v>30</v>
      </c>
      <c r="P1348" s="9">
        <f>STOCK[[#This Row],[Precio Final]]-STOCK[[#This Row],[Costo total]]</f>
        <v>30</v>
      </c>
      <c r="Q1348" s="8">
        <f>STOCK[[#This Row],[Ganancia Unitaria]]*STOCK[[#This Row],[Salidas]]</f>
        <v>30</v>
      </c>
      <c r="R1348" s="8"/>
      <c r="S1348" s="8"/>
      <c r="T1348" s="9"/>
      <c r="U1348" s="8"/>
      <c r="V1348" s="8"/>
    </row>
    <row r="1349" spans="1:22" ht="51" customHeight="1" x14ac:dyDescent="0.2">
      <c r="A1349" s="14" t="s">
        <v>2603</v>
      </c>
      <c r="B1349" s="14" t="s">
        <v>118</v>
      </c>
      <c r="C1349" s="16" t="s">
        <v>2604</v>
      </c>
      <c r="D1349" s="14" t="s">
        <v>2555</v>
      </c>
      <c r="E1349" s="15"/>
      <c r="F1349" s="15">
        <v>30</v>
      </c>
      <c r="G1349" s="14">
        <v>1</v>
      </c>
      <c r="H1349" s="17">
        <f>SUMIFS(VENTAS[Cantidad],VENTAS[Código del producto Vendido],STOCK[[#This Row],[Code]])</f>
        <v>0</v>
      </c>
      <c r="I1349" s="14">
        <f>STOCK[[#This Row],[Entradas]]-STOCK[[#This Row],[Salidas]]</f>
        <v>1</v>
      </c>
      <c r="J1349" s="18">
        <f>STOCK[[#This Row],[Precio Final]]*10%</f>
        <v>3</v>
      </c>
      <c r="K1349" s="15">
        <v>12</v>
      </c>
      <c r="L1349" s="15"/>
      <c r="M1349" s="19"/>
      <c r="N1349" s="14">
        <f t="shared" si="57"/>
        <v>0</v>
      </c>
      <c r="O1349" s="15">
        <f t="shared" si="56"/>
        <v>30</v>
      </c>
      <c r="P1349" s="15">
        <f>STOCK[[#This Row],[Precio Final]]-STOCK[[#This Row],[Costo total]]</f>
        <v>30</v>
      </c>
      <c r="Q1349" s="14">
        <f>STOCK[[#This Row],[Ganancia Unitaria]]*STOCK[[#This Row],[Salidas]]</f>
        <v>0</v>
      </c>
      <c r="R1349" s="14"/>
      <c r="S1349" s="14"/>
      <c r="T1349" s="15"/>
      <c r="U1349" s="14"/>
      <c r="V1349" s="14"/>
    </row>
    <row r="1350" spans="1:22" ht="51" customHeight="1" x14ac:dyDescent="0.2">
      <c r="A1350" s="8" t="s">
        <v>2605</v>
      </c>
      <c r="B1350" s="8" t="s">
        <v>118</v>
      </c>
      <c r="C1350" s="10" t="s">
        <v>2606</v>
      </c>
      <c r="D1350" s="8" t="s">
        <v>2579</v>
      </c>
      <c r="E1350" s="9"/>
      <c r="F1350" s="9">
        <v>30</v>
      </c>
      <c r="G1350" s="8">
        <v>1</v>
      </c>
      <c r="H1350" s="11">
        <f>SUMIFS(VENTAS[Cantidad],VENTAS[Código del producto Vendido],STOCK[[#This Row],[Code]])</f>
        <v>1</v>
      </c>
      <c r="I1350" s="8">
        <f>STOCK[[#This Row],[Entradas]]-STOCK[[#This Row],[Salidas]]</f>
        <v>0</v>
      </c>
      <c r="J1350" s="12">
        <f>STOCK[[#This Row],[Precio Final]]*10%</f>
        <v>3</v>
      </c>
      <c r="K1350" s="9">
        <v>12</v>
      </c>
      <c r="L1350" s="9"/>
      <c r="M1350" s="13"/>
      <c r="N1350" s="8">
        <f t="shared" si="57"/>
        <v>0</v>
      </c>
      <c r="O1350" s="9">
        <f t="shared" si="56"/>
        <v>30</v>
      </c>
      <c r="P1350" s="9">
        <f>STOCK[[#This Row],[Precio Final]]-STOCK[[#This Row],[Costo total]]</f>
        <v>30</v>
      </c>
      <c r="Q1350" s="8">
        <f>STOCK[[#This Row],[Ganancia Unitaria]]*STOCK[[#This Row],[Salidas]]</f>
        <v>30</v>
      </c>
      <c r="R1350" s="8"/>
      <c r="S1350" s="8"/>
      <c r="T1350" s="9"/>
      <c r="U1350" s="8"/>
      <c r="V1350" s="8"/>
    </row>
    <row r="1351" spans="1:22" ht="34" customHeight="1" x14ac:dyDescent="0.2">
      <c r="A1351" s="14" t="s">
        <v>2607</v>
      </c>
      <c r="B1351" s="14" t="s">
        <v>118</v>
      </c>
      <c r="C1351" s="16" t="s">
        <v>2608</v>
      </c>
      <c r="D1351" s="14" t="s">
        <v>2555</v>
      </c>
      <c r="E1351" s="15"/>
      <c r="F1351" s="15">
        <v>30</v>
      </c>
      <c r="G1351" s="14">
        <v>1</v>
      </c>
      <c r="H1351" s="17">
        <f>SUMIFS(VENTAS[Cantidad],VENTAS[Código del producto Vendido],STOCK[[#This Row],[Code]])</f>
        <v>0</v>
      </c>
      <c r="I1351" s="14">
        <f>STOCK[[#This Row],[Entradas]]-STOCK[[#This Row],[Salidas]]</f>
        <v>1</v>
      </c>
      <c r="J1351" s="18">
        <f>STOCK[[#This Row],[Precio Final]]*10%</f>
        <v>3</v>
      </c>
      <c r="K1351" s="15">
        <v>12</v>
      </c>
      <c r="L1351" s="15"/>
      <c r="M1351" s="19"/>
      <c r="N1351" s="14">
        <f t="shared" si="57"/>
        <v>0</v>
      </c>
      <c r="O1351" s="15">
        <f t="shared" si="56"/>
        <v>30</v>
      </c>
      <c r="P1351" s="15">
        <f>STOCK[[#This Row],[Precio Final]]-STOCK[[#This Row],[Costo total]]</f>
        <v>30</v>
      </c>
      <c r="Q1351" s="14">
        <f>STOCK[[#This Row],[Ganancia Unitaria]]*STOCK[[#This Row],[Salidas]]</f>
        <v>0</v>
      </c>
      <c r="R1351" s="14"/>
      <c r="S1351" s="14"/>
      <c r="T1351" s="15"/>
      <c r="U1351" s="14"/>
      <c r="V1351" s="14"/>
    </row>
    <row r="1352" spans="1:22" ht="51" customHeight="1" x14ac:dyDescent="0.2">
      <c r="A1352" s="8" t="s">
        <v>2609</v>
      </c>
      <c r="B1352" s="8" t="s">
        <v>118</v>
      </c>
      <c r="C1352" s="10" t="s">
        <v>2610</v>
      </c>
      <c r="D1352" s="8" t="s">
        <v>2611</v>
      </c>
      <c r="E1352" s="9"/>
      <c r="F1352" s="9">
        <v>30</v>
      </c>
      <c r="G1352" s="8">
        <v>1</v>
      </c>
      <c r="H1352" s="11">
        <f>SUMIFS(VENTAS[Cantidad],VENTAS[Código del producto Vendido],STOCK[[#This Row],[Code]])</f>
        <v>0</v>
      </c>
      <c r="I1352" s="8">
        <f>STOCK[[#This Row],[Entradas]]-STOCK[[#This Row],[Salidas]]</f>
        <v>1</v>
      </c>
      <c r="J1352" s="12">
        <f>STOCK[[#This Row],[Precio Final]]*10%</f>
        <v>3</v>
      </c>
      <c r="K1352" s="9">
        <v>12</v>
      </c>
      <c r="L1352" s="9"/>
      <c r="M1352" s="13"/>
      <c r="N1352" s="8">
        <f t="shared" si="57"/>
        <v>0</v>
      </c>
      <c r="O1352" s="9">
        <f t="shared" si="56"/>
        <v>30</v>
      </c>
      <c r="P1352" s="9">
        <f>STOCK[[#This Row],[Precio Final]]-STOCK[[#This Row],[Costo total]]</f>
        <v>30</v>
      </c>
      <c r="Q1352" s="8">
        <f>STOCK[[#This Row],[Ganancia Unitaria]]*STOCK[[#This Row],[Salidas]]</f>
        <v>0</v>
      </c>
      <c r="R1352" s="8"/>
      <c r="S1352" s="8"/>
      <c r="T1352" s="9"/>
      <c r="U1352" s="8"/>
      <c r="V1352" s="8"/>
    </row>
    <row r="1353" spans="1:22" ht="51" customHeight="1" x14ac:dyDescent="0.2">
      <c r="A1353" s="14" t="s">
        <v>2612</v>
      </c>
      <c r="B1353" s="14" t="s">
        <v>118</v>
      </c>
      <c r="C1353" s="16" t="s">
        <v>2613</v>
      </c>
      <c r="D1353" s="14" t="s">
        <v>2611</v>
      </c>
      <c r="E1353" s="15"/>
      <c r="F1353" s="15">
        <v>30</v>
      </c>
      <c r="G1353" s="14">
        <v>1</v>
      </c>
      <c r="H1353" s="17">
        <f>SUMIFS(VENTAS[Cantidad],VENTAS[Código del producto Vendido],STOCK[[#This Row],[Code]])</f>
        <v>0</v>
      </c>
      <c r="I1353" s="14">
        <f>STOCK[[#This Row],[Entradas]]-STOCK[[#This Row],[Salidas]]</f>
        <v>1</v>
      </c>
      <c r="J1353" s="18">
        <f>STOCK[[#This Row],[Precio Final]]*10%</f>
        <v>3</v>
      </c>
      <c r="K1353" s="15">
        <v>12</v>
      </c>
      <c r="L1353" s="15"/>
      <c r="M1353" s="19"/>
      <c r="N1353" s="14">
        <f t="shared" si="57"/>
        <v>0</v>
      </c>
      <c r="O1353" s="15">
        <f t="shared" si="56"/>
        <v>30</v>
      </c>
      <c r="P1353" s="15">
        <f>STOCK[[#This Row],[Precio Final]]-STOCK[[#This Row],[Costo total]]</f>
        <v>30</v>
      </c>
      <c r="Q1353" s="14">
        <f>STOCK[[#This Row],[Ganancia Unitaria]]*STOCK[[#This Row],[Salidas]]</f>
        <v>0</v>
      </c>
      <c r="R1353" s="14"/>
      <c r="S1353" s="14"/>
      <c r="T1353" s="15"/>
      <c r="U1353" s="14"/>
      <c r="V1353" s="14"/>
    </row>
    <row r="1354" spans="1:22" ht="34" customHeight="1" x14ac:dyDescent="0.2">
      <c r="A1354" s="8" t="s">
        <v>2614</v>
      </c>
      <c r="B1354" s="8" t="s">
        <v>118</v>
      </c>
      <c r="C1354" s="10" t="s">
        <v>2615</v>
      </c>
      <c r="D1354" s="8" t="s">
        <v>2555</v>
      </c>
      <c r="E1354" s="9"/>
      <c r="F1354" s="9">
        <v>30</v>
      </c>
      <c r="G1354" s="8">
        <v>1</v>
      </c>
      <c r="H1354" s="11">
        <f>SUMIFS(VENTAS[Cantidad],VENTAS[Código del producto Vendido],STOCK[[#This Row],[Code]])</f>
        <v>1</v>
      </c>
      <c r="I1354" s="8">
        <f>STOCK[[#This Row],[Entradas]]-STOCK[[#This Row],[Salidas]]</f>
        <v>0</v>
      </c>
      <c r="J1354" s="12">
        <f>STOCK[[#This Row],[Precio Final]]*10%</f>
        <v>3</v>
      </c>
      <c r="K1354" s="9">
        <v>12</v>
      </c>
      <c r="L1354" s="9"/>
      <c r="M1354" s="13"/>
      <c r="N1354" s="8">
        <f t="shared" si="57"/>
        <v>0</v>
      </c>
      <c r="O1354" s="9">
        <f t="shared" si="56"/>
        <v>30</v>
      </c>
      <c r="P1354" s="9">
        <f>STOCK[[#This Row],[Precio Final]]-STOCK[[#This Row],[Costo total]]</f>
        <v>30</v>
      </c>
      <c r="Q1354" s="8">
        <f>STOCK[[#This Row],[Ganancia Unitaria]]*STOCK[[#This Row],[Salidas]]</f>
        <v>30</v>
      </c>
      <c r="R1354" s="8"/>
      <c r="S1354" s="8"/>
      <c r="T1354" s="9"/>
      <c r="U1354" s="8"/>
      <c r="V1354" s="8"/>
    </row>
    <row r="1355" spans="1:22" ht="51" customHeight="1" x14ac:dyDescent="0.2">
      <c r="A1355" s="14" t="s">
        <v>2616</v>
      </c>
      <c r="B1355" s="14" t="s">
        <v>118</v>
      </c>
      <c r="C1355" s="16" t="s">
        <v>2617</v>
      </c>
      <c r="D1355" s="14" t="s">
        <v>2555</v>
      </c>
      <c r="E1355" s="15"/>
      <c r="F1355" s="15">
        <v>30</v>
      </c>
      <c r="G1355" s="14">
        <v>1</v>
      </c>
      <c r="H1355" s="17">
        <f>SUMIFS(VENTAS[Cantidad],VENTAS[Código del producto Vendido],STOCK[[#This Row],[Code]])</f>
        <v>1</v>
      </c>
      <c r="I1355" s="14">
        <f>STOCK[[#This Row],[Entradas]]-STOCK[[#This Row],[Salidas]]</f>
        <v>0</v>
      </c>
      <c r="J1355" s="18">
        <f>STOCK[[#This Row],[Precio Final]]*10%</f>
        <v>3</v>
      </c>
      <c r="K1355" s="15">
        <v>12</v>
      </c>
      <c r="L1355" s="15"/>
      <c r="M1355" s="19"/>
      <c r="N1355" s="14">
        <f t="shared" si="57"/>
        <v>0</v>
      </c>
      <c r="O1355" s="15">
        <f t="shared" si="56"/>
        <v>30</v>
      </c>
      <c r="P1355" s="15">
        <f>STOCK[[#This Row],[Precio Final]]-STOCK[[#This Row],[Costo total]]</f>
        <v>30</v>
      </c>
      <c r="Q1355" s="14">
        <f>STOCK[[#This Row],[Ganancia Unitaria]]*STOCK[[#This Row],[Salidas]]</f>
        <v>30</v>
      </c>
      <c r="R1355" s="14"/>
      <c r="S1355" s="14"/>
      <c r="T1355" s="15"/>
      <c r="U1355" s="14"/>
      <c r="V1355" s="14"/>
    </row>
    <row r="1356" spans="1:22" ht="51" customHeight="1" x14ac:dyDescent="0.2">
      <c r="A1356" s="8" t="s">
        <v>2618</v>
      </c>
      <c r="B1356" s="8" t="s">
        <v>118</v>
      </c>
      <c r="C1356" s="10" t="s">
        <v>2619</v>
      </c>
      <c r="D1356" s="8" t="s">
        <v>2555</v>
      </c>
      <c r="E1356" s="9"/>
      <c r="F1356" s="9">
        <v>30</v>
      </c>
      <c r="G1356" s="8">
        <v>1</v>
      </c>
      <c r="H1356" s="11">
        <f>SUMIFS(VENTAS[Cantidad],VENTAS[Código del producto Vendido],STOCK[[#This Row],[Code]])</f>
        <v>0</v>
      </c>
      <c r="I1356" s="8">
        <f>STOCK[[#This Row],[Entradas]]-STOCK[[#This Row],[Salidas]]</f>
        <v>1</v>
      </c>
      <c r="J1356" s="12">
        <f>STOCK[[#This Row],[Precio Final]]*10%</f>
        <v>3</v>
      </c>
      <c r="K1356" s="9">
        <v>12</v>
      </c>
      <c r="L1356" s="9"/>
      <c r="M1356" s="13"/>
      <c r="N1356" s="8">
        <f t="shared" si="57"/>
        <v>0</v>
      </c>
      <c r="O1356" s="9">
        <f t="shared" si="56"/>
        <v>30</v>
      </c>
      <c r="P1356" s="9">
        <f>STOCK[[#This Row],[Precio Final]]-STOCK[[#This Row],[Costo total]]</f>
        <v>30</v>
      </c>
      <c r="Q1356" s="8">
        <f>STOCK[[#This Row],[Ganancia Unitaria]]*STOCK[[#This Row],[Salidas]]</f>
        <v>0</v>
      </c>
      <c r="R1356" s="8"/>
      <c r="S1356" s="8"/>
      <c r="T1356" s="9"/>
      <c r="U1356" s="8"/>
      <c r="V1356" s="8"/>
    </row>
    <row r="1357" spans="1:22" ht="51" customHeight="1" x14ac:dyDescent="0.2">
      <c r="A1357" s="14" t="s">
        <v>2620</v>
      </c>
      <c r="B1357" s="14" t="s">
        <v>118</v>
      </c>
      <c r="C1357" s="16" t="s">
        <v>2621</v>
      </c>
      <c r="D1357" s="14" t="s">
        <v>2622</v>
      </c>
      <c r="E1357" s="15"/>
      <c r="F1357" s="15">
        <v>35</v>
      </c>
      <c r="G1357" s="14">
        <v>1</v>
      </c>
      <c r="H1357" s="17">
        <f>SUMIFS(VENTAS[Cantidad],VENTAS[Código del producto Vendido],STOCK[[#This Row],[Code]])</f>
        <v>0</v>
      </c>
      <c r="I1357" s="14">
        <f>STOCK[[#This Row],[Entradas]]-STOCK[[#This Row],[Salidas]]</f>
        <v>1</v>
      </c>
      <c r="J1357" s="18">
        <f>STOCK[[#This Row],[Precio Final]]*10%</f>
        <v>3.5</v>
      </c>
      <c r="K1357" s="15">
        <v>12</v>
      </c>
      <c r="L1357" s="15"/>
      <c r="M1357" s="19"/>
      <c r="N1357" s="14">
        <f t="shared" si="57"/>
        <v>0</v>
      </c>
      <c r="O1357" s="15">
        <f t="shared" si="56"/>
        <v>35</v>
      </c>
      <c r="P1357" s="15">
        <f>STOCK[[#This Row],[Precio Final]]-STOCK[[#This Row],[Costo total]]</f>
        <v>35</v>
      </c>
      <c r="Q1357" s="14">
        <f>STOCK[[#This Row],[Ganancia Unitaria]]*STOCK[[#This Row],[Salidas]]</f>
        <v>0</v>
      </c>
      <c r="R1357" s="14"/>
      <c r="S1357" s="14"/>
      <c r="T1357" s="15"/>
      <c r="U1357" s="14"/>
      <c r="V1357" s="14"/>
    </row>
    <row r="1358" spans="1:22" ht="68" customHeight="1" x14ac:dyDescent="0.2">
      <c r="A1358" s="8" t="s">
        <v>2623</v>
      </c>
      <c r="B1358" s="8" t="s">
        <v>118</v>
      </c>
      <c r="C1358" s="10" t="s">
        <v>2624</v>
      </c>
      <c r="D1358" s="8" t="s">
        <v>2625</v>
      </c>
      <c r="E1358" s="9"/>
      <c r="F1358" s="9">
        <v>40</v>
      </c>
      <c r="G1358" s="8">
        <v>1</v>
      </c>
      <c r="H1358" s="11">
        <f>SUMIFS(VENTAS[Cantidad],VENTAS[Código del producto Vendido],STOCK[[#This Row],[Code]])</f>
        <v>0</v>
      </c>
      <c r="I1358" s="8">
        <f>STOCK[[#This Row],[Entradas]]-STOCK[[#This Row],[Salidas]]</f>
        <v>1</v>
      </c>
      <c r="J1358" s="12">
        <f>STOCK[[#This Row],[Precio Final]]*10%</f>
        <v>4</v>
      </c>
      <c r="K1358" s="9">
        <v>12</v>
      </c>
      <c r="L1358" s="9"/>
      <c r="M1358" s="13"/>
      <c r="N1358" s="8">
        <f t="shared" si="57"/>
        <v>0</v>
      </c>
      <c r="O1358" s="9">
        <f t="shared" ref="O1358:O1421" si="58">F1358</f>
        <v>40</v>
      </c>
      <c r="P1358" s="9">
        <f>STOCK[[#This Row],[Precio Final]]-STOCK[[#This Row],[Costo total]]</f>
        <v>40</v>
      </c>
      <c r="Q1358" s="8">
        <f>STOCK[[#This Row],[Ganancia Unitaria]]*STOCK[[#This Row],[Salidas]]</f>
        <v>0</v>
      </c>
      <c r="R1358" s="8"/>
      <c r="S1358" s="8"/>
      <c r="T1358" s="9"/>
      <c r="U1358" s="8"/>
      <c r="V1358" s="8"/>
    </row>
    <row r="1359" spans="1:22" ht="34" customHeight="1" x14ac:dyDescent="0.2">
      <c r="A1359" s="14" t="s">
        <v>2626</v>
      </c>
      <c r="B1359" s="14" t="s">
        <v>118</v>
      </c>
      <c r="C1359" s="16" t="s">
        <v>2627</v>
      </c>
      <c r="D1359" s="14" t="s">
        <v>2622</v>
      </c>
      <c r="E1359" s="15"/>
      <c r="F1359" s="15">
        <v>40</v>
      </c>
      <c r="G1359" s="14">
        <v>1</v>
      </c>
      <c r="H1359" s="17">
        <f>SUMIFS(VENTAS[Cantidad],VENTAS[Código del producto Vendido],STOCK[[#This Row],[Code]])</f>
        <v>1</v>
      </c>
      <c r="I1359" s="14">
        <f>STOCK[[#This Row],[Entradas]]-STOCK[[#This Row],[Salidas]]</f>
        <v>0</v>
      </c>
      <c r="J1359" s="18">
        <f>STOCK[[#This Row],[Precio Final]]*10%</f>
        <v>4</v>
      </c>
      <c r="K1359" s="15">
        <v>12</v>
      </c>
      <c r="L1359" s="15"/>
      <c r="M1359" s="19"/>
      <c r="N1359" s="14">
        <f t="shared" si="57"/>
        <v>0</v>
      </c>
      <c r="O1359" s="15">
        <f t="shared" si="58"/>
        <v>40</v>
      </c>
      <c r="P1359" s="15">
        <f>STOCK[[#This Row],[Precio Final]]-STOCK[[#This Row],[Costo total]]</f>
        <v>40</v>
      </c>
      <c r="Q1359" s="14">
        <f>STOCK[[#This Row],[Ganancia Unitaria]]*STOCK[[#This Row],[Salidas]]</f>
        <v>40</v>
      </c>
      <c r="R1359" s="14"/>
      <c r="S1359" s="14"/>
      <c r="T1359" s="15"/>
      <c r="U1359" s="14"/>
      <c r="V1359" s="14"/>
    </row>
    <row r="1360" spans="1:22" ht="51" customHeight="1" x14ac:dyDescent="0.2">
      <c r="A1360" s="8" t="s">
        <v>2628</v>
      </c>
      <c r="B1360" s="8" t="s">
        <v>118</v>
      </c>
      <c r="C1360" s="10" t="s">
        <v>2629</v>
      </c>
      <c r="D1360" s="8" t="s">
        <v>2581</v>
      </c>
      <c r="E1360" s="9"/>
      <c r="F1360" s="9">
        <v>35</v>
      </c>
      <c r="G1360" s="8">
        <v>1</v>
      </c>
      <c r="H1360" s="11">
        <f>SUMIFS(VENTAS[Cantidad],VENTAS[Código del producto Vendido],STOCK[[#This Row],[Code]])</f>
        <v>1</v>
      </c>
      <c r="I1360" s="8">
        <f>STOCK[[#This Row],[Entradas]]-STOCK[[#This Row],[Salidas]]</f>
        <v>0</v>
      </c>
      <c r="J1360" s="12">
        <f>STOCK[[#This Row],[Precio Final]]*10%</f>
        <v>3.5</v>
      </c>
      <c r="K1360" s="9">
        <v>12</v>
      </c>
      <c r="L1360" s="9"/>
      <c r="M1360" s="13"/>
      <c r="N1360" s="8">
        <f t="shared" si="57"/>
        <v>0</v>
      </c>
      <c r="O1360" s="9">
        <f t="shared" si="58"/>
        <v>35</v>
      </c>
      <c r="P1360" s="9">
        <f>STOCK[[#This Row],[Precio Final]]-STOCK[[#This Row],[Costo total]]</f>
        <v>35</v>
      </c>
      <c r="Q1360" s="8">
        <f>STOCK[[#This Row],[Ganancia Unitaria]]*STOCK[[#This Row],[Salidas]]</f>
        <v>35</v>
      </c>
      <c r="R1360" s="8"/>
      <c r="S1360" s="8"/>
      <c r="T1360" s="9"/>
      <c r="U1360" s="8"/>
      <c r="V1360" s="8"/>
    </row>
    <row r="1361" spans="1:22" ht="68" customHeight="1" x14ac:dyDescent="0.2">
      <c r="A1361" s="14" t="s">
        <v>2630</v>
      </c>
      <c r="B1361" s="14" t="s">
        <v>118</v>
      </c>
      <c r="C1361" s="16" t="s">
        <v>2631</v>
      </c>
      <c r="D1361" s="14" t="s">
        <v>2555</v>
      </c>
      <c r="E1361" s="15"/>
      <c r="F1361" s="15">
        <v>35</v>
      </c>
      <c r="G1361" s="14">
        <v>1</v>
      </c>
      <c r="H1361" s="17">
        <f>SUMIFS(VENTAS[Cantidad],VENTAS[Código del producto Vendido],STOCK[[#This Row],[Code]])</f>
        <v>1</v>
      </c>
      <c r="I1361" s="14">
        <f>STOCK[[#This Row],[Entradas]]-STOCK[[#This Row],[Salidas]]</f>
        <v>0</v>
      </c>
      <c r="J1361" s="18">
        <f>STOCK[[#This Row],[Precio Final]]*10%</f>
        <v>3.5</v>
      </c>
      <c r="K1361" s="15">
        <v>12</v>
      </c>
      <c r="L1361" s="15"/>
      <c r="M1361" s="19"/>
      <c r="N1361" s="14">
        <f t="shared" si="57"/>
        <v>0</v>
      </c>
      <c r="O1361" s="15">
        <f t="shared" si="58"/>
        <v>35</v>
      </c>
      <c r="P1361" s="15">
        <f>STOCK[[#This Row],[Precio Final]]-STOCK[[#This Row],[Costo total]]</f>
        <v>35</v>
      </c>
      <c r="Q1361" s="14">
        <f>STOCK[[#This Row],[Ganancia Unitaria]]*STOCK[[#This Row],[Salidas]]</f>
        <v>35</v>
      </c>
      <c r="R1361" s="14"/>
      <c r="S1361" s="14"/>
      <c r="T1361" s="15"/>
      <c r="U1361" s="14"/>
      <c r="V1361" s="14"/>
    </row>
    <row r="1362" spans="1:22" ht="34" customHeight="1" x14ac:dyDescent="0.2">
      <c r="A1362" s="8" t="s">
        <v>2632</v>
      </c>
      <c r="B1362" s="8" t="s">
        <v>118</v>
      </c>
      <c r="C1362" s="10" t="s">
        <v>2633</v>
      </c>
      <c r="D1362" s="8" t="s">
        <v>2555</v>
      </c>
      <c r="E1362" s="9"/>
      <c r="F1362" s="9">
        <v>30</v>
      </c>
      <c r="G1362" s="8">
        <v>1</v>
      </c>
      <c r="H1362" s="11">
        <f>SUMIFS(VENTAS[Cantidad],VENTAS[Código del producto Vendido],STOCK[[#This Row],[Code]])</f>
        <v>0</v>
      </c>
      <c r="I1362" s="8">
        <f>STOCK[[#This Row],[Entradas]]-STOCK[[#This Row],[Salidas]]</f>
        <v>1</v>
      </c>
      <c r="J1362" s="12">
        <f>STOCK[[#This Row],[Precio Final]]*10%</f>
        <v>3</v>
      </c>
      <c r="K1362" s="9">
        <v>12</v>
      </c>
      <c r="L1362" s="9"/>
      <c r="M1362" s="13"/>
      <c r="N1362" s="8">
        <f t="shared" si="57"/>
        <v>0</v>
      </c>
      <c r="O1362" s="9">
        <f t="shared" si="58"/>
        <v>30</v>
      </c>
      <c r="P1362" s="9">
        <f>STOCK[[#This Row],[Precio Final]]-STOCK[[#This Row],[Costo total]]</f>
        <v>30</v>
      </c>
      <c r="Q1362" s="8">
        <f>STOCK[[#This Row],[Ganancia Unitaria]]*STOCK[[#This Row],[Salidas]]</f>
        <v>0</v>
      </c>
      <c r="R1362" s="8"/>
      <c r="S1362" s="8"/>
      <c r="T1362" s="9"/>
      <c r="U1362" s="8"/>
      <c r="V1362" s="8"/>
    </row>
    <row r="1363" spans="1:22" ht="51" customHeight="1" x14ac:dyDescent="0.2">
      <c r="A1363" s="14" t="s">
        <v>2634</v>
      </c>
      <c r="B1363" s="14" t="s">
        <v>99</v>
      </c>
      <c r="C1363" s="16" t="s">
        <v>2635</v>
      </c>
      <c r="D1363" s="14" t="s">
        <v>34</v>
      </c>
      <c r="E1363" s="15"/>
      <c r="F1363" s="15">
        <v>18</v>
      </c>
      <c r="G1363" s="14">
        <v>1</v>
      </c>
      <c r="H1363" s="17">
        <f>SUMIFS(VENTAS[Cantidad],VENTAS[Código del producto Vendido],STOCK[[#This Row],[Code]])</f>
        <v>1</v>
      </c>
      <c r="I1363" s="14">
        <f>STOCK[[#This Row],[Entradas]]-STOCK[[#This Row],[Salidas]]</f>
        <v>0</v>
      </c>
      <c r="J1363" s="18">
        <f>STOCK[[#This Row],[Precio Final]]*10%</f>
        <v>1.8</v>
      </c>
      <c r="K1363" s="15">
        <v>12</v>
      </c>
      <c r="L1363" s="15"/>
      <c r="M1363" s="19"/>
      <c r="N1363" s="14">
        <f t="shared" si="57"/>
        <v>0</v>
      </c>
      <c r="O1363" s="15">
        <f t="shared" si="58"/>
        <v>18</v>
      </c>
      <c r="P1363" s="15">
        <f>STOCK[[#This Row],[Precio Final]]-STOCK[[#This Row],[Costo total]]</f>
        <v>18</v>
      </c>
      <c r="Q1363" s="14">
        <f>STOCK[[#This Row],[Ganancia Unitaria]]*STOCK[[#This Row],[Salidas]]</f>
        <v>18</v>
      </c>
      <c r="R1363" s="14"/>
      <c r="S1363" s="14"/>
      <c r="T1363" s="15"/>
      <c r="U1363" s="14"/>
      <c r="V1363" s="14"/>
    </row>
    <row r="1364" spans="1:22" ht="51" customHeight="1" x14ac:dyDescent="0.2">
      <c r="A1364" s="8" t="s">
        <v>2636</v>
      </c>
      <c r="B1364" s="8" t="s">
        <v>99</v>
      </c>
      <c r="C1364" s="10" t="s">
        <v>2637</v>
      </c>
      <c r="D1364" s="8" t="s">
        <v>46</v>
      </c>
      <c r="E1364" s="9"/>
      <c r="F1364" s="9">
        <v>15</v>
      </c>
      <c r="G1364" s="8">
        <v>1</v>
      </c>
      <c r="H1364" s="11">
        <f>SUMIFS(VENTAS[Cantidad],VENTAS[Código del producto Vendido],STOCK[[#This Row],[Code]])</f>
        <v>0</v>
      </c>
      <c r="I1364" s="8">
        <f>STOCK[[#This Row],[Entradas]]-STOCK[[#This Row],[Salidas]]</f>
        <v>1</v>
      </c>
      <c r="J1364" s="12">
        <f>STOCK[[#This Row],[Precio Final]]*10%</f>
        <v>1.5</v>
      </c>
      <c r="K1364" s="9">
        <v>12</v>
      </c>
      <c r="L1364" s="9"/>
      <c r="M1364" s="13"/>
      <c r="N1364" s="8">
        <f t="shared" si="57"/>
        <v>0</v>
      </c>
      <c r="O1364" s="9">
        <f t="shared" si="58"/>
        <v>15</v>
      </c>
      <c r="P1364" s="9">
        <f>STOCK[[#This Row],[Precio Final]]-STOCK[[#This Row],[Costo total]]</f>
        <v>15</v>
      </c>
      <c r="Q1364" s="8">
        <f>STOCK[[#This Row],[Ganancia Unitaria]]*STOCK[[#This Row],[Salidas]]</f>
        <v>0</v>
      </c>
      <c r="R1364" s="8"/>
      <c r="S1364" s="8"/>
      <c r="T1364" s="9"/>
      <c r="U1364" s="8"/>
      <c r="V1364" s="8"/>
    </row>
    <row r="1365" spans="1:22" ht="34" customHeight="1" x14ac:dyDescent="0.2">
      <c r="A1365" s="14" t="s">
        <v>2638</v>
      </c>
      <c r="B1365" s="14" t="s">
        <v>99</v>
      </c>
      <c r="C1365" s="16" t="s">
        <v>2639</v>
      </c>
      <c r="D1365" s="14" t="s">
        <v>46</v>
      </c>
      <c r="E1365" s="15"/>
      <c r="F1365" s="15">
        <v>18</v>
      </c>
      <c r="G1365" s="14">
        <v>1</v>
      </c>
      <c r="H1365" s="17">
        <f>SUMIFS(VENTAS[Cantidad],VENTAS[Código del producto Vendido],STOCK[[#This Row],[Code]])</f>
        <v>0</v>
      </c>
      <c r="I1365" s="14">
        <f>STOCK[[#This Row],[Entradas]]-STOCK[[#This Row],[Salidas]]</f>
        <v>1</v>
      </c>
      <c r="J1365" s="18">
        <f>STOCK[[#This Row],[Precio Final]]*10%</f>
        <v>1.8</v>
      </c>
      <c r="K1365" s="15">
        <v>12</v>
      </c>
      <c r="L1365" s="15"/>
      <c r="M1365" s="19"/>
      <c r="N1365" s="14">
        <f t="shared" si="57"/>
        <v>0</v>
      </c>
      <c r="O1365" s="15">
        <f t="shared" si="58"/>
        <v>18</v>
      </c>
      <c r="P1365" s="15">
        <f>STOCK[[#This Row],[Precio Final]]-STOCK[[#This Row],[Costo total]]</f>
        <v>18</v>
      </c>
      <c r="Q1365" s="14">
        <f>STOCK[[#This Row],[Ganancia Unitaria]]*STOCK[[#This Row],[Salidas]]</f>
        <v>0</v>
      </c>
      <c r="R1365" s="14"/>
      <c r="S1365" s="14"/>
      <c r="T1365" s="15"/>
      <c r="U1365" s="14"/>
      <c r="V1365" s="14"/>
    </row>
    <row r="1366" spans="1:22" ht="34" customHeight="1" x14ac:dyDescent="0.2">
      <c r="A1366" s="8" t="s">
        <v>2640</v>
      </c>
      <c r="B1366" s="8" t="s">
        <v>99</v>
      </c>
      <c r="C1366" s="10" t="s">
        <v>2641</v>
      </c>
      <c r="D1366" s="8" t="s">
        <v>42</v>
      </c>
      <c r="E1366" s="9"/>
      <c r="F1366" s="9">
        <v>18</v>
      </c>
      <c r="G1366" s="8">
        <v>1</v>
      </c>
      <c r="H1366" s="11">
        <f>SUMIFS(VENTAS[Cantidad],VENTAS[Código del producto Vendido],STOCK[[#This Row],[Code]])</f>
        <v>1</v>
      </c>
      <c r="I1366" s="8">
        <f>STOCK[[#This Row],[Entradas]]-STOCK[[#This Row],[Salidas]]</f>
        <v>0</v>
      </c>
      <c r="J1366" s="12">
        <f>STOCK[[#This Row],[Precio Final]]*10%</f>
        <v>1.8</v>
      </c>
      <c r="K1366" s="9">
        <v>12</v>
      </c>
      <c r="L1366" s="9"/>
      <c r="M1366" s="13"/>
      <c r="N1366" s="8">
        <f t="shared" si="57"/>
        <v>0</v>
      </c>
      <c r="O1366" s="9">
        <f t="shared" si="58"/>
        <v>18</v>
      </c>
      <c r="P1366" s="9">
        <f>STOCK[[#This Row],[Precio Final]]-STOCK[[#This Row],[Costo total]]</f>
        <v>18</v>
      </c>
      <c r="Q1366" s="8">
        <f>STOCK[[#This Row],[Ganancia Unitaria]]*STOCK[[#This Row],[Salidas]]</f>
        <v>18</v>
      </c>
      <c r="R1366" s="8"/>
      <c r="S1366" s="8"/>
      <c r="T1366" s="9"/>
      <c r="U1366" s="8"/>
      <c r="V1366" s="8"/>
    </row>
    <row r="1367" spans="1:22" ht="51" customHeight="1" x14ac:dyDescent="0.2">
      <c r="A1367" s="14" t="s">
        <v>2642</v>
      </c>
      <c r="B1367" s="14" t="s">
        <v>99</v>
      </c>
      <c r="C1367" s="16" t="s">
        <v>2643</v>
      </c>
      <c r="D1367" s="14" t="s">
        <v>113</v>
      </c>
      <c r="E1367" s="15"/>
      <c r="F1367" s="15">
        <v>15</v>
      </c>
      <c r="G1367" s="14">
        <v>1</v>
      </c>
      <c r="H1367" s="17">
        <f>SUMIFS(VENTAS[Cantidad],VENTAS[Código del producto Vendido],STOCK[[#This Row],[Code]])</f>
        <v>0</v>
      </c>
      <c r="I1367" s="14">
        <f>STOCK[[#This Row],[Entradas]]-STOCK[[#This Row],[Salidas]]</f>
        <v>1</v>
      </c>
      <c r="J1367" s="18">
        <f>STOCK[[#This Row],[Precio Final]]*10%</f>
        <v>1.5</v>
      </c>
      <c r="K1367" s="15">
        <v>12</v>
      </c>
      <c r="L1367" s="15"/>
      <c r="M1367" s="19"/>
      <c r="N1367" s="14">
        <f t="shared" si="57"/>
        <v>0</v>
      </c>
      <c r="O1367" s="15">
        <f t="shared" si="58"/>
        <v>15</v>
      </c>
      <c r="P1367" s="15">
        <f>STOCK[[#This Row],[Precio Final]]-STOCK[[#This Row],[Costo total]]</f>
        <v>15</v>
      </c>
      <c r="Q1367" s="14">
        <f>STOCK[[#This Row],[Ganancia Unitaria]]*STOCK[[#This Row],[Salidas]]</f>
        <v>0</v>
      </c>
      <c r="R1367" s="14"/>
      <c r="S1367" s="14"/>
      <c r="T1367" s="15"/>
      <c r="U1367" s="14"/>
      <c r="V1367" s="14"/>
    </row>
    <row r="1368" spans="1:22" ht="51" customHeight="1" x14ac:dyDescent="0.2">
      <c r="A1368" s="8" t="s">
        <v>2644</v>
      </c>
      <c r="B1368" s="8" t="s">
        <v>99</v>
      </c>
      <c r="C1368" s="10" t="s">
        <v>2645</v>
      </c>
      <c r="D1368" s="8" t="s">
        <v>46</v>
      </c>
      <c r="E1368" s="9"/>
      <c r="F1368" s="9">
        <v>18</v>
      </c>
      <c r="G1368" s="8">
        <v>1</v>
      </c>
      <c r="H1368" s="11">
        <f>SUMIFS(VENTAS[Cantidad],VENTAS[Código del producto Vendido],STOCK[[#This Row],[Code]])</f>
        <v>0</v>
      </c>
      <c r="I1368" s="8">
        <f>STOCK[[#This Row],[Entradas]]-STOCK[[#This Row],[Salidas]]</f>
        <v>1</v>
      </c>
      <c r="J1368" s="12">
        <f>STOCK[[#This Row],[Precio Final]]*10%</f>
        <v>1.8</v>
      </c>
      <c r="K1368" s="9">
        <v>12</v>
      </c>
      <c r="L1368" s="9"/>
      <c r="M1368" s="13"/>
      <c r="N1368" s="8">
        <f t="shared" si="57"/>
        <v>0</v>
      </c>
      <c r="O1368" s="9">
        <f t="shared" si="58"/>
        <v>18</v>
      </c>
      <c r="P1368" s="9">
        <f>STOCK[[#This Row],[Precio Final]]-STOCK[[#This Row],[Costo total]]</f>
        <v>18</v>
      </c>
      <c r="Q1368" s="8">
        <f>STOCK[[#This Row],[Ganancia Unitaria]]*STOCK[[#This Row],[Salidas]]</f>
        <v>0</v>
      </c>
      <c r="R1368" s="8"/>
      <c r="S1368" s="8"/>
      <c r="T1368" s="9"/>
      <c r="U1368" s="8"/>
      <c r="V1368" s="8"/>
    </row>
    <row r="1369" spans="1:22" ht="51" customHeight="1" x14ac:dyDescent="0.2">
      <c r="A1369" s="14" t="s">
        <v>2646</v>
      </c>
      <c r="B1369" s="14" t="s">
        <v>513</v>
      </c>
      <c r="C1369" s="16" t="s">
        <v>2647</v>
      </c>
      <c r="D1369" s="14" t="s">
        <v>34</v>
      </c>
      <c r="E1369" s="15"/>
      <c r="F1369" s="15">
        <v>18</v>
      </c>
      <c r="G1369" s="14">
        <v>1</v>
      </c>
      <c r="H1369" s="17">
        <f>SUMIFS(VENTAS[Cantidad],VENTAS[Código del producto Vendido],STOCK[[#This Row],[Code]])</f>
        <v>0</v>
      </c>
      <c r="I1369" s="14">
        <f>STOCK[[#This Row],[Entradas]]-STOCK[[#This Row],[Salidas]]</f>
        <v>1</v>
      </c>
      <c r="J1369" s="18">
        <f>STOCK[[#This Row],[Precio Final]]*10%</f>
        <v>1.8</v>
      </c>
      <c r="K1369" s="15">
        <v>12</v>
      </c>
      <c r="L1369" s="15"/>
      <c r="M1369" s="19"/>
      <c r="N1369" s="14">
        <f t="shared" si="57"/>
        <v>0</v>
      </c>
      <c r="O1369" s="15">
        <f t="shared" si="58"/>
        <v>18</v>
      </c>
      <c r="P1369" s="15">
        <f>STOCK[[#This Row],[Precio Final]]-STOCK[[#This Row],[Costo total]]</f>
        <v>18</v>
      </c>
      <c r="Q1369" s="14">
        <f>STOCK[[#This Row],[Ganancia Unitaria]]*STOCK[[#This Row],[Salidas]]</f>
        <v>0</v>
      </c>
      <c r="R1369" s="14"/>
      <c r="S1369" s="14"/>
      <c r="T1369" s="15"/>
      <c r="U1369" s="14"/>
      <c r="V1369" s="14"/>
    </row>
    <row r="1370" spans="1:22" ht="51" customHeight="1" x14ac:dyDescent="0.2">
      <c r="A1370" s="8" t="s">
        <v>2648</v>
      </c>
      <c r="B1370" s="8" t="s">
        <v>99</v>
      </c>
      <c r="C1370" s="10" t="s">
        <v>2649</v>
      </c>
      <c r="D1370" s="8" t="s">
        <v>42</v>
      </c>
      <c r="E1370" s="9"/>
      <c r="F1370" s="9">
        <v>15</v>
      </c>
      <c r="G1370" s="8">
        <v>1</v>
      </c>
      <c r="H1370" s="11">
        <f>SUMIFS(VENTAS[Cantidad],VENTAS[Código del producto Vendido],STOCK[[#This Row],[Code]])</f>
        <v>0</v>
      </c>
      <c r="I1370" s="8">
        <f>STOCK[[#This Row],[Entradas]]-STOCK[[#This Row],[Salidas]]</f>
        <v>1</v>
      </c>
      <c r="J1370" s="12">
        <f>STOCK[[#This Row],[Precio Final]]*10%</f>
        <v>1.5</v>
      </c>
      <c r="K1370" s="9">
        <v>12</v>
      </c>
      <c r="L1370" s="9"/>
      <c r="M1370" s="13"/>
      <c r="N1370" s="8">
        <f t="shared" si="57"/>
        <v>0</v>
      </c>
      <c r="O1370" s="9">
        <f t="shared" si="58"/>
        <v>15</v>
      </c>
      <c r="P1370" s="9">
        <f>STOCK[[#This Row],[Precio Final]]-STOCK[[#This Row],[Costo total]]</f>
        <v>15</v>
      </c>
      <c r="Q1370" s="8">
        <f>STOCK[[#This Row],[Ganancia Unitaria]]*STOCK[[#This Row],[Salidas]]</f>
        <v>0</v>
      </c>
      <c r="R1370" s="8"/>
      <c r="S1370" s="8"/>
      <c r="T1370" s="9"/>
      <c r="U1370" s="8"/>
      <c r="V1370" s="8"/>
    </row>
    <row r="1371" spans="1:22" ht="34" customHeight="1" x14ac:dyDescent="0.2">
      <c r="A1371" s="14" t="s">
        <v>2650</v>
      </c>
      <c r="B1371" s="14" t="s">
        <v>513</v>
      </c>
      <c r="C1371" s="16" t="s">
        <v>2651</v>
      </c>
      <c r="D1371" s="14" t="s">
        <v>34</v>
      </c>
      <c r="E1371" s="15"/>
      <c r="F1371" s="15">
        <v>18</v>
      </c>
      <c r="G1371" s="14">
        <v>1</v>
      </c>
      <c r="H1371" s="17">
        <f>SUMIFS(VENTAS[Cantidad],VENTAS[Código del producto Vendido],STOCK[[#This Row],[Code]])</f>
        <v>0</v>
      </c>
      <c r="I1371" s="14">
        <f>STOCK[[#This Row],[Entradas]]-STOCK[[#This Row],[Salidas]]</f>
        <v>1</v>
      </c>
      <c r="J1371" s="18">
        <f>STOCK[[#This Row],[Precio Final]]*10%</f>
        <v>1.8</v>
      </c>
      <c r="K1371" s="15">
        <v>12</v>
      </c>
      <c r="L1371" s="15"/>
      <c r="M1371" s="19"/>
      <c r="N1371" s="14">
        <f t="shared" si="57"/>
        <v>0</v>
      </c>
      <c r="O1371" s="15">
        <f t="shared" si="58"/>
        <v>18</v>
      </c>
      <c r="P1371" s="15">
        <f>STOCK[[#This Row],[Precio Final]]-STOCK[[#This Row],[Costo total]]</f>
        <v>18</v>
      </c>
      <c r="Q1371" s="14">
        <f>STOCK[[#This Row],[Ganancia Unitaria]]*STOCK[[#This Row],[Salidas]]</f>
        <v>0</v>
      </c>
      <c r="R1371" s="14"/>
      <c r="S1371" s="14"/>
      <c r="T1371" s="15"/>
      <c r="U1371" s="14"/>
      <c r="V1371" s="14"/>
    </row>
    <row r="1372" spans="1:22" ht="34" customHeight="1" x14ac:dyDescent="0.2">
      <c r="A1372" s="8" t="s">
        <v>2652</v>
      </c>
      <c r="B1372" s="8" t="s">
        <v>99</v>
      </c>
      <c r="C1372" s="10" t="s">
        <v>2653</v>
      </c>
      <c r="D1372" s="8" t="s">
        <v>42</v>
      </c>
      <c r="E1372" s="9"/>
      <c r="F1372" s="9">
        <v>15</v>
      </c>
      <c r="G1372" s="8">
        <v>1</v>
      </c>
      <c r="H1372" s="11">
        <f>SUMIFS(VENTAS[Cantidad],VENTAS[Código del producto Vendido],STOCK[[#This Row],[Code]])</f>
        <v>1</v>
      </c>
      <c r="I1372" s="8">
        <f>STOCK[[#This Row],[Entradas]]-STOCK[[#This Row],[Salidas]]</f>
        <v>0</v>
      </c>
      <c r="J1372" s="12">
        <f>STOCK[[#This Row],[Precio Final]]*10%</f>
        <v>1.5</v>
      </c>
      <c r="K1372" s="9">
        <v>12</v>
      </c>
      <c r="L1372" s="9"/>
      <c r="M1372" s="13"/>
      <c r="N1372" s="8">
        <f t="shared" si="57"/>
        <v>0</v>
      </c>
      <c r="O1372" s="9">
        <f t="shared" si="58"/>
        <v>15</v>
      </c>
      <c r="P1372" s="9">
        <f>STOCK[[#This Row],[Precio Final]]-STOCK[[#This Row],[Costo total]]</f>
        <v>15</v>
      </c>
      <c r="Q1372" s="8">
        <f>STOCK[[#This Row],[Ganancia Unitaria]]*STOCK[[#This Row],[Salidas]]</f>
        <v>15</v>
      </c>
      <c r="R1372" s="8"/>
      <c r="S1372" s="8"/>
      <c r="T1372" s="9"/>
      <c r="U1372" s="8"/>
      <c r="V1372" s="8"/>
    </row>
    <row r="1373" spans="1:22" ht="34" customHeight="1" x14ac:dyDescent="0.2">
      <c r="A1373" s="14" t="s">
        <v>2654</v>
      </c>
      <c r="B1373" s="14" t="s">
        <v>99</v>
      </c>
      <c r="C1373" s="16" t="s">
        <v>2655</v>
      </c>
      <c r="D1373" s="14" t="s">
        <v>113</v>
      </c>
      <c r="E1373" s="15"/>
      <c r="F1373" s="15">
        <v>18</v>
      </c>
      <c r="G1373" s="14">
        <v>1</v>
      </c>
      <c r="H1373" s="17">
        <f>SUMIFS(VENTAS[Cantidad],VENTAS[Código del producto Vendido],STOCK[[#This Row],[Code]])</f>
        <v>0</v>
      </c>
      <c r="I1373" s="14">
        <f>STOCK[[#This Row],[Entradas]]-STOCK[[#This Row],[Salidas]]</f>
        <v>1</v>
      </c>
      <c r="J1373" s="18">
        <f>STOCK[[#This Row],[Precio Final]]*10%</f>
        <v>1.8</v>
      </c>
      <c r="K1373" s="15">
        <v>12</v>
      </c>
      <c r="L1373" s="15"/>
      <c r="M1373" s="19"/>
      <c r="N1373" s="14">
        <f t="shared" si="57"/>
        <v>0</v>
      </c>
      <c r="O1373" s="15">
        <f t="shared" si="58"/>
        <v>18</v>
      </c>
      <c r="P1373" s="15">
        <f>STOCK[[#This Row],[Precio Final]]-STOCK[[#This Row],[Costo total]]</f>
        <v>18</v>
      </c>
      <c r="Q1373" s="14">
        <f>STOCK[[#This Row],[Ganancia Unitaria]]*STOCK[[#This Row],[Salidas]]</f>
        <v>0</v>
      </c>
      <c r="R1373" s="14"/>
      <c r="S1373" s="14"/>
      <c r="T1373" s="15"/>
      <c r="U1373" s="14"/>
      <c r="V1373" s="14"/>
    </row>
    <row r="1374" spans="1:22" ht="51" customHeight="1" x14ac:dyDescent="0.2">
      <c r="A1374" s="8" t="s">
        <v>2656</v>
      </c>
      <c r="B1374" s="8" t="s">
        <v>99</v>
      </c>
      <c r="C1374" s="10" t="s">
        <v>2657</v>
      </c>
      <c r="D1374" s="8" t="s">
        <v>113</v>
      </c>
      <c r="E1374" s="9"/>
      <c r="F1374" s="9">
        <v>18</v>
      </c>
      <c r="G1374" s="8">
        <v>1</v>
      </c>
      <c r="H1374" s="11">
        <f>SUMIFS(VENTAS[Cantidad],VENTAS[Código del producto Vendido],STOCK[[#This Row],[Code]])</f>
        <v>0</v>
      </c>
      <c r="I1374" s="8">
        <f>STOCK[[#This Row],[Entradas]]-STOCK[[#This Row],[Salidas]]</f>
        <v>1</v>
      </c>
      <c r="J1374" s="12">
        <f>STOCK[[#This Row],[Precio Final]]*10%</f>
        <v>1.8</v>
      </c>
      <c r="K1374" s="9">
        <v>12</v>
      </c>
      <c r="L1374" s="9"/>
      <c r="M1374" s="13"/>
      <c r="N1374" s="8">
        <f t="shared" si="57"/>
        <v>0</v>
      </c>
      <c r="O1374" s="9">
        <f t="shared" si="58"/>
        <v>18</v>
      </c>
      <c r="P1374" s="9">
        <f>STOCK[[#This Row],[Precio Final]]-STOCK[[#This Row],[Costo total]]</f>
        <v>18</v>
      </c>
      <c r="Q1374" s="8">
        <f>STOCK[[#This Row],[Ganancia Unitaria]]*STOCK[[#This Row],[Salidas]]</f>
        <v>0</v>
      </c>
      <c r="R1374" s="8"/>
      <c r="S1374" s="8"/>
      <c r="T1374" s="9"/>
      <c r="U1374" s="8"/>
      <c r="V1374" s="8"/>
    </row>
    <row r="1375" spans="1:22" ht="34" customHeight="1" x14ac:dyDescent="0.2">
      <c r="A1375" s="14" t="s">
        <v>2658</v>
      </c>
      <c r="B1375" s="14" t="s">
        <v>99</v>
      </c>
      <c r="C1375" s="16" t="s">
        <v>2659</v>
      </c>
      <c r="D1375" s="14" t="s">
        <v>46</v>
      </c>
      <c r="E1375" s="15"/>
      <c r="F1375" s="15">
        <v>20</v>
      </c>
      <c r="G1375" s="14">
        <v>1</v>
      </c>
      <c r="H1375" s="17">
        <f>SUMIFS(VENTAS[Cantidad],VENTAS[Código del producto Vendido],STOCK[[#This Row],[Code]])</f>
        <v>1</v>
      </c>
      <c r="I1375" s="14">
        <f>STOCK[[#This Row],[Entradas]]-STOCK[[#This Row],[Salidas]]</f>
        <v>0</v>
      </c>
      <c r="J1375" s="18">
        <f>STOCK[[#This Row],[Precio Final]]*10%</f>
        <v>2</v>
      </c>
      <c r="K1375" s="15">
        <v>12</v>
      </c>
      <c r="L1375" s="15"/>
      <c r="M1375" s="19"/>
      <c r="N1375" s="14">
        <f t="shared" si="57"/>
        <v>0</v>
      </c>
      <c r="O1375" s="15">
        <f t="shared" si="58"/>
        <v>20</v>
      </c>
      <c r="P1375" s="15">
        <f>STOCK[[#This Row],[Precio Final]]-STOCK[[#This Row],[Costo total]]</f>
        <v>20</v>
      </c>
      <c r="Q1375" s="14">
        <f>STOCK[[#This Row],[Ganancia Unitaria]]*STOCK[[#This Row],[Salidas]]</f>
        <v>20</v>
      </c>
      <c r="R1375" s="14"/>
      <c r="S1375" s="14"/>
      <c r="T1375" s="15"/>
      <c r="U1375" s="14"/>
      <c r="V1375" s="14"/>
    </row>
    <row r="1376" spans="1:22" ht="34" customHeight="1" x14ac:dyDescent="0.2">
      <c r="A1376" s="8" t="s">
        <v>2660</v>
      </c>
      <c r="B1376" s="8" t="s">
        <v>99</v>
      </c>
      <c r="C1376" s="10" t="s">
        <v>2661</v>
      </c>
      <c r="D1376" s="8" t="s">
        <v>113</v>
      </c>
      <c r="E1376" s="9"/>
      <c r="F1376" s="9">
        <v>20</v>
      </c>
      <c r="G1376" s="8">
        <v>1</v>
      </c>
      <c r="H1376" s="11">
        <f>SUMIFS(VENTAS[Cantidad],VENTAS[Código del producto Vendido],STOCK[[#This Row],[Code]])</f>
        <v>0</v>
      </c>
      <c r="I1376" s="8">
        <f>STOCK[[#This Row],[Entradas]]-STOCK[[#This Row],[Salidas]]</f>
        <v>1</v>
      </c>
      <c r="J1376" s="12">
        <f>STOCK[[#This Row],[Precio Final]]*10%</f>
        <v>2</v>
      </c>
      <c r="K1376" s="9">
        <v>12</v>
      </c>
      <c r="L1376" s="9"/>
      <c r="M1376" s="13"/>
      <c r="N1376" s="8">
        <f t="shared" si="57"/>
        <v>0</v>
      </c>
      <c r="O1376" s="9">
        <f t="shared" si="58"/>
        <v>20</v>
      </c>
      <c r="P1376" s="9">
        <f>STOCK[[#This Row],[Precio Final]]-STOCK[[#This Row],[Costo total]]</f>
        <v>20</v>
      </c>
      <c r="Q1376" s="8">
        <f>STOCK[[#This Row],[Ganancia Unitaria]]*STOCK[[#This Row],[Salidas]]</f>
        <v>0</v>
      </c>
      <c r="R1376" s="8"/>
      <c r="S1376" s="8"/>
      <c r="T1376" s="9"/>
      <c r="U1376" s="8"/>
      <c r="V1376" s="8"/>
    </row>
    <row r="1377" spans="1:22" ht="34" customHeight="1" x14ac:dyDescent="0.2">
      <c r="A1377" s="14" t="s">
        <v>2662</v>
      </c>
      <c r="B1377" s="14" t="s">
        <v>99</v>
      </c>
      <c r="C1377" s="16" t="s">
        <v>2663</v>
      </c>
      <c r="D1377" s="14" t="s">
        <v>113</v>
      </c>
      <c r="E1377" s="15"/>
      <c r="F1377" s="15">
        <v>20</v>
      </c>
      <c r="G1377" s="14">
        <v>1</v>
      </c>
      <c r="H1377" s="17">
        <f>SUMIFS(VENTAS[Cantidad],VENTAS[Código del producto Vendido],STOCK[[#This Row],[Code]])</f>
        <v>1</v>
      </c>
      <c r="I1377" s="14">
        <f>STOCK[[#This Row],[Entradas]]-STOCK[[#This Row],[Salidas]]</f>
        <v>0</v>
      </c>
      <c r="J1377" s="18">
        <f>STOCK[[#This Row],[Precio Final]]*10%</f>
        <v>2</v>
      </c>
      <c r="K1377" s="15">
        <v>12</v>
      </c>
      <c r="L1377" s="15"/>
      <c r="M1377" s="19"/>
      <c r="N1377" s="14">
        <f t="shared" si="57"/>
        <v>0</v>
      </c>
      <c r="O1377" s="15">
        <f t="shared" si="58"/>
        <v>20</v>
      </c>
      <c r="P1377" s="15">
        <f>STOCK[[#This Row],[Precio Final]]-STOCK[[#This Row],[Costo total]]</f>
        <v>20</v>
      </c>
      <c r="Q1377" s="14">
        <f>STOCK[[#This Row],[Ganancia Unitaria]]*STOCK[[#This Row],[Salidas]]</f>
        <v>20</v>
      </c>
      <c r="R1377" s="14"/>
      <c r="S1377" s="14"/>
      <c r="T1377" s="15"/>
      <c r="U1377" s="14"/>
      <c r="V1377" s="14"/>
    </row>
    <row r="1378" spans="1:22" ht="34" customHeight="1" x14ac:dyDescent="0.2">
      <c r="A1378" s="8" t="s">
        <v>2664</v>
      </c>
      <c r="B1378" s="8" t="s">
        <v>118</v>
      </c>
      <c r="C1378" s="10" t="s">
        <v>2665</v>
      </c>
      <c r="D1378" s="8" t="s">
        <v>2567</v>
      </c>
      <c r="E1378" s="9"/>
      <c r="F1378" s="9">
        <v>35</v>
      </c>
      <c r="G1378" s="8">
        <v>1</v>
      </c>
      <c r="H1378" s="11">
        <f>SUMIFS(VENTAS[Cantidad],VENTAS[Código del producto Vendido],STOCK[[#This Row],[Code]])</f>
        <v>0</v>
      </c>
      <c r="I1378" s="8">
        <f>STOCK[[#This Row],[Entradas]]-STOCK[[#This Row],[Salidas]]</f>
        <v>1</v>
      </c>
      <c r="J1378" s="12">
        <f>STOCK[[#This Row],[Precio Final]]*10%</f>
        <v>3.5</v>
      </c>
      <c r="K1378" s="9">
        <v>12</v>
      </c>
      <c r="L1378" s="9"/>
      <c r="M1378" s="13"/>
      <c r="N1378" s="8">
        <f t="shared" si="57"/>
        <v>0</v>
      </c>
      <c r="O1378" s="9">
        <f t="shared" si="58"/>
        <v>35</v>
      </c>
      <c r="P1378" s="9">
        <f>STOCK[[#This Row],[Precio Final]]-STOCK[[#This Row],[Costo total]]</f>
        <v>35</v>
      </c>
      <c r="Q1378" s="8">
        <f>STOCK[[#This Row],[Ganancia Unitaria]]*STOCK[[#This Row],[Salidas]]</f>
        <v>0</v>
      </c>
      <c r="R1378" s="8"/>
      <c r="S1378" s="8"/>
      <c r="T1378" s="9"/>
      <c r="U1378" s="8"/>
      <c r="V1378" s="8"/>
    </row>
    <row r="1379" spans="1:22" ht="34" customHeight="1" x14ac:dyDescent="0.2">
      <c r="A1379" s="14" t="s">
        <v>2666</v>
      </c>
      <c r="B1379" s="14" t="s">
        <v>99</v>
      </c>
      <c r="C1379" s="16" t="s">
        <v>2667</v>
      </c>
      <c r="D1379" s="14" t="s">
        <v>583</v>
      </c>
      <c r="E1379" s="15"/>
      <c r="F1379" s="15">
        <v>15</v>
      </c>
      <c r="G1379" s="14">
        <v>1</v>
      </c>
      <c r="H1379" s="17">
        <f>SUMIFS(VENTAS[Cantidad],VENTAS[Código del producto Vendido],STOCK[[#This Row],[Code]])</f>
        <v>0</v>
      </c>
      <c r="I1379" s="14">
        <f>STOCK[[#This Row],[Entradas]]-STOCK[[#This Row],[Salidas]]</f>
        <v>1</v>
      </c>
      <c r="J1379" s="18">
        <f>STOCK[[#This Row],[Precio Final]]*10%</f>
        <v>1.5</v>
      </c>
      <c r="K1379" s="15">
        <v>12</v>
      </c>
      <c r="L1379" s="15"/>
      <c r="M1379" s="19"/>
      <c r="N1379" s="14">
        <f t="shared" si="57"/>
        <v>0</v>
      </c>
      <c r="O1379" s="15">
        <f t="shared" si="58"/>
        <v>15</v>
      </c>
      <c r="P1379" s="15">
        <f>STOCK[[#This Row],[Precio Final]]-STOCK[[#This Row],[Costo total]]</f>
        <v>15</v>
      </c>
      <c r="Q1379" s="14">
        <f>STOCK[[#This Row],[Ganancia Unitaria]]*STOCK[[#This Row],[Salidas]]</f>
        <v>0</v>
      </c>
      <c r="R1379" s="14"/>
      <c r="S1379" s="14"/>
      <c r="T1379" s="15"/>
      <c r="U1379" s="14"/>
      <c r="V1379" s="14"/>
    </row>
    <row r="1380" spans="1:22" ht="34" customHeight="1" x14ac:dyDescent="0.2">
      <c r="A1380" s="8" t="s">
        <v>2668</v>
      </c>
      <c r="B1380" s="8" t="s">
        <v>136</v>
      </c>
      <c r="C1380" s="10" t="s">
        <v>2669</v>
      </c>
      <c r="D1380" s="8" t="s">
        <v>46</v>
      </c>
      <c r="E1380" s="9"/>
      <c r="F1380" s="9">
        <v>15</v>
      </c>
      <c r="G1380" s="8">
        <v>1</v>
      </c>
      <c r="H1380" s="11">
        <f>SUMIFS(VENTAS[Cantidad],VENTAS[Código del producto Vendido],STOCK[[#This Row],[Code]])</f>
        <v>0</v>
      </c>
      <c r="I1380" s="8">
        <f>STOCK[[#This Row],[Entradas]]-STOCK[[#This Row],[Salidas]]</f>
        <v>1</v>
      </c>
      <c r="J1380" s="12">
        <f>STOCK[[#This Row],[Precio Final]]*10%</f>
        <v>1.5</v>
      </c>
      <c r="K1380" s="9">
        <v>12</v>
      </c>
      <c r="L1380" s="9"/>
      <c r="M1380" s="13"/>
      <c r="N1380" s="8">
        <f t="shared" si="57"/>
        <v>0</v>
      </c>
      <c r="O1380" s="9">
        <f t="shared" si="58"/>
        <v>15</v>
      </c>
      <c r="P1380" s="9">
        <f>STOCK[[#This Row],[Precio Final]]-STOCK[[#This Row],[Costo total]]</f>
        <v>15</v>
      </c>
      <c r="Q1380" s="8">
        <f>STOCK[[#This Row],[Ganancia Unitaria]]*STOCK[[#This Row],[Salidas]]</f>
        <v>0</v>
      </c>
      <c r="R1380" s="8"/>
      <c r="S1380" s="8"/>
      <c r="T1380" s="9"/>
      <c r="U1380" s="8"/>
      <c r="V1380" s="8"/>
    </row>
    <row r="1381" spans="1:22" ht="51" customHeight="1" x14ac:dyDescent="0.2">
      <c r="A1381" s="14" t="s">
        <v>2670</v>
      </c>
      <c r="B1381" s="14" t="s">
        <v>513</v>
      </c>
      <c r="C1381" s="16" t="s">
        <v>499</v>
      </c>
      <c r="D1381" s="14" t="s">
        <v>34</v>
      </c>
      <c r="E1381" s="15"/>
      <c r="F1381" s="15">
        <v>15</v>
      </c>
      <c r="G1381" s="14">
        <v>1</v>
      </c>
      <c r="H1381" s="17">
        <f>SUMIFS(VENTAS[Cantidad],VENTAS[Código del producto Vendido],STOCK[[#This Row],[Code]])</f>
        <v>0</v>
      </c>
      <c r="I1381" s="14">
        <f>STOCK[[#This Row],[Entradas]]-STOCK[[#This Row],[Salidas]]</f>
        <v>1</v>
      </c>
      <c r="J1381" s="18">
        <f>STOCK[[#This Row],[Precio Final]]*10%</f>
        <v>1.5</v>
      </c>
      <c r="K1381" s="15">
        <v>12</v>
      </c>
      <c r="L1381" s="15"/>
      <c r="M1381" s="19"/>
      <c r="N1381" s="14">
        <f t="shared" si="57"/>
        <v>0</v>
      </c>
      <c r="O1381" s="15">
        <f t="shared" si="58"/>
        <v>15</v>
      </c>
      <c r="P1381" s="15">
        <f>STOCK[[#This Row],[Precio Final]]-STOCK[[#This Row],[Costo total]]</f>
        <v>15</v>
      </c>
      <c r="Q1381" s="14">
        <f>STOCK[[#This Row],[Ganancia Unitaria]]*STOCK[[#This Row],[Salidas]]</f>
        <v>0</v>
      </c>
      <c r="R1381" s="14"/>
      <c r="S1381" s="14"/>
      <c r="T1381" s="15"/>
      <c r="U1381" s="14"/>
      <c r="V1381" s="14"/>
    </row>
    <row r="1382" spans="1:22" ht="34" customHeight="1" x14ac:dyDescent="0.2">
      <c r="A1382" s="8" t="s">
        <v>2671</v>
      </c>
      <c r="B1382" s="8" t="s">
        <v>83</v>
      </c>
      <c r="C1382" s="10" t="s">
        <v>2672</v>
      </c>
      <c r="D1382" s="8" t="s">
        <v>34</v>
      </c>
      <c r="E1382" s="9"/>
      <c r="F1382" s="9">
        <v>30</v>
      </c>
      <c r="G1382" s="8">
        <v>2</v>
      </c>
      <c r="H1382" s="11">
        <f>SUMIFS(VENTAS[Cantidad],VENTAS[Código del producto Vendido],STOCK[[#This Row],[Code]])</f>
        <v>2</v>
      </c>
      <c r="I1382" s="8">
        <f>STOCK[[#This Row],[Entradas]]-STOCK[[#This Row],[Salidas]]</f>
        <v>0</v>
      </c>
      <c r="J1382" s="12">
        <f>STOCK[[#This Row],[Precio Final]]*10%</f>
        <v>3</v>
      </c>
      <c r="K1382" s="9">
        <v>12</v>
      </c>
      <c r="L1382" s="9"/>
      <c r="M1382" s="13"/>
      <c r="N1382" s="8">
        <f t="shared" si="57"/>
        <v>0</v>
      </c>
      <c r="O1382" s="9">
        <f t="shared" si="58"/>
        <v>30</v>
      </c>
      <c r="P1382" s="9">
        <f>STOCK[[#This Row],[Precio Final]]-STOCK[[#This Row],[Costo total]]</f>
        <v>30</v>
      </c>
      <c r="Q1382" s="8">
        <f>STOCK[[#This Row],[Ganancia Unitaria]]*STOCK[[#This Row],[Salidas]]</f>
        <v>60</v>
      </c>
      <c r="R1382" s="8"/>
      <c r="S1382" s="8"/>
      <c r="T1382" s="9"/>
      <c r="U1382" s="8"/>
      <c r="V1382" s="8"/>
    </row>
    <row r="1383" spans="1:22" ht="51" customHeight="1" x14ac:dyDescent="0.2">
      <c r="A1383" s="14" t="s">
        <v>2673</v>
      </c>
      <c r="B1383" s="14" t="s">
        <v>160</v>
      </c>
      <c r="C1383" s="16" t="s">
        <v>2674</v>
      </c>
      <c r="D1383" s="14" t="s">
        <v>1163</v>
      </c>
      <c r="E1383" s="15"/>
      <c r="F1383" s="15">
        <v>35</v>
      </c>
      <c r="G1383" s="14">
        <v>1</v>
      </c>
      <c r="H1383" s="17">
        <f>SUMIFS(VENTAS[Cantidad],VENTAS[Código del producto Vendido],STOCK[[#This Row],[Code]])</f>
        <v>1</v>
      </c>
      <c r="I1383" s="14">
        <f>STOCK[[#This Row],[Entradas]]-STOCK[[#This Row],[Salidas]]</f>
        <v>0</v>
      </c>
      <c r="J1383" s="18">
        <f>STOCK[[#This Row],[Precio Final]]*10%</f>
        <v>3.5</v>
      </c>
      <c r="K1383" s="15">
        <v>12</v>
      </c>
      <c r="L1383" s="15"/>
      <c r="M1383" s="19"/>
      <c r="N1383" s="14">
        <f t="shared" si="57"/>
        <v>0</v>
      </c>
      <c r="O1383" s="15">
        <f t="shared" si="58"/>
        <v>35</v>
      </c>
      <c r="P1383" s="15">
        <f>STOCK[[#This Row],[Precio Final]]-STOCK[[#This Row],[Costo total]]</f>
        <v>35</v>
      </c>
      <c r="Q1383" s="14">
        <f>STOCK[[#This Row],[Ganancia Unitaria]]*STOCK[[#This Row],[Salidas]]</f>
        <v>35</v>
      </c>
      <c r="R1383" s="14"/>
      <c r="S1383" s="14"/>
      <c r="T1383" s="15"/>
      <c r="U1383" s="14"/>
      <c r="V1383" s="14"/>
    </row>
    <row r="1384" spans="1:22" ht="51" customHeight="1" x14ac:dyDescent="0.2">
      <c r="A1384" s="8" t="s">
        <v>2675</v>
      </c>
      <c r="B1384" s="8" t="s">
        <v>160</v>
      </c>
      <c r="C1384" s="10" t="s">
        <v>2676</v>
      </c>
      <c r="D1384" s="8" t="s">
        <v>1163</v>
      </c>
      <c r="E1384" s="9"/>
      <c r="F1384" s="9">
        <v>35</v>
      </c>
      <c r="G1384" s="8">
        <v>1</v>
      </c>
      <c r="H1384" s="11">
        <f>SUMIFS(VENTAS[Cantidad],VENTAS[Código del producto Vendido],STOCK[[#This Row],[Code]])</f>
        <v>0</v>
      </c>
      <c r="I1384" s="8">
        <f>STOCK[[#This Row],[Entradas]]-STOCK[[#This Row],[Salidas]]</f>
        <v>1</v>
      </c>
      <c r="J1384" s="12">
        <f>STOCK[[#This Row],[Precio Final]]*10%</f>
        <v>3.5</v>
      </c>
      <c r="K1384" s="9">
        <v>12</v>
      </c>
      <c r="L1384" s="9"/>
      <c r="M1384" s="13"/>
      <c r="N1384" s="8">
        <f t="shared" si="57"/>
        <v>0</v>
      </c>
      <c r="O1384" s="9">
        <f t="shared" si="58"/>
        <v>35</v>
      </c>
      <c r="P1384" s="9">
        <f>STOCK[[#This Row],[Precio Final]]-STOCK[[#This Row],[Costo total]]</f>
        <v>35</v>
      </c>
      <c r="Q1384" s="8">
        <f>STOCK[[#This Row],[Ganancia Unitaria]]*STOCK[[#This Row],[Salidas]]</f>
        <v>0</v>
      </c>
      <c r="R1384" s="8"/>
      <c r="S1384" s="8"/>
      <c r="T1384" s="9"/>
      <c r="U1384" s="8"/>
      <c r="V1384" s="8"/>
    </row>
    <row r="1385" spans="1:22" ht="34" customHeight="1" x14ac:dyDescent="0.2">
      <c r="A1385" s="14" t="s">
        <v>2677</v>
      </c>
      <c r="B1385" s="14" t="s">
        <v>328</v>
      </c>
      <c r="C1385" s="16" t="s">
        <v>2678</v>
      </c>
      <c r="D1385" s="14" t="s">
        <v>1195</v>
      </c>
      <c r="E1385" s="15"/>
      <c r="F1385" s="15">
        <v>30</v>
      </c>
      <c r="G1385" s="14">
        <v>1</v>
      </c>
      <c r="H1385" s="17">
        <f>SUMIFS(VENTAS[Cantidad],VENTAS[Código del producto Vendido],STOCK[[#This Row],[Code]])</f>
        <v>1</v>
      </c>
      <c r="I1385" s="14">
        <f>STOCK[[#This Row],[Entradas]]-STOCK[[#This Row],[Salidas]]</f>
        <v>0</v>
      </c>
      <c r="J1385" s="18">
        <f>STOCK[[#This Row],[Precio Final]]*10%</f>
        <v>3</v>
      </c>
      <c r="K1385" s="15">
        <v>12</v>
      </c>
      <c r="L1385" s="15"/>
      <c r="M1385" s="19"/>
      <c r="N1385" s="14">
        <f t="shared" si="57"/>
        <v>0</v>
      </c>
      <c r="O1385" s="15">
        <f t="shared" si="58"/>
        <v>30</v>
      </c>
      <c r="P1385" s="15">
        <f>STOCK[[#This Row],[Precio Final]]-STOCK[[#This Row],[Costo total]]</f>
        <v>30</v>
      </c>
      <c r="Q1385" s="14">
        <f>STOCK[[#This Row],[Ganancia Unitaria]]*STOCK[[#This Row],[Salidas]]</f>
        <v>30</v>
      </c>
      <c r="R1385" s="14"/>
      <c r="S1385" s="14"/>
      <c r="T1385" s="15"/>
      <c r="U1385" s="14"/>
      <c r="V1385" s="14"/>
    </row>
    <row r="1386" spans="1:22" ht="34" customHeight="1" x14ac:dyDescent="0.2">
      <c r="A1386" s="8" t="s">
        <v>2679</v>
      </c>
      <c r="B1386" s="8" t="s">
        <v>513</v>
      </c>
      <c r="C1386" s="10" t="s">
        <v>2680</v>
      </c>
      <c r="D1386" s="8" t="s">
        <v>34</v>
      </c>
      <c r="E1386" s="9"/>
      <c r="F1386" s="9">
        <v>30</v>
      </c>
      <c r="G1386" s="8">
        <v>1</v>
      </c>
      <c r="H1386" s="11">
        <f>SUMIFS(VENTAS[Cantidad],VENTAS[Código del producto Vendido],STOCK[[#This Row],[Code]])</f>
        <v>1</v>
      </c>
      <c r="I1386" s="8">
        <f>STOCK[[#This Row],[Entradas]]-STOCK[[#This Row],[Salidas]]</f>
        <v>0</v>
      </c>
      <c r="J1386" s="12">
        <f>STOCK[[#This Row],[Precio Final]]*10%</f>
        <v>3</v>
      </c>
      <c r="K1386" s="9">
        <v>12</v>
      </c>
      <c r="L1386" s="9"/>
      <c r="M1386" s="13"/>
      <c r="N1386" s="8">
        <f t="shared" si="57"/>
        <v>0</v>
      </c>
      <c r="O1386" s="9">
        <f t="shared" si="58"/>
        <v>30</v>
      </c>
      <c r="P1386" s="9">
        <f>STOCK[[#This Row],[Precio Final]]-STOCK[[#This Row],[Costo total]]</f>
        <v>30</v>
      </c>
      <c r="Q1386" s="8">
        <f>STOCK[[#This Row],[Ganancia Unitaria]]*STOCK[[#This Row],[Salidas]]</f>
        <v>30</v>
      </c>
      <c r="R1386" s="8"/>
      <c r="S1386" s="8"/>
      <c r="T1386" s="9"/>
      <c r="U1386" s="8"/>
      <c r="V1386" s="8"/>
    </row>
    <row r="1387" spans="1:22" ht="34" customHeight="1" x14ac:dyDescent="0.2">
      <c r="A1387" s="14" t="s">
        <v>2681</v>
      </c>
      <c r="B1387" s="14" t="s">
        <v>513</v>
      </c>
      <c r="C1387" s="16" t="s">
        <v>2682</v>
      </c>
      <c r="D1387" s="14" t="s">
        <v>34</v>
      </c>
      <c r="E1387" s="15"/>
      <c r="F1387" s="15">
        <v>25</v>
      </c>
      <c r="G1387" s="14">
        <v>1</v>
      </c>
      <c r="H1387" s="17">
        <f>SUMIFS(VENTAS[Cantidad],VENTAS[Código del producto Vendido],STOCK[[#This Row],[Code]])</f>
        <v>0</v>
      </c>
      <c r="I1387" s="14">
        <f>STOCK[[#This Row],[Entradas]]-STOCK[[#This Row],[Salidas]]</f>
        <v>1</v>
      </c>
      <c r="J1387" s="18">
        <f>STOCK[[#This Row],[Precio Final]]*10%</f>
        <v>2.5</v>
      </c>
      <c r="K1387" s="15">
        <v>12</v>
      </c>
      <c r="L1387" s="15"/>
      <c r="M1387" s="19"/>
      <c r="N1387" s="14">
        <f t="shared" si="57"/>
        <v>0</v>
      </c>
      <c r="O1387" s="15">
        <f t="shared" si="58"/>
        <v>25</v>
      </c>
      <c r="P1387" s="15">
        <f>STOCK[[#This Row],[Precio Final]]-STOCK[[#This Row],[Costo total]]</f>
        <v>25</v>
      </c>
      <c r="Q1387" s="14">
        <f>STOCK[[#This Row],[Ganancia Unitaria]]*STOCK[[#This Row],[Salidas]]</f>
        <v>0</v>
      </c>
      <c r="R1387" s="14"/>
      <c r="S1387" s="14"/>
      <c r="T1387" s="15"/>
      <c r="U1387" s="14"/>
      <c r="V1387" s="14"/>
    </row>
    <row r="1388" spans="1:22" ht="68" customHeight="1" x14ac:dyDescent="0.2">
      <c r="A1388" s="8" t="s">
        <v>2683</v>
      </c>
      <c r="B1388" s="8" t="s">
        <v>99</v>
      </c>
      <c r="C1388" s="10" t="s">
        <v>2684</v>
      </c>
      <c r="D1388" s="8" t="s">
        <v>113</v>
      </c>
      <c r="E1388" s="9"/>
      <c r="F1388" s="9">
        <v>20</v>
      </c>
      <c r="G1388" s="8">
        <v>2</v>
      </c>
      <c r="H1388" s="11">
        <f>SUMIFS(VENTAS[Cantidad],VENTAS[Código del producto Vendido],STOCK[[#This Row],[Code]])</f>
        <v>0</v>
      </c>
      <c r="I1388" s="8">
        <f>STOCK[[#This Row],[Entradas]]-STOCK[[#This Row],[Salidas]]</f>
        <v>2</v>
      </c>
      <c r="J1388" s="12">
        <f>STOCK[[#This Row],[Precio Final]]*10%</f>
        <v>2</v>
      </c>
      <c r="K1388" s="9">
        <v>12</v>
      </c>
      <c r="L1388" s="9"/>
      <c r="M1388" s="13"/>
      <c r="N1388" s="8">
        <f t="shared" si="57"/>
        <v>0</v>
      </c>
      <c r="O1388" s="9">
        <f t="shared" si="58"/>
        <v>20</v>
      </c>
      <c r="P1388" s="9">
        <f>STOCK[[#This Row],[Precio Final]]-STOCK[[#This Row],[Costo total]]</f>
        <v>20</v>
      </c>
      <c r="Q1388" s="8">
        <f>STOCK[[#This Row],[Ganancia Unitaria]]*STOCK[[#This Row],[Salidas]]</f>
        <v>0</v>
      </c>
      <c r="R1388" s="8"/>
      <c r="S1388" s="8"/>
      <c r="T1388" s="9"/>
      <c r="U1388" s="8"/>
      <c r="V1388" s="8"/>
    </row>
    <row r="1389" spans="1:22" ht="51" customHeight="1" x14ac:dyDescent="0.2">
      <c r="A1389" s="14" t="s">
        <v>2685</v>
      </c>
      <c r="B1389" s="14" t="s">
        <v>99</v>
      </c>
      <c r="C1389" s="16" t="s">
        <v>2686</v>
      </c>
      <c r="D1389" s="14" t="s">
        <v>113</v>
      </c>
      <c r="E1389" s="15"/>
      <c r="F1389" s="15">
        <v>20</v>
      </c>
      <c r="G1389" s="14">
        <v>1</v>
      </c>
      <c r="H1389" s="17">
        <f>SUMIFS(VENTAS[Cantidad],VENTAS[Código del producto Vendido],STOCK[[#This Row],[Code]])</f>
        <v>0</v>
      </c>
      <c r="I1389" s="14">
        <f>STOCK[[#This Row],[Entradas]]-STOCK[[#This Row],[Salidas]]</f>
        <v>1</v>
      </c>
      <c r="J1389" s="18">
        <f>STOCK[[#This Row],[Precio Final]]*10%</f>
        <v>2</v>
      </c>
      <c r="K1389" s="15">
        <v>12</v>
      </c>
      <c r="L1389" s="15"/>
      <c r="M1389" s="19"/>
      <c r="N1389" s="14">
        <f t="shared" si="57"/>
        <v>0</v>
      </c>
      <c r="O1389" s="15">
        <f t="shared" si="58"/>
        <v>20</v>
      </c>
      <c r="P1389" s="15">
        <f>STOCK[[#This Row],[Precio Final]]-STOCK[[#This Row],[Costo total]]</f>
        <v>20</v>
      </c>
      <c r="Q1389" s="14">
        <f>STOCK[[#This Row],[Ganancia Unitaria]]*STOCK[[#This Row],[Salidas]]</f>
        <v>0</v>
      </c>
      <c r="R1389" s="14"/>
      <c r="S1389" s="14"/>
      <c r="T1389" s="15"/>
      <c r="U1389" s="14"/>
      <c r="V1389" s="14"/>
    </row>
    <row r="1390" spans="1:22" ht="34" customHeight="1" x14ac:dyDescent="0.2">
      <c r="A1390" s="8" t="s">
        <v>2687</v>
      </c>
      <c r="B1390" s="8" t="s">
        <v>513</v>
      </c>
      <c r="C1390" s="10" t="s">
        <v>2688</v>
      </c>
      <c r="D1390" s="8" t="s">
        <v>34</v>
      </c>
      <c r="E1390" s="9"/>
      <c r="F1390" s="9">
        <v>20</v>
      </c>
      <c r="G1390" s="8">
        <v>1</v>
      </c>
      <c r="H1390" s="11">
        <f>SUMIFS(VENTAS[Cantidad],VENTAS[Código del producto Vendido],STOCK[[#This Row],[Code]])</f>
        <v>1</v>
      </c>
      <c r="I1390" s="8">
        <f>STOCK[[#This Row],[Entradas]]-STOCK[[#This Row],[Salidas]]</f>
        <v>0</v>
      </c>
      <c r="J1390" s="12">
        <f>STOCK[[#This Row],[Precio Final]]*10%</f>
        <v>2</v>
      </c>
      <c r="K1390" s="9">
        <v>12</v>
      </c>
      <c r="L1390" s="9"/>
      <c r="M1390" s="13"/>
      <c r="N1390" s="8">
        <f t="shared" si="57"/>
        <v>0</v>
      </c>
      <c r="O1390" s="9">
        <f t="shared" si="58"/>
        <v>20</v>
      </c>
      <c r="P1390" s="9">
        <f>STOCK[[#This Row],[Precio Final]]-STOCK[[#This Row],[Costo total]]</f>
        <v>20</v>
      </c>
      <c r="Q1390" s="8">
        <f>STOCK[[#This Row],[Ganancia Unitaria]]*STOCK[[#This Row],[Salidas]]</f>
        <v>20</v>
      </c>
      <c r="R1390" s="8"/>
      <c r="S1390" s="8"/>
      <c r="T1390" s="9"/>
      <c r="U1390" s="8"/>
      <c r="V1390" s="8"/>
    </row>
    <row r="1391" spans="1:22" ht="34" customHeight="1" x14ac:dyDescent="0.2">
      <c r="A1391" s="14" t="s">
        <v>2689</v>
      </c>
      <c r="B1391" s="14" t="s">
        <v>494</v>
      </c>
      <c r="C1391" s="16" t="s">
        <v>2690</v>
      </c>
      <c r="D1391" s="14" t="s">
        <v>2691</v>
      </c>
      <c r="E1391" s="15"/>
      <c r="F1391" s="15">
        <v>35</v>
      </c>
      <c r="G1391" s="14">
        <v>1</v>
      </c>
      <c r="H1391" s="17">
        <f>SUMIFS(VENTAS[Cantidad],VENTAS[Código del producto Vendido],STOCK[[#This Row],[Code]])</f>
        <v>0</v>
      </c>
      <c r="I1391" s="14">
        <f>STOCK[[#This Row],[Entradas]]-STOCK[[#This Row],[Salidas]]</f>
        <v>1</v>
      </c>
      <c r="J1391" s="18">
        <f>STOCK[[#This Row],[Precio Final]]*10%</f>
        <v>3.5</v>
      </c>
      <c r="K1391" s="15">
        <v>12</v>
      </c>
      <c r="L1391" s="15"/>
      <c r="M1391" s="19"/>
      <c r="N1391" s="14">
        <f t="shared" si="57"/>
        <v>0</v>
      </c>
      <c r="O1391" s="15">
        <f t="shared" si="58"/>
        <v>35</v>
      </c>
      <c r="P1391" s="15">
        <f>STOCK[[#This Row],[Precio Final]]-STOCK[[#This Row],[Costo total]]</f>
        <v>35</v>
      </c>
      <c r="Q1391" s="14">
        <f>STOCK[[#This Row],[Ganancia Unitaria]]*STOCK[[#This Row],[Salidas]]</f>
        <v>0</v>
      </c>
      <c r="R1391" s="14"/>
      <c r="S1391" s="14"/>
      <c r="T1391" s="15"/>
      <c r="U1391" s="14"/>
      <c r="V1391" s="14"/>
    </row>
    <row r="1392" spans="1:22" ht="34" customHeight="1" x14ac:dyDescent="0.2">
      <c r="A1392" s="8" t="s">
        <v>2692</v>
      </c>
      <c r="B1392" s="8" t="s">
        <v>179</v>
      </c>
      <c r="C1392" s="10" t="s">
        <v>2693</v>
      </c>
      <c r="D1392" s="8" t="s">
        <v>46</v>
      </c>
      <c r="E1392" s="9"/>
      <c r="F1392" s="9">
        <v>35</v>
      </c>
      <c r="G1392" s="8">
        <v>1</v>
      </c>
      <c r="H1392" s="11">
        <f>SUMIFS(VENTAS[Cantidad],VENTAS[Código del producto Vendido],STOCK[[#This Row],[Code]])</f>
        <v>0</v>
      </c>
      <c r="I1392" s="8">
        <f>STOCK[[#This Row],[Entradas]]-STOCK[[#This Row],[Salidas]]</f>
        <v>1</v>
      </c>
      <c r="J1392" s="12">
        <f>STOCK[[#This Row],[Precio Final]]*10%</f>
        <v>3.5</v>
      </c>
      <c r="K1392" s="9">
        <v>12</v>
      </c>
      <c r="L1392" s="9"/>
      <c r="M1392" s="13"/>
      <c r="N1392" s="8">
        <f t="shared" si="57"/>
        <v>0</v>
      </c>
      <c r="O1392" s="9">
        <f t="shared" si="58"/>
        <v>35</v>
      </c>
      <c r="P1392" s="9">
        <f>STOCK[[#This Row],[Precio Final]]-STOCK[[#This Row],[Costo total]]</f>
        <v>35</v>
      </c>
      <c r="Q1392" s="8">
        <f>STOCK[[#This Row],[Ganancia Unitaria]]*STOCK[[#This Row],[Salidas]]</f>
        <v>0</v>
      </c>
      <c r="R1392" s="8"/>
      <c r="S1392" s="8"/>
      <c r="T1392" s="9"/>
      <c r="U1392" s="8"/>
      <c r="V1392" s="8"/>
    </row>
    <row r="1393" spans="1:22" ht="51" customHeight="1" x14ac:dyDescent="0.2">
      <c r="A1393" s="14" t="s">
        <v>2694</v>
      </c>
      <c r="B1393" s="14" t="s">
        <v>513</v>
      </c>
      <c r="C1393" s="16" t="s">
        <v>2695</v>
      </c>
      <c r="D1393" s="14" t="s">
        <v>34</v>
      </c>
      <c r="E1393" s="15"/>
      <c r="F1393" s="15">
        <v>25</v>
      </c>
      <c r="G1393" s="14">
        <v>2</v>
      </c>
      <c r="H1393" s="17">
        <f>SUMIFS(VENTAS[Cantidad],VENTAS[Código del producto Vendido],STOCK[[#This Row],[Code]])</f>
        <v>2</v>
      </c>
      <c r="I1393" s="14">
        <f>STOCK[[#This Row],[Entradas]]-STOCK[[#This Row],[Salidas]]</f>
        <v>0</v>
      </c>
      <c r="J1393" s="18">
        <f>STOCK[[#This Row],[Precio Final]]*10%</f>
        <v>2.5</v>
      </c>
      <c r="K1393" s="15">
        <v>12</v>
      </c>
      <c r="L1393" s="15"/>
      <c r="M1393" s="19"/>
      <c r="N1393" s="14">
        <f t="shared" si="57"/>
        <v>0</v>
      </c>
      <c r="O1393" s="15">
        <f t="shared" si="58"/>
        <v>25</v>
      </c>
      <c r="P1393" s="15">
        <f>STOCK[[#This Row],[Precio Final]]-STOCK[[#This Row],[Costo total]]</f>
        <v>25</v>
      </c>
      <c r="Q1393" s="14">
        <f>STOCK[[#This Row],[Ganancia Unitaria]]*STOCK[[#This Row],[Salidas]]</f>
        <v>50</v>
      </c>
      <c r="R1393" s="14"/>
      <c r="S1393" s="14"/>
      <c r="T1393" s="15"/>
      <c r="U1393" s="14"/>
      <c r="V1393" s="14"/>
    </row>
    <row r="1394" spans="1:22" ht="34" customHeight="1" x14ac:dyDescent="0.2">
      <c r="A1394" s="8" t="s">
        <v>2696</v>
      </c>
      <c r="B1394" s="8" t="s">
        <v>513</v>
      </c>
      <c r="C1394" s="10" t="s">
        <v>2697</v>
      </c>
      <c r="D1394" s="8" t="s">
        <v>34</v>
      </c>
      <c r="E1394" s="9"/>
      <c r="F1394" s="9">
        <v>25</v>
      </c>
      <c r="G1394" s="8">
        <v>1</v>
      </c>
      <c r="H1394" s="11">
        <f>SUMIFS(VENTAS[Cantidad],VENTAS[Código del producto Vendido],STOCK[[#This Row],[Code]])</f>
        <v>0</v>
      </c>
      <c r="I1394" s="8">
        <f>STOCK[[#This Row],[Entradas]]-STOCK[[#This Row],[Salidas]]</f>
        <v>1</v>
      </c>
      <c r="J1394" s="12">
        <f>STOCK[[#This Row],[Precio Final]]*10%</f>
        <v>2.5</v>
      </c>
      <c r="K1394" s="9">
        <v>12</v>
      </c>
      <c r="L1394" s="9"/>
      <c r="M1394" s="13"/>
      <c r="N1394" s="8">
        <f t="shared" si="57"/>
        <v>0</v>
      </c>
      <c r="O1394" s="9">
        <f t="shared" si="58"/>
        <v>25</v>
      </c>
      <c r="P1394" s="9">
        <f>STOCK[[#This Row],[Precio Final]]-STOCK[[#This Row],[Costo total]]</f>
        <v>25</v>
      </c>
      <c r="Q1394" s="8">
        <f>STOCK[[#This Row],[Ganancia Unitaria]]*STOCK[[#This Row],[Salidas]]</f>
        <v>0</v>
      </c>
      <c r="R1394" s="8"/>
      <c r="S1394" s="8"/>
      <c r="T1394" s="9"/>
      <c r="U1394" s="8"/>
      <c r="V1394" s="8"/>
    </row>
    <row r="1395" spans="1:22" ht="34" customHeight="1" x14ac:dyDescent="0.2">
      <c r="A1395" s="14" t="s">
        <v>2698</v>
      </c>
      <c r="B1395" s="14" t="s">
        <v>513</v>
      </c>
      <c r="C1395" s="16" t="s">
        <v>2699</v>
      </c>
      <c r="D1395" s="14" t="s">
        <v>34</v>
      </c>
      <c r="E1395" s="15"/>
      <c r="F1395" s="15">
        <v>25</v>
      </c>
      <c r="G1395" s="14">
        <v>1</v>
      </c>
      <c r="H1395" s="17">
        <f>SUMIFS(VENTAS[Cantidad],VENTAS[Código del producto Vendido],STOCK[[#This Row],[Code]])</f>
        <v>0</v>
      </c>
      <c r="I1395" s="14">
        <f>STOCK[[#This Row],[Entradas]]-STOCK[[#This Row],[Salidas]]</f>
        <v>1</v>
      </c>
      <c r="J1395" s="18">
        <f>STOCK[[#This Row],[Precio Final]]*10%</f>
        <v>2.5</v>
      </c>
      <c r="K1395" s="15">
        <v>12</v>
      </c>
      <c r="L1395" s="15"/>
      <c r="M1395" s="19"/>
      <c r="N1395" s="14">
        <f t="shared" si="57"/>
        <v>0</v>
      </c>
      <c r="O1395" s="15">
        <f t="shared" si="58"/>
        <v>25</v>
      </c>
      <c r="P1395" s="15">
        <f>STOCK[[#This Row],[Precio Final]]-STOCK[[#This Row],[Costo total]]</f>
        <v>25</v>
      </c>
      <c r="Q1395" s="14">
        <f>STOCK[[#This Row],[Ganancia Unitaria]]*STOCK[[#This Row],[Salidas]]</f>
        <v>0</v>
      </c>
      <c r="R1395" s="14"/>
      <c r="S1395" s="14"/>
      <c r="T1395" s="15"/>
      <c r="U1395" s="14"/>
      <c r="V1395" s="14"/>
    </row>
    <row r="1396" spans="1:22" ht="34" customHeight="1" x14ac:dyDescent="0.2">
      <c r="A1396" s="8" t="s">
        <v>2700</v>
      </c>
      <c r="B1396" s="8" t="s">
        <v>513</v>
      </c>
      <c r="C1396" s="10" t="s">
        <v>2701</v>
      </c>
      <c r="D1396" s="8" t="s">
        <v>34</v>
      </c>
      <c r="E1396" s="9"/>
      <c r="F1396" s="9">
        <v>25</v>
      </c>
      <c r="G1396" s="8">
        <v>1</v>
      </c>
      <c r="H1396" s="11">
        <f>SUMIFS(VENTAS[Cantidad],VENTAS[Código del producto Vendido],STOCK[[#This Row],[Code]])</f>
        <v>0</v>
      </c>
      <c r="I1396" s="8">
        <f>STOCK[[#This Row],[Entradas]]-STOCK[[#This Row],[Salidas]]</f>
        <v>1</v>
      </c>
      <c r="J1396" s="12">
        <f>STOCK[[#This Row],[Precio Final]]*10%</f>
        <v>2.5</v>
      </c>
      <c r="K1396" s="9">
        <v>12</v>
      </c>
      <c r="L1396" s="9"/>
      <c r="M1396" s="13"/>
      <c r="N1396" s="8">
        <f t="shared" si="57"/>
        <v>0</v>
      </c>
      <c r="O1396" s="9">
        <f t="shared" si="58"/>
        <v>25</v>
      </c>
      <c r="P1396" s="9">
        <f>STOCK[[#This Row],[Precio Final]]-STOCK[[#This Row],[Costo total]]</f>
        <v>25</v>
      </c>
      <c r="Q1396" s="8">
        <f>STOCK[[#This Row],[Ganancia Unitaria]]*STOCK[[#This Row],[Salidas]]</f>
        <v>0</v>
      </c>
      <c r="R1396" s="8"/>
      <c r="S1396" s="8"/>
      <c r="T1396" s="9"/>
      <c r="U1396" s="8"/>
      <c r="V1396" s="8"/>
    </row>
    <row r="1397" spans="1:22" ht="68" customHeight="1" x14ac:dyDescent="0.2">
      <c r="A1397" s="14" t="s">
        <v>2702</v>
      </c>
      <c r="B1397" s="14" t="s">
        <v>513</v>
      </c>
      <c r="C1397" s="16" t="s">
        <v>2703</v>
      </c>
      <c r="D1397" s="14" t="s">
        <v>2704</v>
      </c>
      <c r="E1397" s="15"/>
      <c r="F1397" s="15">
        <v>25</v>
      </c>
      <c r="G1397" s="14">
        <v>1</v>
      </c>
      <c r="H1397" s="17">
        <f>SUMIFS(VENTAS[Cantidad],VENTAS[Código del producto Vendido],STOCK[[#This Row],[Code]])</f>
        <v>0</v>
      </c>
      <c r="I1397" s="14">
        <f>STOCK[[#This Row],[Entradas]]-STOCK[[#This Row],[Salidas]]</f>
        <v>1</v>
      </c>
      <c r="J1397" s="18">
        <f>STOCK[[#This Row],[Precio Final]]*10%</f>
        <v>2.5</v>
      </c>
      <c r="K1397" s="15">
        <v>12</v>
      </c>
      <c r="L1397" s="15"/>
      <c r="M1397" s="19"/>
      <c r="N1397" s="14">
        <f t="shared" si="57"/>
        <v>0</v>
      </c>
      <c r="O1397" s="15">
        <f t="shared" si="58"/>
        <v>25</v>
      </c>
      <c r="P1397" s="15">
        <f>STOCK[[#This Row],[Precio Final]]-STOCK[[#This Row],[Costo total]]</f>
        <v>25</v>
      </c>
      <c r="Q1397" s="14">
        <f>STOCK[[#This Row],[Ganancia Unitaria]]*STOCK[[#This Row],[Salidas]]</f>
        <v>0</v>
      </c>
      <c r="R1397" s="14"/>
      <c r="S1397" s="14"/>
      <c r="T1397" s="15"/>
      <c r="U1397" s="14"/>
      <c r="V1397" s="14"/>
    </row>
    <row r="1398" spans="1:22" ht="51" customHeight="1" x14ac:dyDescent="0.2">
      <c r="A1398" s="8" t="s">
        <v>2705</v>
      </c>
      <c r="B1398" s="8" t="s">
        <v>99</v>
      </c>
      <c r="C1398" s="10" t="s">
        <v>2706</v>
      </c>
      <c r="D1398" s="8" t="s">
        <v>42</v>
      </c>
      <c r="E1398" s="9"/>
      <c r="F1398" s="9">
        <v>25</v>
      </c>
      <c r="G1398" s="8">
        <v>1</v>
      </c>
      <c r="H1398" s="11">
        <f>SUMIFS(VENTAS[Cantidad],VENTAS[Código del producto Vendido],STOCK[[#This Row],[Code]])</f>
        <v>0</v>
      </c>
      <c r="I1398" s="8">
        <f>STOCK[[#This Row],[Entradas]]-STOCK[[#This Row],[Salidas]]</f>
        <v>1</v>
      </c>
      <c r="J1398" s="12">
        <f>STOCK[[#This Row],[Precio Final]]*10%</f>
        <v>2.5</v>
      </c>
      <c r="K1398" s="9">
        <v>12</v>
      </c>
      <c r="L1398" s="9"/>
      <c r="M1398" s="13"/>
      <c r="N1398" s="8">
        <f t="shared" si="57"/>
        <v>0</v>
      </c>
      <c r="O1398" s="9">
        <f t="shared" si="58"/>
        <v>25</v>
      </c>
      <c r="P1398" s="9">
        <f>STOCK[[#This Row],[Precio Final]]-STOCK[[#This Row],[Costo total]]</f>
        <v>25</v>
      </c>
      <c r="Q1398" s="8">
        <f>STOCK[[#This Row],[Ganancia Unitaria]]*STOCK[[#This Row],[Salidas]]</f>
        <v>0</v>
      </c>
      <c r="R1398" s="8"/>
      <c r="S1398" s="8"/>
      <c r="T1398" s="9"/>
      <c r="U1398" s="8"/>
      <c r="V1398" s="8"/>
    </row>
    <row r="1399" spans="1:22" ht="34" customHeight="1" x14ac:dyDescent="0.2">
      <c r="A1399" s="14" t="s">
        <v>2707</v>
      </c>
      <c r="B1399" s="14" t="s">
        <v>136</v>
      </c>
      <c r="C1399" s="16" t="s">
        <v>2708</v>
      </c>
      <c r="D1399" s="14" t="s">
        <v>46</v>
      </c>
      <c r="E1399" s="15"/>
      <c r="F1399" s="15">
        <v>18</v>
      </c>
      <c r="G1399" s="14">
        <v>1</v>
      </c>
      <c r="H1399" s="17">
        <f>SUMIFS(VENTAS[Cantidad],VENTAS[Código del producto Vendido],STOCK[[#This Row],[Code]])</f>
        <v>0</v>
      </c>
      <c r="I1399" s="14">
        <f>STOCK[[#This Row],[Entradas]]-STOCK[[#This Row],[Salidas]]</f>
        <v>1</v>
      </c>
      <c r="J1399" s="18">
        <f>STOCK[[#This Row],[Precio Final]]*10%</f>
        <v>1.8</v>
      </c>
      <c r="K1399" s="15">
        <v>12</v>
      </c>
      <c r="L1399" s="15"/>
      <c r="M1399" s="19"/>
      <c r="N1399" s="14">
        <f t="shared" si="57"/>
        <v>0</v>
      </c>
      <c r="O1399" s="15">
        <f t="shared" si="58"/>
        <v>18</v>
      </c>
      <c r="P1399" s="15">
        <f>STOCK[[#This Row],[Precio Final]]-STOCK[[#This Row],[Costo total]]</f>
        <v>18</v>
      </c>
      <c r="Q1399" s="14">
        <f>STOCK[[#This Row],[Ganancia Unitaria]]*STOCK[[#This Row],[Salidas]]</f>
        <v>0</v>
      </c>
      <c r="R1399" s="14"/>
      <c r="S1399" s="14"/>
      <c r="T1399" s="15"/>
      <c r="U1399" s="14"/>
      <c r="V1399" s="14"/>
    </row>
    <row r="1400" spans="1:22" ht="51" customHeight="1" x14ac:dyDescent="0.2">
      <c r="A1400" s="8" t="s">
        <v>2709</v>
      </c>
      <c r="B1400" s="8" t="s">
        <v>506</v>
      </c>
      <c r="C1400" s="10" t="s">
        <v>2710</v>
      </c>
      <c r="D1400" s="8" t="s">
        <v>46</v>
      </c>
      <c r="E1400" s="9"/>
      <c r="F1400" s="9">
        <v>25</v>
      </c>
      <c r="G1400" s="8">
        <v>1</v>
      </c>
      <c r="H1400" s="11">
        <f>SUMIFS(VENTAS[Cantidad],VENTAS[Código del producto Vendido],STOCK[[#This Row],[Code]])</f>
        <v>0</v>
      </c>
      <c r="I1400" s="8">
        <f>STOCK[[#This Row],[Entradas]]-STOCK[[#This Row],[Salidas]]</f>
        <v>1</v>
      </c>
      <c r="J1400" s="12">
        <f>STOCK[[#This Row],[Precio Final]]*10%</f>
        <v>2.5</v>
      </c>
      <c r="K1400" s="9">
        <v>12</v>
      </c>
      <c r="L1400" s="9"/>
      <c r="M1400" s="13"/>
      <c r="N1400" s="8">
        <f t="shared" si="57"/>
        <v>0</v>
      </c>
      <c r="O1400" s="9">
        <f t="shared" si="58"/>
        <v>25</v>
      </c>
      <c r="P1400" s="9">
        <f>STOCK[[#This Row],[Precio Final]]-STOCK[[#This Row],[Costo total]]</f>
        <v>25</v>
      </c>
      <c r="Q1400" s="8">
        <f>STOCK[[#This Row],[Ganancia Unitaria]]*STOCK[[#This Row],[Salidas]]</f>
        <v>0</v>
      </c>
      <c r="R1400" s="8"/>
      <c r="S1400" s="8"/>
      <c r="T1400" s="9"/>
      <c r="U1400" s="8"/>
      <c r="V1400" s="8"/>
    </row>
    <row r="1401" spans="1:22" ht="68" customHeight="1" x14ac:dyDescent="0.2">
      <c r="A1401" s="14" t="s">
        <v>2711</v>
      </c>
      <c r="B1401" s="14" t="s">
        <v>506</v>
      </c>
      <c r="C1401" s="16" t="s">
        <v>2712</v>
      </c>
      <c r="D1401" s="14" t="s">
        <v>42</v>
      </c>
      <c r="E1401" s="15"/>
      <c r="F1401" s="15">
        <v>25</v>
      </c>
      <c r="G1401" s="14">
        <v>1</v>
      </c>
      <c r="H1401" s="17">
        <f>SUMIFS(VENTAS[Cantidad],VENTAS[Código del producto Vendido],STOCK[[#This Row],[Code]])</f>
        <v>0</v>
      </c>
      <c r="I1401" s="14">
        <f>STOCK[[#This Row],[Entradas]]-STOCK[[#This Row],[Salidas]]</f>
        <v>1</v>
      </c>
      <c r="J1401" s="18">
        <f>STOCK[[#This Row],[Precio Final]]*10%</f>
        <v>2.5</v>
      </c>
      <c r="K1401" s="15">
        <v>12</v>
      </c>
      <c r="L1401" s="15"/>
      <c r="M1401" s="19"/>
      <c r="N1401" s="14">
        <f t="shared" si="57"/>
        <v>0</v>
      </c>
      <c r="O1401" s="15">
        <f t="shared" si="58"/>
        <v>25</v>
      </c>
      <c r="P1401" s="15">
        <f>STOCK[[#This Row],[Precio Final]]-STOCK[[#This Row],[Costo total]]</f>
        <v>25</v>
      </c>
      <c r="Q1401" s="14">
        <f>STOCK[[#This Row],[Ganancia Unitaria]]*STOCK[[#This Row],[Salidas]]</f>
        <v>0</v>
      </c>
      <c r="R1401" s="14"/>
      <c r="S1401" s="14"/>
      <c r="T1401" s="15"/>
      <c r="U1401" s="14"/>
      <c r="V1401" s="14"/>
    </row>
    <row r="1402" spans="1:22" ht="34" customHeight="1" x14ac:dyDescent="0.2">
      <c r="A1402" s="8" t="s">
        <v>2713</v>
      </c>
      <c r="B1402" s="8" t="s">
        <v>149</v>
      </c>
      <c r="C1402" s="10" t="s">
        <v>2714</v>
      </c>
      <c r="D1402" s="8" t="s">
        <v>42</v>
      </c>
      <c r="E1402" s="9"/>
      <c r="F1402" s="9">
        <v>20</v>
      </c>
      <c r="G1402" s="8">
        <v>1</v>
      </c>
      <c r="H1402" s="11">
        <f>SUMIFS(VENTAS[Cantidad],VENTAS[Código del producto Vendido],STOCK[[#This Row],[Code]])</f>
        <v>0</v>
      </c>
      <c r="I1402" s="8">
        <f>STOCK[[#This Row],[Entradas]]-STOCK[[#This Row],[Salidas]]</f>
        <v>1</v>
      </c>
      <c r="J1402" s="12">
        <f>STOCK[[#This Row],[Precio Final]]*10%</f>
        <v>2</v>
      </c>
      <c r="K1402" s="9">
        <v>12</v>
      </c>
      <c r="L1402" s="9"/>
      <c r="M1402" s="13"/>
      <c r="N1402" s="8">
        <f t="shared" si="57"/>
        <v>0</v>
      </c>
      <c r="O1402" s="9">
        <f t="shared" si="58"/>
        <v>20</v>
      </c>
      <c r="P1402" s="9">
        <f>STOCK[[#This Row],[Precio Final]]-STOCK[[#This Row],[Costo total]]</f>
        <v>20</v>
      </c>
      <c r="Q1402" s="8">
        <f>STOCK[[#This Row],[Ganancia Unitaria]]*STOCK[[#This Row],[Salidas]]</f>
        <v>0</v>
      </c>
      <c r="R1402" s="8"/>
      <c r="S1402" s="8"/>
      <c r="T1402" s="9"/>
      <c r="U1402" s="8"/>
      <c r="V1402" s="8"/>
    </row>
    <row r="1403" spans="1:22" ht="34" customHeight="1" x14ac:dyDescent="0.2">
      <c r="A1403" s="14" t="s">
        <v>2715</v>
      </c>
      <c r="B1403" s="14" t="s">
        <v>513</v>
      </c>
      <c r="C1403" s="16" t="s">
        <v>2716</v>
      </c>
      <c r="D1403" s="14" t="s">
        <v>34</v>
      </c>
      <c r="E1403" s="15"/>
      <c r="F1403" s="15">
        <v>18</v>
      </c>
      <c r="G1403" s="14">
        <v>2</v>
      </c>
      <c r="H1403" s="17">
        <f>SUMIFS(VENTAS[Cantidad],VENTAS[Código del producto Vendido],STOCK[[#This Row],[Code]])</f>
        <v>0</v>
      </c>
      <c r="I1403" s="14">
        <f>STOCK[[#This Row],[Entradas]]-STOCK[[#This Row],[Salidas]]</f>
        <v>2</v>
      </c>
      <c r="J1403" s="18">
        <f>STOCK[[#This Row],[Precio Final]]*10%</f>
        <v>1.8</v>
      </c>
      <c r="K1403" s="15">
        <v>12</v>
      </c>
      <c r="L1403" s="15"/>
      <c r="M1403" s="19"/>
      <c r="N1403" s="14">
        <f t="shared" si="57"/>
        <v>0</v>
      </c>
      <c r="O1403" s="15">
        <f t="shared" si="58"/>
        <v>18</v>
      </c>
      <c r="P1403" s="15">
        <f>STOCK[[#This Row],[Precio Final]]-STOCK[[#This Row],[Costo total]]</f>
        <v>18</v>
      </c>
      <c r="Q1403" s="14">
        <f>STOCK[[#This Row],[Ganancia Unitaria]]*STOCK[[#This Row],[Salidas]]</f>
        <v>0</v>
      </c>
      <c r="R1403" s="14"/>
      <c r="S1403" s="14"/>
      <c r="T1403" s="15"/>
      <c r="U1403" s="14"/>
      <c r="V1403" s="14"/>
    </row>
    <row r="1404" spans="1:22" ht="85" customHeight="1" x14ac:dyDescent="0.2">
      <c r="A1404" s="8" t="s">
        <v>2717</v>
      </c>
      <c r="B1404" s="8" t="s">
        <v>149</v>
      </c>
      <c r="C1404" s="10" t="s">
        <v>2718</v>
      </c>
      <c r="D1404" s="8" t="s">
        <v>42</v>
      </c>
      <c r="E1404" s="9"/>
      <c r="F1404" s="9">
        <v>25</v>
      </c>
      <c r="G1404" s="8">
        <v>1</v>
      </c>
      <c r="H1404" s="11">
        <f>SUMIFS(VENTAS[Cantidad],VENTAS[Código del producto Vendido],STOCK[[#This Row],[Code]])</f>
        <v>0</v>
      </c>
      <c r="I1404" s="8">
        <f>STOCK[[#This Row],[Entradas]]-STOCK[[#This Row],[Salidas]]</f>
        <v>1</v>
      </c>
      <c r="J1404" s="12">
        <f>STOCK[[#This Row],[Precio Final]]*10%</f>
        <v>2.5</v>
      </c>
      <c r="K1404" s="9">
        <v>12</v>
      </c>
      <c r="L1404" s="9"/>
      <c r="M1404" s="13"/>
      <c r="N1404" s="8">
        <f t="shared" si="57"/>
        <v>0</v>
      </c>
      <c r="O1404" s="9">
        <f t="shared" si="58"/>
        <v>25</v>
      </c>
      <c r="P1404" s="9">
        <f>STOCK[[#This Row],[Precio Final]]-STOCK[[#This Row],[Costo total]]</f>
        <v>25</v>
      </c>
      <c r="Q1404" s="8">
        <f>STOCK[[#This Row],[Ganancia Unitaria]]*STOCK[[#This Row],[Salidas]]</f>
        <v>0</v>
      </c>
      <c r="R1404" s="8"/>
      <c r="S1404" s="8"/>
      <c r="T1404" s="9"/>
      <c r="U1404" s="8"/>
      <c r="V1404" s="8"/>
    </row>
    <row r="1405" spans="1:22" ht="85" customHeight="1" x14ac:dyDescent="0.2">
      <c r="A1405" s="14" t="s">
        <v>2719</v>
      </c>
      <c r="B1405" s="14" t="s">
        <v>99</v>
      </c>
      <c r="C1405" s="16" t="s">
        <v>2718</v>
      </c>
      <c r="D1405" s="14" t="s">
        <v>113</v>
      </c>
      <c r="E1405" s="15"/>
      <c r="F1405" s="15">
        <v>25</v>
      </c>
      <c r="G1405" s="14">
        <v>1</v>
      </c>
      <c r="H1405" s="17">
        <f>SUMIFS(VENTAS[Cantidad],VENTAS[Código del producto Vendido],STOCK[[#This Row],[Code]])</f>
        <v>0</v>
      </c>
      <c r="I1405" s="14">
        <f>STOCK[[#This Row],[Entradas]]-STOCK[[#This Row],[Salidas]]</f>
        <v>1</v>
      </c>
      <c r="J1405" s="18">
        <f>STOCK[[#This Row],[Precio Final]]*10%</f>
        <v>2.5</v>
      </c>
      <c r="K1405" s="15">
        <v>12</v>
      </c>
      <c r="L1405" s="15"/>
      <c r="M1405" s="19"/>
      <c r="N1405" s="14">
        <f t="shared" si="57"/>
        <v>0</v>
      </c>
      <c r="O1405" s="15">
        <f t="shared" si="58"/>
        <v>25</v>
      </c>
      <c r="P1405" s="15">
        <f>STOCK[[#This Row],[Precio Final]]-STOCK[[#This Row],[Costo total]]</f>
        <v>25</v>
      </c>
      <c r="Q1405" s="14">
        <f>STOCK[[#This Row],[Ganancia Unitaria]]*STOCK[[#This Row],[Salidas]]</f>
        <v>0</v>
      </c>
      <c r="R1405" s="14"/>
      <c r="S1405" s="14"/>
      <c r="T1405" s="15"/>
      <c r="U1405" s="14"/>
      <c r="V1405" s="14"/>
    </row>
    <row r="1406" spans="1:22" ht="34" customHeight="1" x14ac:dyDescent="0.2">
      <c r="A1406" s="8" t="s">
        <v>2720</v>
      </c>
      <c r="B1406" s="8" t="s">
        <v>513</v>
      </c>
      <c r="C1406" s="10" t="s">
        <v>2721</v>
      </c>
      <c r="D1406" s="8" t="s">
        <v>34</v>
      </c>
      <c r="E1406" s="9"/>
      <c r="F1406" s="9">
        <v>25</v>
      </c>
      <c r="G1406" s="8">
        <v>1</v>
      </c>
      <c r="H1406" s="11">
        <f>SUMIFS(VENTAS[Cantidad],VENTAS[Código del producto Vendido],STOCK[[#This Row],[Code]])</f>
        <v>1</v>
      </c>
      <c r="I1406" s="8">
        <f>STOCK[[#This Row],[Entradas]]-STOCK[[#This Row],[Salidas]]</f>
        <v>0</v>
      </c>
      <c r="J1406" s="12">
        <f>STOCK[[#This Row],[Precio Final]]*10%</f>
        <v>2.5</v>
      </c>
      <c r="K1406" s="9">
        <v>12</v>
      </c>
      <c r="L1406" s="9"/>
      <c r="M1406" s="13"/>
      <c r="N1406" s="8">
        <f t="shared" si="57"/>
        <v>0</v>
      </c>
      <c r="O1406" s="9">
        <f t="shared" si="58"/>
        <v>25</v>
      </c>
      <c r="P1406" s="9">
        <f>STOCK[[#This Row],[Precio Final]]-STOCK[[#This Row],[Costo total]]</f>
        <v>25</v>
      </c>
      <c r="Q1406" s="8">
        <f>STOCK[[#This Row],[Ganancia Unitaria]]*STOCK[[#This Row],[Salidas]]</f>
        <v>25</v>
      </c>
      <c r="R1406" s="8"/>
      <c r="S1406" s="8"/>
      <c r="T1406" s="9"/>
      <c r="U1406" s="8"/>
      <c r="V1406" s="8"/>
    </row>
    <row r="1407" spans="1:22" ht="34" customHeight="1" x14ac:dyDescent="0.2">
      <c r="A1407" s="14" t="s">
        <v>2722</v>
      </c>
      <c r="B1407" s="14" t="s">
        <v>513</v>
      </c>
      <c r="C1407" s="16" t="s">
        <v>2723</v>
      </c>
      <c r="D1407" s="14" t="s">
        <v>34</v>
      </c>
      <c r="E1407" s="15"/>
      <c r="F1407" s="15">
        <v>25</v>
      </c>
      <c r="G1407" s="14">
        <v>1</v>
      </c>
      <c r="H1407" s="17">
        <f>SUMIFS(VENTAS[Cantidad],VENTAS[Código del producto Vendido],STOCK[[#This Row],[Code]])</f>
        <v>0</v>
      </c>
      <c r="I1407" s="14">
        <f>STOCK[[#This Row],[Entradas]]-STOCK[[#This Row],[Salidas]]</f>
        <v>1</v>
      </c>
      <c r="J1407" s="18">
        <f>STOCK[[#This Row],[Precio Final]]*10%</f>
        <v>2.5</v>
      </c>
      <c r="K1407" s="15">
        <v>12</v>
      </c>
      <c r="L1407" s="15"/>
      <c r="M1407" s="19"/>
      <c r="N1407" s="14">
        <f t="shared" si="57"/>
        <v>0</v>
      </c>
      <c r="O1407" s="15">
        <f t="shared" si="58"/>
        <v>25</v>
      </c>
      <c r="P1407" s="15">
        <f>STOCK[[#This Row],[Precio Final]]-STOCK[[#This Row],[Costo total]]</f>
        <v>25</v>
      </c>
      <c r="Q1407" s="14">
        <f>STOCK[[#This Row],[Ganancia Unitaria]]*STOCK[[#This Row],[Salidas]]</f>
        <v>0</v>
      </c>
      <c r="R1407" s="14"/>
      <c r="S1407" s="14"/>
      <c r="T1407" s="15"/>
      <c r="U1407" s="14"/>
      <c r="V1407" s="14"/>
    </row>
    <row r="1408" spans="1:22" ht="51" customHeight="1" x14ac:dyDescent="0.2">
      <c r="A1408" s="8" t="s">
        <v>2724</v>
      </c>
      <c r="B1408" s="8" t="s">
        <v>149</v>
      </c>
      <c r="C1408" s="10" t="s">
        <v>2725</v>
      </c>
      <c r="D1408" s="8" t="s">
        <v>46</v>
      </c>
      <c r="E1408" s="9"/>
      <c r="F1408" s="9">
        <v>50</v>
      </c>
      <c r="G1408" s="8">
        <v>1</v>
      </c>
      <c r="H1408" s="11">
        <f>SUMIFS(VENTAS[Cantidad],VENTAS[Código del producto Vendido],STOCK[[#This Row],[Code]])</f>
        <v>1</v>
      </c>
      <c r="I1408" s="8">
        <f>STOCK[[#This Row],[Entradas]]-STOCK[[#This Row],[Salidas]]</f>
        <v>0</v>
      </c>
      <c r="J1408" s="12">
        <f>STOCK[[#This Row],[Precio Final]]*10%</f>
        <v>5</v>
      </c>
      <c r="K1408" s="9">
        <v>12</v>
      </c>
      <c r="L1408" s="9"/>
      <c r="M1408" s="13"/>
      <c r="N1408" s="8">
        <f t="shared" si="57"/>
        <v>0</v>
      </c>
      <c r="O1408" s="9">
        <f t="shared" si="58"/>
        <v>50</v>
      </c>
      <c r="P1408" s="9">
        <f>STOCK[[#This Row],[Precio Final]]-STOCK[[#This Row],[Costo total]]</f>
        <v>50</v>
      </c>
      <c r="Q1408" s="8">
        <f>STOCK[[#This Row],[Ganancia Unitaria]]*STOCK[[#This Row],[Salidas]]</f>
        <v>50</v>
      </c>
      <c r="R1408" s="8"/>
      <c r="S1408" s="8"/>
      <c r="T1408" s="9"/>
      <c r="U1408" s="8"/>
      <c r="V1408" s="8"/>
    </row>
    <row r="1409" spans="1:22" ht="34" customHeight="1" x14ac:dyDescent="0.2">
      <c r="A1409" s="14" t="s">
        <v>2726</v>
      </c>
      <c r="B1409" s="14" t="s">
        <v>149</v>
      </c>
      <c r="C1409" s="16" t="s">
        <v>2727</v>
      </c>
      <c r="D1409" s="14" t="s">
        <v>42</v>
      </c>
      <c r="E1409" s="15"/>
      <c r="F1409" s="15">
        <v>30</v>
      </c>
      <c r="G1409" s="14">
        <v>1</v>
      </c>
      <c r="H1409" s="17">
        <f>SUMIFS(VENTAS[Cantidad],VENTAS[Código del producto Vendido],STOCK[[#This Row],[Code]])</f>
        <v>0</v>
      </c>
      <c r="I1409" s="14">
        <f>STOCK[[#This Row],[Entradas]]-STOCK[[#This Row],[Salidas]]</f>
        <v>1</v>
      </c>
      <c r="J1409" s="18">
        <f>STOCK[[#This Row],[Precio Final]]*10%</f>
        <v>3</v>
      </c>
      <c r="K1409" s="15">
        <v>12</v>
      </c>
      <c r="L1409" s="15"/>
      <c r="M1409" s="19"/>
      <c r="N1409" s="14">
        <f t="shared" si="57"/>
        <v>0</v>
      </c>
      <c r="O1409" s="15">
        <f t="shared" si="58"/>
        <v>30</v>
      </c>
      <c r="P1409" s="15">
        <f>STOCK[[#This Row],[Precio Final]]-STOCK[[#This Row],[Costo total]]</f>
        <v>30</v>
      </c>
      <c r="Q1409" s="14">
        <f>STOCK[[#This Row],[Ganancia Unitaria]]*STOCK[[#This Row],[Salidas]]</f>
        <v>0</v>
      </c>
      <c r="R1409" s="14"/>
      <c r="S1409" s="14"/>
      <c r="T1409" s="15"/>
      <c r="U1409" s="14"/>
      <c r="V1409" s="14"/>
    </row>
    <row r="1410" spans="1:22" ht="34" customHeight="1" x14ac:dyDescent="0.2">
      <c r="A1410" s="8" t="s">
        <v>2728</v>
      </c>
      <c r="B1410" s="8" t="s">
        <v>149</v>
      </c>
      <c r="C1410" s="10" t="s">
        <v>2729</v>
      </c>
      <c r="D1410" s="8" t="s">
        <v>46</v>
      </c>
      <c r="E1410" s="9"/>
      <c r="F1410" s="9">
        <v>30</v>
      </c>
      <c r="G1410" s="8">
        <v>1</v>
      </c>
      <c r="H1410" s="11">
        <f>SUMIFS(VENTAS[Cantidad],VENTAS[Código del producto Vendido],STOCK[[#This Row],[Code]])</f>
        <v>1</v>
      </c>
      <c r="I1410" s="8">
        <f>STOCK[[#This Row],[Entradas]]-STOCK[[#This Row],[Salidas]]</f>
        <v>0</v>
      </c>
      <c r="J1410" s="12">
        <f>STOCK[[#This Row],[Precio Final]]*10%</f>
        <v>3</v>
      </c>
      <c r="K1410" s="9">
        <v>12</v>
      </c>
      <c r="L1410" s="9"/>
      <c r="M1410" s="13"/>
      <c r="N1410" s="8">
        <f t="shared" ref="N1410:N1473" si="59">M1410*1.5</f>
        <v>0</v>
      </c>
      <c r="O1410" s="9">
        <f t="shared" si="58"/>
        <v>30</v>
      </c>
      <c r="P1410" s="9">
        <f>STOCK[[#This Row],[Precio Final]]-STOCK[[#This Row],[Costo total]]</f>
        <v>30</v>
      </c>
      <c r="Q1410" s="8">
        <f>STOCK[[#This Row],[Ganancia Unitaria]]*STOCK[[#This Row],[Salidas]]</f>
        <v>30</v>
      </c>
      <c r="R1410" s="8"/>
      <c r="S1410" s="8"/>
      <c r="T1410" s="9"/>
      <c r="U1410" s="8"/>
      <c r="V1410" s="8"/>
    </row>
    <row r="1411" spans="1:22" ht="34" customHeight="1" x14ac:dyDescent="0.2">
      <c r="A1411" s="14" t="s">
        <v>2730</v>
      </c>
      <c r="B1411" s="14" t="s">
        <v>149</v>
      </c>
      <c r="C1411" s="16" t="s">
        <v>2716</v>
      </c>
      <c r="D1411" s="14" t="s">
        <v>46</v>
      </c>
      <c r="E1411" s="15"/>
      <c r="F1411" s="15">
        <v>18</v>
      </c>
      <c r="G1411" s="14">
        <v>2</v>
      </c>
      <c r="H1411" s="17">
        <f>SUMIFS(VENTAS[Cantidad],VENTAS[Código del producto Vendido],STOCK[[#This Row],[Code]])</f>
        <v>0</v>
      </c>
      <c r="I1411" s="14">
        <f>STOCK[[#This Row],[Entradas]]-STOCK[[#This Row],[Salidas]]</f>
        <v>2</v>
      </c>
      <c r="J1411" s="18">
        <f>STOCK[[#This Row],[Precio Final]]*10%</f>
        <v>1.8</v>
      </c>
      <c r="K1411" s="15">
        <v>12</v>
      </c>
      <c r="L1411" s="15"/>
      <c r="M1411" s="19"/>
      <c r="N1411" s="14">
        <f t="shared" si="59"/>
        <v>0</v>
      </c>
      <c r="O1411" s="15">
        <f t="shared" si="58"/>
        <v>18</v>
      </c>
      <c r="P1411" s="15">
        <f>STOCK[[#This Row],[Precio Final]]-STOCK[[#This Row],[Costo total]]</f>
        <v>18</v>
      </c>
      <c r="Q1411" s="14">
        <f>STOCK[[#This Row],[Ganancia Unitaria]]*STOCK[[#This Row],[Salidas]]</f>
        <v>0</v>
      </c>
      <c r="R1411" s="14"/>
      <c r="S1411" s="14"/>
      <c r="T1411" s="15"/>
      <c r="U1411" s="14"/>
      <c r="V1411" s="14"/>
    </row>
    <row r="1412" spans="1:22" ht="34" customHeight="1" x14ac:dyDescent="0.2">
      <c r="A1412" s="8" t="s">
        <v>2731</v>
      </c>
      <c r="B1412" s="8" t="s">
        <v>513</v>
      </c>
      <c r="C1412" s="10" t="s">
        <v>2732</v>
      </c>
      <c r="D1412" s="8" t="s">
        <v>34</v>
      </c>
      <c r="E1412" s="9"/>
      <c r="F1412" s="9">
        <v>18</v>
      </c>
      <c r="G1412" s="8">
        <v>3</v>
      </c>
      <c r="H1412" s="11">
        <f>SUMIFS(VENTAS[Cantidad],VENTAS[Código del producto Vendido],STOCK[[#This Row],[Code]])</f>
        <v>0</v>
      </c>
      <c r="I1412" s="8">
        <f>STOCK[[#This Row],[Entradas]]-STOCK[[#This Row],[Salidas]]</f>
        <v>3</v>
      </c>
      <c r="J1412" s="12">
        <f>STOCK[[#This Row],[Precio Final]]*10%</f>
        <v>1.8</v>
      </c>
      <c r="K1412" s="9">
        <v>12</v>
      </c>
      <c r="L1412" s="9"/>
      <c r="M1412" s="13"/>
      <c r="N1412" s="8">
        <f t="shared" si="59"/>
        <v>0</v>
      </c>
      <c r="O1412" s="9">
        <f t="shared" si="58"/>
        <v>18</v>
      </c>
      <c r="P1412" s="9">
        <f>STOCK[[#This Row],[Precio Final]]-STOCK[[#This Row],[Costo total]]</f>
        <v>18</v>
      </c>
      <c r="Q1412" s="8">
        <f>STOCK[[#This Row],[Ganancia Unitaria]]*STOCK[[#This Row],[Salidas]]</f>
        <v>0</v>
      </c>
      <c r="R1412" s="8"/>
      <c r="S1412" s="8"/>
      <c r="T1412" s="9"/>
      <c r="U1412" s="8"/>
      <c r="V1412" s="8"/>
    </row>
    <row r="1413" spans="1:22" ht="34" customHeight="1" x14ac:dyDescent="0.2">
      <c r="A1413" s="14" t="s">
        <v>2733</v>
      </c>
      <c r="B1413" s="14" t="s">
        <v>149</v>
      </c>
      <c r="C1413" s="16" t="s">
        <v>2732</v>
      </c>
      <c r="D1413" s="14" t="s">
        <v>46</v>
      </c>
      <c r="E1413" s="15"/>
      <c r="F1413" s="15">
        <v>18</v>
      </c>
      <c r="G1413" s="14">
        <v>1</v>
      </c>
      <c r="H1413" s="17">
        <f>SUMIFS(VENTAS[Cantidad],VENTAS[Código del producto Vendido],STOCK[[#This Row],[Code]])</f>
        <v>0</v>
      </c>
      <c r="I1413" s="14">
        <f>STOCK[[#This Row],[Entradas]]-STOCK[[#This Row],[Salidas]]</f>
        <v>1</v>
      </c>
      <c r="J1413" s="18">
        <f>STOCK[[#This Row],[Precio Final]]*10%</f>
        <v>1.8</v>
      </c>
      <c r="K1413" s="15">
        <v>12</v>
      </c>
      <c r="L1413" s="15"/>
      <c r="M1413" s="19"/>
      <c r="N1413" s="14">
        <f t="shared" si="59"/>
        <v>0</v>
      </c>
      <c r="O1413" s="15">
        <f t="shared" si="58"/>
        <v>18</v>
      </c>
      <c r="P1413" s="15">
        <f>STOCK[[#This Row],[Precio Final]]-STOCK[[#This Row],[Costo total]]</f>
        <v>18</v>
      </c>
      <c r="Q1413" s="14">
        <f>STOCK[[#This Row],[Ganancia Unitaria]]*STOCK[[#This Row],[Salidas]]</f>
        <v>0</v>
      </c>
      <c r="R1413" s="14"/>
      <c r="S1413" s="14"/>
      <c r="T1413" s="15"/>
      <c r="U1413" s="14"/>
      <c r="V1413" s="14"/>
    </row>
    <row r="1414" spans="1:22" ht="34" customHeight="1" x14ac:dyDescent="0.2">
      <c r="A1414" s="8" t="s">
        <v>2734</v>
      </c>
      <c r="B1414" s="8" t="s">
        <v>99</v>
      </c>
      <c r="C1414" s="10" t="s">
        <v>2735</v>
      </c>
      <c r="D1414" s="8" t="s">
        <v>224</v>
      </c>
      <c r="E1414" s="9"/>
      <c r="F1414" s="9">
        <v>18</v>
      </c>
      <c r="G1414" s="8">
        <v>1</v>
      </c>
      <c r="H1414" s="11">
        <f>SUMIFS(VENTAS[Cantidad],VENTAS[Código del producto Vendido],STOCK[[#This Row],[Code]])</f>
        <v>0</v>
      </c>
      <c r="I1414" s="8">
        <f>STOCK[[#This Row],[Entradas]]-STOCK[[#This Row],[Salidas]]</f>
        <v>1</v>
      </c>
      <c r="J1414" s="12">
        <f>STOCK[[#This Row],[Precio Final]]*10%</f>
        <v>1.8</v>
      </c>
      <c r="K1414" s="9">
        <v>12</v>
      </c>
      <c r="L1414" s="9"/>
      <c r="M1414" s="13"/>
      <c r="N1414" s="8">
        <f t="shared" si="59"/>
        <v>0</v>
      </c>
      <c r="O1414" s="9">
        <f t="shared" si="58"/>
        <v>18</v>
      </c>
      <c r="P1414" s="9">
        <f>STOCK[[#This Row],[Precio Final]]-STOCK[[#This Row],[Costo total]]</f>
        <v>18</v>
      </c>
      <c r="Q1414" s="8">
        <f>STOCK[[#This Row],[Ganancia Unitaria]]*STOCK[[#This Row],[Salidas]]</f>
        <v>0</v>
      </c>
      <c r="R1414" s="8"/>
      <c r="S1414" s="8"/>
      <c r="T1414" s="9"/>
      <c r="U1414" s="8"/>
      <c r="V1414" s="8"/>
    </row>
    <row r="1415" spans="1:22" ht="34" customHeight="1" x14ac:dyDescent="0.2">
      <c r="A1415" s="14" t="s">
        <v>2736</v>
      </c>
      <c r="B1415" s="14" t="s">
        <v>99</v>
      </c>
      <c r="C1415" s="16" t="s">
        <v>2737</v>
      </c>
      <c r="D1415" s="14" t="s">
        <v>113</v>
      </c>
      <c r="E1415" s="15"/>
      <c r="F1415" s="15">
        <v>18</v>
      </c>
      <c r="G1415" s="14">
        <v>1</v>
      </c>
      <c r="H1415" s="17">
        <f>SUMIFS(VENTAS[Cantidad],VENTAS[Código del producto Vendido],STOCK[[#This Row],[Code]])</f>
        <v>0</v>
      </c>
      <c r="I1415" s="14">
        <f>STOCK[[#This Row],[Entradas]]-STOCK[[#This Row],[Salidas]]</f>
        <v>1</v>
      </c>
      <c r="J1415" s="18">
        <f>STOCK[[#This Row],[Precio Final]]*10%</f>
        <v>1.8</v>
      </c>
      <c r="K1415" s="15">
        <v>12</v>
      </c>
      <c r="L1415" s="15"/>
      <c r="M1415" s="19"/>
      <c r="N1415" s="14">
        <f t="shared" si="59"/>
        <v>0</v>
      </c>
      <c r="O1415" s="15">
        <f t="shared" si="58"/>
        <v>18</v>
      </c>
      <c r="P1415" s="15">
        <f>STOCK[[#This Row],[Precio Final]]-STOCK[[#This Row],[Costo total]]</f>
        <v>18</v>
      </c>
      <c r="Q1415" s="14">
        <f>STOCK[[#This Row],[Ganancia Unitaria]]*STOCK[[#This Row],[Salidas]]</f>
        <v>0</v>
      </c>
      <c r="R1415" s="14"/>
      <c r="S1415" s="14"/>
      <c r="T1415" s="15"/>
      <c r="U1415" s="14"/>
      <c r="V1415" s="14"/>
    </row>
    <row r="1416" spans="1:22" ht="34" customHeight="1" x14ac:dyDescent="0.2">
      <c r="A1416" s="8" t="s">
        <v>2738</v>
      </c>
      <c r="B1416" s="8" t="s">
        <v>99</v>
      </c>
      <c r="C1416" s="10" t="s">
        <v>2739</v>
      </c>
      <c r="D1416" s="8" t="s">
        <v>113</v>
      </c>
      <c r="E1416" s="9"/>
      <c r="F1416" s="9">
        <v>18</v>
      </c>
      <c r="G1416" s="8">
        <v>1</v>
      </c>
      <c r="H1416" s="11">
        <f>SUMIFS(VENTAS[Cantidad],VENTAS[Código del producto Vendido],STOCK[[#This Row],[Code]])</f>
        <v>1</v>
      </c>
      <c r="I1416" s="8">
        <f>STOCK[[#This Row],[Entradas]]-STOCK[[#This Row],[Salidas]]</f>
        <v>0</v>
      </c>
      <c r="J1416" s="12">
        <f>STOCK[[#This Row],[Precio Final]]*10%</f>
        <v>1.8</v>
      </c>
      <c r="K1416" s="9">
        <v>12</v>
      </c>
      <c r="L1416" s="9"/>
      <c r="M1416" s="13"/>
      <c r="N1416" s="8">
        <f t="shared" si="59"/>
        <v>0</v>
      </c>
      <c r="O1416" s="9">
        <f t="shared" si="58"/>
        <v>18</v>
      </c>
      <c r="P1416" s="9">
        <f>STOCK[[#This Row],[Precio Final]]-STOCK[[#This Row],[Costo total]]</f>
        <v>18</v>
      </c>
      <c r="Q1416" s="8">
        <f>STOCK[[#This Row],[Ganancia Unitaria]]*STOCK[[#This Row],[Salidas]]</f>
        <v>18</v>
      </c>
      <c r="R1416" s="8"/>
      <c r="S1416" s="8"/>
      <c r="T1416" s="9"/>
      <c r="U1416" s="8"/>
      <c r="V1416" s="8"/>
    </row>
    <row r="1417" spans="1:22" ht="51" customHeight="1" x14ac:dyDescent="0.2">
      <c r="A1417" s="14" t="s">
        <v>2740</v>
      </c>
      <c r="B1417" s="14" t="s">
        <v>99</v>
      </c>
      <c r="C1417" s="16" t="s">
        <v>2741</v>
      </c>
      <c r="D1417" s="14" t="s">
        <v>113</v>
      </c>
      <c r="E1417" s="15"/>
      <c r="F1417" s="15">
        <v>20</v>
      </c>
      <c r="G1417" s="14">
        <v>2</v>
      </c>
      <c r="H1417" s="17">
        <f>SUMIFS(VENTAS[Cantidad],VENTAS[Código del producto Vendido],STOCK[[#This Row],[Code]])</f>
        <v>0</v>
      </c>
      <c r="I1417" s="14">
        <f>STOCK[[#This Row],[Entradas]]-STOCK[[#This Row],[Salidas]]</f>
        <v>2</v>
      </c>
      <c r="J1417" s="18">
        <f>STOCK[[#This Row],[Precio Final]]*10%</f>
        <v>2</v>
      </c>
      <c r="K1417" s="15">
        <v>12</v>
      </c>
      <c r="L1417" s="15"/>
      <c r="M1417" s="19"/>
      <c r="N1417" s="14">
        <f t="shared" si="59"/>
        <v>0</v>
      </c>
      <c r="O1417" s="15">
        <f t="shared" si="58"/>
        <v>20</v>
      </c>
      <c r="P1417" s="15">
        <f>STOCK[[#This Row],[Precio Final]]-STOCK[[#This Row],[Costo total]]</f>
        <v>20</v>
      </c>
      <c r="Q1417" s="14">
        <f>STOCK[[#This Row],[Ganancia Unitaria]]*STOCK[[#This Row],[Salidas]]</f>
        <v>0</v>
      </c>
      <c r="R1417" s="14"/>
      <c r="S1417" s="14"/>
      <c r="T1417" s="15"/>
      <c r="U1417" s="14"/>
      <c r="V1417" s="14"/>
    </row>
    <row r="1418" spans="1:22" ht="51" customHeight="1" x14ac:dyDescent="0.2">
      <c r="A1418" s="8" t="s">
        <v>2742</v>
      </c>
      <c r="B1418" s="8" t="s">
        <v>270</v>
      </c>
      <c r="C1418" s="10" t="s">
        <v>2743</v>
      </c>
      <c r="D1418" s="8" t="s">
        <v>34</v>
      </c>
      <c r="E1418" s="9"/>
      <c r="F1418" s="9">
        <v>30</v>
      </c>
      <c r="G1418" s="8">
        <v>1</v>
      </c>
      <c r="H1418" s="11">
        <f>SUMIFS(VENTAS[Cantidad],VENTAS[Código del producto Vendido],STOCK[[#This Row],[Code]])</f>
        <v>1</v>
      </c>
      <c r="I1418" s="8">
        <f>STOCK[[#This Row],[Entradas]]-STOCK[[#This Row],[Salidas]]</f>
        <v>0</v>
      </c>
      <c r="J1418" s="12">
        <f>STOCK[[#This Row],[Precio Final]]*10%</f>
        <v>3</v>
      </c>
      <c r="K1418" s="9">
        <v>12</v>
      </c>
      <c r="L1418" s="9"/>
      <c r="M1418" s="13"/>
      <c r="N1418" s="8">
        <f t="shared" si="59"/>
        <v>0</v>
      </c>
      <c r="O1418" s="9">
        <f t="shared" si="58"/>
        <v>30</v>
      </c>
      <c r="P1418" s="9">
        <f>STOCK[[#This Row],[Precio Final]]-STOCK[[#This Row],[Costo total]]</f>
        <v>30</v>
      </c>
      <c r="Q1418" s="8">
        <f>STOCK[[#This Row],[Ganancia Unitaria]]*STOCK[[#This Row],[Salidas]]</f>
        <v>30</v>
      </c>
      <c r="R1418" s="8"/>
      <c r="S1418" s="8"/>
      <c r="T1418" s="9"/>
      <c r="U1418" s="8"/>
      <c r="V1418" s="8"/>
    </row>
    <row r="1419" spans="1:22" ht="34" customHeight="1" x14ac:dyDescent="0.2">
      <c r="A1419" s="14" t="s">
        <v>2744</v>
      </c>
      <c r="B1419" s="14" t="s">
        <v>297</v>
      </c>
      <c r="C1419" s="16" t="s">
        <v>2745</v>
      </c>
      <c r="D1419" s="14" t="s">
        <v>34</v>
      </c>
      <c r="E1419" s="15"/>
      <c r="F1419" s="15">
        <v>40</v>
      </c>
      <c r="G1419" s="14">
        <v>1</v>
      </c>
      <c r="H1419" s="17">
        <f>SUMIFS(VENTAS[Cantidad],VENTAS[Código del producto Vendido],STOCK[[#This Row],[Code]])</f>
        <v>0</v>
      </c>
      <c r="I1419" s="14">
        <f>STOCK[[#This Row],[Entradas]]-STOCK[[#This Row],[Salidas]]</f>
        <v>1</v>
      </c>
      <c r="J1419" s="18">
        <f>STOCK[[#This Row],[Precio Final]]*10%</f>
        <v>4</v>
      </c>
      <c r="K1419" s="15">
        <v>12</v>
      </c>
      <c r="L1419" s="15"/>
      <c r="M1419" s="19"/>
      <c r="N1419" s="14">
        <f t="shared" si="59"/>
        <v>0</v>
      </c>
      <c r="O1419" s="15">
        <f t="shared" si="58"/>
        <v>40</v>
      </c>
      <c r="P1419" s="15">
        <f>STOCK[[#This Row],[Precio Final]]-STOCK[[#This Row],[Costo total]]</f>
        <v>40</v>
      </c>
      <c r="Q1419" s="14">
        <f>STOCK[[#This Row],[Ganancia Unitaria]]*STOCK[[#This Row],[Salidas]]</f>
        <v>0</v>
      </c>
      <c r="R1419" s="14"/>
      <c r="S1419" s="14"/>
      <c r="T1419" s="15"/>
      <c r="U1419" s="14"/>
      <c r="V1419" s="14"/>
    </row>
    <row r="1420" spans="1:22" ht="68" customHeight="1" x14ac:dyDescent="0.2">
      <c r="A1420" s="8" t="s">
        <v>2746</v>
      </c>
      <c r="B1420" s="8" t="s">
        <v>270</v>
      </c>
      <c r="C1420" s="10" t="s">
        <v>2747</v>
      </c>
      <c r="D1420" s="8" t="s">
        <v>34</v>
      </c>
      <c r="E1420" s="9"/>
      <c r="F1420" s="9">
        <v>30</v>
      </c>
      <c r="G1420" s="8">
        <v>1</v>
      </c>
      <c r="H1420" s="11">
        <f>SUMIFS(VENTAS[Cantidad],VENTAS[Código del producto Vendido],STOCK[[#This Row],[Code]])</f>
        <v>0</v>
      </c>
      <c r="I1420" s="8">
        <f>STOCK[[#This Row],[Entradas]]-STOCK[[#This Row],[Salidas]]</f>
        <v>1</v>
      </c>
      <c r="J1420" s="12">
        <f>STOCK[[#This Row],[Precio Final]]*10%</f>
        <v>3</v>
      </c>
      <c r="K1420" s="9">
        <v>12</v>
      </c>
      <c r="L1420" s="9"/>
      <c r="M1420" s="13"/>
      <c r="N1420" s="8">
        <f t="shared" si="59"/>
        <v>0</v>
      </c>
      <c r="O1420" s="9">
        <f t="shared" si="58"/>
        <v>30</v>
      </c>
      <c r="P1420" s="9">
        <f>STOCK[[#This Row],[Precio Final]]-STOCK[[#This Row],[Costo total]]</f>
        <v>30</v>
      </c>
      <c r="Q1420" s="8">
        <f>STOCK[[#This Row],[Ganancia Unitaria]]*STOCK[[#This Row],[Salidas]]</f>
        <v>0</v>
      </c>
      <c r="R1420" s="8"/>
      <c r="S1420" s="8"/>
      <c r="T1420" s="9"/>
      <c r="U1420" s="8"/>
      <c r="V1420" s="8"/>
    </row>
    <row r="1421" spans="1:22" ht="51" customHeight="1" x14ac:dyDescent="0.2">
      <c r="A1421" s="14" t="s">
        <v>2748</v>
      </c>
      <c r="B1421" s="14" t="s">
        <v>277</v>
      </c>
      <c r="C1421" s="16" t="s">
        <v>2749</v>
      </c>
      <c r="D1421" s="14" t="s">
        <v>42</v>
      </c>
      <c r="E1421" s="15"/>
      <c r="F1421" s="15">
        <v>35</v>
      </c>
      <c r="G1421" s="14">
        <v>1</v>
      </c>
      <c r="H1421" s="17">
        <f>SUMIFS(VENTAS[Cantidad],VENTAS[Código del producto Vendido],STOCK[[#This Row],[Code]])</f>
        <v>0</v>
      </c>
      <c r="I1421" s="14">
        <f>STOCK[[#This Row],[Entradas]]-STOCK[[#This Row],[Salidas]]</f>
        <v>1</v>
      </c>
      <c r="J1421" s="18">
        <f>STOCK[[#This Row],[Precio Final]]*10%</f>
        <v>3.5</v>
      </c>
      <c r="K1421" s="15">
        <v>12</v>
      </c>
      <c r="L1421" s="15"/>
      <c r="M1421" s="19"/>
      <c r="N1421" s="14">
        <f t="shared" si="59"/>
        <v>0</v>
      </c>
      <c r="O1421" s="15">
        <f t="shared" si="58"/>
        <v>35</v>
      </c>
      <c r="P1421" s="15">
        <f>STOCK[[#This Row],[Precio Final]]-STOCK[[#This Row],[Costo total]]</f>
        <v>35</v>
      </c>
      <c r="Q1421" s="14">
        <f>STOCK[[#This Row],[Ganancia Unitaria]]*STOCK[[#This Row],[Salidas]]</f>
        <v>0</v>
      </c>
      <c r="R1421" s="14"/>
      <c r="S1421" s="14"/>
      <c r="T1421" s="15"/>
      <c r="U1421" s="14"/>
      <c r="V1421" s="14"/>
    </row>
    <row r="1422" spans="1:22" ht="34" customHeight="1" x14ac:dyDescent="0.2">
      <c r="A1422" s="8" t="s">
        <v>2750</v>
      </c>
      <c r="B1422" s="8" t="s">
        <v>2751</v>
      </c>
      <c r="C1422" s="10" t="s">
        <v>2752</v>
      </c>
      <c r="D1422" s="8" t="s">
        <v>224</v>
      </c>
      <c r="E1422" s="9"/>
      <c r="F1422" s="9">
        <v>30</v>
      </c>
      <c r="G1422" s="8">
        <v>1</v>
      </c>
      <c r="H1422" s="11">
        <f>SUMIFS(VENTAS[Cantidad],VENTAS[Código del producto Vendido],STOCK[[#This Row],[Code]])</f>
        <v>1</v>
      </c>
      <c r="I1422" s="8">
        <f>STOCK[[#This Row],[Entradas]]-STOCK[[#This Row],[Salidas]]</f>
        <v>0</v>
      </c>
      <c r="J1422" s="12">
        <f>STOCK[[#This Row],[Precio Final]]*10%</f>
        <v>3</v>
      </c>
      <c r="K1422" s="9">
        <v>12</v>
      </c>
      <c r="L1422" s="9"/>
      <c r="M1422" s="13"/>
      <c r="N1422" s="8">
        <f t="shared" si="59"/>
        <v>0</v>
      </c>
      <c r="O1422" s="9">
        <f t="shared" ref="O1422:O1485" si="60">F1422</f>
        <v>30</v>
      </c>
      <c r="P1422" s="9">
        <f>STOCK[[#This Row],[Precio Final]]-STOCK[[#This Row],[Costo total]]</f>
        <v>30</v>
      </c>
      <c r="Q1422" s="8">
        <f>STOCK[[#This Row],[Ganancia Unitaria]]*STOCK[[#This Row],[Salidas]]</f>
        <v>30</v>
      </c>
      <c r="R1422" s="8"/>
      <c r="S1422" s="8"/>
      <c r="T1422" s="9"/>
      <c r="U1422" s="8"/>
      <c r="V1422" s="8"/>
    </row>
    <row r="1423" spans="1:22" ht="34" customHeight="1" x14ac:dyDescent="0.2">
      <c r="A1423" s="14" t="s">
        <v>2753</v>
      </c>
      <c r="B1423" s="14" t="s">
        <v>513</v>
      </c>
      <c r="C1423" s="16" t="s">
        <v>2754</v>
      </c>
      <c r="D1423" s="14" t="s">
        <v>34</v>
      </c>
      <c r="E1423" s="15"/>
      <c r="F1423" s="15">
        <v>18</v>
      </c>
      <c r="G1423" s="14">
        <v>1</v>
      </c>
      <c r="H1423" s="17">
        <f>SUMIFS(VENTAS[Cantidad],VENTAS[Código del producto Vendido],STOCK[[#This Row],[Code]])</f>
        <v>0</v>
      </c>
      <c r="I1423" s="14">
        <f>STOCK[[#This Row],[Entradas]]-STOCK[[#This Row],[Salidas]]</f>
        <v>1</v>
      </c>
      <c r="J1423" s="18">
        <f>STOCK[[#This Row],[Precio Final]]*10%</f>
        <v>1.8</v>
      </c>
      <c r="K1423" s="15">
        <v>12</v>
      </c>
      <c r="L1423" s="15"/>
      <c r="M1423" s="19"/>
      <c r="N1423" s="14">
        <f t="shared" si="59"/>
        <v>0</v>
      </c>
      <c r="O1423" s="15">
        <f t="shared" si="60"/>
        <v>18</v>
      </c>
      <c r="P1423" s="15">
        <f>STOCK[[#This Row],[Precio Final]]-STOCK[[#This Row],[Costo total]]</f>
        <v>18</v>
      </c>
      <c r="Q1423" s="14">
        <f>STOCK[[#This Row],[Ganancia Unitaria]]*STOCK[[#This Row],[Salidas]]</f>
        <v>0</v>
      </c>
      <c r="R1423" s="14"/>
      <c r="S1423" s="14"/>
      <c r="T1423" s="15"/>
      <c r="U1423" s="14"/>
      <c r="V1423" s="14"/>
    </row>
    <row r="1424" spans="1:22" ht="34" customHeight="1" x14ac:dyDescent="0.2">
      <c r="A1424" s="8" t="s">
        <v>2755</v>
      </c>
      <c r="B1424" s="8" t="s">
        <v>513</v>
      </c>
      <c r="C1424" s="10" t="s">
        <v>2756</v>
      </c>
      <c r="D1424" s="8" t="s">
        <v>34</v>
      </c>
      <c r="E1424" s="9"/>
      <c r="F1424" s="9">
        <v>15</v>
      </c>
      <c r="G1424" s="8">
        <v>1</v>
      </c>
      <c r="H1424" s="11">
        <f>SUMIFS(VENTAS[Cantidad],VENTAS[Código del producto Vendido],STOCK[[#This Row],[Code]])</f>
        <v>0</v>
      </c>
      <c r="I1424" s="8">
        <f>STOCK[[#This Row],[Entradas]]-STOCK[[#This Row],[Salidas]]</f>
        <v>1</v>
      </c>
      <c r="J1424" s="12">
        <f>STOCK[[#This Row],[Precio Final]]*10%</f>
        <v>1.5</v>
      </c>
      <c r="K1424" s="9">
        <v>12</v>
      </c>
      <c r="L1424" s="9"/>
      <c r="M1424" s="13"/>
      <c r="N1424" s="8">
        <f t="shared" si="59"/>
        <v>0</v>
      </c>
      <c r="O1424" s="9">
        <f t="shared" si="60"/>
        <v>15</v>
      </c>
      <c r="P1424" s="9">
        <f>STOCK[[#This Row],[Precio Final]]-STOCK[[#This Row],[Costo total]]</f>
        <v>15</v>
      </c>
      <c r="Q1424" s="8">
        <f>STOCK[[#This Row],[Ganancia Unitaria]]*STOCK[[#This Row],[Salidas]]</f>
        <v>0</v>
      </c>
      <c r="R1424" s="8"/>
      <c r="S1424" s="8"/>
      <c r="T1424" s="9"/>
      <c r="U1424" s="8"/>
      <c r="V1424" s="8"/>
    </row>
    <row r="1425" spans="1:22" ht="51" customHeight="1" x14ac:dyDescent="0.2">
      <c r="A1425" s="14" t="s">
        <v>2757</v>
      </c>
      <c r="B1425" s="14" t="s">
        <v>513</v>
      </c>
      <c r="C1425" s="16" t="s">
        <v>2758</v>
      </c>
      <c r="D1425" s="14" t="s">
        <v>34</v>
      </c>
      <c r="E1425" s="15"/>
      <c r="F1425" s="15">
        <v>18</v>
      </c>
      <c r="G1425" s="14">
        <v>1</v>
      </c>
      <c r="H1425" s="17">
        <f>SUMIFS(VENTAS[Cantidad],VENTAS[Código del producto Vendido],STOCK[[#This Row],[Code]])</f>
        <v>0</v>
      </c>
      <c r="I1425" s="14">
        <f>STOCK[[#This Row],[Entradas]]-STOCK[[#This Row],[Salidas]]</f>
        <v>1</v>
      </c>
      <c r="J1425" s="18">
        <f>STOCK[[#This Row],[Precio Final]]*10%</f>
        <v>1.8</v>
      </c>
      <c r="K1425" s="15">
        <v>12</v>
      </c>
      <c r="L1425" s="15"/>
      <c r="M1425" s="19"/>
      <c r="N1425" s="14">
        <f t="shared" si="59"/>
        <v>0</v>
      </c>
      <c r="O1425" s="15">
        <f t="shared" si="60"/>
        <v>18</v>
      </c>
      <c r="P1425" s="15">
        <f>STOCK[[#This Row],[Precio Final]]-STOCK[[#This Row],[Costo total]]</f>
        <v>18</v>
      </c>
      <c r="Q1425" s="14">
        <f>STOCK[[#This Row],[Ganancia Unitaria]]*STOCK[[#This Row],[Salidas]]</f>
        <v>0</v>
      </c>
      <c r="R1425" s="14"/>
      <c r="S1425" s="14"/>
      <c r="T1425" s="15"/>
      <c r="U1425" s="14"/>
      <c r="V1425" s="14"/>
    </row>
    <row r="1426" spans="1:22" ht="34" customHeight="1" x14ac:dyDescent="0.2">
      <c r="A1426" s="8" t="s">
        <v>2759</v>
      </c>
      <c r="B1426" s="8" t="s">
        <v>513</v>
      </c>
      <c r="C1426" s="10" t="s">
        <v>2760</v>
      </c>
      <c r="D1426" s="8" t="s">
        <v>34</v>
      </c>
      <c r="E1426" s="9"/>
      <c r="F1426" s="9">
        <v>15</v>
      </c>
      <c r="G1426" s="8">
        <v>1</v>
      </c>
      <c r="H1426" s="11">
        <f>SUMIFS(VENTAS[Cantidad],VENTAS[Código del producto Vendido],STOCK[[#This Row],[Code]])</f>
        <v>1</v>
      </c>
      <c r="I1426" s="8">
        <f>STOCK[[#This Row],[Entradas]]-STOCK[[#This Row],[Salidas]]</f>
        <v>0</v>
      </c>
      <c r="J1426" s="12">
        <f>STOCK[[#This Row],[Precio Final]]*10%</f>
        <v>1.5</v>
      </c>
      <c r="K1426" s="9">
        <v>12</v>
      </c>
      <c r="L1426" s="9"/>
      <c r="M1426" s="13"/>
      <c r="N1426" s="8">
        <f t="shared" si="59"/>
        <v>0</v>
      </c>
      <c r="O1426" s="9">
        <f t="shared" si="60"/>
        <v>15</v>
      </c>
      <c r="P1426" s="9">
        <f>STOCK[[#This Row],[Precio Final]]-STOCK[[#This Row],[Costo total]]</f>
        <v>15</v>
      </c>
      <c r="Q1426" s="8">
        <f>STOCK[[#This Row],[Ganancia Unitaria]]*STOCK[[#This Row],[Salidas]]</f>
        <v>15</v>
      </c>
      <c r="R1426" s="8"/>
      <c r="S1426" s="8"/>
      <c r="T1426" s="9"/>
      <c r="U1426" s="8"/>
      <c r="V1426" s="8"/>
    </row>
    <row r="1427" spans="1:22" ht="34" customHeight="1" x14ac:dyDescent="0.2">
      <c r="A1427" s="14" t="s">
        <v>2761</v>
      </c>
      <c r="B1427" s="14" t="s">
        <v>513</v>
      </c>
      <c r="C1427" s="16" t="s">
        <v>2762</v>
      </c>
      <c r="D1427" s="14" t="s">
        <v>34</v>
      </c>
      <c r="E1427" s="15"/>
      <c r="F1427" s="15">
        <v>18</v>
      </c>
      <c r="G1427" s="14">
        <v>1</v>
      </c>
      <c r="H1427" s="17">
        <f>SUMIFS(VENTAS[Cantidad],VENTAS[Código del producto Vendido],STOCK[[#This Row],[Code]])</f>
        <v>1</v>
      </c>
      <c r="I1427" s="14">
        <f>STOCK[[#This Row],[Entradas]]-STOCK[[#This Row],[Salidas]]</f>
        <v>0</v>
      </c>
      <c r="J1427" s="18">
        <f>STOCK[[#This Row],[Precio Final]]*10%</f>
        <v>1.8</v>
      </c>
      <c r="K1427" s="15">
        <v>12</v>
      </c>
      <c r="L1427" s="15"/>
      <c r="M1427" s="19"/>
      <c r="N1427" s="14">
        <f t="shared" si="59"/>
        <v>0</v>
      </c>
      <c r="O1427" s="15">
        <f t="shared" si="60"/>
        <v>18</v>
      </c>
      <c r="P1427" s="15">
        <f>STOCK[[#This Row],[Precio Final]]-STOCK[[#This Row],[Costo total]]</f>
        <v>18</v>
      </c>
      <c r="Q1427" s="14">
        <f>STOCK[[#This Row],[Ganancia Unitaria]]*STOCK[[#This Row],[Salidas]]</f>
        <v>18</v>
      </c>
      <c r="R1427" s="14"/>
      <c r="S1427" s="14"/>
      <c r="T1427" s="15"/>
      <c r="U1427" s="14"/>
      <c r="V1427" s="14"/>
    </row>
    <row r="1428" spans="1:22" ht="34" customHeight="1" x14ac:dyDescent="0.2">
      <c r="A1428" s="8" t="s">
        <v>2763</v>
      </c>
      <c r="B1428" s="8" t="s">
        <v>83</v>
      </c>
      <c r="C1428" s="10" t="s">
        <v>2764</v>
      </c>
      <c r="D1428" s="8" t="s">
        <v>34</v>
      </c>
      <c r="E1428" s="9"/>
      <c r="F1428" s="9">
        <v>35</v>
      </c>
      <c r="G1428" s="8">
        <v>1</v>
      </c>
      <c r="H1428" s="11">
        <f>SUMIFS(VENTAS[Cantidad],VENTAS[Código del producto Vendido],STOCK[[#This Row],[Code]])</f>
        <v>0</v>
      </c>
      <c r="I1428" s="8">
        <f>STOCK[[#This Row],[Entradas]]-STOCK[[#This Row],[Salidas]]</f>
        <v>1</v>
      </c>
      <c r="J1428" s="12">
        <f>STOCK[[#This Row],[Precio Final]]*10%</f>
        <v>3.5</v>
      </c>
      <c r="K1428" s="9">
        <v>12</v>
      </c>
      <c r="L1428" s="9"/>
      <c r="M1428" s="13"/>
      <c r="N1428" s="8">
        <f t="shared" si="59"/>
        <v>0</v>
      </c>
      <c r="O1428" s="9">
        <f t="shared" si="60"/>
        <v>35</v>
      </c>
      <c r="P1428" s="9">
        <f>STOCK[[#This Row],[Precio Final]]-STOCK[[#This Row],[Costo total]]</f>
        <v>35</v>
      </c>
      <c r="Q1428" s="8">
        <f>STOCK[[#This Row],[Ganancia Unitaria]]*STOCK[[#This Row],[Salidas]]</f>
        <v>0</v>
      </c>
      <c r="R1428" s="8"/>
      <c r="S1428" s="8"/>
      <c r="T1428" s="9"/>
      <c r="U1428" s="8"/>
      <c r="V1428" s="8"/>
    </row>
    <row r="1429" spans="1:22" ht="34" customHeight="1" x14ac:dyDescent="0.2">
      <c r="A1429" s="14" t="s">
        <v>2765</v>
      </c>
      <c r="B1429" s="14" t="s">
        <v>80</v>
      </c>
      <c r="C1429" s="16" t="s">
        <v>2764</v>
      </c>
      <c r="D1429" s="14" t="s">
        <v>42</v>
      </c>
      <c r="E1429" s="15"/>
      <c r="F1429" s="15">
        <v>35</v>
      </c>
      <c r="G1429" s="14">
        <v>1</v>
      </c>
      <c r="H1429" s="17">
        <f>SUMIFS(VENTAS[Cantidad],VENTAS[Código del producto Vendido],STOCK[[#This Row],[Code]])</f>
        <v>0</v>
      </c>
      <c r="I1429" s="14">
        <f>STOCK[[#This Row],[Entradas]]-STOCK[[#This Row],[Salidas]]</f>
        <v>1</v>
      </c>
      <c r="J1429" s="18">
        <f>STOCK[[#This Row],[Precio Final]]*10%</f>
        <v>3.5</v>
      </c>
      <c r="K1429" s="15">
        <v>12</v>
      </c>
      <c r="L1429" s="15"/>
      <c r="M1429" s="19"/>
      <c r="N1429" s="14">
        <f t="shared" si="59"/>
        <v>0</v>
      </c>
      <c r="O1429" s="15">
        <f t="shared" si="60"/>
        <v>35</v>
      </c>
      <c r="P1429" s="15">
        <f>STOCK[[#This Row],[Precio Final]]-STOCK[[#This Row],[Costo total]]</f>
        <v>35</v>
      </c>
      <c r="Q1429" s="14">
        <f>STOCK[[#This Row],[Ganancia Unitaria]]*STOCK[[#This Row],[Salidas]]</f>
        <v>0</v>
      </c>
      <c r="R1429" s="14"/>
      <c r="S1429" s="14"/>
      <c r="T1429" s="15"/>
      <c r="U1429" s="14"/>
      <c r="V1429" s="14"/>
    </row>
    <row r="1430" spans="1:22" ht="34" customHeight="1" x14ac:dyDescent="0.2">
      <c r="A1430" s="8" t="s">
        <v>2766</v>
      </c>
      <c r="B1430" s="8" t="s">
        <v>149</v>
      </c>
      <c r="C1430" s="10" t="s">
        <v>348</v>
      </c>
      <c r="D1430" s="8" t="s">
        <v>46</v>
      </c>
      <c r="E1430" s="9"/>
      <c r="F1430" s="9">
        <v>18</v>
      </c>
      <c r="G1430" s="8">
        <v>1</v>
      </c>
      <c r="H1430" s="11">
        <f>SUMIFS(VENTAS[Cantidad],VENTAS[Código del producto Vendido],STOCK[[#This Row],[Code]])</f>
        <v>0</v>
      </c>
      <c r="I1430" s="8">
        <f>STOCK[[#This Row],[Entradas]]-STOCK[[#This Row],[Salidas]]</f>
        <v>1</v>
      </c>
      <c r="J1430" s="12">
        <f>STOCK[[#This Row],[Precio Final]]*10%</f>
        <v>1.8</v>
      </c>
      <c r="K1430" s="9">
        <v>12</v>
      </c>
      <c r="L1430" s="9"/>
      <c r="M1430" s="13"/>
      <c r="N1430" s="8">
        <f t="shared" si="59"/>
        <v>0</v>
      </c>
      <c r="O1430" s="9">
        <f t="shared" si="60"/>
        <v>18</v>
      </c>
      <c r="P1430" s="9">
        <f>STOCK[[#This Row],[Precio Final]]-STOCK[[#This Row],[Costo total]]</f>
        <v>18</v>
      </c>
      <c r="Q1430" s="8">
        <f>STOCK[[#This Row],[Ganancia Unitaria]]*STOCK[[#This Row],[Salidas]]</f>
        <v>0</v>
      </c>
      <c r="R1430" s="8"/>
      <c r="S1430" s="8"/>
      <c r="T1430" s="9"/>
      <c r="U1430" s="8"/>
      <c r="V1430" s="8"/>
    </row>
    <row r="1431" spans="1:22" ht="17" customHeight="1" x14ac:dyDescent="0.2">
      <c r="A1431" s="14" t="s">
        <v>2767</v>
      </c>
      <c r="B1431" s="14" t="s">
        <v>149</v>
      </c>
      <c r="C1431" s="16" t="s">
        <v>2768</v>
      </c>
      <c r="D1431" s="14" t="s">
        <v>46</v>
      </c>
      <c r="E1431" s="15"/>
      <c r="F1431" s="15">
        <v>20</v>
      </c>
      <c r="G1431" s="14">
        <v>1</v>
      </c>
      <c r="H1431" s="17">
        <f>SUMIFS(VENTAS[Cantidad],VENTAS[Código del producto Vendido],STOCK[[#This Row],[Code]])</f>
        <v>0</v>
      </c>
      <c r="I1431" s="14">
        <f>STOCK[[#This Row],[Entradas]]-STOCK[[#This Row],[Salidas]]</f>
        <v>1</v>
      </c>
      <c r="J1431" s="18">
        <f>STOCK[[#This Row],[Precio Final]]*10%</f>
        <v>2</v>
      </c>
      <c r="K1431" s="15">
        <v>12</v>
      </c>
      <c r="L1431" s="15"/>
      <c r="M1431" s="19"/>
      <c r="N1431" s="14">
        <f t="shared" si="59"/>
        <v>0</v>
      </c>
      <c r="O1431" s="15">
        <f t="shared" si="60"/>
        <v>20</v>
      </c>
      <c r="P1431" s="15">
        <f>STOCK[[#This Row],[Precio Final]]-STOCK[[#This Row],[Costo total]]</f>
        <v>20</v>
      </c>
      <c r="Q1431" s="14">
        <f>STOCK[[#This Row],[Ganancia Unitaria]]*STOCK[[#This Row],[Salidas]]</f>
        <v>0</v>
      </c>
      <c r="R1431" s="14"/>
      <c r="S1431" s="14"/>
      <c r="T1431" s="15"/>
      <c r="U1431" s="14"/>
      <c r="V1431" s="14"/>
    </row>
    <row r="1432" spans="1:22" ht="34" customHeight="1" x14ac:dyDescent="0.2">
      <c r="A1432" s="8" t="s">
        <v>2769</v>
      </c>
      <c r="B1432" s="8" t="s">
        <v>149</v>
      </c>
      <c r="C1432" s="10" t="s">
        <v>2770</v>
      </c>
      <c r="D1432" s="8" t="s">
        <v>42</v>
      </c>
      <c r="E1432" s="9"/>
      <c r="F1432" s="9">
        <v>20</v>
      </c>
      <c r="G1432" s="8">
        <v>1</v>
      </c>
      <c r="H1432" s="11">
        <f>SUMIFS(VENTAS[Cantidad],VENTAS[Código del producto Vendido],STOCK[[#This Row],[Code]])</f>
        <v>0</v>
      </c>
      <c r="I1432" s="8">
        <f>STOCK[[#This Row],[Entradas]]-STOCK[[#This Row],[Salidas]]</f>
        <v>1</v>
      </c>
      <c r="J1432" s="12">
        <f>STOCK[[#This Row],[Precio Final]]*10%</f>
        <v>2</v>
      </c>
      <c r="K1432" s="9">
        <v>12</v>
      </c>
      <c r="L1432" s="9"/>
      <c r="M1432" s="13"/>
      <c r="N1432" s="8">
        <f t="shared" si="59"/>
        <v>0</v>
      </c>
      <c r="O1432" s="9">
        <f t="shared" si="60"/>
        <v>20</v>
      </c>
      <c r="P1432" s="9">
        <f>STOCK[[#This Row],[Precio Final]]-STOCK[[#This Row],[Costo total]]</f>
        <v>20</v>
      </c>
      <c r="Q1432" s="8">
        <f>STOCK[[#This Row],[Ganancia Unitaria]]*STOCK[[#This Row],[Salidas]]</f>
        <v>0</v>
      </c>
      <c r="R1432" s="8"/>
      <c r="S1432" s="8"/>
      <c r="T1432" s="9"/>
      <c r="U1432" s="8"/>
      <c r="V1432" s="8"/>
    </row>
    <row r="1433" spans="1:22" ht="34" customHeight="1" x14ac:dyDescent="0.2">
      <c r="A1433" s="14" t="s">
        <v>2771</v>
      </c>
      <c r="B1433" s="14" t="s">
        <v>149</v>
      </c>
      <c r="C1433" s="16" t="s">
        <v>2772</v>
      </c>
      <c r="D1433" s="14" t="s">
        <v>69</v>
      </c>
      <c r="E1433" s="15"/>
      <c r="F1433" s="15">
        <v>20</v>
      </c>
      <c r="G1433" s="14">
        <v>1</v>
      </c>
      <c r="H1433" s="17">
        <f>SUMIFS(VENTAS[Cantidad],VENTAS[Código del producto Vendido],STOCK[[#This Row],[Code]])</f>
        <v>0</v>
      </c>
      <c r="I1433" s="14">
        <f>STOCK[[#This Row],[Entradas]]-STOCK[[#This Row],[Salidas]]</f>
        <v>1</v>
      </c>
      <c r="J1433" s="18">
        <f>STOCK[[#This Row],[Precio Final]]*10%</f>
        <v>2</v>
      </c>
      <c r="K1433" s="15">
        <v>12</v>
      </c>
      <c r="L1433" s="15"/>
      <c r="M1433" s="19"/>
      <c r="N1433" s="14">
        <f t="shared" si="59"/>
        <v>0</v>
      </c>
      <c r="O1433" s="15">
        <f t="shared" si="60"/>
        <v>20</v>
      </c>
      <c r="P1433" s="15">
        <f>STOCK[[#This Row],[Precio Final]]-STOCK[[#This Row],[Costo total]]</f>
        <v>20</v>
      </c>
      <c r="Q1433" s="14">
        <f>STOCK[[#This Row],[Ganancia Unitaria]]*STOCK[[#This Row],[Salidas]]</f>
        <v>0</v>
      </c>
      <c r="R1433" s="14"/>
      <c r="S1433" s="14"/>
      <c r="T1433" s="15"/>
      <c r="U1433" s="14"/>
      <c r="V1433" s="14"/>
    </row>
    <row r="1434" spans="1:22" ht="51" customHeight="1" x14ac:dyDescent="0.2">
      <c r="A1434" s="8" t="s">
        <v>2773</v>
      </c>
      <c r="B1434" s="8" t="s">
        <v>99</v>
      </c>
      <c r="C1434" s="10" t="s">
        <v>2774</v>
      </c>
      <c r="D1434" s="8" t="s">
        <v>224</v>
      </c>
      <c r="E1434" s="9"/>
      <c r="F1434" s="9">
        <v>30</v>
      </c>
      <c r="G1434" s="8">
        <v>1</v>
      </c>
      <c r="H1434" s="11">
        <f>SUMIFS(VENTAS[Cantidad],VENTAS[Código del producto Vendido],STOCK[[#This Row],[Code]])</f>
        <v>0</v>
      </c>
      <c r="I1434" s="8">
        <f>STOCK[[#This Row],[Entradas]]-STOCK[[#This Row],[Salidas]]</f>
        <v>1</v>
      </c>
      <c r="J1434" s="12">
        <f>STOCK[[#This Row],[Precio Final]]*10%</f>
        <v>3</v>
      </c>
      <c r="K1434" s="9">
        <v>12</v>
      </c>
      <c r="L1434" s="9"/>
      <c r="M1434" s="13"/>
      <c r="N1434" s="8">
        <f t="shared" si="59"/>
        <v>0</v>
      </c>
      <c r="O1434" s="9">
        <f t="shared" si="60"/>
        <v>30</v>
      </c>
      <c r="P1434" s="9">
        <f>STOCK[[#This Row],[Precio Final]]-STOCK[[#This Row],[Costo total]]</f>
        <v>30</v>
      </c>
      <c r="Q1434" s="8">
        <f>STOCK[[#This Row],[Ganancia Unitaria]]*STOCK[[#This Row],[Salidas]]</f>
        <v>0</v>
      </c>
      <c r="R1434" s="8"/>
      <c r="S1434" s="8"/>
      <c r="T1434" s="9"/>
      <c r="U1434" s="8"/>
      <c r="V1434" s="8"/>
    </row>
    <row r="1435" spans="1:22" ht="51" customHeight="1" x14ac:dyDescent="0.2">
      <c r="A1435" s="14" t="s">
        <v>2775</v>
      </c>
      <c r="B1435" s="14" t="s">
        <v>80</v>
      </c>
      <c r="C1435" s="16" t="s">
        <v>2776</v>
      </c>
      <c r="D1435" s="14" t="s">
        <v>46</v>
      </c>
      <c r="E1435" s="15"/>
      <c r="F1435" s="15">
        <v>30</v>
      </c>
      <c r="G1435" s="14">
        <v>1</v>
      </c>
      <c r="H1435" s="17">
        <f>SUMIFS(VENTAS[Cantidad],VENTAS[Código del producto Vendido],STOCK[[#This Row],[Code]])</f>
        <v>0</v>
      </c>
      <c r="I1435" s="14">
        <f>STOCK[[#This Row],[Entradas]]-STOCK[[#This Row],[Salidas]]</f>
        <v>1</v>
      </c>
      <c r="J1435" s="18">
        <f>STOCK[[#This Row],[Precio Final]]*10%</f>
        <v>3</v>
      </c>
      <c r="K1435" s="15">
        <v>12</v>
      </c>
      <c r="L1435" s="15"/>
      <c r="M1435" s="19"/>
      <c r="N1435" s="14">
        <f t="shared" si="59"/>
        <v>0</v>
      </c>
      <c r="O1435" s="15">
        <f t="shared" si="60"/>
        <v>30</v>
      </c>
      <c r="P1435" s="15">
        <f>STOCK[[#This Row],[Precio Final]]-STOCK[[#This Row],[Costo total]]</f>
        <v>30</v>
      </c>
      <c r="Q1435" s="14">
        <f>STOCK[[#This Row],[Ganancia Unitaria]]*STOCK[[#This Row],[Salidas]]</f>
        <v>0</v>
      </c>
      <c r="R1435" s="14"/>
      <c r="S1435" s="14"/>
      <c r="T1435" s="15"/>
      <c r="U1435" s="14"/>
      <c r="V1435" s="14"/>
    </row>
    <row r="1436" spans="1:22" ht="51" customHeight="1" x14ac:dyDescent="0.2">
      <c r="A1436" s="8" t="s">
        <v>2777</v>
      </c>
      <c r="B1436" s="8" t="s">
        <v>80</v>
      </c>
      <c r="C1436" s="10" t="s">
        <v>2778</v>
      </c>
      <c r="D1436" s="8" t="s">
        <v>42</v>
      </c>
      <c r="E1436" s="9"/>
      <c r="F1436" s="9">
        <v>28</v>
      </c>
      <c r="G1436" s="8">
        <v>1</v>
      </c>
      <c r="H1436" s="11">
        <f>SUMIFS(VENTAS[Cantidad],VENTAS[Código del producto Vendido],STOCK[[#This Row],[Code]])</f>
        <v>0</v>
      </c>
      <c r="I1436" s="8">
        <f>STOCK[[#This Row],[Entradas]]-STOCK[[#This Row],[Salidas]]</f>
        <v>1</v>
      </c>
      <c r="J1436" s="12">
        <f>STOCK[[#This Row],[Precio Final]]*10%</f>
        <v>2.8000000000000003</v>
      </c>
      <c r="K1436" s="9">
        <v>12</v>
      </c>
      <c r="L1436" s="9"/>
      <c r="M1436" s="13"/>
      <c r="N1436" s="8">
        <f t="shared" si="59"/>
        <v>0</v>
      </c>
      <c r="O1436" s="9">
        <f t="shared" si="60"/>
        <v>28</v>
      </c>
      <c r="P1436" s="9">
        <f>STOCK[[#This Row],[Precio Final]]-STOCK[[#This Row],[Costo total]]</f>
        <v>28</v>
      </c>
      <c r="Q1436" s="8">
        <f>STOCK[[#This Row],[Ganancia Unitaria]]*STOCK[[#This Row],[Salidas]]</f>
        <v>0</v>
      </c>
      <c r="R1436" s="8"/>
      <c r="S1436" s="8"/>
      <c r="T1436" s="9"/>
      <c r="U1436" s="8"/>
      <c r="V1436" s="8"/>
    </row>
    <row r="1437" spans="1:22" ht="68" customHeight="1" x14ac:dyDescent="0.2">
      <c r="A1437" s="14" t="s">
        <v>2779</v>
      </c>
      <c r="B1437" s="14" t="s">
        <v>80</v>
      </c>
      <c r="C1437" s="16" t="s">
        <v>2780</v>
      </c>
      <c r="D1437" s="14" t="s">
        <v>46</v>
      </c>
      <c r="E1437" s="15"/>
      <c r="F1437" s="15">
        <v>30</v>
      </c>
      <c r="G1437" s="14">
        <v>1</v>
      </c>
      <c r="H1437" s="17">
        <f>SUMIFS(VENTAS[Cantidad],VENTAS[Código del producto Vendido],STOCK[[#This Row],[Code]])</f>
        <v>0</v>
      </c>
      <c r="I1437" s="14">
        <f>STOCK[[#This Row],[Entradas]]-STOCK[[#This Row],[Salidas]]</f>
        <v>1</v>
      </c>
      <c r="J1437" s="18">
        <f>STOCK[[#This Row],[Precio Final]]*10%</f>
        <v>3</v>
      </c>
      <c r="K1437" s="15">
        <v>12</v>
      </c>
      <c r="L1437" s="15"/>
      <c r="M1437" s="19"/>
      <c r="N1437" s="14">
        <f t="shared" si="59"/>
        <v>0</v>
      </c>
      <c r="O1437" s="15">
        <f t="shared" si="60"/>
        <v>30</v>
      </c>
      <c r="P1437" s="15">
        <f>STOCK[[#This Row],[Precio Final]]-STOCK[[#This Row],[Costo total]]</f>
        <v>30</v>
      </c>
      <c r="Q1437" s="14">
        <f>STOCK[[#This Row],[Ganancia Unitaria]]*STOCK[[#This Row],[Salidas]]</f>
        <v>0</v>
      </c>
      <c r="R1437" s="14"/>
      <c r="S1437" s="14"/>
      <c r="T1437" s="15"/>
      <c r="U1437" s="14"/>
      <c r="V1437" s="14"/>
    </row>
    <row r="1438" spans="1:22" ht="51" customHeight="1" x14ac:dyDescent="0.2">
      <c r="A1438" s="8" t="s">
        <v>2781</v>
      </c>
      <c r="B1438" s="8" t="s">
        <v>83</v>
      </c>
      <c r="C1438" s="10" t="s">
        <v>2782</v>
      </c>
      <c r="D1438" s="8" t="s">
        <v>34</v>
      </c>
      <c r="E1438" s="9"/>
      <c r="F1438" s="9">
        <v>35</v>
      </c>
      <c r="G1438" s="8">
        <v>1</v>
      </c>
      <c r="H1438" s="11">
        <f>SUMIFS(VENTAS[Cantidad],VENTAS[Código del producto Vendido],STOCK[[#This Row],[Code]])</f>
        <v>0</v>
      </c>
      <c r="I1438" s="8">
        <f>STOCK[[#This Row],[Entradas]]-STOCK[[#This Row],[Salidas]]</f>
        <v>1</v>
      </c>
      <c r="J1438" s="12">
        <f>STOCK[[#This Row],[Precio Final]]*10%</f>
        <v>3.5</v>
      </c>
      <c r="K1438" s="9">
        <v>12</v>
      </c>
      <c r="L1438" s="9"/>
      <c r="M1438" s="13"/>
      <c r="N1438" s="8">
        <f t="shared" si="59"/>
        <v>0</v>
      </c>
      <c r="O1438" s="9">
        <f t="shared" si="60"/>
        <v>35</v>
      </c>
      <c r="P1438" s="9">
        <f>STOCK[[#This Row],[Precio Final]]-STOCK[[#This Row],[Costo total]]</f>
        <v>35</v>
      </c>
      <c r="Q1438" s="8">
        <f>STOCK[[#This Row],[Ganancia Unitaria]]*STOCK[[#This Row],[Salidas]]</f>
        <v>0</v>
      </c>
      <c r="R1438" s="8"/>
      <c r="S1438" s="8"/>
      <c r="T1438" s="9"/>
      <c r="U1438" s="8"/>
      <c r="V1438" s="8"/>
    </row>
    <row r="1439" spans="1:22" ht="51" customHeight="1" x14ac:dyDescent="0.2">
      <c r="A1439" s="14" t="s">
        <v>2783</v>
      </c>
      <c r="B1439" s="14" t="s">
        <v>506</v>
      </c>
      <c r="C1439" s="16" t="s">
        <v>2784</v>
      </c>
      <c r="D1439" s="14" t="s">
        <v>224</v>
      </c>
      <c r="E1439" s="15"/>
      <c r="F1439" s="15">
        <v>40</v>
      </c>
      <c r="G1439" s="14">
        <v>1</v>
      </c>
      <c r="H1439" s="17">
        <f>SUMIFS(VENTAS[Cantidad],VENTAS[Código del producto Vendido],STOCK[[#This Row],[Code]])</f>
        <v>0</v>
      </c>
      <c r="I1439" s="14">
        <f>STOCK[[#This Row],[Entradas]]-STOCK[[#This Row],[Salidas]]</f>
        <v>1</v>
      </c>
      <c r="J1439" s="18">
        <f>STOCK[[#This Row],[Precio Final]]*10%</f>
        <v>4</v>
      </c>
      <c r="K1439" s="15">
        <v>12</v>
      </c>
      <c r="L1439" s="15"/>
      <c r="M1439" s="19"/>
      <c r="N1439" s="14">
        <f t="shared" si="59"/>
        <v>0</v>
      </c>
      <c r="O1439" s="15">
        <f t="shared" si="60"/>
        <v>40</v>
      </c>
      <c r="P1439" s="15">
        <f>STOCK[[#This Row],[Precio Final]]-STOCK[[#This Row],[Costo total]]</f>
        <v>40</v>
      </c>
      <c r="Q1439" s="14">
        <f>STOCK[[#This Row],[Ganancia Unitaria]]*STOCK[[#This Row],[Salidas]]</f>
        <v>0</v>
      </c>
      <c r="R1439" s="14"/>
      <c r="S1439" s="14"/>
      <c r="T1439" s="15"/>
      <c r="U1439" s="14"/>
      <c r="V1439" s="14"/>
    </row>
    <row r="1440" spans="1:22" ht="51" customHeight="1" x14ac:dyDescent="0.2">
      <c r="A1440" s="8" t="s">
        <v>2785</v>
      </c>
      <c r="B1440" s="8" t="s">
        <v>506</v>
      </c>
      <c r="C1440" s="10" t="s">
        <v>2786</v>
      </c>
      <c r="D1440" s="8" t="s">
        <v>113</v>
      </c>
      <c r="E1440" s="9"/>
      <c r="F1440" s="9">
        <v>30</v>
      </c>
      <c r="G1440" s="8">
        <v>1</v>
      </c>
      <c r="H1440" s="11">
        <f>SUMIFS(VENTAS[Cantidad],VENTAS[Código del producto Vendido],STOCK[[#This Row],[Code]])</f>
        <v>1</v>
      </c>
      <c r="I1440" s="8">
        <f>STOCK[[#This Row],[Entradas]]-STOCK[[#This Row],[Salidas]]</f>
        <v>0</v>
      </c>
      <c r="J1440" s="12">
        <f>STOCK[[#This Row],[Precio Final]]*10%</f>
        <v>3</v>
      </c>
      <c r="K1440" s="9">
        <v>12</v>
      </c>
      <c r="L1440" s="9"/>
      <c r="M1440" s="13"/>
      <c r="N1440" s="8">
        <f t="shared" si="59"/>
        <v>0</v>
      </c>
      <c r="O1440" s="9">
        <f t="shared" si="60"/>
        <v>30</v>
      </c>
      <c r="P1440" s="9">
        <f>STOCK[[#This Row],[Precio Final]]-STOCK[[#This Row],[Costo total]]</f>
        <v>30</v>
      </c>
      <c r="Q1440" s="8">
        <f>STOCK[[#This Row],[Ganancia Unitaria]]*STOCK[[#This Row],[Salidas]]</f>
        <v>30</v>
      </c>
      <c r="R1440" s="8"/>
      <c r="S1440" s="8"/>
      <c r="T1440" s="9"/>
      <c r="U1440" s="8"/>
      <c r="V1440" s="8"/>
    </row>
    <row r="1441" spans="1:22" ht="51" customHeight="1" x14ac:dyDescent="0.2">
      <c r="A1441" s="14" t="s">
        <v>2787</v>
      </c>
      <c r="B1441" s="14" t="s">
        <v>80</v>
      </c>
      <c r="C1441" s="16" t="s">
        <v>2788</v>
      </c>
      <c r="D1441" s="14" t="s">
        <v>42</v>
      </c>
      <c r="E1441" s="15"/>
      <c r="F1441" s="15">
        <v>30</v>
      </c>
      <c r="G1441" s="14">
        <v>1</v>
      </c>
      <c r="H1441" s="17">
        <f>SUMIFS(VENTAS[Cantidad],VENTAS[Código del producto Vendido],STOCK[[#This Row],[Code]])</f>
        <v>1</v>
      </c>
      <c r="I1441" s="14">
        <f>STOCK[[#This Row],[Entradas]]-STOCK[[#This Row],[Salidas]]</f>
        <v>0</v>
      </c>
      <c r="J1441" s="18">
        <f>STOCK[[#This Row],[Precio Final]]*10%</f>
        <v>3</v>
      </c>
      <c r="K1441" s="15">
        <v>12</v>
      </c>
      <c r="L1441" s="15"/>
      <c r="M1441" s="19"/>
      <c r="N1441" s="14">
        <f t="shared" si="59"/>
        <v>0</v>
      </c>
      <c r="O1441" s="15">
        <f t="shared" si="60"/>
        <v>30</v>
      </c>
      <c r="P1441" s="15">
        <f>STOCK[[#This Row],[Precio Final]]-STOCK[[#This Row],[Costo total]]</f>
        <v>30</v>
      </c>
      <c r="Q1441" s="14">
        <f>STOCK[[#This Row],[Ganancia Unitaria]]*STOCK[[#This Row],[Salidas]]</f>
        <v>30</v>
      </c>
      <c r="R1441" s="14"/>
      <c r="S1441" s="14"/>
      <c r="T1441" s="15"/>
      <c r="U1441" s="14"/>
      <c r="V1441" s="14"/>
    </row>
    <row r="1442" spans="1:22" ht="68" customHeight="1" x14ac:dyDescent="0.2">
      <c r="A1442" s="8" t="s">
        <v>2789</v>
      </c>
      <c r="B1442" s="8" t="s">
        <v>149</v>
      </c>
      <c r="C1442" s="10" t="s">
        <v>2790</v>
      </c>
      <c r="D1442" s="8" t="s">
        <v>42</v>
      </c>
      <c r="E1442" s="9"/>
      <c r="F1442" s="9">
        <v>18</v>
      </c>
      <c r="G1442" s="8">
        <v>1</v>
      </c>
      <c r="H1442" s="11">
        <f>SUMIFS(VENTAS[Cantidad],VENTAS[Código del producto Vendido],STOCK[[#This Row],[Code]])</f>
        <v>0</v>
      </c>
      <c r="I1442" s="8">
        <f>STOCK[[#This Row],[Entradas]]-STOCK[[#This Row],[Salidas]]</f>
        <v>1</v>
      </c>
      <c r="J1442" s="12">
        <f>STOCK[[#This Row],[Precio Final]]*10%</f>
        <v>1.8</v>
      </c>
      <c r="K1442" s="9">
        <v>12</v>
      </c>
      <c r="L1442" s="9"/>
      <c r="M1442" s="13"/>
      <c r="N1442" s="8">
        <f t="shared" si="59"/>
        <v>0</v>
      </c>
      <c r="O1442" s="9">
        <f t="shared" si="60"/>
        <v>18</v>
      </c>
      <c r="P1442" s="9">
        <f>STOCK[[#This Row],[Precio Final]]-STOCK[[#This Row],[Costo total]]</f>
        <v>18</v>
      </c>
      <c r="Q1442" s="8">
        <f>STOCK[[#This Row],[Ganancia Unitaria]]*STOCK[[#This Row],[Salidas]]</f>
        <v>0</v>
      </c>
      <c r="R1442" s="8"/>
      <c r="S1442" s="8"/>
      <c r="T1442" s="9"/>
      <c r="U1442" s="8"/>
      <c r="V1442" s="8"/>
    </row>
    <row r="1443" spans="1:22" ht="34" customHeight="1" x14ac:dyDescent="0.2">
      <c r="A1443" s="14" t="s">
        <v>2791</v>
      </c>
      <c r="B1443" s="14" t="s">
        <v>149</v>
      </c>
      <c r="C1443" s="16" t="s">
        <v>2792</v>
      </c>
      <c r="D1443" s="14" t="s">
        <v>42</v>
      </c>
      <c r="E1443" s="15"/>
      <c r="F1443" s="15">
        <v>20</v>
      </c>
      <c r="G1443" s="14">
        <v>1</v>
      </c>
      <c r="H1443" s="17">
        <f>SUMIFS(VENTAS[Cantidad],VENTAS[Código del producto Vendido],STOCK[[#This Row],[Code]])</f>
        <v>0</v>
      </c>
      <c r="I1443" s="14">
        <f>STOCK[[#This Row],[Entradas]]-STOCK[[#This Row],[Salidas]]</f>
        <v>1</v>
      </c>
      <c r="J1443" s="18">
        <f>STOCK[[#This Row],[Precio Final]]*10%</f>
        <v>2</v>
      </c>
      <c r="K1443" s="15">
        <v>12</v>
      </c>
      <c r="L1443" s="15"/>
      <c r="M1443" s="19"/>
      <c r="N1443" s="14">
        <f t="shared" si="59"/>
        <v>0</v>
      </c>
      <c r="O1443" s="15">
        <f t="shared" si="60"/>
        <v>20</v>
      </c>
      <c r="P1443" s="15">
        <f>STOCK[[#This Row],[Precio Final]]-STOCK[[#This Row],[Costo total]]</f>
        <v>20</v>
      </c>
      <c r="Q1443" s="14">
        <f>STOCK[[#This Row],[Ganancia Unitaria]]*STOCK[[#This Row],[Salidas]]</f>
        <v>0</v>
      </c>
      <c r="R1443" s="14"/>
      <c r="S1443" s="14"/>
      <c r="T1443" s="15"/>
      <c r="U1443" s="14"/>
      <c r="V1443" s="14"/>
    </row>
    <row r="1444" spans="1:22" ht="34" customHeight="1" x14ac:dyDescent="0.2">
      <c r="A1444" s="8" t="s">
        <v>2793</v>
      </c>
      <c r="B1444" s="8" t="s">
        <v>149</v>
      </c>
      <c r="C1444" s="10" t="s">
        <v>2438</v>
      </c>
      <c r="D1444" s="8" t="s">
        <v>42</v>
      </c>
      <c r="E1444" s="9"/>
      <c r="F1444" s="9">
        <v>15</v>
      </c>
      <c r="G1444" s="8">
        <v>1</v>
      </c>
      <c r="H1444" s="11">
        <f>SUMIFS(VENTAS[Cantidad],VENTAS[Código del producto Vendido],STOCK[[#This Row],[Code]])</f>
        <v>0</v>
      </c>
      <c r="I1444" s="8">
        <f>STOCK[[#This Row],[Entradas]]-STOCK[[#This Row],[Salidas]]</f>
        <v>1</v>
      </c>
      <c r="J1444" s="12">
        <f>STOCK[[#This Row],[Precio Final]]*10%</f>
        <v>1.5</v>
      </c>
      <c r="K1444" s="9">
        <v>12</v>
      </c>
      <c r="L1444" s="9"/>
      <c r="M1444" s="13"/>
      <c r="N1444" s="8">
        <f t="shared" si="59"/>
        <v>0</v>
      </c>
      <c r="O1444" s="9">
        <f t="shared" si="60"/>
        <v>15</v>
      </c>
      <c r="P1444" s="9">
        <f>STOCK[[#This Row],[Precio Final]]-STOCK[[#This Row],[Costo total]]</f>
        <v>15</v>
      </c>
      <c r="Q1444" s="8">
        <f>STOCK[[#This Row],[Ganancia Unitaria]]*STOCK[[#This Row],[Salidas]]</f>
        <v>0</v>
      </c>
      <c r="R1444" s="8"/>
      <c r="S1444" s="8"/>
      <c r="T1444" s="9"/>
      <c r="U1444" s="8"/>
      <c r="V1444" s="8"/>
    </row>
    <row r="1445" spans="1:22" ht="51" customHeight="1" x14ac:dyDescent="0.2">
      <c r="A1445" s="14" t="s">
        <v>2794</v>
      </c>
      <c r="B1445" s="14" t="s">
        <v>149</v>
      </c>
      <c r="C1445" s="16" t="s">
        <v>2795</v>
      </c>
      <c r="D1445" s="14" t="s">
        <v>46</v>
      </c>
      <c r="E1445" s="15"/>
      <c r="F1445" s="15">
        <v>20</v>
      </c>
      <c r="G1445" s="14">
        <v>1</v>
      </c>
      <c r="H1445" s="17">
        <f>SUMIFS(VENTAS[Cantidad],VENTAS[Código del producto Vendido],STOCK[[#This Row],[Code]])</f>
        <v>0</v>
      </c>
      <c r="I1445" s="14">
        <f>STOCK[[#This Row],[Entradas]]-STOCK[[#This Row],[Salidas]]</f>
        <v>1</v>
      </c>
      <c r="J1445" s="18">
        <f>STOCK[[#This Row],[Precio Final]]*10%</f>
        <v>2</v>
      </c>
      <c r="K1445" s="15">
        <v>12</v>
      </c>
      <c r="L1445" s="15"/>
      <c r="M1445" s="19"/>
      <c r="N1445" s="14">
        <f t="shared" si="59"/>
        <v>0</v>
      </c>
      <c r="O1445" s="15">
        <f t="shared" si="60"/>
        <v>20</v>
      </c>
      <c r="P1445" s="15">
        <f>STOCK[[#This Row],[Precio Final]]-STOCK[[#This Row],[Costo total]]</f>
        <v>20</v>
      </c>
      <c r="Q1445" s="14">
        <f>STOCK[[#This Row],[Ganancia Unitaria]]*STOCK[[#This Row],[Salidas]]</f>
        <v>0</v>
      </c>
      <c r="R1445" s="14"/>
      <c r="S1445" s="14"/>
      <c r="T1445" s="15"/>
      <c r="U1445" s="14"/>
      <c r="V1445" s="14"/>
    </row>
    <row r="1446" spans="1:22" ht="51" customHeight="1" x14ac:dyDescent="0.2">
      <c r="A1446" s="8" t="s">
        <v>2796</v>
      </c>
      <c r="B1446" s="8" t="s">
        <v>149</v>
      </c>
      <c r="C1446" s="10" t="s">
        <v>2797</v>
      </c>
      <c r="D1446" s="8" t="s">
        <v>69</v>
      </c>
      <c r="E1446" s="9"/>
      <c r="F1446" s="9">
        <v>15</v>
      </c>
      <c r="G1446" s="8">
        <v>1</v>
      </c>
      <c r="H1446" s="11">
        <f>SUMIFS(VENTAS[Cantidad],VENTAS[Código del producto Vendido],STOCK[[#This Row],[Code]])</f>
        <v>0</v>
      </c>
      <c r="I1446" s="8">
        <f>STOCK[[#This Row],[Entradas]]-STOCK[[#This Row],[Salidas]]</f>
        <v>1</v>
      </c>
      <c r="J1446" s="12">
        <f>STOCK[[#This Row],[Precio Final]]*10%</f>
        <v>1.5</v>
      </c>
      <c r="K1446" s="9">
        <v>12</v>
      </c>
      <c r="L1446" s="9"/>
      <c r="M1446" s="13"/>
      <c r="N1446" s="8">
        <f t="shared" si="59"/>
        <v>0</v>
      </c>
      <c r="O1446" s="9">
        <f t="shared" si="60"/>
        <v>15</v>
      </c>
      <c r="P1446" s="9">
        <f>STOCK[[#This Row],[Precio Final]]-STOCK[[#This Row],[Costo total]]</f>
        <v>15</v>
      </c>
      <c r="Q1446" s="8">
        <f>STOCK[[#This Row],[Ganancia Unitaria]]*STOCK[[#This Row],[Salidas]]</f>
        <v>0</v>
      </c>
      <c r="R1446" s="8"/>
      <c r="S1446" s="8"/>
      <c r="T1446" s="9"/>
      <c r="U1446" s="8"/>
      <c r="V1446" s="8"/>
    </row>
    <row r="1447" spans="1:22" ht="51" customHeight="1" x14ac:dyDescent="0.2">
      <c r="A1447" s="14" t="s">
        <v>2798</v>
      </c>
      <c r="B1447" s="14" t="s">
        <v>149</v>
      </c>
      <c r="C1447" s="16" t="s">
        <v>2799</v>
      </c>
      <c r="D1447" s="14" t="s">
        <v>46</v>
      </c>
      <c r="E1447" s="15"/>
      <c r="F1447" s="15">
        <v>15</v>
      </c>
      <c r="G1447" s="14">
        <v>1</v>
      </c>
      <c r="H1447" s="17">
        <f>SUMIFS(VENTAS[Cantidad],VENTAS[Código del producto Vendido],STOCK[[#This Row],[Code]])</f>
        <v>0</v>
      </c>
      <c r="I1447" s="14">
        <f>STOCK[[#This Row],[Entradas]]-STOCK[[#This Row],[Salidas]]</f>
        <v>1</v>
      </c>
      <c r="J1447" s="18">
        <f>STOCK[[#This Row],[Precio Final]]*10%</f>
        <v>1.5</v>
      </c>
      <c r="K1447" s="15">
        <v>12</v>
      </c>
      <c r="L1447" s="15"/>
      <c r="M1447" s="19"/>
      <c r="N1447" s="14">
        <f t="shared" si="59"/>
        <v>0</v>
      </c>
      <c r="O1447" s="15">
        <f t="shared" si="60"/>
        <v>15</v>
      </c>
      <c r="P1447" s="15">
        <f>STOCK[[#This Row],[Precio Final]]-STOCK[[#This Row],[Costo total]]</f>
        <v>15</v>
      </c>
      <c r="Q1447" s="14">
        <f>STOCK[[#This Row],[Ganancia Unitaria]]*STOCK[[#This Row],[Salidas]]</f>
        <v>0</v>
      </c>
      <c r="R1447" s="14"/>
      <c r="S1447" s="14"/>
      <c r="T1447" s="15"/>
      <c r="U1447" s="14"/>
      <c r="V1447" s="14"/>
    </row>
    <row r="1448" spans="1:22" ht="51" customHeight="1" x14ac:dyDescent="0.2">
      <c r="A1448" s="8" t="s">
        <v>2800</v>
      </c>
      <c r="B1448" s="8" t="s">
        <v>149</v>
      </c>
      <c r="C1448" s="10" t="s">
        <v>2801</v>
      </c>
      <c r="D1448" s="8" t="s">
        <v>46</v>
      </c>
      <c r="E1448" s="9"/>
      <c r="F1448" s="9">
        <v>18</v>
      </c>
      <c r="G1448" s="8">
        <v>1</v>
      </c>
      <c r="H1448" s="11">
        <f>SUMIFS(VENTAS[Cantidad],VENTAS[Código del producto Vendido],STOCK[[#This Row],[Code]])</f>
        <v>1</v>
      </c>
      <c r="I1448" s="8">
        <f>STOCK[[#This Row],[Entradas]]-STOCK[[#This Row],[Salidas]]</f>
        <v>0</v>
      </c>
      <c r="J1448" s="12">
        <f>STOCK[[#This Row],[Precio Final]]*10%</f>
        <v>1.8</v>
      </c>
      <c r="K1448" s="9">
        <v>12</v>
      </c>
      <c r="L1448" s="9"/>
      <c r="M1448" s="13"/>
      <c r="N1448" s="8">
        <f t="shared" si="59"/>
        <v>0</v>
      </c>
      <c r="O1448" s="9">
        <f t="shared" si="60"/>
        <v>18</v>
      </c>
      <c r="P1448" s="9">
        <f>STOCK[[#This Row],[Precio Final]]-STOCK[[#This Row],[Costo total]]</f>
        <v>18</v>
      </c>
      <c r="Q1448" s="8">
        <f>STOCK[[#This Row],[Ganancia Unitaria]]*STOCK[[#This Row],[Salidas]]</f>
        <v>18</v>
      </c>
      <c r="R1448" s="8"/>
      <c r="S1448" s="8"/>
      <c r="T1448" s="9"/>
      <c r="U1448" s="8"/>
      <c r="V1448" s="8"/>
    </row>
    <row r="1449" spans="1:22" ht="34" customHeight="1" x14ac:dyDescent="0.2">
      <c r="A1449" s="14" t="s">
        <v>2802</v>
      </c>
      <c r="B1449" s="14" t="s">
        <v>149</v>
      </c>
      <c r="C1449" s="16" t="s">
        <v>2739</v>
      </c>
      <c r="D1449" s="14" t="s">
        <v>46</v>
      </c>
      <c r="E1449" s="15"/>
      <c r="F1449" s="15">
        <v>18</v>
      </c>
      <c r="G1449" s="14">
        <v>1</v>
      </c>
      <c r="H1449" s="17">
        <f>SUMIFS(VENTAS[Cantidad],VENTAS[Código del producto Vendido],STOCK[[#This Row],[Code]])</f>
        <v>1</v>
      </c>
      <c r="I1449" s="14">
        <f>STOCK[[#This Row],[Entradas]]-STOCK[[#This Row],[Salidas]]</f>
        <v>0</v>
      </c>
      <c r="J1449" s="18">
        <f>STOCK[[#This Row],[Precio Final]]*10%</f>
        <v>1.8</v>
      </c>
      <c r="K1449" s="15">
        <v>12</v>
      </c>
      <c r="L1449" s="15"/>
      <c r="M1449" s="19"/>
      <c r="N1449" s="14">
        <f t="shared" si="59"/>
        <v>0</v>
      </c>
      <c r="O1449" s="15">
        <f t="shared" si="60"/>
        <v>18</v>
      </c>
      <c r="P1449" s="15">
        <f>STOCK[[#This Row],[Precio Final]]-STOCK[[#This Row],[Costo total]]</f>
        <v>18</v>
      </c>
      <c r="Q1449" s="14">
        <f>STOCK[[#This Row],[Ganancia Unitaria]]*STOCK[[#This Row],[Salidas]]</f>
        <v>18</v>
      </c>
      <c r="R1449" s="14"/>
      <c r="S1449" s="14"/>
      <c r="T1449" s="15"/>
      <c r="U1449" s="14"/>
      <c r="V1449" s="14"/>
    </row>
    <row r="1450" spans="1:22" ht="34" customHeight="1" x14ac:dyDescent="0.2">
      <c r="A1450" s="8" t="s">
        <v>2803</v>
      </c>
      <c r="B1450" s="8" t="s">
        <v>149</v>
      </c>
      <c r="C1450" s="10" t="s">
        <v>2737</v>
      </c>
      <c r="D1450" s="8" t="s">
        <v>46</v>
      </c>
      <c r="E1450" s="9"/>
      <c r="F1450" s="9">
        <v>18</v>
      </c>
      <c r="G1450" s="8">
        <v>1</v>
      </c>
      <c r="H1450" s="11">
        <f>SUMIFS(VENTAS[Cantidad],VENTAS[Código del producto Vendido],STOCK[[#This Row],[Code]])</f>
        <v>0</v>
      </c>
      <c r="I1450" s="8">
        <f>STOCK[[#This Row],[Entradas]]-STOCK[[#This Row],[Salidas]]</f>
        <v>1</v>
      </c>
      <c r="J1450" s="12">
        <f>STOCK[[#This Row],[Precio Final]]*10%</f>
        <v>1.8</v>
      </c>
      <c r="K1450" s="9">
        <v>12</v>
      </c>
      <c r="L1450" s="9"/>
      <c r="M1450" s="13"/>
      <c r="N1450" s="8">
        <f t="shared" si="59"/>
        <v>0</v>
      </c>
      <c r="O1450" s="9">
        <f t="shared" si="60"/>
        <v>18</v>
      </c>
      <c r="P1450" s="9">
        <f>STOCK[[#This Row],[Precio Final]]-STOCK[[#This Row],[Costo total]]</f>
        <v>18</v>
      </c>
      <c r="Q1450" s="8">
        <f>STOCK[[#This Row],[Ganancia Unitaria]]*STOCK[[#This Row],[Salidas]]</f>
        <v>0</v>
      </c>
      <c r="R1450" s="8"/>
      <c r="S1450" s="8"/>
      <c r="T1450" s="9"/>
      <c r="U1450" s="8"/>
      <c r="V1450" s="8"/>
    </row>
    <row r="1451" spans="1:22" ht="34" customHeight="1" x14ac:dyDescent="0.2">
      <c r="A1451" s="14" t="s">
        <v>2804</v>
      </c>
      <c r="B1451" s="14" t="s">
        <v>149</v>
      </c>
      <c r="C1451" s="16" t="s">
        <v>2805</v>
      </c>
      <c r="D1451" s="14" t="s">
        <v>46</v>
      </c>
      <c r="E1451" s="15"/>
      <c r="F1451" s="15">
        <v>18</v>
      </c>
      <c r="G1451" s="14">
        <v>1</v>
      </c>
      <c r="H1451" s="17">
        <f>SUMIFS(VENTAS[Cantidad],VENTAS[Código del producto Vendido],STOCK[[#This Row],[Code]])</f>
        <v>1</v>
      </c>
      <c r="I1451" s="14">
        <f>STOCK[[#This Row],[Entradas]]-STOCK[[#This Row],[Salidas]]</f>
        <v>0</v>
      </c>
      <c r="J1451" s="18">
        <f>STOCK[[#This Row],[Precio Final]]*10%</f>
        <v>1.8</v>
      </c>
      <c r="K1451" s="15">
        <v>12</v>
      </c>
      <c r="L1451" s="15"/>
      <c r="M1451" s="19"/>
      <c r="N1451" s="14">
        <f t="shared" si="59"/>
        <v>0</v>
      </c>
      <c r="O1451" s="15">
        <f t="shared" si="60"/>
        <v>18</v>
      </c>
      <c r="P1451" s="15">
        <f>STOCK[[#This Row],[Precio Final]]-STOCK[[#This Row],[Costo total]]</f>
        <v>18</v>
      </c>
      <c r="Q1451" s="14">
        <f>STOCK[[#This Row],[Ganancia Unitaria]]*STOCK[[#This Row],[Salidas]]</f>
        <v>18</v>
      </c>
      <c r="R1451" s="14"/>
      <c r="S1451" s="14"/>
      <c r="T1451" s="15"/>
      <c r="U1451" s="14"/>
      <c r="V1451" s="14"/>
    </row>
    <row r="1452" spans="1:22" ht="34" customHeight="1" x14ac:dyDescent="0.2">
      <c r="A1452" s="8" t="s">
        <v>2806</v>
      </c>
      <c r="B1452" s="8" t="s">
        <v>513</v>
      </c>
      <c r="C1452" s="10" t="s">
        <v>2807</v>
      </c>
      <c r="D1452" s="8" t="s">
        <v>34</v>
      </c>
      <c r="E1452" s="9"/>
      <c r="F1452" s="9">
        <v>18</v>
      </c>
      <c r="G1452" s="8">
        <v>1</v>
      </c>
      <c r="H1452" s="11">
        <f>SUMIFS(VENTAS[Cantidad],VENTAS[Código del producto Vendido],STOCK[[#This Row],[Code]])</f>
        <v>1</v>
      </c>
      <c r="I1452" s="8">
        <f>STOCK[[#This Row],[Entradas]]-STOCK[[#This Row],[Salidas]]</f>
        <v>0</v>
      </c>
      <c r="J1452" s="12">
        <f>STOCK[[#This Row],[Precio Final]]*10%</f>
        <v>1.8</v>
      </c>
      <c r="K1452" s="9">
        <v>12</v>
      </c>
      <c r="L1452" s="9"/>
      <c r="M1452" s="13"/>
      <c r="N1452" s="8">
        <f t="shared" si="59"/>
        <v>0</v>
      </c>
      <c r="O1452" s="9">
        <f t="shared" si="60"/>
        <v>18</v>
      </c>
      <c r="P1452" s="9">
        <f>STOCK[[#This Row],[Precio Final]]-STOCK[[#This Row],[Costo total]]</f>
        <v>18</v>
      </c>
      <c r="Q1452" s="8">
        <f>STOCK[[#This Row],[Ganancia Unitaria]]*STOCK[[#This Row],[Salidas]]</f>
        <v>18</v>
      </c>
      <c r="R1452" s="8"/>
      <c r="S1452" s="8"/>
      <c r="T1452" s="9"/>
      <c r="U1452" s="8"/>
      <c r="V1452" s="8"/>
    </row>
    <row r="1453" spans="1:22" ht="51" customHeight="1" x14ac:dyDescent="0.2">
      <c r="A1453" s="14" t="s">
        <v>2808</v>
      </c>
      <c r="B1453" s="14" t="s">
        <v>99</v>
      </c>
      <c r="C1453" s="16" t="s">
        <v>2809</v>
      </c>
      <c r="D1453" s="14" t="s">
        <v>42</v>
      </c>
      <c r="E1453" s="15"/>
      <c r="F1453" s="15">
        <v>20</v>
      </c>
      <c r="G1453" s="14">
        <v>1</v>
      </c>
      <c r="H1453" s="17">
        <f>SUMIFS(VENTAS[Cantidad],VENTAS[Código del producto Vendido],STOCK[[#This Row],[Code]])</f>
        <v>1</v>
      </c>
      <c r="I1453" s="14">
        <f>STOCK[[#This Row],[Entradas]]-STOCK[[#This Row],[Salidas]]</f>
        <v>0</v>
      </c>
      <c r="J1453" s="18">
        <f>STOCK[[#This Row],[Precio Final]]*10%</f>
        <v>2</v>
      </c>
      <c r="K1453" s="15">
        <v>12</v>
      </c>
      <c r="L1453" s="15"/>
      <c r="M1453" s="19"/>
      <c r="N1453" s="14">
        <f t="shared" si="59"/>
        <v>0</v>
      </c>
      <c r="O1453" s="15">
        <f t="shared" si="60"/>
        <v>20</v>
      </c>
      <c r="P1453" s="15">
        <f>STOCK[[#This Row],[Precio Final]]-STOCK[[#This Row],[Costo total]]</f>
        <v>20</v>
      </c>
      <c r="Q1453" s="14">
        <f>STOCK[[#This Row],[Ganancia Unitaria]]*STOCK[[#This Row],[Salidas]]</f>
        <v>20</v>
      </c>
      <c r="R1453" s="14"/>
      <c r="S1453" s="14"/>
      <c r="T1453" s="15"/>
      <c r="U1453" s="14"/>
      <c r="V1453" s="14"/>
    </row>
    <row r="1454" spans="1:22" ht="34" customHeight="1" x14ac:dyDescent="0.2">
      <c r="A1454" s="8" t="s">
        <v>2810</v>
      </c>
      <c r="B1454" s="8" t="s">
        <v>513</v>
      </c>
      <c r="C1454" s="10" t="s">
        <v>2811</v>
      </c>
      <c r="D1454" s="8" t="s">
        <v>34</v>
      </c>
      <c r="E1454" s="9"/>
      <c r="F1454" s="9">
        <v>20</v>
      </c>
      <c r="G1454" s="8">
        <v>1</v>
      </c>
      <c r="H1454" s="11">
        <f>SUMIFS(VENTAS[Cantidad],VENTAS[Código del producto Vendido],STOCK[[#This Row],[Code]])</f>
        <v>2</v>
      </c>
      <c r="I1454" s="8">
        <f>STOCK[[#This Row],[Entradas]]-STOCK[[#This Row],[Salidas]]</f>
        <v>-1</v>
      </c>
      <c r="J1454" s="12">
        <f>STOCK[[#This Row],[Precio Final]]*10%</f>
        <v>2</v>
      </c>
      <c r="K1454" s="9">
        <v>12</v>
      </c>
      <c r="L1454" s="9"/>
      <c r="M1454" s="13"/>
      <c r="N1454" s="8">
        <f t="shared" si="59"/>
        <v>0</v>
      </c>
      <c r="O1454" s="9">
        <f t="shared" si="60"/>
        <v>20</v>
      </c>
      <c r="P1454" s="9">
        <f>STOCK[[#This Row],[Precio Final]]-STOCK[[#This Row],[Costo total]]</f>
        <v>20</v>
      </c>
      <c r="Q1454" s="8">
        <f>STOCK[[#This Row],[Ganancia Unitaria]]*STOCK[[#This Row],[Salidas]]</f>
        <v>40</v>
      </c>
      <c r="R1454" s="8"/>
      <c r="S1454" s="8"/>
      <c r="T1454" s="9"/>
      <c r="U1454" s="8"/>
      <c r="V1454" s="8"/>
    </row>
    <row r="1455" spans="1:22" ht="68" customHeight="1" x14ac:dyDescent="0.2">
      <c r="A1455" s="14" t="s">
        <v>2812</v>
      </c>
      <c r="B1455" s="14" t="s">
        <v>149</v>
      </c>
      <c r="C1455" s="16" t="s">
        <v>2813</v>
      </c>
      <c r="D1455" s="14" t="s">
        <v>69</v>
      </c>
      <c r="E1455" s="15"/>
      <c r="F1455" s="15">
        <v>25</v>
      </c>
      <c r="G1455" s="14">
        <v>1</v>
      </c>
      <c r="H1455" s="17">
        <f>SUMIFS(VENTAS[Cantidad],VENTAS[Código del producto Vendido],STOCK[[#This Row],[Code]])</f>
        <v>0</v>
      </c>
      <c r="I1455" s="14">
        <f>STOCK[[#This Row],[Entradas]]-STOCK[[#This Row],[Salidas]]</f>
        <v>1</v>
      </c>
      <c r="J1455" s="18">
        <f>STOCK[[#This Row],[Precio Final]]*10%</f>
        <v>2.5</v>
      </c>
      <c r="K1455" s="15">
        <v>12</v>
      </c>
      <c r="L1455" s="15"/>
      <c r="M1455" s="19"/>
      <c r="N1455" s="14">
        <f t="shared" si="59"/>
        <v>0</v>
      </c>
      <c r="O1455" s="15">
        <f t="shared" si="60"/>
        <v>25</v>
      </c>
      <c r="P1455" s="15">
        <f>STOCK[[#This Row],[Precio Final]]-STOCK[[#This Row],[Costo total]]</f>
        <v>25</v>
      </c>
      <c r="Q1455" s="14">
        <f>STOCK[[#This Row],[Ganancia Unitaria]]*STOCK[[#This Row],[Salidas]]</f>
        <v>0</v>
      </c>
      <c r="R1455" s="14"/>
      <c r="S1455" s="14"/>
      <c r="T1455" s="15"/>
      <c r="U1455" s="14"/>
      <c r="V1455" s="14"/>
    </row>
    <row r="1456" spans="1:22" ht="51" customHeight="1" x14ac:dyDescent="0.2">
      <c r="A1456" s="8" t="s">
        <v>2814</v>
      </c>
      <c r="B1456" s="8" t="s">
        <v>99</v>
      </c>
      <c r="C1456" s="10" t="s">
        <v>2815</v>
      </c>
      <c r="D1456" s="8" t="s">
        <v>224</v>
      </c>
      <c r="E1456" s="9"/>
      <c r="F1456" s="9">
        <v>22</v>
      </c>
      <c r="G1456" s="8">
        <v>1</v>
      </c>
      <c r="H1456" s="11">
        <f>SUMIFS(VENTAS[Cantidad],VENTAS[Código del producto Vendido],STOCK[[#This Row],[Code]])</f>
        <v>0</v>
      </c>
      <c r="I1456" s="8">
        <f>STOCK[[#This Row],[Entradas]]-STOCK[[#This Row],[Salidas]]</f>
        <v>1</v>
      </c>
      <c r="J1456" s="12">
        <f>STOCK[[#This Row],[Precio Final]]*10%</f>
        <v>2.2000000000000002</v>
      </c>
      <c r="K1456" s="9">
        <v>12</v>
      </c>
      <c r="L1456" s="9"/>
      <c r="M1456" s="13"/>
      <c r="N1456" s="8">
        <f t="shared" si="59"/>
        <v>0</v>
      </c>
      <c r="O1456" s="9">
        <f t="shared" si="60"/>
        <v>22</v>
      </c>
      <c r="P1456" s="9">
        <f>STOCK[[#This Row],[Precio Final]]-STOCK[[#This Row],[Costo total]]</f>
        <v>22</v>
      </c>
      <c r="Q1456" s="8">
        <f>STOCK[[#This Row],[Ganancia Unitaria]]*STOCK[[#This Row],[Salidas]]</f>
        <v>0</v>
      </c>
      <c r="R1456" s="8"/>
      <c r="S1456" s="8"/>
      <c r="T1456" s="9"/>
      <c r="U1456" s="8"/>
      <c r="V1456" s="8"/>
    </row>
    <row r="1457" spans="1:22" ht="51" customHeight="1" x14ac:dyDescent="0.2">
      <c r="A1457" s="14" t="s">
        <v>2816</v>
      </c>
      <c r="B1457" s="14" t="s">
        <v>513</v>
      </c>
      <c r="C1457" s="16" t="s">
        <v>2817</v>
      </c>
      <c r="D1457" s="14" t="s">
        <v>34</v>
      </c>
      <c r="E1457" s="15"/>
      <c r="F1457" s="15">
        <v>20</v>
      </c>
      <c r="G1457" s="14">
        <v>1</v>
      </c>
      <c r="H1457" s="17">
        <f>SUMIFS(VENTAS[Cantidad],VENTAS[Código del producto Vendido],STOCK[[#This Row],[Code]])</f>
        <v>1</v>
      </c>
      <c r="I1457" s="14">
        <f>STOCK[[#This Row],[Entradas]]-STOCK[[#This Row],[Salidas]]</f>
        <v>0</v>
      </c>
      <c r="J1457" s="18">
        <f>STOCK[[#This Row],[Precio Final]]*10%</f>
        <v>2</v>
      </c>
      <c r="K1457" s="15">
        <v>12</v>
      </c>
      <c r="L1457" s="15"/>
      <c r="M1457" s="19"/>
      <c r="N1457" s="14">
        <f t="shared" si="59"/>
        <v>0</v>
      </c>
      <c r="O1457" s="15">
        <f t="shared" si="60"/>
        <v>20</v>
      </c>
      <c r="P1457" s="15">
        <f>STOCK[[#This Row],[Precio Final]]-STOCK[[#This Row],[Costo total]]</f>
        <v>20</v>
      </c>
      <c r="Q1457" s="14">
        <f>STOCK[[#This Row],[Ganancia Unitaria]]*STOCK[[#This Row],[Salidas]]</f>
        <v>20</v>
      </c>
      <c r="R1457" s="14"/>
      <c r="S1457" s="14"/>
      <c r="T1457" s="15"/>
      <c r="U1457" s="14"/>
      <c r="V1457" s="14"/>
    </row>
    <row r="1458" spans="1:22" ht="51" customHeight="1" x14ac:dyDescent="0.2">
      <c r="A1458" s="8" t="s">
        <v>2818</v>
      </c>
      <c r="B1458" s="8" t="s">
        <v>149</v>
      </c>
      <c r="C1458" s="10" t="s">
        <v>2819</v>
      </c>
      <c r="D1458" s="8" t="s">
        <v>42</v>
      </c>
      <c r="E1458" s="9"/>
      <c r="F1458" s="9">
        <v>20</v>
      </c>
      <c r="G1458" s="8">
        <v>1</v>
      </c>
      <c r="H1458" s="11">
        <f>SUMIFS(VENTAS[Cantidad],VENTAS[Código del producto Vendido],STOCK[[#This Row],[Code]])</f>
        <v>0</v>
      </c>
      <c r="I1458" s="8">
        <f>STOCK[[#This Row],[Entradas]]-STOCK[[#This Row],[Salidas]]</f>
        <v>1</v>
      </c>
      <c r="J1458" s="12">
        <f>STOCK[[#This Row],[Precio Final]]*10%</f>
        <v>2</v>
      </c>
      <c r="K1458" s="9">
        <v>12</v>
      </c>
      <c r="L1458" s="9"/>
      <c r="M1458" s="13"/>
      <c r="N1458" s="8">
        <f t="shared" si="59"/>
        <v>0</v>
      </c>
      <c r="O1458" s="9">
        <f t="shared" si="60"/>
        <v>20</v>
      </c>
      <c r="P1458" s="9">
        <f>STOCK[[#This Row],[Precio Final]]-STOCK[[#This Row],[Costo total]]</f>
        <v>20</v>
      </c>
      <c r="Q1458" s="8">
        <f>STOCK[[#This Row],[Ganancia Unitaria]]*STOCK[[#This Row],[Salidas]]</f>
        <v>0</v>
      </c>
      <c r="R1458" s="8"/>
      <c r="S1458" s="8"/>
      <c r="T1458" s="9"/>
      <c r="U1458" s="8"/>
      <c r="V1458" s="8"/>
    </row>
    <row r="1459" spans="1:22" ht="51" customHeight="1" x14ac:dyDescent="0.2">
      <c r="A1459" s="14" t="s">
        <v>2820</v>
      </c>
      <c r="B1459" s="14" t="s">
        <v>149</v>
      </c>
      <c r="C1459" s="16" t="s">
        <v>2821</v>
      </c>
      <c r="D1459" s="14" t="s">
        <v>42</v>
      </c>
      <c r="E1459" s="15"/>
      <c r="F1459" s="15">
        <v>18</v>
      </c>
      <c r="G1459" s="14">
        <v>1</v>
      </c>
      <c r="H1459" s="17">
        <f>SUMIFS(VENTAS[Cantidad],VENTAS[Código del producto Vendido],STOCK[[#This Row],[Code]])</f>
        <v>0</v>
      </c>
      <c r="I1459" s="14">
        <f>STOCK[[#This Row],[Entradas]]-STOCK[[#This Row],[Salidas]]</f>
        <v>1</v>
      </c>
      <c r="J1459" s="18">
        <f>STOCK[[#This Row],[Precio Final]]*10%</f>
        <v>1.8</v>
      </c>
      <c r="K1459" s="15">
        <v>12</v>
      </c>
      <c r="L1459" s="15"/>
      <c r="M1459" s="19"/>
      <c r="N1459" s="14">
        <f t="shared" si="59"/>
        <v>0</v>
      </c>
      <c r="O1459" s="15">
        <f t="shared" si="60"/>
        <v>18</v>
      </c>
      <c r="P1459" s="15">
        <f>STOCK[[#This Row],[Precio Final]]-STOCK[[#This Row],[Costo total]]</f>
        <v>18</v>
      </c>
      <c r="Q1459" s="14">
        <f>STOCK[[#This Row],[Ganancia Unitaria]]*STOCK[[#This Row],[Salidas]]</f>
        <v>0</v>
      </c>
      <c r="R1459" s="14"/>
      <c r="S1459" s="14"/>
      <c r="T1459" s="15"/>
      <c r="U1459" s="14"/>
      <c r="V1459" s="14"/>
    </row>
    <row r="1460" spans="1:22" ht="51" customHeight="1" x14ac:dyDescent="0.2">
      <c r="A1460" s="8" t="s">
        <v>2822</v>
      </c>
      <c r="B1460" s="8" t="s">
        <v>149</v>
      </c>
      <c r="C1460" s="10" t="s">
        <v>2823</v>
      </c>
      <c r="D1460" s="8" t="s">
        <v>69</v>
      </c>
      <c r="E1460" s="9"/>
      <c r="F1460" s="9">
        <v>18</v>
      </c>
      <c r="G1460" s="8">
        <v>1</v>
      </c>
      <c r="H1460" s="11">
        <f>SUMIFS(VENTAS[Cantidad],VENTAS[Código del producto Vendido],STOCK[[#This Row],[Code]])</f>
        <v>0</v>
      </c>
      <c r="I1460" s="8">
        <f>STOCK[[#This Row],[Entradas]]-STOCK[[#This Row],[Salidas]]</f>
        <v>1</v>
      </c>
      <c r="J1460" s="12">
        <f>STOCK[[#This Row],[Precio Final]]*10%</f>
        <v>1.8</v>
      </c>
      <c r="K1460" s="9">
        <v>12</v>
      </c>
      <c r="L1460" s="9"/>
      <c r="M1460" s="13"/>
      <c r="N1460" s="8">
        <f t="shared" si="59"/>
        <v>0</v>
      </c>
      <c r="O1460" s="9">
        <f t="shared" si="60"/>
        <v>18</v>
      </c>
      <c r="P1460" s="9">
        <f>STOCK[[#This Row],[Precio Final]]-STOCK[[#This Row],[Costo total]]</f>
        <v>18</v>
      </c>
      <c r="Q1460" s="8">
        <f>STOCK[[#This Row],[Ganancia Unitaria]]*STOCK[[#This Row],[Salidas]]</f>
        <v>0</v>
      </c>
      <c r="R1460" s="8"/>
      <c r="S1460" s="8"/>
      <c r="T1460" s="9"/>
      <c r="U1460" s="8"/>
      <c r="V1460" s="8"/>
    </row>
    <row r="1461" spans="1:22" ht="34" customHeight="1" x14ac:dyDescent="0.2">
      <c r="A1461" s="14" t="s">
        <v>2824</v>
      </c>
      <c r="B1461" s="14" t="s">
        <v>99</v>
      </c>
      <c r="C1461" s="16" t="s">
        <v>2825</v>
      </c>
      <c r="D1461" s="14" t="s">
        <v>113</v>
      </c>
      <c r="E1461" s="15"/>
      <c r="F1461" s="15">
        <v>30</v>
      </c>
      <c r="G1461" s="14">
        <v>1</v>
      </c>
      <c r="H1461" s="17">
        <f>SUMIFS(VENTAS[Cantidad],VENTAS[Código del producto Vendido],STOCK[[#This Row],[Code]])</f>
        <v>1</v>
      </c>
      <c r="I1461" s="14">
        <f>STOCK[[#This Row],[Entradas]]-STOCK[[#This Row],[Salidas]]</f>
        <v>0</v>
      </c>
      <c r="J1461" s="18">
        <f>STOCK[[#This Row],[Precio Final]]*10%</f>
        <v>3</v>
      </c>
      <c r="K1461" s="15">
        <v>12</v>
      </c>
      <c r="L1461" s="15"/>
      <c r="M1461" s="19"/>
      <c r="N1461" s="14">
        <f t="shared" si="59"/>
        <v>0</v>
      </c>
      <c r="O1461" s="15">
        <f t="shared" si="60"/>
        <v>30</v>
      </c>
      <c r="P1461" s="15">
        <f>STOCK[[#This Row],[Precio Final]]-STOCK[[#This Row],[Costo total]]</f>
        <v>30</v>
      </c>
      <c r="Q1461" s="14">
        <f>STOCK[[#This Row],[Ganancia Unitaria]]*STOCK[[#This Row],[Salidas]]</f>
        <v>30</v>
      </c>
      <c r="R1461" s="14"/>
      <c r="S1461" s="14"/>
      <c r="T1461" s="15"/>
      <c r="U1461" s="14"/>
      <c r="V1461" s="14"/>
    </row>
    <row r="1462" spans="1:22" ht="34" customHeight="1" x14ac:dyDescent="0.2">
      <c r="A1462" s="8" t="s">
        <v>2826</v>
      </c>
      <c r="B1462" s="8" t="s">
        <v>99</v>
      </c>
      <c r="C1462" s="10" t="s">
        <v>2827</v>
      </c>
      <c r="D1462" s="8" t="s">
        <v>113</v>
      </c>
      <c r="E1462" s="9"/>
      <c r="F1462" s="9">
        <v>20</v>
      </c>
      <c r="G1462" s="8">
        <v>1</v>
      </c>
      <c r="H1462" s="11">
        <f>SUMIFS(VENTAS[Cantidad],VENTAS[Código del producto Vendido],STOCK[[#This Row],[Code]])</f>
        <v>0</v>
      </c>
      <c r="I1462" s="8">
        <f>STOCK[[#This Row],[Entradas]]-STOCK[[#This Row],[Salidas]]</f>
        <v>1</v>
      </c>
      <c r="J1462" s="12">
        <f>STOCK[[#This Row],[Precio Final]]*10%</f>
        <v>2</v>
      </c>
      <c r="K1462" s="9">
        <v>12</v>
      </c>
      <c r="L1462" s="9"/>
      <c r="M1462" s="13"/>
      <c r="N1462" s="8">
        <f t="shared" si="59"/>
        <v>0</v>
      </c>
      <c r="O1462" s="9">
        <f t="shared" si="60"/>
        <v>20</v>
      </c>
      <c r="P1462" s="9">
        <f>STOCK[[#This Row],[Precio Final]]-STOCK[[#This Row],[Costo total]]</f>
        <v>20</v>
      </c>
      <c r="Q1462" s="8">
        <f>STOCK[[#This Row],[Ganancia Unitaria]]*STOCK[[#This Row],[Salidas]]</f>
        <v>0</v>
      </c>
      <c r="R1462" s="8"/>
      <c r="S1462" s="8"/>
      <c r="T1462" s="9"/>
      <c r="U1462" s="8"/>
      <c r="V1462" s="8"/>
    </row>
    <row r="1463" spans="1:22" ht="34" customHeight="1" x14ac:dyDescent="0.2">
      <c r="A1463" s="14" t="s">
        <v>2828</v>
      </c>
      <c r="B1463" s="14" t="s">
        <v>99</v>
      </c>
      <c r="C1463" s="16" t="s">
        <v>2829</v>
      </c>
      <c r="D1463" s="14" t="s">
        <v>113</v>
      </c>
      <c r="E1463" s="15"/>
      <c r="F1463" s="15">
        <v>22</v>
      </c>
      <c r="G1463" s="14">
        <v>1</v>
      </c>
      <c r="H1463" s="17">
        <f>SUMIFS(VENTAS[Cantidad],VENTAS[Código del producto Vendido],STOCK[[#This Row],[Code]])</f>
        <v>1</v>
      </c>
      <c r="I1463" s="14">
        <f>STOCK[[#This Row],[Entradas]]-STOCK[[#This Row],[Salidas]]</f>
        <v>0</v>
      </c>
      <c r="J1463" s="18">
        <f>STOCK[[#This Row],[Precio Final]]*10%</f>
        <v>2.2000000000000002</v>
      </c>
      <c r="K1463" s="15">
        <v>12</v>
      </c>
      <c r="L1463" s="15"/>
      <c r="M1463" s="19"/>
      <c r="N1463" s="14">
        <f t="shared" si="59"/>
        <v>0</v>
      </c>
      <c r="O1463" s="15">
        <f t="shared" si="60"/>
        <v>22</v>
      </c>
      <c r="P1463" s="15">
        <f>STOCK[[#This Row],[Precio Final]]-STOCK[[#This Row],[Costo total]]</f>
        <v>22</v>
      </c>
      <c r="Q1463" s="14">
        <f>STOCK[[#This Row],[Ganancia Unitaria]]*STOCK[[#This Row],[Salidas]]</f>
        <v>22</v>
      </c>
      <c r="R1463" s="14"/>
      <c r="S1463" s="14"/>
      <c r="T1463" s="15"/>
      <c r="U1463" s="14"/>
      <c r="V1463" s="14"/>
    </row>
    <row r="1464" spans="1:22" ht="51" customHeight="1" x14ac:dyDescent="0.2">
      <c r="A1464" s="8" t="s">
        <v>2830</v>
      </c>
      <c r="B1464" s="8" t="s">
        <v>513</v>
      </c>
      <c r="C1464" s="10" t="s">
        <v>2831</v>
      </c>
      <c r="D1464" s="8" t="s">
        <v>34</v>
      </c>
      <c r="E1464" s="9"/>
      <c r="F1464" s="9">
        <v>25</v>
      </c>
      <c r="G1464" s="8">
        <v>1</v>
      </c>
      <c r="H1464" s="11">
        <f>SUMIFS(VENTAS[Cantidad],VENTAS[Código del producto Vendido],STOCK[[#This Row],[Code]])</f>
        <v>0</v>
      </c>
      <c r="I1464" s="8">
        <f>STOCK[[#This Row],[Entradas]]-STOCK[[#This Row],[Salidas]]</f>
        <v>1</v>
      </c>
      <c r="J1464" s="12">
        <f>STOCK[[#This Row],[Precio Final]]*10%</f>
        <v>2.5</v>
      </c>
      <c r="K1464" s="9">
        <v>12</v>
      </c>
      <c r="L1464" s="9"/>
      <c r="M1464" s="13"/>
      <c r="N1464" s="8">
        <f t="shared" si="59"/>
        <v>0</v>
      </c>
      <c r="O1464" s="9">
        <f t="shared" si="60"/>
        <v>25</v>
      </c>
      <c r="P1464" s="9">
        <f>STOCK[[#This Row],[Precio Final]]-STOCK[[#This Row],[Costo total]]</f>
        <v>25</v>
      </c>
      <c r="Q1464" s="8">
        <f>STOCK[[#This Row],[Ganancia Unitaria]]*STOCK[[#This Row],[Salidas]]</f>
        <v>0</v>
      </c>
      <c r="R1464" s="8"/>
      <c r="S1464" s="8"/>
      <c r="T1464" s="9"/>
      <c r="U1464" s="8"/>
      <c r="V1464" s="8"/>
    </row>
    <row r="1465" spans="1:22" ht="51" customHeight="1" x14ac:dyDescent="0.2">
      <c r="A1465" s="14" t="s">
        <v>2832</v>
      </c>
      <c r="B1465" s="14" t="s">
        <v>99</v>
      </c>
      <c r="C1465" s="16" t="s">
        <v>2833</v>
      </c>
      <c r="D1465" s="14" t="s">
        <v>224</v>
      </c>
      <c r="E1465" s="15"/>
      <c r="F1465" s="15">
        <v>22</v>
      </c>
      <c r="G1465" s="14">
        <v>1</v>
      </c>
      <c r="H1465" s="17">
        <f>SUMIFS(VENTAS[Cantidad],VENTAS[Código del producto Vendido],STOCK[[#This Row],[Code]])</f>
        <v>0</v>
      </c>
      <c r="I1465" s="14">
        <f>STOCK[[#This Row],[Entradas]]-STOCK[[#This Row],[Salidas]]</f>
        <v>1</v>
      </c>
      <c r="J1465" s="18">
        <f>STOCK[[#This Row],[Precio Final]]*10%</f>
        <v>2.2000000000000002</v>
      </c>
      <c r="K1465" s="15">
        <v>12</v>
      </c>
      <c r="L1465" s="15"/>
      <c r="M1465" s="19"/>
      <c r="N1465" s="14">
        <f t="shared" si="59"/>
        <v>0</v>
      </c>
      <c r="O1465" s="15">
        <f t="shared" si="60"/>
        <v>22</v>
      </c>
      <c r="P1465" s="15">
        <f>STOCK[[#This Row],[Precio Final]]-STOCK[[#This Row],[Costo total]]</f>
        <v>22</v>
      </c>
      <c r="Q1465" s="14">
        <f>STOCK[[#This Row],[Ganancia Unitaria]]*STOCK[[#This Row],[Salidas]]</f>
        <v>0</v>
      </c>
      <c r="R1465" s="14"/>
      <c r="S1465" s="14"/>
      <c r="T1465" s="15"/>
      <c r="U1465" s="14"/>
      <c r="V1465" s="14"/>
    </row>
    <row r="1466" spans="1:22" ht="34" customHeight="1" x14ac:dyDescent="0.2">
      <c r="A1466" s="8" t="s">
        <v>2834</v>
      </c>
      <c r="B1466" s="8" t="s">
        <v>149</v>
      </c>
      <c r="C1466" s="10" t="s">
        <v>2835</v>
      </c>
      <c r="D1466" s="8" t="s">
        <v>42</v>
      </c>
      <c r="E1466" s="9"/>
      <c r="F1466" s="9">
        <v>25</v>
      </c>
      <c r="G1466" s="8">
        <v>1</v>
      </c>
      <c r="H1466" s="11">
        <f>SUMIFS(VENTAS[Cantidad],VENTAS[Código del producto Vendido],STOCK[[#This Row],[Code]])</f>
        <v>0</v>
      </c>
      <c r="I1466" s="8">
        <f>STOCK[[#This Row],[Entradas]]-STOCK[[#This Row],[Salidas]]</f>
        <v>1</v>
      </c>
      <c r="J1466" s="12">
        <f>STOCK[[#This Row],[Precio Final]]*10%</f>
        <v>2.5</v>
      </c>
      <c r="K1466" s="9">
        <v>12</v>
      </c>
      <c r="L1466" s="9"/>
      <c r="M1466" s="13"/>
      <c r="N1466" s="8">
        <f t="shared" si="59"/>
        <v>0</v>
      </c>
      <c r="O1466" s="9">
        <f t="shared" si="60"/>
        <v>25</v>
      </c>
      <c r="P1466" s="9">
        <f>STOCK[[#This Row],[Precio Final]]-STOCK[[#This Row],[Costo total]]</f>
        <v>25</v>
      </c>
      <c r="Q1466" s="8">
        <f>STOCK[[#This Row],[Ganancia Unitaria]]*STOCK[[#This Row],[Salidas]]</f>
        <v>0</v>
      </c>
      <c r="R1466" s="8"/>
      <c r="S1466" s="8"/>
      <c r="T1466" s="9"/>
      <c r="U1466" s="8"/>
      <c r="V1466" s="8"/>
    </row>
    <row r="1467" spans="1:22" ht="51" customHeight="1" x14ac:dyDescent="0.2">
      <c r="A1467" s="14" t="s">
        <v>2836</v>
      </c>
      <c r="B1467" s="14" t="s">
        <v>513</v>
      </c>
      <c r="C1467" s="16" t="s">
        <v>2837</v>
      </c>
      <c r="D1467" s="14" t="s">
        <v>34</v>
      </c>
      <c r="E1467" s="15"/>
      <c r="F1467" s="15">
        <v>30</v>
      </c>
      <c r="G1467" s="14">
        <v>1</v>
      </c>
      <c r="H1467" s="17">
        <f>SUMIFS(VENTAS[Cantidad],VENTAS[Código del producto Vendido],STOCK[[#This Row],[Code]])</f>
        <v>1</v>
      </c>
      <c r="I1467" s="14">
        <f>STOCK[[#This Row],[Entradas]]-STOCK[[#This Row],[Salidas]]</f>
        <v>0</v>
      </c>
      <c r="J1467" s="18">
        <f>STOCK[[#This Row],[Precio Final]]*10%</f>
        <v>3</v>
      </c>
      <c r="K1467" s="15">
        <v>12</v>
      </c>
      <c r="L1467" s="15"/>
      <c r="M1467" s="19"/>
      <c r="N1467" s="14">
        <f t="shared" si="59"/>
        <v>0</v>
      </c>
      <c r="O1467" s="15">
        <f t="shared" si="60"/>
        <v>30</v>
      </c>
      <c r="P1467" s="15">
        <f>STOCK[[#This Row],[Precio Final]]-STOCK[[#This Row],[Costo total]]</f>
        <v>30</v>
      </c>
      <c r="Q1467" s="14">
        <f>STOCK[[#This Row],[Ganancia Unitaria]]*STOCK[[#This Row],[Salidas]]</f>
        <v>30</v>
      </c>
      <c r="R1467" s="14"/>
      <c r="S1467" s="14"/>
      <c r="T1467" s="15"/>
      <c r="U1467" s="14"/>
      <c r="V1467" s="14"/>
    </row>
    <row r="1468" spans="1:22" ht="51" customHeight="1" x14ac:dyDescent="0.2">
      <c r="A1468" s="8" t="s">
        <v>2838</v>
      </c>
      <c r="B1468" s="8" t="s">
        <v>513</v>
      </c>
      <c r="C1468" s="10" t="s">
        <v>2839</v>
      </c>
      <c r="D1468" s="8" t="s">
        <v>34</v>
      </c>
      <c r="E1468" s="9"/>
      <c r="F1468" s="9">
        <v>18</v>
      </c>
      <c r="G1468" s="8">
        <v>1</v>
      </c>
      <c r="H1468" s="11">
        <f>SUMIFS(VENTAS[Cantidad],VENTAS[Código del producto Vendido],STOCK[[#This Row],[Code]])</f>
        <v>0</v>
      </c>
      <c r="I1468" s="8">
        <f>STOCK[[#This Row],[Entradas]]-STOCK[[#This Row],[Salidas]]</f>
        <v>1</v>
      </c>
      <c r="J1468" s="12">
        <f>STOCK[[#This Row],[Precio Final]]*10%</f>
        <v>1.8</v>
      </c>
      <c r="K1468" s="9">
        <v>12</v>
      </c>
      <c r="L1468" s="9"/>
      <c r="M1468" s="13"/>
      <c r="N1468" s="8">
        <f t="shared" si="59"/>
        <v>0</v>
      </c>
      <c r="O1468" s="9">
        <f t="shared" si="60"/>
        <v>18</v>
      </c>
      <c r="P1468" s="9">
        <f>STOCK[[#This Row],[Precio Final]]-STOCK[[#This Row],[Costo total]]</f>
        <v>18</v>
      </c>
      <c r="Q1468" s="8">
        <f>STOCK[[#This Row],[Ganancia Unitaria]]*STOCK[[#This Row],[Salidas]]</f>
        <v>0</v>
      </c>
      <c r="R1468" s="8"/>
      <c r="S1468" s="8"/>
      <c r="T1468" s="9"/>
      <c r="U1468" s="8"/>
      <c r="V1468" s="8"/>
    </row>
    <row r="1469" spans="1:22" ht="51" customHeight="1" x14ac:dyDescent="0.2">
      <c r="A1469" s="14" t="s">
        <v>2840</v>
      </c>
      <c r="B1469" s="14" t="s">
        <v>149</v>
      </c>
      <c r="C1469" s="16" t="s">
        <v>2841</v>
      </c>
      <c r="D1469" s="14" t="s">
        <v>42</v>
      </c>
      <c r="E1469" s="15"/>
      <c r="F1469" s="15">
        <v>30</v>
      </c>
      <c r="G1469" s="14">
        <v>1</v>
      </c>
      <c r="H1469" s="17">
        <f>SUMIFS(VENTAS[Cantidad],VENTAS[Código del producto Vendido],STOCK[[#This Row],[Code]])</f>
        <v>1</v>
      </c>
      <c r="I1469" s="14">
        <f>STOCK[[#This Row],[Entradas]]-STOCK[[#This Row],[Salidas]]</f>
        <v>0</v>
      </c>
      <c r="J1469" s="18">
        <f>STOCK[[#This Row],[Precio Final]]*10%</f>
        <v>3</v>
      </c>
      <c r="K1469" s="15">
        <v>12</v>
      </c>
      <c r="L1469" s="15"/>
      <c r="M1469" s="19"/>
      <c r="N1469" s="14">
        <f t="shared" si="59"/>
        <v>0</v>
      </c>
      <c r="O1469" s="15">
        <f t="shared" si="60"/>
        <v>30</v>
      </c>
      <c r="P1469" s="15">
        <f>STOCK[[#This Row],[Precio Final]]-STOCK[[#This Row],[Costo total]]</f>
        <v>30</v>
      </c>
      <c r="Q1469" s="14">
        <f>STOCK[[#This Row],[Ganancia Unitaria]]*STOCK[[#This Row],[Salidas]]</f>
        <v>30</v>
      </c>
      <c r="R1469" s="14"/>
      <c r="S1469" s="14"/>
      <c r="T1469" s="15"/>
      <c r="U1469" s="14"/>
      <c r="V1469" s="14"/>
    </row>
    <row r="1470" spans="1:22" ht="34" customHeight="1" x14ac:dyDescent="0.2">
      <c r="A1470" s="8" t="s">
        <v>2842</v>
      </c>
      <c r="B1470" s="8" t="s">
        <v>513</v>
      </c>
      <c r="C1470" s="10" t="s">
        <v>2843</v>
      </c>
      <c r="D1470" s="8" t="s">
        <v>34</v>
      </c>
      <c r="E1470" s="9"/>
      <c r="F1470" s="9">
        <v>30</v>
      </c>
      <c r="G1470" s="8">
        <v>1</v>
      </c>
      <c r="H1470" s="11">
        <f>SUMIFS(VENTAS[Cantidad],VENTAS[Código del producto Vendido],STOCK[[#This Row],[Code]])</f>
        <v>1</v>
      </c>
      <c r="I1470" s="8">
        <f>STOCK[[#This Row],[Entradas]]-STOCK[[#This Row],[Salidas]]</f>
        <v>0</v>
      </c>
      <c r="J1470" s="12">
        <f>STOCK[[#This Row],[Precio Final]]*10%</f>
        <v>3</v>
      </c>
      <c r="K1470" s="9">
        <v>12</v>
      </c>
      <c r="L1470" s="9"/>
      <c r="M1470" s="13"/>
      <c r="N1470" s="8">
        <f t="shared" si="59"/>
        <v>0</v>
      </c>
      <c r="O1470" s="9">
        <f t="shared" si="60"/>
        <v>30</v>
      </c>
      <c r="P1470" s="9">
        <f>STOCK[[#This Row],[Precio Final]]-STOCK[[#This Row],[Costo total]]</f>
        <v>30</v>
      </c>
      <c r="Q1470" s="8">
        <f>STOCK[[#This Row],[Ganancia Unitaria]]*STOCK[[#This Row],[Salidas]]</f>
        <v>30</v>
      </c>
      <c r="R1470" s="8"/>
      <c r="S1470" s="8"/>
      <c r="T1470" s="9"/>
      <c r="U1470" s="8"/>
      <c r="V1470" s="8"/>
    </row>
    <row r="1471" spans="1:22" ht="34" customHeight="1" x14ac:dyDescent="0.2">
      <c r="A1471" s="14" t="s">
        <v>2844</v>
      </c>
      <c r="B1471" s="14" t="s">
        <v>149</v>
      </c>
      <c r="C1471" s="16" t="s">
        <v>2845</v>
      </c>
      <c r="D1471" s="14" t="s">
        <v>39</v>
      </c>
      <c r="E1471" s="15"/>
      <c r="F1471" s="15">
        <v>20</v>
      </c>
      <c r="G1471" s="14">
        <v>1</v>
      </c>
      <c r="H1471" s="17">
        <f>SUMIFS(VENTAS[Cantidad],VENTAS[Código del producto Vendido],STOCK[[#This Row],[Code]])</f>
        <v>0</v>
      </c>
      <c r="I1471" s="14">
        <f>STOCK[[#This Row],[Entradas]]-STOCK[[#This Row],[Salidas]]</f>
        <v>1</v>
      </c>
      <c r="J1471" s="18">
        <f>STOCK[[#This Row],[Precio Final]]*10%</f>
        <v>2</v>
      </c>
      <c r="K1471" s="15">
        <v>12</v>
      </c>
      <c r="L1471" s="15"/>
      <c r="M1471" s="19"/>
      <c r="N1471" s="14">
        <f t="shared" si="59"/>
        <v>0</v>
      </c>
      <c r="O1471" s="15">
        <f t="shared" si="60"/>
        <v>20</v>
      </c>
      <c r="P1471" s="15">
        <f>STOCK[[#This Row],[Precio Final]]-STOCK[[#This Row],[Costo total]]</f>
        <v>20</v>
      </c>
      <c r="Q1471" s="14">
        <f>STOCK[[#This Row],[Ganancia Unitaria]]*STOCK[[#This Row],[Salidas]]</f>
        <v>0</v>
      </c>
      <c r="R1471" s="14"/>
      <c r="S1471" s="14"/>
      <c r="T1471" s="15"/>
      <c r="U1471" s="14"/>
      <c r="V1471" s="14"/>
    </row>
    <row r="1472" spans="1:22" ht="51" customHeight="1" x14ac:dyDescent="0.2">
      <c r="A1472" s="8" t="s">
        <v>2846</v>
      </c>
      <c r="B1472" s="8" t="s">
        <v>297</v>
      </c>
      <c r="C1472" s="10" t="s">
        <v>2847</v>
      </c>
      <c r="D1472" s="8" t="s">
        <v>34</v>
      </c>
      <c r="E1472" s="9"/>
      <c r="F1472" s="9">
        <v>35</v>
      </c>
      <c r="G1472" s="8">
        <v>1</v>
      </c>
      <c r="H1472" s="11">
        <f>SUMIFS(VENTAS[Cantidad],VENTAS[Código del producto Vendido],STOCK[[#This Row],[Code]])</f>
        <v>0</v>
      </c>
      <c r="I1472" s="8">
        <f>STOCK[[#This Row],[Entradas]]-STOCK[[#This Row],[Salidas]]</f>
        <v>1</v>
      </c>
      <c r="J1472" s="12">
        <f>STOCK[[#This Row],[Precio Final]]*10%</f>
        <v>3.5</v>
      </c>
      <c r="K1472" s="9">
        <v>12</v>
      </c>
      <c r="L1472" s="9"/>
      <c r="M1472" s="13"/>
      <c r="N1472" s="8">
        <f t="shared" si="59"/>
        <v>0</v>
      </c>
      <c r="O1472" s="9">
        <f t="shared" si="60"/>
        <v>35</v>
      </c>
      <c r="P1472" s="9">
        <f>STOCK[[#This Row],[Precio Final]]-STOCK[[#This Row],[Costo total]]</f>
        <v>35</v>
      </c>
      <c r="Q1472" s="8">
        <f>STOCK[[#This Row],[Ganancia Unitaria]]*STOCK[[#This Row],[Salidas]]</f>
        <v>0</v>
      </c>
      <c r="R1472" s="8"/>
      <c r="S1472" s="8"/>
      <c r="T1472" s="9"/>
      <c r="U1472" s="8"/>
      <c r="V1472" s="8"/>
    </row>
    <row r="1473" spans="1:22" ht="34" customHeight="1" x14ac:dyDescent="0.2">
      <c r="A1473" s="14" t="s">
        <v>2848</v>
      </c>
      <c r="B1473" s="14" t="s">
        <v>277</v>
      </c>
      <c r="C1473" s="16" t="s">
        <v>2849</v>
      </c>
      <c r="D1473" s="14" t="s">
        <v>42</v>
      </c>
      <c r="E1473" s="15"/>
      <c r="F1473" s="15">
        <v>30</v>
      </c>
      <c r="G1473" s="14">
        <v>1</v>
      </c>
      <c r="H1473" s="17">
        <f>SUMIFS(VENTAS[Cantidad],VENTAS[Código del producto Vendido],STOCK[[#This Row],[Code]])</f>
        <v>0</v>
      </c>
      <c r="I1473" s="14">
        <f>STOCK[[#This Row],[Entradas]]-STOCK[[#This Row],[Salidas]]</f>
        <v>1</v>
      </c>
      <c r="J1473" s="18">
        <f>STOCK[[#This Row],[Precio Final]]*10%</f>
        <v>3</v>
      </c>
      <c r="K1473" s="15">
        <v>12</v>
      </c>
      <c r="L1473" s="15"/>
      <c r="M1473" s="19"/>
      <c r="N1473" s="14">
        <f t="shared" si="59"/>
        <v>0</v>
      </c>
      <c r="O1473" s="15">
        <f t="shared" si="60"/>
        <v>30</v>
      </c>
      <c r="P1473" s="15">
        <f>STOCK[[#This Row],[Precio Final]]-STOCK[[#This Row],[Costo total]]</f>
        <v>30</v>
      </c>
      <c r="Q1473" s="14">
        <f>STOCK[[#This Row],[Ganancia Unitaria]]*STOCK[[#This Row],[Salidas]]</f>
        <v>0</v>
      </c>
      <c r="R1473" s="14"/>
      <c r="S1473" s="14"/>
      <c r="T1473" s="15"/>
      <c r="U1473" s="14"/>
      <c r="V1473" s="14"/>
    </row>
    <row r="1474" spans="1:22" ht="34" customHeight="1" x14ac:dyDescent="0.2">
      <c r="A1474" s="8" t="s">
        <v>2850</v>
      </c>
      <c r="B1474" s="8" t="s">
        <v>99</v>
      </c>
      <c r="C1474" s="10" t="s">
        <v>2238</v>
      </c>
      <c r="D1474" s="8" t="s">
        <v>113</v>
      </c>
      <c r="E1474" s="9"/>
      <c r="F1474" s="9">
        <v>25</v>
      </c>
      <c r="G1474" s="8">
        <v>1</v>
      </c>
      <c r="H1474" s="11">
        <f>SUMIFS(VENTAS[Cantidad],VENTAS[Código del producto Vendido],STOCK[[#This Row],[Code]])</f>
        <v>1</v>
      </c>
      <c r="I1474" s="8">
        <f>STOCK[[#This Row],[Entradas]]-STOCK[[#This Row],[Salidas]]</f>
        <v>0</v>
      </c>
      <c r="J1474" s="12">
        <f>STOCK[[#This Row],[Precio Final]]*10%</f>
        <v>2.5</v>
      </c>
      <c r="K1474" s="9">
        <v>12</v>
      </c>
      <c r="L1474" s="9"/>
      <c r="M1474" s="13"/>
      <c r="N1474" s="8">
        <f t="shared" ref="N1474:N1537" si="61">M1474*1.5</f>
        <v>0</v>
      </c>
      <c r="O1474" s="9">
        <f t="shared" si="60"/>
        <v>25</v>
      </c>
      <c r="P1474" s="9">
        <f>STOCK[[#This Row],[Precio Final]]-STOCK[[#This Row],[Costo total]]</f>
        <v>25</v>
      </c>
      <c r="Q1474" s="8">
        <f>STOCK[[#This Row],[Ganancia Unitaria]]*STOCK[[#This Row],[Salidas]]</f>
        <v>25</v>
      </c>
      <c r="R1474" s="8"/>
      <c r="S1474" s="8"/>
      <c r="T1474" s="9"/>
      <c r="U1474" s="8"/>
      <c r="V1474" s="8"/>
    </row>
    <row r="1475" spans="1:22" ht="34" customHeight="1" x14ac:dyDescent="0.2">
      <c r="A1475" s="14" t="s">
        <v>2851</v>
      </c>
      <c r="B1475" s="14" t="s">
        <v>99</v>
      </c>
      <c r="C1475" s="16" t="s">
        <v>2852</v>
      </c>
      <c r="D1475" s="14" t="s">
        <v>113</v>
      </c>
      <c r="E1475" s="15"/>
      <c r="F1475" s="15">
        <v>40</v>
      </c>
      <c r="G1475" s="14">
        <v>1</v>
      </c>
      <c r="H1475" s="17">
        <f>SUMIFS(VENTAS[Cantidad],VENTAS[Código del producto Vendido],STOCK[[#This Row],[Code]])</f>
        <v>0</v>
      </c>
      <c r="I1475" s="14">
        <f>STOCK[[#This Row],[Entradas]]-STOCK[[#This Row],[Salidas]]</f>
        <v>1</v>
      </c>
      <c r="J1475" s="18">
        <f>STOCK[[#This Row],[Precio Final]]*10%</f>
        <v>4</v>
      </c>
      <c r="K1475" s="15">
        <v>12</v>
      </c>
      <c r="L1475" s="15"/>
      <c r="M1475" s="19"/>
      <c r="N1475" s="14">
        <f t="shared" si="61"/>
        <v>0</v>
      </c>
      <c r="O1475" s="15">
        <f t="shared" si="60"/>
        <v>40</v>
      </c>
      <c r="P1475" s="15">
        <f>STOCK[[#This Row],[Precio Final]]-STOCK[[#This Row],[Costo total]]</f>
        <v>40</v>
      </c>
      <c r="Q1475" s="14">
        <f>STOCK[[#This Row],[Ganancia Unitaria]]*STOCK[[#This Row],[Salidas]]</f>
        <v>0</v>
      </c>
      <c r="R1475" s="14"/>
      <c r="S1475" s="14"/>
      <c r="T1475" s="15"/>
      <c r="U1475" s="14"/>
      <c r="V1475" s="14"/>
    </row>
    <row r="1476" spans="1:22" ht="51" customHeight="1" x14ac:dyDescent="0.2">
      <c r="A1476" s="8" t="s">
        <v>2853</v>
      </c>
      <c r="B1476" s="8" t="s">
        <v>149</v>
      </c>
      <c r="C1476" s="10" t="s">
        <v>2854</v>
      </c>
      <c r="D1476" s="8" t="s">
        <v>42</v>
      </c>
      <c r="E1476" s="9"/>
      <c r="F1476" s="9">
        <v>25</v>
      </c>
      <c r="G1476" s="8">
        <v>1</v>
      </c>
      <c r="H1476" s="11">
        <f>SUMIFS(VENTAS[Cantidad],VENTAS[Código del producto Vendido],STOCK[[#This Row],[Code]])</f>
        <v>1</v>
      </c>
      <c r="I1476" s="8">
        <f>STOCK[[#This Row],[Entradas]]-STOCK[[#This Row],[Salidas]]</f>
        <v>0</v>
      </c>
      <c r="J1476" s="12">
        <f>STOCK[[#This Row],[Precio Final]]*10%</f>
        <v>2.5</v>
      </c>
      <c r="K1476" s="9">
        <v>12</v>
      </c>
      <c r="L1476" s="9"/>
      <c r="M1476" s="13"/>
      <c r="N1476" s="8">
        <f t="shared" si="61"/>
        <v>0</v>
      </c>
      <c r="O1476" s="9">
        <f t="shared" si="60"/>
        <v>25</v>
      </c>
      <c r="P1476" s="9">
        <f>STOCK[[#This Row],[Precio Final]]-STOCK[[#This Row],[Costo total]]</f>
        <v>25</v>
      </c>
      <c r="Q1476" s="8">
        <f>STOCK[[#This Row],[Ganancia Unitaria]]*STOCK[[#This Row],[Salidas]]</f>
        <v>25</v>
      </c>
      <c r="R1476" s="8"/>
      <c r="S1476" s="8"/>
      <c r="T1476" s="9"/>
      <c r="U1476" s="8"/>
      <c r="V1476" s="8"/>
    </row>
    <row r="1477" spans="1:22" ht="34" customHeight="1" x14ac:dyDescent="0.2">
      <c r="A1477" s="14" t="s">
        <v>2855</v>
      </c>
      <c r="B1477" s="14" t="s">
        <v>2856</v>
      </c>
      <c r="C1477" s="16" t="s">
        <v>2857</v>
      </c>
      <c r="D1477" s="14" t="s">
        <v>42</v>
      </c>
      <c r="E1477" s="15"/>
      <c r="F1477" s="15">
        <v>18</v>
      </c>
      <c r="G1477" s="14">
        <v>1</v>
      </c>
      <c r="H1477" s="17">
        <f>SUMIFS(VENTAS[Cantidad],VENTAS[Código del producto Vendido],STOCK[[#This Row],[Code]])</f>
        <v>0</v>
      </c>
      <c r="I1477" s="14">
        <f>STOCK[[#This Row],[Entradas]]-STOCK[[#This Row],[Salidas]]</f>
        <v>1</v>
      </c>
      <c r="J1477" s="18">
        <f>STOCK[[#This Row],[Precio Final]]*10%</f>
        <v>1.8</v>
      </c>
      <c r="K1477" s="15">
        <v>12</v>
      </c>
      <c r="L1477" s="15"/>
      <c r="M1477" s="19"/>
      <c r="N1477" s="14">
        <f t="shared" si="61"/>
        <v>0</v>
      </c>
      <c r="O1477" s="15">
        <f t="shared" si="60"/>
        <v>18</v>
      </c>
      <c r="P1477" s="15">
        <f>STOCK[[#This Row],[Precio Final]]-STOCK[[#This Row],[Costo total]]</f>
        <v>18</v>
      </c>
      <c r="Q1477" s="14">
        <f>STOCK[[#This Row],[Ganancia Unitaria]]*STOCK[[#This Row],[Salidas]]</f>
        <v>0</v>
      </c>
      <c r="R1477" s="14"/>
      <c r="S1477" s="14"/>
      <c r="T1477" s="15"/>
      <c r="U1477" s="14"/>
      <c r="V1477" s="14"/>
    </row>
    <row r="1478" spans="1:22" ht="34" customHeight="1" x14ac:dyDescent="0.2">
      <c r="A1478" s="8" t="s">
        <v>2858</v>
      </c>
      <c r="B1478" s="8" t="s">
        <v>99</v>
      </c>
      <c r="C1478" s="10" t="s">
        <v>2859</v>
      </c>
      <c r="D1478" s="8" t="s">
        <v>224</v>
      </c>
      <c r="E1478" s="9"/>
      <c r="F1478" s="9">
        <v>25</v>
      </c>
      <c r="G1478" s="8">
        <v>1</v>
      </c>
      <c r="H1478" s="11">
        <f>SUMIFS(VENTAS[Cantidad],VENTAS[Código del producto Vendido],STOCK[[#This Row],[Code]])</f>
        <v>0</v>
      </c>
      <c r="I1478" s="8">
        <f>STOCK[[#This Row],[Entradas]]-STOCK[[#This Row],[Salidas]]</f>
        <v>1</v>
      </c>
      <c r="J1478" s="12">
        <f>STOCK[[#This Row],[Precio Final]]*10%</f>
        <v>2.5</v>
      </c>
      <c r="K1478" s="9">
        <v>12</v>
      </c>
      <c r="L1478" s="9"/>
      <c r="M1478" s="13"/>
      <c r="N1478" s="8">
        <f t="shared" si="61"/>
        <v>0</v>
      </c>
      <c r="O1478" s="9">
        <f t="shared" si="60"/>
        <v>25</v>
      </c>
      <c r="P1478" s="9">
        <f>STOCK[[#This Row],[Precio Final]]-STOCK[[#This Row],[Costo total]]</f>
        <v>25</v>
      </c>
      <c r="Q1478" s="8">
        <f>STOCK[[#This Row],[Ganancia Unitaria]]*STOCK[[#This Row],[Salidas]]</f>
        <v>0</v>
      </c>
      <c r="R1478" s="8"/>
      <c r="S1478" s="8"/>
      <c r="T1478" s="9"/>
      <c r="U1478" s="8"/>
      <c r="V1478" s="8"/>
    </row>
    <row r="1479" spans="1:22" ht="34" customHeight="1" x14ac:dyDescent="0.2">
      <c r="A1479" s="14" t="s">
        <v>2860</v>
      </c>
      <c r="B1479" s="14" t="s">
        <v>149</v>
      </c>
      <c r="C1479" s="16" t="s">
        <v>2861</v>
      </c>
      <c r="D1479" s="14" t="s">
        <v>46</v>
      </c>
      <c r="E1479" s="15"/>
      <c r="F1479" s="15">
        <v>20</v>
      </c>
      <c r="G1479" s="14">
        <v>1</v>
      </c>
      <c r="H1479" s="17">
        <f>SUMIFS(VENTAS[Cantidad],VENTAS[Código del producto Vendido],STOCK[[#This Row],[Code]])</f>
        <v>0</v>
      </c>
      <c r="I1479" s="14">
        <f>STOCK[[#This Row],[Entradas]]-STOCK[[#This Row],[Salidas]]</f>
        <v>1</v>
      </c>
      <c r="J1479" s="18">
        <f>STOCK[[#This Row],[Precio Final]]*10%</f>
        <v>2</v>
      </c>
      <c r="K1479" s="15">
        <v>12</v>
      </c>
      <c r="L1479" s="15"/>
      <c r="M1479" s="19"/>
      <c r="N1479" s="14">
        <f t="shared" si="61"/>
        <v>0</v>
      </c>
      <c r="O1479" s="15">
        <f t="shared" si="60"/>
        <v>20</v>
      </c>
      <c r="P1479" s="15">
        <f>STOCK[[#This Row],[Precio Final]]-STOCK[[#This Row],[Costo total]]</f>
        <v>20</v>
      </c>
      <c r="Q1479" s="14">
        <f>STOCK[[#This Row],[Ganancia Unitaria]]*STOCK[[#This Row],[Salidas]]</f>
        <v>0</v>
      </c>
      <c r="R1479" s="14"/>
      <c r="S1479" s="14"/>
      <c r="T1479" s="15"/>
      <c r="U1479" s="14"/>
      <c r="V1479" s="14"/>
    </row>
    <row r="1480" spans="1:22" ht="51" customHeight="1" x14ac:dyDescent="0.2">
      <c r="A1480" s="8" t="s">
        <v>2862</v>
      </c>
      <c r="B1480" s="8" t="s">
        <v>136</v>
      </c>
      <c r="C1480" s="10" t="s">
        <v>2863</v>
      </c>
      <c r="D1480" s="8" t="s">
        <v>113</v>
      </c>
      <c r="E1480" s="9"/>
      <c r="F1480" s="9">
        <v>30</v>
      </c>
      <c r="G1480" s="8">
        <v>1</v>
      </c>
      <c r="H1480" s="11">
        <f>SUMIFS(VENTAS[Cantidad],VENTAS[Código del producto Vendido],STOCK[[#This Row],[Code]])</f>
        <v>0</v>
      </c>
      <c r="I1480" s="8">
        <f>STOCK[[#This Row],[Entradas]]-STOCK[[#This Row],[Salidas]]</f>
        <v>1</v>
      </c>
      <c r="J1480" s="12">
        <f>STOCK[[#This Row],[Precio Final]]*10%</f>
        <v>3</v>
      </c>
      <c r="K1480" s="9">
        <v>12</v>
      </c>
      <c r="L1480" s="9"/>
      <c r="M1480" s="13"/>
      <c r="N1480" s="8">
        <f t="shared" si="61"/>
        <v>0</v>
      </c>
      <c r="O1480" s="9">
        <f t="shared" si="60"/>
        <v>30</v>
      </c>
      <c r="P1480" s="9">
        <f>STOCK[[#This Row],[Precio Final]]-STOCK[[#This Row],[Costo total]]</f>
        <v>30</v>
      </c>
      <c r="Q1480" s="8">
        <f>STOCK[[#This Row],[Ganancia Unitaria]]*STOCK[[#This Row],[Salidas]]</f>
        <v>0</v>
      </c>
      <c r="R1480" s="8"/>
      <c r="S1480" s="8"/>
      <c r="T1480" s="9"/>
      <c r="U1480" s="8"/>
      <c r="V1480" s="8"/>
    </row>
    <row r="1481" spans="1:22" ht="34" customHeight="1" x14ac:dyDescent="0.2">
      <c r="A1481" s="14" t="s">
        <v>2864</v>
      </c>
      <c r="B1481" s="14" t="s">
        <v>494</v>
      </c>
      <c r="C1481" s="16" t="s">
        <v>2865</v>
      </c>
      <c r="D1481" s="14" t="s">
        <v>34</v>
      </c>
      <c r="E1481" s="15"/>
      <c r="F1481" s="15">
        <v>25</v>
      </c>
      <c r="G1481" s="14">
        <v>1</v>
      </c>
      <c r="H1481" s="17">
        <f>SUMIFS(VENTAS[Cantidad],VENTAS[Código del producto Vendido],STOCK[[#This Row],[Code]])</f>
        <v>0</v>
      </c>
      <c r="I1481" s="14">
        <f>STOCK[[#This Row],[Entradas]]-STOCK[[#This Row],[Salidas]]</f>
        <v>1</v>
      </c>
      <c r="J1481" s="18">
        <f>STOCK[[#This Row],[Precio Final]]*10%</f>
        <v>2.5</v>
      </c>
      <c r="K1481" s="15">
        <v>12</v>
      </c>
      <c r="L1481" s="15"/>
      <c r="M1481" s="19"/>
      <c r="N1481" s="14">
        <f t="shared" si="61"/>
        <v>0</v>
      </c>
      <c r="O1481" s="15">
        <f t="shared" si="60"/>
        <v>25</v>
      </c>
      <c r="P1481" s="15">
        <f>STOCK[[#This Row],[Precio Final]]-STOCK[[#This Row],[Costo total]]</f>
        <v>25</v>
      </c>
      <c r="Q1481" s="14">
        <f>STOCK[[#This Row],[Ganancia Unitaria]]*STOCK[[#This Row],[Salidas]]</f>
        <v>0</v>
      </c>
      <c r="R1481" s="14"/>
      <c r="S1481" s="14"/>
      <c r="T1481" s="15"/>
      <c r="U1481" s="14"/>
      <c r="V1481" s="14"/>
    </row>
    <row r="1482" spans="1:22" ht="34" customHeight="1" x14ac:dyDescent="0.2">
      <c r="A1482" s="8" t="s">
        <v>2866</v>
      </c>
      <c r="B1482" s="8" t="s">
        <v>607</v>
      </c>
      <c r="C1482" s="10" t="s">
        <v>2867</v>
      </c>
      <c r="D1482" s="8" t="s">
        <v>2868</v>
      </c>
      <c r="E1482" s="9"/>
      <c r="F1482" s="9">
        <v>30</v>
      </c>
      <c r="G1482" s="8">
        <v>1</v>
      </c>
      <c r="H1482" s="11">
        <f>SUMIFS(VENTAS[Cantidad],VENTAS[Código del producto Vendido],STOCK[[#This Row],[Code]])</f>
        <v>1</v>
      </c>
      <c r="I1482" s="8">
        <f>STOCK[[#This Row],[Entradas]]-STOCK[[#This Row],[Salidas]]</f>
        <v>0</v>
      </c>
      <c r="J1482" s="12">
        <f>STOCK[[#This Row],[Precio Final]]*10%</f>
        <v>3</v>
      </c>
      <c r="K1482" s="9">
        <v>12</v>
      </c>
      <c r="L1482" s="9"/>
      <c r="M1482" s="13"/>
      <c r="N1482" s="8">
        <f t="shared" si="61"/>
        <v>0</v>
      </c>
      <c r="O1482" s="9">
        <f t="shared" si="60"/>
        <v>30</v>
      </c>
      <c r="P1482" s="9">
        <f>STOCK[[#This Row],[Precio Final]]-STOCK[[#This Row],[Costo total]]</f>
        <v>30</v>
      </c>
      <c r="Q1482" s="8">
        <f>STOCK[[#This Row],[Ganancia Unitaria]]*STOCK[[#This Row],[Salidas]]</f>
        <v>30</v>
      </c>
      <c r="R1482" s="8"/>
      <c r="S1482" s="8"/>
      <c r="T1482" s="9"/>
      <c r="U1482" s="8"/>
      <c r="V1482" s="8"/>
    </row>
    <row r="1483" spans="1:22" ht="34" customHeight="1" x14ac:dyDescent="0.2">
      <c r="A1483" s="14" t="s">
        <v>2869</v>
      </c>
      <c r="B1483" s="14" t="s">
        <v>494</v>
      </c>
      <c r="C1483" s="16" t="s">
        <v>2870</v>
      </c>
      <c r="D1483" s="14" t="s">
        <v>1322</v>
      </c>
      <c r="E1483" s="15"/>
      <c r="F1483" s="15">
        <v>25</v>
      </c>
      <c r="G1483" s="14">
        <v>1</v>
      </c>
      <c r="H1483" s="17">
        <f>SUMIFS(VENTAS[Cantidad],VENTAS[Código del producto Vendido],STOCK[[#This Row],[Code]])</f>
        <v>1</v>
      </c>
      <c r="I1483" s="14">
        <f>STOCK[[#This Row],[Entradas]]-STOCK[[#This Row],[Salidas]]</f>
        <v>0</v>
      </c>
      <c r="J1483" s="18">
        <f>STOCK[[#This Row],[Precio Final]]*10%</f>
        <v>2.5</v>
      </c>
      <c r="K1483" s="15">
        <v>12</v>
      </c>
      <c r="L1483" s="15"/>
      <c r="M1483" s="19"/>
      <c r="N1483" s="14">
        <f t="shared" si="61"/>
        <v>0</v>
      </c>
      <c r="O1483" s="15">
        <f t="shared" si="60"/>
        <v>25</v>
      </c>
      <c r="P1483" s="15">
        <f>STOCK[[#This Row],[Precio Final]]-STOCK[[#This Row],[Costo total]]</f>
        <v>25</v>
      </c>
      <c r="Q1483" s="14">
        <f>STOCK[[#This Row],[Ganancia Unitaria]]*STOCK[[#This Row],[Salidas]]</f>
        <v>25</v>
      </c>
      <c r="R1483" s="14"/>
      <c r="S1483" s="14"/>
      <c r="T1483" s="15"/>
      <c r="U1483" s="14"/>
      <c r="V1483" s="14"/>
    </row>
    <row r="1484" spans="1:22" ht="68" customHeight="1" x14ac:dyDescent="0.2">
      <c r="A1484" s="8" t="s">
        <v>2871</v>
      </c>
      <c r="B1484" s="8" t="s">
        <v>160</v>
      </c>
      <c r="C1484" s="10" t="s">
        <v>2872</v>
      </c>
      <c r="D1484" s="8" t="s">
        <v>42</v>
      </c>
      <c r="E1484" s="9"/>
      <c r="F1484" s="9">
        <v>35</v>
      </c>
      <c r="G1484" s="8">
        <v>1</v>
      </c>
      <c r="H1484" s="11">
        <f>SUMIFS(VENTAS[Cantidad],VENTAS[Código del producto Vendido],STOCK[[#This Row],[Code]])</f>
        <v>0</v>
      </c>
      <c r="I1484" s="8">
        <f>STOCK[[#This Row],[Entradas]]-STOCK[[#This Row],[Salidas]]</f>
        <v>1</v>
      </c>
      <c r="J1484" s="12">
        <f>STOCK[[#This Row],[Precio Final]]*10%</f>
        <v>3.5</v>
      </c>
      <c r="K1484" s="9">
        <v>12</v>
      </c>
      <c r="L1484" s="9"/>
      <c r="M1484" s="13"/>
      <c r="N1484" s="8">
        <f t="shared" si="61"/>
        <v>0</v>
      </c>
      <c r="O1484" s="9">
        <f t="shared" si="60"/>
        <v>35</v>
      </c>
      <c r="P1484" s="9">
        <f>STOCK[[#This Row],[Precio Final]]-STOCK[[#This Row],[Costo total]]</f>
        <v>35</v>
      </c>
      <c r="Q1484" s="8">
        <f>STOCK[[#This Row],[Ganancia Unitaria]]*STOCK[[#This Row],[Salidas]]</f>
        <v>0</v>
      </c>
      <c r="R1484" s="8"/>
      <c r="S1484" s="8"/>
      <c r="T1484" s="9"/>
      <c r="U1484" s="8"/>
      <c r="V1484" s="8"/>
    </row>
    <row r="1485" spans="1:22" ht="34" customHeight="1" x14ac:dyDescent="0.2">
      <c r="A1485" s="14" t="s">
        <v>2873</v>
      </c>
      <c r="B1485" s="14" t="s">
        <v>321</v>
      </c>
      <c r="C1485" s="16" t="s">
        <v>2874</v>
      </c>
      <c r="D1485" s="14" t="s">
        <v>575</v>
      </c>
      <c r="E1485" s="15"/>
      <c r="F1485" s="15">
        <v>40</v>
      </c>
      <c r="G1485" s="14">
        <v>1</v>
      </c>
      <c r="H1485" s="17">
        <f>SUMIFS(VENTAS[Cantidad],VENTAS[Código del producto Vendido],STOCK[[#This Row],[Code]])</f>
        <v>0</v>
      </c>
      <c r="I1485" s="14">
        <f>STOCK[[#This Row],[Entradas]]-STOCK[[#This Row],[Salidas]]</f>
        <v>1</v>
      </c>
      <c r="J1485" s="18">
        <f>STOCK[[#This Row],[Precio Final]]*10%</f>
        <v>4</v>
      </c>
      <c r="K1485" s="15">
        <v>12</v>
      </c>
      <c r="L1485" s="15"/>
      <c r="M1485" s="19"/>
      <c r="N1485" s="14">
        <f t="shared" si="61"/>
        <v>0</v>
      </c>
      <c r="O1485" s="15">
        <f t="shared" si="60"/>
        <v>40</v>
      </c>
      <c r="P1485" s="15">
        <f>STOCK[[#This Row],[Precio Final]]-STOCK[[#This Row],[Costo total]]</f>
        <v>40</v>
      </c>
      <c r="Q1485" s="14">
        <f>STOCK[[#This Row],[Ganancia Unitaria]]*STOCK[[#This Row],[Salidas]]</f>
        <v>0</v>
      </c>
      <c r="R1485" s="14"/>
      <c r="S1485" s="14"/>
      <c r="T1485" s="15"/>
      <c r="U1485" s="14"/>
      <c r="V1485" s="14"/>
    </row>
    <row r="1486" spans="1:22" ht="34" customHeight="1" x14ac:dyDescent="0.2">
      <c r="A1486" s="8" t="s">
        <v>2875</v>
      </c>
      <c r="B1486" s="8" t="s">
        <v>328</v>
      </c>
      <c r="C1486" s="10" t="s">
        <v>2876</v>
      </c>
      <c r="D1486" s="8" t="s">
        <v>2877</v>
      </c>
      <c r="E1486" s="9"/>
      <c r="F1486" s="9">
        <v>30</v>
      </c>
      <c r="G1486" s="8">
        <v>1</v>
      </c>
      <c r="H1486" s="11">
        <f>SUMIFS(VENTAS[Cantidad],VENTAS[Código del producto Vendido],STOCK[[#This Row],[Code]])</f>
        <v>1</v>
      </c>
      <c r="I1486" s="8">
        <f>STOCK[[#This Row],[Entradas]]-STOCK[[#This Row],[Salidas]]</f>
        <v>0</v>
      </c>
      <c r="J1486" s="12">
        <f>STOCK[[#This Row],[Precio Final]]*10%</f>
        <v>3</v>
      </c>
      <c r="K1486" s="9">
        <v>12</v>
      </c>
      <c r="L1486" s="9"/>
      <c r="M1486" s="13"/>
      <c r="N1486" s="8">
        <f t="shared" si="61"/>
        <v>0</v>
      </c>
      <c r="O1486" s="9">
        <f t="shared" ref="O1486:O1502" si="62">F1486</f>
        <v>30</v>
      </c>
      <c r="P1486" s="9">
        <f>STOCK[[#This Row],[Precio Final]]-STOCK[[#This Row],[Costo total]]</f>
        <v>30</v>
      </c>
      <c r="Q1486" s="8">
        <f>STOCK[[#This Row],[Ganancia Unitaria]]*STOCK[[#This Row],[Salidas]]</f>
        <v>30</v>
      </c>
      <c r="R1486" s="8"/>
      <c r="S1486" s="8"/>
      <c r="T1486" s="9"/>
      <c r="U1486" s="8"/>
      <c r="V1486" s="8"/>
    </row>
    <row r="1487" spans="1:22" ht="51" customHeight="1" x14ac:dyDescent="0.2">
      <c r="A1487" s="14" t="s">
        <v>2878</v>
      </c>
      <c r="B1487" s="14" t="s">
        <v>179</v>
      </c>
      <c r="C1487" s="16" t="s">
        <v>2879</v>
      </c>
      <c r="D1487" s="14" t="s">
        <v>224</v>
      </c>
      <c r="E1487" s="15"/>
      <c r="F1487" s="15">
        <v>30</v>
      </c>
      <c r="G1487" s="14">
        <v>1</v>
      </c>
      <c r="H1487" s="17">
        <f>SUMIFS(VENTAS[Cantidad],VENTAS[Código del producto Vendido],STOCK[[#This Row],[Code]])</f>
        <v>0</v>
      </c>
      <c r="I1487" s="14">
        <f>STOCK[[#This Row],[Entradas]]-STOCK[[#This Row],[Salidas]]</f>
        <v>1</v>
      </c>
      <c r="J1487" s="18">
        <f>STOCK[[#This Row],[Precio Final]]*10%</f>
        <v>3</v>
      </c>
      <c r="K1487" s="15">
        <v>12</v>
      </c>
      <c r="L1487" s="15"/>
      <c r="M1487" s="19"/>
      <c r="N1487" s="14">
        <f t="shared" si="61"/>
        <v>0</v>
      </c>
      <c r="O1487" s="15">
        <f t="shared" si="62"/>
        <v>30</v>
      </c>
      <c r="P1487" s="15">
        <f>STOCK[[#This Row],[Precio Final]]-STOCK[[#This Row],[Costo total]]</f>
        <v>30</v>
      </c>
      <c r="Q1487" s="14">
        <f>STOCK[[#This Row],[Ganancia Unitaria]]*STOCK[[#This Row],[Salidas]]</f>
        <v>0</v>
      </c>
      <c r="R1487" s="14"/>
      <c r="S1487" s="14"/>
      <c r="T1487" s="15"/>
      <c r="U1487" s="14"/>
      <c r="V1487" s="14"/>
    </row>
    <row r="1488" spans="1:22" ht="51" customHeight="1" x14ac:dyDescent="0.2">
      <c r="A1488" s="8" t="s">
        <v>2880</v>
      </c>
      <c r="B1488" s="8" t="s">
        <v>160</v>
      </c>
      <c r="C1488" s="10" t="s">
        <v>2881</v>
      </c>
      <c r="D1488" s="8" t="s">
        <v>69</v>
      </c>
      <c r="E1488" s="9"/>
      <c r="F1488" s="9">
        <v>30</v>
      </c>
      <c r="G1488" s="8">
        <v>1</v>
      </c>
      <c r="H1488" s="11">
        <f>SUMIFS(VENTAS[Cantidad],VENTAS[Código del producto Vendido],STOCK[[#This Row],[Code]])</f>
        <v>0</v>
      </c>
      <c r="I1488" s="8">
        <f>STOCK[[#This Row],[Entradas]]-STOCK[[#This Row],[Salidas]]</f>
        <v>1</v>
      </c>
      <c r="J1488" s="12">
        <f>STOCK[[#This Row],[Precio Final]]*10%</f>
        <v>3</v>
      </c>
      <c r="K1488" s="9">
        <v>12</v>
      </c>
      <c r="L1488" s="9"/>
      <c r="M1488" s="13"/>
      <c r="N1488" s="8">
        <f t="shared" si="61"/>
        <v>0</v>
      </c>
      <c r="O1488" s="9">
        <f t="shared" si="62"/>
        <v>30</v>
      </c>
      <c r="P1488" s="9">
        <f>STOCK[[#This Row],[Precio Final]]-STOCK[[#This Row],[Costo total]]</f>
        <v>30</v>
      </c>
      <c r="Q1488" s="8">
        <f>STOCK[[#This Row],[Ganancia Unitaria]]*STOCK[[#This Row],[Salidas]]</f>
        <v>0</v>
      </c>
      <c r="R1488" s="8"/>
      <c r="S1488" s="8"/>
      <c r="T1488" s="9"/>
      <c r="U1488" s="8"/>
      <c r="V1488" s="8"/>
    </row>
    <row r="1489" spans="1:22" ht="34" customHeight="1" x14ac:dyDescent="0.2">
      <c r="A1489" s="14" t="s">
        <v>2882</v>
      </c>
      <c r="B1489" s="14" t="s">
        <v>160</v>
      </c>
      <c r="C1489" s="16" t="s">
        <v>2883</v>
      </c>
      <c r="D1489" s="14" t="s">
        <v>46</v>
      </c>
      <c r="E1489" s="15"/>
      <c r="F1489" s="15">
        <v>25</v>
      </c>
      <c r="G1489" s="14">
        <v>1</v>
      </c>
      <c r="H1489" s="17">
        <f>SUMIFS(VENTAS[Cantidad],VENTAS[Código del producto Vendido],STOCK[[#This Row],[Code]])</f>
        <v>0</v>
      </c>
      <c r="I1489" s="14">
        <f>STOCK[[#This Row],[Entradas]]-STOCK[[#This Row],[Salidas]]</f>
        <v>1</v>
      </c>
      <c r="J1489" s="18">
        <f>STOCK[[#This Row],[Precio Final]]*10%</f>
        <v>2.5</v>
      </c>
      <c r="K1489" s="15">
        <v>12</v>
      </c>
      <c r="L1489" s="15"/>
      <c r="M1489" s="19"/>
      <c r="N1489" s="14">
        <f t="shared" si="61"/>
        <v>0</v>
      </c>
      <c r="O1489" s="15">
        <f t="shared" si="62"/>
        <v>25</v>
      </c>
      <c r="P1489" s="15">
        <f>STOCK[[#This Row],[Precio Final]]-STOCK[[#This Row],[Costo total]]</f>
        <v>25</v>
      </c>
      <c r="Q1489" s="14">
        <f>STOCK[[#This Row],[Ganancia Unitaria]]*STOCK[[#This Row],[Salidas]]</f>
        <v>0</v>
      </c>
      <c r="R1489" s="14"/>
      <c r="S1489" s="14"/>
      <c r="T1489" s="15"/>
      <c r="U1489" s="14"/>
      <c r="V1489" s="14"/>
    </row>
    <row r="1490" spans="1:22" ht="51" customHeight="1" x14ac:dyDescent="0.2">
      <c r="A1490" s="8" t="s">
        <v>2884</v>
      </c>
      <c r="B1490" s="8" t="s">
        <v>160</v>
      </c>
      <c r="C1490" s="10" t="s">
        <v>2885</v>
      </c>
      <c r="D1490" s="8" t="s">
        <v>888</v>
      </c>
      <c r="E1490" s="9"/>
      <c r="F1490" s="9">
        <v>30</v>
      </c>
      <c r="G1490" s="8">
        <v>1</v>
      </c>
      <c r="H1490" s="11">
        <f>SUMIFS(VENTAS[Cantidad],VENTAS[Código del producto Vendido],STOCK[[#This Row],[Code]])</f>
        <v>0</v>
      </c>
      <c r="I1490" s="8">
        <f>STOCK[[#This Row],[Entradas]]-STOCK[[#This Row],[Salidas]]</f>
        <v>1</v>
      </c>
      <c r="J1490" s="12">
        <f>STOCK[[#This Row],[Precio Final]]*10%</f>
        <v>3</v>
      </c>
      <c r="K1490" s="9">
        <v>12</v>
      </c>
      <c r="L1490" s="9"/>
      <c r="M1490" s="13"/>
      <c r="N1490" s="8">
        <f t="shared" si="61"/>
        <v>0</v>
      </c>
      <c r="O1490" s="9">
        <f t="shared" si="62"/>
        <v>30</v>
      </c>
      <c r="P1490" s="9">
        <f>STOCK[[#This Row],[Precio Final]]-STOCK[[#This Row],[Costo total]]</f>
        <v>30</v>
      </c>
      <c r="Q1490" s="8">
        <f>STOCK[[#This Row],[Ganancia Unitaria]]*STOCK[[#This Row],[Salidas]]</f>
        <v>0</v>
      </c>
      <c r="R1490" s="8"/>
      <c r="S1490" s="8"/>
      <c r="T1490" s="9"/>
      <c r="U1490" s="8"/>
      <c r="V1490" s="8"/>
    </row>
    <row r="1491" spans="1:22" ht="34" customHeight="1" x14ac:dyDescent="0.2">
      <c r="A1491" s="14" t="s">
        <v>2886</v>
      </c>
      <c r="B1491" s="14" t="s">
        <v>321</v>
      </c>
      <c r="C1491" s="16" t="s">
        <v>2876</v>
      </c>
      <c r="D1491" s="14" t="s">
        <v>575</v>
      </c>
      <c r="E1491" s="15"/>
      <c r="F1491" s="15">
        <v>30</v>
      </c>
      <c r="G1491" s="14">
        <v>1</v>
      </c>
      <c r="H1491" s="17">
        <f>SUMIFS(VENTAS[Cantidad],VENTAS[Código del producto Vendido],STOCK[[#This Row],[Code]])</f>
        <v>1</v>
      </c>
      <c r="I1491" s="14">
        <f>STOCK[[#This Row],[Entradas]]-STOCK[[#This Row],[Salidas]]</f>
        <v>0</v>
      </c>
      <c r="J1491" s="18">
        <f>STOCK[[#This Row],[Precio Final]]*10%</f>
        <v>3</v>
      </c>
      <c r="K1491" s="15">
        <v>12</v>
      </c>
      <c r="L1491" s="15"/>
      <c r="M1491" s="19"/>
      <c r="N1491" s="14">
        <f t="shared" si="61"/>
        <v>0</v>
      </c>
      <c r="O1491" s="15">
        <f t="shared" si="62"/>
        <v>30</v>
      </c>
      <c r="P1491" s="15">
        <f>STOCK[[#This Row],[Precio Final]]-STOCK[[#This Row],[Costo total]]</f>
        <v>30</v>
      </c>
      <c r="Q1491" s="14">
        <f>STOCK[[#This Row],[Ganancia Unitaria]]*STOCK[[#This Row],[Salidas]]</f>
        <v>30</v>
      </c>
      <c r="R1491" s="14"/>
      <c r="S1491" s="14"/>
      <c r="T1491" s="15"/>
      <c r="U1491" s="14"/>
      <c r="V1491" s="14"/>
    </row>
    <row r="1492" spans="1:22" ht="51" customHeight="1" x14ac:dyDescent="0.2">
      <c r="A1492" s="8" t="s">
        <v>2887</v>
      </c>
      <c r="B1492" s="8" t="s">
        <v>179</v>
      </c>
      <c r="C1492" s="10" t="s">
        <v>2888</v>
      </c>
      <c r="D1492" s="8" t="s">
        <v>113</v>
      </c>
      <c r="E1492" s="9"/>
      <c r="F1492" s="9">
        <v>35</v>
      </c>
      <c r="G1492" s="8">
        <v>1</v>
      </c>
      <c r="H1492" s="11">
        <f>SUMIFS(VENTAS[Cantidad],VENTAS[Código del producto Vendido],STOCK[[#This Row],[Code]])</f>
        <v>0</v>
      </c>
      <c r="I1492" s="8">
        <f>STOCK[[#This Row],[Entradas]]-STOCK[[#This Row],[Salidas]]</f>
        <v>1</v>
      </c>
      <c r="J1492" s="12">
        <f>STOCK[[#This Row],[Precio Final]]*10%</f>
        <v>3.5</v>
      </c>
      <c r="K1492" s="9">
        <v>12</v>
      </c>
      <c r="L1492" s="9"/>
      <c r="M1492" s="13"/>
      <c r="N1492" s="8">
        <f t="shared" si="61"/>
        <v>0</v>
      </c>
      <c r="O1492" s="9">
        <f t="shared" si="62"/>
        <v>35</v>
      </c>
      <c r="P1492" s="9">
        <f>STOCK[[#This Row],[Precio Final]]-STOCK[[#This Row],[Costo total]]</f>
        <v>35</v>
      </c>
      <c r="Q1492" s="8">
        <f>STOCK[[#This Row],[Ganancia Unitaria]]*STOCK[[#This Row],[Salidas]]</f>
        <v>0</v>
      </c>
      <c r="R1492" s="8"/>
      <c r="S1492" s="8"/>
      <c r="T1492" s="9"/>
      <c r="U1492" s="8"/>
      <c r="V1492" s="8"/>
    </row>
    <row r="1493" spans="1:22" ht="34" customHeight="1" x14ac:dyDescent="0.2">
      <c r="A1493" s="14" t="s">
        <v>2889</v>
      </c>
      <c r="B1493" s="14" t="s">
        <v>321</v>
      </c>
      <c r="C1493" s="16" t="s">
        <v>2890</v>
      </c>
      <c r="D1493" s="14" t="s">
        <v>622</v>
      </c>
      <c r="E1493" s="15"/>
      <c r="F1493" s="15">
        <v>30</v>
      </c>
      <c r="G1493" s="14">
        <v>1</v>
      </c>
      <c r="H1493" s="17">
        <f>SUMIFS(VENTAS[Cantidad],VENTAS[Código del producto Vendido],STOCK[[#This Row],[Code]])</f>
        <v>0</v>
      </c>
      <c r="I1493" s="14">
        <f>STOCK[[#This Row],[Entradas]]-STOCK[[#This Row],[Salidas]]</f>
        <v>1</v>
      </c>
      <c r="J1493" s="18">
        <f>STOCK[[#This Row],[Precio Final]]*10%</f>
        <v>3</v>
      </c>
      <c r="K1493" s="15">
        <v>12</v>
      </c>
      <c r="L1493" s="15"/>
      <c r="M1493" s="19"/>
      <c r="N1493" s="14">
        <f t="shared" si="61"/>
        <v>0</v>
      </c>
      <c r="O1493" s="15">
        <f t="shared" si="62"/>
        <v>30</v>
      </c>
      <c r="P1493" s="15">
        <f>STOCK[[#This Row],[Precio Final]]-STOCK[[#This Row],[Costo total]]</f>
        <v>30</v>
      </c>
      <c r="Q1493" s="14">
        <f>STOCK[[#This Row],[Ganancia Unitaria]]*STOCK[[#This Row],[Salidas]]</f>
        <v>0</v>
      </c>
      <c r="R1493" s="14"/>
      <c r="S1493" s="14"/>
      <c r="T1493" s="15"/>
      <c r="U1493" s="14"/>
      <c r="V1493" s="14"/>
    </row>
    <row r="1494" spans="1:22" ht="34" customHeight="1" x14ac:dyDescent="0.2">
      <c r="A1494" s="8" t="s">
        <v>2891</v>
      </c>
      <c r="B1494" s="8" t="s">
        <v>321</v>
      </c>
      <c r="C1494" s="10" t="s">
        <v>2892</v>
      </c>
      <c r="D1494" s="8" t="s">
        <v>575</v>
      </c>
      <c r="E1494" s="9"/>
      <c r="F1494" s="9">
        <v>30</v>
      </c>
      <c r="G1494" s="8">
        <v>1</v>
      </c>
      <c r="H1494" s="11">
        <f>SUMIFS(VENTAS[Cantidad],VENTAS[Código del producto Vendido],STOCK[[#This Row],[Code]])</f>
        <v>0</v>
      </c>
      <c r="I1494" s="8">
        <f>STOCK[[#This Row],[Entradas]]-STOCK[[#This Row],[Salidas]]</f>
        <v>1</v>
      </c>
      <c r="J1494" s="12">
        <f>STOCK[[#This Row],[Precio Final]]*10%</f>
        <v>3</v>
      </c>
      <c r="K1494" s="9">
        <v>12</v>
      </c>
      <c r="L1494" s="9"/>
      <c r="M1494" s="13"/>
      <c r="N1494" s="8">
        <f t="shared" si="61"/>
        <v>0</v>
      </c>
      <c r="O1494" s="9">
        <f t="shared" si="62"/>
        <v>30</v>
      </c>
      <c r="P1494" s="9">
        <f>STOCK[[#This Row],[Precio Final]]-STOCK[[#This Row],[Costo total]]</f>
        <v>30</v>
      </c>
      <c r="Q1494" s="8">
        <f>STOCK[[#This Row],[Ganancia Unitaria]]*STOCK[[#This Row],[Salidas]]</f>
        <v>0</v>
      </c>
      <c r="R1494" s="8"/>
      <c r="S1494" s="8"/>
      <c r="T1494" s="9"/>
      <c r="U1494" s="8"/>
      <c r="V1494" s="8"/>
    </row>
    <row r="1495" spans="1:22" ht="34" customHeight="1" x14ac:dyDescent="0.2">
      <c r="A1495" s="14" t="s">
        <v>2893</v>
      </c>
      <c r="B1495" s="14" t="s">
        <v>160</v>
      </c>
      <c r="C1495" s="16" t="s">
        <v>2194</v>
      </c>
      <c r="D1495" s="14" t="s">
        <v>888</v>
      </c>
      <c r="E1495" s="15"/>
      <c r="F1495" s="15">
        <v>40</v>
      </c>
      <c r="G1495" s="14">
        <v>1</v>
      </c>
      <c r="H1495" s="17">
        <f>SUMIFS(VENTAS[Cantidad],VENTAS[Código del producto Vendido],STOCK[[#This Row],[Code]])</f>
        <v>0</v>
      </c>
      <c r="I1495" s="14">
        <f>STOCK[[#This Row],[Entradas]]-STOCK[[#This Row],[Salidas]]</f>
        <v>1</v>
      </c>
      <c r="J1495" s="18">
        <f>STOCK[[#This Row],[Precio Final]]*10%</f>
        <v>4</v>
      </c>
      <c r="K1495" s="15">
        <v>12</v>
      </c>
      <c r="L1495" s="15"/>
      <c r="M1495" s="19"/>
      <c r="N1495" s="14">
        <f t="shared" si="61"/>
        <v>0</v>
      </c>
      <c r="O1495" s="15">
        <f t="shared" si="62"/>
        <v>40</v>
      </c>
      <c r="P1495" s="15">
        <f>STOCK[[#This Row],[Precio Final]]-STOCK[[#This Row],[Costo total]]</f>
        <v>40</v>
      </c>
      <c r="Q1495" s="14">
        <f>STOCK[[#This Row],[Ganancia Unitaria]]*STOCK[[#This Row],[Salidas]]</f>
        <v>0</v>
      </c>
      <c r="R1495" s="14"/>
      <c r="S1495" s="14"/>
      <c r="T1495" s="15"/>
      <c r="U1495" s="14"/>
      <c r="V1495" s="14"/>
    </row>
    <row r="1496" spans="1:22" ht="34" customHeight="1" x14ac:dyDescent="0.2">
      <c r="A1496" s="8" t="s">
        <v>2894</v>
      </c>
      <c r="B1496" s="8" t="s">
        <v>160</v>
      </c>
      <c r="C1496" s="10" t="s">
        <v>2895</v>
      </c>
      <c r="D1496" s="8" t="s">
        <v>46</v>
      </c>
      <c r="E1496" s="9"/>
      <c r="F1496" s="9">
        <v>30</v>
      </c>
      <c r="G1496" s="8">
        <v>1</v>
      </c>
      <c r="H1496" s="11">
        <f>SUMIFS(VENTAS[Cantidad],VENTAS[Código del producto Vendido],STOCK[[#This Row],[Code]])</f>
        <v>0</v>
      </c>
      <c r="I1496" s="8">
        <f>STOCK[[#This Row],[Entradas]]-STOCK[[#This Row],[Salidas]]</f>
        <v>1</v>
      </c>
      <c r="J1496" s="12">
        <f>STOCK[[#This Row],[Precio Final]]*10%</f>
        <v>3</v>
      </c>
      <c r="K1496" s="9">
        <v>12</v>
      </c>
      <c r="L1496" s="9"/>
      <c r="M1496" s="13"/>
      <c r="N1496" s="8">
        <f t="shared" si="61"/>
        <v>0</v>
      </c>
      <c r="O1496" s="9">
        <f t="shared" si="62"/>
        <v>30</v>
      </c>
      <c r="P1496" s="9">
        <f>STOCK[[#This Row],[Precio Final]]-STOCK[[#This Row],[Costo total]]</f>
        <v>30</v>
      </c>
      <c r="Q1496" s="8">
        <f>STOCK[[#This Row],[Ganancia Unitaria]]*STOCK[[#This Row],[Salidas]]</f>
        <v>0</v>
      </c>
      <c r="R1496" s="8"/>
      <c r="S1496" s="8"/>
      <c r="T1496" s="9"/>
      <c r="U1496" s="8"/>
      <c r="V1496" s="8"/>
    </row>
    <row r="1497" spans="1:22" ht="34" customHeight="1" x14ac:dyDescent="0.2">
      <c r="A1497" s="14" t="s">
        <v>2896</v>
      </c>
      <c r="B1497" s="14" t="s">
        <v>160</v>
      </c>
      <c r="C1497" s="16" t="s">
        <v>2158</v>
      </c>
      <c r="D1497" s="14" t="s">
        <v>888</v>
      </c>
      <c r="E1497" s="15"/>
      <c r="F1497" s="15">
        <v>35</v>
      </c>
      <c r="G1497" s="14">
        <v>1</v>
      </c>
      <c r="H1497" s="17">
        <f>SUMIFS(VENTAS[Cantidad],VENTAS[Código del producto Vendido],STOCK[[#This Row],[Code]])</f>
        <v>0</v>
      </c>
      <c r="I1497" s="14">
        <f>STOCK[[#This Row],[Entradas]]-STOCK[[#This Row],[Salidas]]</f>
        <v>1</v>
      </c>
      <c r="J1497" s="18">
        <f>STOCK[[#This Row],[Precio Final]]*10%</f>
        <v>3.5</v>
      </c>
      <c r="K1497" s="15">
        <v>12</v>
      </c>
      <c r="L1497" s="15"/>
      <c r="M1497" s="19"/>
      <c r="N1497" s="14">
        <f t="shared" si="61"/>
        <v>0</v>
      </c>
      <c r="O1497" s="15">
        <f t="shared" si="62"/>
        <v>35</v>
      </c>
      <c r="P1497" s="15">
        <f>STOCK[[#This Row],[Precio Final]]-STOCK[[#This Row],[Costo total]]</f>
        <v>35</v>
      </c>
      <c r="Q1497" s="14">
        <f>STOCK[[#This Row],[Ganancia Unitaria]]*STOCK[[#This Row],[Salidas]]</f>
        <v>0</v>
      </c>
      <c r="R1497" s="14"/>
      <c r="S1497" s="14"/>
      <c r="T1497" s="15"/>
      <c r="U1497" s="14"/>
      <c r="V1497" s="14"/>
    </row>
    <row r="1498" spans="1:22" ht="34" customHeight="1" x14ac:dyDescent="0.2">
      <c r="A1498" s="8" t="s">
        <v>2897</v>
      </c>
      <c r="B1498" s="8" t="s">
        <v>328</v>
      </c>
      <c r="C1498" s="10" t="s">
        <v>2898</v>
      </c>
      <c r="D1498" s="8" t="s">
        <v>1180</v>
      </c>
      <c r="E1498" s="9"/>
      <c r="F1498" s="9">
        <v>30</v>
      </c>
      <c r="G1498" s="8">
        <v>1</v>
      </c>
      <c r="H1498" s="11">
        <f>SUMIFS(VENTAS[Cantidad],VENTAS[Código del producto Vendido],STOCK[[#This Row],[Code]])</f>
        <v>0</v>
      </c>
      <c r="I1498" s="8">
        <f>STOCK[[#This Row],[Entradas]]-STOCK[[#This Row],[Salidas]]</f>
        <v>1</v>
      </c>
      <c r="J1498" s="12">
        <f>STOCK[[#This Row],[Precio Final]]*10%</f>
        <v>3</v>
      </c>
      <c r="K1498" s="9">
        <v>12</v>
      </c>
      <c r="L1498" s="9"/>
      <c r="M1498" s="13"/>
      <c r="N1498" s="8">
        <f t="shared" si="61"/>
        <v>0</v>
      </c>
      <c r="O1498" s="9">
        <f t="shared" si="62"/>
        <v>30</v>
      </c>
      <c r="P1498" s="9">
        <f>STOCK[[#This Row],[Precio Final]]-STOCK[[#This Row],[Costo total]]</f>
        <v>30</v>
      </c>
      <c r="Q1498" s="8">
        <f>STOCK[[#This Row],[Ganancia Unitaria]]*STOCK[[#This Row],[Salidas]]</f>
        <v>0</v>
      </c>
      <c r="R1498" s="8"/>
      <c r="S1498" s="8"/>
      <c r="T1498" s="9"/>
      <c r="U1498" s="8"/>
      <c r="V1498" s="8"/>
    </row>
    <row r="1499" spans="1:22" ht="34" customHeight="1" x14ac:dyDescent="0.2">
      <c r="A1499" s="14" t="s">
        <v>2899</v>
      </c>
      <c r="B1499" s="14" t="s">
        <v>328</v>
      </c>
      <c r="C1499" s="16" t="s">
        <v>2900</v>
      </c>
      <c r="D1499" s="14" t="s">
        <v>1180</v>
      </c>
      <c r="E1499" s="15"/>
      <c r="F1499" s="15">
        <v>35</v>
      </c>
      <c r="G1499" s="14">
        <v>1</v>
      </c>
      <c r="H1499" s="17">
        <f>SUMIFS(VENTAS[Cantidad],VENTAS[Código del producto Vendido],STOCK[[#This Row],[Code]])</f>
        <v>0</v>
      </c>
      <c r="I1499" s="14">
        <f>STOCK[[#This Row],[Entradas]]-STOCK[[#This Row],[Salidas]]</f>
        <v>1</v>
      </c>
      <c r="J1499" s="18">
        <f>STOCK[[#This Row],[Precio Final]]*10%</f>
        <v>3.5</v>
      </c>
      <c r="K1499" s="15">
        <v>12</v>
      </c>
      <c r="L1499" s="15"/>
      <c r="M1499" s="19"/>
      <c r="N1499" s="14">
        <f t="shared" si="61"/>
        <v>0</v>
      </c>
      <c r="O1499" s="15">
        <f t="shared" si="62"/>
        <v>35</v>
      </c>
      <c r="P1499" s="15">
        <f>STOCK[[#This Row],[Precio Final]]-STOCK[[#This Row],[Costo total]]</f>
        <v>35</v>
      </c>
      <c r="Q1499" s="14">
        <f>STOCK[[#This Row],[Ganancia Unitaria]]*STOCK[[#This Row],[Salidas]]</f>
        <v>0</v>
      </c>
      <c r="R1499" s="14"/>
      <c r="S1499" s="14"/>
      <c r="T1499" s="15"/>
      <c r="U1499" s="14"/>
      <c r="V1499" s="14"/>
    </row>
    <row r="1500" spans="1:22" ht="34" customHeight="1" x14ac:dyDescent="0.2">
      <c r="A1500" s="8" t="s">
        <v>2901</v>
      </c>
      <c r="B1500" s="8" t="s">
        <v>160</v>
      </c>
      <c r="C1500" s="10" t="s">
        <v>2423</v>
      </c>
      <c r="D1500" s="8" t="s">
        <v>888</v>
      </c>
      <c r="E1500" s="9"/>
      <c r="F1500" s="9">
        <v>35</v>
      </c>
      <c r="G1500" s="8">
        <v>1</v>
      </c>
      <c r="H1500" s="11">
        <f>SUMIFS(VENTAS[Cantidad],VENTAS[Código del producto Vendido],STOCK[[#This Row],[Code]])</f>
        <v>1</v>
      </c>
      <c r="I1500" s="8">
        <f>STOCK[[#This Row],[Entradas]]-STOCK[[#This Row],[Salidas]]</f>
        <v>0</v>
      </c>
      <c r="J1500" s="12">
        <f>STOCK[[#This Row],[Precio Final]]*10%</f>
        <v>3.5</v>
      </c>
      <c r="K1500" s="9">
        <v>12</v>
      </c>
      <c r="L1500" s="9"/>
      <c r="M1500" s="13"/>
      <c r="N1500" s="8">
        <f t="shared" si="61"/>
        <v>0</v>
      </c>
      <c r="O1500" s="9">
        <f t="shared" si="62"/>
        <v>35</v>
      </c>
      <c r="P1500" s="9">
        <f>STOCK[[#This Row],[Precio Final]]-STOCK[[#This Row],[Costo total]]</f>
        <v>35</v>
      </c>
      <c r="Q1500" s="8">
        <f>STOCK[[#This Row],[Ganancia Unitaria]]*STOCK[[#This Row],[Salidas]]</f>
        <v>35</v>
      </c>
      <c r="R1500" s="8"/>
      <c r="S1500" s="8"/>
      <c r="T1500" s="9"/>
      <c r="U1500" s="8"/>
      <c r="V1500" s="8"/>
    </row>
    <row r="1501" spans="1:22" ht="51" customHeight="1" x14ac:dyDescent="0.2">
      <c r="A1501" s="14" t="s">
        <v>2902</v>
      </c>
      <c r="B1501" s="14" t="s">
        <v>321</v>
      </c>
      <c r="C1501" s="16" t="s">
        <v>2903</v>
      </c>
      <c r="D1501" s="14" t="s">
        <v>34</v>
      </c>
      <c r="E1501" s="15"/>
      <c r="F1501" s="15">
        <v>35</v>
      </c>
      <c r="G1501" s="14">
        <v>1</v>
      </c>
      <c r="H1501" s="17">
        <f>SUMIFS(VENTAS[Cantidad],VENTAS[Código del producto Vendido],STOCK[[#This Row],[Code]])</f>
        <v>1</v>
      </c>
      <c r="I1501" s="14">
        <f>STOCK[[#This Row],[Entradas]]-STOCK[[#This Row],[Salidas]]</f>
        <v>0</v>
      </c>
      <c r="J1501" s="18">
        <f>STOCK[[#This Row],[Precio Final]]*10%</f>
        <v>3.5</v>
      </c>
      <c r="K1501" s="15">
        <v>12</v>
      </c>
      <c r="L1501" s="15"/>
      <c r="M1501" s="19"/>
      <c r="N1501" s="14">
        <f t="shared" si="61"/>
        <v>0</v>
      </c>
      <c r="O1501" s="15">
        <f t="shared" si="62"/>
        <v>35</v>
      </c>
      <c r="P1501" s="15">
        <f>STOCK[[#This Row],[Precio Final]]-STOCK[[#This Row],[Costo total]]</f>
        <v>35</v>
      </c>
      <c r="Q1501" s="14">
        <f>STOCK[[#This Row],[Ganancia Unitaria]]*STOCK[[#This Row],[Salidas]]</f>
        <v>35</v>
      </c>
      <c r="R1501" s="14"/>
      <c r="S1501" s="14"/>
      <c r="T1501" s="15"/>
      <c r="U1501" s="14"/>
      <c r="V1501" s="14"/>
    </row>
    <row r="1502" spans="1:22" ht="51" customHeight="1" x14ac:dyDescent="0.2">
      <c r="A1502" s="8" t="s">
        <v>2904</v>
      </c>
      <c r="B1502" s="8" t="s">
        <v>160</v>
      </c>
      <c r="C1502" s="10" t="s">
        <v>2905</v>
      </c>
      <c r="D1502" s="8" t="s">
        <v>888</v>
      </c>
      <c r="E1502" s="9"/>
      <c r="F1502" s="9">
        <v>35</v>
      </c>
      <c r="G1502" s="8">
        <v>1</v>
      </c>
      <c r="H1502" s="11">
        <f>SUMIFS(VENTAS[Cantidad],VENTAS[Código del producto Vendido],STOCK[[#This Row],[Code]])</f>
        <v>0</v>
      </c>
      <c r="I1502" s="8">
        <f>STOCK[[#This Row],[Entradas]]-STOCK[[#This Row],[Salidas]]</f>
        <v>1</v>
      </c>
      <c r="J1502" s="12">
        <f>STOCK[[#This Row],[Precio Final]]*10%</f>
        <v>3.5</v>
      </c>
      <c r="K1502" s="9">
        <v>12</v>
      </c>
      <c r="L1502" s="9"/>
      <c r="M1502" s="13"/>
      <c r="N1502" s="8">
        <f t="shared" si="61"/>
        <v>0</v>
      </c>
      <c r="O1502" s="9">
        <f t="shared" si="62"/>
        <v>35</v>
      </c>
      <c r="P1502" s="9">
        <f>STOCK[[#This Row],[Precio Final]]-STOCK[[#This Row],[Costo total]]</f>
        <v>35</v>
      </c>
      <c r="Q1502" s="8">
        <f>STOCK[[#This Row],[Ganancia Unitaria]]*STOCK[[#This Row],[Salidas]]</f>
        <v>0</v>
      </c>
      <c r="R1502" s="8"/>
      <c r="S1502" s="8"/>
      <c r="T1502" s="9"/>
      <c r="U1502" s="8"/>
      <c r="V1502" s="8"/>
    </row>
    <row r="1503" spans="1:22" ht="51" customHeight="1" x14ac:dyDescent="0.2">
      <c r="A1503" s="14" t="s">
        <v>2906</v>
      </c>
      <c r="B1503" s="14" t="s">
        <v>160</v>
      </c>
      <c r="C1503" s="16" t="s">
        <v>2907</v>
      </c>
      <c r="D1503" s="14" t="s">
        <v>46</v>
      </c>
      <c r="E1503" s="15"/>
      <c r="F1503" s="15">
        <v>35</v>
      </c>
      <c r="G1503" s="14">
        <v>1</v>
      </c>
      <c r="H1503" s="17">
        <f>SUMIFS(VENTAS[Cantidad],VENTAS[Código del producto Vendido],STOCK[[#This Row],[Code]])</f>
        <v>0</v>
      </c>
      <c r="I1503" s="14">
        <f>STOCK[[#This Row],[Entradas]]-STOCK[[#This Row],[Salidas]]</f>
        <v>1</v>
      </c>
      <c r="J1503" s="18">
        <f>STOCK[[#This Row],[Precio Final]]*10%</f>
        <v>0</v>
      </c>
      <c r="K1503" s="15">
        <v>12</v>
      </c>
      <c r="L1503" s="15"/>
      <c r="M1503" s="19"/>
      <c r="N1503" s="14">
        <f t="shared" si="61"/>
        <v>0</v>
      </c>
      <c r="O1503" s="15"/>
      <c r="P1503" s="15">
        <f>STOCK[[#This Row],[Precio Final]]-STOCK[[#This Row],[Costo total]]</f>
        <v>0</v>
      </c>
      <c r="Q1503" s="14">
        <f>STOCK[[#This Row],[Ganancia Unitaria]]*STOCK[[#This Row],[Salidas]]</f>
        <v>0</v>
      </c>
      <c r="R1503" s="14"/>
      <c r="S1503" s="14"/>
      <c r="T1503" s="15"/>
      <c r="U1503" s="14"/>
      <c r="V1503" s="14"/>
    </row>
    <row r="1504" spans="1:22" ht="34" customHeight="1" x14ac:dyDescent="0.2">
      <c r="A1504" s="8" t="s">
        <v>2908</v>
      </c>
      <c r="B1504" s="8" t="s">
        <v>149</v>
      </c>
      <c r="C1504" s="10" t="s">
        <v>2909</v>
      </c>
      <c r="D1504" s="8" t="s">
        <v>46</v>
      </c>
      <c r="E1504" s="9"/>
      <c r="F1504" s="9">
        <v>25</v>
      </c>
      <c r="G1504" s="8">
        <v>1</v>
      </c>
      <c r="H1504" s="11">
        <f>SUMIFS(VENTAS[Cantidad],VENTAS[Código del producto Vendido],STOCK[[#This Row],[Code]])</f>
        <v>0</v>
      </c>
      <c r="I1504" s="8">
        <f>STOCK[[#This Row],[Entradas]]-STOCK[[#This Row],[Salidas]]</f>
        <v>1</v>
      </c>
      <c r="J1504" s="12">
        <f>STOCK[[#This Row],[Precio Final]]*10%</f>
        <v>2.5</v>
      </c>
      <c r="K1504" s="9">
        <v>12</v>
      </c>
      <c r="L1504" s="9"/>
      <c r="M1504" s="13"/>
      <c r="N1504" s="8">
        <f t="shared" si="61"/>
        <v>0</v>
      </c>
      <c r="O1504" s="9">
        <f t="shared" ref="O1504:O1567" si="63">F1504</f>
        <v>25</v>
      </c>
      <c r="P1504" s="9">
        <f>STOCK[[#This Row],[Precio Final]]-STOCK[[#This Row],[Costo total]]</f>
        <v>25</v>
      </c>
      <c r="Q1504" s="8">
        <f>STOCK[[#This Row],[Ganancia Unitaria]]*STOCK[[#This Row],[Salidas]]</f>
        <v>0</v>
      </c>
      <c r="R1504" s="8"/>
      <c r="S1504" s="8"/>
      <c r="T1504" s="9"/>
      <c r="U1504" s="8"/>
      <c r="V1504" s="8"/>
    </row>
    <row r="1505" spans="1:22" ht="51" customHeight="1" x14ac:dyDescent="0.2">
      <c r="A1505" s="14" t="s">
        <v>2910</v>
      </c>
      <c r="B1505" s="14" t="s">
        <v>328</v>
      </c>
      <c r="C1505" s="16" t="s">
        <v>2911</v>
      </c>
      <c r="D1505" s="14" t="s">
        <v>1180</v>
      </c>
      <c r="E1505" s="15"/>
      <c r="F1505" s="15">
        <v>35</v>
      </c>
      <c r="G1505" s="14">
        <v>1</v>
      </c>
      <c r="H1505" s="17">
        <f>SUMIFS(VENTAS[Cantidad],VENTAS[Código del producto Vendido],STOCK[[#This Row],[Code]])</f>
        <v>0</v>
      </c>
      <c r="I1505" s="14">
        <f>STOCK[[#This Row],[Entradas]]-STOCK[[#This Row],[Salidas]]</f>
        <v>1</v>
      </c>
      <c r="J1505" s="18">
        <f>STOCK[[#This Row],[Precio Final]]*10%</f>
        <v>3.5</v>
      </c>
      <c r="K1505" s="15">
        <v>12</v>
      </c>
      <c r="L1505" s="15"/>
      <c r="M1505" s="19"/>
      <c r="N1505" s="14">
        <f t="shared" si="61"/>
        <v>0</v>
      </c>
      <c r="O1505" s="15">
        <f t="shared" si="63"/>
        <v>35</v>
      </c>
      <c r="P1505" s="15">
        <f>STOCK[[#This Row],[Precio Final]]-STOCK[[#This Row],[Costo total]]</f>
        <v>35</v>
      </c>
      <c r="Q1505" s="14">
        <f>STOCK[[#This Row],[Ganancia Unitaria]]*STOCK[[#This Row],[Salidas]]</f>
        <v>0</v>
      </c>
      <c r="R1505" s="14"/>
      <c r="S1505" s="14"/>
      <c r="T1505" s="15"/>
      <c r="U1505" s="14"/>
      <c r="V1505" s="14"/>
    </row>
    <row r="1506" spans="1:22" ht="34" customHeight="1" x14ac:dyDescent="0.2">
      <c r="A1506" s="8" t="s">
        <v>2912</v>
      </c>
      <c r="B1506" s="8" t="s">
        <v>160</v>
      </c>
      <c r="C1506" s="10" t="s">
        <v>2913</v>
      </c>
      <c r="D1506" s="8" t="s">
        <v>42</v>
      </c>
      <c r="E1506" s="9"/>
      <c r="F1506" s="9">
        <v>35</v>
      </c>
      <c r="G1506" s="8">
        <v>1</v>
      </c>
      <c r="H1506" s="11">
        <f>SUMIFS(VENTAS[Cantidad],VENTAS[Código del producto Vendido],STOCK[[#This Row],[Code]])</f>
        <v>0</v>
      </c>
      <c r="I1506" s="8">
        <f>STOCK[[#This Row],[Entradas]]-STOCK[[#This Row],[Salidas]]</f>
        <v>1</v>
      </c>
      <c r="J1506" s="12">
        <f>STOCK[[#This Row],[Precio Final]]*10%</f>
        <v>3.5</v>
      </c>
      <c r="K1506" s="9">
        <v>12</v>
      </c>
      <c r="L1506" s="9"/>
      <c r="M1506" s="13"/>
      <c r="N1506" s="8">
        <f t="shared" si="61"/>
        <v>0</v>
      </c>
      <c r="O1506" s="9">
        <f t="shared" si="63"/>
        <v>35</v>
      </c>
      <c r="P1506" s="9">
        <f>STOCK[[#This Row],[Precio Final]]-STOCK[[#This Row],[Costo total]]</f>
        <v>35</v>
      </c>
      <c r="Q1506" s="8">
        <f>STOCK[[#This Row],[Ganancia Unitaria]]*STOCK[[#This Row],[Salidas]]</f>
        <v>0</v>
      </c>
      <c r="R1506" s="8"/>
      <c r="S1506" s="8"/>
      <c r="T1506" s="9"/>
      <c r="U1506" s="8"/>
      <c r="V1506" s="8"/>
    </row>
    <row r="1507" spans="1:22" ht="34" customHeight="1" x14ac:dyDescent="0.2">
      <c r="A1507" s="14" t="s">
        <v>2914</v>
      </c>
      <c r="B1507" s="14" t="s">
        <v>321</v>
      </c>
      <c r="C1507" s="16" t="s">
        <v>2915</v>
      </c>
      <c r="D1507" s="14" t="s">
        <v>575</v>
      </c>
      <c r="E1507" s="15"/>
      <c r="F1507" s="15">
        <v>40</v>
      </c>
      <c r="G1507" s="14">
        <v>1</v>
      </c>
      <c r="H1507" s="17">
        <f>SUMIFS(VENTAS[Cantidad],VENTAS[Código del producto Vendido],STOCK[[#This Row],[Code]])</f>
        <v>0</v>
      </c>
      <c r="I1507" s="14">
        <f>STOCK[[#This Row],[Entradas]]-STOCK[[#This Row],[Salidas]]</f>
        <v>1</v>
      </c>
      <c r="J1507" s="18">
        <f>STOCK[[#This Row],[Precio Final]]*10%</f>
        <v>4</v>
      </c>
      <c r="K1507" s="15">
        <v>12</v>
      </c>
      <c r="L1507" s="15"/>
      <c r="M1507" s="19"/>
      <c r="N1507" s="14">
        <f t="shared" si="61"/>
        <v>0</v>
      </c>
      <c r="O1507" s="15">
        <f t="shared" si="63"/>
        <v>40</v>
      </c>
      <c r="P1507" s="15">
        <f>STOCK[[#This Row],[Precio Final]]-STOCK[[#This Row],[Costo total]]</f>
        <v>40</v>
      </c>
      <c r="Q1507" s="14">
        <f>STOCK[[#This Row],[Ganancia Unitaria]]*STOCK[[#This Row],[Salidas]]</f>
        <v>0</v>
      </c>
      <c r="R1507" s="14"/>
      <c r="S1507" s="14"/>
      <c r="T1507" s="15"/>
      <c r="U1507" s="14"/>
      <c r="V1507" s="14"/>
    </row>
    <row r="1508" spans="1:22" ht="34" customHeight="1" x14ac:dyDescent="0.2">
      <c r="A1508" s="8" t="s">
        <v>2916</v>
      </c>
      <c r="B1508" s="8" t="s">
        <v>321</v>
      </c>
      <c r="C1508" s="10" t="s">
        <v>2883</v>
      </c>
      <c r="D1508" s="8" t="s">
        <v>34</v>
      </c>
      <c r="E1508" s="9"/>
      <c r="F1508" s="9">
        <v>25</v>
      </c>
      <c r="G1508" s="8">
        <v>1</v>
      </c>
      <c r="H1508" s="11">
        <f>SUMIFS(VENTAS[Cantidad],VENTAS[Código del producto Vendido],STOCK[[#This Row],[Code]])</f>
        <v>0</v>
      </c>
      <c r="I1508" s="8">
        <f>STOCK[[#This Row],[Entradas]]-STOCK[[#This Row],[Salidas]]</f>
        <v>1</v>
      </c>
      <c r="J1508" s="12">
        <f>STOCK[[#This Row],[Precio Final]]*10%</f>
        <v>2.5</v>
      </c>
      <c r="K1508" s="9">
        <v>12</v>
      </c>
      <c r="L1508" s="9"/>
      <c r="M1508" s="13"/>
      <c r="N1508" s="8">
        <f t="shared" si="61"/>
        <v>0</v>
      </c>
      <c r="O1508" s="9">
        <f t="shared" si="63"/>
        <v>25</v>
      </c>
      <c r="P1508" s="9">
        <f>STOCK[[#This Row],[Precio Final]]-STOCK[[#This Row],[Costo total]]</f>
        <v>25</v>
      </c>
      <c r="Q1508" s="8">
        <f>STOCK[[#This Row],[Ganancia Unitaria]]*STOCK[[#This Row],[Salidas]]</f>
        <v>0</v>
      </c>
      <c r="R1508" s="8"/>
      <c r="S1508" s="8"/>
      <c r="T1508" s="9"/>
      <c r="U1508" s="8"/>
      <c r="V1508" s="8"/>
    </row>
    <row r="1509" spans="1:22" ht="34" customHeight="1" x14ac:dyDescent="0.2">
      <c r="A1509" s="14" t="s">
        <v>2917</v>
      </c>
      <c r="B1509" s="14" t="s">
        <v>328</v>
      </c>
      <c r="C1509" s="16" t="s">
        <v>2918</v>
      </c>
      <c r="D1509" s="14" t="s">
        <v>1195</v>
      </c>
      <c r="E1509" s="15"/>
      <c r="F1509" s="15">
        <v>35</v>
      </c>
      <c r="G1509" s="14">
        <v>1</v>
      </c>
      <c r="H1509" s="17">
        <f>SUMIFS(VENTAS[Cantidad],VENTAS[Código del producto Vendido],STOCK[[#This Row],[Code]])</f>
        <v>0</v>
      </c>
      <c r="I1509" s="14">
        <f>STOCK[[#This Row],[Entradas]]-STOCK[[#This Row],[Salidas]]</f>
        <v>1</v>
      </c>
      <c r="J1509" s="18">
        <f>STOCK[[#This Row],[Precio Final]]*10%</f>
        <v>3.5</v>
      </c>
      <c r="K1509" s="15">
        <v>12</v>
      </c>
      <c r="L1509" s="15"/>
      <c r="M1509" s="19"/>
      <c r="N1509" s="14">
        <f t="shared" si="61"/>
        <v>0</v>
      </c>
      <c r="O1509" s="15">
        <f t="shared" si="63"/>
        <v>35</v>
      </c>
      <c r="P1509" s="15">
        <f>STOCK[[#This Row],[Precio Final]]-STOCK[[#This Row],[Costo total]]</f>
        <v>35</v>
      </c>
      <c r="Q1509" s="14">
        <f>STOCK[[#This Row],[Ganancia Unitaria]]*STOCK[[#This Row],[Salidas]]</f>
        <v>0</v>
      </c>
      <c r="R1509" s="14"/>
      <c r="S1509" s="14"/>
      <c r="T1509" s="15"/>
      <c r="U1509" s="14"/>
      <c r="V1509" s="14"/>
    </row>
    <row r="1510" spans="1:22" ht="34" customHeight="1" x14ac:dyDescent="0.2">
      <c r="A1510" s="8" t="s">
        <v>2919</v>
      </c>
      <c r="B1510" s="8" t="s">
        <v>321</v>
      </c>
      <c r="C1510" s="10" t="s">
        <v>2194</v>
      </c>
      <c r="D1510" s="8" t="s">
        <v>575</v>
      </c>
      <c r="E1510" s="9"/>
      <c r="F1510" s="9">
        <v>40</v>
      </c>
      <c r="G1510" s="8">
        <v>1</v>
      </c>
      <c r="H1510" s="11">
        <f>SUMIFS(VENTAS[Cantidad],VENTAS[Código del producto Vendido],STOCK[[#This Row],[Code]])</f>
        <v>0</v>
      </c>
      <c r="I1510" s="8">
        <f>STOCK[[#This Row],[Entradas]]-STOCK[[#This Row],[Salidas]]</f>
        <v>1</v>
      </c>
      <c r="J1510" s="12">
        <f>STOCK[[#This Row],[Precio Final]]*10%</f>
        <v>4</v>
      </c>
      <c r="K1510" s="9">
        <v>12</v>
      </c>
      <c r="L1510" s="9"/>
      <c r="M1510" s="13"/>
      <c r="N1510" s="8">
        <f t="shared" si="61"/>
        <v>0</v>
      </c>
      <c r="O1510" s="9">
        <f t="shared" si="63"/>
        <v>40</v>
      </c>
      <c r="P1510" s="9">
        <f>STOCK[[#This Row],[Precio Final]]-STOCK[[#This Row],[Costo total]]</f>
        <v>40</v>
      </c>
      <c r="Q1510" s="8">
        <f>STOCK[[#This Row],[Ganancia Unitaria]]*STOCK[[#This Row],[Salidas]]</f>
        <v>0</v>
      </c>
      <c r="R1510" s="8"/>
      <c r="S1510" s="8"/>
      <c r="T1510" s="9"/>
      <c r="U1510" s="8"/>
      <c r="V1510" s="8"/>
    </row>
    <row r="1511" spans="1:22" ht="34" customHeight="1" x14ac:dyDescent="0.2">
      <c r="A1511" s="14" t="s">
        <v>2920</v>
      </c>
      <c r="B1511" s="14" t="s">
        <v>160</v>
      </c>
      <c r="C1511" s="16" t="s">
        <v>2921</v>
      </c>
      <c r="D1511" s="14" t="s">
        <v>1163</v>
      </c>
      <c r="E1511" s="15"/>
      <c r="F1511" s="15">
        <v>30</v>
      </c>
      <c r="G1511" s="14">
        <v>1</v>
      </c>
      <c r="H1511" s="17">
        <f>SUMIFS(VENTAS[Cantidad],VENTAS[Código del producto Vendido],STOCK[[#This Row],[Code]])</f>
        <v>0</v>
      </c>
      <c r="I1511" s="14">
        <f>STOCK[[#This Row],[Entradas]]-STOCK[[#This Row],[Salidas]]</f>
        <v>1</v>
      </c>
      <c r="J1511" s="18">
        <f>STOCK[[#This Row],[Precio Final]]*10%</f>
        <v>3</v>
      </c>
      <c r="K1511" s="15">
        <v>12</v>
      </c>
      <c r="L1511" s="15"/>
      <c r="M1511" s="19"/>
      <c r="N1511" s="14">
        <f t="shared" si="61"/>
        <v>0</v>
      </c>
      <c r="O1511" s="15">
        <f t="shared" si="63"/>
        <v>30</v>
      </c>
      <c r="P1511" s="15">
        <f>STOCK[[#This Row],[Precio Final]]-STOCK[[#This Row],[Costo total]]</f>
        <v>30</v>
      </c>
      <c r="Q1511" s="14">
        <f>STOCK[[#This Row],[Ganancia Unitaria]]*STOCK[[#This Row],[Salidas]]</f>
        <v>0</v>
      </c>
      <c r="R1511" s="14"/>
      <c r="S1511" s="14"/>
      <c r="T1511" s="15"/>
      <c r="U1511" s="14"/>
      <c r="V1511" s="14"/>
    </row>
    <row r="1512" spans="1:22" ht="34" customHeight="1" x14ac:dyDescent="0.2">
      <c r="A1512" s="8" t="s">
        <v>2922</v>
      </c>
      <c r="B1512" s="8" t="s">
        <v>160</v>
      </c>
      <c r="C1512" s="10" t="s">
        <v>2923</v>
      </c>
      <c r="D1512" s="8" t="s">
        <v>888</v>
      </c>
      <c r="E1512" s="9"/>
      <c r="F1512" s="9">
        <v>35</v>
      </c>
      <c r="G1512" s="8">
        <v>1</v>
      </c>
      <c r="H1512" s="11">
        <f>SUMIFS(VENTAS[Cantidad],VENTAS[Código del producto Vendido],STOCK[[#This Row],[Code]])</f>
        <v>0</v>
      </c>
      <c r="I1512" s="8">
        <f>STOCK[[#This Row],[Entradas]]-STOCK[[#This Row],[Salidas]]</f>
        <v>1</v>
      </c>
      <c r="J1512" s="12">
        <f>STOCK[[#This Row],[Precio Final]]*10%</f>
        <v>3.5</v>
      </c>
      <c r="K1512" s="9">
        <v>12</v>
      </c>
      <c r="L1512" s="9"/>
      <c r="M1512" s="13"/>
      <c r="N1512" s="8">
        <f t="shared" si="61"/>
        <v>0</v>
      </c>
      <c r="O1512" s="9">
        <f t="shared" si="63"/>
        <v>35</v>
      </c>
      <c r="P1512" s="9">
        <f>STOCK[[#This Row],[Precio Final]]-STOCK[[#This Row],[Costo total]]</f>
        <v>35</v>
      </c>
      <c r="Q1512" s="8">
        <f>STOCK[[#This Row],[Ganancia Unitaria]]*STOCK[[#This Row],[Salidas]]</f>
        <v>0</v>
      </c>
      <c r="R1512" s="8"/>
      <c r="S1512" s="8"/>
      <c r="T1512" s="9"/>
      <c r="U1512" s="8"/>
      <c r="V1512" s="8"/>
    </row>
    <row r="1513" spans="1:22" ht="34" customHeight="1" x14ac:dyDescent="0.2">
      <c r="A1513" s="14" t="s">
        <v>2924</v>
      </c>
      <c r="B1513" s="14" t="s">
        <v>179</v>
      </c>
      <c r="C1513" s="16" t="s">
        <v>2925</v>
      </c>
      <c r="D1513" s="14" t="s">
        <v>224</v>
      </c>
      <c r="E1513" s="15"/>
      <c r="F1513" s="15">
        <v>30</v>
      </c>
      <c r="G1513" s="14">
        <v>1</v>
      </c>
      <c r="H1513" s="17">
        <f>SUMIFS(VENTAS[Cantidad],VENTAS[Código del producto Vendido],STOCK[[#This Row],[Code]])</f>
        <v>1</v>
      </c>
      <c r="I1513" s="14">
        <f>STOCK[[#This Row],[Entradas]]-STOCK[[#This Row],[Salidas]]</f>
        <v>0</v>
      </c>
      <c r="J1513" s="18">
        <f>STOCK[[#This Row],[Precio Final]]*10%</f>
        <v>3</v>
      </c>
      <c r="K1513" s="15">
        <v>12</v>
      </c>
      <c r="L1513" s="15"/>
      <c r="M1513" s="19"/>
      <c r="N1513" s="14">
        <f t="shared" si="61"/>
        <v>0</v>
      </c>
      <c r="O1513" s="15">
        <f t="shared" si="63"/>
        <v>30</v>
      </c>
      <c r="P1513" s="15">
        <f>STOCK[[#This Row],[Precio Final]]-STOCK[[#This Row],[Costo total]]</f>
        <v>30</v>
      </c>
      <c r="Q1513" s="14">
        <f>STOCK[[#This Row],[Ganancia Unitaria]]*STOCK[[#This Row],[Salidas]]</f>
        <v>30</v>
      </c>
      <c r="R1513" s="14"/>
      <c r="S1513" s="14"/>
      <c r="T1513" s="15"/>
      <c r="U1513" s="14"/>
      <c r="V1513" s="14"/>
    </row>
    <row r="1514" spans="1:22" ht="51" customHeight="1" x14ac:dyDescent="0.2">
      <c r="A1514" s="8" t="s">
        <v>2926</v>
      </c>
      <c r="B1514" s="8" t="s">
        <v>160</v>
      </c>
      <c r="C1514" s="10" t="s">
        <v>2927</v>
      </c>
      <c r="D1514" s="8" t="s">
        <v>42</v>
      </c>
      <c r="E1514" s="9"/>
      <c r="F1514" s="9">
        <v>30</v>
      </c>
      <c r="G1514" s="8">
        <v>1</v>
      </c>
      <c r="H1514" s="11">
        <f>SUMIFS(VENTAS[Cantidad],VENTAS[Código del producto Vendido],STOCK[[#This Row],[Code]])</f>
        <v>0</v>
      </c>
      <c r="I1514" s="8">
        <f>STOCK[[#This Row],[Entradas]]-STOCK[[#This Row],[Salidas]]</f>
        <v>1</v>
      </c>
      <c r="J1514" s="12">
        <f>STOCK[[#This Row],[Precio Final]]*10%</f>
        <v>3</v>
      </c>
      <c r="K1514" s="9">
        <v>12</v>
      </c>
      <c r="L1514" s="9"/>
      <c r="M1514" s="13"/>
      <c r="N1514" s="8">
        <f t="shared" si="61"/>
        <v>0</v>
      </c>
      <c r="O1514" s="9">
        <f t="shared" si="63"/>
        <v>30</v>
      </c>
      <c r="P1514" s="9">
        <f>STOCK[[#This Row],[Precio Final]]-STOCK[[#This Row],[Costo total]]</f>
        <v>30</v>
      </c>
      <c r="Q1514" s="8">
        <f>STOCK[[#This Row],[Ganancia Unitaria]]*STOCK[[#This Row],[Salidas]]</f>
        <v>0</v>
      </c>
      <c r="R1514" s="8"/>
      <c r="S1514" s="8"/>
      <c r="T1514" s="9"/>
      <c r="U1514" s="8"/>
      <c r="V1514" s="8"/>
    </row>
    <row r="1515" spans="1:22" ht="51" customHeight="1" x14ac:dyDescent="0.2">
      <c r="A1515" s="14" t="s">
        <v>2928</v>
      </c>
      <c r="B1515" s="14" t="s">
        <v>136</v>
      </c>
      <c r="C1515" s="16" t="s">
        <v>2929</v>
      </c>
      <c r="D1515" s="14" t="s">
        <v>224</v>
      </c>
      <c r="E1515" s="15"/>
      <c r="F1515" s="15">
        <v>35</v>
      </c>
      <c r="G1515" s="14">
        <v>1</v>
      </c>
      <c r="H1515" s="17">
        <f>SUMIFS(VENTAS[Cantidad],VENTAS[Código del producto Vendido],STOCK[[#This Row],[Code]])</f>
        <v>0</v>
      </c>
      <c r="I1515" s="14">
        <f>STOCK[[#This Row],[Entradas]]-STOCK[[#This Row],[Salidas]]</f>
        <v>1</v>
      </c>
      <c r="J1515" s="18">
        <f>STOCK[[#This Row],[Precio Final]]*10%</f>
        <v>3.5</v>
      </c>
      <c r="K1515" s="15">
        <v>12</v>
      </c>
      <c r="L1515" s="15"/>
      <c r="M1515" s="19"/>
      <c r="N1515" s="14">
        <f t="shared" si="61"/>
        <v>0</v>
      </c>
      <c r="O1515" s="15">
        <f t="shared" si="63"/>
        <v>35</v>
      </c>
      <c r="P1515" s="15">
        <f>STOCK[[#This Row],[Precio Final]]-STOCK[[#This Row],[Costo total]]</f>
        <v>35</v>
      </c>
      <c r="Q1515" s="14">
        <f>STOCK[[#This Row],[Ganancia Unitaria]]*STOCK[[#This Row],[Salidas]]</f>
        <v>0</v>
      </c>
      <c r="R1515" s="14"/>
      <c r="S1515" s="14"/>
      <c r="T1515" s="15"/>
      <c r="U1515" s="14"/>
      <c r="V1515" s="14"/>
    </row>
    <row r="1516" spans="1:22" ht="34" customHeight="1" x14ac:dyDescent="0.2">
      <c r="A1516" s="8" t="s">
        <v>2930</v>
      </c>
      <c r="B1516" s="8" t="s">
        <v>136</v>
      </c>
      <c r="C1516" s="10" t="s">
        <v>2931</v>
      </c>
      <c r="D1516" s="8" t="s">
        <v>113</v>
      </c>
      <c r="E1516" s="9"/>
      <c r="F1516" s="9">
        <v>18</v>
      </c>
      <c r="G1516" s="8">
        <v>1</v>
      </c>
      <c r="H1516" s="11">
        <f>SUMIFS(VENTAS[Cantidad],VENTAS[Código del producto Vendido],STOCK[[#This Row],[Code]])</f>
        <v>1</v>
      </c>
      <c r="I1516" s="8">
        <f>STOCK[[#This Row],[Entradas]]-STOCK[[#This Row],[Salidas]]</f>
        <v>0</v>
      </c>
      <c r="J1516" s="12">
        <f>STOCK[[#This Row],[Precio Final]]*10%</f>
        <v>1.8</v>
      </c>
      <c r="K1516" s="9">
        <v>12</v>
      </c>
      <c r="L1516" s="9"/>
      <c r="M1516" s="13"/>
      <c r="N1516" s="8">
        <f t="shared" si="61"/>
        <v>0</v>
      </c>
      <c r="O1516" s="9">
        <f t="shared" si="63"/>
        <v>18</v>
      </c>
      <c r="P1516" s="9">
        <f>STOCK[[#This Row],[Precio Final]]-STOCK[[#This Row],[Costo total]]</f>
        <v>18</v>
      </c>
      <c r="Q1516" s="8">
        <f>STOCK[[#This Row],[Ganancia Unitaria]]*STOCK[[#This Row],[Salidas]]</f>
        <v>18</v>
      </c>
      <c r="R1516" s="8"/>
      <c r="S1516" s="8"/>
      <c r="T1516" s="9"/>
      <c r="U1516" s="8"/>
      <c r="V1516" s="8"/>
    </row>
    <row r="1517" spans="1:22" ht="51" customHeight="1" x14ac:dyDescent="0.2">
      <c r="A1517" s="14" t="s">
        <v>2932</v>
      </c>
      <c r="B1517" s="14" t="s">
        <v>136</v>
      </c>
      <c r="C1517" s="16" t="s">
        <v>2933</v>
      </c>
      <c r="D1517" s="14" t="s">
        <v>224</v>
      </c>
      <c r="E1517" s="15"/>
      <c r="F1517" s="15">
        <v>22</v>
      </c>
      <c r="G1517" s="14">
        <v>1</v>
      </c>
      <c r="H1517" s="17">
        <f>SUMIFS(VENTAS[Cantidad],VENTAS[Código del producto Vendido],STOCK[[#This Row],[Code]])</f>
        <v>0</v>
      </c>
      <c r="I1517" s="14">
        <f>STOCK[[#This Row],[Entradas]]-STOCK[[#This Row],[Salidas]]</f>
        <v>1</v>
      </c>
      <c r="J1517" s="18">
        <f>STOCK[[#This Row],[Precio Final]]*10%</f>
        <v>2.2000000000000002</v>
      </c>
      <c r="K1517" s="15">
        <v>12</v>
      </c>
      <c r="L1517" s="15"/>
      <c r="M1517" s="19"/>
      <c r="N1517" s="14">
        <f t="shared" si="61"/>
        <v>0</v>
      </c>
      <c r="O1517" s="15">
        <f t="shared" si="63"/>
        <v>22</v>
      </c>
      <c r="P1517" s="15">
        <f>STOCK[[#This Row],[Precio Final]]-STOCK[[#This Row],[Costo total]]</f>
        <v>22</v>
      </c>
      <c r="Q1517" s="14">
        <f>STOCK[[#This Row],[Ganancia Unitaria]]*STOCK[[#This Row],[Salidas]]</f>
        <v>0</v>
      </c>
      <c r="R1517" s="14"/>
      <c r="S1517" s="14"/>
      <c r="T1517" s="15"/>
      <c r="U1517" s="14"/>
      <c r="V1517" s="14"/>
    </row>
    <row r="1518" spans="1:22" ht="34" customHeight="1" x14ac:dyDescent="0.2">
      <c r="A1518" s="8" t="s">
        <v>2934</v>
      </c>
      <c r="B1518" s="8" t="s">
        <v>89</v>
      </c>
      <c r="C1518" s="10" t="s">
        <v>2935</v>
      </c>
      <c r="D1518" s="8" t="s">
        <v>2555</v>
      </c>
      <c r="E1518" s="9"/>
      <c r="F1518" s="9">
        <v>50</v>
      </c>
      <c r="G1518" s="8">
        <v>2</v>
      </c>
      <c r="H1518" s="11">
        <f>SUMIFS(VENTAS[Cantidad],VENTAS[Código del producto Vendido],STOCK[[#This Row],[Code]])</f>
        <v>0</v>
      </c>
      <c r="I1518" s="8">
        <f>STOCK[[#This Row],[Entradas]]-STOCK[[#This Row],[Salidas]]</f>
        <v>2</v>
      </c>
      <c r="J1518" s="12">
        <f>STOCK[[#This Row],[Precio Final]]*10%</f>
        <v>5</v>
      </c>
      <c r="K1518" s="9">
        <v>12</v>
      </c>
      <c r="L1518" s="9"/>
      <c r="M1518" s="13"/>
      <c r="N1518" s="8">
        <f t="shared" si="61"/>
        <v>0</v>
      </c>
      <c r="O1518" s="9">
        <f t="shared" si="63"/>
        <v>50</v>
      </c>
      <c r="P1518" s="9">
        <f>STOCK[[#This Row],[Precio Final]]-STOCK[[#This Row],[Costo total]]</f>
        <v>50</v>
      </c>
      <c r="Q1518" s="8">
        <f>STOCK[[#This Row],[Ganancia Unitaria]]*STOCK[[#This Row],[Salidas]]</f>
        <v>0</v>
      </c>
      <c r="R1518" s="8"/>
      <c r="S1518" s="8"/>
      <c r="T1518" s="9"/>
      <c r="U1518" s="8"/>
      <c r="V1518" s="8"/>
    </row>
    <row r="1519" spans="1:22" ht="51" customHeight="1" x14ac:dyDescent="0.2">
      <c r="A1519" s="14" t="s">
        <v>2936</v>
      </c>
      <c r="B1519" s="14" t="s">
        <v>89</v>
      </c>
      <c r="C1519" s="16" t="s">
        <v>2937</v>
      </c>
      <c r="D1519" s="14" t="s">
        <v>2586</v>
      </c>
      <c r="E1519" s="15"/>
      <c r="F1519" s="15">
        <v>35</v>
      </c>
      <c r="G1519" s="14">
        <v>1</v>
      </c>
      <c r="H1519" s="17">
        <f>SUMIFS(VENTAS[Cantidad],VENTAS[Código del producto Vendido],STOCK[[#This Row],[Code]])</f>
        <v>0</v>
      </c>
      <c r="I1519" s="14">
        <f>STOCK[[#This Row],[Entradas]]-STOCK[[#This Row],[Salidas]]</f>
        <v>1</v>
      </c>
      <c r="J1519" s="18">
        <f>STOCK[[#This Row],[Precio Final]]*10%</f>
        <v>3.5</v>
      </c>
      <c r="K1519" s="15">
        <v>12</v>
      </c>
      <c r="L1519" s="15"/>
      <c r="M1519" s="19"/>
      <c r="N1519" s="14">
        <f t="shared" si="61"/>
        <v>0</v>
      </c>
      <c r="O1519" s="15">
        <f t="shared" si="63"/>
        <v>35</v>
      </c>
      <c r="P1519" s="15">
        <f>STOCK[[#This Row],[Precio Final]]-STOCK[[#This Row],[Costo total]]</f>
        <v>35</v>
      </c>
      <c r="Q1519" s="14">
        <f>STOCK[[#This Row],[Ganancia Unitaria]]*STOCK[[#This Row],[Salidas]]</f>
        <v>0</v>
      </c>
      <c r="R1519" s="14"/>
      <c r="S1519" s="14"/>
      <c r="T1519" s="15"/>
      <c r="U1519" s="14"/>
      <c r="V1519" s="14"/>
    </row>
    <row r="1520" spans="1:22" ht="34" customHeight="1" x14ac:dyDescent="0.2">
      <c r="A1520" s="8" t="s">
        <v>2938</v>
      </c>
      <c r="B1520" s="8" t="s">
        <v>89</v>
      </c>
      <c r="C1520" s="10" t="s">
        <v>2939</v>
      </c>
      <c r="D1520" s="8" t="s">
        <v>2555</v>
      </c>
      <c r="E1520" s="9"/>
      <c r="F1520" s="9">
        <v>35</v>
      </c>
      <c r="G1520" s="8">
        <v>1</v>
      </c>
      <c r="H1520" s="11">
        <f>SUMIFS(VENTAS[Cantidad],VENTAS[Código del producto Vendido],STOCK[[#This Row],[Code]])</f>
        <v>1</v>
      </c>
      <c r="I1520" s="8">
        <f>STOCK[[#This Row],[Entradas]]-STOCK[[#This Row],[Salidas]]</f>
        <v>0</v>
      </c>
      <c r="J1520" s="12">
        <f>STOCK[[#This Row],[Precio Final]]*10%</f>
        <v>3.5</v>
      </c>
      <c r="K1520" s="9">
        <v>12</v>
      </c>
      <c r="L1520" s="9"/>
      <c r="M1520" s="13"/>
      <c r="N1520" s="8">
        <f t="shared" si="61"/>
        <v>0</v>
      </c>
      <c r="O1520" s="9">
        <f t="shared" si="63"/>
        <v>35</v>
      </c>
      <c r="P1520" s="9">
        <f>STOCK[[#This Row],[Precio Final]]-STOCK[[#This Row],[Costo total]]</f>
        <v>35</v>
      </c>
      <c r="Q1520" s="8">
        <f>STOCK[[#This Row],[Ganancia Unitaria]]*STOCK[[#This Row],[Salidas]]</f>
        <v>35</v>
      </c>
      <c r="R1520" s="8"/>
      <c r="S1520" s="8"/>
      <c r="T1520" s="9"/>
      <c r="U1520" s="8"/>
      <c r="V1520" s="8"/>
    </row>
    <row r="1521" spans="1:22" ht="34" customHeight="1" x14ac:dyDescent="0.2">
      <c r="A1521" s="14" t="s">
        <v>2940</v>
      </c>
      <c r="B1521" s="14" t="s">
        <v>89</v>
      </c>
      <c r="C1521" s="16" t="s">
        <v>2941</v>
      </c>
      <c r="D1521" s="14" t="s">
        <v>2557</v>
      </c>
      <c r="E1521" s="15"/>
      <c r="F1521" s="15">
        <v>45</v>
      </c>
      <c r="G1521" s="14">
        <v>1</v>
      </c>
      <c r="H1521" s="17">
        <f>SUMIFS(VENTAS[Cantidad],VENTAS[Código del producto Vendido],STOCK[[#This Row],[Code]])</f>
        <v>1</v>
      </c>
      <c r="I1521" s="14">
        <f>STOCK[[#This Row],[Entradas]]-STOCK[[#This Row],[Salidas]]</f>
        <v>0</v>
      </c>
      <c r="J1521" s="18">
        <f>STOCK[[#This Row],[Precio Final]]*10%</f>
        <v>4.5</v>
      </c>
      <c r="K1521" s="15">
        <v>12</v>
      </c>
      <c r="L1521" s="15"/>
      <c r="M1521" s="19"/>
      <c r="N1521" s="14">
        <f t="shared" si="61"/>
        <v>0</v>
      </c>
      <c r="O1521" s="15">
        <f t="shared" si="63"/>
        <v>45</v>
      </c>
      <c r="P1521" s="15">
        <f>STOCK[[#This Row],[Precio Final]]-STOCK[[#This Row],[Costo total]]</f>
        <v>45</v>
      </c>
      <c r="Q1521" s="14">
        <f>STOCK[[#This Row],[Ganancia Unitaria]]*STOCK[[#This Row],[Salidas]]</f>
        <v>45</v>
      </c>
      <c r="R1521" s="14"/>
      <c r="S1521" s="14"/>
      <c r="T1521" s="15"/>
      <c r="U1521" s="14"/>
      <c r="V1521" s="14"/>
    </row>
    <row r="1522" spans="1:22" ht="34" customHeight="1" x14ac:dyDescent="0.2">
      <c r="A1522" s="8" t="s">
        <v>2942</v>
      </c>
      <c r="B1522" s="8" t="s">
        <v>89</v>
      </c>
      <c r="C1522" s="10" t="s">
        <v>2943</v>
      </c>
      <c r="D1522" s="8" t="s">
        <v>2557</v>
      </c>
      <c r="E1522" s="9"/>
      <c r="F1522" s="9">
        <v>40</v>
      </c>
      <c r="G1522" s="8">
        <v>1</v>
      </c>
      <c r="H1522" s="11">
        <f>SUMIFS(VENTAS[Cantidad],VENTAS[Código del producto Vendido],STOCK[[#This Row],[Code]])</f>
        <v>1</v>
      </c>
      <c r="I1522" s="8">
        <f>STOCK[[#This Row],[Entradas]]-STOCK[[#This Row],[Salidas]]</f>
        <v>0</v>
      </c>
      <c r="J1522" s="12">
        <f>STOCK[[#This Row],[Precio Final]]*10%</f>
        <v>4</v>
      </c>
      <c r="K1522" s="9">
        <v>12</v>
      </c>
      <c r="L1522" s="9"/>
      <c r="M1522" s="13"/>
      <c r="N1522" s="8">
        <f t="shared" si="61"/>
        <v>0</v>
      </c>
      <c r="O1522" s="9">
        <f t="shared" si="63"/>
        <v>40</v>
      </c>
      <c r="P1522" s="9">
        <f>STOCK[[#This Row],[Precio Final]]-STOCK[[#This Row],[Costo total]]</f>
        <v>40</v>
      </c>
      <c r="Q1522" s="8">
        <f>STOCK[[#This Row],[Ganancia Unitaria]]*STOCK[[#This Row],[Salidas]]</f>
        <v>40</v>
      </c>
      <c r="R1522" s="8"/>
      <c r="S1522" s="8"/>
      <c r="T1522" s="9"/>
      <c r="U1522" s="8"/>
      <c r="V1522" s="8"/>
    </row>
    <row r="1523" spans="1:22" ht="51" customHeight="1" x14ac:dyDescent="0.2">
      <c r="A1523" s="14" t="s">
        <v>2944</v>
      </c>
      <c r="B1523" s="14" t="s">
        <v>89</v>
      </c>
      <c r="C1523" s="16" t="s">
        <v>2945</v>
      </c>
      <c r="D1523" s="14" t="s">
        <v>2946</v>
      </c>
      <c r="E1523" s="15"/>
      <c r="F1523" s="15">
        <v>35</v>
      </c>
      <c r="G1523" s="14">
        <v>1</v>
      </c>
      <c r="H1523" s="17">
        <f>SUMIFS(VENTAS[Cantidad],VENTAS[Código del producto Vendido],STOCK[[#This Row],[Code]])</f>
        <v>1</v>
      </c>
      <c r="I1523" s="14">
        <f>STOCK[[#This Row],[Entradas]]-STOCK[[#This Row],[Salidas]]</f>
        <v>0</v>
      </c>
      <c r="J1523" s="18">
        <f>STOCK[[#This Row],[Precio Final]]*10%</f>
        <v>3.5</v>
      </c>
      <c r="K1523" s="15">
        <v>12</v>
      </c>
      <c r="L1523" s="15"/>
      <c r="M1523" s="19"/>
      <c r="N1523" s="14">
        <f t="shared" si="61"/>
        <v>0</v>
      </c>
      <c r="O1523" s="15">
        <f t="shared" si="63"/>
        <v>35</v>
      </c>
      <c r="P1523" s="15">
        <f>STOCK[[#This Row],[Precio Final]]-STOCK[[#This Row],[Costo total]]</f>
        <v>35</v>
      </c>
      <c r="Q1523" s="14">
        <f>STOCK[[#This Row],[Ganancia Unitaria]]*STOCK[[#This Row],[Salidas]]</f>
        <v>35</v>
      </c>
      <c r="R1523" s="14"/>
      <c r="S1523" s="14"/>
      <c r="T1523" s="15"/>
      <c r="U1523" s="14"/>
      <c r="V1523" s="14"/>
    </row>
    <row r="1524" spans="1:22" ht="34" customHeight="1" x14ac:dyDescent="0.2">
      <c r="A1524" s="8" t="s">
        <v>2947</v>
      </c>
      <c r="B1524" s="8" t="s">
        <v>130</v>
      </c>
      <c r="C1524" s="10" t="s">
        <v>2948</v>
      </c>
      <c r="D1524" s="8" t="s">
        <v>2949</v>
      </c>
      <c r="E1524" s="9"/>
      <c r="F1524" s="9">
        <v>40</v>
      </c>
      <c r="G1524" s="8">
        <v>2</v>
      </c>
      <c r="H1524" s="11">
        <f>SUMIFS(VENTAS[Cantidad],VENTAS[Código del producto Vendido],STOCK[[#This Row],[Code]])</f>
        <v>0</v>
      </c>
      <c r="I1524" s="8">
        <f>STOCK[[#This Row],[Entradas]]-STOCK[[#This Row],[Salidas]]</f>
        <v>2</v>
      </c>
      <c r="J1524" s="12">
        <f>STOCK[[#This Row],[Precio Final]]*10%</f>
        <v>4</v>
      </c>
      <c r="K1524" s="9">
        <v>12</v>
      </c>
      <c r="L1524" s="9"/>
      <c r="M1524" s="13"/>
      <c r="N1524" s="8">
        <f t="shared" si="61"/>
        <v>0</v>
      </c>
      <c r="O1524" s="9">
        <f t="shared" si="63"/>
        <v>40</v>
      </c>
      <c r="P1524" s="9">
        <f>STOCK[[#This Row],[Precio Final]]-STOCK[[#This Row],[Costo total]]</f>
        <v>40</v>
      </c>
      <c r="Q1524" s="8">
        <f>STOCK[[#This Row],[Ganancia Unitaria]]*STOCK[[#This Row],[Salidas]]</f>
        <v>0</v>
      </c>
      <c r="R1524" s="8"/>
      <c r="S1524" s="8"/>
      <c r="T1524" s="9"/>
      <c r="U1524" s="8"/>
      <c r="V1524" s="8"/>
    </row>
    <row r="1525" spans="1:22" ht="51" customHeight="1" x14ac:dyDescent="0.2">
      <c r="A1525" s="14" t="s">
        <v>2950</v>
      </c>
      <c r="B1525" s="14" t="s">
        <v>130</v>
      </c>
      <c r="C1525" s="16" t="s">
        <v>2951</v>
      </c>
      <c r="D1525" s="14" t="s">
        <v>2949</v>
      </c>
      <c r="E1525" s="15"/>
      <c r="F1525" s="15">
        <v>40</v>
      </c>
      <c r="G1525" s="14">
        <v>3</v>
      </c>
      <c r="H1525" s="17">
        <f>SUMIFS(VENTAS[Cantidad],VENTAS[Código del producto Vendido],STOCK[[#This Row],[Code]])</f>
        <v>0</v>
      </c>
      <c r="I1525" s="14">
        <f>STOCK[[#This Row],[Entradas]]-STOCK[[#This Row],[Salidas]]</f>
        <v>3</v>
      </c>
      <c r="J1525" s="18">
        <f>STOCK[[#This Row],[Precio Final]]*10%</f>
        <v>4</v>
      </c>
      <c r="K1525" s="15">
        <v>12</v>
      </c>
      <c r="L1525" s="15"/>
      <c r="M1525" s="19"/>
      <c r="N1525" s="14">
        <f t="shared" si="61"/>
        <v>0</v>
      </c>
      <c r="O1525" s="15">
        <f t="shared" si="63"/>
        <v>40</v>
      </c>
      <c r="P1525" s="15">
        <f>STOCK[[#This Row],[Precio Final]]-STOCK[[#This Row],[Costo total]]</f>
        <v>40</v>
      </c>
      <c r="Q1525" s="14">
        <f>STOCK[[#This Row],[Ganancia Unitaria]]*STOCK[[#This Row],[Salidas]]</f>
        <v>0</v>
      </c>
      <c r="R1525" s="14"/>
      <c r="S1525" s="14"/>
      <c r="T1525" s="15"/>
      <c r="U1525" s="14"/>
      <c r="V1525" s="14"/>
    </row>
    <row r="1526" spans="1:22" ht="68" customHeight="1" x14ac:dyDescent="0.2">
      <c r="A1526" s="8" t="s">
        <v>2952</v>
      </c>
      <c r="B1526" s="8" t="s">
        <v>130</v>
      </c>
      <c r="C1526" s="10" t="s">
        <v>2953</v>
      </c>
      <c r="D1526" s="8" t="s">
        <v>2949</v>
      </c>
      <c r="E1526" s="9"/>
      <c r="F1526" s="9">
        <v>35</v>
      </c>
      <c r="G1526" s="8">
        <v>1</v>
      </c>
      <c r="H1526" s="11">
        <f>SUMIFS(VENTAS[Cantidad],VENTAS[Código del producto Vendido],STOCK[[#This Row],[Code]])</f>
        <v>0</v>
      </c>
      <c r="I1526" s="8">
        <f>STOCK[[#This Row],[Entradas]]-STOCK[[#This Row],[Salidas]]</f>
        <v>1</v>
      </c>
      <c r="J1526" s="12">
        <f>STOCK[[#This Row],[Precio Final]]*10%</f>
        <v>3.5</v>
      </c>
      <c r="K1526" s="9">
        <v>12</v>
      </c>
      <c r="L1526" s="9"/>
      <c r="M1526" s="13"/>
      <c r="N1526" s="8">
        <f t="shared" si="61"/>
        <v>0</v>
      </c>
      <c r="O1526" s="9">
        <f t="shared" si="63"/>
        <v>35</v>
      </c>
      <c r="P1526" s="9">
        <f>STOCK[[#This Row],[Precio Final]]-STOCK[[#This Row],[Costo total]]</f>
        <v>35</v>
      </c>
      <c r="Q1526" s="8">
        <f>STOCK[[#This Row],[Ganancia Unitaria]]*STOCK[[#This Row],[Salidas]]</f>
        <v>0</v>
      </c>
      <c r="R1526" s="8"/>
      <c r="S1526" s="8"/>
      <c r="T1526" s="9"/>
      <c r="U1526" s="8"/>
      <c r="V1526" s="8"/>
    </row>
    <row r="1527" spans="1:22" ht="34" customHeight="1" x14ac:dyDescent="0.2">
      <c r="A1527" s="14" t="s">
        <v>2954</v>
      </c>
      <c r="B1527" s="14" t="s">
        <v>179</v>
      </c>
      <c r="C1527" s="16" t="s">
        <v>2955</v>
      </c>
      <c r="D1527" s="14" t="s">
        <v>113</v>
      </c>
      <c r="E1527" s="15"/>
      <c r="F1527" s="15">
        <v>25</v>
      </c>
      <c r="G1527" s="14">
        <v>1</v>
      </c>
      <c r="H1527" s="17">
        <f>SUMIFS(VENTAS[Cantidad],VENTAS[Código del producto Vendido],STOCK[[#This Row],[Code]])</f>
        <v>0</v>
      </c>
      <c r="I1527" s="14">
        <f>STOCK[[#This Row],[Entradas]]-STOCK[[#This Row],[Salidas]]</f>
        <v>1</v>
      </c>
      <c r="J1527" s="18">
        <f>STOCK[[#This Row],[Precio Final]]*10%</f>
        <v>2.5</v>
      </c>
      <c r="K1527" s="15">
        <v>12</v>
      </c>
      <c r="L1527" s="15"/>
      <c r="M1527" s="19"/>
      <c r="N1527" s="14">
        <f t="shared" si="61"/>
        <v>0</v>
      </c>
      <c r="O1527" s="15">
        <f t="shared" si="63"/>
        <v>25</v>
      </c>
      <c r="P1527" s="15">
        <f>STOCK[[#This Row],[Precio Final]]-STOCK[[#This Row],[Costo total]]</f>
        <v>25</v>
      </c>
      <c r="Q1527" s="14">
        <f>STOCK[[#This Row],[Ganancia Unitaria]]*STOCK[[#This Row],[Salidas]]</f>
        <v>0</v>
      </c>
      <c r="R1527" s="14"/>
      <c r="S1527" s="14"/>
      <c r="T1527" s="15"/>
      <c r="U1527" s="14"/>
      <c r="V1527" s="14"/>
    </row>
    <row r="1528" spans="1:22" ht="34" customHeight="1" x14ac:dyDescent="0.2">
      <c r="A1528" s="8" t="s">
        <v>2956</v>
      </c>
      <c r="B1528" s="8" t="s">
        <v>89</v>
      </c>
      <c r="C1528" s="10" t="s">
        <v>2957</v>
      </c>
      <c r="D1528" s="8" t="s">
        <v>2586</v>
      </c>
      <c r="E1528" s="9"/>
      <c r="F1528" s="9">
        <v>35</v>
      </c>
      <c r="G1528" s="8">
        <v>1</v>
      </c>
      <c r="H1528" s="11">
        <f>SUMIFS(VENTAS[Cantidad],VENTAS[Código del producto Vendido],STOCK[[#This Row],[Code]])</f>
        <v>0</v>
      </c>
      <c r="I1528" s="8">
        <f>STOCK[[#This Row],[Entradas]]-STOCK[[#This Row],[Salidas]]</f>
        <v>1</v>
      </c>
      <c r="J1528" s="12">
        <f>STOCK[[#This Row],[Precio Final]]*10%</f>
        <v>3.5</v>
      </c>
      <c r="K1528" s="9">
        <v>12</v>
      </c>
      <c r="L1528" s="9"/>
      <c r="M1528" s="13"/>
      <c r="N1528" s="8">
        <f t="shared" si="61"/>
        <v>0</v>
      </c>
      <c r="O1528" s="9">
        <f t="shared" si="63"/>
        <v>35</v>
      </c>
      <c r="P1528" s="9">
        <f>STOCK[[#This Row],[Precio Final]]-STOCK[[#This Row],[Costo total]]</f>
        <v>35</v>
      </c>
      <c r="Q1528" s="8">
        <f>STOCK[[#This Row],[Ganancia Unitaria]]*STOCK[[#This Row],[Salidas]]</f>
        <v>0</v>
      </c>
      <c r="R1528" s="8"/>
      <c r="S1528" s="8"/>
      <c r="T1528" s="9"/>
      <c r="U1528" s="8"/>
      <c r="V1528" s="8"/>
    </row>
    <row r="1529" spans="1:22" ht="34" customHeight="1" x14ac:dyDescent="0.2">
      <c r="A1529" s="14" t="s">
        <v>2958</v>
      </c>
      <c r="B1529" s="14" t="s">
        <v>136</v>
      </c>
      <c r="C1529" s="16" t="s">
        <v>2959</v>
      </c>
      <c r="D1529" s="14" t="s">
        <v>2495</v>
      </c>
      <c r="E1529" s="15"/>
      <c r="F1529" s="15">
        <v>30</v>
      </c>
      <c r="G1529" s="14">
        <v>1</v>
      </c>
      <c r="H1529" s="17">
        <f>SUMIFS(VENTAS[Cantidad],VENTAS[Código del producto Vendido],STOCK[[#This Row],[Code]])</f>
        <v>0</v>
      </c>
      <c r="I1529" s="14">
        <f>STOCK[[#This Row],[Entradas]]-STOCK[[#This Row],[Salidas]]</f>
        <v>1</v>
      </c>
      <c r="J1529" s="18">
        <f>STOCK[[#This Row],[Precio Final]]*10%</f>
        <v>3</v>
      </c>
      <c r="K1529" s="15">
        <v>12</v>
      </c>
      <c r="L1529" s="15"/>
      <c r="M1529" s="19"/>
      <c r="N1529" s="14">
        <f t="shared" si="61"/>
        <v>0</v>
      </c>
      <c r="O1529" s="15">
        <f t="shared" si="63"/>
        <v>30</v>
      </c>
      <c r="P1529" s="15">
        <f>STOCK[[#This Row],[Precio Final]]-STOCK[[#This Row],[Costo total]]</f>
        <v>30</v>
      </c>
      <c r="Q1529" s="14">
        <f>STOCK[[#This Row],[Ganancia Unitaria]]*STOCK[[#This Row],[Salidas]]</f>
        <v>0</v>
      </c>
      <c r="R1529" s="14"/>
      <c r="S1529" s="14"/>
      <c r="T1529" s="15"/>
      <c r="U1529" s="14"/>
      <c r="V1529" s="14"/>
    </row>
    <row r="1530" spans="1:22" ht="51" customHeight="1" x14ac:dyDescent="0.2">
      <c r="A1530" s="8" t="s">
        <v>2960</v>
      </c>
      <c r="B1530" s="8" t="s">
        <v>136</v>
      </c>
      <c r="C1530" s="10" t="s">
        <v>2961</v>
      </c>
      <c r="D1530" s="8" t="s">
        <v>2962</v>
      </c>
      <c r="E1530" s="9"/>
      <c r="F1530" s="9">
        <v>30</v>
      </c>
      <c r="G1530" s="8">
        <v>1</v>
      </c>
      <c r="H1530" s="11">
        <f>SUMIFS(VENTAS[Cantidad],VENTAS[Código del producto Vendido],STOCK[[#This Row],[Code]])</f>
        <v>1</v>
      </c>
      <c r="I1530" s="8">
        <f>STOCK[[#This Row],[Entradas]]-STOCK[[#This Row],[Salidas]]</f>
        <v>0</v>
      </c>
      <c r="J1530" s="12">
        <f>STOCK[[#This Row],[Precio Final]]*10%</f>
        <v>3</v>
      </c>
      <c r="K1530" s="9">
        <v>12</v>
      </c>
      <c r="L1530" s="9"/>
      <c r="M1530" s="13"/>
      <c r="N1530" s="8">
        <f t="shared" si="61"/>
        <v>0</v>
      </c>
      <c r="O1530" s="9">
        <f t="shared" si="63"/>
        <v>30</v>
      </c>
      <c r="P1530" s="9">
        <f>STOCK[[#This Row],[Precio Final]]-STOCK[[#This Row],[Costo total]]</f>
        <v>30</v>
      </c>
      <c r="Q1530" s="8">
        <f>STOCK[[#This Row],[Ganancia Unitaria]]*STOCK[[#This Row],[Salidas]]</f>
        <v>30</v>
      </c>
      <c r="R1530" s="8"/>
      <c r="S1530" s="8"/>
      <c r="T1530" s="9"/>
      <c r="U1530" s="8"/>
      <c r="V1530" s="8"/>
    </row>
    <row r="1531" spans="1:22" ht="34" customHeight="1" x14ac:dyDescent="0.2">
      <c r="A1531" s="14" t="s">
        <v>2963</v>
      </c>
      <c r="B1531" s="14" t="s">
        <v>136</v>
      </c>
      <c r="C1531" s="16" t="s">
        <v>2964</v>
      </c>
      <c r="D1531" s="14" t="s">
        <v>2495</v>
      </c>
      <c r="E1531" s="15"/>
      <c r="F1531" s="15">
        <v>30</v>
      </c>
      <c r="G1531" s="14">
        <v>1</v>
      </c>
      <c r="H1531" s="17">
        <f>SUMIFS(VENTAS[Cantidad],VENTAS[Código del producto Vendido],STOCK[[#This Row],[Code]])</f>
        <v>1</v>
      </c>
      <c r="I1531" s="14">
        <f>STOCK[[#This Row],[Entradas]]-STOCK[[#This Row],[Salidas]]</f>
        <v>0</v>
      </c>
      <c r="J1531" s="18">
        <f>STOCK[[#This Row],[Precio Final]]*10%</f>
        <v>3</v>
      </c>
      <c r="K1531" s="15">
        <v>12</v>
      </c>
      <c r="L1531" s="15"/>
      <c r="M1531" s="19"/>
      <c r="N1531" s="14">
        <f t="shared" si="61"/>
        <v>0</v>
      </c>
      <c r="O1531" s="15">
        <f t="shared" si="63"/>
        <v>30</v>
      </c>
      <c r="P1531" s="15">
        <f>STOCK[[#This Row],[Precio Final]]-STOCK[[#This Row],[Costo total]]</f>
        <v>30</v>
      </c>
      <c r="Q1531" s="14">
        <f>STOCK[[#This Row],[Ganancia Unitaria]]*STOCK[[#This Row],[Salidas]]</f>
        <v>30</v>
      </c>
      <c r="R1531" s="14"/>
      <c r="S1531" s="14"/>
      <c r="T1531" s="15"/>
      <c r="U1531" s="14"/>
      <c r="V1531" s="14"/>
    </row>
    <row r="1532" spans="1:22" ht="51" customHeight="1" x14ac:dyDescent="0.2">
      <c r="A1532" s="8" t="s">
        <v>2965</v>
      </c>
      <c r="B1532" s="8" t="s">
        <v>494</v>
      </c>
      <c r="C1532" s="10" t="s">
        <v>2966</v>
      </c>
      <c r="D1532" s="8" t="s">
        <v>34</v>
      </c>
      <c r="E1532" s="9"/>
      <c r="F1532" s="9">
        <v>50</v>
      </c>
      <c r="G1532" s="8">
        <v>1</v>
      </c>
      <c r="H1532" s="11">
        <f>SUMIFS(VENTAS[Cantidad],VENTAS[Código del producto Vendido],STOCK[[#This Row],[Code]])</f>
        <v>1</v>
      </c>
      <c r="I1532" s="8">
        <f>STOCK[[#This Row],[Entradas]]-STOCK[[#This Row],[Salidas]]</f>
        <v>0</v>
      </c>
      <c r="J1532" s="12">
        <f>STOCK[[#This Row],[Precio Final]]*10%</f>
        <v>5</v>
      </c>
      <c r="K1532" s="9">
        <v>12</v>
      </c>
      <c r="L1532" s="9"/>
      <c r="M1532" s="13"/>
      <c r="N1532" s="8">
        <f t="shared" si="61"/>
        <v>0</v>
      </c>
      <c r="O1532" s="9">
        <f t="shared" si="63"/>
        <v>50</v>
      </c>
      <c r="P1532" s="9">
        <f>STOCK[[#This Row],[Precio Final]]-STOCK[[#This Row],[Costo total]]</f>
        <v>50</v>
      </c>
      <c r="Q1532" s="8">
        <f>STOCK[[#This Row],[Ganancia Unitaria]]*STOCK[[#This Row],[Salidas]]</f>
        <v>50</v>
      </c>
      <c r="R1532" s="8"/>
      <c r="S1532" s="8"/>
      <c r="T1532" s="9"/>
      <c r="U1532" s="8"/>
      <c r="V1532" s="8"/>
    </row>
    <row r="1533" spans="1:22" ht="34" customHeight="1" x14ac:dyDescent="0.2">
      <c r="A1533" s="14" t="s">
        <v>2967</v>
      </c>
      <c r="B1533" s="14" t="s">
        <v>136</v>
      </c>
      <c r="C1533" s="16" t="s">
        <v>2968</v>
      </c>
      <c r="D1533" s="14" t="s">
        <v>224</v>
      </c>
      <c r="E1533" s="15"/>
      <c r="F1533" s="15">
        <v>35</v>
      </c>
      <c r="G1533" s="14">
        <v>1</v>
      </c>
      <c r="H1533" s="17">
        <f>SUMIFS(VENTAS[Cantidad],VENTAS[Código del producto Vendido],STOCK[[#This Row],[Code]])</f>
        <v>0</v>
      </c>
      <c r="I1533" s="14">
        <f>STOCK[[#This Row],[Entradas]]-STOCK[[#This Row],[Salidas]]</f>
        <v>1</v>
      </c>
      <c r="J1533" s="18">
        <f>STOCK[[#This Row],[Precio Final]]*10%</f>
        <v>3.5</v>
      </c>
      <c r="K1533" s="15">
        <v>12</v>
      </c>
      <c r="L1533" s="15"/>
      <c r="M1533" s="19"/>
      <c r="N1533" s="14">
        <f t="shared" si="61"/>
        <v>0</v>
      </c>
      <c r="O1533" s="15">
        <f t="shared" si="63"/>
        <v>35</v>
      </c>
      <c r="P1533" s="15">
        <f>STOCK[[#This Row],[Precio Final]]-STOCK[[#This Row],[Costo total]]</f>
        <v>35</v>
      </c>
      <c r="Q1533" s="14">
        <f>STOCK[[#This Row],[Ganancia Unitaria]]*STOCK[[#This Row],[Salidas]]</f>
        <v>0</v>
      </c>
      <c r="R1533" s="14"/>
      <c r="S1533" s="14"/>
      <c r="T1533" s="15"/>
      <c r="U1533" s="14"/>
      <c r="V1533" s="14"/>
    </row>
    <row r="1534" spans="1:22" ht="34" customHeight="1" x14ac:dyDescent="0.2">
      <c r="A1534" s="8" t="s">
        <v>2969</v>
      </c>
      <c r="B1534" s="8" t="s">
        <v>85</v>
      </c>
      <c r="C1534" s="10" t="s">
        <v>2970</v>
      </c>
      <c r="D1534" s="8" t="s">
        <v>42</v>
      </c>
      <c r="E1534" s="9"/>
      <c r="F1534" s="9">
        <v>22</v>
      </c>
      <c r="G1534" s="8">
        <v>1</v>
      </c>
      <c r="H1534" s="11">
        <f>SUMIFS(VENTAS[Cantidad],VENTAS[Código del producto Vendido],STOCK[[#This Row],[Code]])</f>
        <v>0</v>
      </c>
      <c r="I1534" s="8">
        <f>STOCK[[#This Row],[Entradas]]-STOCK[[#This Row],[Salidas]]</f>
        <v>1</v>
      </c>
      <c r="J1534" s="12">
        <f>STOCK[[#This Row],[Precio Final]]*10%</f>
        <v>2.2000000000000002</v>
      </c>
      <c r="K1534" s="9">
        <v>12</v>
      </c>
      <c r="L1534" s="9"/>
      <c r="M1534" s="13"/>
      <c r="N1534" s="8">
        <f t="shared" si="61"/>
        <v>0</v>
      </c>
      <c r="O1534" s="9">
        <f t="shared" si="63"/>
        <v>22</v>
      </c>
      <c r="P1534" s="9">
        <f>STOCK[[#This Row],[Precio Final]]-STOCK[[#This Row],[Costo total]]</f>
        <v>22</v>
      </c>
      <c r="Q1534" s="8">
        <f>STOCK[[#This Row],[Ganancia Unitaria]]*STOCK[[#This Row],[Salidas]]</f>
        <v>0</v>
      </c>
      <c r="R1534" s="8"/>
      <c r="S1534" s="8"/>
      <c r="T1534" s="9"/>
      <c r="U1534" s="8"/>
      <c r="V1534" s="8"/>
    </row>
    <row r="1535" spans="1:22" ht="51" customHeight="1" x14ac:dyDescent="0.2">
      <c r="A1535" s="14" t="s">
        <v>2971</v>
      </c>
      <c r="B1535" s="14" t="s">
        <v>328</v>
      </c>
      <c r="C1535" s="16" t="s">
        <v>2972</v>
      </c>
      <c r="D1535" s="14" t="s">
        <v>1180</v>
      </c>
      <c r="E1535" s="15"/>
      <c r="F1535" s="15">
        <v>30</v>
      </c>
      <c r="G1535" s="14">
        <v>1</v>
      </c>
      <c r="H1535" s="17">
        <f>SUMIFS(VENTAS[Cantidad],VENTAS[Código del producto Vendido],STOCK[[#This Row],[Code]])</f>
        <v>0</v>
      </c>
      <c r="I1535" s="14">
        <f>STOCK[[#This Row],[Entradas]]-STOCK[[#This Row],[Salidas]]</f>
        <v>1</v>
      </c>
      <c r="J1535" s="18">
        <f>STOCK[[#This Row],[Precio Final]]*10%</f>
        <v>3</v>
      </c>
      <c r="K1535" s="15">
        <v>12</v>
      </c>
      <c r="L1535" s="15"/>
      <c r="M1535" s="19"/>
      <c r="N1535" s="14">
        <f t="shared" si="61"/>
        <v>0</v>
      </c>
      <c r="O1535" s="15">
        <f t="shared" si="63"/>
        <v>30</v>
      </c>
      <c r="P1535" s="15">
        <f>STOCK[[#This Row],[Precio Final]]-STOCK[[#This Row],[Costo total]]</f>
        <v>30</v>
      </c>
      <c r="Q1535" s="14">
        <f>STOCK[[#This Row],[Ganancia Unitaria]]*STOCK[[#This Row],[Salidas]]</f>
        <v>0</v>
      </c>
      <c r="R1535" s="14"/>
      <c r="S1535" s="14"/>
      <c r="T1535" s="15"/>
      <c r="U1535" s="14"/>
      <c r="V1535" s="14"/>
    </row>
    <row r="1536" spans="1:22" ht="34" customHeight="1" x14ac:dyDescent="0.2">
      <c r="A1536" s="8" t="s">
        <v>2973</v>
      </c>
      <c r="B1536" s="8" t="s">
        <v>85</v>
      </c>
      <c r="C1536" s="10" t="s">
        <v>2974</v>
      </c>
      <c r="D1536" s="8" t="s">
        <v>46</v>
      </c>
      <c r="E1536" s="9"/>
      <c r="F1536" s="9">
        <v>30</v>
      </c>
      <c r="G1536" s="8">
        <v>1</v>
      </c>
      <c r="H1536" s="11">
        <f>SUMIFS(VENTAS[Cantidad],VENTAS[Código del producto Vendido],STOCK[[#This Row],[Code]])</f>
        <v>0</v>
      </c>
      <c r="I1536" s="8">
        <f>STOCK[[#This Row],[Entradas]]-STOCK[[#This Row],[Salidas]]</f>
        <v>1</v>
      </c>
      <c r="J1536" s="12">
        <f>STOCK[[#This Row],[Precio Final]]*10%</f>
        <v>3</v>
      </c>
      <c r="K1536" s="9">
        <v>12</v>
      </c>
      <c r="L1536" s="9"/>
      <c r="M1536" s="13"/>
      <c r="N1536" s="8">
        <f t="shared" si="61"/>
        <v>0</v>
      </c>
      <c r="O1536" s="9">
        <f t="shared" si="63"/>
        <v>30</v>
      </c>
      <c r="P1536" s="9">
        <f>STOCK[[#This Row],[Precio Final]]-STOCK[[#This Row],[Costo total]]</f>
        <v>30</v>
      </c>
      <c r="Q1536" s="8">
        <f>STOCK[[#This Row],[Ganancia Unitaria]]*STOCK[[#This Row],[Salidas]]</f>
        <v>0</v>
      </c>
      <c r="R1536" s="8"/>
      <c r="S1536" s="8"/>
      <c r="T1536" s="9"/>
      <c r="U1536" s="8"/>
      <c r="V1536" s="8"/>
    </row>
    <row r="1537" spans="1:22" ht="34" customHeight="1" x14ac:dyDescent="0.2">
      <c r="A1537" s="14" t="s">
        <v>2975</v>
      </c>
      <c r="B1537" s="14" t="s">
        <v>85</v>
      </c>
      <c r="C1537" s="16" t="s">
        <v>2976</v>
      </c>
      <c r="D1537" s="14" t="s">
        <v>46</v>
      </c>
      <c r="E1537" s="15"/>
      <c r="F1537" s="15">
        <v>30</v>
      </c>
      <c r="G1537" s="14">
        <v>1</v>
      </c>
      <c r="H1537" s="17">
        <f>SUMIFS(VENTAS[Cantidad],VENTAS[Código del producto Vendido],STOCK[[#This Row],[Code]])</f>
        <v>0</v>
      </c>
      <c r="I1537" s="14">
        <f>STOCK[[#This Row],[Entradas]]-STOCK[[#This Row],[Salidas]]</f>
        <v>1</v>
      </c>
      <c r="J1537" s="18">
        <f>STOCK[[#This Row],[Precio Final]]*10%</f>
        <v>3</v>
      </c>
      <c r="K1537" s="15">
        <v>12</v>
      </c>
      <c r="L1537" s="15"/>
      <c r="M1537" s="19"/>
      <c r="N1537" s="14">
        <f t="shared" si="61"/>
        <v>0</v>
      </c>
      <c r="O1537" s="15">
        <f t="shared" si="63"/>
        <v>30</v>
      </c>
      <c r="P1537" s="15">
        <f>STOCK[[#This Row],[Precio Final]]-STOCK[[#This Row],[Costo total]]</f>
        <v>30</v>
      </c>
      <c r="Q1537" s="14">
        <f>STOCK[[#This Row],[Ganancia Unitaria]]*STOCK[[#This Row],[Salidas]]</f>
        <v>0</v>
      </c>
      <c r="R1537" s="14"/>
      <c r="S1537" s="14"/>
      <c r="T1537" s="15"/>
      <c r="U1537" s="14"/>
      <c r="V1537" s="14"/>
    </row>
    <row r="1538" spans="1:22" ht="34" customHeight="1" x14ac:dyDescent="0.2">
      <c r="A1538" s="8" t="s">
        <v>2977</v>
      </c>
      <c r="B1538" s="8" t="s">
        <v>328</v>
      </c>
      <c r="C1538" s="10" t="s">
        <v>2978</v>
      </c>
      <c r="D1538" s="8" t="s">
        <v>1423</v>
      </c>
      <c r="E1538" s="9"/>
      <c r="F1538" s="9">
        <v>25</v>
      </c>
      <c r="G1538" s="8">
        <v>1</v>
      </c>
      <c r="H1538" s="11">
        <f>SUMIFS(VENTAS[Cantidad],VENTAS[Código del producto Vendido],STOCK[[#This Row],[Code]])</f>
        <v>1</v>
      </c>
      <c r="I1538" s="8">
        <f>STOCK[[#This Row],[Entradas]]-STOCK[[#This Row],[Salidas]]</f>
        <v>0</v>
      </c>
      <c r="J1538" s="12">
        <f>STOCK[[#This Row],[Precio Final]]*10%</f>
        <v>2.5</v>
      </c>
      <c r="K1538" s="9">
        <v>12</v>
      </c>
      <c r="L1538" s="9"/>
      <c r="M1538" s="13"/>
      <c r="N1538" s="8">
        <f t="shared" ref="N1538:N1601" si="64">M1538*1.5</f>
        <v>0</v>
      </c>
      <c r="O1538" s="9">
        <f t="shared" si="63"/>
        <v>25</v>
      </c>
      <c r="P1538" s="9">
        <f>STOCK[[#This Row],[Precio Final]]-STOCK[[#This Row],[Costo total]]</f>
        <v>25</v>
      </c>
      <c r="Q1538" s="8">
        <f>STOCK[[#This Row],[Ganancia Unitaria]]*STOCK[[#This Row],[Salidas]]</f>
        <v>25</v>
      </c>
      <c r="R1538" s="8"/>
      <c r="S1538" s="8"/>
      <c r="T1538" s="9"/>
      <c r="U1538" s="8"/>
      <c r="V1538" s="8"/>
    </row>
    <row r="1539" spans="1:22" ht="34" customHeight="1" x14ac:dyDescent="0.2">
      <c r="A1539" s="14" t="s">
        <v>2979</v>
      </c>
      <c r="B1539" s="14" t="s">
        <v>160</v>
      </c>
      <c r="C1539" s="16" t="s">
        <v>2980</v>
      </c>
      <c r="D1539" s="14" t="s">
        <v>888</v>
      </c>
      <c r="E1539" s="15"/>
      <c r="F1539" s="15">
        <v>30</v>
      </c>
      <c r="G1539" s="14">
        <v>1</v>
      </c>
      <c r="H1539" s="17">
        <f>SUMIFS(VENTAS[Cantidad],VENTAS[Código del producto Vendido],STOCK[[#This Row],[Code]])</f>
        <v>1</v>
      </c>
      <c r="I1539" s="14">
        <f>STOCK[[#This Row],[Entradas]]-STOCK[[#This Row],[Salidas]]</f>
        <v>0</v>
      </c>
      <c r="J1539" s="18">
        <f>STOCK[[#This Row],[Precio Final]]*10%</f>
        <v>3</v>
      </c>
      <c r="K1539" s="15">
        <v>12</v>
      </c>
      <c r="L1539" s="15"/>
      <c r="M1539" s="19"/>
      <c r="N1539" s="14">
        <f t="shared" si="64"/>
        <v>0</v>
      </c>
      <c r="O1539" s="15">
        <f t="shared" si="63"/>
        <v>30</v>
      </c>
      <c r="P1539" s="15">
        <f>STOCK[[#This Row],[Precio Final]]-STOCK[[#This Row],[Costo total]]</f>
        <v>30</v>
      </c>
      <c r="Q1539" s="14">
        <f>STOCK[[#This Row],[Ganancia Unitaria]]*STOCK[[#This Row],[Salidas]]</f>
        <v>30</v>
      </c>
      <c r="R1539" s="14"/>
      <c r="S1539" s="14"/>
      <c r="T1539" s="15"/>
      <c r="U1539" s="14"/>
      <c r="V1539" s="14"/>
    </row>
    <row r="1540" spans="1:22" ht="34" customHeight="1" x14ac:dyDescent="0.2">
      <c r="A1540" s="8" t="s">
        <v>2981</v>
      </c>
      <c r="B1540" s="8" t="s">
        <v>328</v>
      </c>
      <c r="C1540" s="10" t="s">
        <v>2982</v>
      </c>
      <c r="D1540" s="8" t="s">
        <v>1180</v>
      </c>
      <c r="E1540" s="9"/>
      <c r="F1540" s="9">
        <v>25</v>
      </c>
      <c r="G1540" s="8">
        <v>1</v>
      </c>
      <c r="H1540" s="11">
        <f>SUMIFS(VENTAS[Cantidad],VENTAS[Código del producto Vendido],STOCK[[#This Row],[Code]])</f>
        <v>0</v>
      </c>
      <c r="I1540" s="8">
        <f>STOCK[[#This Row],[Entradas]]-STOCK[[#This Row],[Salidas]]</f>
        <v>1</v>
      </c>
      <c r="J1540" s="12">
        <f>STOCK[[#This Row],[Precio Final]]*10%</f>
        <v>2.5</v>
      </c>
      <c r="K1540" s="9">
        <v>12</v>
      </c>
      <c r="L1540" s="9"/>
      <c r="M1540" s="13"/>
      <c r="N1540" s="8">
        <f t="shared" si="64"/>
        <v>0</v>
      </c>
      <c r="O1540" s="9">
        <f t="shared" si="63"/>
        <v>25</v>
      </c>
      <c r="P1540" s="9">
        <f>STOCK[[#This Row],[Precio Final]]-STOCK[[#This Row],[Costo total]]</f>
        <v>25</v>
      </c>
      <c r="Q1540" s="8">
        <f>STOCK[[#This Row],[Ganancia Unitaria]]*STOCK[[#This Row],[Salidas]]</f>
        <v>0</v>
      </c>
      <c r="R1540" s="8"/>
      <c r="S1540" s="8"/>
      <c r="T1540" s="9"/>
      <c r="U1540" s="8"/>
      <c r="V1540" s="8"/>
    </row>
    <row r="1541" spans="1:22" ht="51" customHeight="1" x14ac:dyDescent="0.2">
      <c r="A1541" s="14" t="s">
        <v>2983</v>
      </c>
      <c r="B1541" s="14" t="s">
        <v>321</v>
      </c>
      <c r="C1541" s="16" t="s">
        <v>2984</v>
      </c>
      <c r="D1541" s="14" t="s">
        <v>575</v>
      </c>
      <c r="E1541" s="15"/>
      <c r="F1541" s="15">
        <v>30</v>
      </c>
      <c r="G1541" s="14">
        <v>1</v>
      </c>
      <c r="H1541" s="17">
        <f>SUMIFS(VENTAS[Cantidad],VENTAS[Código del producto Vendido],STOCK[[#This Row],[Code]])</f>
        <v>1</v>
      </c>
      <c r="I1541" s="14">
        <f>STOCK[[#This Row],[Entradas]]-STOCK[[#This Row],[Salidas]]</f>
        <v>0</v>
      </c>
      <c r="J1541" s="18">
        <f>STOCK[[#This Row],[Precio Final]]*10%</f>
        <v>3</v>
      </c>
      <c r="K1541" s="15">
        <v>12</v>
      </c>
      <c r="L1541" s="15"/>
      <c r="M1541" s="19"/>
      <c r="N1541" s="14">
        <f t="shared" si="64"/>
        <v>0</v>
      </c>
      <c r="O1541" s="15">
        <f t="shared" si="63"/>
        <v>30</v>
      </c>
      <c r="P1541" s="15">
        <f>STOCK[[#This Row],[Precio Final]]-STOCK[[#This Row],[Costo total]]</f>
        <v>30</v>
      </c>
      <c r="Q1541" s="14">
        <f>STOCK[[#This Row],[Ganancia Unitaria]]*STOCK[[#This Row],[Salidas]]</f>
        <v>30</v>
      </c>
      <c r="R1541" s="14"/>
      <c r="S1541" s="14"/>
      <c r="T1541" s="15"/>
      <c r="U1541" s="14"/>
      <c r="V1541" s="14"/>
    </row>
    <row r="1542" spans="1:22" ht="34" customHeight="1" x14ac:dyDescent="0.2">
      <c r="A1542" s="8" t="s">
        <v>2985</v>
      </c>
      <c r="B1542" s="8" t="s">
        <v>136</v>
      </c>
      <c r="C1542" s="10" t="s">
        <v>2986</v>
      </c>
      <c r="D1542" s="8" t="s">
        <v>1950</v>
      </c>
      <c r="E1542" s="9"/>
      <c r="F1542" s="9">
        <v>30</v>
      </c>
      <c r="G1542" s="8">
        <v>1</v>
      </c>
      <c r="H1542" s="11">
        <f>SUMIFS(VENTAS[Cantidad],VENTAS[Código del producto Vendido],STOCK[[#This Row],[Code]])</f>
        <v>0</v>
      </c>
      <c r="I1542" s="8">
        <f>STOCK[[#This Row],[Entradas]]-STOCK[[#This Row],[Salidas]]</f>
        <v>1</v>
      </c>
      <c r="J1542" s="12">
        <f>STOCK[[#This Row],[Precio Final]]*10%</f>
        <v>3</v>
      </c>
      <c r="K1542" s="9">
        <v>12</v>
      </c>
      <c r="L1542" s="9"/>
      <c r="M1542" s="13"/>
      <c r="N1542" s="8">
        <f t="shared" si="64"/>
        <v>0</v>
      </c>
      <c r="O1542" s="9">
        <f t="shared" si="63"/>
        <v>30</v>
      </c>
      <c r="P1542" s="9">
        <f>STOCK[[#This Row],[Precio Final]]-STOCK[[#This Row],[Costo total]]</f>
        <v>30</v>
      </c>
      <c r="Q1542" s="8">
        <f>STOCK[[#This Row],[Ganancia Unitaria]]*STOCK[[#This Row],[Salidas]]</f>
        <v>0</v>
      </c>
      <c r="R1542" s="8"/>
      <c r="S1542" s="8"/>
      <c r="T1542" s="9"/>
      <c r="U1542" s="8"/>
      <c r="V1542" s="8"/>
    </row>
    <row r="1543" spans="1:22" ht="34" customHeight="1" x14ac:dyDescent="0.2">
      <c r="A1543" s="14" t="s">
        <v>2987</v>
      </c>
      <c r="B1543" s="14" t="s">
        <v>118</v>
      </c>
      <c r="C1543" s="16" t="s">
        <v>2988</v>
      </c>
      <c r="D1543" s="14" t="s">
        <v>2586</v>
      </c>
      <c r="E1543" s="15"/>
      <c r="F1543" s="15">
        <v>30</v>
      </c>
      <c r="G1543" s="14">
        <v>1</v>
      </c>
      <c r="H1543" s="17">
        <f>SUMIFS(VENTAS[Cantidad],VENTAS[Código del producto Vendido],STOCK[[#This Row],[Code]])</f>
        <v>0</v>
      </c>
      <c r="I1543" s="14">
        <f>STOCK[[#This Row],[Entradas]]-STOCK[[#This Row],[Salidas]]</f>
        <v>1</v>
      </c>
      <c r="J1543" s="18">
        <f>STOCK[[#This Row],[Precio Final]]*10%</f>
        <v>3</v>
      </c>
      <c r="K1543" s="15"/>
      <c r="L1543" s="15"/>
      <c r="M1543" s="19"/>
      <c r="N1543" s="14">
        <f t="shared" si="64"/>
        <v>0</v>
      </c>
      <c r="O1543" s="15">
        <f t="shared" si="63"/>
        <v>30</v>
      </c>
      <c r="P1543" s="15">
        <f>STOCK[[#This Row],[Precio Final]]-STOCK[[#This Row],[Costo total]]</f>
        <v>30</v>
      </c>
      <c r="Q1543" s="14">
        <f>STOCK[[#This Row],[Ganancia Unitaria]]*STOCK[[#This Row],[Salidas]]</f>
        <v>0</v>
      </c>
      <c r="R1543" s="14"/>
      <c r="S1543" s="14"/>
      <c r="T1543" s="15"/>
      <c r="U1543" s="14"/>
      <c r="V1543" s="14"/>
    </row>
    <row r="1544" spans="1:22" ht="34" customHeight="1" x14ac:dyDescent="0.2">
      <c r="A1544" s="8" t="s">
        <v>2989</v>
      </c>
      <c r="B1544" s="8" t="s">
        <v>118</v>
      </c>
      <c r="C1544" s="10" t="s">
        <v>2990</v>
      </c>
      <c r="D1544" s="8" t="s">
        <v>2586</v>
      </c>
      <c r="E1544" s="9"/>
      <c r="F1544" s="9">
        <v>30</v>
      </c>
      <c r="G1544" s="8">
        <v>2</v>
      </c>
      <c r="H1544" s="11">
        <f>SUMIFS(VENTAS[Cantidad],VENTAS[Código del producto Vendido],STOCK[[#This Row],[Code]])</f>
        <v>1</v>
      </c>
      <c r="I1544" s="8">
        <f>STOCK[[#This Row],[Entradas]]-STOCK[[#This Row],[Salidas]]</f>
        <v>1</v>
      </c>
      <c r="J1544" s="12">
        <f>STOCK[[#This Row],[Precio Final]]*10%</f>
        <v>3</v>
      </c>
      <c r="K1544" s="9"/>
      <c r="L1544" s="9"/>
      <c r="M1544" s="13"/>
      <c r="N1544" s="8">
        <f t="shared" si="64"/>
        <v>0</v>
      </c>
      <c r="O1544" s="9">
        <f t="shared" si="63"/>
        <v>30</v>
      </c>
      <c r="P1544" s="9">
        <f>STOCK[[#This Row],[Precio Final]]-STOCK[[#This Row],[Costo total]]</f>
        <v>30</v>
      </c>
      <c r="Q1544" s="8">
        <f>STOCK[[#This Row],[Ganancia Unitaria]]*STOCK[[#This Row],[Salidas]]</f>
        <v>30</v>
      </c>
      <c r="R1544" s="8"/>
      <c r="S1544" s="8"/>
      <c r="T1544" s="9"/>
      <c r="U1544" s="8"/>
      <c r="V1544" s="8"/>
    </row>
    <row r="1545" spans="1:22" ht="34" customHeight="1" x14ac:dyDescent="0.2">
      <c r="A1545" s="14" t="s">
        <v>2991</v>
      </c>
      <c r="B1545" s="14" t="s">
        <v>118</v>
      </c>
      <c r="C1545" s="16" t="s">
        <v>2990</v>
      </c>
      <c r="D1545" s="14" t="s">
        <v>2552</v>
      </c>
      <c r="E1545" s="15"/>
      <c r="F1545" s="15">
        <v>30</v>
      </c>
      <c r="G1545" s="14">
        <v>2</v>
      </c>
      <c r="H1545" s="17">
        <f>SUMIFS(VENTAS[Cantidad],VENTAS[Código del producto Vendido],STOCK[[#This Row],[Code]])</f>
        <v>0</v>
      </c>
      <c r="I1545" s="14">
        <f>STOCK[[#This Row],[Entradas]]-STOCK[[#This Row],[Salidas]]</f>
        <v>2</v>
      </c>
      <c r="J1545" s="18">
        <f>STOCK[[#This Row],[Precio Final]]*10%</f>
        <v>3</v>
      </c>
      <c r="K1545" s="15"/>
      <c r="L1545" s="15"/>
      <c r="M1545" s="19"/>
      <c r="N1545" s="14">
        <f t="shared" si="64"/>
        <v>0</v>
      </c>
      <c r="O1545" s="15">
        <f t="shared" si="63"/>
        <v>30</v>
      </c>
      <c r="P1545" s="15">
        <f>STOCK[[#This Row],[Precio Final]]-STOCK[[#This Row],[Costo total]]</f>
        <v>30</v>
      </c>
      <c r="Q1545" s="14">
        <f>STOCK[[#This Row],[Ganancia Unitaria]]*STOCK[[#This Row],[Salidas]]</f>
        <v>0</v>
      </c>
      <c r="R1545" s="14"/>
      <c r="S1545" s="14"/>
      <c r="T1545" s="15"/>
      <c r="U1545" s="14"/>
      <c r="V1545" s="14"/>
    </row>
    <row r="1546" spans="1:22" ht="34" customHeight="1" x14ac:dyDescent="0.2">
      <c r="A1546" s="8" t="s">
        <v>2992</v>
      </c>
      <c r="B1546" s="8" t="s">
        <v>118</v>
      </c>
      <c r="C1546" s="10" t="s">
        <v>2990</v>
      </c>
      <c r="D1546" s="8" t="s">
        <v>2946</v>
      </c>
      <c r="E1546" s="9"/>
      <c r="F1546" s="9">
        <v>30</v>
      </c>
      <c r="G1546" s="8">
        <v>2</v>
      </c>
      <c r="H1546" s="11">
        <f>SUMIFS(VENTAS[Cantidad],VENTAS[Código del producto Vendido],STOCK[[#This Row],[Code]])</f>
        <v>0</v>
      </c>
      <c r="I1546" s="8">
        <f>STOCK[[#This Row],[Entradas]]-STOCK[[#This Row],[Salidas]]</f>
        <v>2</v>
      </c>
      <c r="J1546" s="12">
        <f>STOCK[[#This Row],[Precio Final]]*10%</f>
        <v>3</v>
      </c>
      <c r="K1546" s="9"/>
      <c r="L1546" s="9"/>
      <c r="M1546" s="13"/>
      <c r="N1546" s="8">
        <f t="shared" si="64"/>
        <v>0</v>
      </c>
      <c r="O1546" s="9">
        <f t="shared" si="63"/>
        <v>30</v>
      </c>
      <c r="P1546" s="9">
        <f>STOCK[[#This Row],[Precio Final]]-STOCK[[#This Row],[Costo total]]</f>
        <v>30</v>
      </c>
      <c r="Q1546" s="8">
        <f>STOCK[[#This Row],[Ganancia Unitaria]]*STOCK[[#This Row],[Salidas]]</f>
        <v>0</v>
      </c>
      <c r="R1546" s="8"/>
      <c r="S1546" s="8"/>
      <c r="T1546" s="9"/>
      <c r="U1546" s="8"/>
      <c r="V1546" s="8"/>
    </row>
    <row r="1547" spans="1:22" ht="51" customHeight="1" x14ac:dyDescent="0.2">
      <c r="A1547" s="14" t="s">
        <v>2993</v>
      </c>
      <c r="B1547" s="14" t="s">
        <v>118</v>
      </c>
      <c r="C1547" s="16" t="s">
        <v>2994</v>
      </c>
      <c r="D1547" s="14" t="s">
        <v>2552</v>
      </c>
      <c r="E1547" s="15"/>
      <c r="F1547" s="15">
        <v>40</v>
      </c>
      <c r="G1547" s="14">
        <v>1</v>
      </c>
      <c r="H1547" s="17">
        <f>SUMIFS(VENTAS[Cantidad],VENTAS[Código del producto Vendido],STOCK[[#This Row],[Code]])</f>
        <v>1</v>
      </c>
      <c r="I1547" s="14">
        <f>STOCK[[#This Row],[Entradas]]-STOCK[[#This Row],[Salidas]]</f>
        <v>0</v>
      </c>
      <c r="J1547" s="18">
        <f>STOCK[[#This Row],[Precio Final]]*10%</f>
        <v>4</v>
      </c>
      <c r="K1547" s="15"/>
      <c r="L1547" s="15"/>
      <c r="M1547" s="19"/>
      <c r="N1547" s="14">
        <f t="shared" si="64"/>
        <v>0</v>
      </c>
      <c r="O1547" s="15">
        <f t="shared" si="63"/>
        <v>40</v>
      </c>
      <c r="P1547" s="15">
        <f>STOCK[[#This Row],[Precio Final]]-STOCK[[#This Row],[Costo total]]</f>
        <v>40</v>
      </c>
      <c r="Q1547" s="14">
        <f>STOCK[[#This Row],[Ganancia Unitaria]]*STOCK[[#This Row],[Salidas]]</f>
        <v>40</v>
      </c>
      <c r="R1547" s="14"/>
      <c r="S1547" s="14"/>
      <c r="T1547" s="15"/>
      <c r="U1547" s="14"/>
      <c r="V1547" s="14"/>
    </row>
    <row r="1548" spans="1:22" ht="34" customHeight="1" x14ac:dyDescent="0.2">
      <c r="A1548" s="8" t="s">
        <v>2995</v>
      </c>
      <c r="B1548" s="8" t="s">
        <v>118</v>
      </c>
      <c r="C1548" s="10" t="s">
        <v>2996</v>
      </c>
      <c r="D1548" s="8" t="s">
        <v>2586</v>
      </c>
      <c r="E1548" s="9"/>
      <c r="F1548" s="9">
        <v>35</v>
      </c>
      <c r="G1548" s="8">
        <v>2</v>
      </c>
      <c r="H1548" s="11">
        <f>SUMIFS(VENTAS[Cantidad],VENTAS[Código del producto Vendido],STOCK[[#This Row],[Code]])</f>
        <v>1</v>
      </c>
      <c r="I1548" s="8">
        <f>STOCK[[#This Row],[Entradas]]-STOCK[[#This Row],[Salidas]]</f>
        <v>1</v>
      </c>
      <c r="J1548" s="12">
        <f>STOCK[[#This Row],[Precio Final]]*10%</f>
        <v>3.5</v>
      </c>
      <c r="K1548" s="9"/>
      <c r="L1548" s="9"/>
      <c r="M1548" s="13"/>
      <c r="N1548" s="8">
        <f t="shared" si="64"/>
        <v>0</v>
      </c>
      <c r="O1548" s="9">
        <f t="shared" si="63"/>
        <v>35</v>
      </c>
      <c r="P1548" s="9">
        <f>STOCK[[#This Row],[Precio Final]]-STOCK[[#This Row],[Costo total]]</f>
        <v>35</v>
      </c>
      <c r="Q1548" s="8">
        <f>STOCK[[#This Row],[Ganancia Unitaria]]*STOCK[[#This Row],[Salidas]]</f>
        <v>35</v>
      </c>
      <c r="R1548" s="8"/>
      <c r="S1548" s="8"/>
      <c r="T1548" s="9"/>
      <c r="U1548" s="8"/>
      <c r="V1548" s="8"/>
    </row>
    <row r="1549" spans="1:22" ht="34" customHeight="1" x14ac:dyDescent="0.2">
      <c r="A1549" s="14" t="s">
        <v>2997</v>
      </c>
      <c r="B1549" s="14" t="s">
        <v>118</v>
      </c>
      <c r="C1549" s="16" t="s">
        <v>2996</v>
      </c>
      <c r="D1549" s="14" t="s">
        <v>2946</v>
      </c>
      <c r="E1549" s="15"/>
      <c r="F1549" s="15">
        <v>35</v>
      </c>
      <c r="G1549" s="14">
        <v>1</v>
      </c>
      <c r="H1549" s="17">
        <f>SUMIFS(VENTAS[Cantidad],VENTAS[Código del producto Vendido],STOCK[[#This Row],[Code]])</f>
        <v>1</v>
      </c>
      <c r="I1549" s="14">
        <f>STOCK[[#This Row],[Entradas]]-STOCK[[#This Row],[Salidas]]</f>
        <v>0</v>
      </c>
      <c r="J1549" s="18">
        <f>STOCK[[#This Row],[Precio Final]]*10%</f>
        <v>3.5</v>
      </c>
      <c r="K1549" s="15"/>
      <c r="L1549" s="15"/>
      <c r="M1549" s="19"/>
      <c r="N1549" s="14">
        <f t="shared" si="64"/>
        <v>0</v>
      </c>
      <c r="O1549" s="15">
        <f t="shared" si="63"/>
        <v>35</v>
      </c>
      <c r="P1549" s="15">
        <f>STOCK[[#This Row],[Precio Final]]-STOCK[[#This Row],[Costo total]]</f>
        <v>35</v>
      </c>
      <c r="Q1549" s="14">
        <f>STOCK[[#This Row],[Ganancia Unitaria]]*STOCK[[#This Row],[Salidas]]</f>
        <v>35</v>
      </c>
      <c r="R1549" s="14"/>
      <c r="S1549" s="14"/>
      <c r="T1549" s="15"/>
      <c r="U1549" s="14"/>
      <c r="V1549" s="14"/>
    </row>
    <row r="1550" spans="1:22" ht="34" customHeight="1" x14ac:dyDescent="0.2">
      <c r="A1550" s="8" t="s">
        <v>2998</v>
      </c>
      <c r="B1550" s="8" t="s">
        <v>118</v>
      </c>
      <c r="C1550" s="10" t="s">
        <v>2999</v>
      </c>
      <c r="D1550" s="8" t="s">
        <v>3000</v>
      </c>
      <c r="E1550" s="9"/>
      <c r="F1550" s="9">
        <v>18</v>
      </c>
      <c r="G1550" s="8">
        <v>1</v>
      </c>
      <c r="H1550" s="11">
        <f>SUMIFS(VENTAS[Cantidad],VENTAS[Código del producto Vendido],STOCK[[#This Row],[Code]])</f>
        <v>0</v>
      </c>
      <c r="I1550" s="8">
        <f>STOCK[[#This Row],[Entradas]]-STOCK[[#This Row],[Salidas]]</f>
        <v>1</v>
      </c>
      <c r="J1550" s="12">
        <f>STOCK[[#This Row],[Precio Final]]*10%</f>
        <v>1.8</v>
      </c>
      <c r="K1550" s="9"/>
      <c r="L1550" s="9"/>
      <c r="M1550" s="13"/>
      <c r="N1550" s="8">
        <f t="shared" si="64"/>
        <v>0</v>
      </c>
      <c r="O1550" s="9">
        <f t="shared" si="63"/>
        <v>18</v>
      </c>
      <c r="P1550" s="9">
        <f>STOCK[[#This Row],[Precio Final]]-STOCK[[#This Row],[Costo total]]</f>
        <v>18</v>
      </c>
      <c r="Q1550" s="8">
        <f>STOCK[[#This Row],[Ganancia Unitaria]]*STOCK[[#This Row],[Salidas]]</f>
        <v>0</v>
      </c>
      <c r="R1550" s="8"/>
      <c r="S1550" s="8"/>
      <c r="T1550" s="9"/>
      <c r="U1550" s="8"/>
      <c r="V1550" s="8"/>
    </row>
    <row r="1551" spans="1:22" ht="34" customHeight="1" x14ac:dyDescent="0.2">
      <c r="A1551" s="14" t="s">
        <v>3001</v>
      </c>
      <c r="B1551" s="14" t="s">
        <v>118</v>
      </c>
      <c r="C1551" s="16" t="s">
        <v>3002</v>
      </c>
      <c r="D1551" s="14" t="s">
        <v>2557</v>
      </c>
      <c r="E1551" s="15"/>
      <c r="F1551" s="15">
        <v>35</v>
      </c>
      <c r="G1551" s="14">
        <v>1</v>
      </c>
      <c r="H1551" s="17">
        <f>SUMIFS(VENTAS[Cantidad],VENTAS[Código del producto Vendido],STOCK[[#This Row],[Code]])</f>
        <v>0</v>
      </c>
      <c r="I1551" s="14">
        <f>STOCK[[#This Row],[Entradas]]-STOCK[[#This Row],[Salidas]]</f>
        <v>1</v>
      </c>
      <c r="J1551" s="18">
        <f>STOCK[[#This Row],[Precio Final]]*10%</f>
        <v>3.5</v>
      </c>
      <c r="K1551" s="15"/>
      <c r="L1551" s="15"/>
      <c r="M1551" s="19"/>
      <c r="N1551" s="14">
        <f t="shared" si="64"/>
        <v>0</v>
      </c>
      <c r="O1551" s="15">
        <f t="shared" si="63"/>
        <v>35</v>
      </c>
      <c r="P1551" s="15">
        <f>STOCK[[#This Row],[Precio Final]]-STOCK[[#This Row],[Costo total]]</f>
        <v>35</v>
      </c>
      <c r="Q1551" s="14">
        <f>STOCK[[#This Row],[Ganancia Unitaria]]*STOCK[[#This Row],[Salidas]]</f>
        <v>0</v>
      </c>
      <c r="R1551" s="14"/>
      <c r="S1551" s="14"/>
      <c r="T1551" s="15"/>
      <c r="U1551" s="14"/>
      <c r="V1551" s="14"/>
    </row>
    <row r="1552" spans="1:22" ht="34" customHeight="1" x14ac:dyDescent="0.2">
      <c r="A1552" s="8" t="s">
        <v>3003</v>
      </c>
      <c r="B1552" s="8" t="s">
        <v>118</v>
      </c>
      <c r="C1552" s="10" t="s">
        <v>3004</v>
      </c>
      <c r="D1552" s="8" t="s">
        <v>2555</v>
      </c>
      <c r="E1552" s="9"/>
      <c r="F1552" s="9">
        <v>40</v>
      </c>
      <c r="G1552" s="8">
        <v>1</v>
      </c>
      <c r="H1552" s="11">
        <f>SUMIFS(VENTAS[Cantidad],VENTAS[Código del producto Vendido],STOCK[[#This Row],[Code]])</f>
        <v>0</v>
      </c>
      <c r="I1552" s="8">
        <f>STOCK[[#This Row],[Entradas]]-STOCK[[#This Row],[Salidas]]</f>
        <v>1</v>
      </c>
      <c r="J1552" s="12">
        <f>STOCK[[#This Row],[Precio Final]]*10%</f>
        <v>4</v>
      </c>
      <c r="K1552" s="9"/>
      <c r="L1552" s="9"/>
      <c r="M1552" s="13"/>
      <c r="N1552" s="8">
        <f t="shared" si="64"/>
        <v>0</v>
      </c>
      <c r="O1552" s="9">
        <f t="shared" si="63"/>
        <v>40</v>
      </c>
      <c r="P1552" s="9">
        <f>STOCK[[#This Row],[Precio Final]]-STOCK[[#This Row],[Costo total]]</f>
        <v>40</v>
      </c>
      <c r="Q1552" s="8">
        <f>STOCK[[#This Row],[Ganancia Unitaria]]*STOCK[[#This Row],[Salidas]]</f>
        <v>0</v>
      </c>
      <c r="R1552" s="8"/>
      <c r="S1552" s="8"/>
      <c r="T1552" s="9"/>
      <c r="U1552" s="8"/>
      <c r="V1552" s="8"/>
    </row>
    <row r="1553" spans="1:22" ht="34" customHeight="1" x14ac:dyDescent="0.2">
      <c r="A1553" s="14" t="s">
        <v>3005</v>
      </c>
      <c r="B1553" s="14" t="s">
        <v>118</v>
      </c>
      <c r="C1553" s="16" t="s">
        <v>3004</v>
      </c>
      <c r="D1553" s="14" t="s">
        <v>2946</v>
      </c>
      <c r="E1553" s="15"/>
      <c r="F1553" s="15">
        <v>40</v>
      </c>
      <c r="G1553" s="14">
        <v>1</v>
      </c>
      <c r="H1553" s="17">
        <f>SUMIFS(VENTAS[Cantidad],VENTAS[Código del producto Vendido],STOCK[[#This Row],[Code]])</f>
        <v>0</v>
      </c>
      <c r="I1553" s="14">
        <f>STOCK[[#This Row],[Entradas]]-STOCK[[#This Row],[Salidas]]</f>
        <v>1</v>
      </c>
      <c r="J1553" s="18">
        <f>STOCK[[#This Row],[Precio Final]]*10%</f>
        <v>4</v>
      </c>
      <c r="K1553" s="15"/>
      <c r="L1553" s="15"/>
      <c r="M1553" s="19"/>
      <c r="N1553" s="14">
        <f t="shared" si="64"/>
        <v>0</v>
      </c>
      <c r="O1553" s="15">
        <f t="shared" si="63"/>
        <v>40</v>
      </c>
      <c r="P1553" s="15">
        <f>STOCK[[#This Row],[Precio Final]]-STOCK[[#This Row],[Costo total]]</f>
        <v>40</v>
      </c>
      <c r="Q1553" s="14">
        <f>STOCK[[#This Row],[Ganancia Unitaria]]*STOCK[[#This Row],[Salidas]]</f>
        <v>0</v>
      </c>
      <c r="R1553" s="14"/>
      <c r="S1553" s="14"/>
      <c r="T1553" s="15"/>
      <c r="U1553" s="14"/>
      <c r="V1553" s="14"/>
    </row>
    <row r="1554" spans="1:22" ht="34" customHeight="1" x14ac:dyDescent="0.2">
      <c r="A1554" s="8" t="s">
        <v>3006</v>
      </c>
      <c r="B1554" s="8" t="s">
        <v>118</v>
      </c>
      <c r="C1554" s="10" t="s">
        <v>3007</v>
      </c>
      <c r="D1554" s="8" t="s">
        <v>3008</v>
      </c>
      <c r="E1554" s="9"/>
      <c r="F1554" s="9">
        <v>30</v>
      </c>
      <c r="G1554" s="8">
        <v>1</v>
      </c>
      <c r="H1554" s="11">
        <f>SUMIFS(VENTAS[Cantidad],VENTAS[Código del producto Vendido],STOCK[[#This Row],[Code]])</f>
        <v>0</v>
      </c>
      <c r="I1554" s="8">
        <f>STOCK[[#This Row],[Entradas]]-STOCK[[#This Row],[Salidas]]</f>
        <v>1</v>
      </c>
      <c r="J1554" s="12">
        <f>STOCK[[#This Row],[Precio Final]]*10%</f>
        <v>3</v>
      </c>
      <c r="K1554" s="9"/>
      <c r="L1554" s="9"/>
      <c r="M1554" s="13"/>
      <c r="N1554" s="8">
        <f t="shared" si="64"/>
        <v>0</v>
      </c>
      <c r="O1554" s="9">
        <f t="shared" si="63"/>
        <v>30</v>
      </c>
      <c r="P1554" s="9">
        <f>STOCK[[#This Row],[Precio Final]]-STOCK[[#This Row],[Costo total]]</f>
        <v>30</v>
      </c>
      <c r="Q1554" s="8">
        <f>STOCK[[#This Row],[Ganancia Unitaria]]*STOCK[[#This Row],[Salidas]]</f>
        <v>0</v>
      </c>
      <c r="R1554" s="8"/>
      <c r="S1554" s="8"/>
      <c r="T1554" s="9"/>
      <c r="U1554" s="8"/>
      <c r="V1554" s="8"/>
    </row>
    <row r="1555" spans="1:22" ht="51" customHeight="1" x14ac:dyDescent="0.2">
      <c r="A1555" s="14" t="s">
        <v>3009</v>
      </c>
      <c r="B1555" s="14" t="s">
        <v>118</v>
      </c>
      <c r="C1555" s="16" t="s">
        <v>3010</v>
      </c>
      <c r="D1555" s="14" t="s">
        <v>2946</v>
      </c>
      <c r="E1555" s="15"/>
      <c r="F1555" s="15">
        <v>35</v>
      </c>
      <c r="G1555" s="14">
        <v>1</v>
      </c>
      <c r="H1555" s="17">
        <f>SUMIFS(VENTAS[Cantidad],VENTAS[Código del producto Vendido],STOCK[[#This Row],[Code]])</f>
        <v>0</v>
      </c>
      <c r="I1555" s="14">
        <f>STOCK[[#This Row],[Entradas]]-STOCK[[#This Row],[Salidas]]</f>
        <v>1</v>
      </c>
      <c r="J1555" s="18">
        <f>STOCK[[#This Row],[Precio Final]]*10%</f>
        <v>3.5</v>
      </c>
      <c r="K1555" s="15"/>
      <c r="L1555" s="15"/>
      <c r="M1555" s="19"/>
      <c r="N1555" s="14">
        <f t="shared" si="64"/>
        <v>0</v>
      </c>
      <c r="O1555" s="15">
        <f t="shared" si="63"/>
        <v>35</v>
      </c>
      <c r="P1555" s="15">
        <f>STOCK[[#This Row],[Precio Final]]-STOCK[[#This Row],[Costo total]]</f>
        <v>35</v>
      </c>
      <c r="Q1555" s="14">
        <f>STOCK[[#This Row],[Ganancia Unitaria]]*STOCK[[#This Row],[Salidas]]</f>
        <v>0</v>
      </c>
      <c r="R1555" s="14"/>
      <c r="S1555" s="14"/>
      <c r="T1555" s="15"/>
      <c r="U1555" s="14"/>
      <c r="V1555" s="14"/>
    </row>
    <row r="1556" spans="1:22" ht="34" customHeight="1" x14ac:dyDescent="0.2">
      <c r="A1556" s="8" t="s">
        <v>3011</v>
      </c>
      <c r="B1556" s="8" t="s">
        <v>118</v>
      </c>
      <c r="C1556" s="10" t="s">
        <v>3012</v>
      </c>
      <c r="D1556" s="8" t="s">
        <v>2586</v>
      </c>
      <c r="E1556" s="9"/>
      <c r="F1556" s="9">
        <v>40</v>
      </c>
      <c r="G1556" s="8">
        <v>1</v>
      </c>
      <c r="H1556" s="11">
        <f>SUMIFS(VENTAS[Cantidad],VENTAS[Código del producto Vendido],STOCK[[#This Row],[Code]])</f>
        <v>0</v>
      </c>
      <c r="I1556" s="8">
        <f>STOCK[[#This Row],[Entradas]]-STOCK[[#This Row],[Salidas]]</f>
        <v>1</v>
      </c>
      <c r="J1556" s="12">
        <f>STOCK[[#This Row],[Precio Final]]*10%</f>
        <v>4</v>
      </c>
      <c r="K1556" s="9"/>
      <c r="L1556" s="9"/>
      <c r="M1556" s="13"/>
      <c r="N1556" s="8">
        <f t="shared" si="64"/>
        <v>0</v>
      </c>
      <c r="O1556" s="9">
        <f t="shared" si="63"/>
        <v>40</v>
      </c>
      <c r="P1556" s="9">
        <f>STOCK[[#This Row],[Precio Final]]-STOCK[[#This Row],[Costo total]]</f>
        <v>40</v>
      </c>
      <c r="Q1556" s="8">
        <f>STOCK[[#This Row],[Ganancia Unitaria]]*STOCK[[#This Row],[Salidas]]</f>
        <v>0</v>
      </c>
      <c r="R1556" s="8"/>
      <c r="S1556" s="8"/>
      <c r="T1556" s="9"/>
      <c r="U1556" s="8"/>
      <c r="V1556" s="8"/>
    </row>
    <row r="1557" spans="1:22" ht="34" customHeight="1" x14ac:dyDescent="0.2">
      <c r="A1557" s="14" t="s">
        <v>3013</v>
      </c>
      <c r="B1557" s="14" t="s">
        <v>118</v>
      </c>
      <c r="C1557" s="16" t="s">
        <v>3014</v>
      </c>
      <c r="D1557" s="14" t="s">
        <v>2557</v>
      </c>
      <c r="E1557" s="15"/>
      <c r="F1557" s="15">
        <v>50</v>
      </c>
      <c r="G1557" s="14">
        <v>1</v>
      </c>
      <c r="H1557" s="17">
        <f>SUMIFS(VENTAS[Cantidad],VENTAS[Código del producto Vendido],STOCK[[#This Row],[Code]])</f>
        <v>0</v>
      </c>
      <c r="I1557" s="14">
        <f>STOCK[[#This Row],[Entradas]]-STOCK[[#This Row],[Salidas]]</f>
        <v>1</v>
      </c>
      <c r="J1557" s="18">
        <f>STOCK[[#This Row],[Precio Final]]*10%</f>
        <v>5</v>
      </c>
      <c r="K1557" s="15"/>
      <c r="L1557" s="15"/>
      <c r="M1557" s="19"/>
      <c r="N1557" s="14">
        <f t="shared" si="64"/>
        <v>0</v>
      </c>
      <c r="O1557" s="15">
        <f t="shared" si="63"/>
        <v>50</v>
      </c>
      <c r="P1557" s="15">
        <f>STOCK[[#This Row],[Precio Final]]-STOCK[[#This Row],[Costo total]]</f>
        <v>50</v>
      </c>
      <c r="Q1557" s="14">
        <f>STOCK[[#This Row],[Ganancia Unitaria]]*STOCK[[#This Row],[Salidas]]</f>
        <v>0</v>
      </c>
      <c r="R1557" s="14"/>
      <c r="S1557" s="14"/>
      <c r="T1557" s="15"/>
      <c r="U1557" s="14"/>
      <c r="V1557" s="14"/>
    </row>
    <row r="1558" spans="1:22" ht="17" customHeight="1" x14ac:dyDescent="0.2">
      <c r="A1558" s="8" t="s">
        <v>3015</v>
      </c>
      <c r="B1558" s="8" t="s">
        <v>118</v>
      </c>
      <c r="C1558" s="10" t="s">
        <v>3016</v>
      </c>
      <c r="D1558" s="8" t="s">
        <v>2946</v>
      </c>
      <c r="E1558" s="9"/>
      <c r="F1558" s="9">
        <v>30</v>
      </c>
      <c r="G1558" s="8">
        <v>1</v>
      </c>
      <c r="H1558" s="11">
        <f>SUMIFS(VENTAS[Cantidad],VENTAS[Código del producto Vendido],STOCK[[#This Row],[Code]])</f>
        <v>0</v>
      </c>
      <c r="I1558" s="8">
        <f>STOCK[[#This Row],[Entradas]]-STOCK[[#This Row],[Salidas]]</f>
        <v>1</v>
      </c>
      <c r="J1558" s="12">
        <f>STOCK[[#This Row],[Precio Final]]*10%</f>
        <v>3</v>
      </c>
      <c r="K1558" s="9"/>
      <c r="L1558" s="9"/>
      <c r="M1558" s="13"/>
      <c r="N1558" s="8">
        <f t="shared" si="64"/>
        <v>0</v>
      </c>
      <c r="O1558" s="9">
        <f t="shared" si="63"/>
        <v>30</v>
      </c>
      <c r="P1558" s="9">
        <f>STOCK[[#This Row],[Precio Final]]-STOCK[[#This Row],[Costo total]]</f>
        <v>30</v>
      </c>
      <c r="Q1558" s="8">
        <f>STOCK[[#This Row],[Ganancia Unitaria]]*STOCK[[#This Row],[Salidas]]</f>
        <v>0</v>
      </c>
      <c r="R1558" s="8"/>
      <c r="S1558" s="8"/>
      <c r="T1558" s="9"/>
      <c r="U1558" s="8"/>
      <c r="V1558" s="8"/>
    </row>
    <row r="1559" spans="1:22" ht="34" customHeight="1" x14ac:dyDescent="0.2">
      <c r="A1559" s="14" t="s">
        <v>3017</v>
      </c>
      <c r="B1559" s="14" t="s">
        <v>3018</v>
      </c>
      <c r="C1559" s="16" t="s">
        <v>3019</v>
      </c>
      <c r="D1559" s="14" t="s">
        <v>255</v>
      </c>
      <c r="E1559" s="15"/>
      <c r="F1559" s="15">
        <v>40</v>
      </c>
      <c r="G1559" s="14">
        <v>2</v>
      </c>
      <c r="H1559" s="17">
        <f>SUMIFS(VENTAS[Cantidad],VENTAS[Código del producto Vendido],STOCK[[#This Row],[Code]])</f>
        <v>1</v>
      </c>
      <c r="I1559" s="14">
        <f>STOCK[[#This Row],[Entradas]]-STOCK[[#This Row],[Salidas]]</f>
        <v>1</v>
      </c>
      <c r="J1559" s="18">
        <f>STOCK[[#This Row],[Precio Final]]*10%</f>
        <v>4</v>
      </c>
      <c r="K1559" s="15"/>
      <c r="L1559" s="15"/>
      <c r="M1559" s="19"/>
      <c r="N1559" s="14">
        <f t="shared" si="64"/>
        <v>0</v>
      </c>
      <c r="O1559" s="15">
        <f t="shared" si="63"/>
        <v>40</v>
      </c>
      <c r="P1559" s="15">
        <f>STOCK[[#This Row],[Precio Final]]-STOCK[[#This Row],[Costo total]]</f>
        <v>40</v>
      </c>
      <c r="Q1559" s="14">
        <f>STOCK[[#This Row],[Ganancia Unitaria]]*STOCK[[#This Row],[Salidas]]</f>
        <v>40</v>
      </c>
      <c r="R1559" s="14"/>
      <c r="S1559" s="14"/>
      <c r="T1559" s="15"/>
      <c r="U1559" s="14"/>
      <c r="V1559" s="14"/>
    </row>
    <row r="1560" spans="1:22" ht="34" customHeight="1" x14ac:dyDescent="0.2">
      <c r="A1560" s="8" t="s">
        <v>3020</v>
      </c>
      <c r="B1560" s="8" t="s">
        <v>130</v>
      </c>
      <c r="C1560" s="10" t="s">
        <v>3021</v>
      </c>
      <c r="D1560" s="8" t="s">
        <v>2949</v>
      </c>
      <c r="E1560" s="9"/>
      <c r="F1560" s="9">
        <v>33</v>
      </c>
      <c r="G1560" s="8">
        <v>1</v>
      </c>
      <c r="H1560" s="11">
        <f>SUMIFS(VENTAS[Cantidad],VENTAS[Código del producto Vendido],STOCK[[#This Row],[Code]])</f>
        <v>0</v>
      </c>
      <c r="I1560" s="8">
        <f>STOCK[[#This Row],[Entradas]]-STOCK[[#This Row],[Salidas]]</f>
        <v>1</v>
      </c>
      <c r="J1560" s="12">
        <f>STOCK[[#This Row],[Precio Final]]*10%</f>
        <v>3.3000000000000003</v>
      </c>
      <c r="K1560" s="9"/>
      <c r="L1560" s="9"/>
      <c r="M1560" s="13"/>
      <c r="N1560" s="8">
        <f t="shared" si="64"/>
        <v>0</v>
      </c>
      <c r="O1560" s="9">
        <f t="shared" si="63"/>
        <v>33</v>
      </c>
      <c r="P1560" s="9">
        <f>STOCK[[#This Row],[Precio Final]]-STOCK[[#This Row],[Costo total]]</f>
        <v>33</v>
      </c>
      <c r="Q1560" s="8">
        <f>STOCK[[#This Row],[Ganancia Unitaria]]*STOCK[[#This Row],[Salidas]]</f>
        <v>0</v>
      </c>
      <c r="R1560" s="8"/>
      <c r="S1560" s="8"/>
      <c r="T1560" s="9"/>
      <c r="U1560" s="8"/>
      <c r="V1560" s="8"/>
    </row>
    <row r="1561" spans="1:22" ht="34" customHeight="1" x14ac:dyDescent="0.2">
      <c r="A1561" s="14" t="s">
        <v>3022</v>
      </c>
      <c r="B1561" s="14" t="s">
        <v>130</v>
      </c>
      <c r="C1561" s="16" t="s">
        <v>3023</v>
      </c>
      <c r="D1561" s="14" t="s">
        <v>2949</v>
      </c>
      <c r="E1561" s="15"/>
      <c r="F1561" s="15">
        <v>30</v>
      </c>
      <c r="G1561" s="14">
        <v>2</v>
      </c>
      <c r="H1561" s="17">
        <f>SUMIFS(VENTAS[Cantidad],VENTAS[Código del producto Vendido],STOCK[[#This Row],[Code]])</f>
        <v>0</v>
      </c>
      <c r="I1561" s="14">
        <f>STOCK[[#This Row],[Entradas]]-STOCK[[#This Row],[Salidas]]</f>
        <v>2</v>
      </c>
      <c r="J1561" s="18">
        <f>STOCK[[#This Row],[Precio Final]]*10%</f>
        <v>3</v>
      </c>
      <c r="K1561" s="15"/>
      <c r="L1561" s="15"/>
      <c r="M1561" s="19"/>
      <c r="N1561" s="14">
        <f t="shared" si="64"/>
        <v>0</v>
      </c>
      <c r="O1561" s="15">
        <f t="shared" si="63"/>
        <v>30</v>
      </c>
      <c r="P1561" s="15">
        <f>STOCK[[#This Row],[Precio Final]]-STOCK[[#This Row],[Costo total]]</f>
        <v>30</v>
      </c>
      <c r="Q1561" s="14">
        <f>STOCK[[#This Row],[Ganancia Unitaria]]*STOCK[[#This Row],[Salidas]]</f>
        <v>0</v>
      </c>
      <c r="R1561" s="14"/>
      <c r="S1561" s="14"/>
      <c r="T1561" s="15"/>
      <c r="U1561" s="14"/>
      <c r="V1561" s="14"/>
    </row>
    <row r="1562" spans="1:22" ht="34" customHeight="1" x14ac:dyDescent="0.2">
      <c r="A1562" s="8" t="s">
        <v>3024</v>
      </c>
      <c r="B1562" s="8" t="s">
        <v>3018</v>
      </c>
      <c r="C1562" s="10" t="s">
        <v>3025</v>
      </c>
      <c r="D1562" s="8" t="s">
        <v>255</v>
      </c>
      <c r="E1562" s="9"/>
      <c r="F1562" s="9">
        <v>40</v>
      </c>
      <c r="G1562" s="8">
        <v>2</v>
      </c>
      <c r="H1562" s="11">
        <f>SUMIFS(VENTAS[Cantidad],VENTAS[Código del producto Vendido],STOCK[[#This Row],[Code]])</f>
        <v>2</v>
      </c>
      <c r="I1562" s="8">
        <f>STOCK[[#This Row],[Entradas]]-STOCK[[#This Row],[Salidas]]</f>
        <v>0</v>
      </c>
      <c r="J1562" s="12">
        <f>STOCK[[#This Row],[Precio Final]]*10%</f>
        <v>4</v>
      </c>
      <c r="K1562" s="9"/>
      <c r="L1562" s="9"/>
      <c r="M1562" s="13"/>
      <c r="N1562" s="8">
        <f t="shared" si="64"/>
        <v>0</v>
      </c>
      <c r="O1562" s="9">
        <f t="shared" si="63"/>
        <v>40</v>
      </c>
      <c r="P1562" s="9">
        <f>STOCK[[#This Row],[Precio Final]]-STOCK[[#This Row],[Costo total]]</f>
        <v>40</v>
      </c>
      <c r="Q1562" s="8">
        <f>STOCK[[#This Row],[Ganancia Unitaria]]*STOCK[[#This Row],[Salidas]]</f>
        <v>80</v>
      </c>
      <c r="R1562" s="8"/>
      <c r="S1562" s="8"/>
      <c r="T1562" s="9"/>
      <c r="U1562" s="8"/>
      <c r="V1562" s="8"/>
    </row>
    <row r="1563" spans="1:22" ht="34" customHeight="1" x14ac:dyDescent="0.2">
      <c r="A1563" s="14" t="s">
        <v>3026</v>
      </c>
      <c r="B1563" s="14" t="s">
        <v>118</v>
      </c>
      <c r="C1563" s="16" t="s">
        <v>3004</v>
      </c>
      <c r="D1563" s="14" t="s">
        <v>3027</v>
      </c>
      <c r="E1563" s="15"/>
      <c r="F1563" s="15">
        <v>40</v>
      </c>
      <c r="G1563" s="14">
        <v>1</v>
      </c>
      <c r="H1563" s="17">
        <f>SUMIFS(VENTAS[Cantidad],VENTAS[Código del producto Vendido],STOCK[[#This Row],[Code]])</f>
        <v>0</v>
      </c>
      <c r="I1563" s="14">
        <f>STOCK[[#This Row],[Entradas]]-STOCK[[#This Row],[Salidas]]</f>
        <v>1</v>
      </c>
      <c r="J1563" s="18">
        <f>STOCK[[#This Row],[Precio Final]]*10%</f>
        <v>4</v>
      </c>
      <c r="K1563" s="15"/>
      <c r="L1563" s="15"/>
      <c r="M1563" s="19"/>
      <c r="N1563" s="14">
        <f t="shared" si="64"/>
        <v>0</v>
      </c>
      <c r="O1563" s="15">
        <f t="shared" si="63"/>
        <v>40</v>
      </c>
      <c r="P1563" s="15">
        <f>STOCK[[#This Row],[Precio Final]]-STOCK[[#This Row],[Costo total]]</f>
        <v>40</v>
      </c>
      <c r="Q1563" s="14">
        <f>STOCK[[#This Row],[Ganancia Unitaria]]*STOCK[[#This Row],[Salidas]]</f>
        <v>0</v>
      </c>
      <c r="R1563" s="14"/>
      <c r="S1563" s="14"/>
      <c r="T1563" s="15"/>
      <c r="U1563" s="14"/>
      <c r="V1563" s="14"/>
    </row>
    <row r="1564" spans="1:22" ht="51" customHeight="1" x14ac:dyDescent="0.2">
      <c r="A1564" s="8" t="s">
        <v>3028</v>
      </c>
      <c r="B1564" s="8" t="s">
        <v>118</v>
      </c>
      <c r="C1564" s="10" t="s">
        <v>2994</v>
      </c>
      <c r="D1564" s="8" t="s">
        <v>3027</v>
      </c>
      <c r="E1564" s="9"/>
      <c r="F1564" s="9">
        <v>40</v>
      </c>
      <c r="G1564" s="8">
        <v>1</v>
      </c>
      <c r="H1564" s="11">
        <f>SUMIFS(VENTAS[Cantidad],VENTAS[Código del producto Vendido],STOCK[[#This Row],[Code]])</f>
        <v>0</v>
      </c>
      <c r="I1564" s="8">
        <f>STOCK[[#This Row],[Entradas]]-STOCK[[#This Row],[Salidas]]</f>
        <v>1</v>
      </c>
      <c r="J1564" s="12">
        <f>STOCK[[#This Row],[Precio Final]]*10%</f>
        <v>4</v>
      </c>
      <c r="K1564" s="9"/>
      <c r="L1564" s="9"/>
      <c r="M1564" s="13"/>
      <c r="N1564" s="8">
        <f t="shared" si="64"/>
        <v>0</v>
      </c>
      <c r="O1564" s="9">
        <f t="shared" si="63"/>
        <v>40</v>
      </c>
      <c r="P1564" s="9">
        <f>STOCK[[#This Row],[Precio Final]]-STOCK[[#This Row],[Costo total]]</f>
        <v>40</v>
      </c>
      <c r="Q1564" s="8">
        <f>STOCK[[#This Row],[Ganancia Unitaria]]*STOCK[[#This Row],[Salidas]]</f>
        <v>0</v>
      </c>
      <c r="R1564" s="8"/>
      <c r="S1564" s="8"/>
      <c r="T1564" s="9"/>
      <c r="U1564" s="8"/>
      <c r="V1564" s="8"/>
    </row>
    <row r="1565" spans="1:22" ht="34" customHeight="1" x14ac:dyDescent="0.2">
      <c r="A1565" s="14" t="s">
        <v>3029</v>
      </c>
      <c r="B1565" s="14" t="s">
        <v>118</v>
      </c>
      <c r="C1565" s="16" t="s">
        <v>2999</v>
      </c>
      <c r="D1565" s="14" t="s">
        <v>3030</v>
      </c>
      <c r="E1565" s="15"/>
      <c r="F1565" s="15">
        <v>18</v>
      </c>
      <c r="G1565" s="14">
        <v>1</v>
      </c>
      <c r="H1565" s="17">
        <f>SUMIFS(VENTAS[Cantidad],VENTAS[Código del producto Vendido],STOCK[[#This Row],[Code]])</f>
        <v>0</v>
      </c>
      <c r="I1565" s="14">
        <f>STOCK[[#This Row],[Entradas]]-STOCK[[#This Row],[Salidas]]</f>
        <v>1</v>
      </c>
      <c r="J1565" s="18">
        <f>STOCK[[#This Row],[Precio Final]]*10%</f>
        <v>1.8</v>
      </c>
      <c r="K1565" s="15"/>
      <c r="L1565" s="15"/>
      <c r="M1565" s="19"/>
      <c r="N1565" s="14">
        <f t="shared" si="64"/>
        <v>0</v>
      </c>
      <c r="O1565" s="15">
        <f t="shared" si="63"/>
        <v>18</v>
      </c>
      <c r="P1565" s="15">
        <f>STOCK[[#This Row],[Precio Final]]-STOCK[[#This Row],[Costo total]]</f>
        <v>18</v>
      </c>
      <c r="Q1565" s="14">
        <f>STOCK[[#This Row],[Ganancia Unitaria]]*STOCK[[#This Row],[Salidas]]</f>
        <v>0</v>
      </c>
      <c r="R1565" s="14"/>
      <c r="S1565" s="14"/>
      <c r="T1565" s="15"/>
      <c r="U1565" s="14"/>
      <c r="V1565" s="14"/>
    </row>
    <row r="1566" spans="1:22" ht="34" customHeight="1" x14ac:dyDescent="0.2">
      <c r="A1566" s="8" t="s">
        <v>3031</v>
      </c>
      <c r="B1566" s="8" t="s">
        <v>118</v>
      </c>
      <c r="C1566" s="10" t="s">
        <v>2999</v>
      </c>
      <c r="D1566" s="8" t="s">
        <v>3032</v>
      </c>
      <c r="E1566" s="9"/>
      <c r="F1566" s="9">
        <v>18</v>
      </c>
      <c r="G1566" s="8">
        <v>1</v>
      </c>
      <c r="H1566" s="11">
        <f>SUMIFS(VENTAS[Cantidad],VENTAS[Código del producto Vendido],STOCK[[#This Row],[Code]])</f>
        <v>0</v>
      </c>
      <c r="I1566" s="8">
        <f>STOCK[[#This Row],[Entradas]]-STOCK[[#This Row],[Salidas]]</f>
        <v>1</v>
      </c>
      <c r="J1566" s="12">
        <f>STOCK[[#This Row],[Precio Final]]*10%</f>
        <v>1.8</v>
      </c>
      <c r="K1566" s="9"/>
      <c r="L1566" s="9"/>
      <c r="M1566" s="13"/>
      <c r="N1566" s="8">
        <f t="shared" si="64"/>
        <v>0</v>
      </c>
      <c r="O1566" s="9">
        <f t="shared" si="63"/>
        <v>18</v>
      </c>
      <c r="P1566" s="9">
        <f>STOCK[[#This Row],[Precio Final]]-STOCK[[#This Row],[Costo total]]</f>
        <v>18</v>
      </c>
      <c r="Q1566" s="8">
        <f>STOCK[[#This Row],[Ganancia Unitaria]]*STOCK[[#This Row],[Salidas]]</f>
        <v>0</v>
      </c>
      <c r="R1566" s="8"/>
      <c r="S1566" s="8"/>
      <c r="T1566" s="9"/>
      <c r="U1566" s="8"/>
      <c r="V1566" s="8"/>
    </row>
    <row r="1567" spans="1:22" ht="34" customHeight="1" x14ac:dyDescent="0.2">
      <c r="A1567" s="14" t="s">
        <v>3033</v>
      </c>
      <c r="B1567" s="14" t="s">
        <v>118</v>
      </c>
      <c r="C1567" s="16" t="s">
        <v>2957</v>
      </c>
      <c r="D1567" s="14" t="s">
        <v>3027</v>
      </c>
      <c r="E1567" s="15"/>
      <c r="F1567" s="15">
        <v>35</v>
      </c>
      <c r="G1567" s="14">
        <v>1</v>
      </c>
      <c r="H1567" s="17">
        <f>SUMIFS(VENTAS[Cantidad],VENTAS[Código del producto Vendido],STOCK[[#This Row],[Code]])</f>
        <v>0</v>
      </c>
      <c r="I1567" s="14">
        <f>STOCK[[#This Row],[Entradas]]-STOCK[[#This Row],[Salidas]]</f>
        <v>1</v>
      </c>
      <c r="J1567" s="18">
        <f>STOCK[[#This Row],[Precio Final]]*10%</f>
        <v>3.5</v>
      </c>
      <c r="K1567" s="15"/>
      <c r="L1567" s="15"/>
      <c r="M1567" s="19"/>
      <c r="N1567" s="14">
        <f t="shared" si="64"/>
        <v>0</v>
      </c>
      <c r="O1567" s="15">
        <f t="shared" si="63"/>
        <v>35</v>
      </c>
      <c r="P1567" s="15">
        <f>STOCK[[#This Row],[Precio Final]]-STOCK[[#This Row],[Costo total]]</f>
        <v>35</v>
      </c>
      <c r="Q1567" s="14">
        <f>STOCK[[#This Row],[Ganancia Unitaria]]*STOCK[[#This Row],[Salidas]]</f>
        <v>0</v>
      </c>
      <c r="R1567" s="14"/>
      <c r="S1567" s="14"/>
      <c r="T1567" s="15"/>
      <c r="U1567" s="14"/>
      <c r="V1567" s="14"/>
    </row>
    <row r="1568" spans="1:22" ht="34" customHeight="1" x14ac:dyDescent="0.2">
      <c r="A1568" s="8" t="s">
        <v>3034</v>
      </c>
      <c r="B1568" s="8" t="s">
        <v>118</v>
      </c>
      <c r="C1568" s="10" t="s">
        <v>2957</v>
      </c>
      <c r="D1568" s="8" t="s">
        <v>3035</v>
      </c>
      <c r="E1568" s="9"/>
      <c r="F1568" s="9">
        <v>35</v>
      </c>
      <c r="G1568" s="8">
        <v>1</v>
      </c>
      <c r="H1568" s="11">
        <f>SUMIFS(VENTAS[Cantidad],VENTAS[Código del producto Vendido],STOCK[[#This Row],[Code]])</f>
        <v>0</v>
      </c>
      <c r="I1568" s="8">
        <f>STOCK[[#This Row],[Entradas]]-STOCK[[#This Row],[Salidas]]</f>
        <v>1</v>
      </c>
      <c r="J1568" s="12">
        <f>STOCK[[#This Row],[Precio Final]]*10%</f>
        <v>3.5</v>
      </c>
      <c r="K1568" s="9"/>
      <c r="L1568" s="9"/>
      <c r="M1568" s="13"/>
      <c r="N1568" s="8">
        <f t="shared" si="64"/>
        <v>0</v>
      </c>
      <c r="O1568" s="9">
        <f t="shared" ref="O1568:O1631" si="65">F1568</f>
        <v>35</v>
      </c>
      <c r="P1568" s="9">
        <f>STOCK[[#This Row],[Precio Final]]-STOCK[[#This Row],[Costo total]]</f>
        <v>35</v>
      </c>
      <c r="Q1568" s="8">
        <f>STOCK[[#This Row],[Ganancia Unitaria]]*STOCK[[#This Row],[Salidas]]</f>
        <v>0</v>
      </c>
      <c r="R1568" s="8"/>
      <c r="S1568" s="8"/>
      <c r="T1568" s="9"/>
      <c r="U1568" s="8"/>
      <c r="V1568" s="8"/>
    </row>
    <row r="1569" spans="1:22" ht="34" customHeight="1" x14ac:dyDescent="0.2">
      <c r="A1569" s="14" t="s">
        <v>3036</v>
      </c>
      <c r="B1569" s="14" t="s">
        <v>118</v>
      </c>
      <c r="C1569" s="16" t="s">
        <v>2943</v>
      </c>
      <c r="D1569" s="14" t="s">
        <v>3037</v>
      </c>
      <c r="E1569" s="15"/>
      <c r="F1569" s="15">
        <v>40</v>
      </c>
      <c r="G1569" s="14">
        <v>1</v>
      </c>
      <c r="H1569" s="17">
        <f>SUMIFS(VENTAS[Cantidad],VENTAS[Código del producto Vendido],STOCK[[#This Row],[Code]])</f>
        <v>0</v>
      </c>
      <c r="I1569" s="14">
        <f>STOCK[[#This Row],[Entradas]]-STOCK[[#This Row],[Salidas]]</f>
        <v>1</v>
      </c>
      <c r="J1569" s="18">
        <f>STOCK[[#This Row],[Precio Final]]*10%</f>
        <v>4</v>
      </c>
      <c r="K1569" s="15"/>
      <c r="L1569" s="15"/>
      <c r="M1569" s="19"/>
      <c r="N1569" s="14">
        <f t="shared" si="64"/>
        <v>0</v>
      </c>
      <c r="O1569" s="15">
        <f t="shared" si="65"/>
        <v>40</v>
      </c>
      <c r="P1569" s="15">
        <f>STOCK[[#This Row],[Precio Final]]-STOCK[[#This Row],[Costo total]]</f>
        <v>40</v>
      </c>
      <c r="Q1569" s="14">
        <f>STOCK[[#This Row],[Ganancia Unitaria]]*STOCK[[#This Row],[Salidas]]</f>
        <v>0</v>
      </c>
      <c r="R1569" s="14"/>
      <c r="S1569" s="14"/>
      <c r="T1569" s="15"/>
      <c r="U1569" s="14"/>
      <c r="V1569" s="14"/>
    </row>
    <row r="1570" spans="1:22" ht="34" customHeight="1" x14ac:dyDescent="0.2">
      <c r="A1570" s="8" t="s">
        <v>3038</v>
      </c>
      <c r="B1570" s="8" t="s">
        <v>118</v>
      </c>
      <c r="C1570" s="10" t="s">
        <v>2943</v>
      </c>
      <c r="D1570" s="8" t="s">
        <v>3039</v>
      </c>
      <c r="E1570" s="9"/>
      <c r="F1570" s="9">
        <v>40</v>
      </c>
      <c r="G1570" s="8">
        <v>1</v>
      </c>
      <c r="H1570" s="11">
        <f>SUMIFS(VENTAS[Cantidad],VENTAS[Código del producto Vendido],STOCK[[#This Row],[Code]])</f>
        <v>0</v>
      </c>
      <c r="I1570" s="8">
        <f>STOCK[[#This Row],[Entradas]]-STOCK[[#This Row],[Salidas]]</f>
        <v>1</v>
      </c>
      <c r="J1570" s="12">
        <f>STOCK[[#This Row],[Precio Final]]*10%</f>
        <v>4</v>
      </c>
      <c r="K1570" s="9"/>
      <c r="L1570" s="9"/>
      <c r="M1570" s="13"/>
      <c r="N1570" s="8">
        <f t="shared" si="64"/>
        <v>0</v>
      </c>
      <c r="O1570" s="9">
        <f t="shared" si="65"/>
        <v>40</v>
      </c>
      <c r="P1570" s="9">
        <f>STOCK[[#This Row],[Precio Final]]-STOCK[[#This Row],[Costo total]]</f>
        <v>40</v>
      </c>
      <c r="Q1570" s="8">
        <f>STOCK[[#This Row],[Ganancia Unitaria]]*STOCK[[#This Row],[Salidas]]</f>
        <v>0</v>
      </c>
      <c r="R1570" s="8"/>
      <c r="S1570" s="8"/>
      <c r="T1570" s="9"/>
      <c r="U1570" s="8"/>
      <c r="V1570" s="8"/>
    </row>
    <row r="1571" spans="1:22" ht="51" customHeight="1" x14ac:dyDescent="0.2">
      <c r="A1571" s="14" t="s">
        <v>3040</v>
      </c>
      <c r="B1571" s="14" t="s">
        <v>118</v>
      </c>
      <c r="C1571" s="16" t="s">
        <v>3041</v>
      </c>
      <c r="D1571" s="14" t="s">
        <v>3037</v>
      </c>
      <c r="E1571" s="15"/>
      <c r="F1571" s="15">
        <v>40</v>
      </c>
      <c r="G1571" s="14">
        <v>1</v>
      </c>
      <c r="H1571" s="17">
        <f>SUMIFS(VENTAS[Cantidad],VENTAS[Código del producto Vendido],STOCK[[#This Row],[Code]])</f>
        <v>1</v>
      </c>
      <c r="I1571" s="14">
        <f>STOCK[[#This Row],[Entradas]]-STOCK[[#This Row],[Salidas]]</f>
        <v>0</v>
      </c>
      <c r="J1571" s="18">
        <f>STOCK[[#This Row],[Precio Final]]*10%</f>
        <v>4</v>
      </c>
      <c r="K1571" s="15"/>
      <c r="L1571" s="15"/>
      <c r="M1571" s="19"/>
      <c r="N1571" s="14">
        <f t="shared" si="64"/>
        <v>0</v>
      </c>
      <c r="O1571" s="15">
        <f t="shared" si="65"/>
        <v>40</v>
      </c>
      <c r="P1571" s="15">
        <f>STOCK[[#This Row],[Precio Final]]-STOCK[[#This Row],[Costo total]]</f>
        <v>40</v>
      </c>
      <c r="Q1571" s="14">
        <f>STOCK[[#This Row],[Ganancia Unitaria]]*STOCK[[#This Row],[Salidas]]</f>
        <v>40</v>
      </c>
      <c r="R1571" s="14"/>
      <c r="S1571" s="14"/>
      <c r="T1571" s="15"/>
      <c r="U1571" s="14"/>
      <c r="V1571" s="14"/>
    </row>
    <row r="1572" spans="1:22" ht="34" customHeight="1" x14ac:dyDescent="0.2">
      <c r="A1572" s="8" t="s">
        <v>3042</v>
      </c>
      <c r="B1572" s="8" t="s">
        <v>118</v>
      </c>
      <c r="C1572" s="10" t="s">
        <v>3043</v>
      </c>
      <c r="D1572" s="8" t="s">
        <v>3044</v>
      </c>
      <c r="E1572" s="9"/>
      <c r="F1572" s="9">
        <v>40</v>
      </c>
      <c r="G1572" s="8">
        <v>1</v>
      </c>
      <c r="H1572" s="11">
        <f>SUMIFS(VENTAS[Cantidad],VENTAS[Código del producto Vendido],STOCK[[#This Row],[Code]])</f>
        <v>1</v>
      </c>
      <c r="I1572" s="8">
        <f>STOCK[[#This Row],[Entradas]]-STOCK[[#This Row],[Salidas]]</f>
        <v>0</v>
      </c>
      <c r="J1572" s="12">
        <f>STOCK[[#This Row],[Precio Final]]*10%</f>
        <v>4</v>
      </c>
      <c r="K1572" s="9"/>
      <c r="L1572" s="9"/>
      <c r="M1572" s="13"/>
      <c r="N1572" s="8">
        <f t="shared" si="64"/>
        <v>0</v>
      </c>
      <c r="O1572" s="9">
        <f t="shared" si="65"/>
        <v>40</v>
      </c>
      <c r="P1572" s="9">
        <f>STOCK[[#This Row],[Precio Final]]-STOCK[[#This Row],[Costo total]]</f>
        <v>40</v>
      </c>
      <c r="Q1572" s="8">
        <f>STOCK[[#This Row],[Ganancia Unitaria]]*STOCK[[#This Row],[Salidas]]</f>
        <v>40</v>
      </c>
      <c r="R1572" s="8"/>
      <c r="S1572" s="8"/>
      <c r="T1572" s="9"/>
      <c r="U1572" s="8"/>
      <c r="V1572" s="8"/>
    </row>
    <row r="1573" spans="1:22" ht="34" customHeight="1" x14ac:dyDescent="0.2">
      <c r="A1573" s="14" t="s">
        <v>3045</v>
      </c>
      <c r="B1573" s="14" t="s">
        <v>118</v>
      </c>
      <c r="C1573" s="16" t="s">
        <v>3046</v>
      </c>
      <c r="D1573" s="14" t="s">
        <v>3037</v>
      </c>
      <c r="E1573" s="15"/>
      <c r="F1573" s="15">
        <v>40</v>
      </c>
      <c r="G1573" s="14">
        <v>1</v>
      </c>
      <c r="H1573" s="17">
        <f>SUMIFS(VENTAS[Cantidad],VENTAS[Código del producto Vendido],STOCK[[#This Row],[Code]])</f>
        <v>1</v>
      </c>
      <c r="I1573" s="14">
        <f>STOCK[[#This Row],[Entradas]]-STOCK[[#This Row],[Salidas]]</f>
        <v>0</v>
      </c>
      <c r="J1573" s="18">
        <f>STOCK[[#This Row],[Precio Final]]*10%</f>
        <v>4</v>
      </c>
      <c r="K1573" s="15"/>
      <c r="L1573" s="15"/>
      <c r="M1573" s="19"/>
      <c r="N1573" s="14">
        <f t="shared" si="64"/>
        <v>0</v>
      </c>
      <c r="O1573" s="15">
        <f t="shared" si="65"/>
        <v>40</v>
      </c>
      <c r="P1573" s="15">
        <f>STOCK[[#This Row],[Precio Final]]-STOCK[[#This Row],[Costo total]]</f>
        <v>40</v>
      </c>
      <c r="Q1573" s="14">
        <f>STOCK[[#This Row],[Ganancia Unitaria]]*STOCK[[#This Row],[Salidas]]</f>
        <v>40</v>
      </c>
      <c r="R1573" s="14"/>
      <c r="S1573" s="14"/>
      <c r="T1573" s="15"/>
      <c r="U1573" s="14"/>
      <c r="V1573" s="14"/>
    </row>
    <row r="1574" spans="1:22" ht="34" customHeight="1" x14ac:dyDescent="0.2">
      <c r="A1574" s="8" t="s">
        <v>3047</v>
      </c>
      <c r="B1574" s="8" t="s">
        <v>118</v>
      </c>
      <c r="C1574" s="10" t="s">
        <v>3048</v>
      </c>
      <c r="D1574" s="8" t="s">
        <v>3049</v>
      </c>
      <c r="E1574" s="9"/>
      <c r="F1574" s="9">
        <v>35</v>
      </c>
      <c r="G1574" s="8">
        <v>1</v>
      </c>
      <c r="H1574" s="11">
        <f>SUMIFS(VENTAS[Cantidad],VENTAS[Código del producto Vendido],STOCK[[#This Row],[Code]])</f>
        <v>2</v>
      </c>
      <c r="I1574" s="8">
        <f>STOCK[[#This Row],[Entradas]]-STOCK[[#This Row],[Salidas]]</f>
        <v>-1</v>
      </c>
      <c r="J1574" s="12">
        <f>STOCK[[#This Row],[Precio Final]]*10%</f>
        <v>3.5</v>
      </c>
      <c r="K1574" s="9"/>
      <c r="L1574" s="9"/>
      <c r="M1574" s="13"/>
      <c r="N1574" s="8">
        <f t="shared" si="64"/>
        <v>0</v>
      </c>
      <c r="O1574" s="9">
        <f t="shared" si="65"/>
        <v>35</v>
      </c>
      <c r="P1574" s="9">
        <f>STOCK[[#This Row],[Precio Final]]-STOCK[[#This Row],[Costo total]]</f>
        <v>35</v>
      </c>
      <c r="Q1574" s="8">
        <f>STOCK[[#This Row],[Ganancia Unitaria]]*STOCK[[#This Row],[Salidas]]</f>
        <v>70</v>
      </c>
      <c r="R1574" s="8"/>
      <c r="S1574" s="8"/>
      <c r="T1574" s="9"/>
      <c r="U1574" s="8"/>
      <c r="V1574" s="8"/>
    </row>
    <row r="1575" spans="1:22" ht="34" customHeight="1" x14ac:dyDescent="0.2">
      <c r="A1575" s="14" t="s">
        <v>3050</v>
      </c>
      <c r="B1575" s="14" t="s">
        <v>118</v>
      </c>
      <c r="C1575" s="16" t="s">
        <v>3048</v>
      </c>
      <c r="D1575" s="14" t="s">
        <v>3035</v>
      </c>
      <c r="E1575" s="15"/>
      <c r="F1575" s="15">
        <v>35</v>
      </c>
      <c r="G1575" s="14">
        <v>1</v>
      </c>
      <c r="H1575" s="17">
        <f>SUMIFS(VENTAS[Cantidad],VENTAS[Código del producto Vendido],STOCK[[#This Row],[Code]])</f>
        <v>1</v>
      </c>
      <c r="I1575" s="14">
        <f>STOCK[[#This Row],[Entradas]]-STOCK[[#This Row],[Salidas]]</f>
        <v>0</v>
      </c>
      <c r="J1575" s="18">
        <f>STOCK[[#This Row],[Precio Final]]*10%</f>
        <v>3.5</v>
      </c>
      <c r="K1575" s="15"/>
      <c r="L1575" s="15"/>
      <c r="M1575" s="19"/>
      <c r="N1575" s="14">
        <f t="shared" si="64"/>
        <v>0</v>
      </c>
      <c r="O1575" s="15">
        <f t="shared" si="65"/>
        <v>35</v>
      </c>
      <c r="P1575" s="15">
        <f>STOCK[[#This Row],[Precio Final]]-STOCK[[#This Row],[Costo total]]</f>
        <v>35</v>
      </c>
      <c r="Q1575" s="14">
        <f>STOCK[[#This Row],[Ganancia Unitaria]]*STOCK[[#This Row],[Salidas]]</f>
        <v>35</v>
      </c>
      <c r="R1575" s="14"/>
      <c r="S1575" s="14"/>
      <c r="T1575" s="15"/>
      <c r="U1575" s="14"/>
      <c r="V1575" s="14"/>
    </row>
    <row r="1576" spans="1:22" ht="34" customHeight="1" x14ac:dyDescent="0.2">
      <c r="A1576" s="8" t="s">
        <v>3051</v>
      </c>
      <c r="B1576" s="8" t="s">
        <v>118</v>
      </c>
      <c r="C1576" s="10" t="s">
        <v>3052</v>
      </c>
      <c r="D1576" s="8" t="s">
        <v>3044</v>
      </c>
      <c r="E1576" s="9"/>
      <c r="F1576" s="9">
        <v>40</v>
      </c>
      <c r="G1576" s="8">
        <v>1</v>
      </c>
      <c r="H1576" s="11">
        <f>SUMIFS(VENTAS[Cantidad],VENTAS[Código del producto Vendido],STOCK[[#This Row],[Code]])</f>
        <v>0</v>
      </c>
      <c r="I1576" s="8">
        <f>STOCK[[#This Row],[Entradas]]-STOCK[[#This Row],[Salidas]]</f>
        <v>1</v>
      </c>
      <c r="J1576" s="12">
        <f>STOCK[[#This Row],[Precio Final]]*10%</f>
        <v>4</v>
      </c>
      <c r="K1576" s="9"/>
      <c r="L1576" s="9"/>
      <c r="M1576" s="13"/>
      <c r="N1576" s="8">
        <f t="shared" si="64"/>
        <v>0</v>
      </c>
      <c r="O1576" s="9">
        <f t="shared" si="65"/>
        <v>40</v>
      </c>
      <c r="P1576" s="9">
        <f>STOCK[[#This Row],[Precio Final]]-STOCK[[#This Row],[Costo total]]</f>
        <v>40</v>
      </c>
      <c r="Q1576" s="8">
        <f>STOCK[[#This Row],[Ganancia Unitaria]]*STOCK[[#This Row],[Salidas]]</f>
        <v>0</v>
      </c>
      <c r="R1576" s="8"/>
      <c r="S1576" s="8"/>
      <c r="T1576" s="9"/>
      <c r="U1576" s="8"/>
      <c r="V1576" s="8"/>
    </row>
    <row r="1577" spans="1:22" ht="17" customHeight="1" x14ac:dyDescent="0.2">
      <c r="A1577" s="14" t="s">
        <v>3053</v>
      </c>
      <c r="B1577" s="14" t="s">
        <v>118</v>
      </c>
      <c r="C1577" s="16" t="s">
        <v>3054</v>
      </c>
      <c r="D1577" s="14" t="s">
        <v>3035</v>
      </c>
      <c r="E1577" s="15"/>
      <c r="F1577" s="15">
        <v>30</v>
      </c>
      <c r="G1577" s="14">
        <v>1</v>
      </c>
      <c r="H1577" s="17">
        <f>SUMIFS(VENTAS[Cantidad],VENTAS[Código del producto Vendido],STOCK[[#This Row],[Code]])</f>
        <v>0</v>
      </c>
      <c r="I1577" s="14">
        <f>STOCK[[#This Row],[Entradas]]-STOCK[[#This Row],[Salidas]]</f>
        <v>1</v>
      </c>
      <c r="J1577" s="18">
        <f>STOCK[[#This Row],[Precio Final]]*10%</f>
        <v>3</v>
      </c>
      <c r="K1577" s="15"/>
      <c r="L1577" s="15"/>
      <c r="M1577" s="19"/>
      <c r="N1577" s="14">
        <f t="shared" si="64"/>
        <v>0</v>
      </c>
      <c r="O1577" s="15">
        <f t="shared" si="65"/>
        <v>30</v>
      </c>
      <c r="P1577" s="15">
        <f>STOCK[[#This Row],[Precio Final]]-STOCK[[#This Row],[Costo total]]</f>
        <v>30</v>
      </c>
      <c r="Q1577" s="14">
        <f>STOCK[[#This Row],[Ganancia Unitaria]]*STOCK[[#This Row],[Salidas]]</f>
        <v>0</v>
      </c>
      <c r="R1577" s="14"/>
      <c r="S1577" s="14"/>
      <c r="T1577" s="15"/>
      <c r="U1577" s="14"/>
      <c r="V1577" s="14"/>
    </row>
    <row r="1578" spans="1:22" ht="17" customHeight="1" x14ac:dyDescent="0.2">
      <c r="A1578" s="8" t="s">
        <v>3055</v>
      </c>
      <c r="B1578" s="8" t="s">
        <v>118</v>
      </c>
      <c r="C1578" s="10" t="s">
        <v>3054</v>
      </c>
      <c r="D1578" s="8" t="s">
        <v>3044</v>
      </c>
      <c r="E1578" s="9"/>
      <c r="F1578" s="9">
        <v>30</v>
      </c>
      <c r="G1578" s="8">
        <v>1</v>
      </c>
      <c r="H1578" s="11">
        <f>SUMIFS(VENTAS[Cantidad],VENTAS[Código del producto Vendido],STOCK[[#This Row],[Code]])</f>
        <v>0</v>
      </c>
      <c r="I1578" s="8">
        <f>STOCK[[#This Row],[Entradas]]-STOCK[[#This Row],[Salidas]]</f>
        <v>1</v>
      </c>
      <c r="J1578" s="12">
        <f>STOCK[[#This Row],[Precio Final]]*10%</f>
        <v>3</v>
      </c>
      <c r="K1578" s="9"/>
      <c r="L1578" s="9"/>
      <c r="M1578" s="13"/>
      <c r="N1578" s="8">
        <f t="shared" si="64"/>
        <v>0</v>
      </c>
      <c r="O1578" s="9">
        <f t="shared" si="65"/>
        <v>30</v>
      </c>
      <c r="P1578" s="9">
        <f>STOCK[[#This Row],[Precio Final]]-STOCK[[#This Row],[Costo total]]</f>
        <v>30</v>
      </c>
      <c r="Q1578" s="8">
        <f>STOCK[[#This Row],[Ganancia Unitaria]]*STOCK[[#This Row],[Salidas]]</f>
        <v>0</v>
      </c>
      <c r="R1578" s="8"/>
      <c r="S1578" s="8"/>
      <c r="T1578" s="9"/>
      <c r="U1578" s="8"/>
      <c r="V1578" s="8"/>
    </row>
    <row r="1579" spans="1:22" ht="34" customHeight="1" x14ac:dyDescent="0.2">
      <c r="A1579" s="14" t="s">
        <v>3056</v>
      </c>
      <c r="B1579" s="14" t="s">
        <v>118</v>
      </c>
      <c r="C1579" s="16" t="s">
        <v>3057</v>
      </c>
      <c r="D1579" s="14" t="s">
        <v>3049</v>
      </c>
      <c r="E1579" s="15"/>
      <c r="F1579" s="15">
        <v>40</v>
      </c>
      <c r="G1579" s="14">
        <v>1</v>
      </c>
      <c r="H1579" s="17">
        <f>SUMIFS(VENTAS[Cantidad],VENTAS[Código del producto Vendido],STOCK[[#This Row],[Code]])</f>
        <v>0</v>
      </c>
      <c r="I1579" s="14">
        <f>STOCK[[#This Row],[Entradas]]-STOCK[[#This Row],[Salidas]]</f>
        <v>1</v>
      </c>
      <c r="J1579" s="18">
        <f>STOCK[[#This Row],[Precio Final]]*10%</f>
        <v>4</v>
      </c>
      <c r="K1579" s="15"/>
      <c r="L1579" s="15"/>
      <c r="M1579" s="19"/>
      <c r="N1579" s="14">
        <f t="shared" si="64"/>
        <v>0</v>
      </c>
      <c r="O1579" s="15">
        <f t="shared" si="65"/>
        <v>40</v>
      </c>
      <c r="P1579" s="15">
        <f>STOCK[[#This Row],[Precio Final]]-STOCK[[#This Row],[Costo total]]</f>
        <v>40</v>
      </c>
      <c r="Q1579" s="14">
        <f>STOCK[[#This Row],[Ganancia Unitaria]]*STOCK[[#This Row],[Salidas]]</f>
        <v>0</v>
      </c>
      <c r="R1579" s="14"/>
      <c r="S1579" s="14"/>
      <c r="T1579" s="15"/>
      <c r="U1579" s="14"/>
      <c r="V1579" s="14"/>
    </row>
    <row r="1580" spans="1:22" ht="34" customHeight="1" x14ac:dyDescent="0.2">
      <c r="A1580" s="8" t="s">
        <v>3058</v>
      </c>
      <c r="B1580" s="8" t="s">
        <v>118</v>
      </c>
      <c r="C1580" s="10" t="s">
        <v>3059</v>
      </c>
      <c r="D1580" s="8" t="s">
        <v>3035</v>
      </c>
      <c r="E1580" s="9"/>
      <c r="F1580" s="9">
        <v>35</v>
      </c>
      <c r="G1580" s="8">
        <v>1</v>
      </c>
      <c r="H1580" s="11">
        <f>SUMIFS(VENTAS[Cantidad],VENTAS[Código del producto Vendido],STOCK[[#This Row],[Code]])</f>
        <v>1</v>
      </c>
      <c r="I1580" s="8">
        <f>STOCK[[#This Row],[Entradas]]-STOCK[[#This Row],[Salidas]]</f>
        <v>0</v>
      </c>
      <c r="J1580" s="12">
        <f>STOCK[[#This Row],[Precio Final]]*10%</f>
        <v>3.5</v>
      </c>
      <c r="K1580" s="9"/>
      <c r="L1580" s="9"/>
      <c r="M1580" s="13"/>
      <c r="N1580" s="8">
        <f t="shared" si="64"/>
        <v>0</v>
      </c>
      <c r="O1580" s="9">
        <f t="shared" si="65"/>
        <v>35</v>
      </c>
      <c r="P1580" s="9">
        <f>STOCK[[#This Row],[Precio Final]]-STOCK[[#This Row],[Costo total]]</f>
        <v>35</v>
      </c>
      <c r="Q1580" s="8">
        <f>STOCK[[#This Row],[Ganancia Unitaria]]*STOCK[[#This Row],[Salidas]]</f>
        <v>35</v>
      </c>
      <c r="R1580" s="8"/>
      <c r="S1580" s="8"/>
      <c r="T1580" s="9"/>
      <c r="U1580" s="8"/>
      <c r="V1580" s="8"/>
    </row>
    <row r="1581" spans="1:22" ht="51" customHeight="1" x14ac:dyDescent="0.2">
      <c r="A1581" s="14" t="s">
        <v>3060</v>
      </c>
      <c r="B1581" s="14" t="s">
        <v>118</v>
      </c>
      <c r="C1581" s="16" t="s">
        <v>3061</v>
      </c>
      <c r="D1581" s="14" t="s">
        <v>3049</v>
      </c>
      <c r="E1581" s="15"/>
      <c r="F1581" s="15">
        <v>40</v>
      </c>
      <c r="G1581" s="14">
        <v>1</v>
      </c>
      <c r="H1581" s="17">
        <f>SUMIFS(VENTAS[Cantidad],VENTAS[Código del producto Vendido],STOCK[[#This Row],[Code]])</f>
        <v>0</v>
      </c>
      <c r="I1581" s="14">
        <f>STOCK[[#This Row],[Entradas]]-STOCK[[#This Row],[Salidas]]</f>
        <v>1</v>
      </c>
      <c r="J1581" s="18">
        <f>STOCK[[#This Row],[Precio Final]]*10%</f>
        <v>4</v>
      </c>
      <c r="K1581" s="15"/>
      <c r="L1581" s="15"/>
      <c r="M1581" s="19"/>
      <c r="N1581" s="14">
        <f t="shared" si="64"/>
        <v>0</v>
      </c>
      <c r="O1581" s="15">
        <f t="shared" si="65"/>
        <v>40</v>
      </c>
      <c r="P1581" s="15">
        <f>STOCK[[#This Row],[Precio Final]]-STOCK[[#This Row],[Costo total]]</f>
        <v>40</v>
      </c>
      <c r="Q1581" s="14">
        <f>STOCK[[#This Row],[Ganancia Unitaria]]*STOCK[[#This Row],[Salidas]]</f>
        <v>0</v>
      </c>
      <c r="R1581" s="14"/>
      <c r="S1581" s="14"/>
      <c r="T1581" s="15"/>
      <c r="U1581" s="14"/>
      <c r="V1581" s="14"/>
    </row>
    <row r="1582" spans="1:22" ht="34" customHeight="1" x14ac:dyDescent="0.2">
      <c r="A1582" s="8" t="s">
        <v>3062</v>
      </c>
      <c r="B1582" s="8" t="s">
        <v>118</v>
      </c>
      <c r="C1582" s="10" t="s">
        <v>3063</v>
      </c>
      <c r="D1582" s="8" t="s">
        <v>3044</v>
      </c>
      <c r="E1582" s="9"/>
      <c r="F1582" s="9">
        <v>60</v>
      </c>
      <c r="G1582" s="8">
        <v>1</v>
      </c>
      <c r="H1582" s="11">
        <f>SUMIFS(VENTAS[Cantidad],VENTAS[Código del producto Vendido],STOCK[[#This Row],[Code]])</f>
        <v>0</v>
      </c>
      <c r="I1582" s="8">
        <f>STOCK[[#This Row],[Entradas]]-STOCK[[#This Row],[Salidas]]</f>
        <v>1</v>
      </c>
      <c r="J1582" s="12">
        <f>STOCK[[#This Row],[Precio Final]]*10%</f>
        <v>6</v>
      </c>
      <c r="K1582" s="9"/>
      <c r="L1582" s="9"/>
      <c r="M1582" s="13"/>
      <c r="N1582" s="8">
        <f t="shared" si="64"/>
        <v>0</v>
      </c>
      <c r="O1582" s="9">
        <f t="shared" si="65"/>
        <v>60</v>
      </c>
      <c r="P1582" s="9">
        <f>STOCK[[#This Row],[Precio Final]]-STOCK[[#This Row],[Costo total]]</f>
        <v>60</v>
      </c>
      <c r="Q1582" s="8">
        <f>STOCK[[#This Row],[Ganancia Unitaria]]*STOCK[[#This Row],[Salidas]]</f>
        <v>0</v>
      </c>
      <c r="R1582" s="8"/>
      <c r="S1582" s="8"/>
      <c r="T1582" s="9"/>
      <c r="U1582" s="8"/>
      <c r="V1582" s="8"/>
    </row>
    <row r="1583" spans="1:22" ht="34" customHeight="1" x14ac:dyDescent="0.2">
      <c r="A1583" s="14" t="s">
        <v>3064</v>
      </c>
      <c r="B1583" s="14" t="s">
        <v>130</v>
      </c>
      <c r="C1583" s="16" t="s">
        <v>3065</v>
      </c>
      <c r="D1583" s="14" t="s">
        <v>2949</v>
      </c>
      <c r="E1583" s="15"/>
      <c r="F1583" s="15">
        <v>40</v>
      </c>
      <c r="G1583" s="14">
        <v>2</v>
      </c>
      <c r="H1583" s="17">
        <f>SUMIFS(VENTAS[Cantidad],VENTAS[Código del producto Vendido],STOCK[[#This Row],[Code]])</f>
        <v>0</v>
      </c>
      <c r="I1583" s="14">
        <f>STOCK[[#This Row],[Entradas]]-STOCK[[#This Row],[Salidas]]</f>
        <v>2</v>
      </c>
      <c r="J1583" s="18">
        <f>STOCK[[#This Row],[Precio Final]]*10%</f>
        <v>4</v>
      </c>
      <c r="K1583" s="15"/>
      <c r="L1583" s="15"/>
      <c r="M1583" s="19"/>
      <c r="N1583" s="14">
        <f t="shared" si="64"/>
        <v>0</v>
      </c>
      <c r="O1583" s="15">
        <f t="shared" si="65"/>
        <v>40</v>
      </c>
      <c r="P1583" s="15">
        <f>STOCK[[#This Row],[Precio Final]]-STOCK[[#This Row],[Costo total]]</f>
        <v>40</v>
      </c>
      <c r="Q1583" s="14">
        <f>STOCK[[#This Row],[Ganancia Unitaria]]*STOCK[[#This Row],[Salidas]]</f>
        <v>0</v>
      </c>
      <c r="R1583" s="14"/>
      <c r="S1583" s="14"/>
      <c r="T1583" s="15"/>
      <c r="U1583" s="14"/>
      <c r="V1583" s="14"/>
    </row>
    <row r="1584" spans="1:22" ht="34" customHeight="1" x14ac:dyDescent="0.2">
      <c r="A1584" s="8" t="s">
        <v>3066</v>
      </c>
      <c r="B1584" s="8" t="s">
        <v>130</v>
      </c>
      <c r="C1584" s="10" t="s">
        <v>3067</v>
      </c>
      <c r="D1584" s="8" t="s">
        <v>2949</v>
      </c>
      <c r="E1584" s="9"/>
      <c r="F1584" s="9">
        <v>45</v>
      </c>
      <c r="G1584" s="8">
        <v>1</v>
      </c>
      <c r="H1584" s="11">
        <f>SUMIFS(VENTAS[Cantidad],VENTAS[Código del producto Vendido],STOCK[[#This Row],[Code]])</f>
        <v>0</v>
      </c>
      <c r="I1584" s="8">
        <f>STOCK[[#This Row],[Entradas]]-STOCK[[#This Row],[Salidas]]</f>
        <v>1</v>
      </c>
      <c r="J1584" s="12">
        <f>STOCK[[#This Row],[Precio Final]]*10%</f>
        <v>4.5</v>
      </c>
      <c r="K1584" s="9"/>
      <c r="L1584" s="9"/>
      <c r="M1584" s="13"/>
      <c r="N1584" s="8">
        <f t="shared" si="64"/>
        <v>0</v>
      </c>
      <c r="O1584" s="9">
        <f t="shared" si="65"/>
        <v>45</v>
      </c>
      <c r="P1584" s="9">
        <f>STOCK[[#This Row],[Precio Final]]-STOCK[[#This Row],[Costo total]]</f>
        <v>45</v>
      </c>
      <c r="Q1584" s="8">
        <f>STOCK[[#This Row],[Ganancia Unitaria]]*STOCK[[#This Row],[Salidas]]</f>
        <v>0</v>
      </c>
      <c r="R1584" s="8"/>
      <c r="S1584" s="8"/>
      <c r="T1584" s="9"/>
      <c r="U1584" s="8"/>
      <c r="V1584" s="8"/>
    </row>
    <row r="1585" spans="1:22" ht="51" customHeight="1" x14ac:dyDescent="0.2">
      <c r="A1585" s="14" t="s">
        <v>3068</v>
      </c>
      <c r="B1585" s="14" t="s">
        <v>130</v>
      </c>
      <c r="C1585" s="16" t="s">
        <v>3069</v>
      </c>
      <c r="D1585" s="14" t="s">
        <v>2949</v>
      </c>
      <c r="E1585" s="15"/>
      <c r="F1585" s="15">
        <v>35</v>
      </c>
      <c r="G1585" s="14">
        <v>1</v>
      </c>
      <c r="H1585" s="17">
        <f>SUMIFS(VENTAS[Cantidad],VENTAS[Código del producto Vendido],STOCK[[#This Row],[Code]])</f>
        <v>0</v>
      </c>
      <c r="I1585" s="14">
        <f>STOCK[[#This Row],[Entradas]]-STOCK[[#This Row],[Salidas]]</f>
        <v>1</v>
      </c>
      <c r="J1585" s="18">
        <f>STOCK[[#This Row],[Precio Final]]*10%</f>
        <v>3.5</v>
      </c>
      <c r="K1585" s="15"/>
      <c r="L1585" s="15"/>
      <c r="M1585" s="19"/>
      <c r="N1585" s="14">
        <f t="shared" si="64"/>
        <v>0</v>
      </c>
      <c r="O1585" s="15">
        <f t="shared" si="65"/>
        <v>35</v>
      </c>
      <c r="P1585" s="15">
        <f>STOCK[[#This Row],[Precio Final]]-STOCK[[#This Row],[Costo total]]</f>
        <v>35</v>
      </c>
      <c r="Q1585" s="14">
        <f>STOCK[[#This Row],[Ganancia Unitaria]]*STOCK[[#This Row],[Salidas]]</f>
        <v>0</v>
      </c>
      <c r="R1585" s="14"/>
      <c r="S1585" s="14"/>
      <c r="T1585" s="15"/>
      <c r="U1585" s="14"/>
      <c r="V1585" s="14"/>
    </row>
    <row r="1586" spans="1:22" ht="34" customHeight="1" x14ac:dyDescent="0.2">
      <c r="A1586" s="8" t="s">
        <v>3070</v>
      </c>
      <c r="B1586" s="8" t="s">
        <v>130</v>
      </c>
      <c r="C1586" s="10" t="s">
        <v>3071</v>
      </c>
      <c r="D1586" s="8" t="s">
        <v>2949</v>
      </c>
      <c r="E1586" s="9"/>
      <c r="F1586" s="9">
        <v>40</v>
      </c>
      <c r="G1586" s="8">
        <v>1</v>
      </c>
      <c r="H1586" s="11">
        <f>SUMIFS(VENTAS[Cantidad],VENTAS[Código del producto Vendido],STOCK[[#This Row],[Code]])</f>
        <v>0</v>
      </c>
      <c r="I1586" s="8">
        <f>STOCK[[#This Row],[Entradas]]-STOCK[[#This Row],[Salidas]]</f>
        <v>1</v>
      </c>
      <c r="J1586" s="12">
        <f>STOCK[[#This Row],[Precio Final]]*10%</f>
        <v>4</v>
      </c>
      <c r="K1586" s="9"/>
      <c r="L1586" s="9"/>
      <c r="M1586" s="13"/>
      <c r="N1586" s="8">
        <f t="shared" si="64"/>
        <v>0</v>
      </c>
      <c r="O1586" s="9">
        <f t="shared" si="65"/>
        <v>40</v>
      </c>
      <c r="P1586" s="9">
        <f>STOCK[[#This Row],[Precio Final]]-STOCK[[#This Row],[Costo total]]</f>
        <v>40</v>
      </c>
      <c r="Q1586" s="8">
        <f>STOCK[[#This Row],[Ganancia Unitaria]]*STOCK[[#This Row],[Salidas]]</f>
        <v>0</v>
      </c>
      <c r="R1586" s="8"/>
      <c r="S1586" s="8"/>
      <c r="T1586" s="9"/>
      <c r="U1586" s="8"/>
      <c r="V1586" s="8"/>
    </row>
    <row r="1587" spans="1:22" ht="34" customHeight="1" x14ac:dyDescent="0.2">
      <c r="A1587" s="14" t="s">
        <v>3072</v>
      </c>
      <c r="B1587" s="14" t="s">
        <v>3018</v>
      </c>
      <c r="C1587" s="16" t="s">
        <v>3073</v>
      </c>
      <c r="D1587" s="14" t="s">
        <v>255</v>
      </c>
      <c r="E1587" s="15"/>
      <c r="F1587" s="15">
        <v>40</v>
      </c>
      <c r="G1587" s="14">
        <v>1</v>
      </c>
      <c r="H1587" s="17">
        <f>SUMIFS(VENTAS[Cantidad],VENTAS[Código del producto Vendido],STOCK[[#This Row],[Code]])</f>
        <v>1</v>
      </c>
      <c r="I1587" s="14">
        <f>STOCK[[#This Row],[Entradas]]-STOCK[[#This Row],[Salidas]]</f>
        <v>0</v>
      </c>
      <c r="J1587" s="18">
        <f>STOCK[[#This Row],[Precio Final]]*10%</f>
        <v>4</v>
      </c>
      <c r="K1587" s="15"/>
      <c r="L1587" s="15"/>
      <c r="M1587" s="19"/>
      <c r="N1587" s="14">
        <f t="shared" si="64"/>
        <v>0</v>
      </c>
      <c r="O1587" s="15">
        <f t="shared" si="65"/>
        <v>40</v>
      </c>
      <c r="P1587" s="15">
        <f>STOCK[[#This Row],[Precio Final]]-STOCK[[#This Row],[Costo total]]</f>
        <v>40</v>
      </c>
      <c r="Q1587" s="14">
        <f>STOCK[[#This Row],[Ganancia Unitaria]]*STOCK[[#This Row],[Salidas]]</f>
        <v>40</v>
      </c>
      <c r="R1587" s="14"/>
      <c r="S1587" s="14"/>
      <c r="T1587" s="15"/>
      <c r="U1587" s="14"/>
      <c r="V1587" s="14"/>
    </row>
    <row r="1588" spans="1:22" ht="34" customHeight="1" x14ac:dyDescent="0.2">
      <c r="A1588" s="8" t="s">
        <v>3074</v>
      </c>
      <c r="B1588" s="8" t="s">
        <v>130</v>
      </c>
      <c r="C1588" s="10" t="s">
        <v>3075</v>
      </c>
      <c r="D1588" s="8" t="s">
        <v>2949</v>
      </c>
      <c r="E1588" s="9"/>
      <c r="F1588" s="9">
        <v>35</v>
      </c>
      <c r="G1588" s="8">
        <v>1</v>
      </c>
      <c r="H1588" s="11">
        <f>SUMIFS(VENTAS[Cantidad],VENTAS[Código del producto Vendido],STOCK[[#This Row],[Code]])</f>
        <v>0</v>
      </c>
      <c r="I1588" s="8">
        <f>STOCK[[#This Row],[Entradas]]-STOCK[[#This Row],[Salidas]]</f>
        <v>1</v>
      </c>
      <c r="J1588" s="12">
        <f>STOCK[[#This Row],[Precio Final]]*10%</f>
        <v>3.5</v>
      </c>
      <c r="K1588" s="9"/>
      <c r="L1588" s="9"/>
      <c r="M1588" s="13"/>
      <c r="N1588" s="8">
        <f t="shared" si="64"/>
        <v>0</v>
      </c>
      <c r="O1588" s="9">
        <f t="shared" si="65"/>
        <v>35</v>
      </c>
      <c r="P1588" s="9">
        <f>STOCK[[#This Row],[Precio Final]]-STOCK[[#This Row],[Costo total]]</f>
        <v>35</v>
      </c>
      <c r="Q1588" s="8">
        <f>STOCK[[#This Row],[Ganancia Unitaria]]*STOCK[[#This Row],[Salidas]]</f>
        <v>0</v>
      </c>
      <c r="R1588" s="8"/>
      <c r="S1588" s="8"/>
      <c r="T1588" s="9"/>
      <c r="U1588" s="8"/>
      <c r="V1588" s="8"/>
    </row>
    <row r="1589" spans="1:22" ht="34" customHeight="1" x14ac:dyDescent="0.2">
      <c r="A1589" s="14" t="s">
        <v>3076</v>
      </c>
      <c r="B1589" s="14" t="s">
        <v>130</v>
      </c>
      <c r="C1589" s="16" t="s">
        <v>3077</v>
      </c>
      <c r="D1589" s="14" t="s">
        <v>2949</v>
      </c>
      <c r="E1589" s="15"/>
      <c r="F1589" s="15">
        <v>30</v>
      </c>
      <c r="G1589" s="14">
        <v>1</v>
      </c>
      <c r="H1589" s="17">
        <f>SUMIFS(VENTAS[Cantidad],VENTAS[Código del producto Vendido],STOCK[[#This Row],[Code]])</f>
        <v>0</v>
      </c>
      <c r="I1589" s="14">
        <f>STOCK[[#This Row],[Entradas]]-STOCK[[#This Row],[Salidas]]</f>
        <v>1</v>
      </c>
      <c r="J1589" s="18">
        <f>STOCK[[#This Row],[Precio Final]]*10%</f>
        <v>3</v>
      </c>
      <c r="K1589" s="15"/>
      <c r="L1589" s="15"/>
      <c r="M1589" s="19"/>
      <c r="N1589" s="14">
        <f t="shared" si="64"/>
        <v>0</v>
      </c>
      <c r="O1589" s="15">
        <f t="shared" si="65"/>
        <v>30</v>
      </c>
      <c r="P1589" s="15">
        <f>STOCK[[#This Row],[Precio Final]]-STOCK[[#This Row],[Costo total]]</f>
        <v>30</v>
      </c>
      <c r="Q1589" s="14">
        <f>STOCK[[#This Row],[Ganancia Unitaria]]*STOCK[[#This Row],[Salidas]]</f>
        <v>0</v>
      </c>
      <c r="R1589" s="14"/>
      <c r="S1589" s="14"/>
      <c r="T1589" s="15"/>
      <c r="U1589" s="14"/>
      <c r="V1589" s="14"/>
    </row>
    <row r="1590" spans="1:22" ht="51" customHeight="1" x14ac:dyDescent="0.2">
      <c r="A1590" s="8" t="s">
        <v>3078</v>
      </c>
      <c r="B1590" s="8" t="s">
        <v>130</v>
      </c>
      <c r="C1590" s="10" t="s">
        <v>3079</v>
      </c>
      <c r="D1590" s="8" t="s">
        <v>2949</v>
      </c>
      <c r="E1590" s="9"/>
      <c r="F1590" s="9">
        <v>35</v>
      </c>
      <c r="G1590" s="8">
        <v>1</v>
      </c>
      <c r="H1590" s="11">
        <f>SUMIFS(VENTAS[Cantidad],VENTAS[Código del producto Vendido],STOCK[[#This Row],[Code]])</f>
        <v>0</v>
      </c>
      <c r="I1590" s="8">
        <f>STOCK[[#This Row],[Entradas]]-STOCK[[#This Row],[Salidas]]</f>
        <v>1</v>
      </c>
      <c r="J1590" s="12">
        <f>STOCK[[#This Row],[Precio Final]]*10%</f>
        <v>3.5</v>
      </c>
      <c r="K1590" s="9"/>
      <c r="L1590" s="9"/>
      <c r="M1590" s="13"/>
      <c r="N1590" s="8">
        <f t="shared" si="64"/>
        <v>0</v>
      </c>
      <c r="O1590" s="9">
        <f t="shared" si="65"/>
        <v>35</v>
      </c>
      <c r="P1590" s="9">
        <f>STOCK[[#This Row],[Precio Final]]-STOCK[[#This Row],[Costo total]]</f>
        <v>35</v>
      </c>
      <c r="Q1590" s="8">
        <f>STOCK[[#This Row],[Ganancia Unitaria]]*STOCK[[#This Row],[Salidas]]</f>
        <v>0</v>
      </c>
      <c r="R1590" s="8"/>
      <c r="S1590" s="8"/>
      <c r="T1590" s="9"/>
      <c r="U1590" s="8"/>
      <c r="V1590" s="8"/>
    </row>
    <row r="1591" spans="1:22" ht="34" customHeight="1" x14ac:dyDescent="0.2">
      <c r="A1591" s="14" t="s">
        <v>3080</v>
      </c>
      <c r="B1591" s="14" t="s">
        <v>130</v>
      </c>
      <c r="C1591" s="16" t="s">
        <v>3081</v>
      </c>
      <c r="D1591" s="14" t="s">
        <v>2949</v>
      </c>
      <c r="E1591" s="15"/>
      <c r="F1591" s="15">
        <v>40</v>
      </c>
      <c r="G1591" s="14">
        <v>1</v>
      </c>
      <c r="H1591" s="17">
        <f>SUMIFS(VENTAS[Cantidad],VENTAS[Código del producto Vendido],STOCK[[#This Row],[Code]])</f>
        <v>1</v>
      </c>
      <c r="I1591" s="14">
        <f>STOCK[[#This Row],[Entradas]]-STOCK[[#This Row],[Salidas]]</f>
        <v>0</v>
      </c>
      <c r="J1591" s="18">
        <f>STOCK[[#This Row],[Precio Final]]*10%</f>
        <v>4</v>
      </c>
      <c r="K1591" s="15"/>
      <c r="L1591" s="15"/>
      <c r="M1591" s="19"/>
      <c r="N1591" s="14">
        <f t="shared" si="64"/>
        <v>0</v>
      </c>
      <c r="O1591" s="15">
        <f t="shared" si="65"/>
        <v>40</v>
      </c>
      <c r="P1591" s="15">
        <f>STOCK[[#This Row],[Precio Final]]-STOCK[[#This Row],[Costo total]]</f>
        <v>40</v>
      </c>
      <c r="Q1591" s="14">
        <f>STOCK[[#This Row],[Ganancia Unitaria]]*STOCK[[#This Row],[Salidas]]</f>
        <v>40</v>
      </c>
      <c r="R1591" s="14"/>
      <c r="S1591" s="14"/>
      <c r="T1591" s="15"/>
      <c r="U1591" s="14"/>
      <c r="V1591" s="14"/>
    </row>
    <row r="1592" spans="1:22" ht="51" customHeight="1" x14ac:dyDescent="0.2">
      <c r="A1592" s="8" t="s">
        <v>3082</v>
      </c>
      <c r="B1592" s="8" t="s">
        <v>3018</v>
      </c>
      <c r="C1592" s="10" t="s">
        <v>3083</v>
      </c>
      <c r="D1592" s="8" t="s">
        <v>255</v>
      </c>
      <c r="E1592" s="9"/>
      <c r="F1592" s="9">
        <v>50</v>
      </c>
      <c r="G1592" s="8">
        <v>1</v>
      </c>
      <c r="H1592" s="11">
        <f>SUMIFS(VENTAS[Cantidad],VENTAS[Código del producto Vendido],STOCK[[#This Row],[Code]])</f>
        <v>0</v>
      </c>
      <c r="I1592" s="8">
        <f>STOCK[[#This Row],[Entradas]]-STOCK[[#This Row],[Salidas]]</f>
        <v>1</v>
      </c>
      <c r="J1592" s="12">
        <f>STOCK[[#This Row],[Precio Final]]*10%</f>
        <v>5</v>
      </c>
      <c r="K1592" s="9"/>
      <c r="L1592" s="9"/>
      <c r="M1592" s="13"/>
      <c r="N1592" s="8">
        <f t="shared" si="64"/>
        <v>0</v>
      </c>
      <c r="O1592" s="9">
        <f t="shared" si="65"/>
        <v>50</v>
      </c>
      <c r="P1592" s="9">
        <f>STOCK[[#This Row],[Precio Final]]-STOCK[[#This Row],[Costo total]]</f>
        <v>50</v>
      </c>
      <c r="Q1592" s="8">
        <f>STOCK[[#This Row],[Ganancia Unitaria]]*STOCK[[#This Row],[Salidas]]</f>
        <v>0</v>
      </c>
      <c r="R1592" s="8"/>
      <c r="S1592" s="8"/>
      <c r="T1592" s="9"/>
      <c r="U1592" s="8"/>
      <c r="V1592" s="8"/>
    </row>
    <row r="1593" spans="1:22" ht="51" customHeight="1" x14ac:dyDescent="0.2">
      <c r="A1593" s="14" t="s">
        <v>3084</v>
      </c>
      <c r="B1593" s="14" t="s">
        <v>118</v>
      </c>
      <c r="C1593" s="16" t="s">
        <v>3085</v>
      </c>
      <c r="D1593" s="14" t="s">
        <v>3035</v>
      </c>
      <c r="E1593" s="15"/>
      <c r="F1593" s="15">
        <v>40</v>
      </c>
      <c r="G1593" s="14">
        <v>1</v>
      </c>
      <c r="H1593" s="17">
        <f>SUMIFS(VENTAS[Cantidad],VENTAS[Código del producto Vendido],STOCK[[#This Row],[Code]])</f>
        <v>1</v>
      </c>
      <c r="I1593" s="14">
        <f>STOCK[[#This Row],[Entradas]]-STOCK[[#This Row],[Salidas]]</f>
        <v>0</v>
      </c>
      <c r="J1593" s="18">
        <f>STOCK[[#This Row],[Precio Final]]*10%</f>
        <v>4</v>
      </c>
      <c r="K1593" s="15"/>
      <c r="L1593" s="15"/>
      <c r="M1593" s="19"/>
      <c r="N1593" s="14">
        <f t="shared" si="64"/>
        <v>0</v>
      </c>
      <c r="O1593" s="15">
        <f t="shared" si="65"/>
        <v>40</v>
      </c>
      <c r="P1593" s="15">
        <f>STOCK[[#This Row],[Precio Final]]-STOCK[[#This Row],[Costo total]]</f>
        <v>40</v>
      </c>
      <c r="Q1593" s="14">
        <f>STOCK[[#This Row],[Ganancia Unitaria]]*STOCK[[#This Row],[Salidas]]</f>
        <v>40</v>
      </c>
      <c r="R1593" s="14"/>
      <c r="S1593" s="14"/>
      <c r="T1593" s="15"/>
      <c r="U1593" s="14"/>
      <c r="V1593" s="14"/>
    </row>
    <row r="1594" spans="1:22" ht="51" customHeight="1" x14ac:dyDescent="0.2">
      <c r="A1594" s="8" t="s">
        <v>3086</v>
      </c>
      <c r="B1594" s="8" t="s">
        <v>118</v>
      </c>
      <c r="C1594" s="10" t="s">
        <v>3087</v>
      </c>
      <c r="D1594" s="8" t="s">
        <v>3044</v>
      </c>
      <c r="E1594" s="9"/>
      <c r="F1594" s="9">
        <v>40</v>
      </c>
      <c r="G1594" s="8">
        <v>1</v>
      </c>
      <c r="H1594" s="11">
        <f>SUMIFS(VENTAS[Cantidad],VENTAS[Código del producto Vendido],STOCK[[#This Row],[Code]])</f>
        <v>1</v>
      </c>
      <c r="I1594" s="8">
        <f>STOCK[[#This Row],[Entradas]]-STOCK[[#This Row],[Salidas]]</f>
        <v>0</v>
      </c>
      <c r="J1594" s="12">
        <f>STOCK[[#This Row],[Precio Final]]*10%</f>
        <v>4</v>
      </c>
      <c r="K1594" s="9"/>
      <c r="L1594" s="9"/>
      <c r="M1594" s="13"/>
      <c r="N1594" s="8">
        <f t="shared" si="64"/>
        <v>0</v>
      </c>
      <c r="O1594" s="9">
        <f t="shared" si="65"/>
        <v>40</v>
      </c>
      <c r="P1594" s="9">
        <f>STOCK[[#This Row],[Precio Final]]-STOCK[[#This Row],[Costo total]]</f>
        <v>40</v>
      </c>
      <c r="Q1594" s="8">
        <f>STOCK[[#This Row],[Ganancia Unitaria]]*STOCK[[#This Row],[Salidas]]</f>
        <v>40</v>
      </c>
      <c r="R1594" s="8"/>
      <c r="S1594" s="8"/>
      <c r="T1594" s="9"/>
      <c r="U1594" s="8"/>
      <c r="V1594" s="8"/>
    </row>
    <row r="1595" spans="1:22" ht="34" customHeight="1" x14ac:dyDescent="0.2">
      <c r="A1595" s="14" t="s">
        <v>3088</v>
      </c>
      <c r="B1595" s="14" t="s">
        <v>118</v>
      </c>
      <c r="C1595" s="16" t="s">
        <v>3089</v>
      </c>
      <c r="D1595" s="14" t="s">
        <v>3049</v>
      </c>
      <c r="E1595" s="15"/>
      <c r="F1595" s="15">
        <v>45</v>
      </c>
      <c r="G1595" s="14">
        <v>1</v>
      </c>
      <c r="H1595" s="17">
        <f>SUMIFS(VENTAS[Cantidad],VENTAS[Código del producto Vendido],STOCK[[#This Row],[Code]])</f>
        <v>1</v>
      </c>
      <c r="I1595" s="14">
        <f>STOCK[[#This Row],[Entradas]]-STOCK[[#This Row],[Salidas]]</f>
        <v>0</v>
      </c>
      <c r="J1595" s="18">
        <f>STOCK[[#This Row],[Precio Final]]*10%</f>
        <v>4.5</v>
      </c>
      <c r="K1595" s="15"/>
      <c r="L1595" s="15"/>
      <c r="M1595" s="19"/>
      <c r="N1595" s="14">
        <f t="shared" si="64"/>
        <v>0</v>
      </c>
      <c r="O1595" s="15">
        <f t="shared" si="65"/>
        <v>45</v>
      </c>
      <c r="P1595" s="15">
        <f>STOCK[[#This Row],[Precio Final]]-STOCK[[#This Row],[Costo total]]</f>
        <v>45</v>
      </c>
      <c r="Q1595" s="14">
        <f>STOCK[[#This Row],[Ganancia Unitaria]]*STOCK[[#This Row],[Salidas]]</f>
        <v>45</v>
      </c>
      <c r="R1595" s="14"/>
      <c r="S1595" s="14"/>
      <c r="T1595" s="15"/>
      <c r="U1595" s="14"/>
      <c r="V1595" s="14"/>
    </row>
    <row r="1596" spans="1:22" ht="51" customHeight="1" x14ac:dyDescent="0.2">
      <c r="A1596" s="8" t="s">
        <v>3090</v>
      </c>
      <c r="B1596" s="8" t="s">
        <v>118</v>
      </c>
      <c r="C1596" s="10" t="s">
        <v>3091</v>
      </c>
      <c r="D1596" s="8" t="s">
        <v>3039</v>
      </c>
      <c r="E1596" s="9"/>
      <c r="F1596" s="9">
        <v>35</v>
      </c>
      <c r="G1596" s="8">
        <v>1</v>
      </c>
      <c r="H1596" s="11">
        <f>SUMIFS(VENTAS[Cantidad],VENTAS[Código del producto Vendido],STOCK[[#This Row],[Code]])</f>
        <v>1</v>
      </c>
      <c r="I1596" s="8">
        <f>STOCK[[#This Row],[Entradas]]-STOCK[[#This Row],[Salidas]]</f>
        <v>0</v>
      </c>
      <c r="J1596" s="12">
        <f>STOCK[[#This Row],[Precio Final]]*10%</f>
        <v>3.5</v>
      </c>
      <c r="K1596" s="9"/>
      <c r="L1596" s="9"/>
      <c r="M1596" s="13"/>
      <c r="N1596" s="8">
        <f t="shared" si="64"/>
        <v>0</v>
      </c>
      <c r="O1596" s="9">
        <f t="shared" si="65"/>
        <v>35</v>
      </c>
      <c r="P1596" s="9">
        <f>STOCK[[#This Row],[Precio Final]]-STOCK[[#This Row],[Costo total]]</f>
        <v>35</v>
      </c>
      <c r="Q1596" s="8">
        <f>STOCK[[#This Row],[Ganancia Unitaria]]*STOCK[[#This Row],[Salidas]]</f>
        <v>35</v>
      </c>
      <c r="R1596" s="8"/>
      <c r="S1596" s="8"/>
      <c r="T1596" s="9"/>
      <c r="U1596" s="8"/>
      <c r="V1596" s="8"/>
    </row>
    <row r="1597" spans="1:22" ht="51" customHeight="1" x14ac:dyDescent="0.2">
      <c r="A1597" s="14" t="s">
        <v>3092</v>
      </c>
      <c r="B1597" s="14" t="s">
        <v>118</v>
      </c>
      <c r="C1597" s="16" t="s">
        <v>3093</v>
      </c>
      <c r="D1597" s="14" t="s">
        <v>3037</v>
      </c>
      <c r="E1597" s="15"/>
      <c r="F1597" s="15">
        <v>40</v>
      </c>
      <c r="G1597" s="14">
        <v>1</v>
      </c>
      <c r="H1597" s="17">
        <f>SUMIFS(VENTAS[Cantidad],VENTAS[Código del producto Vendido],STOCK[[#This Row],[Code]])</f>
        <v>1</v>
      </c>
      <c r="I1597" s="14">
        <f>STOCK[[#This Row],[Entradas]]-STOCK[[#This Row],[Salidas]]</f>
        <v>0</v>
      </c>
      <c r="J1597" s="18">
        <f>STOCK[[#This Row],[Precio Final]]*10%</f>
        <v>4</v>
      </c>
      <c r="K1597" s="15"/>
      <c r="L1597" s="15"/>
      <c r="M1597" s="19"/>
      <c r="N1597" s="14">
        <f t="shared" si="64"/>
        <v>0</v>
      </c>
      <c r="O1597" s="15">
        <f t="shared" si="65"/>
        <v>40</v>
      </c>
      <c r="P1597" s="15">
        <f>STOCK[[#This Row],[Precio Final]]-STOCK[[#This Row],[Costo total]]</f>
        <v>40</v>
      </c>
      <c r="Q1597" s="14">
        <f>STOCK[[#This Row],[Ganancia Unitaria]]*STOCK[[#This Row],[Salidas]]</f>
        <v>40</v>
      </c>
      <c r="R1597" s="14"/>
      <c r="S1597" s="14"/>
      <c r="T1597" s="15"/>
      <c r="U1597" s="14"/>
      <c r="V1597" s="14"/>
    </row>
    <row r="1598" spans="1:22" ht="51" customHeight="1" x14ac:dyDescent="0.2">
      <c r="A1598" s="8" t="s">
        <v>3094</v>
      </c>
      <c r="B1598" s="8" t="s">
        <v>118</v>
      </c>
      <c r="C1598" s="10" t="s">
        <v>3093</v>
      </c>
      <c r="D1598" s="8" t="s">
        <v>3035</v>
      </c>
      <c r="E1598" s="9"/>
      <c r="F1598" s="9">
        <v>40</v>
      </c>
      <c r="G1598" s="8">
        <v>1</v>
      </c>
      <c r="H1598" s="11">
        <f>SUMIFS(VENTAS[Cantidad],VENTAS[Código del producto Vendido],STOCK[[#This Row],[Code]])</f>
        <v>1</v>
      </c>
      <c r="I1598" s="8">
        <f>STOCK[[#This Row],[Entradas]]-STOCK[[#This Row],[Salidas]]</f>
        <v>0</v>
      </c>
      <c r="J1598" s="12">
        <f>STOCK[[#This Row],[Precio Final]]*10%</f>
        <v>4</v>
      </c>
      <c r="K1598" s="9"/>
      <c r="L1598" s="9"/>
      <c r="M1598" s="13"/>
      <c r="N1598" s="8">
        <f t="shared" si="64"/>
        <v>0</v>
      </c>
      <c r="O1598" s="9">
        <f t="shared" si="65"/>
        <v>40</v>
      </c>
      <c r="P1598" s="9">
        <f>STOCK[[#This Row],[Precio Final]]-STOCK[[#This Row],[Costo total]]</f>
        <v>40</v>
      </c>
      <c r="Q1598" s="8">
        <f>STOCK[[#This Row],[Ganancia Unitaria]]*STOCK[[#This Row],[Salidas]]</f>
        <v>40</v>
      </c>
      <c r="R1598" s="8"/>
      <c r="S1598" s="8"/>
      <c r="T1598" s="9"/>
      <c r="U1598" s="8"/>
      <c r="V1598" s="8"/>
    </row>
    <row r="1599" spans="1:22" ht="34" customHeight="1" x14ac:dyDescent="0.2">
      <c r="A1599" s="14" t="s">
        <v>3095</v>
      </c>
      <c r="B1599" s="14" t="s">
        <v>118</v>
      </c>
      <c r="C1599" s="16" t="s">
        <v>3096</v>
      </c>
      <c r="D1599" s="14" t="s">
        <v>3039</v>
      </c>
      <c r="E1599" s="15"/>
      <c r="F1599" s="15">
        <v>40</v>
      </c>
      <c r="G1599" s="14">
        <v>1</v>
      </c>
      <c r="H1599" s="17">
        <f>SUMIFS(VENTAS[Cantidad],VENTAS[Código del producto Vendido],STOCK[[#This Row],[Code]])</f>
        <v>0</v>
      </c>
      <c r="I1599" s="14">
        <f>STOCK[[#This Row],[Entradas]]-STOCK[[#This Row],[Salidas]]</f>
        <v>1</v>
      </c>
      <c r="J1599" s="18">
        <f>STOCK[[#This Row],[Precio Final]]*10%</f>
        <v>4</v>
      </c>
      <c r="K1599" s="15"/>
      <c r="L1599" s="15"/>
      <c r="M1599" s="19"/>
      <c r="N1599" s="14">
        <f t="shared" si="64"/>
        <v>0</v>
      </c>
      <c r="O1599" s="15">
        <f t="shared" si="65"/>
        <v>40</v>
      </c>
      <c r="P1599" s="15">
        <f>STOCK[[#This Row],[Precio Final]]-STOCK[[#This Row],[Costo total]]</f>
        <v>40</v>
      </c>
      <c r="Q1599" s="14">
        <f>STOCK[[#This Row],[Ganancia Unitaria]]*STOCK[[#This Row],[Salidas]]</f>
        <v>0</v>
      </c>
      <c r="R1599" s="14"/>
      <c r="S1599" s="14"/>
      <c r="T1599" s="15"/>
      <c r="U1599" s="14"/>
      <c r="V1599" s="14"/>
    </row>
    <row r="1600" spans="1:22" ht="34" customHeight="1" x14ac:dyDescent="0.2">
      <c r="A1600" s="8" t="s">
        <v>3097</v>
      </c>
      <c r="B1600" s="8" t="s">
        <v>118</v>
      </c>
      <c r="C1600" s="10" t="s">
        <v>3098</v>
      </c>
      <c r="D1600" s="8" t="s">
        <v>3035</v>
      </c>
      <c r="E1600" s="9"/>
      <c r="F1600" s="9">
        <v>40</v>
      </c>
      <c r="G1600" s="8">
        <v>1</v>
      </c>
      <c r="H1600" s="11">
        <f>SUMIFS(VENTAS[Cantidad],VENTAS[Código del producto Vendido],STOCK[[#This Row],[Code]])</f>
        <v>0</v>
      </c>
      <c r="I1600" s="8">
        <f>STOCK[[#This Row],[Entradas]]-STOCK[[#This Row],[Salidas]]</f>
        <v>1</v>
      </c>
      <c r="J1600" s="12">
        <f>STOCK[[#This Row],[Precio Final]]*10%</f>
        <v>4</v>
      </c>
      <c r="K1600" s="9"/>
      <c r="L1600" s="9"/>
      <c r="M1600" s="13"/>
      <c r="N1600" s="8">
        <f t="shared" si="64"/>
        <v>0</v>
      </c>
      <c r="O1600" s="9">
        <f t="shared" si="65"/>
        <v>40</v>
      </c>
      <c r="P1600" s="9">
        <f>STOCK[[#This Row],[Precio Final]]-STOCK[[#This Row],[Costo total]]</f>
        <v>40</v>
      </c>
      <c r="Q1600" s="8">
        <f>STOCK[[#This Row],[Ganancia Unitaria]]*STOCK[[#This Row],[Salidas]]</f>
        <v>0</v>
      </c>
      <c r="R1600" s="8"/>
      <c r="S1600" s="8"/>
      <c r="T1600" s="9"/>
      <c r="U1600" s="8"/>
      <c r="V1600" s="8"/>
    </row>
    <row r="1601" spans="1:22" ht="51" customHeight="1" x14ac:dyDescent="0.2">
      <c r="A1601" s="14" t="s">
        <v>3099</v>
      </c>
      <c r="B1601" s="14" t="s">
        <v>118</v>
      </c>
      <c r="C1601" s="16" t="s">
        <v>3100</v>
      </c>
      <c r="D1601" s="14" t="s">
        <v>3049</v>
      </c>
      <c r="E1601" s="15"/>
      <c r="F1601" s="15">
        <v>50</v>
      </c>
      <c r="G1601" s="14">
        <v>1</v>
      </c>
      <c r="H1601" s="17">
        <f>SUMIFS(VENTAS[Cantidad],VENTAS[Código del producto Vendido],STOCK[[#This Row],[Code]])</f>
        <v>0</v>
      </c>
      <c r="I1601" s="14">
        <f>STOCK[[#This Row],[Entradas]]-STOCK[[#This Row],[Salidas]]</f>
        <v>1</v>
      </c>
      <c r="J1601" s="18">
        <f>STOCK[[#This Row],[Precio Final]]*10%</f>
        <v>5</v>
      </c>
      <c r="K1601" s="15"/>
      <c r="L1601" s="15"/>
      <c r="M1601" s="19"/>
      <c r="N1601" s="14">
        <f t="shared" si="64"/>
        <v>0</v>
      </c>
      <c r="O1601" s="15">
        <f t="shared" si="65"/>
        <v>50</v>
      </c>
      <c r="P1601" s="15">
        <f>STOCK[[#This Row],[Precio Final]]-STOCK[[#This Row],[Costo total]]</f>
        <v>50</v>
      </c>
      <c r="Q1601" s="14">
        <f>STOCK[[#This Row],[Ganancia Unitaria]]*STOCK[[#This Row],[Salidas]]</f>
        <v>0</v>
      </c>
      <c r="R1601" s="14"/>
      <c r="S1601" s="14"/>
      <c r="T1601" s="15"/>
      <c r="U1601" s="14"/>
      <c r="V1601" s="14"/>
    </row>
    <row r="1602" spans="1:22" ht="34" customHeight="1" x14ac:dyDescent="0.2">
      <c r="A1602" s="8" t="s">
        <v>3101</v>
      </c>
      <c r="B1602" s="8" t="s">
        <v>118</v>
      </c>
      <c r="C1602" s="10" t="s">
        <v>3102</v>
      </c>
      <c r="D1602" s="8" t="s">
        <v>3032</v>
      </c>
      <c r="E1602" s="9"/>
      <c r="F1602" s="9">
        <v>18</v>
      </c>
      <c r="G1602" s="8">
        <v>1</v>
      </c>
      <c r="H1602" s="11">
        <f>SUMIFS(VENTAS[Cantidad],VENTAS[Código del producto Vendido],STOCK[[#This Row],[Code]])</f>
        <v>0</v>
      </c>
      <c r="I1602" s="8">
        <f>STOCK[[#This Row],[Entradas]]-STOCK[[#This Row],[Salidas]]</f>
        <v>1</v>
      </c>
      <c r="J1602" s="12">
        <f>STOCK[[#This Row],[Precio Final]]*10%</f>
        <v>1.8</v>
      </c>
      <c r="K1602" s="9"/>
      <c r="L1602" s="9"/>
      <c r="M1602" s="13"/>
      <c r="N1602" s="8">
        <f t="shared" ref="N1602:N1665" si="66">M1602*1.5</f>
        <v>0</v>
      </c>
      <c r="O1602" s="9">
        <f t="shared" si="65"/>
        <v>18</v>
      </c>
      <c r="P1602" s="9">
        <f>STOCK[[#This Row],[Precio Final]]-STOCK[[#This Row],[Costo total]]</f>
        <v>18</v>
      </c>
      <c r="Q1602" s="8">
        <f>STOCK[[#This Row],[Ganancia Unitaria]]*STOCK[[#This Row],[Salidas]]</f>
        <v>0</v>
      </c>
      <c r="R1602" s="8"/>
      <c r="S1602" s="8"/>
      <c r="T1602" s="9"/>
      <c r="U1602" s="8"/>
      <c r="V1602" s="8"/>
    </row>
    <row r="1603" spans="1:22" ht="34" customHeight="1" x14ac:dyDescent="0.2">
      <c r="A1603" s="14" t="s">
        <v>3103</v>
      </c>
      <c r="B1603" s="14" t="s">
        <v>118</v>
      </c>
      <c r="C1603" s="16" t="s">
        <v>3104</v>
      </c>
      <c r="D1603" s="14" t="s">
        <v>3049</v>
      </c>
      <c r="E1603" s="15"/>
      <c r="F1603" s="15">
        <v>50</v>
      </c>
      <c r="G1603" s="14">
        <v>1</v>
      </c>
      <c r="H1603" s="17">
        <f>SUMIFS(VENTAS[Cantidad],VENTAS[Código del producto Vendido],STOCK[[#This Row],[Code]])</f>
        <v>0</v>
      </c>
      <c r="I1603" s="14">
        <f>STOCK[[#This Row],[Entradas]]-STOCK[[#This Row],[Salidas]]</f>
        <v>1</v>
      </c>
      <c r="J1603" s="18">
        <f>STOCK[[#This Row],[Precio Final]]*10%</f>
        <v>5</v>
      </c>
      <c r="K1603" s="15"/>
      <c r="L1603" s="15"/>
      <c r="M1603" s="19"/>
      <c r="N1603" s="14">
        <f t="shared" si="66"/>
        <v>0</v>
      </c>
      <c r="O1603" s="15">
        <f t="shared" si="65"/>
        <v>50</v>
      </c>
      <c r="P1603" s="15">
        <f>STOCK[[#This Row],[Precio Final]]-STOCK[[#This Row],[Costo total]]</f>
        <v>50</v>
      </c>
      <c r="Q1603" s="14">
        <f>STOCK[[#This Row],[Ganancia Unitaria]]*STOCK[[#This Row],[Salidas]]</f>
        <v>0</v>
      </c>
      <c r="R1603" s="14"/>
      <c r="S1603" s="14"/>
      <c r="T1603" s="15"/>
      <c r="U1603" s="14"/>
      <c r="V1603" s="14"/>
    </row>
    <row r="1604" spans="1:22" ht="34" customHeight="1" x14ac:dyDescent="0.2">
      <c r="A1604" s="8" t="s">
        <v>3105</v>
      </c>
      <c r="B1604" s="8" t="s">
        <v>3106</v>
      </c>
      <c r="C1604" s="10" t="s">
        <v>3107</v>
      </c>
      <c r="D1604" s="8" t="s">
        <v>46</v>
      </c>
      <c r="E1604" s="9"/>
      <c r="F1604" s="9">
        <v>15</v>
      </c>
      <c r="G1604" s="8">
        <v>1</v>
      </c>
      <c r="H1604" s="11">
        <f>SUMIFS(VENTAS[Cantidad],VENTAS[Código del producto Vendido],STOCK[[#This Row],[Code]])</f>
        <v>1</v>
      </c>
      <c r="I1604" s="8">
        <f>STOCK[[#This Row],[Entradas]]-STOCK[[#This Row],[Salidas]]</f>
        <v>0</v>
      </c>
      <c r="J1604" s="12">
        <f>STOCK[[#This Row],[Precio Final]]*10%</f>
        <v>1.5</v>
      </c>
      <c r="K1604" s="9">
        <v>12</v>
      </c>
      <c r="L1604" s="9"/>
      <c r="M1604" s="13"/>
      <c r="N1604" s="8">
        <f t="shared" si="66"/>
        <v>0</v>
      </c>
      <c r="O1604" s="9">
        <f t="shared" si="65"/>
        <v>15</v>
      </c>
      <c r="P1604" s="9">
        <f>STOCK[[#This Row],[Precio Final]]-STOCK[[#This Row],[Costo total]]</f>
        <v>15</v>
      </c>
      <c r="Q1604" s="8">
        <f>STOCK[[#This Row],[Ganancia Unitaria]]*STOCK[[#This Row],[Salidas]]</f>
        <v>15</v>
      </c>
      <c r="R1604" s="8"/>
      <c r="S1604" s="8"/>
      <c r="T1604" s="9"/>
      <c r="U1604" s="8"/>
      <c r="V1604" s="8"/>
    </row>
    <row r="1605" spans="1:22" ht="34" customHeight="1" x14ac:dyDescent="0.2">
      <c r="A1605" s="14" t="s">
        <v>3108</v>
      </c>
      <c r="B1605" s="14" t="s">
        <v>3109</v>
      </c>
      <c r="C1605" s="16" t="s">
        <v>3110</v>
      </c>
      <c r="D1605" s="14" t="s">
        <v>34</v>
      </c>
      <c r="E1605" s="15"/>
      <c r="F1605" s="15">
        <v>25</v>
      </c>
      <c r="G1605" s="14">
        <v>1</v>
      </c>
      <c r="H1605" s="17">
        <f>SUMIFS(VENTAS[Cantidad],VENTAS[Código del producto Vendido],STOCK[[#This Row],[Code]])</f>
        <v>1</v>
      </c>
      <c r="I1605" s="14">
        <f>STOCK[[#This Row],[Entradas]]-STOCK[[#This Row],[Salidas]]</f>
        <v>0</v>
      </c>
      <c r="J1605" s="18">
        <f>STOCK[[#This Row],[Precio Final]]*10%</f>
        <v>2.5</v>
      </c>
      <c r="K1605" s="15">
        <v>12</v>
      </c>
      <c r="L1605" s="15"/>
      <c r="M1605" s="19"/>
      <c r="N1605" s="14">
        <f t="shared" si="66"/>
        <v>0</v>
      </c>
      <c r="O1605" s="15">
        <f t="shared" si="65"/>
        <v>25</v>
      </c>
      <c r="P1605" s="15">
        <f>STOCK[[#This Row],[Precio Final]]-STOCK[[#This Row],[Costo total]]</f>
        <v>25</v>
      </c>
      <c r="Q1605" s="14">
        <f>STOCK[[#This Row],[Ganancia Unitaria]]*STOCK[[#This Row],[Salidas]]</f>
        <v>25</v>
      </c>
      <c r="R1605" s="14"/>
      <c r="S1605" s="14"/>
      <c r="T1605" s="15"/>
      <c r="U1605" s="14"/>
      <c r="V1605" s="14"/>
    </row>
    <row r="1606" spans="1:22" ht="34" customHeight="1" x14ac:dyDescent="0.2">
      <c r="A1606" s="8" t="s">
        <v>3111</v>
      </c>
      <c r="B1606" s="8" t="s">
        <v>494</v>
      </c>
      <c r="C1606" s="10" t="s">
        <v>2378</v>
      </c>
      <c r="D1606" s="8" t="s">
        <v>34</v>
      </c>
      <c r="E1606" s="9"/>
      <c r="F1606" s="9">
        <v>18</v>
      </c>
      <c r="G1606" s="8">
        <v>1</v>
      </c>
      <c r="H1606" s="11">
        <f>SUMIFS(VENTAS[Cantidad],VENTAS[Código del producto Vendido],STOCK[[#This Row],[Code]])</f>
        <v>0</v>
      </c>
      <c r="I1606" s="8">
        <f>STOCK[[#This Row],[Entradas]]-STOCK[[#This Row],[Salidas]]</f>
        <v>1</v>
      </c>
      <c r="J1606" s="12">
        <f>STOCK[[#This Row],[Precio Final]]*10%</f>
        <v>1.8</v>
      </c>
      <c r="K1606" s="9">
        <v>12</v>
      </c>
      <c r="L1606" s="9"/>
      <c r="M1606" s="13"/>
      <c r="N1606" s="8">
        <f t="shared" si="66"/>
        <v>0</v>
      </c>
      <c r="O1606" s="9">
        <f t="shared" si="65"/>
        <v>18</v>
      </c>
      <c r="P1606" s="9">
        <f>STOCK[[#This Row],[Precio Final]]-STOCK[[#This Row],[Costo total]]</f>
        <v>18</v>
      </c>
      <c r="Q1606" s="8">
        <f>STOCK[[#This Row],[Ganancia Unitaria]]*STOCK[[#This Row],[Salidas]]</f>
        <v>0</v>
      </c>
      <c r="R1606" s="8"/>
      <c r="S1606" s="8"/>
      <c r="T1606" s="9"/>
      <c r="U1606" s="8"/>
      <c r="V1606" s="8"/>
    </row>
    <row r="1607" spans="1:22" ht="51" customHeight="1" x14ac:dyDescent="0.2">
      <c r="A1607" s="14" t="s">
        <v>3112</v>
      </c>
      <c r="B1607" s="14" t="s">
        <v>136</v>
      </c>
      <c r="C1607" s="16" t="s">
        <v>3113</v>
      </c>
      <c r="D1607" s="14" t="s">
        <v>224</v>
      </c>
      <c r="E1607" s="15"/>
      <c r="F1607" s="15">
        <v>25</v>
      </c>
      <c r="G1607" s="14">
        <v>1</v>
      </c>
      <c r="H1607" s="17">
        <f>SUMIFS(VENTAS[Cantidad],VENTAS[Código del producto Vendido],STOCK[[#This Row],[Code]])</f>
        <v>0</v>
      </c>
      <c r="I1607" s="14">
        <f>STOCK[[#This Row],[Entradas]]-STOCK[[#This Row],[Salidas]]</f>
        <v>1</v>
      </c>
      <c r="J1607" s="18">
        <f>STOCK[[#This Row],[Precio Final]]*10%</f>
        <v>2.5</v>
      </c>
      <c r="K1607" s="15">
        <v>12</v>
      </c>
      <c r="L1607" s="15"/>
      <c r="M1607" s="19"/>
      <c r="N1607" s="14">
        <f t="shared" si="66"/>
        <v>0</v>
      </c>
      <c r="O1607" s="15">
        <f t="shared" si="65"/>
        <v>25</v>
      </c>
      <c r="P1607" s="15">
        <f>STOCK[[#This Row],[Precio Final]]-STOCK[[#This Row],[Costo total]]</f>
        <v>25</v>
      </c>
      <c r="Q1607" s="14">
        <f>STOCK[[#This Row],[Ganancia Unitaria]]*STOCK[[#This Row],[Salidas]]</f>
        <v>0</v>
      </c>
      <c r="R1607" s="14"/>
      <c r="S1607" s="14"/>
      <c r="T1607" s="15"/>
      <c r="U1607" s="14"/>
      <c r="V1607" s="14"/>
    </row>
    <row r="1608" spans="1:22" ht="34" customHeight="1" x14ac:dyDescent="0.2">
      <c r="A1608" s="8" t="s">
        <v>3114</v>
      </c>
      <c r="B1608" s="8" t="s">
        <v>136</v>
      </c>
      <c r="C1608" s="10" t="s">
        <v>3115</v>
      </c>
      <c r="D1608" s="8" t="s">
        <v>113</v>
      </c>
      <c r="E1608" s="9"/>
      <c r="F1608" s="9">
        <v>18</v>
      </c>
      <c r="G1608" s="8">
        <v>1</v>
      </c>
      <c r="H1608" s="11">
        <f>SUMIFS(VENTAS[Cantidad],VENTAS[Código del producto Vendido],STOCK[[#This Row],[Code]])</f>
        <v>0</v>
      </c>
      <c r="I1608" s="8">
        <f>STOCK[[#This Row],[Entradas]]-STOCK[[#This Row],[Salidas]]</f>
        <v>1</v>
      </c>
      <c r="J1608" s="12">
        <f>STOCK[[#This Row],[Precio Final]]*10%</f>
        <v>1.8</v>
      </c>
      <c r="K1608" s="9">
        <v>12</v>
      </c>
      <c r="L1608" s="9"/>
      <c r="M1608" s="13"/>
      <c r="N1608" s="8">
        <f t="shared" si="66"/>
        <v>0</v>
      </c>
      <c r="O1608" s="9">
        <f t="shared" si="65"/>
        <v>18</v>
      </c>
      <c r="P1608" s="9">
        <f>STOCK[[#This Row],[Precio Final]]-STOCK[[#This Row],[Costo total]]</f>
        <v>18</v>
      </c>
      <c r="Q1608" s="8">
        <f>STOCK[[#This Row],[Ganancia Unitaria]]*STOCK[[#This Row],[Salidas]]</f>
        <v>0</v>
      </c>
      <c r="R1608" s="8"/>
      <c r="S1608" s="8"/>
      <c r="T1608" s="9"/>
      <c r="U1608" s="8"/>
      <c r="V1608" s="8"/>
    </row>
    <row r="1609" spans="1:22" ht="34" customHeight="1" x14ac:dyDescent="0.2">
      <c r="A1609" s="14" t="s">
        <v>3116</v>
      </c>
      <c r="B1609" s="14" t="s">
        <v>136</v>
      </c>
      <c r="C1609" s="16" t="s">
        <v>3117</v>
      </c>
      <c r="D1609" s="14" t="s">
        <v>113</v>
      </c>
      <c r="E1609" s="15"/>
      <c r="F1609" s="15">
        <v>20</v>
      </c>
      <c r="G1609" s="14">
        <v>2</v>
      </c>
      <c r="H1609" s="17">
        <f>SUMIFS(VENTAS[Cantidad],VENTAS[Código del producto Vendido],STOCK[[#This Row],[Code]])</f>
        <v>0</v>
      </c>
      <c r="I1609" s="14">
        <f>STOCK[[#This Row],[Entradas]]-STOCK[[#This Row],[Salidas]]</f>
        <v>2</v>
      </c>
      <c r="J1609" s="18">
        <f>STOCK[[#This Row],[Precio Final]]*10%</f>
        <v>2</v>
      </c>
      <c r="K1609" s="15">
        <v>12</v>
      </c>
      <c r="L1609" s="15"/>
      <c r="M1609" s="19"/>
      <c r="N1609" s="14">
        <f t="shared" si="66"/>
        <v>0</v>
      </c>
      <c r="O1609" s="15">
        <f t="shared" si="65"/>
        <v>20</v>
      </c>
      <c r="P1609" s="15">
        <f>STOCK[[#This Row],[Precio Final]]-STOCK[[#This Row],[Costo total]]</f>
        <v>20</v>
      </c>
      <c r="Q1609" s="14">
        <f>STOCK[[#This Row],[Ganancia Unitaria]]*STOCK[[#This Row],[Salidas]]</f>
        <v>0</v>
      </c>
      <c r="R1609" s="14"/>
      <c r="S1609" s="14"/>
      <c r="T1609" s="15"/>
      <c r="U1609" s="14"/>
      <c r="V1609" s="14"/>
    </row>
    <row r="1610" spans="1:22" ht="34" customHeight="1" x14ac:dyDescent="0.2">
      <c r="A1610" s="8" t="s">
        <v>3118</v>
      </c>
      <c r="B1610" s="8" t="s">
        <v>136</v>
      </c>
      <c r="C1610" s="10" t="s">
        <v>3119</v>
      </c>
      <c r="D1610" s="8" t="s">
        <v>224</v>
      </c>
      <c r="E1610" s="9"/>
      <c r="F1610" s="9">
        <v>20</v>
      </c>
      <c r="G1610" s="8">
        <v>1</v>
      </c>
      <c r="H1610" s="11">
        <f>SUMIFS(VENTAS[Cantidad],VENTAS[Código del producto Vendido],STOCK[[#This Row],[Code]])</f>
        <v>0</v>
      </c>
      <c r="I1610" s="8">
        <f>STOCK[[#This Row],[Entradas]]-STOCK[[#This Row],[Salidas]]</f>
        <v>1</v>
      </c>
      <c r="J1610" s="12">
        <f>STOCK[[#This Row],[Precio Final]]*10%</f>
        <v>2</v>
      </c>
      <c r="K1610" s="9">
        <v>12</v>
      </c>
      <c r="L1610" s="9"/>
      <c r="M1610" s="13"/>
      <c r="N1610" s="8">
        <f t="shared" si="66"/>
        <v>0</v>
      </c>
      <c r="O1610" s="9">
        <f t="shared" si="65"/>
        <v>20</v>
      </c>
      <c r="P1610" s="9">
        <f>STOCK[[#This Row],[Precio Final]]-STOCK[[#This Row],[Costo total]]</f>
        <v>20</v>
      </c>
      <c r="Q1610" s="8">
        <f>STOCK[[#This Row],[Ganancia Unitaria]]*STOCK[[#This Row],[Salidas]]</f>
        <v>0</v>
      </c>
      <c r="R1610" s="8"/>
      <c r="S1610" s="8"/>
      <c r="T1610" s="9"/>
      <c r="U1610" s="8"/>
      <c r="V1610" s="8"/>
    </row>
    <row r="1611" spans="1:22" ht="34" customHeight="1" x14ac:dyDescent="0.2">
      <c r="A1611" s="14" t="s">
        <v>3120</v>
      </c>
      <c r="B1611" s="14" t="s">
        <v>136</v>
      </c>
      <c r="C1611" s="16" t="s">
        <v>3121</v>
      </c>
      <c r="D1611" s="14" t="s">
        <v>113</v>
      </c>
      <c r="E1611" s="15"/>
      <c r="F1611" s="15">
        <v>18</v>
      </c>
      <c r="G1611" s="14">
        <v>1</v>
      </c>
      <c r="H1611" s="17">
        <f>SUMIFS(VENTAS[Cantidad],VENTAS[Código del producto Vendido],STOCK[[#This Row],[Code]])</f>
        <v>0</v>
      </c>
      <c r="I1611" s="14">
        <f>STOCK[[#This Row],[Entradas]]-STOCK[[#This Row],[Salidas]]</f>
        <v>1</v>
      </c>
      <c r="J1611" s="18">
        <f>STOCK[[#This Row],[Precio Final]]*10%</f>
        <v>1.8</v>
      </c>
      <c r="K1611" s="15">
        <v>12</v>
      </c>
      <c r="L1611" s="15"/>
      <c r="M1611" s="19"/>
      <c r="N1611" s="14">
        <f t="shared" si="66"/>
        <v>0</v>
      </c>
      <c r="O1611" s="15">
        <f t="shared" si="65"/>
        <v>18</v>
      </c>
      <c r="P1611" s="15">
        <f>STOCK[[#This Row],[Precio Final]]-STOCK[[#This Row],[Costo total]]</f>
        <v>18</v>
      </c>
      <c r="Q1611" s="14">
        <f>STOCK[[#This Row],[Ganancia Unitaria]]*STOCK[[#This Row],[Salidas]]</f>
        <v>0</v>
      </c>
      <c r="R1611" s="14"/>
      <c r="S1611" s="14"/>
      <c r="T1611" s="15"/>
      <c r="U1611" s="14"/>
      <c r="V1611" s="14"/>
    </row>
    <row r="1612" spans="1:22" ht="34" customHeight="1" x14ac:dyDescent="0.2">
      <c r="A1612" s="8" t="s">
        <v>3122</v>
      </c>
      <c r="B1612" s="8" t="s">
        <v>494</v>
      </c>
      <c r="C1612" s="10" t="s">
        <v>3117</v>
      </c>
      <c r="D1612" s="8" t="s">
        <v>34</v>
      </c>
      <c r="E1612" s="9"/>
      <c r="F1612" s="9">
        <v>20</v>
      </c>
      <c r="G1612" s="8">
        <v>1</v>
      </c>
      <c r="H1612" s="11">
        <f>SUMIFS(VENTAS[Cantidad],VENTAS[Código del producto Vendido],STOCK[[#This Row],[Code]])</f>
        <v>0</v>
      </c>
      <c r="I1612" s="8">
        <f>STOCK[[#This Row],[Entradas]]-STOCK[[#This Row],[Salidas]]</f>
        <v>1</v>
      </c>
      <c r="J1612" s="12">
        <f>STOCK[[#This Row],[Precio Final]]*10%</f>
        <v>2</v>
      </c>
      <c r="K1612" s="9">
        <v>12</v>
      </c>
      <c r="L1612" s="9"/>
      <c r="M1612" s="13"/>
      <c r="N1612" s="8">
        <f t="shared" si="66"/>
        <v>0</v>
      </c>
      <c r="O1612" s="9">
        <f t="shared" si="65"/>
        <v>20</v>
      </c>
      <c r="P1612" s="9">
        <f>STOCK[[#This Row],[Precio Final]]-STOCK[[#This Row],[Costo total]]</f>
        <v>20</v>
      </c>
      <c r="Q1612" s="8">
        <f>STOCK[[#This Row],[Ganancia Unitaria]]*STOCK[[#This Row],[Salidas]]</f>
        <v>0</v>
      </c>
      <c r="R1612" s="8"/>
      <c r="S1612" s="8"/>
      <c r="T1612" s="9"/>
      <c r="U1612" s="8"/>
      <c r="V1612" s="8"/>
    </row>
    <row r="1613" spans="1:22" ht="34" customHeight="1" x14ac:dyDescent="0.2">
      <c r="A1613" s="14" t="s">
        <v>3123</v>
      </c>
      <c r="B1613" s="14" t="s">
        <v>136</v>
      </c>
      <c r="C1613" s="16" t="s">
        <v>3124</v>
      </c>
      <c r="D1613" s="14" t="s">
        <v>113</v>
      </c>
      <c r="E1613" s="15"/>
      <c r="F1613" s="15">
        <v>25</v>
      </c>
      <c r="G1613" s="14">
        <v>1</v>
      </c>
      <c r="H1613" s="17">
        <f>SUMIFS(VENTAS[Cantidad],VENTAS[Código del producto Vendido],STOCK[[#This Row],[Code]])</f>
        <v>0</v>
      </c>
      <c r="I1613" s="14">
        <f>STOCK[[#This Row],[Entradas]]-STOCK[[#This Row],[Salidas]]</f>
        <v>1</v>
      </c>
      <c r="J1613" s="18">
        <f>STOCK[[#This Row],[Precio Final]]*10%</f>
        <v>2.5</v>
      </c>
      <c r="K1613" s="15">
        <v>12</v>
      </c>
      <c r="L1613" s="15"/>
      <c r="M1613" s="19"/>
      <c r="N1613" s="14">
        <f t="shared" si="66"/>
        <v>0</v>
      </c>
      <c r="O1613" s="15">
        <f t="shared" si="65"/>
        <v>25</v>
      </c>
      <c r="P1613" s="15">
        <f>STOCK[[#This Row],[Precio Final]]-STOCK[[#This Row],[Costo total]]</f>
        <v>25</v>
      </c>
      <c r="Q1613" s="14">
        <f>STOCK[[#This Row],[Ganancia Unitaria]]*STOCK[[#This Row],[Salidas]]</f>
        <v>0</v>
      </c>
      <c r="R1613" s="14"/>
      <c r="S1613" s="14"/>
      <c r="T1613" s="15"/>
      <c r="U1613" s="14"/>
      <c r="V1613" s="14"/>
    </row>
    <row r="1614" spans="1:22" ht="51" customHeight="1" x14ac:dyDescent="0.2">
      <c r="A1614" s="8" t="s">
        <v>3125</v>
      </c>
      <c r="B1614" s="8" t="s">
        <v>99</v>
      </c>
      <c r="C1614" s="10" t="s">
        <v>3126</v>
      </c>
      <c r="D1614" s="8" t="s">
        <v>113</v>
      </c>
      <c r="E1614" s="9"/>
      <c r="F1614" s="9">
        <v>20</v>
      </c>
      <c r="G1614" s="8">
        <v>1</v>
      </c>
      <c r="H1614" s="11">
        <f>SUMIFS(VENTAS[Cantidad],VENTAS[Código del producto Vendido],STOCK[[#This Row],[Code]])</f>
        <v>1</v>
      </c>
      <c r="I1614" s="8">
        <f>STOCK[[#This Row],[Entradas]]-STOCK[[#This Row],[Salidas]]</f>
        <v>0</v>
      </c>
      <c r="J1614" s="12">
        <f>STOCK[[#This Row],[Precio Final]]*10%</f>
        <v>2</v>
      </c>
      <c r="K1614" s="9">
        <v>12</v>
      </c>
      <c r="L1614" s="9"/>
      <c r="M1614" s="13"/>
      <c r="N1614" s="8">
        <f t="shared" si="66"/>
        <v>0</v>
      </c>
      <c r="O1614" s="9">
        <f t="shared" si="65"/>
        <v>20</v>
      </c>
      <c r="P1614" s="9">
        <f>STOCK[[#This Row],[Precio Final]]-STOCK[[#This Row],[Costo total]]</f>
        <v>20</v>
      </c>
      <c r="Q1614" s="8">
        <f>STOCK[[#This Row],[Ganancia Unitaria]]*STOCK[[#This Row],[Salidas]]</f>
        <v>20</v>
      </c>
      <c r="R1614" s="8"/>
      <c r="S1614" s="8"/>
      <c r="T1614" s="9"/>
      <c r="U1614" s="8"/>
      <c r="V1614" s="8"/>
    </row>
    <row r="1615" spans="1:22" ht="34" customHeight="1" x14ac:dyDescent="0.2">
      <c r="A1615" s="14" t="s">
        <v>3127</v>
      </c>
      <c r="B1615" s="14" t="s">
        <v>494</v>
      </c>
      <c r="C1615" s="16" t="s">
        <v>3128</v>
      </c>
      <c r="D1615" s="14" t="s">
        <v>34</v>
      </c>
      <c r="E1615" s="15"/>
      <c r="F1615" s="15">
        <v>20</v>
      </c>
      <c r="G1615" s="14">
        <v>1</v>
      </c>
      <c r="H1615" s="17">
        <f>SUMIFS(VENTAS[Cantidad],VENTAS[Código del producto Vendido],STOCK[[#This Row],[Code]])</f>
        <v>0</v>
      </c>
      <c r="I1615" s="14">
        <f>STOCK[[#This Row],[Entradas]]-STOCK[[#This Row],[Salidas]]</f>
        <v>1</v>
      </c>
      <c r="J1615" s="18">
        <f>STOCK[[#This Row],[Precio Final]]*10%</f>
        <v>2</v>
      </c>
      <c r="K1615" s="15">
        <v>12</v>
      </c>
      <c r="L1615" s="15"/>
      <c r="M1615" s="19"/>
      <c r="N1615" s="14">
        <f t="shared" si="66"/>
        <v>0</v>
      </c>
      <c r="O1615" s="15">
        <f t="shared" si="65"/>
        <v>20</v>
      </c>
      <c r="P1615" s="15">
        <f>STOCK[[#This Row],[Precio Final]]-STOCK[[#This Row],[Costo total]]</f>
        <v>20</v>
      </c>
      <c r="Q1615" s="14">
        <f>STOCK[[#This Row],[Ganancia Unitaria]]*STOCK[[#This Row],[Salidas]]</f>
        <v>0</v>
      </c>
      <c r="R1615" s="14"/>
      <c r="S1615" s="14"/>
      <c r="T1615" s="15"/>
      <c r="U1615" s="14"/>
      <c r="V1615" s="14"/>
    </row>
    <row r="1616" spans="1:22" ht="51" customHeight="1" x14ac:dyDescent="0.2">
      <c r="A1616" s="8" t="s">
        <v>3129</v>
      </c>
      <c r="B1616" s="8" t="s">
        <v>136</v>
      </c>
      <c r="C1616" s="10" t="s">
        <v>3130</v>
      </c>
      <c r="D1616" s="8" t="s">
        <v>224</v>
      </c>
      <c r="E1616" s="9"/>
      <c r="F1616" s="9">
        <v>20</v>
      </c>
      <c r="G1616" s="8">
        <v>1</v>
      </c>
      <c r="H1616" s="11">
        <f>SUMIFS(VENTAS[Cantidad],VENTAS[Código del producto Vendido],STOCK[[#This Row],[Code]])</f>
        <v>0</v>
      </c>
      <c r="I1616" s="8">
        <f>STOCK[[#This Row],[Entradas]]-STOCK[[#This Row],[Salidas]]</f>
        <v>1</v>
      </c>
      <c r="J1616" s="12">
        <f>STOCK[[#This Row],[Precio Final]]*10%</f>
        <v>2</v>
      </c>
      <c r="K1616" s="9">
        <v>12</v>
      </c>
      <c r="L1616" s="9"/>
      <c r="M1616" s="13"/>
      <c r="N1616" s="8">
        <f t="shared" si="66"/>
        <v>0</v>
      </c>
      <c r="O1616" s="9">
        <f t="shared" si="65"/>
        <v>20</v>
      </c>
      <c r="P1616" s="9">
        <f>STOCK[[#This Row],[Precio Final]]-STOCK[[#This Row],[Costo total]]</f>
        <v>20</v>
      </c>
      <c r="Q1616" s="8">
        <f>STOCK[[#This Row],[Ganancia Unitaria]]*STOCK[[#This Row],[Salidas]]</f>
        <v>0</v>
      </c>
      <c r="R1616" s="8"/>
      <c r="S1616" s="8"/>
      <c r="T1616" s="9"/>
      <c r="U1616" s="8"/>
      <c r="V1616" s="8"/>
    </row>
    <row r="1617" spans="1:22" ht="34" customHeight="1" x14ac:dyDescent="0.2">
      <c r="A1617" s="14" t="s">
        <v>3131</v>
      </c>
      <c r="B1617" s="14" t="s">
        <v>494</v>
      </c>
      <c r="C1617" s="16" t="s">
        <v>3132</v>
      </c>
      <c r="D1617" s="14" t="s">
        <v>34</v>
      </c>
      <c r="E1617" s="15"/>
      <c r="F1617" s="15">
        <v>18</v>
      </c>
      <c r="G1617" s="14">
        <v>1</v>
      </c>
      <c r="H1617" s="17">
        <f>SUMIFS(VENTAS[Cantidad],VENTAS[Código del producto Vendido],STOCK[[#This Row],[Code]])</f>
        <v>2</v>
      </c>
      <c r="I1617" s="14">
        <f>STOCK[[#This Row],[Entradas]]-STOCK[[#This Row],[Salidas]]</f>
        <v>-1</v>
      </c>
      <c r="J1617" s="18">
        <f>STOCK[[#This Row],[Precio Final]]*10%</f>
        <v>1.8</v>
      </c>
      <c r="K1617" s="15">
        <v>12</v>
      </c>
      <c r="L1617" s="15"/>
      <c r="M1617" s="19"/>
      <c r="N1617" s="14">
        <f t="shared" si="66"/>
        <v>0</v>
      </c>
      <c r="O1617" s="15">
        <f t="shared" si="65"/>
        <v>18</v>
      </c>
      <c r="P1617" s="15">
        <f>STOCK[[#This Row],[Precio Final]]-STOCK[[#This Row],[Costo total]]</f>
        <v>18</v>
      </c>
      <c r="Q1617" s="14">
        <f>STOCK[[#This Row],[Ganancia Unitaria]]*STOCK[[#This Row],[Salidas]]</f>
        <v>36</v>
      </c>
      <c r="R1617" s="14"/>
      <c r="S1617" s="14"/>
      <c r="T1617" s="15"/>
      <c r="U1617" s="14"/>
      <c r="V1617" s="14"/>
    </row>
    <row r="1618" spans="1:22" ht="34" customHeight="1" x14ac:dyDescent="0.2">
      <c r="A1618" s="8" t="s">
        <v>3133</v>
      </c>
      <c r="B1618" s="8" t="s">
        <v>85</v>
      </c>
      <c r="C1618" s="10" t="s">
        <v>3134</v>
      </c>
      <c r="D1618" s="8" t="s">
        <v>42</v>
      </c>
      <c r="E1618" s="9"/>
      <c r="F1618" s="9">
        <v>20</v>
      </c>
      <c r="G1618" s="8">
        <v>1</v>
      </c>
      <c r="H1618" s="11">
        <f>SUMIFS(VENTAS[Cantidad],VENTAS[Código del producto Vendido],STOCK[[#This Row],[Code]])</f>
        <v>1</v>
      </c>
      <c r="I1618" s="8">
        <f>STOCK[[#This Row],[Entradas]]-STOCK[[#This Row],[Salidas]]</f>
        <v>0</v>
      </c>
      <c r="J1618" s="12">
        <f>STOCK[[#This Row],[Precio Final]]*10%</f>
        <v>2</v>
      </c>
      <c r="K1618" s="9">
        <v>12</v>
      </c>
      <c r="L1618" s="9"/>
      <c r="M1618" s="13"/>
      <c r="N1618" s="8">
        <f t="shared" si="66"/>
        <v>0</v>
      </c>
      <c r="O1618" s="9">
        <f t="shared" si="65"/>
        <v>20</v>
      </c>
      <c r="P1618" s="9">
        <f>STOCK[[#This Row],[Precio Final]]-STOCK[[#This Row],[Costo total]]</f>
        <v>20</v>
      </c>
      <c r="Q1618" s="8">
        <f>STOCK[[#This Row],[Ganancia Unitaria]]*STOCK[[#This Row],[Salidas]]</f>
        <v>20</v>
      </c>
      <c r="R1618" s="8"/>
      <c r="S1618" s="8"/>
      <c r="T1618" s="9"/>
      <c r="U1618" s="8"/>
      <c r="V1618" s="8"/>
    </row>
    <row r="1619" spans="1:22" ht="34" customHeight="1" x14ac:dyDescent="0.2">
      <c r="A1619" s="14" t="s">
        <v>3135</v>
      </c>
      <c r="B1619" s="14" t="s">
        <v>85</v>
      </c>
      <c r="C1619" s="16" t="s">
        <v>3134</v>
      </c>
      <c r="D1619" s="14" t="s">
        <v>46</v>
      </c>
      <c r="E1619" s="15"/>
      <c r="F1619" s="15">
        <v>20</v>
      </c>
      <c r="G1619" s="14">
        <v>1</v>
      </c>
      <c r="H1619" s="17">
        <f>SUMIFS(VENTAS[Cantidad],VENTAS[Código del producto Vendido],STOCK[[#This Row],[Code]])</f>
        <v>1</v>
      </c>
      <c r="I1619" s="14">
        <f>STOCK[[#This Row],[Entradas]]-STOCK[[#This Row],[Salidas]]</f>
        <v>0</v>
      </c>
      <c r="J1619" s="18">
        <f>STOCK[[#This Row],[Precio Final]]*10%</f>
        <v>2</v>
      </c>
      <c r="K1619" s="15">
        <v>12</v>
      </c>
      <c r="L1619" s="15"/>
      <c r="M1619" s="19"/>
      <c r="N1619" s="14">
        <f t="shared" si="66"/>
        <v>0</v>
      </c>
      <c r="O1619" s="15">
        <f t="shared" si="65"/>
        <v>20</v>
      </c>
      <c r="P1619" s="15">
        <f>STOCK[[#This Row],[Precio Final]]-STOCK[[#This Row],[Costo total]]</f>
        <v>20</v>
      </c>
      <c r="Q1619" s="14">
        <f>STOCK[[#This Row],[Ganancia Unitaria]]*STOCK[[#This Row],[Salidas]]</f>
        <v>20</v>
      </c>
      <c r="R1619" s="14"/>
      <c r="S1619" s="14"/>
      <c r="T1619" s="15"/>
      <c r="U1619" s="14"/>
      <c r="V1619" s="14"/>
    </row>
    <row r="1620" spans="1:22" ht="34" customHeight="1" x14ac:dyDescent="0.2">
      <c r="A1620" s="8" t="s">
        <v>3136</v>
      </c>
      <c r="B1620" s="8" t="s">
        <v>494</v>
      </c>
      <c r="C1620" s="10" t="s">
        <v>3137</v>
      </c>
      <c r="D1620" s="8" t="s">
        <v>34</v>
      </c>
      <c r="E1620" s="9"/>
      <c r="F1620" s="9">
        <v>20</v>
      </c>
      <c r="G1620" s="8">
        <v>1</v>
      </c>
      <c r="H1620" s="11">
        <f>SUMIFS(VENTAS[Cantidad],VENTAS[Código del producto Vendido],STOCK[[#This Row],[Code]])</f>
        <v>0</v>
      </c>
      <c r="I1620" s="8">
        <f>STOCK[[#This Row],[Entradas]]-STOCK[[#This Row],[Salidas]]</f>
        <v>1</v>
      </c>
      <c r="J1620" s="12">
        <f>STOCK[[#This Row],[Precio Final]]*10%</f>
        <v>2</v>
      </c>
      <c r="K1620" s="9">
        <v>12</v>
      </c>
      <c r="L1620" s="9"/>
      <c r="M1620" s="13"/>
      <c r="N1620" s="8">
        <f t="shared" si="66"/>
        <v>0</v>
      </c>
      <c r="O1620" s="9">
        <f t="shared" si="65"/>
        <v>20</v>
      </c>
      <c r="P1620" s="9">
        <f>STOCK[[#This Row],[Precio Final]]-STOCK[[#This Row],[Costo total]]</f>
        <v>20</v>
      </c>
      <c r="Q1620" s="8">
        <f>STOCK[[#This Row],[Ganancia Unitaria]]*STOCK[[#This Row],[Salidas]]</f>
        <v>0</v>
      </c>
      <c r="R1620" s="8"/>
      <c r="S1620" s="8"/>
      <c r="T1620" s="9"/>
      <c r="U1620" s="8"/>
      <c r="V1620" s="8"/>
    </row>
    <row r="1621" spans="1:22" ht="34" customHeight="1" x14ac:dyDescent="0.2">
      <c r="A1621" s="14" t="s">
        <v>3138</v>
      </c>
      <c r="B1621" s="14" t="s">
        <v>494</v>
      </c>
      <c r="C1621" s="16" t="s">
        <v>3139</v>
      </c>
      <c r="D1621" s="14" t="s">
        <v>34</v>
      </c>
      <c r="E1621" s="15"/>
      <c r="F1621" s="15">
        <v>18</v>
      </c>
      <c r="G1621" s="14">
        <v>1</v>
      </c>
      <c r="H1621" s="17">
        <f>SUMIFS(VENTAS[Cantidad],VENTAS[Código del producto Vendido],STOCK[[#This Row],[Code]])</f>
        <v>0</v>
      </c>
      <c r="I1621" s="14">
        <f>STOCK[[#This Row],[Entradas]]-STOCK[[#This Row],[Salidas]]</f>
        <v>1</v>
      </c>
      <c r="J1621" s="18">
        <f>STOCK[[#This Row],[Precio Final]]*10%</f>
        <v>1.8</v>
      </c>
      <c r="K1621" s="15">
        <v>12</v>
      </c>
      <c r="L1621" s="15"/>
      <c r="M1621" s="19"/>
      <c r="N1621" s="14">
        <f t="shared" si="66"/>
        <v>0</v>
      </c>
      <c r="O1621" s="15">
        <f t="shared" si="65"/>
        <v>18</v>
      </c>
      <c r="P1621" s="15">
        <f>STOCK[[#This Row],[Precio Final]]-STOCK[[#This Row],[Costo total]]</f>
        <v>18</v>
      </c>
      <c r="Q1621" s="14">
        <f>STOCK[[#This Row],[Ganancia Unitaria]]*STOCK[[#This Row],[Salidas]]</f>
        <v>0</v>
      </c>
      <c r="R1621" s="14"/>
      <c r="S1621" s="14"/>
      <c r="T1621" s="15"/>
      <c r="U1621" s="14"/>
      <c r="V1621" s="14"/>
    </row>
    <row r="1622" spans="1:22" ht="51" customHeight="1" x14ac:dyDescent="0.2">
      <c r="A1622" s="8" t="s">
        <v>3140</v>
      </c>
      <c r="B1622" s="8" t="s">
        <v>494</v>
      </c>
      <c r="C1622" s="10" t="s">
        <v>3141</v>
      </c>
      <c r="D1622" s="8" t="s">
        <v>34</v>
      </c>
      <c r="E1622" s="9"/>
      <c r="F1622" s="9">
        <v>35</v>
      </c>
      <c r="G1622" s="8">
        <v>2</v>
      </c>
      <c r="H1622" s="11">
        <f>SUMIFS(VENTAS[Cantidad],VENTAS[Código del producto Vendido],STOCK[[#This Row],[Code]])</f>
        <v>2</v>
      </c>
      <c r="I1622" s="8">
        <f>STOCK[[#This Row],[Entradas]]-STOCK[[#This Row],[Salidas]]</f>
        <v>0</v>
      </c>
      <c r="J1622" s="12">
        <f>STOCK[[#This Row],[Precio Final]]*10%</f>
        <v>3.5</v>
      </c>
      <c r="K1622" s="9">
        <v>12</v>
      </c>
      <c r="L1622" s="9"/>
      <c r="M1622" s="13"/>
      <c r="N1622" s="8">
        <f t="shared" si="66"/>
        <v>0</v>
      </c>
      <c r="O1622" s="9">
        <f t="shared" si="65"/>
        <v>35</v>
      </c>
      <c r="P1622" s="9">
        <f>STOCK[[#This Row],[Precio Final]]-STOCK[[#This Row],[Costo total]]</f>
        <v>35</v>
      </c>
      <c r="Q1622" s="8">
        <f>STOCK[[#This Row],[Ganancia Unitaria]]*STOCK[[#This Row],[Salidas]]</f>
        <v>70</v>
      </c>
      <c r="R1622" s="8"/>
      <c r="S1622" s="8"/>
      <c r="T1622" s="9"/>
      <c r="U1622" s="8"/>
      <c r="V1622" s="8"/>
    </row>
    <row r="1623" spans="1:22" ht="34" customHeight="1" x14ac:dyDescent="0.2">
      <c r="A1623" s="14" t="s">
        <v>3142</v>
      </c>
      <c r="B1623" s="14" t="s">
        <v>136</v>
      </c>
      <c r="C1623" s="16" t="s">
        <v>3143</v>
      </c>
      <c r="D1623" s="14" t="s">
        <v>224</v>
      </c>
      <c r="E1623" s="15"/>
      <c r="F1623" s="15">
        <v>20</v>
      </c>
      <c r="G1623" s="14">
        <v>1</v>
      </c>
      <c r="H1623" s="17">
        <f>SUMIFS(VENTAS[Cantidad],VENTAS[Código del producto Vendido],STOCK[[#This Row],[Code]])</f>
        <v>0</v>
      </c>
      <c r="I1623" s="14">
        <f>STOCK[[#This Row],[Entradas]]-STOCK[[#This Row],[Salidas]]</f>
        <v>1</v>
      </c>
      <c r="J1623" s="18">
        <f>STOCK[[#This Row],[Precio Final]]*10%</f>
        <v>2</v>
      </c>
      <c r="K1623" s="15">
        <v>12</v>
      </c>
      <c r="L1623" s="15"/>
      <c r="M1623" s="19"/>
      <c r="N1623" s="14">
        <f t="shared" si="66"/>
        <v>0</v>
      </c>
      <c r="O1623" s="15">
        <f t="shared" si="65"/>
        <v>20</v>
      </c>
      <c r="P1623" s="15">
        <f>STOCK[[#This Row],[Precio Final]]-STOCK[[#This Row],[Costo total]]</f>
        <v>20</v>
      </c>
      <c r="Q1623" s="14">
        <f>STOCK[[#This Row],[Ganancia Unitaria]]*STOCK[[#This Row],[Salidas]]</f>
        <v>0</v>
      </c>
      <c r="R1623" s="14"/>
      <c r="S1623" s="14"/>
      <c r="T1623" s="15"/>
      <c r="U1623" s="14"/>
      <c r="V1623" s="14"/>
    </row>
    <row r="1624" spans="1:22" ht="34" customHeight="1" x14ac:dyDescent="0.2">
      <c r="A1624" s="8" t="s">
        <v>3144</v>
      </c>
      <c r="B1624" s="8" t="s">
        <v>494</v>
      </c>
      <c r="C1624" s="10" t="s">
        <v>3145</v>
      </c>
      <c r="D1624" s="8" t="s">
        <v>34</v>
      </c>
      <c r="E1624" s="9"/>
      <c r="F1624" s="9">
        <v>20</v>
      </c>
      <c r="G1624" s="8">
        <v>1</v>
      </c>
      <c r="H1624" s="11">
        <f>SUMIFS(VENTAS[Cantidad],VENTAS[Código del producto Vendido],STOCK[[#This Row],[Code]])</f>
        <v>0</v>
      </c>
      <c r="I1624" s="8">
        <f>STOCK[[#This Row],[Entradas]]-STOCK[[#This Row],[Salidas]]</f>
        <v>1</v>
      </c>
      <c r="J1624" s="12">
        <f>STOCK[[#This Row],[Precio Final]]*10%</f>
        <v>2</v>
      </c>
      <c r="K1624" s="9">
        <v>12</v>
      </c>
      <c r="L1624" s="9"/>
      <c r="M1624" s="13"/>
      <c r="N1624" s="8">
        <f t="shared" si="66"/>
        <v>0</v>
      </c>
      <c r="O1624" s="9">
        <f t="shared" si="65"/>
        <v>20</v>
      </c>
      <c r="P1624" s="9">
        <f>STOCK[[#This Row],[Precio Final]]-STOCK[[#This Row],[Costo total]]</f>
        <v>20</v>
      </c>
      <c r="Q1624" s="8">
        <f>STOCK[[#This Row],[Ganancia Unitaria]]*STOCK[[#This Row],[Salidas]]</f>
        <v>0</v>
      </c>
      <c r="R1624" s="8"/>
      <c r="S1624" s="8"/>
      <c r="T1624" s="9"/>
      <c r="U1624" s="8"/>
      <c r="V1624" s="8"/>
    </row>
    <row r="1625" spans="1:22" ht="51" customHeight="1" x14ac:dyDescent="0.2">
      <c r="A1625" s="14" t="s">
        <v>3146</v>
      </c>
      <c r="B1625" s="14" t="s">
        <v>85</v>
      </c>
      <c r="C1625" s="16" t="s">
        <v>3147</v>
      </c>
      <c r="D1625" s="14" t="s">
        <v>42</v>
      </c>
      <c r="E1625" s="15"/>
      <c r="F1625" s="15">
        <v>20</v>
      </c>
      <c r="G1625" s="14">
        <v>1</v>
      </c>
      <c r="H1625" s="17">
        <f>SUMIFS(VENTAS[Cantidad],VENTAS[Código del producto Vendido],STOCK[[#This Row],[Code]])</f>
        <v>0</v>
      </c>
      <c r="I1625" s="14">
        <f>STOCK[[#This Row],[Entradas]]-STOCK[[#This Row],[Salidas]]</f>
        <v>1</v>
      </c>
      <c r="J1625" s="18">
        <f>STOCK[[#This Row],[Precio Final]]*10%</f>
        <v>2</v>
      </c>
      <c r="K1625" s="15">
        <v>12</v>
      </c>
      <c r="L1625" s="15"/>
      <c r="M1625" s="19"/>
      <c r="N1625" s="14">
        <f t="shared" si="66"/>
        <v>0</v>
      </c>
      <c r="O1625" s="15">
        <f t="shared" si="65"/>
        <v>20</v>
      </c>
      <c r="P1625" s="15">
        <f>STOCK[[#This Row],[Precio Final]]-STOCK[[#This Row],[Costo total]]</f>
        <v>20</v>
      </c>
      <c r="Q1625" s="14">
        <f>STOCK[[#This Row],[Ganancia Unitaria]]*STOCK[[#This Row],[Salidas]]</f>
        <v>0</v>
      </c>
      <c r="R1625" s="14"/>
      <c r="S1625" s="14"/>
      <c r="T1625" s="15"/>
      <c r="U1625" s="14"/>
      <c r="V1625" s="14"/>
    </row>
    <row r="1626" spans="1:22" ht="34" customHeight="1" x14ac:dyDescent="0.2">
      <c r="A1626" s="8" t="s">
        <v>3148</v>
      </c>
      <c r="B1626" s="8" t="s">
        <v>494</v>
      </c>
      <c r="C1626" s="10" t="s">
        <v>3149</v>
      </c>
      <c r="D1626" s="8" t="s">
        <v>34</v>
      </c>
      <c r="E1626" s="9"/>
      <c r="F1626" s="9">
        <v>18</v>
      </c>
      <c r="G1626" s="8">
        <v>1</v>
      </c>
      <c r="H1626" s="11">
        <f>SUMIFS(VENTAS[Cantidad],VENTAS[Código del producto Vendido],STOCK[[#This Row],[Code]])</f>
        <v>0</v>
      </c>
      <c r="I1626" s="8">
        <f>STOCK[[#This Row],[Entradas]]-STOCK[[#This Row],[Salidas]]</f>
        <v>1</v>
      </c>
      <c r="J1626" s="12">
        <f>STOCK[[#This Row],[Precio Final]]*10%</f>
        <v>1.8</v>
      </c>
      <c r="K1626" s="9">
        <v>12</v>
      </c>
      <c r="L1626" s="9"/>
      <c r="M1626" s="13"/>
      <c r="N1626" s="8">
        <f t="shared" si="66"/>
        <v>0</v>
      </c>
      <c r="O1626" s="9">
        <f t="shared" si="65"/>
        <v>18</v>
      </c>
      <c r="P1626" s="9">
        <f>STOCK[[#This Row],[Precio Final]]-STOCK[[#This Row],[Costo total]]</f>
        <v>18</v>
      </c>
      <c r="Q1626" s="8">
        <f>STOCK[[#This Row],[Ganancia Unitaria]]*STOCK[[#This Row],[Salidas]]</f>
        <v>0</v>
      </c>
      <c r="R1626" s="8"/>
      <c r="S1626" s="8"/>
      <c r="T1626" s="9"/>
      <c r="U1626" s="8"/>
      <c r="V1626" s="8"/>
    </row>
    <row r="1627" spans="1:22" ht="34" customHeight="1" x14ac:dyDescent="0.2">
      <c r="A1627" s="14" t="s">
        <v>3150</v>
      </c>
      <c r="B1627" s="14" t="s">
        <v>85</v>
      </c>
      <c r="C1627" s="16" t="s">
        <v>3151</v>
      </c>
      <c r="D1627" s="14" t="s">
        <v>46</v>
      </c>
      <c r="E1627" s="15"/>
      <c r="F1627" s="15">
        <v>25</v>
      </c>
      <c r="G1627" s="14">
        <v>1</v>
      </c>
      <c r="H1627" s="17">
        <f>SUMIFS(VENTAS[Cantidad],VENTAS[Código del producto Vendido],STOCK[[#This Row],[Code]])</f>
        <v>0</v>
      </c>
      <c r="I1627" s="14">
        <f>STOCK[[#This Row],[Entradas]]-STOCK[[#This Row],[Salidas]]</f>
        <v>1</v>
      </c>
      <c r="J1627" s="18">
        <f>STOCK[[#This Row],[Precio Final]]*10%</f>
        <v>2.5</v>
      </c>
      <c r="K1627" s="15">
        <v>12</v>
      </c>
      <c r="L1627" s="15"/>
      <c r="M1627" s="19"/>
      <c r="N1627" s="14">
        <f t="shared" si="66"/>
        <v>0</v>
      </c>
      <c r="O1627" s="15">
        <f t="shared" si="65"/>
        <v>25</v>
      </c>
      <c r="P1627" s="15">
        <f>STOCK[[#This Row],[Precio Final]]-STOCK[[#This Row],[Costo total]]</f>
        <v>25</v>
      </c>
      <c r="Q1627" s="14">
        <f>STOCK[[#This Row],[Ganancia Unitaria]]*STOCK[[#This Row],[Salidas]]</f>
        <v>0</v>
      </c>
      <c r="R1627" s="14"/>
      <c r="S1627" s="14"/>
      <c r="T1627" s="15"/>
      <c r="U1627" s="14"/>
      <c r="V1627" s="14"/>
    </row>
    <row r="1628" spans="1:22" ht="34" customHeight="1" x14ac:dyDescent="0.2">
      <c r="A1628" s="8" t="s">
        <v>3152</v>
      </c>
      <c r="B1628" s="8" t="s">
        <v>136</v>
      </c>
      <c r="C1628" s="10" t="s">
        <v>3153</v>
      </c>
      <c r="D1628" s="8" t="s">
        <v>113</v>
      </c>
      <c r="E1628" s="9"/>
      <c r="F1628" s="9">
        <v>20</v>
      </c>
      <c r="G1628" s="8">
        <v>2</v>
      </c>
      <c r="H1628" s="11">
        <f>SUMIFS(VENTAS[Cantidad],VENTAS[Código del producto Vendido],STOCK[[#This Row],[Code]])</f>
        <v>2</v>
      </c>
      <c r="I1628" s="8">
        <f>STOCK[[#This Row],[Entradas]]-STOCK[[#This Row],[Salidas]]</f>
        <v>0</v>
      </c>
      <c r="J1628" s="12">
        <f>STOCK[[#This Row],[Precio Final]]*10%</f>
        <v>2</v>
      </c>
      <c r="K1628" s="9">
        <v>12</v>
      </c>
      <c r="L1628" s="9"/>
      <c r="M1628" s="13"/>
      <c r="N1628" s="8">
        <f t="shared" si="66"/>
        <v>0</v>
      </c>
      <c r="O1628" s="9">
        <f t="shared" si="65"/>
        <v>20</v>
      </c>
      <c r="P1628" s="9">
        <f>STOCK[[#This Row],[Precio Final]]-STOCK[[#This Row],[Costo total]]</f>
        <v>20</v>
      </c>
      <c r="Q1628" s="8">
        <f>STOCK[[#This Row],[Ganancia Unitaria]]*STOCK[[#This Row],[Salidas]]</f>
        <v>40</v>
      </c>
      <c r="R1628" s="8"/>
      <c r="S1628" s="8"/>
      <c r="T1628" s="9"/>
      <c r="U1628" s="8"/>
      <c r="V1628" s="8"/>
    </row>
    <row r="1629" spans="1:22" ht="34" customHeight="1" x14ac:dyDescent="0.2">
      <c r="A1629" s="14" t="s">
        <v>3154</v>
      </c>
      <c r="B1629" s="14" t="s">
        <v>99</v>
      </c>
      <c r="C1629" s="16" t="s">
        <v>3155</v>
      </c>
      <c r="D1629" s="14" t="s">
        <v>113</v>
      </c>
      <c r="E1629" s="15"/>
      <c r="F1629" s="15">
        <v>20</v>
      </c>
      <c r="G1629" s="14">
        <v>1</v>
      </c>
      <c r="H1629" s="17">
        <f>SUMIFS(VENTAS[Cantidad],VENTAS[Código del producto Vendido],STOCK[[#This Row],[Code]])</f>
        <v>0</v>
      </c>
      <c r="I1629" s="14">
        <f>STOCK[[#This Row],[Entradas]]-STOCK[[#This Row],[Salidas]]</f>
        <v>1</v>
      </c>
      <c r="J1629" s="18">
        <f>STOCK[[#This Row],[Precio Final]]*10%</f>
        <v>2</v>
      </c>
      <c r="K1629" s="15">
        <v>12</v>
      </c>
      <c r="L1629" s="15"/>
      <c r="M1629" s="19"/>
      <c r="N1629" s="14">
        <f t="shared" si="66"/>
        <v>0</v>
      </c>
      <c r="O1629" s="15">
        <f t="shared" si="65"/>
        <v>20</v>
      </c>
      <c r="P1629" s="15">
        <f>STOCK[[#This Row],[Precio Final]]-STOCK[[#This Row],[Costo total]]</f>
        <v>20</v>
      </c>
      <c r="Q1629" s="14">
        <f>STOCK[[#This Row],[Ganancia Unitaria]]*STOCK[[#This Row],[Salidas]]</f>
        <v>0</v>
      </c>
      <c r="R1629" s="14"/>
      <c r="S1629" s="14"/>
      <c r="T1629" s="15"/>
      <c r="U1629" s="14"/>
      <c r="V1629" s="14"/>
    </row>
    <row r="1630" spans="1:22" ht="34" customHeight="1" x14ac:dyDescent="0.2">
      <c r="A1630" s="8" t="s">
        <v>3156</v>
      </c>
      <c r="B1630" s="8" t="s">
        <v>99</v>
      </c>
      <c r="C1630" s="10" t="s">
        <v>3157</v>
      </c>
      <c r="D1630" s="8" t="s">
        <v>113</v>
      </c>
      <c r="E1630" s="9"/>
      <c r="F1630" s="9">
        <v>20</v>
      </c>
      <c r="G1630" s="8">
        <v>1</v>
      </c>
      <c r="H1630" s="11">
        <f>SUMIFS(VENTAS[Cantidad],VENTAS[Código del producto Vendido],STOCK[[#This Row],[Code]])</f>
        <v>1</v>
      </c>
      <c r="I1630" s="8">
        <f>STOCK[[#This Row],[Entradas]]-STOCK[[#This Row],[Salidas]]</f>
        <v>0</v>
      </c>
      <c r="J1630" s="12">
        <f>STOCK[[#This Row],[Precio Final]]*10%</f>
        <v>2</v>
      </c>
      <c r="K1630" s="9">
        <v>12</v>
      </c>
      <c r="L1630" s="9"/>
      <c r="M1630" s="13"/>
      <c r="N1630" s="8">
        <f t="shared" si="66"/>
        <v>0</v>
      </c>
      <c r="O1630" s="9">
        <f t="shared" si="65"/>
        <v>20</v>
      </c>
      <c r="P1630" s="9">
        <f>STOCK[[#This Row],[Precio Final]]-STOCK[[#This Row],[Costo total]]</f>
        <v>20</v>
      </c>
      <c r="Q1630" s="8">
        <f>STOCK[[#This Row],[Ganancia Unitaria]]*STOCK[[#This Row],[Salidas]]</f>
        <v>20</v>
      </c>
      <c r="R1630" s="8"/>
      <c r="S1630" s="8"/>
      <c r="T1630" s="9"/>
      <c r="U1630" s="8"/>
      <c r="V1630" s="8"/>
    </row>
    <row r="1631" spans="1:22" ht="34" customHeight="1" x14ac:dyDescent="0.2">
      <c r="A1631" s="14" t="s">
        <v>3158</v>
      </c>
      <c r="B1631" s="14" t="s">
        <v>149</v>
      </c>
      <c r="C1631" s="16" t="s">
        <v>3159</v>
      </c>
      <c r="D1631" s="14" t="s">
        <v>46</v>
      </c>
      <c r="E1631" s="15"/>
      <c r="F1631" s="15">
        <v>20</v>
      </c>
      <c r="G1631" s="14">
        <v>1</v>
      </c>
      <c r="H1631" s="17">
        <f>SUMIFS(VENTAS[Cantidad],VENTAS[Código del producto Vendido],STOCK[[#This Row],[Code]])</f>
        <v>0</v>
      </c>
      <c r="I1631" s="14">
        <f>STOCK[[#This Row],[Entradas]]-STOCK[[#This Row],[Salidas]]</f>
        <v>1</v>
      </c>
      <c r="J1631" s="18">
        <f>STOCK[[#This Row],[Precio Final]]*10%</f>
        <v>2</v>
      </c>
      <c r="K1631" s="15">
        <v>12</v>
      </c>
      <c r="L1631" s="15"/>
      <c r="M1631" s="19"/>
      <c r="N1631" s="14">
        <f t="shared" si="66"/>
        <v>0</v>
      </c>
      <c r="O1631" s="15">
        <f t="shared" si="65"/>
        <v>20</v>
      </c>
      <c r="P1631" s="15">
        <f>STOCK[[#This Row],[Precio Final]]-STOCK[[#This Row],[Costo total]]</f>
        <v>20</v>
      </c>
      <c r="Q1631" s="14">
        <f>STOCK[[#This Row],[Ganancia Unitaria]]*STOCK[[#This Row],[Salidas]]</f>
        <v>0</v>
      </c>
      <c r="R1631" s="14"/>
      <c r="S1631" s="14"/>
      <c r="T1631" s="15"/>
      <c r="U1631" s="14"/>
      <c r="V1631" s="14"/>
    </row>
    <row r="1632" spans="1:22" ht="34" customHeight="1" x14ac:dyDescent="0.2">
      <c r="A1632" s="8" t="s">
        <v>3160</v>
      </c>
      <c r="B1632" s="8" t="s">
        <v>513</v>
      </c>
      <c r="C1632" s="10" t="s">
        <v>3161</v>
      </c>
      <c r="D1632" s="8" t="s">
        <v>34</v>
      </c>
      <c r="E1632" s="9"/>
      <c r="F1632" s="9">
        <v>20</v>
      </c>
      <c r="G1632" s="8">
        <v>1</v>
      </c>
      <c r="H1632" s="11">
        <f>SUMIFS(VENTAS[Cantidad],VENTAS[Código del producto Vendido],STOCK[[#This Row],[Code]])</f>
        <v>0</v>
      </c>
      <c r="I1632" s="8">
        <f>STOCK[[#This Row],[Entradas]]-STOCK[[#This Row],[Salidas]]</f>
        <v>1</v>
      </c>
      <c r="J1632" s="12">
        <f>STOCK[[#This Row],[Precio Final]]*10%</f>
        <v>2</v>
      </c>
      <c r="K1632" s="9">
        <v>12</v>
      </c>
      <c r="L1632" s="9"/>
      <c r="M1632" s="13"/>
      <c r="N1632" s="8">
        <f t="shared" si="66"/>
        <v>0</v>
      </c>
      <c r="O1632" s="9">
        <f t="shared" ref="O1632:O1695" si="67">F1632</f>
        <v>20</v>
      </c>
      <c r="P1632" s="9">
        <f>STOCK[[#This Row],[Precio Final]]-STOCK[[#This Row],[Costo total]]</f>
        <v>20</v>
      </c>
      <c r="Q1632" s="8">
        <f>STOCK[[#This Row],[Ganancia Unitaria]]*STOCK[[#This Row],[Salidas]]</f>
        <v>0</v>
      </c>
      <c r="R1632" s="8"/>
      <c r="S1632" s="8"/>
      <c r="T1632" s="9"/>
      <c r="U1632" s="8"/>
      <c r="V1632" s="8"/>
    </row>
    <row r="1633" spans="1:22" ht="51" customHeight="1" x14ac:dyDescent="0.2">
      <c r="A1633" s="14" t="s">
        <v>3162</v>
      </c>
      <c r="B1633" s="14" t="s">
        <v>149</v>
      </c>
      <c r="C1633" s="16" t="s">
        <v>3163</v>
      </c>
      <c r="D1633" s="14" t="s">
        <v>46</v>
      </c>
      <c r="E1633" s="15"/>
      <c r="F1633" s="15">
        <v>20</v>
      </c>
      <c r="G1633" s="14">
        <v>1</v>
      </c>
      <c r="H1633" s="17">
        <f>SUMIFS(VENTAS[Cantidad],VENTAS[Código del producto Vendido],STOCK[[#This Row],[Code]])</f>
        <v>0</v>
      </c>
      <c r="I1633" s="14">
        <f>STOCK[[#This Row],[Entradas]]-STOCK[[#This Row],[Salidas]]</f>
        <v>1</v>
      </c>
      <c r="J1633" s="18">
        <f>STOCK[[#This Row],[Precio Final]]*10%</f>
        <v>2</v>
      </c>
      <c r="K1633" s="15">
        <v>12</v>
      </c>
      <c r="L1633" s="15"/>
      <c r="M1633" s="19"/>
      <c r="N1633" s="14">
        <f t="shared" si="66"/>
        <v>0</v>
      </c>
      <c r="O1633" s="15">
        <f t="shared" si="67"/>
        <v>20</v>
      </c>
      <c r="P1633" s="15">
        <f>STOCK[[#This Row],[Precio Final]]-STOCK[[#This Row],[Costo total]]</f>
        <v>20</v>
      </c>
      <c r="Q1633" s="14">
        <f>STOCK[[#This Row],[Ganancia Unitaria]]*STOCK[[#This Row],[Salidas]]</f>
        <v>0</v>
      </c>
      <c r="R1633" s="14"/>
      <c r="S1633" s="14"/>
      <c r="T1633" s="15"/>
      <c r="U1633" s="14"/>
      <c r="V1633" s="14"/>
    </row>
    <row r="1634" spans="1:22" ht="34" customHeight="1" x14ac:dyDescent="0.2">
      <c r="A1634" s="8" t="s">
        <v>3164</v>
      </c>
      <c r="B1634" s="8" t="s">
        <v>513</v>
      </c>
      <c r="C1634" s="10" t="s">
        <v>2827</v>
      </c>
      <c r="D1634" s="8" t="s">
        <v>34</v>
      </c>
      <c r="E1634" s="9"/>
      <c r="F1634" s="9">
        <v>20</v>
      </c>
      <c r="G1634" s="8">
        <v>2</v>
      </c>
      <c r="H1634" s="11">
        <f>SUMIFS(VENTAS[Cantidad],VENTAS[Código del producto Vendido],STOCK[[#This Row],[Code]])</f>
        <v>0</v>
      </c>
      <c r="I1634" s="8">
        <f>STOCK[[#This Row],[Entradas]]-STOCK[[#This Row],[Salidas]]</f>
        <v>2</v>
      </c>
      <c r="J1634" s="12">
        <f>STOCK[[#This Row],[Precio Final]]*10%</f>
        <v>2</v>
      </c>
      <c r="K1634" s="9">
        <v>12</v>
      </c>
      <c r="L1634" s="9"/>
      <c r="M1634" s="13"/>
      <c r="N1634" s="8">
        <f t="shared" si="66"/>
        <v>0</v>
      </c>
      <c r="O1634" s="9">
        <f t="shared" si="67"/>
        <v>20</v>
      </c>
      <c r="P1634" s="9">
        <f>STOCK[[#This Row],[Precio Final]]-STOCK[[#This Row],[Costo total]]</f>
        <v>20</v>
      </c>
      <c r="Q1634" s="8">
        <f>STOCK[[#This Row],[Ganancia Unitaria]]*STOCK[[#This Row],[Salidas]]</f>
        <v>0</v>
      </c>
      <c r="R1634" s="8"/>
      <c r="S1634" s="8"/>
      <c r="T1634" s="9"/>
      <c r="U1634" s="8"/>
      <c r="V1634" s="8"/>
    </row>
    <row r="1635" spans="1:22" ht="34" customHeight="1" x14ac:dyDescent="0.2">
      <c r="A1635" s="14" t="s">
        <v>3165</v>
      </c>
      <c r="B1635" s="14" t="s">
        <v>99</v>
      </c>
      <c r="C1635" s="16" t="s">
        <v>3166</v>
      </c>
      <c r="D1635" s="14" t="s">
        <v>113</v>
      </c>
      <c r="E1635" s="15"/>
      <c r="F1635" s="15">
        <v>20</v>
      </c>
      <c r="G1635" s="14">
        <v>1</v>
      </c>
      <c r="H1635" s="17">
        <f>SUMIFS(VENTAS[Cantidad],VENTAS[Código del producto Vendido],STOCK[[#This Row],[Code]])</f>
        <v>0</v>
      </c>
      <c r="I1635" s="14">
        <f>STOCK[[#This Row],[Entradas]]-STOCK[[#This Row],[Salidas]]</f>
        <v>1</v>
      </c>
      <c r="J1635" s="18">
        <f>STOCK[[#This Row],[Precio Final]]*10%</f>
        <v>2</v>
      </c>
      <c r="K1635" s="15">
        <v>12</v>
      </c>
      <c r="L1635" s="15"/>
      <c r="M1635" s="19"/>
      <c r="N1635" s="14">
        <f t="shared" si="66"/>
        <v>0</v>
      </c>
      <c r="O1635" s="15">
        <f t="shared" si="67"/>
        <v>20</v>
      </c>
      <c r="P1635" s="15">
        <f>STOCK[[#This Row],[Precio Final]]-STOCK[[#This Row],[Costo total]]</f>
        <v>20</v>
      </c>
      <c r="Q1635" s="14">
        <f>STOCK[[#This Row],[Ganancia Unitaria]]*STOCK[[#This Row],[Salidas]]</f>
        <v>0</v>
      </c>
      <c r="R1635" s="14"/>
      <c r="S1635" s="14"/>
      <c r="T1635" s="15"/>
      <c r="U1635" s="14"/>
      <c r="V1635" s="14"/>
    </row>
    <row r="1636" spans="1:22" ht="34" customHeight="1" x14ac:dyDescent="0.2">
      <c r="A1636" s="8" t="s">
        <v>3167</v>
      </c>
      <c r="B1636" s="8" t="s">
        <v>99</v>
      </c>
      <c r="C1636" s="10" t="s">
        <v>3168</v>
      </c>
      <c r="D1636" s="8" t="s">
        <v>224</v>
      </c>
      <c r="E1636" s="9"/>
      <c r="F1636" s="9">
        <v>25</v>
      </c>
      <c r="G1636" s="8">
        <v>1</v>
      </c>
      <c r="H1636" s="11">
        <f>SUMIFS(VENTAS[Cantidad],VENTAS[Código del producto Vendido],STOCK[[#This Row],[Code]])</f>
        <v>0</v>
      </c>
      <c r="I1636" s="8">
        <f>STOCK[[#This Row],[Entradas]]-STOCK[[#This Row],[Salidas]]</f>
        <v>1</v>
      </c>
      <c r="J1636" s="12">
        <f>STOCK[[#This Row],[Precio Final]]*10%</f>
        <v>2.5</v>
      </c>
      <c r="K1636" s="9">
        <v>12</v>
      </c>
      <c r="L1636" s="9"/>
      <c r="M1636" s="13"/>
      <c r="N1636" s="8">
        <f t="shared" si="66"/>
        <v>0</v>
      </c>
      <c r="O1636" s="9">
        <f t="shared" si="67"/>
        <v>25</v>
      </c>
      <c r="P1636" s="9">
        <f>STOCK[[#This Row],[Precio Final]]-STOCK[[#This Row],[Costo total]]</f>
        <v>25</v>
      </c>
      <c r="Q1636" s="8">
        <f>STOCK[[#This Row],[Ganancia Unitaria]]*STOCK[[#This Row],[Salidas]]</f>
        <v>0</v>
      </c>
      <c r="R1636" s="8"/>
      <c r="S1636" s="8"/>
      <c r="T1636" s="9"/>
      <c r="U1636" s="8"/>
      <c r="V1636" s="8"/>
    </row>
    <row r="1637" spans="1:22" ht="34" customHeight="1" x14ac:dyDescent="0.2">
      <c r="A1637" s="14" t="s">
        <v>3169</v>
      </c>
      <c r="B1637" s="14" t="s">
        <v>149</v>
      </c>
      <c r="C1637" s="16" t="s">
        <v>3170</v>
      </c>
      <c r="D1637" s="14" t="s">
        <v>42</v>
      </c>
      <c r="E1637" s="15"/>
      <c r="F1637" s="15">
        <v>20</v>
      </c>
      <c r="G1637" s="14">
        <v>1</v>
      </c>
      <c r="H1637" s="17">
        <f>SUMIFS(VENTAS[Cantidad],VENTAS[Código del producto Vendido],STOCK[[#This Row],[Code]])</f>
        <v>0</v>
      </c>
      <c r="I1637" s="14">
        <f>STOCK[[#This Row],[Entradas]]-STOCK[[#This Row],[Salidas]]</f>
        <v>1</v>
      </c>
      <c r="J1637" s="18">
        <f>STOCK[[#This Row],[Precio Final]]*10%</f>
        <v>2</v>
      </c>
      <c r="K1637" s="15">
        <v>12</v>
      </c>
      <c r="L1637" s="15"/>
      <c r="M1637" s="19"/>
      <c r="N1637" s="14">
        <f t="shared" si="66"/>
        <v>0</v>
      </c>
      <c r="O1637" s="15">
        <f t="shared" si="67"/>
        <v>20</v>
      </c>
      <c r="P1637" s="15">
        <f>STOCK[[#This Row],[Precio Final]]-STOCK[[#This Row],[Costo total]]</f>
        <v>20</v>
      </c>
      <c r="Q1637" s="14">
        <f>STOCK[[#This Row],[Ganancia Unitaria]]*STOCK[[#This Row],[Salidas]]</f>
        <v>0</v>
      </c>
      <c r="R1637" s="14"/>
      <c r="S1637" s="14"/>
      <c r="T1637" s="15"/>
      <c r="U1637" s="14"/>
      <c r="V1637" s="14"/>
    </row>
    <row r="1638" spans="1:22" ht="51" customHeight="1" x14ac:dyDescent="0.2">
      <c r="A1638" s="8" t="s">
        <v>3171</v>
      </c>
      <c r="B1638" s="8" t="s">
        <v>513</v>
      </c>
      <c r="C1638" s="10" t="s">
        <v>3172</v>
      </c>
      <c r="D1638" s="8" t="s">
        <v>34</v>
      </c>
      <c r="E1638" s="9"/>
      <c r="F1638" s="9">
        <v>25</v>
      </c>
      <c r="G1638" s="8">
        <v>1</v>
      </c>
      <c r="H1638" s="11">
        <f>SUMIFS(VENTAS[Cantidad],VENTAS[Código del producto Vendido],STOCK[[#This Row],[Code]])</f>
        <v>0</v>
      </c>
      <c r="I1638" s="8">
        <f>STOCK[[#This Row],[Entradas]]-STOCK[[#This Row],[Salidas]]</f>
        <v>1</v>
      </c>
      <c r="J1638" s="12">
        <f>STOCK[[#This Row],[Precio Final]]*10%</f>
        <v>2.5</v>
      </c>
      <c r="K1638" s="9">
        <v>12</v>
      </c>
      <c r="L1638" s="9"/>
      <c r="M1638" s="13"/>
      <c r="N1638" s="8">
        <f t="shared" si="66"/>
        <v>0</v>
      </c>
      <c r="O1638" s="9">
        <f t="shared" si="67"/>
        <v>25</v>
      </c>
      <c r="P1638" s="9">
        <f>STOCK[[#This Row],[Precio Final]]-STOCK[[#This Row],[Costo total]]</f>
        <v>25</v>
      </c>
      <c r="Q1638" s="8">
        <f>STOCK[[#This Row],[Ganancia Unitaria]]*STOCK[[#This Row],[Salidas]]</f>
        <v>0</v>
      </c>
      <c r="R1638" s="8"/>
      <c r="S1638" s="8"/>
      <c r="T1638" s="9"/>
      <c r="U1638" s="8"/>
      <c r="V1638" s="8"/>
    </row>
    <row r="1639" spans="1:22" ht="34" customHeight="1" x14ac:dyDescent="0.2">
      <c r="A1639" s="14" t="s">
        <v>3173</v>
      </c>
      <c r="B1639" s="14" t="s">
        <v>136</v>
      </c>
      <c r="C1639" s="16" t="s">
        <v>3174</v>
      </c>
      <c r="D1639" s="14" t="s">
        <v>224</v>
      </c>
      <c r="E1639" s="15"/>
      <c r="F1639" s="15">
        <v>35</v>
      </c>
      <c r="G1639" s="14">
        <v>1</v>
      </c>
      <c r="H1639" s="17">
        <f>SUMIFS(VENTAS[Cantidad],VENTAS[Código del producto Vendido],STOCK[[#This Row],[Code]])</f>
        <v>1</v>
      </c>
      <c r="I1639" s="14">
        <f>STOCK[[#This Row],[Entradas]]-STOCK[[#This Row],[Salidas]]</f>
        <v>0</v>
      </c>
      <c r="J1639" s="18">
        <f>STOCK[[#This Row],[Precio Final]]*10%</f>
        <v>3.5</v>
      </c>
      <c r="K1639" s="15">
        <v>12</v>
      </c>
      <c r="L1639" s="15"/>
      <c r="M1639" s="19"/>
      <c r="N1639" s="14">
        <f t="shared" si="66"/>
        <v>0</v>
      </c>
      <c r="O1639" s="15">
        <f t="shared" si="67"/>
        <v>35</v>
      </c>
      <c r="P1639" s="15">
        <f>STOCK[[#This Row],[Precio Final]]-STOCK[[#This Row],[Costo total]]</f>
        <v>35</v>
      </c>
      <c r="Q1639" s="14">
        <f>STOCK[[#This Row],[Ganancia Unitaria]]*STOCK[[#This Row],[Salidas]]</f>
        <v>35</v>
      </c>
      <c r="R1639" s="14"/>
      <c r="S1639" s="14"/>
      <c r="T1639" s="15"/>
      <c r="U1639" s="14"/>
      <c r="V1639" s="14"/>
    </row>
    <row r="1640" spans="1:22" ht="34" customHeight="1" x14ac:dyDescent="0.2">
      <c r="A1640" s="8" t="s">
        <v>3175</v>
      </c>
      <c r="B1640" s="8" t="s">
        <v>85</v>
      </c>
      <c r="C1640" s="10" t="s">
        <v>3176</v>
      </c>
      <c r="D1640" s="8" t="s">
        <v>42</v>
      </c>
      <c r="E1640" s="9"/>
      <c r="F1640" s="9">
        <v>35</v>
      </c>
      <c r="G1640" s="8">
        <v>1</v>
      </c>
      <c r="H1640" s="11">
        <f>SUMIFS(VENTAS[Cantidad],VENTAS[Código del producto Vendido],STOCK[[#This Row],[Code]])</f>
        <v>0</v>
      </c>
      <c r="I1640" s="8">
        <f>STOCK[[#This Row],[Entradas]]-STOCK[[#This Row],[Salidas]]</f>
        <v>1</v>
      </c>
      <c r="J1640" s="12">
        <f>STOCK[[#This Row],[Precio Final]]*10%</f>
        <v>3.5</v>
      </c>
      <c r="K1640" s="9">
        <v>12</v>
      </c>
      <c r="L1640" s="9"/>
      <c r="M1640" s="13"/>
      <c r="N1640" s="8">
        <f t="shared" si="66"/>
        <v>0</v>
      </c>
      <c r="O1640" s="9">
        <f t="shared" si="67"/>
        <v>35</v>
      </c>
      <c r="P1640" s="9">
        <f>STOCK[[#This Row],[Precio Final]]-STOCK[[#This Row],[Costo total]]</f>
        <v>35</v>
      </c>
      <c r="Q1640" s="8">
        <f>STOCK[[#This Row],[Ganancia Unitaria]]*STOCK[[#This Row],[Salidas]]</f>
        <v>0</v>
      </c>
      <c r="R1640" s="8"/>
      <c r="S1640" s="8"/>
      <c r="T1640" s="9"/>
      <c r="U1640" s="8"/>
      <c r="V1640" s="8"/>
    </row>
    <row r="1641" spans="1:22" ht="34" customHeight="1" x14ac:dyDescent="0.2">
      <c r="A1641" s="14" t="s">
        <v>3177</v>
      </c>
      <c r="B1641" s="14" t="s">
        <v>136</v>
      </c>
      <c r="C1641" s="16" t="s">
        <v>3178</v>
      </c>
      <c r="D1641" s="14" t="s">
        <v>113</v>
      </c>
      <c r="E1641" s="15"/>
      <c r="F1641" s="15">
        <v>35</v>
      </c>
      <c r="G1641" s="14">
        <v>1</v>
      </c>
      <c r="H1641" s="17">
        <f>SUMIFS(VENTAS[Cantidad],VENTAS[Código del producto Vendido],STOCK[[#This Row],[Code]])</f>
        <v>0</v>
      </c>
      <c r="I1641" s="14">
        <f>STOCK[[#This Row],[Entradas]]-STOCK[[#This Row],[Salidas]]</f>
        <v>1</v>
      </c>
      <c r="J1641" s="18">
        <f>STOCK[[#This Row],[Precio Final]]*10%</f>
        <v>3.5</v>
      </c>
      <c r="K1641" s="15">
        <v>12</v>
      </c>
      <c r="L1641" s="15"/>
      <c r="M1641" s="19"/>
      <c r="N1641" s="14">
        <f t="shared" si="66"/>
        <v>0</v>
      </c>
      <c r="O1641" s="15">
        <f t="shared" si="67"/>
        <v>35</v>
      </c>
      <c r="P1641" s="15">
        <f>STOCK[[#This Row],[Precio Final]]-STOCK[[#This Row],[Costo total]]</f>
        <v>35</v>
      </c>
      <c r="Q1641" s="14">
        <f>STOCK[[#This Row],[Ganancia Unitaria]]*STOCK[[#This Row],[Salidas]]</f>
        <v>0</v>
      </c>
      <c r="R1641" s="14"/>
      <c r="S1641" s="14"/>
      <c r="T1641" s="15"/>
      <c r="U1641" s="14"/>
      <c r="V1641" s="14"/>
    </row>
    <row r="1642" spans="1:22" ht="34" customHeight="1" x14ac:dyDescent="0.2">
      <c r="A1642" s="8" t="s">
        <v>3179</v>
      </c>
      <c r="B1642" s="8" t="s">
        <v>85</v>
      </c>
      <c r="C1642" s="10" t="s">
        <v>3180</v>
      </c>
      <c r="D1642" s="8" t="s">
        <v>42</v>
      </c>
      <c r="E1642" s="9"/>
      <c r="F1642" s="9">
        <v>25</v>
      </c>
      <c r="G1642" s="8">
        <v>1</v>
      </c>
      <c r="H1642" s="11">
        <f>SUMIFS(VENTAS[Cantidad],VENTAS[Código del producto Vendido],STOCK[[#This Row],[Code]])</f>
        <v>0</v>
      </c>
      <c r="I1642" s="8">
        <f>STOCK[[#This Row],[Entradas]]-STOCK[[#This Row],[Salidas]]</f>
        <v>1</v>
      </c>
      <c r="J1642" s="12">
        <f>STOCK[[#This Row],[Precio Final]]*10%</f>
        <v>2.5</v>
      </c>
      <c r="K1642" s="9">
        <v>12</v>
      </c>
      <c r="L1642" s="9"/>
      <c r="M1642" s="13"/>
      <c r="N1642" s="8">
        <f t="shared" si="66"/>
        <v>0</v>
      </c>
      <c r="O1642" s="9">
        <f t="shared" si="67"/>
        <v>25</v>
      </c>
      <c r="P1642" s="9">
        <f>STOCK[[#This Row],[Precio Final]]-STOCK[[#This Row],[Costo total]]</f>
        <v>25</v>
      </c>
      <c r="Q1642" s="8">
        <f>STOCK[[#This Row],[Ganancia Unitaria]]*STOCK[[#This Row],[Salidas]]</f>
        <v>0</v>
      </c>
      <c r="R1642" s="8"/>
      <c r="S1642" s="8"/>
      <c r="T1642" s="9"/>
      <c r="U1642" s="8"/>
      <c r="V1642" s="8"/>
    </row>
    <row r="1643" spans="1:22" ht="34" customHeight="1" x14ac:dyDescent="0.2">
      <c r="A1643" s="14" t="s">
        <v>3181</v>
      </c>
      <c r="B1643" s="14" t="s">
        <v>85</v>
      </c>
      <c r="C1643" s="16" t="s">
        <v>3182</v>
      </c>
      <c r="D1643" s="14" t="s">
        <v>2005</v>
      </c>
      <c r="E1643" s="15"/>
      <c r="F1643" s="15">
        <v>28</v>
      </c>
      <c r="G1643" s="14">
        <v>1</v>
      </c>
      <c r="H1643" s="17">
        <f>SUMIFS(VENTAS[Cantidad],VENTAS[Código del producto Vendido],STOCK[[#This Row],[Code]])</f>
        <v>0</v>
      </c>
      <c r="I1643" s="14">
        <f>STOCK[[#This Row],[Entradas]]-STOCK[[#This Row],[Salidas]]</f>
        <v>1</v>
      </c>
      <c r="J1643" s="18">
        <f>STOCK[[#This Row],[Precio Final]]*10%</f>
        <v>2.8000000000000003</v>
      </c>
      <c r="K1643" s="15">
        <v>12</v>
      </c>
      <c r="L1643" s="15"/>
      <c r="M1643" s="19"/>
      <c r="N1643" s="14">
        <f t="shared" si="66"/>
        <v>0</v>
      </c>
      <c r="O1643" s="15">
        <f t="shared" si="67"/>
        <v>28</v>
      </c>
      <c r="P1643" s="15">
        <f>STOCK[[#This Row],[Precio Final]]-STOCK[[#This Row],[Costo total]]</f>
        <v>28</v>
      </c>
      <c r="Q1643" s="14">
        <f>STOCK[[#This Row],[Ganancia Unitaria]]*STOCK[[#This Row],[Salidas]]</f>
        <v>0</v>
      </c>
      <c r="R1643" s="14"/>
      <c r="S1643" s="14"/>
      <c r="T1643" s="15"/>
      <c r="U1643" s="14"/>
      <c r="V1643" s="14"/>
    </row>
    <row r="1644" spans="1:22" ht="34" customHeight="1" x14ac:dyDescent="0.2">
      <c r="A1644" s="8" t="s">
        <v>3183</v>
      </c>
      <c r="B1644" s="8" t="s">
        <v>85</v>
      </c>
      <c r="C1644" s="10" t="s">
        <v>3184</v>
      </c>
      <c r="D1644" s="8" t="s">
        <v>42</v>
      </c>
      <c r="E1644" s="9"/>
      <c r="F1644" s="9">
        <v>25</v>
      </c>
      <c r="G1644" s="8">
        <v>1</v>
      </c>
      <c r="H1644" s="11">
        <f>SUMIFS(VENTAS[Cantidad],VENTAS[Código del producto Vendido],STOCK[[#This Row],[Code]])</f>
        <v>1</v>
      </c>
      <c r="I1644" s="8">
        <f>STOCK[[#This Row],[Entradas]]-STOCK[[#This Row],[Salidas]]</f>
        <v>0</v>
      </c>
      <c r="J1644" s="12">
        <f>STOCK[[#This Row],[Precio Final]]*10%</f>
        <v>2.5</v>
      </c>
      <c r="K1644" s="9">
        <v>12</v>
      </c>
      <c r="L1644" s="9"/>
      <c r="M1644" s="13"/>
      <c r="N1644" s="8">
        <f t="shared" si="66"/>
        <v>0</v>
      </c>
      <c r="O1644" s="9">
        <f t="shared" si="67"/>
        <v>25</v>
      </c>
      <c r="P1644" s="9">
        <f>STOCK[[#This Row],[Precio Final]]-STOCK[[#This Row],[Costo total]]</f>
        <v>25</v>
      </c>
      <c r="Q1644" s="8">
        <f>STOCK[[#This Row],[Ganancia Unitaria]]*STOCK[[#This Row],[Salidas]]</f>
        <v>25</v>
      </c>
      <c r="R1644" s="8"/>
      <c r="S1644" s="8"/>
      <c r="T1644" s="9"/>
      <c r="U1644" s="8"/>
      <c r="V1644" s="8"/>
    </row>
    <row r="1645" spans="1:22" ht="34" customHeight="1" x14ac:dyDescent="0.2">
      <c r="A1645" s="14" t="s">
        <v>3185</v>
      </c>
      <c r="B1645" s="14" t="s">
        <v>85</v>
      </c>
      <c r="C1645" s="16" t="s">
        <v>3186</v>
      </c>
      <c r="D1645" s="14" t="s">
        <v>46</v>
      </c>
      <c r="E1645" s="15"/>
      <c r="F1645" s="15">
        <v>30</v>
      </c>
      <c r="G1645" s="14">
        <v>1</v>
      </c>
      <c r="H1645" s="17">
        <f>SUMIFS(VENTAS[Cantidad],VENTAS[Código del producto Vendido],STOCK[[#This Row],[Code]])</f>
        <v>1</v>
      </c>
      <c r="I1645" s="14">
        <f>STOCK[[#This Row],[Entradas]]-STOCK[[#This Row],[Salidas]]</f>
        <v>0</v>
      </c>
      <c r="J1645" s="18">
        <f>STOCK[[#This Row],[Precio Final]]*10%</f>
        <v>3</v>
      </c>
      <c r="K1645" s="15">
        <v>12</v>
      </c>
      <c r="L1645" s="15"/>
      <c r="M1645" s="19"/>
      <c r="N1645" s="14">
        <f t="shared" si="66"/>
        <v>0</v>
      </c>
      <c r="O1645" s="15">
        <f t="shared" si="67"/>
        <v>30</v>
      </c>
      <c r="P1645" s="15">
        <f>STOCK[[#This Row],[Precio Final]]-STOCK[[#This Row],[Costo total]]</f>
        <v>30</v>
      </c>
      <c r="Q1645" s="14">
        <f>STOCK[[#This Row],[Ganancia Unitaria]]*STOCK[[#This Row],[Salidas]]</f>
        <v>30</v>
      </c>
      <c r="R1645" s="14"/>
      <c r="S1645" s="14"/>
      <c r="T1645" s="15"/>
      <c r="U1645" s="14"/>
      <c r="V1645" s="14"/>
    </row>
    <row r="1646" spans="1:22" ht="34" customHeight="1" x14ac:dyDescent="0.2">
      <c r="A1646" s="8" t="s">
        <v>3187</v>
      </c>
      <c r="B1646" s="8" t="s">
        <v>85</v>
      </c>
      <c r="C1646" s="10" t="s">
        <v>3186</v>
      </c>
      <c r="D1646" s="8" t="s">
        <v>42</v>
      </c>
      <c r="E1646" s="9"/>
      <c r="F1646" s="9">
        <v>30</v>
      </c>
      <c r="G1646" s="8">
        <v>1</v>
      </c>
      <c r="H1646" s="11">
        <f>SUMIFS(VENTAS[Cantidad],VENTAS[Código del producto Vendido],STOCK[[#This Row],[Code]])</f>
        <v>1</v>
      </c>
      <c r="I1646" s="8">
        <f>STOCK[[#This Row],[Entradas]]-STOCK[[#This Row],[Salidas]]</f>
        <v>0</v>
      </c>
      <c r="J1646" s="12">
        <f>STOCK[[#This Row],[Precio Final]]*10%</f>
        <v>3</v>
      </c>
      <c r="K1646" s="9">
        <v>12</v>
      </c>
      <c r="L1646" s="9"/>
      <c r="M1646" s="13"/>
      <c r="N1646" s="8">
        <f t="shared" si="66"/>
        <v>0</v>
      </c>
      <c r="O1646" s="9">
        <f t="shared" si="67"/>
        <v>30</v>
      </c>
      <c r="P1646" s="9">
        <f>STOCK[[#This Row],[Precio Final]]-STOCK[[#This Row],[Costo total]]</f>
        <v>30</v>
      </c>
      <c r="Q1646" s="8">
        <f>STOCK[[#This Row],[Ganancia Unitaria]]*STOCK[[#This Row],[Salidas]]</f>
        <v>30</v>
      </c>
      <c r="R1646" s="8"/>
      <c r="S1646" s="8"/>
      <c r="T1646" s="9"/>
      <c r="U1646" s="8"/>
      <c r="V1646" s="8"/>
    </row>
    <row r="1647" spans="1:22" ht="34" customHeight="1" x14ac:dyDescent="0.2">
      <c r="A1647" s="14" t="s">
        <v>3188</v>
      </c>
      <c r="B1647" s="14" t="s">
        <v>494</v>
      </c>
      <c r="C1647" s="16" t="s">
        <v>3189</v>
      </c>
      <c r="D1647" s="14" t="s">
        <v>34</v>
      </c>
      <c r="E1647" s="15"/>
      <c r="F1647" s="15">
        <v>22</v>
      </c>
      <c r="G1647" s="14">
        <v>1</v>
      </c>
      <c r="H1647" s="17">
        <f>SUMIFS(VENTAS[Cantidad],VENTAS[Código del producto Vendido],STOCK[[#This Row],[Code]])</f>
        <v>1</v>
      </c>
      <c r="I1647" s="14">
        <f>STOCK[[#This Row],[Entradas]]-STOCK[[#This Row],[Salidas]]</f>
        <v>0</v>
      </c>
      <c r="J1647" s="18">
        <f>STOCK[[#This Row],[Precio Final]]*10%</f>
        <v>2.2000000000000002</v>
      </c>
      <c r="K1647" s="15">
        <v>12</v>
      </c>
      <c r="L1647" s="15"/>
      <c r="M1647" s="19"/>
      <c r="N1647" s="14">
        <f t="shared" si="66"/>
        <v>0</v>
      </c>
      <c r="O1647" s="15">
        <f t="shared" si="67"/>
        <v>22</v>
      </c>
      <c r="P1647" s="15">
        <f>STOCK[[#This Row],[Precio Final]]-STOCK[[#This Row],[Costo total]]</f>
        <v>22</v>
      </c>
      <c r="Q1647" s="14">
        <f>STOCK[[#This Row],[Ganancia Unitaria]]*STOCK[[#This Row],[Salidas]]</f>
        <v>22</v>
      </c>
      <c r="R1647" s="14"/>
      <c r="S1647" s="14"/>
      <c r="T1647" s="15"/>
      <c r="U1647" s="14"/>
      <c r="V1647" s="14"/>
    </row>
    <row r="1648" spans="1:22" ht="34" customHeight="1" x14ac:dyDescent="0.2">
      <c r="A1648" s="8" t="s">
        <v>3190</v>
      </c>
      <c r="B1648" s="8" t="s">
        <v>494</v>
      </c>
      <c r="C1648" s="10" t="s">
        <v>3191</v>
      </c>
      <c r="D1648" s="8" t="s">
        <v>34</v>
      </c>
      <c r="E1648" s="9"/>
      <c r="F1648" s="9">
        <v>25</v>
      </c>
      <c r="G1648" s="8">
        <v>1</v>
      </c>
      <c r="H1648" s="11">
        <f>SUMIFS(VENTAS[Cantidad],VENTAS[Código del producto Vendido],STOCK[[#This Row],[Code]])</f>
        <v>0</v>
      </c>
      <c r="I1648" s="8">
        <f>STOCK[[#This Row],[Entradas]]-STOCK[[#This Row],[Salidas]]</f>
        <v>1</v>
      </c>
      <c r="J1648" s="12">
        <f>STOCK[[#This Row],[Precio Final]]*10%</f>
        <v>2.5</v>
      </c>
      <c r="K1648" s="9">
        <v>12</v>
      </c>
      <c r="L1648" s="9"/>
      <c r="M1648" s="13"/>
      <c r="N1648" s="8">
        <f t="shared" si="66"/>
        <v>0</v>
      </c>
      <c r="O1648" s="9">
        <f t="shared" si="67"/>
        <v>25</v>
      </c>
      <c r="P1648" s="9">
        <f>STOCK[[#This Row],[Precio Final]]-STOCK[[#This Row],[Costo total]]</f>
        <v>25</v>
      </c>
      <c r="Q1648" s="8">
        <f>STOCK[[#This Row],[Ganancia Unitaria]]*STOCK[[#This Row],[Salidas]]</f>
        <v>0</v>
      </c>
      <c r="R1648" s="8"/>
      <c r="S1648" s="8"/>
      <c r="T1648" s="9"/>
      <c r="U1648" s="8"/>
      <c r="V1648" s="8"/>
    </row>
    <row r="1649" spans="1:22" ht="34" customHeight="1" x14ac:dyDescent="0.2">
      <c r="A1649" s="14" t="s">
        <v>3192</v>
      </c>
      <c r="B1649" s="14" t="s">
        <v>136</v>
      </c>
      <c r="C1649" s="16" t="s">
        <v>3193</v>
      </c>
      <c r="D1649" s="14" t="s">
        <v>113</v>
      </c>
      <c r="E1649" s="15"/>
      <c r="F1649" s="15">
        <v>20</v>
      </c>
      <c r="G1649" s="14">
        <v>1</v>
      </c>
      <c r="H1649" s="17">
        <f>SUMIFS(VENTAS[Cantidad],VENTAS[Código del producto Vendido],STOCK[[#This Row],[Code]])</f>
        <v>0</v>
      </c>
      <c r="I1649" s="14">
        <f>STOCK[[#This Row],[Entradas]]-STOCK[[#This Row],[Salidas]]</f>
        <v>1</v>
      </c>
      <c r="J1649" s="18">
        <f>STOCK[[#This Row],[Precio Final]]*10%</f>
        <v>2</v>
      </c>
      <c r="K1649" s="15">
        <v>12</v>
      </c>
      <c r="L1649" s="15"/>
      <c r="M1649" s="19"/>
      <c r="N1649" s="14">
        <f t="shared" si="66"/>
        <v>0</v>
      </c>
      <c r="O1649" s="15">
        <f t="shared" si="67"/>
        <v>20</v>
      </c>
      <c r="P1649" s="15">
        <f>STOCK[[#This Row],[Precio Final]]-STOCK[[#This Row],[Costo total]]</f>
        <v>20</v>
      </c>
      <c r="Q1649" s="14">
        <f>STOCK[[#This Row],[Ganancia Unitaria]]*STOCK[[#This Row],[Salidas]]</f>
        <v>0</v>
      </c>
      <c r="R1649" s="14"/>
      <c r="S1649" s="14"/>
      <c r="T1649" s="15"/>
      <c r="U1649" s="14"/>
      <c r="V1649" s="14"/>
    </row>
    <row r="1650" spans="1:22" ht="17" customHeight="1" x14ac:dyDescent="0.2">
      <c r="A1650" s="8" t="s">
        <v>3194</v>
      </c>
      <c r="B1650" s="8" t="s">
        <v>85</v>
      </c>
      <c r="C1650" s="10" t="s">
        <v>3195</v>
      </c>
      <c r="D1650" s="8" t="s">
        <v>42</v>
      </c>
      <c r="E1650" s="9"/>
      <c r="F1650" s="9">
        <v>22</v>
      </c>
      <c r="G1650" s="8">
        <v>1</v>
      </c>
      <c r="H1650" s="11">
        <f>SUMIFS(VENTAS[Cantidad],VENTAS[Código del producto Vendido],STOCK[[#This Row],[Code]])</f>
        <v>1</v>
      </c>
      <c r="I1650" s="8">
        <f>STOCK[[#This Row],[Entradas]]-STOCK[[#This Row],[Salidas]]</f>
        <v>0</v>
      </c>
      <c r="J1650" s="12">
        <f>STOCK[[#This Row],[Precio Final]]*10%</f>
        <v>2.2000000000000002</v>
      </c>
      <c r="K1650" s="9">
        <v>12</v>
      </c>
      <c r="L1650" s="9"/>
      <c r="M1650" s="13"/>
      <c r="N1650" s="8">
        <f t="shared" si="66"/>
        <v>0</v>
      </c>
      <c r="O1650" s="9">
        <f t="shared" si="67"/>
        <v>22</v>
      </c>
      <c r="P1650" s="9">
        <f>STOCK[[#This Row],[Precio Final]]-STOCK[[#This Row],[Costo total]]</f>
        <v>22</v>
      </c>
      <c r="Q1650" s="8">
        <f>STOCK[[#This Row],[Ganancia Unitaria]]*STOCK[[#This Row],[Salidas]]</f>
        <v>22</v>
      </c>
      <c r="R1650" s="8"/>
      <c r="S1650" s="8"/>
      <c r="T1650" s="9"/>
      <c r="U1650" s="8"/>
      <c r="V1650" s="8"/>
    </row>
    <row r="1651" spans="1:22" ht="34" customHeight="1" x14ac:dyDescent="0.2">
      <c r="A1651" s="14" t="s">
        <v>3196</v>
      </c>
      <c r="B1651" s="14" t="s">
        <v>136</v>
      </c>
      <c r="C1651" s="16" t="s">
        <v>3197</v>
      </c>
      <c r="D1651" s="14" t="s">
        <v>113</v>
      </c>
      <c r="E1651" s="15"/>
      <c r="F1651" s="15">
        <v>22</v>
      </c>
      <c r="G1651" s="14">
        <v>1</v>
      </c>
      <c r="H1651" s="17">
        <f>SUMIFS(VENTAS[Cantidad],VENTAS[Código del producto Vendido],STOCK[[#This Row],[Code]])</f>
        <v>0</v>
      </c>
      <c r="I1651" s="14">
        <f>STOCK[[#This Row],[Entradas]]-STOCK[[#This Row],[Salidas]]</f>
        <v>1</v>
      </c>
      <c r="J1651" s="18">
        <f>STOCK[[#This Row],[Precio Final]]*10%</f>
        <v>2.2000000000000002</v>
      </c>
      <c r="K1651" s="15">
        <v>12</v>
      </c>
      <c r="L1651" s="15"/>
      <c r="M1651" s="19"/>
      <c r="N1651" s="14">
        <f t="shared" si="66"/>
        <v>0</v>
      </c>
      <c r="O1651" s="15">
        <f t="shared" si="67"/>
        <v>22</v>
      </c>
      <c r="P1651" s="15">
        <f>STOCK[[#This Row],[Precio Final]]-STOCK[[#This Row],[Costo total]]</f>
        <v>22</v>
      </c>
      <c r="Q1651" s="14">
        <f>STOCK[[#This Row],[Ganancia Unitaria]]*STOCK[[#This Row],[Salidas]]</f>
        <v>0</v>
      </c>
      <c r="R1651" s="14"/>
      <c r="S1651" s="14"/>
      <c r="T1651" s="15"/>
      <c r="U1651" s="14"/>
      <c r="V1651" s="14"/>
    </row>
    <row r="1652" spans="1:22" ht="17" customHeight="1" x14ac:dyDescent="0.2">
      <c r="A1652" s="8" t="s">
        <v>3198</v>
      </c>
      <c r="B1652" s="8" t="s">
        <v>494</v>
      </c>
      <c r="C1652" s="10" t="s">
        <v>3199</v>
      </c>
      <c r="D1652" s="8" t="s">
        <v>34</v>
      </c>
      <c r="E1652" s="9"/>
      <c r="F1652" s="9">
        <v>22</v>
      </c>
      <c r="G1652" s="8">
        <v>4</v>
      </c>
      <c r="H1652" s="11">
        <f>SUMIFS(VENTAS[Cantidad],VENTAS[Código del producto Vendido],STOCK[[#This Row],[Code]])</f>
        <v>3</v>
      </c>
      <c r="I1652" s="8">
        <f>STOCK[[#This Row],[Entradas]]-STOCK[[#This Row],[Salidas]]</f>
        <v>1</v>
      </c>
      <c r="J1652" s="12">
        <f>STOCK[[#This Row],[Precio Final]]*10%</f>
        <v>2.2000000000000002</v>
      </c>
      <c r="K1652" s="9">
        <v>12</v>
      </c>
      <c r="L1652" s="9"/>
      <c r="M1652" s="13"/>
      <c r="N1652" s="8">
        <f t="shared" si="66"/>
        <v>0</v>
      </c>
      <c r="O1652" s="9">
        <f t="shared" si="67"/>
        <v>22</v>
      </c>
      <c r="P1652" s="9">
        <f>STOCK[[#This Row],[Precio Final]]-STOCK[[#This Row],[Costo total]]</f>
        <v>22</v>
      </c>
      <c r="Q1652" s="8">
        <f>STOCK[[#This Row],[Ganancia Unitaria]]*STOCK[[#This Row],[Salidas]]</f>
        <v>66</v>
      </c>
      <c r="R1652" s="8"/>
      <c r="S1652" s="8"/>
      <c r="T1652" s="9"/>
      <c r="U1652" s="8"/>
      <c r="V1652" s="8"/>
    </row>
    <row r="1653" spans="1:22" ht="34" customHeight="1" x14ac:dyDescent="0.2">
      <c r="A1653" s="14" t="s">
        <v>3200</v>
      </c>
      <c r="B1653" s="14" t="s">
        <v>85</v>
      </c>
      <c r="C1653" s="16" t="s">
        <v>3201</v>
      </c>
      <c r="D1653" s="14" t="s">
        <v>42</v>
      </c>
      <c r="E1653" s="15"/>
      <c r="F1653" s="15">
        <v>25</v>
      </c>
      <c r="G1653" s="14">
        <v>1</v>
      </c>
      <c r="H1653" s="17">
        <f>SUMIFS(VENTAS[Cantidad],VENTAS[Código del producto Vendido],STOCK[[#This Row],[Code]])</f>
        <v>1</v>
      </c>
      <c r="I1653" s="14">
        <f>STOCK[[#This Row],[Entradas]]-STOCK[[#This Row],[Salidas]]</f>
        <v>0</v>
      </c>
      <c r="J1653" s="18">
        <f>STOCK[[#This Row],[Precio Final]]*10%</f>
        <v>2.5</v>
      </c>
      <c r="K1653" s="15">
        <v>12</v>
      </c>
      <c r="L1653" s="15"/>
      <c r="M1653" s="19"/>
      <c r="N1653" s="14">
        <f t="shared" si="66"/>
        <v>0</v>
      </c>
      <c r="O1653" s="15">
        <f t="shared" si="67"/>
        <v>25</v>
      </c>
      <c r="P1653" s="15">
        <f>STOCK[[#This Row],[Precio Final]]-STOCK[[#This Row],[Costo total]]</f>
        <v>25</v>
      </c>
      <c r="Q1653" s="14">
        <f>STOCK[[#This Row],[Ganancia Unitaria]]*STOCK[[#This Row],[Salidas]]</f>
        <v>25</v>
      </c>
      <c r="R1653" s="14"/>
      <c r="S1653" s="14"/>
      <c r="T1653" s="15"/>
      <c r="U1653" s="14"/>
      <c r="V1653" s="14"/>
    </row>
    <row r="1654" spans="1:22" ht="17" customHeight="1" x14ac:dyDescent="0.2">
      <c r="A1654" s="8" t="s">
        <v>3202</v>
      </c>
      <c r="B1654" s="8" t="s">
        <v>85</v>
      </c>
      <c r="C1654" s="10" t="s">
        <v>3203</v>
      </c>
      <c r="D1654" s="8" t="s">
        <v>42</v>
      </c>
      <c r="E1654" s="9"/>
      <c r="F1654" s="9">
        <v>22</v>
      </c>
      <c r="G1654" s="8">
        <v>1</v>
      </c>
      <c r="H1654" s="11">
        <f>SUMIFS(VENTAS[Cantidad],VENTAS[Código del producto Vendido],STOCK[[#This Row],[Code]])</f>
        <v>1</v>
      </c>
      <c r="I1654" s="8">
        <f>STOCK[[#This Row],[Entradas]]-STOCK[[#This Row],[Salidas]]</f>
        <v>0</v>
      </c>
      <c r="J1654" s="12">
        <f>STOCK[[#This Row],[Precio Final]]*10%</f>
        <v>2.2000000000000002</v>
      </c>
      <c r="K1654" s="9">
        <v>12</v>
      </c>
      <c r="L1654" s="9"/>
      <c r="M1654" s="13"/>
      <c r="N1654" s="8">
        <f t="shared" si="66"/>
        <v>0</v>
      </c>
      <c r="O1654" s="9">
        <f t="shared" si="67"/>
        <v>22</v>
      </c>
      <c r="P1654" s="9">
        <f>STOCK[[#This Row],[Precio Final]]-STOCK[[#This Row],[Costo total]]</f>
        <v>22</v>
      </c>
      <c r="Q1654" s="8">
        <f>STOCK[[#This Row],[Ganancia Unitaria]]*STOCK[[#This Row],[Salidas]]</f>
        <v>22</v>
      </c>
      <c r="R1654" s="8"/>
      <c r="S1654" s="8"/>
      <c r="T1654" s="9"/>
      <c r="U1654" s="8"/>
      <c r="V1654" s="8"/>
    </row>
    <row r="1655" spans="1:22" ht="34" customHeight="1" x14ac:dyDescent="0.2">
      <c r="A1655" s="14" t="s">
        <v>3204</v>
      </c>
      <c r="B1655" s="14" t="s">
        <v>136</v>
      </c>
      <c r="C1655" s="16" t="s">
        <v>3205</v>
      </c>
      <c r="D1655" s="14" t="s">
        <v>113</v>
      </c>
      <c r="E1655" s="15"/>
      <c r="F1655" s="15">
        <v>25</v>
      </c>
      <c r="G1655" s="14">
        <v>1</v>
      </c>
      <c r="H1655" s="17">
        <f>SUMIFS(VENTAS[Cantidad],VENTAS[Código del producto Vendido],STOCK[[#This Row],[Code]])</f>
        <v>1</v>
      </c>
      <c r="I1655" s="14">
        <f>STOCK[[#This Row],[Entradas]]-STOCK[[#This Row],[Salidas]]</f>
        <v>0</v>
      </c>
      <c r="J1655" s="18">
        <f>STOCK[[#This Row],[Precio Final]]*10%</f>
        <v>2.5</v>
      </c>
      <c r="K1655" s="15">
        <v>12</v>
      </c>
      <c r="L1655" s="15"/>
      <c r="M1655" s="19"/>
      <c r="N1655" s="14">
        <f t="shared" si="66"/>
        <v>0</v>
      </c>
      <c r="O1655" s="15">
        <f t="shared" si="67"/>
        <v>25</v>
      </c>
      <c r="P1655" s="15">
        <f>STOCK[[#This Row],[Precio Final]]-STOCK[[#This Row],[Costo total]]</f>
        <v>25</v>
      </c>
      <c r="Q1655" s="14">
        <f>STOCK[[#This Row],[Ganancia Unitaria]]*STOCK[[#This Row],[Salidas]]</f>
        <v>25</v>
      </c>
      <c r="R1655" s="14"/>
      <c r="S1655" s="14"/>
      <c r="T1655" s="15"/>
      <c r="U1655" s="14"/>
      <c r="V1655" s="14"/>
    </row>
    <row r="1656" spans="1:22" ht="34" customHeight="1" x14ac:dyDescent="0.2">
      <c r="A1656" s="8" t="s">
        <v>3206</v>
      </c>
      <c r="B1656" s="8" t="s">
        <v>494</v>
      </c>
      <c r="C1656" s="10" t="s">
        <v>3207</v>
      </c>
      <c r="D1656" s="8" t="s">
        <v>34</v>
      </c>
      <c r="E1656" s="9"/>
      <c r="F1656" s="9">
        <v>25</v>
      </c>
      <c r="G1656" s="8">
        <v>2</v>
      </c>
      <c r="H1656" s="11">
        <f>SUMIFS(VENTAS[Cantidad],VENTAS[Código del producto Vendido],STOCK[[#This Row],[Code]])</f>
        <v>0</v>
      </c>
      <c r="I1656" s="8">
        <f>STOCK[[#This Row],[Entradas]]-STOCK[[#This Row],[Salidas]]</f>
        <v>2</v>
      </c>
      <c r="J1656" s="12">
        <f>STOCK[[#This Row],[Precio Final]]*10%</f>
        <v>2.5</v>
      </c>
      <c r="K1656" s="9">
        <v>12</v>
      </c>
      <c r="L1656" s="9"/>
      <c r="M1656" s="13"/>
      <c r="N1656" s="8">
        <f t="shared" si="66"/>
        <v>0</v>
      </c>
      <c r="O1656" s="9">
        <f t="shared" si="67"/>
        <v>25</v>
      </c>
      <c r="P1656" s="9">
        <f>STOCK[[#This Row],[Precio Final]]-STOCK[[#This Row],[Costo total]]</f>
        <v>25</v>
      </c>
      <c r="Q1656" s="8">
        <f>STOCK[[#This Row],[Ganancia Unitaria]]*STOCK[[#This Row],[Salidas]]</f>
        <v>0</v>
      </c>
      <c r="R1656" s="8"/>
      <c r="S1656" s="8"/>
      <c r="T1656" s="9"/>
      <c r="U1656" s="8"/>
      <c r="V1656" s="8"/>
    </row>
    <row r="1657" spans="1:22" ht="51" customHeight="1" x14ac:dyDescent="0.2">
      <c r="A1657" s="14" t="s">
        <v>3208</v>
      </c>
      <c r="B1657" s="14" t="s">
        <v>99</v>
      </c>
      <c r="C1657" s="16" t="s">
        <v>3209</v>
      </c>
      <c r="D1657" s="14" t="s">
        <v>113</v>
      </c>
      <c r="E1657" s="15"/>
      <c r="F1657" s="15">
        <v>20</v>
      </c>
      <c r="G1657" s="14">
        <v>1</v>
      </c>
      <c r="H1657" s="17">
        <f>SUMIFS(VENTAS[Cantidad],VENTAS[Código del producto Vendido],STOCK[[#This Row],[Code]])</f>
        <v>1</v>
      </c>
      <c r="I1657" s="14">
        <f>STOCK[[#This Row],[Entradas]]-STOCK[[#This Row],[Salidas]]</f>
        <v>0</v>
      </c>
      <c r="J1657" s="18">
        <f>STOCK[[#This Row],[Precio Final]]*10%</f>
        <v>2</v>
      </c>
      <c r="K1657" s="15">
        <v>12</v>
      </c>
      <c r="L1657" s="15"/>
      <c r="M1657" s="19"/>
      <c r="N1657" s="14">
        <f t="shared" si="66"/>
        <v>0</v>
      </c>
      <c r="O1657" s="15">
        <f t="shared" si="67"/>
        <v>20</v>
      </c>
      <c r="P1657" s="15">
        <f>STOCK[[#This Row],[Precio Final]]-STOCK[[#This Row],[Costo total]]</f>
        <v>20</v>
      </c>
      <c r="Q1657" s="14">
        <f>STOCK[[#This Row],[Ganancia Unitaria]]*STOCK[[#This Row],[Salidas]]</f>
        <v>20</v>
      </c>
      <c r="R1657" s="14"/>
      <c r="S1657" s="14"/>
      <c r="T1657" s="15"/>
      <c r="U1657" s="14"/>
      <c r="V1657" s="14"/>
    </row>
    <row r="1658" spans="1:22" ht="51" customHeight="1" x14ac:dyDescent="0.2">
      <c r="A1658" s="8" t="s">
        <v>3210</v>
      </c>
      <c r="B1658" s="8" t="s">
        <v>149</v>
      </c>
      <c r="C1658" s="10" t="s">
        <v>3211</v>
      </c>
      <c r="D1658" s="8" t="s">
        <v>42</v>
      </c>
      <c r="E1658" s="9"/>
      <c r="F1658" s="9">
        <v>20</v>
      </c>
      <c r="G1658" s="8">
        <v>1</v>
      </c>
      <c r="H1658" s="11">
        <f>SUMIFS(VENTAS[Cantidad],VENTAS[Código del producto Vendido],STOCK[[#This Row],[Code]])</f>
        <v>0</v>
      </c>
      <c r="I1658" s="8">
        <f>STOCK[[#This Row],[Entradas]]-STOCK[[#This Row],[Salidas]]</f>
        <v>1</v>
      </c>
      <c r="J1658" s="12">
        <f>STOCK[[#This Row],[Precio Final]]*10%</f>
        <v>2</v>
      </c>
      <c r="K1658" s="9">
        <v>12</v>
      </c>
      <c r="L1658" s="9"/>
      <c r="M1658" s="13"/>
      <c r="N1658" s="8">
        <f t="shared" si="66"/>
        <v>0</v>
      </c>
      <c r="O1658" s="9">
        <f t="shared" si="67"/>
        <v>20</v>
      </c>
      <c r="P1658" s="9">
        <f>STOCK[[#This Row],[Precio Final]]-STOCK[[#This Row],[Costo total]]</f>
        <v>20</v>
      </c>
      <c r="Q1658" s="8">
        <f>STOCK[[#This Row],[Ganancia Unitaria]]*STOCK[[#This Row],[Salidas]]</f>
        <v>0</v>
      </c>
      <c r="R1658" s="8"/>
      <c r="S1658" s="8"/>
      <c r="T1658" s="9"/>
      <c r="U1658" s="8"/>
      <c r="V1658" s="8"/>
    </row>
    <row r="1659" spans="1:22" ht="51" customHeight="1" x14ac:dyDescent="0.2">
      <c r="A1659" s="14" t="s">
        <v>3212</v>
      </c>
      <c r="B1659" s="14" t="s">
        <v>99</v>
      </c>
      <c r="C1659" s="16" t="s">
        <v>3213</v>
      </c>
      <c r="D1659" s="14" t="s">
        <v>224</v>
      </c>
      <c r="E1659" s="15"/>
      <c r="F1659" s="15">
        <v>18</v>
      </c>
      <c r="G1659" s="14">
        <v>1</v>
      </c>
      <c r="H1659" s="17">
        <f>SUMIFS(VENTAS[Cantidad],VENTAS[Código del producto Vendido],STOCK[[#This Row],[Code]])</f>
        <v>0</v>
      </c>
      <c r="I1659" s="14">
        <f>STOCK[[#This Row],[Entradas]]-STOCK[[#This Row],[Salidas]]</f>
        <v>1</v>
      </c>
      <c r="J1659" s="18">
        <f>STOCK[[#This Row],[Precio Final]]*10%</f>
        <v>1.8</v>
      </c>
      <c r="K1659" s="15">
        <v>12</v>
      </c>
      <c r="L1659" s="15"/>
      <c r="M1659" s="19"/>
      <c r="N1659" s="14">
        <f t="shared" si="66"/>
        <v>0</v>
      </c>
      <c r="O1659" s="15">
        <f t="shared" si="67"/>
        <v>18</v>
      </c>
      <c r="P1659" s="15">
        <f>STOCK[[#This Row],[Precio Final]]-STOCK[[#This Row],[Costo total]]</f>
        <v>18</v>
      </c>
      <c r="Q1659" s="14">
        <f>STOCK[[#This Row],[Ganancia Unitaria]]*STOCK[[#This Row],[Salidas]]</f>
        <v>0</v>
      </c>
      <c r="R1659" s="14"/>
      <c r="S1659" s="14"/>
      <c r="T1659" s="15"/>
      <c r="U1659" s="14"/>
      <c r="V1659" s="14"/>
    </row>
    <row r="1660" spans="1:22" ht="34" customHeight="1" x14ac:dyDescent="0.2">
      <c r="A1660" s="8" t="s">
        <v>3214</v>
      </c>
      <c r="B1660" s="8" t="s">
        <v>149</v>
      </c>
      <c r="C1660" s="10" t="s">
        <v>3215</v>
      </c>
      <c r="D1660" s="8" t="s">
        <v>42</v>
      </c>
      <c r="E1660" s="9"/>
      <c r="F1660" s="9">
        <v>20</v>
      </c>
      <c r="G1660" s="8">
        <v>1</v>
      </c>
      <c r="H1660" s="11">
        <f>SUMIFS(VENTAS[Cantidad],VENTAS[Código del producto Vendido],STOCK[[#This Row],[Code]])</f>
        <v>1</v>
      </c>
      <c r="I1660" s="8">
        <f>STOCK[[#This Row],[Entradas]]-STOCK[[#This Row],[Salidas]]</f>
        <v>0</v>
      </c>
      <c r="J1660" s="12">
        <f>STOCK[[#This Row],[Precio Final]]*10%</f>
        <v>2</v>
      </c>
      <c r="K1660" s="9">
        <v>12</v>
      </c>
      <c r="L1660" s="9"/>
      <c r="M1660" s="13"/>
      <c r="N1660" s="8">
        <f t="shared" si="66"/>
        <v>0</v>
      </c>
      <c r="O1660" s="9">
        <f t="shared" si="67"/>
        <v>20</v>
      </c>
      <c r="P1660" s="9">
        <f>STOCK[[#This Row],[Precio Final]]-STOCK[[#This Row],[Costo total]]</f>
        <v>20</v>
      </c>
      <c r="Q1660" s="8">
        <f>STOCK[[#This Row],[Ganancia Unitaria]]*STOCK[[#This Row],[Salidas]]</f>
        <v>20</v>
      </c>
      <c r="R1660" s="8"/>
      <c r="S1660" s="8"/>
      <c r="T1660" s="9"/>
      <c r="U1660" s="8"/>
      <c r="V1660" s="8"/>
    </row>
    <row r="1661" spans="1:22" ht="34" customHeight="1" x14ac:dyDescent="0.2">
      <c r="A1661" s="14" t="s">
        <v>3216</v>
      </c>
      <c r="B1661" s="14" t="s">
        <v>99</v>
      </c>
      <c r="C1661" s="16" t="s">
        <v>3215</v>
      </c>
      <c r="D1661" s="14" t="s">
        <v>224</v>
      </c>
      <c r="E1661" s="15"/>
      <c r="F1661" s="15">
        <v>20</v>
      </c>
      <c r="G1661" s="14">
        <v>1</v>
      </c>
      <c r="H1661" s="17">
        <f>SUMIFS(VENTAS[Cantidad],VENTAS[Código del producto Vendido],STOCK[[#This Row],[Code]])</f>
        <v>1</v>
      </c>
      <c r="I1661" s="14">
        <f>STOCK[[#This Row],[Entradas]]-STOCK[[#This Row],[Salidas]]</f>
        <v>0</v>
      </c>
      <c r="J1661" s="18">
        <f>STOCK[[#This Row],[Precio Final]]*10%</f>
        <v>2</v>
      </c>
      <c r="K1661" s="15">
        <v>12</v>
      </c>
      <c r="L1661" s="15"/>
      <c r="M1661" s="19"/>
      <c r="N1661" s="14">
        <f t="shared" si="66"/>
        <v>0</v>
      </c>
      <c r="O1661" s="15">
        <f t="shared" si="67"/>
        <v>20</v>
      </c>
      <c r="P1661" s="15">
        <f>STOCK[[#This Row],[Precio Final]]-STOCK[[#This Row],[Costo total]]</f>
        <v>20</v>
      </c>
      <c r="Q1661" s="14">
        <f>STOCK[[#This Row],[Ganancia Unitaria]]*STOCK[[#This Row],[Salidas]]</f>
        <v>20</v>
      </c>
      <c r="R1661" s="14"/>
      <c r="S1661" s="14"/>
      <c r="T1661" s="15"/>
      <c r="U1661" s="14"/>
      <c r="V1661" s="14"/>
    </row>
    <row r="1662" spans="1:22" ht="34" customHeight="1" x14ac:dyDescent="0.2">
      <c r="A1662" s="8" t="s">
        <v>3217</v>
      </c>
      <c r="B1662" s="8" t="s">
        <v>99</v>
      </c>
      <c r="C1662" s="10" t="s">
        <v>3218</v>
      </c>
      <c r="D1662" s="8" t="s">
        <v>224</v>
      </c>
      <c r="E1662" s="9"/>
      <c r="F1662" s="9">
        <v>20</v>
      </c>
      <c r="G1662" s="8">
        <v>2</v>
      </c>
      <c r="H1662" s="11">
        <f>SUMIFS(VENTAS[Cantidad],VENTAS[Código del producto Vendido],STOCK[[#This Row],[Code]])</f>
        <v>0</v>
      </c>
      <c r="I1662" s="8">
        <f>STOCK[[#This Row],[Entradas]]-STOCK[[#This Row],[Salidas]]</f>
        <v>2</v>
      </c>
      <c r="J1662" s="12">
        <f>STOCK[[#This Row],[Precio Final]]*10%</f>
        <v>2</v>
      </c>
      <c r="K1662" s="9">
        <v>12</v>
      </c>
      <c r="L1662" s="9"/>
      <c r="M1662" s="13"/>
      <c r="N1662" s="8">
        <f t="shared" si="66"/>
        <v>0</v>
      </c>
      <c r="O1662" s="9">
        <f t="shared" si="67"/>
        <v>20</v>
      </c>
      <c r="P1662" s="9">
        <f>STOCK[[#This Row],[Precio Final]]-STOCK[[#This Row],[Costo total]]</f>
        <v>20</v>
      </c>
      <c r="Q1662" s="8">
        <f>STOCK[[#This Row],[Ganancia Unitaria]]*STOCK[[#This Row],[Salidas]]</f>
        <v>0</v>
      </c>
      <c r="R1662" s="8"/>
      <c r="S1662" s="8"/>
      <c r="T1662" s="9"/>
      <c r="U1662" s="8"/>
      <c r="V1662" s="8"/>
    </row>
    <row r="1663" spans="1:22" ht="34" customHeight="1" x14ac:dyDescent="0.2">
      <c r="A1663" s="14" t="s">
        <v>3219</v>
      </c>
      <c r="B1663" s="14" t="s">
        <v>99</v>
      </c>
      <c r="C1663" s="16" t="s">
        <v>3220</v>
      </c>
      <c r="D1663" s="14" t="s">
        <v>113</v>
      </c>
      <c r="E1663" s="15"/>
      <c r="F1663" s="15">
        <v>20</v>
      </c>
      <c r="G1663" s="14">
        <v>1</v>
      </c>
      <c r="H1663" s="17">
        <f>SUMIFS(VENTAS[Cantidad],VENTAS[Código del producto Vendido],STOCK[[#This Row],[Code]])</f>
        <v>0</v>
      </c>
      <c r="I1663" s="14">
        <f>STOCK[[#This Row],[Entradas]]-STOCK[[#This Row],[Salidas]]</f>
        <v>1</v>
      </c>
      <c r="J1663" s="18">
        <f>STOCK[[#This Row],[Precio Final]]*10%</f>
        <v>2</v>
      </c>
      <c r="K1663" s="15">
        <v>12</v>
      </c>
      <c r="L1663" s="15"/>
      <c r="M1663" s="19"/>
      <c r="N1663" s="14">
        <f t="shared" si="66"/>
        <v>0</v>
      </c>
      <c r="O1663" s="15">
        <f t="shared" si="67"/>
        <v>20</v>
      </c>
      <c r="P1663" s="15">
        <f>STOCK[[#This Row],[Precio Final]]-STOCK[[#This Row],[Costo total]]</f>
        <v>20</v>
      </c>
      <c r="Q1663" s="14">
        <f>STOCK[[#This Row],[Ganancia Unitaria]]*STOCK[[#This Row],[Salidas]]</f>
        <v>0</v>
      </c>
      <c r="R1663" s="14"/>
      <c r="S1663" s="14"/>
      <c r="T1663" s="15"/>
      <c r="U1663" s="14"/>
      <c r="V1663" s="14"/>
    </row>
    <row r="1664" spans="1:22" ht="34" customHeight="1" x14ac:dyDescent="0.2">
      <c r="A1664" s="8" t="s">
        <v>3221</v>
      </c>
      <c r="B1664" s="8" t="s">
        <v>99</v>
      </c>
      <c r="C1664" s="10" t="s">
        <v>3222</v>
      </c>
      <c r="D1664" s="8" t="s">
        <v>113</v>
      </c>
      <c r="E1664" s="9"/>
      <c r="F1664" s="9">
        <v>30</v>
      </c>
      <c r="G1664" s="8">
        <v>1</v>
      </c>
      <c r="H1664" s="11">
        <f>SUMIFS(VENTAS[Cantidad],VENTAS[Código del producto Vendido],STOCK[[#This Row],[Code]])</f>
        <v>0</v>
      </c>
      <c r="I1664" s="8">
        <f>STOCK[[#This Row],[Entradas]]-STOCK[[#This Row],[Salidas]]</f>
        <v>1</v>
      </c>
      <c r="J1664" s="12">
        <f>STOCK[[#This Row],[Precio Final]]*10%</f>
        <v>3</v>
      </c>
      <c r="K1664" s="9">
        <v>12</v>
      </c>
      <c r="L1664" s="9"/>
      <c r="M1664" s="13"/>
      <c r="N1664" s="8">
        <f t="shared" si="66"/>
        <v>0</v>
      </c>
      <c r="O1664" s="9">
        <f t="shared" si="67"/>
        <v>30</v>
      </c>
      <c r="P1664" s="9">
        <f>STOCK[[#This Row],[Precio Final]]-STOCK[[#This Row],[Costo total]]</f>
        <v>30</v>
      </c>
      <c r="Q1664" s="8">
        <f>STOCK[[#This Row],[Ganancia Unitaria]]*STOCK[[#This Row],[Salidas]]</f>
        <v>0</v>
      </c>
      <c r="R1664" s="8"/>
      <c r="S1664" s="8"/>
      <c r="T1664" s="9"/>
      <c r="U1664" s="8"/>
      <c r="V1664" s="8"/>
    </row>
    <row r="1665" spans="1:22" ht="34" customHeight="1" x14ac:dyDescent="0.2">
      <c r="A1665" s="14" t="s">
        <v>3223</v>
      </c>
      <c r="B1665" s="14" t="s">
        <v>160</v>
      </c>
      <c r="C1665" s="16" t="s">
        <v>3224</v>
      </c>
      <c r="D1665" s="14" t="s">
        <v>46</v>
      </c>
      <c r="E1665" s="15"/>
      <c r="F1665" s="15">
        <v>25</v>
      </c>
      <c r="G1665" s="14">
        <v>1</v>
      </c>
      <c r="H1665" s="17">
        <f>SUMIFS(VENTAS[Cantidad],VENTAS[Código del producto Vendido],STOCK[[#This Row],[Code]])</f>
        <v>0</v>
      </c>
      <c r="I1665" s="14">
        <f>STOCK[[#This Row],[Entradas]]-STOCK[[#This Row],[Salidas]]</f>
        <v>1</v>
      </c>
      <c r="J1665" s="18">
        <f>STOCK[[#This Row],[Precio Final]]*10%</f>
        <v>2.5</v>
      </c>
      <c r="K1665" s="15">
        <v>12</v>
      </c>
      <c r="L1665" s="15"/>
      <c r="M1665" s="19"/>
      <c r="N1665" s="14">
        <f t="shared" si="66"/>
        <v>0</v>
      </c>
      <c r="O1665" s="15">
        <f t="shared" si="67"/>
        <v>25</v>
      </c>
      <c r="P1665" s="15">
        <f>STOCK[[#This Row],[Precio Final]]-STOCK[[#This Row],[Costo total]]</f>
        <v>25</v>
      </c>
      <c r="Q1665" s="14">
        <f>STOCK[[#This Row],[Ganancia Unitaria]]*STOCK[[#This Row],[Salidas]]</f>
        <v>0</v>
      </c>
      <c r="R1665" s="14"/>
      <c r="S1665" s="14"/>
      <c r="T1665" s="15"/>
      <c r="U1665" s="14"/>
      <c r="V1665" s="14"/>
    </row>
    <row r="1666" spans="1:22" ht="51" customHeight="1" x14ac:dyDescent="0.2">
      <c r="A1666" s="8" t="s">
        <v>3225</v>
      </c>
      <c r="B1666" s="8" t="s">
        <v>80</v>
      </c>
      <c r="C1666" s="10" t="s">
        <v>3226</v>
      </c>
      <c r="D1666" s="8" t="s">
        <v>42</v>
      </c>
      <c r="E1666" s="9"/>
      <c r="F1666" s="9">
        <v>25</v>
      </c>
      <c r="G1666" s="8">
        <v>1</v>
      </c>
      <c r="H1666" s="11">
        <f>SUMIFS(VENTAS[Cantidad],VENTAS[Código del producto Vendido],STOCK[[#This Row],[Code]])</f>
        <v>0</v>
      </c>
      <c r="I1666" s="8">
        <f>STOCK[[#This Row],[Entradas]]-STOCK[[#This Row],[Salidas]]</f>
        <v>1</v>
      </c>
      <c r="J1666" s="12">
        <f>STOCK[[#This Row],[Precio Final]]*10%</f>
        <v>2.5</v>
      </c>
      <c r="K1666" s="9">
        <v>12</v>
      </c>
      <c r="L1666" s="9"/>
      <c r="M1666" s="13"/>
      <c r="N1666" s="8">
        <f t="shared" ref="N1666:N1729" si="68">M1666*1.5</f>
        <v>0</v>
      </c>
      <c r="O1666" s="9">
        <f t="shared" si="67"/>
        <v>25</v>
      </c>
      <c r="P1666" s="9">
        <f>STOCK[[#This Row],[Precio Final]]-STOCK[[#This Row],[Costo total]]</f>
        <v>25</v>
      </c>
      <c r="Q1666" s="8">
        <f>STOCK[[#This Row],[Ganancia Unitaria]]*STOCK[[#This Row],[Salidas]]</f>
        <v>0</v>
      </c>
      <c r="R1666" s="8"/>
      <c r="S1666" s="8"/>
      <c r="T1666" s="9"/>
      <c r="U1666" s="8"/>
      <c r="V1666" s="8"/>
    </row>
    <row r="1667" spans="1:22" ht="17" customHeight="1" x14ac:dyDescent="0.2">
      <c r="A1667" s="14" t="s">
        <v>3227</v>
      </c>
      <c r="B1667" s="14" t="s">
        <v>99</v>
      </c>
      <c r="C1667" s="16" t="s">
        <v>3228</v>
      </c>
      <c r="D1667" s="14" t="s">
        <v>113</v>
      </c>
      <c r="E1667" s="15"/>
      <c r="F1667" s="15">
        <v>20</v>
      </c>
      <c r="G1667" s="14">
        <v>1</v>
      </c>
      <c r="H1667" s="17">
        <f>SUMIFS(VENTAS[Cantidad],VENTAS[Código del producto Vendido],STOCK[[#This Row],[Code]])</f>
        <v>0</v>
      </c>
      <c r="I1667" s="14">
        <f>STOCK[[#This Row],[Entradas]]-STOCK[[#This Row],[Salidas]]</f>
        <v>1</v>
      </c>
      <c r="J1667" s="18">
        <f>STOCK[[#This Row],[Precio Final]]*10%</f>
        <v>2</v>
      </c>
      <c r="K1667" s="15">
        <v>12</v>
      </c>
      <c r="L1667" s="15"/>
      <c r="M1667" s="19"/>
      <c r="N1667" s="14">
        <f t="shared" si="68"/>
        <v>0</v>
      </c>
      <c r="O1667" s="15">
        <f t="shared" si="67"/>
        <v>20</v>
      </c>
      <c r="P1667" s="15">
        <f>STOCK[[#This Row],[Precio Final]]-STOCK[[#This Row],[Costo total]]</f>
        <v>20</v>
      </c>
      <c r="Q1667" s="14">
        <f>STOCK[[#This Row],[Ganancia Unitaria]]*STOCK[[#This Row],[Salidas]]</f>
        <v>0</v>
      </c>
      <c r="R1667" s="14"/>
      <c r="S1667" s="14"/>
      <c r="T1667" s="15"/>
      <c r="U1667" s="14"/>
      <c r="V1667" s="14"/>
    </row>
    <row r="1668" spans="1:22" ht="34" customHeight="1" x14ac:dyDescent="0.2">
      <c r="A1668" s="8" t="s">
        <v>3229</v>
      </c>
      <c r="B1668" s="8" t="s">
        <v>513</v>
      </c>
      <c r="C1668" s="10" t="s">
        <v>3220</v>
      </c>
      <c r="D1668" s="8" t="s">
        <v>34</v>
      </c>
      <c r="E1668" s="9"/>
      <c r="F1668" s="9">
        <v>20</v>
      </c>
      <c r="G1668" s="8">
        <v>1</v>
      </c>
      <c r="H1668" s="11">
        <f>SUMIFS(VENTAS[Cantidad],VENTAS[Código del producto Vendido],STOCK[[#This Row],[Code]])</f>
        <v>1</v>
      </c>
      <c r="I1668" s="8">
        <f>STOCK[[#This Row],[Entradas]]-STOCK[[#This Row],[Salidas]]</f>
        <v>0</v>
      </c>
      <c r="J1668" s="12">
        <f>STOCK[[#This Row],[Precio Final]]*10%</f>
        <v>2</v>
      </c>
      <c r="K1668" s="9">
        <v>12</v>
      </c>
      <c r="L1668" s="9"/>
      <c r="M1668" s="13"/>
      <c r="N1668" s="8">
        <f t="shared" si="68"/>
        <v>0</v>
      </c>
      <c r="O1668" s="9">
        <f t="shared" si="67"/>
        <v>20</v>
      </c>
      <c r="P1668" s="9">
        <f>STOCK[[#This Row],[Precio Final]]-STOCK[[#This Row],[Costo total]]</f>
        <v>20</v>
      </c>
      <c r="Q1668" s="8">
        <f>STOCK[[#This Row],[Ganancia Unitaria]]*STOCK[[#This Row],[Salidas]]</f>
        <v>20</v>
      </c>
      <c r="R1668" s="8"/>
      <c r="S1668" s="8"/>
      <c r="T1668" s="9"/>
      <c r="U1668" s="8"/>
      <c r="V1668" s="8"/>
    </row>
    <row r="1669" spans="1:22" ht="51" customHeight="1" x14ac:dyDescent="0.2">
      <c r="A1669" s="14" t="s">
        <v>3230</v>
      </c>
      <c r="B1669" s="14" t="s">
        <v>99</v>
      </c>
      <c r="C1669" s="16" t="s">
        <v>3231</v>
      </c>
      <c r="D1669" s="14" t="s">
        <v>224</v>
      </c>
      <c r="E1669" s="15"/>
      <c r="F1669" s="15">
        <v>25</v>
      </c>
      <c r="G1669" s="14">
        <v>1</v>
      </c>
      <c r="H1669" s="17">
        <f>SUMIFS(VENTAS[Cantidad],VENTAS[Código del producto Vendido],STOCK[[#This Row],[Code]])</f>
        <v>0</v>
      </c>
      <c r="I1669" s="14">
        <f>STOCK[[#This Row],[Entradas]]-STOCK[[#This Row],[Salidas]]</f>
        <v>1</v>
      </c>
      <c r="J1669" s="18">
        <f>STOCK[[#This Row],[Precio Final]]*10%</f>
        <v>2.5</v>
      </c>
      <c r="K1669" s="15">
        <v>12</v>
      </c>
      <c r="L1669" s="15"/>
      <c r="M1669" s="19"/>
      <c r="N1669" s="14">
        <f t="shared" si="68"/>
        <v>0</v>
      </c>
      <c r="O1669" s="15">
        <f t="shared" si="67"/>
        <v>25</v>
      </c>
      <c r="P1669" s="15">
        <f>STOCK[[#This Row],[Precio Final]]-STOCK[[#This Row],[Costo total]]</f>
        <v>25</v>
      </c>
      <c r="Q1669" s="14">
        <f>STOCK[[#This Row],[Ganancia Unitaria]]*STOCK[[#This Row],[Salidas]]</f>
        <v>0</v>
      </c>
      <c r="R1669" s="14"/>
      <c r="S1669" s="14"/>
      <c r="T1669" s="15"/>
      <c r="U1669" s="14"/>
      <c r="V1669" s="14"/>
    </row>
    <row r="1670" spans="1:22" ht="17" customHeight="1" x14ac:dyDescent="0.2">
      <c r="A1670" s="8" t="s">
        <v>3232</v>
      </c>
      <c r="B1670" s="8" t="s">
        <v>149</v>
      </c>
      <c r="C1670" s="10" t="s">
        <v>3233</v>
      </c>
      <c r="D1670" s="8" t="s">
        <v>46</v>
      </c>
      <c r="E1670" s="9"/>
      <c r="F1670" s="9">
        <v>20</v>
      </c>
      <c r="G1670" s="8">
        <v>1</v>
      </c>
      <c r="H1670" s="11">
        <f>SUMIFS(VENTAS[Cantidad],VENTAS[Código del producto Vendido],STOCK[[#This Row],[Code]])</f>
        <v>1</v>
      </c>
      <c r="I1670" s="8">
        <f>STOCK[[#This Row],[Entradas]]-STOCK[[#This Row],[Salidas]]</f>
        <v>0</v>
      </c>
      <c r="J1670" s="12">
        <f>STOCK[[#This Row],[Precio Final]]*10%</f>
        <v>2</v>
      </c>
      <c r="K1670" s="9">
        <v>12</v>
      </c>
      <c r="L1670" s="9"/>
      <c r="M1670" s="13"/>
      <c r="N1670" s="8">
        <f t="shared" si="68"/>
        <v>0</v>
      </c>
      <c r="O1670" s="9">
        <f t="shared" si="67"/>
        <v>20</v>
      </c>
      <c r="P1670" s="9">
        <f>STOCK[[#This Row],[Precio Final]]-STOCK[[#This Row],[Costo total]]</f>
        <v>20</v>
      </c>
      <c r="Q1670" s="8">
        <f>STOCK[[#This Row],[Ganancia Unitaria]]*STOCK[[#This Row],[Salidas]]</f>
        <v>20</v>
      </c>
      <c r="R1670" s="8"/>
      <c r="S1670" s="8"/>
      <c r="T1670" s="9"/>
      <c r="U1670" s="8"/>
      <c r="V1670" s="8"/>
    </row>
    <row r="1671" spans="1:22" ht="51" customHeight="1" x14ac:dyDescent="0.2">
      <c r="A1671" s="14" t="s">
        <v>3234</v>
      </c>
      <c r="B1671" s="14" t="s">
        <v>513</v>
      </c>
      <c r="C1671" s="16" t="s">
        <v>3235</v>
      </c>
      <c r="D1671" s="14" t="s">
        <v>34</v>
      </c>
      <c r="E1671" s="15"/>
      <c r="F1671" s="15">
        <v>20</v>
      </c>
      <c r="G1671" s="14">
        <v>1</v>
      </c>
      <c r="H1671" s="17">
        <f>SUMIFS(VENTAS[Cantidad],VENTAS[Código del producto Vendido],STOCK[[#This Row],[Code]])</f>
        <v>0</v>
      </c>
      <c r="I1671" s="14">
        <f>STOCK[[#This Row],[Entradas]]-STOCK[[#This Row],[Salidas]]</f>
        <v>1</v>
      </c>
      <c r="J1671" s="18">
        <f>STOCK[[#This Row],[Precio Final]]*10%</f>
        <v>2</v>
      </c>
      <c r="K1671" s="15">
        <v>12</v>
      </c>
      <c r="L1671" s="15"/>
      <c r="M1671" s="19"/>
      <c r="N1671" s="14">
        <f t="shared" si="68"/>
        <v>0</v>
      </c>
      <c r="O1671" s="15">
        <f t="shared" si="67"/>
        <v>20</v>
      </c>
      <c r="P1671" s="15">
        <f>STOCK[[#This Row],[Precio Final]]-STOCK[[#This Row],[Costo total]]</f>
        <v>20</v>
      </c>
      <c r="Q1671" s="14">
        <f>STOCK[[#This Row],[Ganancia Unitaria]]*STOCK[[#This Row],[Salidas]]</f>
        <v>0</v>
      </c>
      <c r="R1671" s="14"/>
      <c r="S1671" s="14"/>
      <c r="T1671" s="15"/>
      <c r="U1671" s="14"/>
      <c r="V1671" s="14"/>
    </row>
    <row r="1672" spans="1:22" ht="34" customHeight="1" x14ac:dyDescent="0.2">
      <c r="A1672" s="8" t="s">
        <v>3236</v>
      </c>
      <c r="B1672" s="8" t="s">
        <v>149</v>
      </c>
      <c r="C1672" s="10" t="s">
        <v>3237</v>
      </c>
      <c r="D1672" s="8" t="s">
        <v>69</v>
      </c>
      <c r="E1672" s="9"/>
      <c r="F1672" s="9">
        <v>20</v>
      </c>
      <c r="G1672" s="8">
        <v>1</v>
      </c>
      <c r="H1672" s="11">
        <f>SUMIFS(VENTAS[Cantidad],VENTAS[Código del producto Vendido],STOCK[[#This Row],[Code]])</f>
        <v>0</v>
      </c>
      <c r="I1672" s="8">
        <f>STOCK[[#This Row],[Entradas]]-STOCK[[#This Row],[Salidas]]</f>
        <v>1</v>
      </c>
      <c r="J1672" s="12">
        <f>STOCK[[#This Row],[Precio Final]]*10%</f>
        <v>2</v>
      </c>
      <c r="K1672" s="9">
        <v>12</v>
      </c>
      <c r="L1672" s="9"/>
      <c r="M1672" s="13"/>
      <c r="N1672" s="8">
        <f t="shared" si="68"/>
        <v>0</v>
      </c>
      <c r="O1672" s="9">
        <f t="shared" si="67"/>
        <v>20</v>
      </c>
      <c r="P1672" s="9">
        <f>STOCK[[#This Row],[Precio Final]]-STOCK[[#This Row],[Costo total]]</f>
        <v>20</v>
      </c>
      <c r="Q1672" s="8">
        <f>STOCK[[#This Row],[Ganancia Unitaria]]*STOCK[[#This Row],[Salidas]]</f>
        <v>0</v>
      </c>
      <c r="R1672" s="8"/>
      <c r="S1672" s="8"/>
      <c r="T1672" s="9"/>
      <c r="U1672" s="8"/>
      <c r="V1672" s="8"/>
    </row>
    <row r="1673" spans="1:22" ht="34" customHeight="1" x14ac:dyDescent="0.2">
      <c r="A1673" s="14" t="s">
        <v>3238</v>
      </c>
      <c r="B1673" s="14" t="s">
        <v>99</v>
      </c>
      <c r="C1673" s="16" t="s">
        <v>3239</v>
      </c>
      <c r="D1673" s="14" t="s">
        <v>113</v>
      </c>
      <c r="E1673" s="15"/>
      <c r="F1673" s="15">
        <v>20</v>
      </c>
      <c r="G1673" s="14">
        <v>1</v>
      </c>
      <c r="H1673" s="17">
        <f>SUMIFS(VENTAS[Cantidad],VENTAS[Código del producto Vendido],STOCK[[#This Row],[Code]])</f>
        <v>1</v>
      </c>
      <c r="I1673" s="14">
        <f>STOCK[[#This Row],[Entradas]]-STOCK[[#This Row],[Salidas]]</f>
        <v>0</v>
      </c>
      <c r="J1673" s="18">
        <f>STOCK[[#This Row],[Precio Final]]*10%</f>
        <v>2</v>
      </c>
      <c r="K1673" s="15">
        <v>12</v>
      </c>
      <c r="L1673" s="15"/>
      <c r="M1673" s="19"/>
      <c r="N1673" s="14">
        <f t="shared" si="68"/>
        <v>0</v>
      </c>
      <c r="O1673" s="15">
        <f t="shared" si="67"/>
        <v>20</v>
      </c>
      <c r="P1673" s="15">
        <f>STOCK[[#This Row],[Precio Final]]-STOCK[[#This Row],[Costo total]]</f>
        <v>20</v>
      </c>
      <c r="Q1673" s="14">
        <f>STOCK[[#This Row],[Ganancia Unitaria]]*STOCK[[#This Row],[Salidas]]</f>
        <v>20</v>
      </c>
      <c r="R1673" s="14"/>
      <c r="S1673" s="14"/>
      <c r="T1673" s="15"/>
      <c r="U1673" s="14"/>
      <c r="V1673" s="14"/>
    </row>
    <row r="1674" spans="1:22" ht="34" customHeight="1" x14ac:dyDescent="0.2">
      <c r="A1674" s="8" t="s">
        <v>3240</v>
      </c>
      <c r="B1674" s="8" t="s">
        <v>506</v>
      </c>
      <c r="C1674" s="10" t="s">
        <v>3241</v>
      </c>
      <c r="D1674" s="8" t="s">
        <v>113</v>
      </c>
      <c r="E1674" s="9"/>
      <c r="F1674" s="9">
        <v>30</v>
      </c>
      <c r="G1674" s="8">
        <v>1</v>
      </c>
      <c r="H1674" s="11">
        <f>SUMIFS(VENTAS[Cantidad],VENTAS[Código del producto Vendido],STOCK[[#This Row],[Code]])</f>
        <v>0</v>
      </c>
      <c r="I1674" s="8">
        <f>STOCK[[#This Row],[Entradas]]-STOCK[[#This Row],[Salidas]]</f>
        <v>1</v>
      </c>
      <c r="J1674" s="12">
        <f>STOCK[[#This Row],[Precio Final]]*10%</f>
        <v>3</v>
      </c>
      <c r="K1674" s="9">
        <v>12</v>
      </c>
      <c r="L1674" s="9"/>
      <c r="M1674" s="13"/>
      <c r="N1674" s="8">
        <f t="shared" si="68"/>
        <v>0</v>
      </c>
      <c r="O1674" s="9">
        <f t="shared" si="67"/>
        <v>30</v>
      </c>
      <c r="P1674" s="9">
        <f>STOCK[[#This Row],[Precio Final]]-STOCK[[#This Row],[Costo total]]</f>
        <v>30</v>
      </c>
      <c r="Q1674" s="8">
        <f>STOCK[[#This Row],[Ganancia Unitaria]]*STOCK[[#This Row],[Salidas]]</f>
        <v>0</v>
      </c>
      <c r="R1674" s="8"/>
      <c r="S1674" s="8"/>
      <c r="T1674" s="9"/>
      <c r="U1674" s="8"/>
      <c r="V1674" s="8"/>
    </row>
    <row r="1675" spans="1:22" ht="34" customHeight="1" x14ac:dyDescent="0.2">
      <c r="A1675" s="14" t="s">
        <v>3242</v>
      </c>
      <c r="B1675" s="14" t="s">
        <v>80</v>
      </c>
      <c r="C1675" s="16" t="s">
        <v>3243</v>
      </c>
      <c r="D1675" s="14" t="s">
        <v>46</v>
      </c>
      <c r="E1675" s="15"/>
      <c r="F1675" s="15">
        <v>30</v>
      </c>
      <c r="G1675" s="14">
        <v>1</v>
      </c>
      <c r="H1675" s="17">
        <f>SUMIFS(VENTAS[Cantidad],VENTAS[Código del producto Vendido],STOCK[[#This Row],[Code]])</f>
        <v>0</v>
      </c>
      <c r="I1675" s="14">
        <f>STOCK[[#This Row],[Entradas]]-STOCK[[#This Row],[Salidas]]</f>
        <v>1</v>
      </c>
      <c r="J1675" s="18">
        <f>STOCK[[#This Row],[Precio Final]]*10%</f>
        <v>3</v>
      </c>
      <c r="K1675" s="15">
        <v>12</v>
      </c>
      <c r="L1675" s="15"/>
      <c r="M1675" s="19"/>
      <c r="N1675" s="14">
        <f t="shared" si="68"/>
        <v>0</v>
      </c>
      <c r="O1675" s="15">
        <f t="shared" si="67"/>
        <v>30</v>
      </c>
      <c r="P1675" s="15">
        <f>STOCK[[#This Row],[Precio Final]]-STOCK[[#This Row],[Costo total]]</f>
        <v>30</v>
      </c>
      <c r="Q1675" s="14">
        <f>STOCK[[#This Row],[Ganancia Unitaria]]*STOCK[[#This Row],[Salidas]]</f>
        <v>0</v>
      </c>
      <c r="R1675" s="14"/>
      <c r="S1675" s="14"/>
      <c r="T1675" s="15"/>
      <c r="U1675" s="14"/>
      <c r="V1675" s="14"/>
    </row>
    <row r="1676" spans="1:22" ht="51" customHeight="1" x14ac:dyDescent="0.2">
      <c r="A1676" s="8" t="s">
        <v>3244</v>
      </c>
      <c r="B1676" s="8" t="s">
        <v>506</v>
      </c>
      <c r="C1676" s="10" t="s">
        <v>3245</v>
      </c>
      <c r="D1676" s="8" t="s">
        <v>113</v>
      </c>
      <c r="E1676" s="9"/>
      <c r="F1676" s="9">
        <v>25</v>
      </c>
      <c r="G1676" s="8">
        <v>1</v>
      </c>
      <c r="H1676" s="11">
        <f>SUMIFS(VENTAS[Cantidad],VENTAS[Código del producto Vendido],STOCK[[#This Row],[Code]])</f>
        <v>0</v>
      </c>
      <c r="I1676" s="8">
        <f>STOCK[[#This Row],[Entradas]]-STOCK[[#This Row],[Salidas]]</f>
        <v>1</v>
      </c>
      <c r="J1676" s="12">
        <f>STOCK[[#This Row],[Precio Final]]*10%</f>
        <v>2.5</v>
      </c>
      <c r="K1676" s="9">
        <v>12</v>
      </c>
      <c r="L1676" s="9"/>
      <c r="M1676" s="13"/>
      <c r="N1676" s="8">
        <f t="shared" si="68"/>
        <v>0</v>
      </c>
      <c r="O1676" s="9">
        <f t="shared" si="67"/>
        <v>25</v>
      </c>
      <c r="P1676" s="9">
        <f>STOCK[[#This Row],[Precio Final]]-STOCK[[#This Row],[Costo total]]</f>
        <v>25</v>
      </c>
      <c r="Q1676" s="8">
        <f>STOCK[[#This Row],[Ganancia Unitaria]]*STOCK[[#This Row],[Salidas]]</f>
        <v>0</v>
      </c>
      <c r="R1676" s="8"/>
      <c r="S1676" s="8"/>
      <c r="T1676" s="9"/>
      <c r="U1676" s="8"/>
      <c r="V1676" s="8"/>
    </row>
    <row r="1677" spans="1:22" ht="34" customHeight="1" x14ac:dyDescent="0.2">
      <c r="A1677" s="14" t="s">
        <v>3246</v>
      </c>
      <c r="B1677" s="14" t="s">
        <v>83</v>
      </c>
      <c r="C1677" s="16" t="s">
        <v>3247</v>
      </c>
      <c r="D1677" s="14" t="s">
        <v>34</v>
      </c>
      <c r="E1677" s="15"/>
      <c r="F1677" s="15">
        <v>30</v>
      </c>
      <c r="G1677" s="14">
        <v>1</v>
      </c>
      <c r="H1677" s="17">
        <f>SUMIFS(VENTAS[Cantidad],VENTAS[Código del producto Vendido],STOCK[[#This Row],[Code]])</f>
        <v>0</v>
      </c>
      <c r="I1677" s="14">
        <f>STOCK[[#This Row],[Entradas]]-STOCK[[#This Row],[Salidas]]</f>
        <v>1</v>
      </c>
      <c r="J1677" s="18">
        <f>STOCK[[#This Row],[Precio Final]]*10%</f>
        <v>3</v>
      </c>
      <c r="K1677" s="15">
        <v>12</v>
      </c>
      <c r="L1677" s="15"/>
      <c r="M1677" s="19"/>
      <c r="N1677" s="14">
        <f t="shared" si="68"/>
        <v>0</v>
      </c>
      <c r="O1677" s="15">
        <f t="shared" si="67"/>
        <v>30</v>
      </c>
      <c r="P1677" s="15">
        <f>STOCK[[#This Row],[Precio Final]]-STOCK[[#This Row],[Costo total]]</f>
        <v>30</v>
      </c>
      <c r="Q1677" s="14">
        <f>STOCK[[#This Row],[Ganancia Unitaria]]*STOCK[[#This Row],[Salidas]]</f>
        <v>0</v>
      </c>
      <c r="R1677" s="14"/>
      <c r="S1677" s="14"/>
      <c r="T1677" s="15"/>
      <c r="U1677" s="14"/>
      <c r="V1677" s="14"/>
    </row>
    <row r="1678" spans="1:22" ht="34" customHeight="1" x14ac:dyDescent="0.2">
      <c r="A1678" s="8" t="s">
        <v>3248</v>
      </c>
      <c r="B1678" s="8" t="s">
        <v>506</v>
      </c>
      <c r="C1678" s="10" t="s">
        <v>3249</v>
      </c>
      <c r="D1678" s="8" t="s">
        <v>224</v>
      </c>
      <c r="E1678" s="9"/>
      <c r="F1678" s="9">
        <v>30</v>
      </c>
      <c r="G1678" s="8">
        <v>1</v>
      </c>
      <c r="H1678" s="11">
        <f>SUMIFS(VENTAS[Cantidad],VENTAS[Código del producto Vendido],STOCK[[#This Row],[Code]])</f>
        <v>0</v>
      </c>
      <c r="I1678" s="8">
        <f>STOCK[[#This Row],[Entradas]]-STOCK[[#This Row],[Salidas]]</f>
        <v>1</v>
      </c>
      <c r="J1678" s="12">
        <f>STOCK[[#This Row],[Precio Final]]*10%</f>
        <v>3</v>
      </c>
      <c r="K1678" s="9">
        <v>12</v>
      </c>
      <c r="L1678" s="9"/>
      <c r="M1678" s="13"/>
      <c r="N1678" s="8">
        <f t="shared" si="68"/>
        <v>0</v>
      </c>
      <c r="O1678" s="9">
        <f t="shared" si="67"/>
        <v>30</v>
      </c>
      <c r="P1678" s="9">
        <f>STOCK[[#This Row],[Precio Final]]-STOCK[[#This Row],[Costo total]]</f>
        <v>30</v>
      </c>
      <c r="Q1678" s="8">
        <f>STOCK[[#This Row],[Ganancia Unitaria]]*STOCK[[#This Row],[Salidas]]</f>
        <v>0</v>
      </c>
      <c r="R1678" s="8"/>
      <c r="S1678" s="8"/>
      <c r="T1678" s="9"/>
      <c r="U1678" s="8"/>
      <c r="V1678" s="8"/>
    </row>
    <row r="1679" spans="1:22" ht="51" customHeight="1" x14ac:dyDescent="0.2">
      <c r="A1679" s="14" t="s">
        <v>3250</v>
      </c>
      <c r="B1679" s="14" t="s">
        <v>506</v>
      </c>
      <c r="C1679" s="16" t="s">
        <v>3251</v>
      </c>
      <c r="D1679" s="14" t="s">
        <v>113</v>
      </c>
      <c r="E1679" s="15"/>
      <c r="F1679" s="15">
        <v>25</v>
      </c>
      <c r="G1679" s="14">
        <v>1</v>
      </c>
      <c r="H1679" s="17">
        <f>SUMIFS(VENTAS[Cantidad],VENTAS[Código del producto Vendido],STOCK[[#This Row],[Code]])</f>
        <v>0</v>
      </c>
      <c r="I1679" s="14">
        <f>STOCK[[#This Row],[Entradas]]-STOCK[[#This Row],[Salidas]]</f>
        <v>1</v>
      </c>
      <c r="J1679" s="18">
        <f>STOCK[[#This Row],[Precio Final]]*10%</f>
        <v>2.5</v>
      </c>
      <c r="K1679" s="15">
        <v>12</v>
      </c>
      <c r="L1679" s="15"/>
      <c r="M1679" s="19"/>
      <c r="N1679" s="14">
        <f t="shared" si="68"/>
        <v>0</v>
      </c>
      <c r="O1679" s="15">
        <f t="shared" si="67"/>
        <v>25</v>
      </c>
      <c r="P1679" s="15">
        <f>STOCK[[#This Row],[Precio Final]]-STOCK[[#This Row],[Costo total]]</f>
        <v>25</v>
      </c>
      <c r="Q1679" s="14">
        <f>STOCK[[#This Row],[Ganancia Unitaria]]*STOCK[[#This Row],[Salidas]]</f>
        <v>0</v>
      </c>
      <c r="R1679" s="14"/>
      <c r="S1679" s="14"/>
      <c r="T1679" s="15"/>
      <c r="U1679" s="14"/>
      <c r="V1679" s="14"/>
    </row>
    <row r="1680" spans="1:22" ht="51" customHeight="1" x14ac:dyDescent="0.2">
      <c r="A1680" s="8" t="s">
        <v>3252</v>
      </c>
      <c r="B1680" s="8" t="s">
        <v>149</v>
      </c>
      <c r="C1680" s="10" t="s">
        <v>3253</v>
      </c>
      <c r="D1680" s="8" t="s">
        <v>42</v>
      </c>
      <c r="E1680" s="9"/>
      <c r="F1680" s="9">
        <v>30</v>
      </c>
      <c r="G1680" s="8">
        <v>1</v>
      </c>
      <c r="H1680" s="11">
        <f>SUMIFS(VENTAS[Cantidad],VENTAS[Código del producto Vendido],STOCK[[#This Row],[Code]])</f>
        <v>1</v>
      </c>
      <c r="I1680" s="8">
        <f>STOCK[[#This Row],[Entradas]]-STOCK[[#This Row],[Salidas]]</f>
        <v>0</v>
      </c>
      <c r="J1680" s="12">
        <f>STOCK[[#This Row],[Precio Final]]*10%</f>
        <v>3</v>
      </c>
      <c r="K1680" s="9">
        <v>12</v>
      </c>
      <c r="L1680" s="9"/>
      <c r="M1680" s="13"/>
      <c r="N1680" s="8">
        <f t="shared" si="68"/>
        <v>0</v>
      </c>
      <c r="O1680" s="9">
        <f t="shared" si="67"/>
        <v>30</v>
      </c>
      <c r="P1680" s="9">
        <f>STOCK[[#This Row],[Precio Final]]-STOCK[[#This Row],[Costo total]]</f>
        <v>30</v>
      </c>
      <c r="Q1680" s="8">
        <f>STOCK[[#This Row],[Ganancia Unitaria]]*STOCK[[#This Row],[Salidas]]</f>
        <v>30</v>
      </c>
      <c r="R1680" s="8"/>
      <c r="S1680" s="8"/>
      <c r="T1680" s="9"/>
      <c r="U1680" s="8"/>
      <c r="V1680" s="8"/>
    </row>
    <row r="1681" spans="1:22" ht="51" customHeight="1" x14ac:dyDescent="0.2">
      <c r="A1681" s="14" t="s">
        <v>3254</v>
      </c>
      <c r="B1681" s="14" t="s">
        <v>149</v>
      </c>
      <c r="C1681" s="16" t="s">
        <v>3255</v>
      </c>
      <c r="D1681" s="14" t="s">
        <v>42</v>
      </c>
      <c r="E1681" s="15"/>
      <c r="F1681" s="15">
        <v>30</v>
      </c>
      <c r="G1681" s="14">
        <v>1</v>
      </c>
      <c r="H1681" s="17">
        <f>SUMIFS(VENTAS[Cantidad],VENTAS[Código del producto Vendido],STOCK[[#This Row],[Code]])</f>
        <v>0</v>
      </c>
      <c r="I1681" s="14">
        <f>STOCK[[#This Row],[Entradas]]-STOCK[[#This Row],[Salidas]]</f>
        <v>1</v>
      </c>
      <c r="J1681" s="18">
        <f>STOCK[[#This Row],[Precio Final]]*10%</f>
        <v>3</v>
      </c>
      <c r="K1681" s="15">
        <v>12</v>
      </c>
      <c r="L1681" s="15"/>
      <c r="M1681" s="19"/>
      <c r="N1681" s="14">
        <f t="shared" si="68"/>
        <v>0</v>
      </c>
      <c r="O1681" s="15">
        <f t="shared" si="67"/>
        <v>30</v>
      </c>
      <c r="P1681" s="15">
        <f>STOCK[[#This Row],[Precio Final]]-STOCK[[#This Row],[Costo total]]</f>
        <v>30</v>
      </c>
      <c r="Q1681" s="14">
        <f>STOCK[[#This Row],[Ganancia Unitaria]]*STOCK[[#This Row],[Salidas]]</f>
        <v>0</v>
      </c>
      <c r="R1681" s="14"/>
      <c r="S1681" s="14"/>
      <c r="T1681" s="15"/>
      <c r="U1681" s="14"/>
      <c r="V1681" s="14"/>
    </row>
    <row r="1682" spans="1:22" ht="34" customHeight="1" x14ac:dyDescent="0.2">
      <c r="A1682" s="8" t="s">
        <v>3256</v>
      </c>
      <c r="B1682" s="8" t="s">
        <v>149</v>
      </c>
      <c r="C1682" s="10" t="s">
        <v>3257</v>
      </c>
      <c r="D1682" s="8" t="s">
        <v>42</v>
      </c>
      <c r="E1682" s="9"/>
      <c r="F1682" s="9">
        <v>30</v>
      </c>
      <c r="G1682" s="8">
        <v>1</v>
      </c>
      <c r="H1682" s="11">
        <f>SUMIFS(VENTAS[Cantidad],VENTAS[Código del producto Vendido],STOCK[[#This Row],[Code]])</f>
        <v>1</v>
      </c>
      <c r="I1682" s="8">
        <f>STOCK[[#This Row],[Entradas]]-STOCK[[#This Row],[Salidas]]</f>
        <v>0</v>
      </c>
      <c r="J1682" s="12">
        <f>STOCK[[#This Row],[Precio Final]]*10%</f>
        <v>3</v>
      </c>
      <c r="K1682" s="9">
        <v>12</v>
      </c>
      <c r="L1682" s="9"/>
      <c r="M1682" s="13"/>
      <c r="N1682" s="8">
        <f t="shared" si="68"/>
        <v>0</v>
      </c>
      <c r="O1682" s="9">
        <f t="shared" si="67"/>
        <v>30</v>
      </c>
      <c r="P1682" s="9">
        <f>STOCK[[#This Row],[Precio Final]]-STOCK[[#This Row],[Costo total]]</f>
        <v>30</v>
      </c>
      <c r="Q1682" s="8">
        <f>STOCK[[#This Row],[Ganancia Unitaria]]*STOCK[[#This Row],[Salidas]]</f>
        <v>30</v>
      </c>
      <c r="R1682" s="8"/>
      <c r="S1682" s="8"/>
      <c r="T1682" s="9"/>
      <c r="U1682" s="8"/>
      <c r="V1682" s="8"/>
    </row>
    <row r="1683" spans="1:22" ht="34" customHeight="1" x14ac:dyDescent="0.2">
      <c r="A1683" s="14" t="s">
        <v>3258</v>
      </c>
      <c r="B1683" s="14" t="s">
        <v>513</v>
      </c>
      <c r="C1683" s="16" t="s">
        <v>3259</v>
      </c>
      <c r="D1683" s="14" t="s">
        <v>34</v>
      </c>
      <c r="E1683" s="15"/>
      <c r="F1683" s="15">
        <v>20</v>
      </c>
      <c r="G1683" s="14">
        <v>1</v>
      </c>
      <c r="H1683" s="17">
        <f>SUMIFS(VENTAS[Cantidad],VENTAS[Código del producto Vendido],STOCK[[#This Row],[Code]])</f>
        <v>1</v>
      </c>
      <c r="I1683" s="14">
        <f>STOCK[[#This Row],[Entradas]]-STOCK[[#This Row],[Salidas]]</f>
        <v>0</v>
      </c>
      <c r="J1683" s="18">
        <f>STOCK[[#This Row],[Precio Final]]*10%</f>
        <v>2</v>
      </c>
      <c r="K1683" s="15">
        <v>12</v>
      </c>
      <c r="L1683" s="15"/>
      <c r="M1683" s="19"/>
      <c r="N1683" s="14">
        <f t="shared" si="68"/>
        <v>0</v>
      </c>
      <c r="O1683" s="15">
        <f t="shared" si="67"/>
        <v>20</v>
      </c>
      <c r="P1683" s="15">
        <f>STOCK[[#This Row],[Precio Final]]-STOCK[[#This Row],[Costo total]]</f>
        <v>20</v>
      </c>
      <c r="Q1683" s="14">
        <f>STOCK[[#This Row],[Ganancia Unitaria]]*STOCK[[#This Row],[Salidas]]</f>
        <v>20</v>
      </c>
      <c r="R1683" s="14"/>
      <c r="S1683" s="14"/>
      <c r="T1683" s="15"/>
      <c r="U1683" s="14"/>
      <c r="V1683" s="14"/>
    </row>
    <row r="1684" spans="1:22" ht="68" customHeight="1" x14ac:dyDescent="0.2">
      <c r="A1684" s="8" t="s">
        <v>3260</v>
      </c>
      <c r="B1684" s="8" t="s">
        <v>85</v>
      </c>
      <c r="C1684" s="10" t="s">
        <v>3261</v>
      </c>
      <c r="D1684" s="8" t="s">
        <v>42</v>
      </c>
      <c r="E1684" s="9"/>
      <c r="F1684" s="9">
        <v>35</v>
      </c>
      <c r="G1684" s="8">
        <v>1</v>
      </c>
      <c r="H1684" s="11">
        <f>SUMIFS(VENTAS[Cantidad],VENTAS[Código del producto Vendido],STOCK[[#This Row],[Code]])</f>
        <v>0</v>
      </c>
      <c r="I1684" s="8">
        <f>STOCK[[#This Row],[Entradas]]-STOCK[[#This Row],[Salidas]]</f>
        <v>1</v>
      </c>
      <c r="J1684" s="12">
        <f>STOCK[[#This Row],[Precio Final]]*10%</f>
        <v>3.5</v>
      </c>
      <c r="K1684" s="9">
        <v>12</v>
      </c>
      <c r="L1684" s="9"/>
      <c r="M1684" s="13"/>
      <c r="N1684" s="8">
        <f t="shared" si="68"/>
        <v>0</v>
      </c>
      <c r="O1684" s="9">
        <f t="shared" si="67"/>
        <v>35</v>
      </c>
      <c r="P1684" s="9">
        <f>STOCK[[#This Row],[Precio Final]]-STOCK[[#This Row],[Costo total]]</f>
        <v>35</v>
      </c>
      <c r="Q1684" s="8">
        <f>STOCK[[#This Row],[Ganancia Unitaria]]*STOCK[[#This Row],[Salidas]]</f>
        <v>0</v>
      </c>
      <c r="R1684" s="8"/>
      <c r="S1684" s="8"/>
      <c r="T1684" s="9"/>
      <c r="U1684" s="8"/>
      <c r="V1684" s="8"/>
    </row>
    <row r="1685" spans="1:22" ht="34" customHeight="1" x14ac:dyDescent="0.2">
      <c r="A1685" s="14" t="s">
        <v>3262</v>
      </c>
      <c r="B1685" s="14" t="s">
        <v>85</v>
      </c>
      <c r="C1685" s="16" t="s">
        <v>3263</v>
      </c>
      <c r="D1685" s="14" t="s">
        <v>42</v>
      </c>
      <c r="E1685" s="15"/>
      <c r="F1685" s="15">
        <v>35</v>
      </c>
      <c r="G1685" s="14">
        <v>1</v>
      </c>
      <c r="H1685" s="17">
        <f>SUMIFS(VENTAS[Cantidad],VENTAS[Código del producto Vendido],STOCK[[#This Row],[Code]])</f>
        <v>0</v>
      </c>
      <c r="I1685" s="14">
        <f>STOCK[[#This Row],[Entradas]]-STOCK[[#This Row],[Salidas]]</f>
        <v>1</v>
      </c>
      <c r="J1685" s="18">
        <f>STOCK[[#This Row],[Precio Final]]*10%</f>
        <v>3.5</v>
      </c>
      <c r="K1685" s="15">
        <v>12</v>
      </c>
      <c r="L1685" s="15"/>
      <c r="M1685" s="19"/>
      <c r="N1685" s="14">
        <f t="shared" si="68"/>
        <v>0</v>
      </c>
      <c r="O1685" s="15">
        <f t="shared" si="67"/>
        <v>35</v>
      </c>
      <c r="P1685" s="15">
        <f>STOCK[[#This Row],[Precio Final]]-STOCK[[#This Row],[Costo total]]</f>
        <v>35</v>
      </c>
      <c r="Q1685" s="14">
        <f>STOCK[[#This Row],[Ganancia Unitaria]]*STOCK[[#This Row],[Salidas]]</f>
        <v>0</v>
      </c>
      <c r="R1685" s="14"/>
      <c r="S1685" s="14"/>
      <c r="T1685" s="15"/>
      <c r="U1685" s="14"/>
      <c r="V1685" s="14"/>
    </row>
    <row r="1686" spans="1:22" ht="34" customHeight="1" x14ac:dyDescent="0.2">
      <c r="A1686" s="8" t="s">
        <v>3264</v>
      </c>
      <c r="B1686" s="8" t="s">
        <v>136</v>
      </c>
      <c r="C1686" s="10" t="s">
        <v>3265</v>
      </c>
      <c r="D1686" s="8" t="s">
        <v>224</v>
      </c>
      <c r="E1686" s="9"/>
      <c r="F1686" s="9">
        <v>30</v>
      </c>
      <c r="G1686" s="8">
        <v>1</v>
      </c>
      <c r="H1686" s="11">
        <f>SUMIFS(VENTAS[Cantidad],VENTAS[Código del producto Vendido],STOCK[[#This Row],[Code]])</f>
        <v>0</v>
      </c>
      <c r="I1686" s="8">
        <f>STOCK[[#This Row],[Entradas]]-STOCK[[#This Row],[Salidas]]</f>
        <v>1</v>
      </c>
      <c r="J1686" s="12">
        <f>STOCK[[#This Row],[Precio Final]]*10%</f>
        <v>3</v>
      </c>
      <c r="K1686" s="9">
        <v>12</v>
      </c>
      <c r="L1686" s="9"/>
      <c r="M1686" s="13"/>
      <c r="N1686" s="8">
        <f t="shared" si="68"/>
        <v>0</v>
      </c>
      <c r="O1686" s="9">
        <f t="shared" si="67"/>
        <v>30</v>
      </c>
      <c r="P1686" s="9">
        <f>STOCK[[#This Row],[Precio Final]]-STOCK[[#This Row],[Costo total]]</f>
        <v>30</v>
      </c>
      <c r="Q1686" s="8">
        <f>STOCK[[#This Row],[Ganancia Unitaria]]*STOCK[[#This Row],[Salidas]]</f>
        <v>0</v>
      </c>
      <c r="R1686" s="8"/>
      <c r="S1686" s="8"/>
      <c r="T1686" s="9"/>
      <c r="U1686" s="8"/>
      <c r="V1686" s="8"/>
    </row>
    <row r="1687" spans="1:22" ht="51" customHeight="1" x14ac:dyDescent="0.2">
      <c r="A1687" s="14" t="s">
        <v>3266</v>
      </c>
      <c r="B1687" s="14" t="s">
        <v>321</v>
      </c>
      <c r="C1687" s="16" t="s">
        <v>3267</v>
      </c>
      <c r="D1687" s="14" t="s">
        <v>622</v>
      </c>
      <c r="E1687" s="15"/>
      <c r="F1687" s="15">
        <v>35</v>
      </c>
      <c r="G1687" s="14">
        <v>1</v>
      </c>
      <c r="H1687" s="17">
        <f>SUMIFS(VENTAS[Cantidad],VENTAS[Código del producto Vendido],STOCK[[#This Row],[Code]])</f>
        <v>0</v>
      </c>
      <c r="I1687" s="14">
        <f>STOCK[[#This Row],[Entradas]]-STOCK[[#This Row],[Salidas]]</f>
        <v>1</v>
      </c>
      <c r="J1687" s="18">
        <f>STOCK[[#This Row],[Precio Final]]*10%</f>
        <v>3.5</v>
      </c>
      <c r="K1687" s="15">
        <v>12</v>
      </c>
      <c r="L1687" s="15"/>
      <c r="M1687" s="19"/>
      <c r="N1687" s="14">
        <f t="shared" si="68"/>
        <v>0</v>
      </c>
      <c r="O1687" s="15">
        <f t="shared" si="67"/>
        <v>35</v>
      </c>
      <c r="P1687" s="15">
        <f>STOCK[[#This Row],[Precio Final]]-STOCK[[#This Row],[Costo total]]</f>
        <v>35</v>
      </c>
      <c r="Q1687" s="14">
        <f>STOCK[[#This Row],[Ganancia Unitaria]]*STOCK[[#This Row],[Salidas]]</f>
        <v>0</v>
      </c>
      <c r="R1687" s="14"/>
      <c r="S1687" s="14"/>
      <c r="T1687" s="15"/>
      <c r="U1687" s="14"/>
      <c r="V1687" s="14"/>
    </row>
    <row r="1688" spans="1:22" ht="51" customHeight="1" x14ac:dyDescent="0.2">
      <c r="A1688" s="8" t="s">
        <v>3268</v>
      </c>
      <c r="B1688" s="8" t="s">
        <v>328</v>
      </c>
      <c r="C1688" s="10" t="s">
        <v>3269</v>
      </c>
      <c r="D1688" s="8" t="s">
        <v>559</v>
      </c>
      <c r="E1688" s="9"/>
      <c r="F1688" s="9">
        <v>35</v>
      </c>
      <c r="G1688" s="8">
        <v>1</v>
      </c>
      <c r="H1688" s="11">
        <f>SUMIFS(VENTAS[Cantidad],VENTAS[Código del producto Vendido],STOCK[[#This Row],[Code]])</f>
        <v>0</v>
      </c>
      <c r="I1688" s="8">
        <f>STOCK[[#This Row],[Entradas]]-STOCK[[#This Row],[Salidas]]</f>
        <v>1</v>
      </c>
      <c r="J1688" s="12">
        <f>STOCK[[#This Row],[Precio Final]]*10%</f>
        <v>3.5</v>
      </c>
      <c r="K1688" s="9">
        <v>12</v>
      </c>
      <c r="L1688" s="9"/>
      <c r="M1688" s="13"/>
      <c r="N1688" s="8">
        <f t="shared" si="68"/>
        <v>0</v>
      </c>
      <c r="O1688" s="9">
        <f t="shared" si="67"/>
        <v>35</v>
      </c>
      <c r="P1688" s="9">
        <f>STOCK[[#This Row],[Precio Final]]-STOCK[[#This Row],[Costo total]]</f>
        <v>35</v>
      </c>
      <c r="Q1688" s="8">
        <f>STOCK[[#This Row],[Ganancia Unitaria]]*STOCK[[#This Row],[Salidas]]</f>
        <v>0</v>
      </c>
      <c r="R1688" s="8"/>
      <c r="S1688" s="8"/>
      <c r="T1688" s="9"/>
      <c r="U1688" s="8"/>
      <c r="V1688" s="8"/>
    </row>
    <row r="1689" spans="1:22" ht="51" customHeight="1" x14ac:dyDescent="0.2">
      <c r="A1689" s="14" t="s">
        <v>3270</v>
      </c>
      <c r="B1689" s="14" t="s">
        <v>179</v>
      </c>
      <c r="C1689" s="16" t="s">
        <v>3271</v>
      </c>
      <c r="D1689" s="14" t="s">
        <v>224</v>
      </c>
      <c r="E1689" s="15"/>
      <c r="F1689" s="15">
        <v>35</v>
      </c>
      <c r="G1689" s="14">
        <v>1</v>
      </c>
      <c r="H1689" s="17">
        <f>SUMIFS(VENTAS[Cantidad],VENTAS[Código del producto Vendido],STOCK[[#This Row],[Code]])</f>
        <v>0</v>
      </c>
      <c r="I1689" s="14">
        <f>STOCK[[#This Row],[Entradas]]-STOCK[[#This Row],[Salidas]]</f>
        <v>1</v>
      </c>
      <c r="J1689" s="18">
        <f>STOCK[[#This Row],[Precio Final]]*10%</f>
        <v>3.5</v>
      </c>
      <c r="K1689" s="15">
        <v>12</v>
      </c>
      <c r="L1689" s="15"/>
      <c r="M1689" s="19"/>
      <c r="N1689" s="14">
        <f t="shared" si="68"/>
        <v>0</v>
      </c>
      <c r="O1689" s="15">
        <f t="shared" si="67"/>
        <v>35</v>
      </c>
      <c r="P1689" s="15">
        <f>STOCK[[#This Row],[Precio Final]]-STOCK[[#This Row],[Costo total]]</f>
        <v>35</v>
      </c>
      <c r="Q1689" s="14">
        <f>STOCK[[#This Row],[Ganancia Unitaria]]*STOCK[[#This Row],[Salidas]]</f>
        <v>0</v>
      </c>
      <c r="R1689" s="14"/>
      <c r="S1689" s="14"/>
      <c r="T1689" s="15"/>
      <c r="U1689" s="14"/>
      <c r="V1689" s="14"/>
    </row>
    <row r="1690" spans="1:22" ht="34" customHeight="1" x14ac:dyDescent="0.2">
      <c r="A1690" s="8" t="s">
        <v>3272</v>
      </c>
      <c r="B1690" s="8" t="s">
        <v>321</v>
      </c>
      <c r="C1690" s="10" t="s">
        <v>3273</v>
      </c>
      <c r="D1690" s="8" t="s">
        <v>575</v>
      </c>
      <c r="E1690" s="9"/>
      <c r="F1690" s="9">
        <v>40</v>
      </c>
      <c r="G1690" s="8">
        <v>1</v>
      </c>
      <c r="H1690" s="11">
        <f>SUMIFS(VENTAS[Cantidad],VENTAS[Código del producto Vendido],STOCK[[#This Row],[Code]])</f>
        <v>1</v>
      </c>
      <c r="I1690" s="8">
        <f>STOCK[[#This Row],[Entradas]]-STOCK[[#This Row],[Salidas]]</f>
        <v>0</v>
      </c>
      <c r="J1690" s="12">
        <f>STOCK[[#This Row],[Precio Final]]*10%</f>
        <v>4</v>
      </c>
      <c r="K1690" s="9">
        <v>12</v>
      </c>
      <c r="L1690" s="9"/>
      <c r="M1690" s="13"/>
      <c r="N1690" s="8">
        <f t="shared" si="68"/>
        <v>0</v>
      </c>
      <c r="O1690" s="9">
        <f t="shared" si="67"/>
        <v>40</v>
      </c>
      <c r="P1690" s="9">
        <f>STOCK[[#This Row],[Precio Final]]-STOCK[[#This Row],[Costo total]]</f>
        <v>40</v>
      </c>
      <c r="Q1690" s="8">
        <f>STOCK[[#This Row],[Ganancia Unitaria]]*STOCK[[#This Row],[Salidas]]</f>
        <v>40</v>
      </c>
      <c r="R1690" s="8"/>
      <c r="S1690" s="8"/>
      <c r="T1690" s="9"/>
      <c r="U1690" s="8"/>
      <c r="V1690" s="8"/>
    </row>
    <row r="1691" spans="1:22" ht="51" customHeight="1" x14ac:dyDescent="0.2">
      <c r="A1691" s="14" t="s">
        <v>3274</v>
      </c>
      <c r="B1691" s="14" t="s">
        <v>160</v>
      </c>
      <c r="C1691" s="16" t="s">
        <v>3275</v>
      </c>
      <c r="D1691" s="14" t="s">
        <v>888</v>
      </c>
      <c r="E1691" s="15"/>
      <c r="F1691" s="15">
        <v>35</v>
      </c>
      <c r="G1691" s="14">
        <v>1</v>
      </c>
      <c r="H1691" s="17">
        <f>SUMIFS(VENTAS[Cantidad],VENTAS[Código del producto Vendido],STOCK[[#This Row],[Code]])</f>
        <v>0</v>
      </c>
      <c r="I1691" s="14">
        <f>STOCK[[#This Row],[Entradas]]-STOCK[[#This Row],[Salidas]]</f>
        <v>1</v>
      </c>
      <c r="J1691" s="18">
        <f>STOCK[[#This Row],[Precio Final]]*10%</f>
        <v>3.5</v>
      </c>
      <c r="K1691" s="15">
        <v>12</v>
      </c>
      <c r="L1691" s="15"/>
      <c r="M1691" s="19"/>
      <c r="N1691" s="14">
        <f t="shared" si="68"/>
        <v>0</v>
      </c>
      <c r="O1691" s="15">
        <f t="shared" si="67"/>
        <v>35</v>
      </c>
      <c r="P1691" s="15">
        <f>STOCK[[#This Row],[Precio Final]]-STOCK[[#This Row],[Costo total]]</f>
        <v>35</v>
      </c>
      <c r="Q1691" s="14">
        <f>STOCK[[#This Row],[Ganancia Unitaria]]*STOCK[[#This Row],[Salidas]]</f>
        <v>0</v>
      </c>
      <c r="R1691" s="14"/>
      <c r="S1691" s="14"/>
      <c r="T1691" s="15"/>
      <c r="U1691" s="14"/>
      <c r="V1691" s="14"/>
    </row>
    <row r="1692" spans="1:22" ht="51" customHeight="1" x14ac:dyDescent="0.2">
      <c r="A1692" s="8" t="s">
        <v>3276</v>
      </c>
      <c r="B1692" s="8" t="s">
        <v>160</v>
      </c>
      <c r="C1692" s="10" t="s">
        <v>3277</v>
      </c>
      <c r="D1692" s="8" t="s">
        <v>42</v>
      </c>
      <c r="E1692" s="9"/>
      <c r="F1692" s="9">
        <v>35</v>
      </c>
      <c r="G1692" s="8">
        <v>1</v>
      </c>
      <c r="H1692" s="11">
        <f>SUMIFS(VENTAS[Cantidad],VENTAS[Código del producto Vendido],STOCK[[#This Row],[Code]])</f>
        <v>0</v>
      </c>
      <c r="I1692" s="8">
        <f>STOCK[[#This Row],[Entradas]]-STOCK[[#This Row],[Salidas]]</f>
        <v>1</v>
      </c>
      <c r="J1692" s="12">
        <f>STOCK[[#This Row],[Precio Final]]*10%</f>
        <v>3.5</v>
      </c>
      <c r="K1692" s="9">
        <v>12</v>
      </c>
      <c r="L1692" s="9"/>
      <c r="M1692" s="13"/>
      <c r="N1692" s="8">
        <f t="shared" si="68"/>
        <v>0</v>
      </c>
      <c r="O1692" s="9">
        <f t="shared" si="67"/>
        <v>35</v>
      </c>
      <c r="P1692" s="9">
        <f>STOCK[[#This Row],[Precio Final]]-STOCK[[#This Row],[Costo total]]</f>
        <v>35</v>
      </c>
      <c r="Q1692" s="8">
        <f>STOCK[[#This Row],[Ganancia Unitaria]]*STOCK[[#This Row],[Salidas]]</f>
        <v>0</v>
      </c>
      <c r="R1692" s="8"/>
      <c r="S1692" s="8"/>
      <c r="T1692" s="9"/>
      <c r="U1692" s="8"/>
      <c r="V1692" s="8"/>
    </row>
    <row r="1693" spans="1:22" ht="34" customHeight="1" x14ac:dyDescent="0.2">
      <c r="A1693" s="14" t="s">
        <v>3278</v>
      </c>
      <c r="B1693" s="14" t="s">
        <v>179</v>
      </c>
      <c r="C1693" s="16" t="s">
        <v>3279</v>
      </c>
      <c r="D1693" s="14" t="s">
        <v>113</v>
      </c>
      <c r="E1693" s="15"/>
      <c r="F1693" s="15">
        <v>30</v>
      </c>
      <c r="G1693" s="14">
        <v>1</v>
      </c>
      <c r="H1693" s="17">
        <f>SUMIFS(VENTAS[Cantidad],VENTAS[Código del producto Vendido],STOCK[[#This Row],[Code]])</f>
        <v>0</v>
      </c>
      <c r="I1693" s="14">
        <f>STOCK[[#This Row],[Entradas]]-STOCK[[#This Row],[Salidas]]</f>
        <v>1</v>
      </c>
      <c r="J1693" s="18">
        <f>STOCK[[#This Row],[Precio Final]]*10%</f>
        <v>3</v>
      </c>
      <c r="K1693" s="15">
        <v>12</v>
      </c>
      <c r="L1693" s="15"/>
      <c r="M1693" s="19"/>
      <c r="N1693" s="14">
        <f t="shared" si="68"/>
        <v>0</v>
      </c>
      <c r="O1693" s="15">
        <f t="shared" si="67"/>
        <v>30</v>
      </c>
      <c r="P1693" s="15">
        <f>STOCK[[#This Row],[Precio Final]]-STOCK[[#This Row],[Costo total]]</f>
        <v>30</v>
      </c>
      <c r="Q1693" s="14">
        <f>STOCK[[#This Row],[Ganancia Unitaria]]*STOCK[[#This Row],[Salidas]]</f>
        <v>0</v>
      </c>
      <c r="R1693" s="14"/>
      <c r="S1693" s="14"/>
      <c r="T1693" s="15"/>
      <c r="U1693" s="14"/>
      <c r="V1693" s="14"/>
    </row>
    <row r="1694" spans="1:22" ht="34" customHeight="1" x14ac:dyDescent="0.2">
      <c r="A1694" s="8" t="s">
        <v>3280</v>
      </c>
      <c r="B1694" s="8" t="s">
        <v>179</v>
      </c>
      <c r="C1694" s="10" t="s">
        <v>3281</v>
      </c>
      <c r="D1694" s="8" t="s">
        <v>34</v>
      </c>
      <c r="E1694" s="9"/>
      <c r="F1694" s="9">
        <v>30</v>
      </c>
      <c r="G1694" s="8">
        <v>1</v>
      </c>
      <c r="H1694" s="11">
        <f>SUMIFS(VENTAS[Cantidad],VENTAS[Código del producto Vendido],STOCK[[#This Row],[Code]])</f>
        <v>0</v>
      </c>
      <c r="I1694" s="8">
        <f>STOCK[[#This Row],[Entradas]]-STOCK[[#This Row],[Salidas]]</f>
        <v>1</v>
      </c>
      <c r="J1694" s="12">
        <f>STOCK[[#This Row],[Precio Final]]*10%</f>
        <v>3</v>
      </c>
      <c r="K1694" s="9">
        <v>12</v>
      </c>
      <c r="L1694" s="9"/>
      <c r="M1694" s="13"/>
      <c r="N1694" s="8">
        <f t="shared" si="68"/>
        <v>0</v>
      </c>
      <c r="O1694" s="9">
        <f t="shared" si="67"/>
        <v>30</v>
      </c>
      <c r="P1694" s="9">
        <f>STOCK[[#This Row],[Precio Final]]-STOCK[[#This Row],[Costo total]]</f>
        <v>30</v>
      </c>
      <c r="Q1694" s="8">
        <f>STOCK[[#This Row],[Ganancia Unitaria]]*STOCK[[#This Row],[Salidas]]</f>
        <v>0</v>
      </c>
      <c r="R1694" s="8"/>
      <c r="S1694" s="8"/>
      <c r="T1694" s="9"/>
      <c r="U1694" s="8"/>
      <c r="V1694" s="8"/>
    </row>
    <row r="1695" spans="1:22" ht="51" customHeight="1" x14ac:dyDescent="0.2">
      <c r="A1695" s="14" t="s">
        <v>3282</v>
      </c>
      <c r="B1695" s="14" t="s">
        <v>179</v>
      </c>
      <c r="C1695" s="16" t="s">
        <v>3277</v>
      </c>
      <c r="D1695" s="14" t="s">
        <v>224</v>
      </c>
      <c r="E1695" s="15"/>
      <c r="F1695" s="15">
        <v>35</v>
      </c>
      <c r="G1695" s="14">
        <v>1</v>
      </c>
      <c r="H1695" s="17">
        <f>SUMIFS(VENTAS[Cantidad],VENTAS[Código del producto Vendido],STOCK[[#This Row],[Code]])</f>
        <v>0</v>
      </c>
      <c r="I1695" s="14">
        <f>STOCK[[#This Row],[Entradas]]-STOCK[[#This Row],[Salidas]]</f>
        <v>1</v>
      </c>
      <c r="J1695" s="18">
        <f>STOCK[[#This Row],[Precio Final]]*10%</f>
        <v>3.5</v>
      </c>
      <c r="K1695" s="15">
        <v>12</v>
      </c>
      <c r="L1695" s="15"/>
      <c r="M1695" s="19"/>
      <c r="N1695" s="14">
        <f t="shared" si="68"/>
        <v>0</v>
      </c>
      <c r="O1695" s="15">
        <f t="shared" si="67"/>
        <v>35</v>
      </c>
      <c r="P1695" s="15">
        <f>STOCK[[#This Row],[Precio Final]]-STOCK[[#This Row],[Costo total]]</f>
        <v>35</v>
      </c>
      <c r="Q1695" s="14">
        <f>STOCK[[#This Row],[Ganancia Unitaria]]*STOCK[[#This Row],[Salidas]]</f>
        <v>0</v>
      </c>
      <c r="R1695" s="14"/>
      <c r="S1695" s="14"/>
      <c r="T1695" s="15"/>
      <c r="U1695" s="14"/>
      <c r="V1695" s="14"/>
    </row>
    <row r="1696" spans="1:22" ht="34" customHeight="1" x14ac:dyDescent="0.2">
      <c r="A1696" s="8" t="s">
        <v>3283</v>
      </c>
      <c r="B1696" s="8" t="s">
        <v>321</v>
      </c>
      <c r="C1696" s="10" t="s">
        <v>3284</v>
      </c>
      <c r="D1696" s="8" t="s">
        <v>622</v>
      </c>
      <c r="E1696" s="9"/>
      <c r="F1696" s="9">
        <v>30</v>
      </c>
      <c r="G1696" s="8">
        <v>1</v>
      </c>
      <c r="H1696" s="11">
        <f>SUMIFS(VENTAS[Cantidad],VENTAS[Código del producto Vendido],STOCK[[#This Row],[Code]])</f>
        <v>0</v>
      </c>
      <c r="I1696" s="8">
        <f>STOCK[[#This Row],[Entradas]]-STOCK[[#This Row],[Salidas]]</f>
        <v>1</v>
      </c>
      <c r="J1696" s="12">
        <f>STOCK[[#This Row],[Precio Final]]*10%</f>
        <v>3</v>
      </c>
      <c r="K1696" s="9">
        <v>12</v>
      </c>
      <c r="L1696" s="9"/>
      <c r="M1696" s="13"/>
      <c r="N1696" s="8">
        <f t="shared" si="68"/>
        <v>0</v>
      </c>
      <c r="O1696" s="9">
        <f t="shared" ref="O1696:O1759" si="69">F1696</f>
        <v>30</v>
      </c>
      <c r="P1696" s="9">
        <f>STOCK[[#This Row],[Precio Final]]-STOCK[[#This Row],[Costo total]]</f>
        <v>30</v>
      </c>
      <c r="Q1696" s="8">
        <f>STOCK[[#This Row],[Ganancia Unitaria]]*STOCK[[#This Row],[Salidas]]</f>
        <v>0</v>
      </c>
      <c r="R1696" s="8"/>
      <c r="S1696" s="8"/>
      <c r="T1696" s="9"/>
      <c r="U1696" s="8"/>
      <c r="V1696" s="8"/>
    </row>
    <row r="1697" spans="1:22" ht="34" customHeight="1" x14ac:dyDescent="0.2">
      <c r="A1697" s="14" t="s">
        <v>3285</v>
      </c>
      <c r="B1697" s="14" t="s">
        <v>160</v>
      </c>
      <c r="C1697" s="16" t="s">
        <v>3286</v>
      </c>
      <c r="D1697" s="14" t="s">
        <v>42</v>
      </c>
      <c r="E1697" s="15"/>
      <c r="F1697" s="15">
        <v>30</v>
      </c>
      <c r="G1697" s="14">
        <v>1</v>
      </c>
      <c r="H1697" s="17">
        <f>SUMIFS(VENTAS[Cantidad],VENTAS[Código del producto Vendido],STOCK[[#This Row],[Code]])</f>
        <v>0</v>
      </c>
      <c r="I1697" s="14">
        <f>STOCK[[#This Row],[Entradas]]-STOCK[[#This Row],[Salidas]]</f>
        <v>1</v>
      </c>
      <c r="J1697" s="18">
        <f>STOCK[[#This Row],[Precio Final]]*10%</f>
        <v>3</v>
      </c>
      <c r="K1697" s="15">
        <v>12</v>
      </c>
      <c r="L1697" s="15"/>
      <c r="M1697" s="19"/>
      <c r="N1697" s="14">
        <f t="shared" si="68"/>
        <v>0</v>
      </c>
      <c r="O1697" s="15">
        <f t="shared" si="69"/>
        <v>30</v>
      </c>
      <c r="P1697" s="15">
        <f>STOCK[[#This Row],[Precio Final]]-STOCK[[#This Row],[Costo total]]</f>
        <v>30</v>
      </c>
      <c r="Q1697" s="14">
        <f>STOCK[[#This Row],[Ganancia Unitaria]]*STOCK[[#This Row],[Salidas]]</f>
        <v>0</v>
      </c>
      <c r="R1697" s="14"/>
      <c r="S1697" s="14"/>
      <c r="T1697" s="15"/>
      <c r="U1697" s="14"/>
      <c r="V1697" s="14"/>
    </row>
    <row r="1698" spans="1:22" ht="51" customHeight="1" x14ac:dyDescent="0.2">
      <c r="A1698" s="8" t="s">
        <v>3287</v>
      </c>
      <c r="B1698" s="8" t="s">
        <v>179</v>
      </c>
      <c r="C1698" s="10" t="s">
        <v>3288</v>
      </c>
      <c r="D1698" s="8" t="s">
        <v>113</v>
      </c>
      <c r="E1698" s="9"/>
      <c r="F1698" s="9">
        <v>30</v>
      </c>
      <c r="G1698" s="8">
        <v>1</v>
      </c>
      <c r="H1698" s="11">
        <f>SUMIFS(VENTAS[Cantidad],VENTAS[Código del producto Vendido],STOCK[[#This Row],[Code]])</f>
        <v>0</v>
      </c>
      <c r="I1698" s="8">
        <f>STOCK[[#This Row],[Entradas]]-STOCK[[#This Row],[Salidas]]</f>
        <v>1</v>
      </c>
      <c r="J1698" s="12">
        <f>STOCK[[#This Row],[Precio Final]]*10%</f>
        <v>3</v>
      </c>
      <c r="K1698" s="9">
        <v>12</v>
      </c>
      <c r="L1698" s="9"/>
      <c r="M1698" s="13"/>
      <c r="N1698" s="8">
        <f t="shared" si="68"/>
        <v>0</v>
      </c>
      <c r="O1698" s="9">
        <f t="shared" si="69"/>
        <v>30</v>
      </c>
      <c r="P1698" s="9">
        <f>STOCK[[#This Row],[Precio Final]]-STOCK[[#This Row],[Costo total]]</f>
        <v>30</v>
      </c>
      <c r="Q1698" s="8">
        <f>STOCK[[#This Row],[Ganancia Unitaria]]*STOCK[[#This Row],[Salidas]]</f>
        <v>0</v>
      </c>
      <c r="R1698" s="8"/>
      <c r="S1698" s="8"/>
      <c r="T1698" s="9"/>
      <c r="U1698" s="8"/>
      <c r="V1698" s="8"/>
    </row>
    <row r="1699" spans="1:22" ht="34" customHeight="1" x14ac:dyDescent="0.2">
      <c r="A1699" s="14" t="s">
        <v>3289</v>
      </c>
      <c r="B1699" s="14" t="s">
        <v>179</v>
      </c>
      <c r="C1699" s="16" t="s">
        <v>3290</v>
      </c>
      <c r="D1699" s="14" t="s">
        <v>34</v>
      </c>
      <c r="E1699" s="15"/>
      <c r="F1699" s="15">
        <v>28</v>
      </c>
      <c r="G1699" s="14">
        <v>1</v>
      </c>
      <c r="H1699" s="17">
        <f>SUMIFS(VENTAS[Cantidad],VENTAS[Código del producto Vendido],STOCK[[#This Row],[Code]])</f>
        <v>0</v>
      </c>
      <c r="I1699" s="14">
        <f>STOCK[[#This Row],[Entradas]]-STOCK[[#This Row],[Salidas]]</f>
        <v>1</v>
      </c>
      <c r="J1699" s="18">
        <f>STOCK[[#This Row],[Precio Final]]*10%</f>
        <v>2.8000000000000003</v>
      </c>
      <c r="K1699" s="15">
        <v>12</v>
      </c>
      <c r="L1699" s="15"/>
      <c r="M1699" s="19"/>
      <c r="N1699" s="14">
        <f t="shared" si="68"/>
        <v>0</v>
      </c>
      <c r="O1699" s="15">
        <f t="shared" si="69"/>
        <v>28</v>
      </c>
      <c r="P1699" s="15">
        <f>STOCK[[#This Row],[Precio Final]]-STOCK[[#This Row],[Costo total]]</f>
        <v>28</v>
      </c>
      <c r="Q1699" s="14">
        <f>STOCK[[#This Row],[Ganancia Unitaria]]*STOCK[[#This Row],[Salidas]]</f>
        <v>0</v>
      </c>
      <c r="R1699" s="14"/>
      <c r="S1699" s="14"/>
      <c r="T1699" s="15"/>
      <c r="U1699" s="14"/>
      <c r="V1699" s="14"/>
    </row>
    <row r="1700" spans="1:22" ht="34" customHeight="1" x14ac:dyDescent="0.2">
      <c r="A1700" s="8" t="s">
        <v>3291</v>
      </c>
      <c r="B1700" s="8" t="s">
        <v>160</v>
      </c>
      <c r="C1700" s="10" t="s">
        <v>3292</v>
      </c>
      <c r="D1700" s="8" t="s">
        <v>46</v>
      </c>
      <c r="E1700" s="9"/>
      <c r="F1700" s="9">
        <v>35</v>
      </c>
      <c r="G1700" s="8">
        <v>1</v>
      </c>
      <c r="H1700" s="11">
        <f>SUMIFS(VENTAS[Cantidad],VENTAS[Código del producto Vendido],STOCK[[#This Row],[Code]])</f>
        <v>1</v>
      </c>
      <c r="I1700" s="8">
        <f>STOCK[[#This Row],[Entradas]]-STOCK[[#This Row],[Salidas]]</f>
        <v>0</v>
      </c>
      <c r="J1700" s="12">
        <f>STOCK[[#This Row],[Precio Final]]*10%</f>
        <v>3.5</v>
      </c>
      <c r="K1700" s="9">
        <v>12</v>
      </c>
      <c r="L1700" s="9"/>
      <c r="M1700" s="13"/>
      <c r="N1700" s="8">
        <f t="shared" si="68"/>
        <v>0</v>
      </c>
      <c r="O1700" s="9">
        <f t="shared" si="69"/>
        <v>35</v>
      </c>
      <c r="P1700" s="9">
        <f>STOCK[[#This Row],[Precio Final]]-STOCK[[#This Row],[Costo total]]</f>
        <v>35</v>
      </c>
      <c r="Q1700" s="8">
        <f>STOCK[[#This Row],[Ganancia Unitaria]]*STOCK[[#This Row],[Salidas]]</f>
        <v>35</v>
      </c>
      <c r="R1700" s="8"/>
      <c r="S1700" s="8"/>
      <c r="T1700" s="9"/>
      <c r="U1700" s="8"/>
      <c r="V1700" s="8"/>
    </row>
    <row r="1701" spans="1:22" ht="34" customHeight="1" x14ac:dyDescent="0.2">
      <c r="A1701" s="14" t="s">
        <v>3293</v>
      </c>
      <c r="B1701" s="14" t="s">
        <v>160</v>
      </c>
      <c r="C1701" s="16" t="s">
        <v>3294</v>
      </c>
      <c r="D1701" s="14" t="s">
        <v>42</v>
      </c>
      <c r="E1701" s="15"/>
      <c r="F1701" s="15">
        <v>30</v>
      </c>
      <c r="G1701" s="14">
        <v>1</v>
      </c>
      <c r="H1701" s="17">
        <f>SUMIFS(VENTAS[Cantidad],VENTAS[Código del producto Vendido],STOCK[[#This Row],[Code]])</f>
        <v>0</v>
      </c>
      <c r="I1701" s="14">
        <f>STOCK[[#This Row],[Entradas]]-STOCK[[#This Row],[Salidas]]</f>
        <v>1</v>
      </c>
      <c r="J1701" s="18">
        <f>STOCK[[#This Row],[Precio Final]]*10%</f>
        <v>3</v>
      </c>
      <c r="K1701" s="15">
        <v>12</v>
      </c>
      <c r="L1701" s="15"/>
      <c r="M1701" s="19"/>
      <c r="N1701" s="14">
        <f t="shared" si="68"/>
        <v>0</v>
      </c>
      <c r="O1701" s="15">
        <f t="shared" si="69"/>
        <v>30</v>
      </c>
      <c r="P1701" s="15">
        <f>STOCK[[#This Row],[Precio Final]]-STOCK[[#This Row],[Costo total]]</f>
        <v>30</v>
      </c>
      <c r="Q1701" s="14">
        <f>STOCK[[#This Row],[Ganancia Unitaria]]*STOCK[[#This Row],[Salidas]]</f>
        <v>0</v>
      </c>
      <c r="R1701" s="14"/>
      <c r="S1701" s="14"/>
      <c r="T1701" s="15"/>
      <c r="U1701" s="14"/>
      <c r="V1701" s="14"/>
    </row>
    <row r="1702" spans="1:22" ht="34" customHeight="1" x14ac:dyDescent="0.2">
      <c r="A1702" s="8" t="s">
        <v>3295</v>
      </c>
      <c r="B1702" s="8" t="s">
        <v>321</v>
      </c>
      <c r="C1702" s="10" t="s">
        <v>3296</v>
      </c>
      <c r="D1702" s="8" t="s">
        <v>575</v>
      </c>
      <c r="E1702" s="9"/>
      <c r="F1702" s="9">
        <v>35</v>
      </c>
      <c r="G1702" s="8">
        <v>1</v>
      </c>
      <c r="H1702" s="11">
        <f>SUMIFS(VENTAS[Cantidad],VENTAS[Código del producto Vendido],STOCK[[#This Row],[Code]])</f>
        <v>0</v>
      </c>
      <c r="I1702" s="8">
        <f>STOCK[[#This Row],[Entradas]]-STOCK[[#This Row],[Salidas]]</f>
        <v>1</v>
      </c>
      <c r="J1702" s="12">
        <f>STOCK[[#This Row],[Precio Final]]*10%</f>
        <v>3.5</v>
      </c>
      <c r="K1702" s="9">
        <v>12</v>
      </c>
      <c r="L1702" s="9"/>
      <c r="M1702" s="13"/>
      <c r="N1702" s="8">
        <f t="shared" si="68"/>
        <v>0</v>
      </c>
      <c r="O1702" s="9">
        <f t="shared" si="69"/>
        <v>35</v>
      </c>
      <c r="P1702" s="9">
        <f>STOCK[[#This Row],[Precio Final]]-STOCK[[#This Row],[Costo total]]</f>
        <v>35</v>
      </c>
      <c r="Q1702" s="8">
        <f>STOCK[[#This Row],[Ganancia Unitaria]]*STOCK[[#This Row],[Salidas]]</f>
        <v>0</v>
      </c>
      <c r="R1702" s="8"/>
      <c r="S1702" s="8"/>
      <c r="T1702" s="9"/>
      <c r="U1702" s="8"/>
      <c r="V1702" s="8"/>
    </row>
    <row r="1703" spans="1:22" ht="34" customHeight="1" x14ac:dyDescent="0.2">
      <c r="A1703" s="14" t="s">
        <v>3297</v>
      </c>
      <c r="B1703" s="14" t="s">
        <v>179</v>
      </c>
      <c r="C1703" s="16" t="s">
        <v>3298</v>
      </c>
      <c r="D1703" s="14" t="s">
        <v>1180</v>
      </c>
      <c r="E1703" s="15"/>
      <c r="F1703" s="15">
        <v>30</v>
      </c>
      <c r="G1703" s="14">
        <v>1</v>
      </c>
      <c r="H1703" s="17">
        <f>SUMIFS(VENTAS[Cantidad],VENTAS[Código del producto Vendido],STOCK[[#This Row],[Code]])</f>
        <v>0</v>
      </c>
      <c r="I1703" s="14">
        <f>STOCK[[#This Row],[Entradas]]-STOCK[[#This Row],[Salidas]]</f>
        <v>1</v>
      </c>
      <c r="J1703" s="18">
        <f>STOCK[[#This Row],[Precio Final]]*10%</f>
        <v>3</v>
      </c>
      <c r="K1703" s="15">
        <v>12</v>
      </c>
      <c r="L1703" s="15"/>
      <c r="M1703" s="19"/>
      <c r="N1703" s="14">
        <f t="shared" si="68"/>
        <v>0</v>
      </c>
      <c r="O1703" s="15">
        <f t="shared" si="69"/>
        <v>30</v>
      </c>
      <c r="P1703" s="15">
        <f>STOCK[[#This Row],[Precio Final]]-STOCK[[#This Row],[Costo total]]</f>
        <v>30</v>
      </c>
      <c r="Q1703" s="14">
        <f>STOCK[[#This Row],[Ganancia Unitaria]]*STOCK[[#This Row],[Salidas]]</f>
        <v>0</v>
      </c>
      <c r="R1703" s="14"/>
      <c r="S1703" s="14"/>
      <c r="T1703" s="15"/>
      <c r="U1703" s="14"/>
      <c r="V1703" s="14"/>
    </row>
    <row r="1704" spans="1:22" ht="51" customHeight="1" x14ac:dyDescent="0.2">
      <c r="A1704" s="8" t="s">
        <v>3299</v>
      </c>
      <c r="B1704" s="8" t="s">
        <v>494</v>
      </c>
      <c r="C1704" s="10" t="s">
        <v>3300</v>
      </c>
      <c r="D1704" s="8" t="s">
        <v>3301</v>
      </c>
      <c r="E1704" s="9"/>
      <c r="F1704" s="9">
        <v>35</v>
      </c>
      <c r="G1704" s="8">
        <v>1</v>
      </c>
      <c r="H1704" s="11">
        <f>SUMIFS(VENTAS[Cantidad],VENTAS[Código del producto Vendido],STOCK[[#This Row],[Code]])</f>
        <v>0</v>
      </c>
      <c r="I1704" s="8">
        <f>STOCK[[#This Row],[Entradas]]-STOCK[[#This Row],[Salidas]]</f>
        <v>1</v>
      </c>
      <c r="J1704" s="12">
        <f>STOCK[[#This Row],[Precio Final]]*10%</f>
        <v>3.5</v>
      </c>
      <c r="K1704" s="9">
        <v>12</v>
      </c>
      <c r="L1704" s="9"/>
      <c r="M1704" s="13"/>
      <c r="N1704" s="8">
        <f t="shared" si="68"/>
        <v>0</v>
      </c>
      <c r="O1704" s="9">
        <f t="shared" si="69"/>
        <v>35</v>
      </c>
      <c r="P1704" s="9">
        <f>STOCK[[#This Row],[Precio Final]]-STOCK[[#This Row],[Costo total]]</f>
        <v>35</v>
      </c>
      <c r="Q1704" s="8">
        <f>STOCK[[#This Row],[Ganancia Unitaria]]*STOCK[[#This Row],[Salidas]]</f>
        <v>0</v>
      </c>
      <c r="R1704" s="8"/>
      <c r="S1704" s="8"/>
      <c r="T1704" s="9"/>
      <c r="U1704" s="8"/>
      <c r="V1704" s="8"/>
    </row>
    <row r="1705" spans="1:22" ht="51" customHeight="1" x14ac:dyDescent="0.2">
      <c r="A1705" s="14" t="s">
        <v>3302</v>
      </c>
      <c r="B1705" s="14" t="s">
        <v>85</v>
      </c>
      <c r="C1705" s="16" t="s">
        <v>3303</v>
      </c>
      <c r="D1705" s="14" t="s">
        <v>46</v>
      </c>
      <c r="E1705" s="15"/>
      <c r="F1705" s="15">
        <v>40</v>
      </c>
      <c r="G1705" s="14">
        <v>2</v>
      </c>
      <c r="H1705" s="17">
        <f>SUMIFS(VENTAS[Cantidad],VENTAS[Código del producto Vendido],STOCK[[#This Row],[Code]])</f>
        <v>0</v>
      </c>
      <c r="I1705" s="14">
        <f>STOCK[[#This Row],[Entradas]]-STOCK[[#This Row],[Salidas]]</f>
        <v>2</v>
      </c>
      <c r="J1705" s="18">
        <f>STOCK[[#This Row],[Precio Final]]*10%</f>
        <v>4</v>
      </c>
      <c r="K1705" s="15">
        <v>12</v>
      </c>
      <c r="L1705" s="15"/>
      <c r="M1705" s="19"/>
      <c r="N1705" s="14">
        <f t="shared" si="68"/>
        <v>0</v>
      </c>
      <c r="O1705" s="15">
        <f t="shared" si="69"/>
        <v>40</v>
      </c>
      <c r="P1705" s="15">
        <f>STOCK[[#This Row],[Precio Final]]-STOCK[[#This Row],[Costo total]]</f>
        <v>40</v>
      </c>
      <c r="Q1705" s="14">
        <f>STOCK[[#This Row],[Ganancia Unitaria]]*STOCK[[#This Row],[Salidas]]</f>
        <v>0</v>
      </c>
      <c r="R1705" s="14"/>
      <c r="S1705" s="14"/>
      <c r="T1705" s="15"/>
      <c r="U1705" s="14"/>
      <c r="V1705" s="14"/>
    </row>
    <row r="1706" spans="1:22" ht="51" customHeight="1" x14ac:dyDescent="0.2">
      <c r="A1706" s="8" t="s">
        <v>3304</v>
      </c>
      <c r="B1706" s="8" t="s">
        <v>607</v>
      </c>
      <c r="C1706" s="10" t="s">
        <v>3305</v>
      </c>
      <c r="D1706" s="8" t="s">
        <v>3306</v>
      </c>
      <c r="E1706" s="9"/>
      <c r="F1706" s="9">
        <v>35</v>
      </c>
      <c r="G1706" s="8">
        <v>1</v>
      </c>
      <c r="H1706" s="11">
        <f>SUMIFS(VENTAS[Cantidad],VENTAS[Código del producto Vendido],STOCK[[#This Row],[Code]])</f>
        <v>0</v>
      </c>
      <c r="I1706" s="8">
        <f>STOCK[[#This Row],[Entradas]]-STOCK[[#This Row],[Salidas]]</f>
        <v>1</v>
      </c>
      <c r="J1706" s="12">
        <f>STOCK[[#This Row],[Precio Final]]*10%</f>
        <v>3.5</v>
      </c>
      <c r="K1706" s="9">
        <v>12</v>
      </c>
      <c r="L1706" s="9"/>
      <c r="M1706" s="13"/>
      <c r="N1706" s="8">
        <f t="shared" si="68"/>
        <v>0</v>
      </c>
      <c r="O1706" s="9">
        <f t="shared" si="69"/>
        <v>35</v>
      </c>
      <c r="P1706" s="9">
        <f>STOCK[[#This Row],[Precio Final]]-STOCK[[#This Row],[Costo total]]</f>
        <v>35</v>
      </c>
      <c r="Q1706" s="8">
        <f>STOCK[[#This Row],[Ganancia Unitaria]]*STOCK[[#This Row],[Salidas]]</f>
        <v>0</v>
      </c>
      <c r="R1706" s="8"/>
      <c r="S1706" s="8"/>
      <c r="T1706" s="9"/>
      <c r="U1706" s="8"/>
      <c r="V1706" s="8"/>
    </row>
    <row r="1707" spans="1:22" ht="34" customHeight="1" x14ac:dyDescent="0.2">
      <c r="A1707" s="14" t="s">
        <v>3307</v>
      </c>
      <c r="B1707" s="14" t="s">
        <v>136</v>
      </c>
      <c r="C1707" s="16" t="s">
        <v>3308</v>
      </c>
      <c r="D1707" s="14" t="s">
        <v>113</v>
      </c>
      <c r="E1707" s="15"/>
      <c r="F1707" s="15">
        <v>35</v>
      </c>
      <c r="G1707" s="14">
        <v>1</v>
      </c>
      <c r="H1707" s="17">
        <f>SUMIFS(VENTAS[Cantidad],VENTAS[Código del producto Vendido],STOCK[[#This Row],[Code]])</f>
        <v>1</v>
      </c>
      <c r="I1707" s="14">
        <f>STOCK[[#This Row],[Entradas]]-STOCK[[#This Row],[Salidas]]</f>
        <v>0</v>
      </c>
      <c r="J1707" s="18">
        <f>STOCK[[#This Row],[Precio Final]]*10%</f>
        <v>3.5</v>
      </c>
      <c r="K1707" s="15">
        <v>12</v>
      </c>
      <c r="L1707" s="15"/>
      <c r="M1707" s="19"/>
      <c r="N1707" s="14">
        <f t="shared" si="68"/>
        <v>0</v>
      </c>
      <c r="O1707" s="15">
        <f t="shared" si="69"/>
        <v>35</v>
      </c>
      <c r="P1707" s="15">
        <f>STOCK[[#This Row],[Precio Final]]-STOCK[[#This Row],[Costo total]]</f>
        <v>35</v>
      </c>
      <c r="Q1707" s="14">
        <f>STOCK[[#This Row],[Ganancia Unitaria]]*STOCK[[#This Row],[Salidas]]</f>
        <v>35</v>
      </c>
      <c r="R1707" s="14"/>
      <c r="S1707" s="14"/>
      <c r="T1707" s="15"/>
      <c r="U1707" s="14"/>
      <c r="V1707" s="14"/>
    </row>
    <row r="1708" spans="1:22" ht="51" customHeight="1" x14ac:dyDescent="0.2">
      <c r="A1708" s="8" t="s">
        <v>3309</v>
      </c>
      <c r="B1708" s="8" t="s">
        <v>136</v>
      </c>
      <c r="C1708" s="10" t="s">
        <v>3310</v>
      </c>
      <c r="D1708" s="8" t="s">
        <v>224</v>
      </c>
      <c r="E1708" s="9"/>
      <c r="F1708" s="9">
        <v>45</v>
      </c>
      <c r="G1708" s="8">
        <v>1</v>
      </c>
      <c r="H1708" s="11">
        <f>SUMIFS(VENTAS[Cantidad],VENTAS[Código del producto Vendido],STOCK[[#This Row],[Code]])</f>
        <v>0</v>
      </c>
      <c r="I1708" s="8">
        <f>STOCK[[#This Row],[Entradas]]-STOCK[[#This Row],[Salidas]]</f>
        <v>1</v>
      </c>
      <c r="J1708" s="12">
        <f>STOCK[[#This Row],[Precio Final]]*10%</f>
        <v>4.5</v>
      </c>
      <c r="K1708" s="9">
        <v>12</v>
      </c>
      <c r="L1708" s="9"/>
      <c r="M1708" s="13"/>
      <c r="N1708" s="8">
        <f t="shared" si="68"/>
        <v>0</v>
      </c>
      <c r="O1708" s="9">
        <f t="shared" si="69"/>
        <v>45</v>
      </c>
      <c r="P1708" s="9">
        <f>STOCK[[#This Row],[Precio Final]]-STOCK[[#This Row],[Costo total]]</f>
        <v>45</v>
      </c>
      <c r="Q1708" s="8">
        <f>STOCK[[#This Row],[Ganancia Unitaria]]*STOCK[[#This Row],[Salidas]]</f>
        <v>0</v>
      </c>
      <c r="R1708" s="8"/>
      <c r="S1708" s="8"/>
      <c r="T1708" s="9"/>
      <c r="U1708" s="8"/>
      <c r="V1708" s="8"/>
    </row>
    <row r="1709" spans="1:22" ht="51" customHeight="1" x14ac:dyDescent="0.2">
      <c r="A1709" s="14" t="s">
        <v>3311</v>
      </c>
      <c r="B1709" s="14" t="s">
        <v>85</v>
      </c>
      <c r="C1709" s="16" t="s">
        <v>3312</v>
      </c>
      <c r="D1709" s="14" t="s">
        <v>3313</v>
      </c>
      <c r="E1709" s="15"/>
      <c r="F1709" s="15">
        <v>45</v>
      </c>
      <c r="G1709" s="14">
        <v>1</v>
      </c>
      <c r="H1709" s="17">
        <f>SUMIFS(VENTAS[Cantidad],VENTAS[Código del producto Vendido],STOCK[[#This Row],[Code]])</f>
        <v>0</v>
      </c>
      <c r="I1709" s="14">
        <f>STOCK[[#This Row],[Entradas]]-STOCK[[#This Row],[Salidas]]</f>
        <v>1</v>
      </c>
      <c r="J1709" s="18">
        <f>STOCK[[#This Row],[Precio Final]]*10%</f>
        <v>4.5</v>
      </c>
      <c r="K1709" s="15">
        <v>12</v>
      </c>
      <c r="L1709" s="15"/>
      <c r="M1709" s="19"/>
      <c r="N1709" s="14">
        <f t="shared" si="68"/>
        <v>0</v>
      </c>
      <c r="O1709" s="15">
        <f t="shared" si="69"/>
        <v>45</v>
      </c>
      <c r="P1709" s="15">
        <f>STOCK[[#This Row],[Precio Final]]-STOCK[[#This Row],[Costo total]]</f>
        <v>45</v>
      </c>
      <c r="Q1709" s="14">
        <f>STOCK[[#This Row],[Ganancia Unitaria]]*STOCK[[#This Row],[Salidas]]</f>
        <v>0</v>
      </c>
      <c r="R1709" s="14"/>
      <c r="S1709" s="14"/>
      <c r="T1709" s="15"/>
      <c r="U1709" s="14"/>
      <c r="V1709" s="14"/>
    </row>
    <row r="1710" spans="1:22" ht="34" customHeight="1" x14ac:dyDescent="0.2">
      <c r="A1710" s="8" t="s">
        <v>3314</v>
      </c>
      <c r="B1710" s="8" t="s">
        <v>136</v>
      </c>
      <c r="C1710" s="10" t="s">
        <v>3315</v>
      </c>
      <c r="D1710" s="8" t="s">
        <v>224</v>
      </c>
      <c r="E1710" s="9"/>
      <c r="F1710" s="9">
        <v>30</v>
      </c>
      <c r="G1710" s="8">
        <v>1</v>
      </c>
      <c r="H1710" s="11">
        <f>SUMIFS(VENTAS[Cantidad],VENTAS[Código del producto Vendido],STOCK[[#This Row],[Code]])</f>
        <v>0</v>
      </c>
      <c r="I1710" s="8">
        <f>STOCK[[#This Row],[Entradas]]-STOCK[[#This Row],[Salidas]]</f>
        <v>1</v>
      </c>
      <c r="J1710" s="12">
        <f>STOCK[[#This Row],[Precio Final]]*10%</f>
        <v>3</v>
      </c>
      <c r="K1710" s="9">
        <v>12</v>
      </c>
      <c r="L1710" s="9"/>
      <c r="M1710" s="13"/>
      <c r="N1710" s="8">
        <f t="shared" si="68"/>
        <v>0</v>
      </c>
      <c r="O1710" s="9">
        <f t="shared" si="69"/>
        <v>30</v>
      </c>
      <c r="P1710" s="9">
        <f>STOCK[[#This Row],[Precio Final]]-STOCK[[#This Row],[Costo total]]</f>
        <v>30</v>
      </c>
      <c r="Q1710" s="8">
        <f>STOCK[[#This Row],[Ganancia Unitaria]]*STOCK[[#This Row],[Salidas]]</f>
        <v>0</v>
      </c>
      <c r="R1710" s="8"/>
      <c r="S1710" s="8"/>
      <c r="T1710" s="9"/>
      <c r="U1710" s="8"/>
      <c r="V1710" s="8"/>
    </row>
    <row r="1711" spans="1:22" ht="51" customHeight="1" x14ac:dyDescent="0.2">
      <c r="A1711" s="14" t="s">
        <v>3316</v>
      </c>
      <c r="B1711" s="14" t="s">
        <v>3317</v>
      </c>
      <c r="C1711" s="16" t="s">
        <v>3318</v>
      </c>
      <c r="D1711" s="14" t="s">
        <v>113</v>
      </c>
      <c r="E1711" s="15"/>
      <c r="F1711" s="15">
        <v>40</v>
      </c>
      <c r="G1711" s="14">
        <v>1</v>
      </c>
      <c r="H1711" s="17">
        <f>SUMIFS(VENTAS[Cantidad],VENTAS[Código del producto Vendido],STOCK[[#This Row],[Code]])</f>
        <v>0</v>
      </c>
      <c r="I1711" s="14">
        <f>STOCK[[#This Row],[Entradas]]-STOCK[[#This Row],[Salidas]]</f>
        <v>1</v>
      </c>
      <c r="J1711" s="18">
        <f>STOCK[[#This Row],[Precio Final]]*10%</f>
        <v>4</v>
      </c>
      <c r="K1711" s="15">
        <v>12</v>
      </c>
      <c r="L1711" s="15"/>
      <c r="M1711" s="19"/>
      <c r="N1711" s="14">
        <f t="shared" si="68"/>
        <v>0</v>
      </c>
      <c r="O1711" s="15">
        <f t="shared" si="69"/>
        <v>40</v>
      </c>
      <c r="P1711" s="15">
        <f>STOCK[[#This Row],[Precio Final]]-STOCK[[#This Row],[Costo total]]</f>
        <v>40</v>
      </c>
      <c r="Q1711" s="14">
        <f>STOCK[[#This Row],[Ganancia Unitaria]]*STOCK[[#This Row],[Salidas]]</f>
        <v>0</v>
      </c>
      <c r="R1711" s="14"/>
      <c r="S1711" s="14"/>
      <c r="T1711" s="15"/>
      <c r="U1711" s="14"/>
      <c r="V1711" s="14"/>
    </row>
    <row r="1712" spans="1:22" ht="51" customHeight="1" x14ac:dyDescent="0.2">
      <c r="A1712" s="8" t="s">
        <v>3319</v>
      </c>
      <c r="B1712" s="8" t="s">
        <v>3317</v>
      </c>
      <c r="C1712" s="10" t="s">
        <v>3320</v>
      </c>
      <c r="D1712" s="8" t="s">
        <v>609</v>
      </c>
      <c r="E1712" s="9"/>
      <c r="F1712" s="9">
        <v>40</v>
      </c>
      <c r="G1712" s="8">
        <v>1</v>
      </c>
      <c r="H1712" s="11">
        <f>SUMIFS(VENTAS[Cantidad],VENTAS[Código del producto Vendido],STOCK[[#This Row],[Code]])</f>
        <v>0</v>
      </c>
      <c r="I1712" s="8">
        <f>STOCK[[#This Row],[Entradas]]-STOCK[[#This Row],[Salidas]]</f>
        <v>1</v>
      </c>
      <c r="J1712" s="12">
        <f>STOCK[[#This Row],[Precio Final]]*10%</f>
        <v>4</v>
      </c>
      <c r="K1712" s="9">
        <v>12</v>
      </c>
      <c r="L1712" s="9"/>
      <c r="M1712" s="13"/>
      <c r="N1712" s="8">
        <f t="shared" si="68"/>
        <v>0</v>
      </c>
      <c r="O1712" s="9">
        <f t="shared" si="69"/>
        <v>40</v>
      </c>
      <c r="P1712" s="9">
        <f>STOCK[[#This Row],[Precio Final]]-STOCK[[#This Row],[Costo total]]</f>
        <v>40</v>
      </c>
      <c r="Q1712" s="8">
        <f>STOCK[[#This Row],[Ganancia Unitaria]]*STOCK[[#This Row],[Salidas]]</f>
        <v>0</v>
      </c>
      <c r="R1712" s="8"/>
      <c r="S1712" s="8"/>
      <c r="T1712" s="9"/>
      <c r="U1712" s="8"/>
      <c r="V1712" s="8"/>
    </row>
    <row r="1713" spans="1:22" ht="34" customHeight="1" x14ac:dyDescent="0.2">
      <c r="A1713" s="14" t="s">
        <v>3321</v>
      </c>
      <c r="B1713" s="14" t="s">
        <v>513</v>
      </c>
      <c r="C1713" s="16" t="s">
        <v>3322</v>
      </c>
      <c r="D1713" s="14" t="s">
        <v>34</v>
      </c>
      <c r="E1713" s="15"/>
      <c r="F1713" s="15">
        <v>18</v>
      </c>
      <c r="G1713" s="14">
        <v>1</v>
      </c>
      <c r="H1713" s="17">
        <f>SUMIFS(VENTAS[Cantidad],VENTAS[Código del producto Vendido],STOCK[[#This Row],[Code]])</f>
        <v>0</v>
      </c>
      <c r="I1713" s="14">
        <f>STOCK[[#This Row],[Entradas]]-STOCK[[#This Row],[Salidas]]</f>
        <v>1</v>
      </c>
      <c r="J1713" s="18">
        <f>STOCK[[#This Row],[Precio Final]]*10%</f>
        <v>1.8</v>
      </c>
      <c r="K1713" s="15">
        <v>12</v>
      </c>
      <c r="L1713" s="15"/>
      <c r="M1713" s="19"/>
      <c r="N1713" s="14">
        <f t="shared" si="68"/>
        <v>0</v>
      </c>
      <c r="O1713" s="15">
        <f t="shared" si="69"/>
        <v>18</v>
      </c>
      <c r="P1713" s="15">
        <f>STOCK[[#This Row],[Precio Final]]-STOCK[[#This Row],[Costo total]]</f>
        <v>18</v>
      </c>
      <c r="Q1713" s="14">
        <f>STOCK[[#This Row],[Ganancia Unitaria]]*STOCK[[#This Row],[Salidas]]</f>
        <v>0</v>
      </c>
      <c r="R1713" s="14"/>
      <c r="S1713" s="14"/>
      <c r="T1713" s="15"/>
      <c r="U1713" s="14"/>
      <c r="V1713" s="14"/>
    </row>
    <row r="1714" spans="1:22" ht="34" customHeight="1" x14ac:dyDescent="0.2">
      <c r="A1714" s="8" t="s">
        <v>3323</v>
      </c>
      <c r="B1714" s="8" t="s">
        <v>513</v>
      </c>
      <c r="C1714" s="10" t="s">
        <v>3324</v>
      </c>
      <c r="D1714" s="8" t="s">
        <v>34</v>
      </c>
      <c r="E1714" s="9"/>
      <c r="F1714" s="9">
        <v>20</v>
      </c>
      <c r="G1714" s="8">
        <v>1</v>
      </c>
      <c r="H1714" s="11">
        <f>SUMIFS(VENTAS[Cantidad],VENTAS[Código del producto Vendido],STOCK[[#This Row],[Code]])</f>
        <v>1</v>
      </c>
      <c r="I1714" s="8">
        <f>STOCK[[#This Row],[Entradas]]-STOCK[[#This Row],[Salidas]]</f>
        <v>0</v>
      </c>
      <c r="J1714" s="12">
        <f>STOCK[[#This Row],[Precio Final]]*10%</f>
        <v>2</v>
      </c>
      <c r="K1714" s="9">
        <v>12</v>
      </c>
      <c r="L1714" s="9"/>
      <c r="M1714" s="13"/>
      <c r="N1714" s="8">
        <f t="shared" si="68"/>
        <v>0</v>
      </c>
      <c r="O1714" s="9">
        <f t="shared" si="69"/>
        <v>20</v>
      </c>
      <c r="P1714" s="9">
        <f>STOCK[[#This Row],[Precio Final]]-STOCK[[#This Row],[Costo total]]</f>
        <v>20</v>
      </c>
      <c r="Q1714" s="8">
        <f>STOCK[[#This Row],[Ganancia Unitaria]]*STOCK[[#This Row],[Salidas]]</f>
        <v>20</v>
      </c>
      <c r="R1714" s="8"/>
      <c r="S1714" s="8"/>
      <c r="T1714" s="9"/>
      <c r="U1714" s="8"/>
      <c r="V1714" s="8"/>
    </row>
    <row r="1715" spans="1:22" ht="34" customHeight="1" x14ac:dyDescent="0.2">
      <c r="A1715" s="14" t="s">
        <v>3325</v>
      </c>
      <c r="B1715" s="14" t="s">
        <v>2856</v>
      </c>
      <c r="C1715" s="16" t="s">
        <v>3326</v>
      </c>
      <c r="D1715" s="14" t="s">
        <v>113</v>
      </c>
      <c r="E1715" s="15"/>
      <c r="F1715" s="15">
        <v>20</v>
      </c>
      <c r="G1715" s="14">
        <v>1</v>
      </c>
      <c r="H1715" s="17">
        <f>SUMIFS(VENTAS[Cantidad],VENTAS[Código del producto Vendido],STOCK[[#This Row],[Code]])</f>
        <v>0</v>
      </c>
      <c r="I1715" s="14">
        <f>STOCK[[#This Row],[Entradas]]-STOCK[[#This Row],[Salidas]]</f>
        <v>1</v>
      </c>
      <c r="J1715" s="18">
        <f>STOCK[[#This Row],[Precio Final]]*10%</f>
        <v>2</v>
      </c>
      <c r="K1715" s="15">
        <v>12</v>
      </c>
      <c r="L1715" s="15"/>
      <c r="M1715" s="19"/>
      <c r="N1715" s="14">
        <f t="shared" si="68"/>
        <v>0</v>
      </c>
      <c r="O1715" s="15">
        <f t="shared" si="69"/>
        <v>20</v>
      </c>
      <c r="P1715" s="15">
        <f>STOCK[[#This Row],[Precio Final]]-STOCK[[#This Row],[Costo total]]</f>
        <v>20</v>
      </c>
      <c r="Q1715" s="14">
        <f>STOCK[[#This Row],[Ganancia Unitaria]]*STOCK[[#This Row],[Salidas]]</f>
        <v>0</v>
      </c>
      <c r="R1715" s="14"/>
      <c r="S1715" s="14"/>
      <c r="T1715" s="15"/>
      <c r="U1715" s="14"/>
      <c r="V1715" s="14"/>
    </row>
    <row r="1716" spans="1:22" ht="51" customHeight="1" x14ac:dyDescent="0.2">
      <c r="A1716" s="8" t="s">
        <v>3327</v>
      </c>
      <c r="B1716" s="8" t="s">
        <v>99</v>
      </c>
      <c r="C1716" s="10" t="s">
        <v>3328</v>
      </c>
      <c r="D1716" s="8" t="s">
        <v>113</v>
      </c>
      <c r="E1716" s="9"/>
      <c r="F1716" s="9">
        <v>20</v>
      </c>
      <c r="G1716" s="8">
        <v>1</v>
      </c>
      <c r="H1716" s="11">
        <f>SUMIFS(VENTAS[Cantidad],VENTAS[Código del producto Vendido],STOCK[[#This Row],[Code]])</f>
        <v>0</v>
      </c>
      <c r="I1716" s="8">
        <f>STOCK[[#This Row],[Entradas]]-STOCK[[#This Row],[Salidas]]</f>
        <v>1</v>
      </c>
      <c r="J1716" s="12">
        <f>STOCK[[#This Row],[Precio Final]]*10%</f>
        <v>2</v>
      </c>
      <c r="K1716" s="9">
        <v>12</v>
      </c>
      <c r="L1716" s="9"/>
      <c r="M1716" s="13"/>
      <c r="N1716" s="8">
        <f t="shared" si="68"/>
        <v>0</v>
      </c>
      <c r="O1716" s="9">
        <f t="shared" si="69"/>
        <v>20</v>
      </c>
      <c r="P1716" s="9">
        <f>STOCK[[#This Row],[Precio Final]]-STOCK[[#This Row],[Costo total]]</f>
        <v>20</v>
      </c>
      <c r="Q1716" s="8">
        <f>STOCK[[#This Row],[Ganancia Unitaria]]*STOCK[[#This Row],[Salidas]]</f>
        <v>0</v>
      </c>
      <c r="R1716" s="8"/>
      <c r="S1716" s="8"/>
      <c r="T1716" s="9"/>
      <c r="U1716" s="8"/>
      <c r="V1716" s="8"/>
    </row>
    <row r="1717" spans="1:22" ht="34" customHeight="1" x14ac:dyDescent="0.2">
      <c r="A1717" s="14" t="s">
        <v>3329</v>
      </c>
      <c r="B1717" s="14" t="s">
        <v>149</v>
      </c>
      <c r="C1717" s="16" t="s">
        <v>3330</v>
      </c>
      <c r="D1717" s="14" t="s">
        <v>42</v>
      </c>
      <c r="E1717" s="15"/>
      <c r="F1717" s="15">
        <v>18</v>
      </c>
      <c r="G1717" s="14">
        <v>1</v>
      </c>
      <c r="H1717" s="17">
        <f>SUMIFS(VENTAS[Cantidad],VENTAS[Código del producto Vendido],STOCK[[#This Row],[Code]])</f>
        <v>0</v>
      </c>
      <c r="I1717" s="14">
        <f>STOCK[[#This Row],[Entradas]]-STOCK[[#This Row],[Salidas]]</f>
        <v>1</v>
      </c>
      <c r="J1717" s="18">
        <f>STOCK[[#This Row],[Precio Final]]*10%</f>
        <v>1.8</v>
      </c>
      <c r="K1717" s="15">
        <v>12</v>
      </c>
      <c r="L1717" s="15"/>
      <c r="M1717" s="19"/>
      <c r="N1717" s="14">
        <f t="shared" si="68"/>
        <v>0</v>
      </c>
      <c r="O1717" s="15">
        <f t="shared" si="69"/>
        <v>18</v>
      </c>
      <c r="P1717" s="15">
        <f>STOCK[[#This Row],[Precio Final]]-STOCK[[#This Row],[Costo total]]</f>
        <v>18</v>
      </c>
      <c r="Q1717" s="14">
        <f>STOCK[[#This Row],[Ganancia Unitaria]]*STOCK[[#This Row],[Salidas]]</f>
        <v>0</v>
      </c>
      <c r="R1717" s="14"/>
      <c r="S1717" s="14"/>
      <c r="T1717" s="15"/>
      <c r="U1717" s="14"/>
      <c r="V1717" s="14"/>
    </row>
    <row r="1718" spans="1:22" ht="51" customHeight="1" x14ac:dyDescent="0.2">
      <c r="A1718" s="8" t="s">
        <v>3331</v>
      </c>
      <c r="B1718" s="8" t="s">
        <v>513</v>
      </c>
      <c r="C1718" s="10" t="s">
        <v>3332</v>
      </c>
      <c r="D1718" s="8" t="s">
        <v>34</v>
      </c>
      <c r="E1718" s="9"/>
      <c r="F1718" s="9">
        <v>18</v>
      </c>
      <c r="G1718" s="8">
        <v>1</v>
      </c>
      <c r="H1718" s="11">
        <f>SUMIFS(VENTAS[Cantidad],VENTAS[Código del producto Vendido],STOCK[[#This Row],[Code]])</f>
        <v>0</v>
      </c>
      <c r="I1718" s="8">
        <f>STOCK[[#This Row],[Entradas]]-STOCK[[#This Row],[Salidas]]</f>
        <v>1</v>
      </c>
      <c r="J1718" s="12">
        <f>STOCK[[#This Row],[Precio Final]]*10%</f>
        <v>1.8</v>
      </c>
      <c r="K1718" s="9">
        <v>12</v>
      </c>
      <c r="L1718" s="9"/>
      <c r="M1718" s="13"/>
      <c r="N1718" s="8">
        <f t="shared" si="68"/>
        <v>0</v>
      </c>
      <c r="O1718" s="9">
        <f t="shared" si="69"/>
        <v>18</v>
      </c>
      <c r="P1718" s="9">
        <f>STOCK[[#This Row],[Precio Final]]-STOCK[[#This Row],[Costo total]]</f>
        <v>18</v>
      </c>
      <c r="Q1718" s="8">
        <f>STOCK[[#This Row],[Ganancia Unitaria]]*STOCK[[#This Row],[Salidas]]</f>
        <v>0</v>
      </c>
      <c r="R1718" s="8"/>
      <c r="S1718" s="8"/>
      <c r="T1718" s="9"/>
      <c r="U1718" s="8"/>
      <c r="V1718" s="8"/>
    </row>
    <row r="1719" spans="1:22" ht="34" customHeight="1" x14ac:dyDescent="0.2">
      <c r="A1719" s="14" t="s">
        <v>3333</v>
      </c>
      <c r="B1719" s="14" t="s">
        <v>2856</v>
      </c>
      <c r="C1719" s="16" t="s">
        <v>3334</v>
      </c>
      <c r="D1719" s="14" t="s">
        <v>224</v>
      </c>
      <c r="E1719" s="15"/>
      <c r="F1719" s="15">
        <v>15</v>
      </c>
      <c r="G1719" s="14">
        <v>1</v>
      </c>
      <c r="H1719" s="17">
        <f>SUMIFS(VENTAS[Cantidad],VENTAS[Código del producto Vendido],STOCK[[#This Row],[Code]])</f>
        <v>0</v>
      </c>
      <c r="I1719" s="14">
        <f>STOCK[[#This Row],[Entradas]]-STOCK[[#This Row],[Salidas]]</f>
        <v>1</v>
      </c>
      <c r="J1719" s="18">
        <f>STOCK[[#This Row],[Precio Final]]*10%</f>
        <v>1.5</v>
      </c>
      <c r="K1719" s="15">
        <v>12</v>
      </c>
      <c r="L1719" s="15"/>
      <c r="M1719" s="19"/>
      <c r="N1719" s="14">
        <f t="shared" si="68"/>
        <v>0</v>
      </c>
      <c r="O1719" s="15">
        <f t="shared" si="69"/>
        <v>15</v>
      </c>
      <c r="P1719" s="15">
        <f>STOCK[[#This Row],[Precio Final]]-STOCK[[#This Row],[Costo total]]</f>
        <v>15</v>
      </c>
      <c r="Q1719" s="14">
        <f>STOCK[[#This Row],[Ganancia Unitaria]]*STOCK[[#This Row],[Salidas]]</f>
        <v>0</v>
      </c>
      <c r="R1719" s="14"/>
      <c r="S1719" s="14"/>
      <c r="T1719" s="15"/>
      <c r="U1719" s="14"/>
      <c r="V1719" s="14"/>
    </row>
    <row r="1720" spans="1:22" ht="51" customHeight="1" x14ac:dyDescent="0.2">
      <c r="A1720" s="8" t="s">
        <v>3335</v>
      </c>
      <c r="B1720" s="8" t="s">
        <v>80</v>
      </c>
      <c r="C1720" s="10" t="s">
        <v>3336</v>
      </c>
      <c r="D1720" s="8" t="s">
        <v>46</v>
      </c>
      <c r="E1720" s="9"/>
      <c r="F1720" s="9">
        <v>25</v>
      </c>
      <c r="G1720" s="8">
        <v>1</v>
      </c>
      <c r="H1720" s="11">
        <f>SUMIFS(VENTAS[Cantidad],VENTAS[Código del producto Vendido],STOCK[[#This Row],[Code]])</f>
        <v>0</v>
      </c>
      <c r="I1720" s="8">
        <f>STOCK[[#This Row],[Entradas]]-STOCK[[#This Row],[Salidas]]</f>
        <v>1</v>
      </c>
      <c r="J1720" s="12">
        <f>STOCK[[#This Row],[Precio Final]]*10%</f>
        <v>2.5</v>
      </c>
      <c r="K1720" s="9">
        <v>12</v>
      </c>
      <c r="L1720" s="9"/>
      <c r="M1720" s="13"/>
      <c r="N1720" s="8">
        <f t="shared" si="68"/>
        <v>0</v>
      </c>
      <c r="O1720" s="9">
        <f t="shared" si="69"/>
        <v>25</v>
      </c>
      <c r="P1720" s="9">
        <f>STOCK[[#This Row],[Precio Final]]-STOCK[[#This Row],[Costo total]]</f>
        <v>25</v>
      </c>
      <c r="Q1720" s="8">
        <f>STOCK[[#This Row],[Ganancia Unitaria]]*STOCK[[#This Row],[Salidas]]</f>
        <v>0</v>
      </c>
      <c r="R1720" s="8"/>
      <c r="S1720" s="8"/>
      <c r="T1720" s="9"/>
      <c r="U1720" s="8"/>
      <c r="V1720" s="8"/>
    </row>
    <row r="1721" spans="1:22" ht="51" customHeight="1" x14ac:dyDescent="0.2">
      <c r="A1721" s="14" t="s">
        <v>3337</v>
      </c>
      <c r="B1721" s="14" t="s">
        <v>80</v>
      </c>
      <c r="C1721" s="16" t="s">
        <v>3338</v>
      </c>
      <c r="D1721" s="14" t="s">
        <v>69</v>
      </c>
      <c r="E1721" s="15"/>
      <c r="F1721" s="15">
        <v>25</v>
      </c>
      <c r="G1721" s="14">
        <v>1</v>
      </c>
      <c r="H1721" s="17">
        <f>SUMIFS(VENTAS[Cantidad],VENTAS[Código del producto Vendido],STOCK[[#This Row],[Code]])</f>
        <v>0</v>
      </c>
      <c r="I1721" s="14">
        <f>STOCK[[#This Row],[Entradas]]-STOCK[[#This Row],[Salidas]]</f>
        <v>1</v>
      </c>
      <c r="J1721" s="18">
        <f>STOCK[[#This Row],[Precio Final]]*10%</f>
        <v>2.5</v>
      </c>
      <c r="K1721" s="15">
        <v>12</v>
      </c>
      <c r="L1721" s="15"/>
      <c r="M1721" s="19"/>
      <c r="N1721" s="14">
        <f t="shared" si="68"/>
        <v>0</v>
      </c>
      <c r="O1721" s="15">
        <f t="shared" si="69"/>
        <v>25</v>
      </c>
      <c r="P1721" s="15">
        <f>STOCK[[#This Row],[Precio Final]]-STOCK[[#This Row],[Costo total]]</f>
        <v>25</v>
      </c>
      <c r="Q1721" s="14">
        <f>STOCK[[#This Row],[Ganancia Unitaria]]*STOCK[[#This Row],[Salidas]]</f>
        <v>0</v>
      </c>
      <c r="R1721" s="14"/>
      <c r="S1721" s="14"/>
      <c r="T1721" s="15"/>
      <c r="U1721" s="14"/>
      <c r="V1721" s="14"/>
    </row>
    <row r="1722" spans="1:22" ht="34" customHeight="1" x14ac:dyDescent="0.2">
      <c r="A1722" s="8" t="s">
        <v>3339</v>
      </c>
      <c r="B1722" s="8" t="s">
        <v>99</v>
      </c>
      <c r="C1722" s="10" t="s">
        <v>3340</v>
      </c>
      <c r="D1722" s="8" t="s">
        <v>113</v>
      </c>
      <c r="E1722" s="9"/>
      <c r="F1722" s="9">
        <v>20</v>
      </c>
      <c r="G1722" s="8">
        <v>1</v>
      </c>
      <c r="H1722" s="11">
        <f>SUMIFS(VENTAS[Cantidad],VENTAS[Código del producto Vendido],STOCK[[#This Row],[Code]])</f>
        <v>0</v>
      </c>
      <c r="I1722" s="8">
        <f>STOCK[[#This Row],[Entradas]]-STOCK[[#This Row],[Salidas]]</f>
        <v>1</v>
      </c>
      <c r="J1722" s="12">
        <f>STOCK[[#This Row],[Precio Final]]*10%</f>
        <v>2</v>
      </c>
      <c r="K1722" s="9">
        <v>12</v>
      </c>
      <c r="L1722" s="9"/>
      <c r="M1722" s="13"/>
      <c r="N1722" s="8">
        <f t="shared" si="68"/>
        <v>0</v>
      </c>
      <c r="O1722" s="9">
        <f t="shared" si="69"/>
        <v>20</v>
      </c>
      <c r="P1722" s="9">
        <f>STOCK[[#This Row],[Precio Final]]-STOCK[[#This Row],[Costo total]]</f>
        <v>20</v>
      </c>
      <c r="Q1722" s="8">
        <f>STOCK[[#This Row],[Ganancia Unitaria]]*STOCK[[#This Row],[Salidas]]</f>
        <v>0</v>
      </c>
      <c r="R1722" s="8"/>
      <c r="S1722" s="8"/>
      <c r="T1722" s="9"/>
      <c r="U1722" s="8"/>
      <c r="V1722" s="8"/>
    </row>
    <row r="1723" spans="1:22" ht="34" customHeight="1" x14ac:dyDescent="0.2">
      <c r="A1723" s="14" t="s">
        <v>3341</v>
      </c>
      <c r="B1723" s="14" t="s">
        <v>149</v>
      </c>
      <c r="C1723" s="16" t="s">
        <v>3342</v>
      </c>
      <c r="D1723" s="14" t="s">
        <v>42</v>
      </c>
      <c r="E1723" s="15"/>
      <c r="F1723" s="15">
        <v>20</v>
      </c>
      <c r="G1723" s="14">
        <v>1</v>
      </c>
      <c r="H1723" s="17">
        <f>SUMIFS(VENTAS[Cantidad],VENTAS[Código del producto Vendido],STOCK[[#This Row],[Code]])</f>
        <v>0</v>
      </c>
      <c r="I1723" s="14">
        <f>STOCK[[#This Row],[Entradas]]-STOCK[[#This Row],[Salidas]]</f>
        <v>1</v>
      </c>
      <c r="J1723" s="18">
        <f>STOCK[[#This Row],[Precio Final]]*10%</f>
        <v>2</v>
      </c>
      <c r="K1723" s="15">
        <v>12</v>
      </c>
      <c r="L1723" s="15"/>
      <c r="M1723" s="19"/>
      <c r="N1723" s="14">
        <f t="shared" si="68"/>
        <v>0</v>
      </c>
      <c r="O1723" s="15">
        <f t="shared" si="69"/>
        <v>20</v>
      </c>
      <c r="P1723" s="15">
        <f>STOCK[[#This Row],[Precio Final]]-STOCK[[#This Row],[Costo total]]</f>
        <v>20</v>
      </c>
      <c r="Q1723" s="14">
        <f>STOCK[[#This Row],[Ganancia Unitaria]]*STOCK[[#This Row],[Salidas]]</f>
        <v>0</v>
      </c>
      <c r="R1723" s="14"/>
      <c r="S1723" s="14"/>
      <c r="T1723" s="15"/>
      <c r="U1723" s="14"/>
      <c r="V1723" s="14"/>
    </row>
    <row r="1724" spans="1:22" ht="34" customHeight="1" x14ac:dyDescent="0.2">
      <c r="A1724" s="8" t="s">
        <v>3343</v>
      </c>
      <c r="B1724" s="8" t="s">
        <v>3344</v>
      </c>
      <c r="C1724" s="10" t="s">
        <v>3345</v>
      </c>
      <c r="D1724" s="8" t="s">
        <v>34</v>
      </c>
      <c r="E1724" s="9"/>
      <c r="F1724" s="9">
        <v>6</v>
      </c>
      <c r="G1724" s="8">
        <v>1</v>
      </c>
      <c r="H1724" s="11">
        <f>SUMIFS(VENTAS[Cantidad],VENTAS[Código del producto Vendido],STOCK[[#This Row],[Code]])</f>
        <v>0</v>
      </c>
      <c r="I1724" s="8">
        <f>STOCK[[#This Row],[Entradas]]-STOCK[[#This Row],[Salidas]]</f>
        <v>1</v>
      </c>
      <c r="J1724" s="12">
        <f>STOCK[[#This Row],[Precio Final]]*10%</f>
        <v>0.60000000000000009</v>
      </c>
      <c r="K1724" s="9">
        <v>6</v>
      </c>
      <c r="L1724" s="9"/>
      <c r="M1724" s="13"/>
      <c r="N1724" s="8">
        <f t="shared" si="68"/>
        <v>0</v>
      </c>
      <c r="O1724" s="9">
        <f t="shared" si="69"/>
        <v>6</v>
      </c>
      <c r="P1724" s="9">
        <f>STOCK[[#This Row],[Precio Final]]-STOCK[[#This Row],[Costo total]]</f>
        <v>6</v>
      </c>
      <c r="Q1724" s="8">
        <f>STOCK[[#This Row],[Ganancia Unitaria]]*STOCK[[#This Row],[Salidas]]</f>
        <v>0</v>
      </c>
      <c r="R1724" s="8"/>
      <c r="S1724" s="8"/>
      <c r="T1724" s="9"/>
      <c r="U1724" s="8"/>
      <c r="V1724" s="8"/>
    </row>
    <row r="1725" spans="1:22" ht="34" customHeight="1" x14ac:dyDescent="0.2">
      <c r="A1725" s="14" t="s">
        <v>3346</v>
      </c>
      <c r="B1725" s="14" t="s">
        <v>3344</v>
      </c>
      <c r="C1725" s="16" t="s">
        <v>3347</v>
      </c>
      <c r="D1725" s="14" t="s">
        <v>34</v>
      </c>
      <c r="E1725" s="15"/>
      <c r="F1725" s="15">
        <v>6</v>
      </c>
      <c r="G1725" s="14">
        <v>1</v>
      </c>
      <c r="H1725" s="17">
        <f>SUMIFS(VENTAS[Cantidad],VENTAS[Código del producto Vendido],STOCK[[#This Row],[Code]])</f>
        <v>0</v>
      </c>
      <c r="I1725" s="14">
        <f>STOCK[[#This Row],[Entradas]]-STOCK[[#This Row],[Salidas]]</f>
        <v>1</v>
      </c>
      <c r="J1725" s="18">
        <f>STOCK[[#This Row],[Precio Final]]*10%</f>
        <v>0.60000000000000009</v>
      </c>
      <c r="K1725" s="15">
        <v>6</v>
      </c>
      <c r="L1725" s="15"/>
      <c r="M1725" s="19"/>
      <c r="N1725" s="14">
        <f t="shared" si="68"/>
        <v>0</v>
      </c>
      <c r="O1725" s="15">
        <f t="shared" si="69"/>
        <v>6</v>
      </c>
      <c r="P1725" s="15">
        <f>STOCK[[#This Row],[Precio Final]]-STOCK[[#This Row],[Costo total]]</f>
        <v>6</v>
      </c>
      <c r="Q1725" s="14">
        <f>STOCK[[#This Row],[Ganancia Unitaria]]*STOCK[[#This Row],[Salidas]]</f>
        <v>0</v>
      </c>
      <c r="R1725" s="14"/>
      <c r="S1725" s="14"/>
      <c r="T1725" s="15"/>
      <c r="U1725" s="14"/>
      <c r="V1725" s="14"/>
    </row>
    <row r="1726" spans="1:22" ht="17" customHeight="1" x14ac:dyDescent="0.2">
      <c r="A1726" s="8" t="s">
        <v>3348</v>
      </c>
      <c r="B1726" s="8" t="s">
        <v>3344</v>
      </c>
      <c r="C1726" s="10" t="s">
        <v>3349</v>
      </c>
      <c r="D1726" s="8" t="s">
        <v>34</v>
      </c>
      <c r="E1726" s="9"/>
      <c r="F1726" s="9">
        <v>6</v>
      </c>
      <c r="G1726" s="8">
        <v>1</v>
      </c>
      <c r="H1726" s="11">
        <f>SUMIFS(VENTAS[Cantidad],VENTAS[Código del producto Vendido],STOCK[[#This Row],[Code]])</f>
        <v>0</v>
      </c>
      <c r="I1726" s="8">
        <f>STOCK[[#This Row],[Entradas]]-STOCK[[#This Row],[Salidas]]</f>
        <v>1</v>
      </c>
      <c r="J1726" s="12">
        <f>STOCK[[#This Row],[Precio Final]]*10%</f>
        <v>0.60000000000000009</v>
      </c>
      <c r="K1726" s="9">
        <v>6</v>
      </c>
      <c r="L1726" s="9"/>
      <c r="M1726" s="13"/>
      <c r="N1726" s="8">
        <f t="shared" si="68"/>
        <v>0</v>
      </c>
      <c r="O1726" s="9">
        <f t="shared" si="69"/>
        <v>6</v>
      </c>
      <c r="P1726" s="9">
        <f>STOCK[[#This Row],[Precio Final]]-STOCK[[#This Row],[Costo total]]</f>
        <v>6</v>
      </c>
      <c r="Q1726" s="8">
        <f>STOCK[[#This Row],[Ganancia Unitaria]]*STOCK[[#This Row],[Salidas]]</f>
        <v>0</v>
      </c>
      <c r="R1726" s="8"/>
      <c r="S1726" s="8"/>
      <c r="T1726" s="9"/>
      <c r="U1726" s="8"/>
      <c r="V1726" s="8"/>
    </row>
    <row r="1727" spans="1:22" ht="34" customHeight="1" x14ac:dyDescent="0.2">
      <c r="A1727" s="14" t="s">
        <v>3350</v>
      </c>
      <c r="B1727" s="14" t="s">
        <v>3351</v>
      </c>
      <c r="C1727" s="16" t="s">
        <v>3352</v>
      </c>
      <c r="D1727" s="14" t="s">
        <v>113</v>
      </c>
      <c r="E1727" s="15"/>
      <c r="F1727" s="15">
        <v>6</v>
      </c>
      <c r="G1727" s="14">
        <v>1</v>
      </c>
      <c r="H1727" s="17">
        <f>SUMIFS(VENTAS[Cantidad],VENTAS[Código del producto Vendido],STOCK[[#This Row],[Code]])</f>
        <v>1</v>
      </c>
      <c r="I1727" s="14">
        <f>STOCK[[#This Row],[Entradas]]-STOCK[[#This Row],[Salidas]]</f>
        <v>0</v>
      </c>
      <c r="J1727" s="18">
        <f>STOCK[[#This Row],[Precio Final]]*10%</f>
        <v>0.60000000000000009</v>
      </c>
      <c r="K1727" s="15">
        <v>6</v>
      </c>
      <c r="L1727" s="15"/>
      <c r="M1727" s="19"/>
      <c r="N1727" s="14">
        <f t="shared" si="68"/>
        <v>0</v>
      </c>
      <c r="O1727" s="15">
        <f t="shared" si="69"/>
        <v>6</v>
      </c>
      <c r="P1727" s="15">
        <f>STOCK[[#This Row],[Precio Final]]-STOCK[[#This Row],[Costo total]]</f>
        <v>6</v>
      </c>
      <c r="Q1727" s="14">
        <f>STOCK[[#This Row],[Ganancia Unitaria]]*STOCK[[#This Row],[Salidas]]</f>
        <v>6</v>
      </c>
      <c r="R1727" s="14"/>
      <c r="S1727" s="14"/>
      <c r="T1727" s="15"/>
      <c r="U1727" s="14"/>
      <c r="V1727" s="14"/>
    </row>
    <row r="1728" spans="1:22" ht="34" customHeight="1" x14ac:dyDescent="0.2">
      <c r="A1728" s="8" t="s">
        <v>3353</v>
      </c>
      <c r="B1728" s="8" t="s">
        <v>3351</v>
      </c>
      <c r="C1728" s="10" t="s">
        <v>3354</v>
      </c>
      <c r="D1728" s="8" t="s">
        <v>113</v>
      </c>
      <c r="E1728" s="9"/>
      <c r="F1728" s="9">
        <v>6</v>
      </c>
      <c r="G1728" s="8">
        <v>1</v>
      </c>
      <c r="H1728" s="11">
        <f>SUMIFS(VENTAS[Cantidad],VENTAS[Código del producto Vendido],STOCK[[#This Row],[Code]])</f>
        <v>1</v>
      </c>
      <c r="I1728" s="8">
        <f>STOCK[[#This Row],[Entradas]]-STOCK[[#This Row],[Salidas]]</f>
        <v>0</v>
      </c>
      <c r="J1728" s="12">
        <f>STOCK[[#This Row],[Precio Final]]*10%</f>
        <v>0.60000000000000009</v>
      </c>
      <c r="K1728" s="9">
        <v>6</v>
      </c>
      <c r="L1728" s="9"/>
      <c r="M1728" s="13"/>
      <c r="N1728" s="8">
        <f t="shared" si="68"/>
        <v>0</v>
      </c>
      <c r="O1728" s="9">
        <f t="shared" si="69"/>
        <v>6</v>
      </c>
      <c r="P1728" s="9">
        <f>STOCK[[#This Row],[Precio Final]]-STOCK[[#This Row],[Costo total]]</f>
        <v>6</v>
      </c>
      <c r="Q1728" s="8">
        <f>STOCK[[#This Row],[Ganancia Unitaria]]*STOCK[[#This Row],[Salidas]]</f>
        <v>6</v>
      </c>
      <c r="R1728" s="8"/>
      <c r="S1728" s="8"/>
      <c r="T1728" s="9"/>
      <c r="U1728" s="8"/>
      <c r="V1728" s="8"/>
    </row>
    <row r="1729" spans="1:22" ht="34" customHeight="1" x14ac:dyDescent="0.2">
      <c r="A1729" s="14" t="s">
        <v>3355</v>
      </c>
      <c r="B1729" s="14" t="s">
        <v>3351</v>
      </c>
      <c r="C1729" s="16" t="s">
        <v>3356</v>
      </c>
      <c r="D1729" s="14" t="s">
        <v>113</v>
      </c>
      <c r="E1729" s="15"/>
      <c r="F1729" s="15">
        <v>6</v>
      </c>
      <c r="G1729" s="14">
        <v>1</v>
      </c>
      <c r="H1729" s="17">
        <f>SUMIFS(VENTAS[Cantidad],VENTAS[Código del producto Vendido],STOCK[[#This Row],[Code]])</f>
        <v>1</v>
      </c>
      <c r="I1729" s="14">
        <f>STOCK[[#This Row],[Entradas]]-STOCK[[#This Row],[Salidas]]</f>
        <v>0</v>
      </c>
      <c r="J1729" s="18">
        <f>STOCK[[#This Row],[Precio Final]]*10%</f>
        <v>0.60000000000000009</v>
      </c>
      <c r="K1729" s="15">
        <v>6</v>
      </c>
      <c r="L1729" s="15"/>
      <c r="M1729" s="19"/>
      <c r="N1729" s="14">
        <f t="shared" si="68"/>
        <v>0</v>
      </c>
      <c r="O1729" s="15">
        <f t="shared" si="69"/>
        <v>6</v>
      </c>
      <c r="P1729" s="15">
        <f>STOCK[[#This Row],[Precio Final]]-STOCK[[#This Row],[Costo total]]</f>
        <v>6</v>
      </c>
      <c r="Q1729" s="14">
        <f>STOCK[[#This Row],[Ganancia Unitaria]]*STOCK[[#This Row],[Salidas]]</f>
        <v>6</v>
      </c>
      <c r="R1729" s="14"/>
      <c r="S1729" s="14"/>
      <c r="T1729" s="15"/>
      <c r="U1729" s="14"/>
      <c r="V1729" s="14"/>
    </row>
    <row r="1730" spans="1:22" ht="34" customHeight="1" x14ac:dyDescent="0.2">
      <c r="A1730" s="8" t="s">
        <v>3357</v>
      </c>
      <c r="B1730" s="8" t="s">
        <v>3351</v>
      </c>
      <c r="C1730" s="10" t="s">
        <v>3345</v>
      </c>
      <c r="D1730" s="8" t="s">
        <v>113</v>
      </c>
      <c r="E1730" s="9"/>
      <c r="F1730" s="9">
        <v>6</v>
      </c>
      <c r="G1730" s="8">
        <v>1</v>
      </c>
      <c r="H1730" s="11">
        <f>SUMIFS(VENTAS[Cantidad],VENTAS[Código del producto Vendido],STOCK[[#This Row],[Code]])</f>
        <v>0</v>
      </c>
      <c r="I1730" s="8">
        <f>STOCK[[#This Row],[Entradas]]-STOCK[[#This Row],[Salidas]]</f>
        <v>1</v>
      </c>
      <c r="J1730" s="12">
        <f>STOCK[[#This Row],[Precio Final]]*10%</f>
        <v>0.60000000000000009</v>
      </c>
      <c r="K1730" s="9">
        <v>6</v>
      </c>
      <c r="L1730" s="9"/>
      <c r="M1730" s="13"/>
      <c r="N1730" s="8">
        <f t="shared" ref="N1730:N1793" si="70">M1730*1.5</f>
        <v>0</v>
      </c>
      <c r="O1730" s="9">
        <f t="shared" si="69"/>
        <v>6</v>
      </c>
      <c r="P1730" s="9">
        <f>STOCK[[#This Row],[Precio Final]]-STOCK[[#This Row],[Costo total]]</f>
        <v>6</v>
      </c>
      <c r="Q1730" s="8">
        <f>STOCK[[#This Row],[Ganancia Unitaria]]*STOCK[[#This Row],[Salidas]]</f>
        <v>0</v>
      </c>
      <c r="R1730" s="8"/>
      <c r="S1730" s="8"/>
      <c r="T1730" s="9"/>
      <c r="U1730" s="8"/>
      <c r="V1730" s="8"/>
    </row>
    <row r="1731" spans="1:22" ht="34" customHeight="1" x14ac:dyDescent="0.2">
      <c r="A1731" s="14" t="s">
        <v>3358</v>
      </c>
      <c r="B1731" s="14" t="s">
        <v>3351</v>
      </c>
      <c r="C1731" s="16" t="s">
        <v>3347</v>
      </c>
      <c r="D1731" s="14" t="s">
        <v>113</v>
      </c>
      <c r="E1731" s="15"/>
      <c r="F1731" s="15">
        <v>6</v>
      </c>
      <c r="G1731" s="14">
        <v>1</v>
      </c>
      <c r="H1731" s="17">
        <f>SUMIFS(VENTAS[Cantidad],VENTAS[Código del producto Vendido],STOCK[[#This Row],[Code]])</f>
        <v>0</v>
      </c>
      <c r="I1731" s="14">
        <f>STOCK[[#This Row],[Entradas]]-STOCK[[#This Row],[Salidas]]</f>
        <v>1</v>
      </c>
      <c r="J1731" s="18">
        <f>STOCK[[#This Row],[Precio Final]]*10%</f>
        <v>0.60000000000000009</v>
      </c>
      <c r="K1731" s="15">
        <v>6</v>
      </c>
      <c r="L1731" s="15"/>
      <c r="M1731" s="19"/>
      <c r="N1731" s="14">
        <f t="shared" si="70"/>
        <v>0</v>
      </c>
      <c r="O1731" s="15">
        <f t="shared" si="69"/>
        <v>6</v>
      </c>
      <c r="P1731" s="15">
        <f>STOCK[[#This Row],[Precio Final]]-STOCK[[#This Row],[Costo total]]</f>
        <v>6</v>
      </c>
      <c r="Q1731" s="14">
        <f>STOCK[[#This Row],[Ganancia Unitaria]]*STOCK[[#This Row],[Salidas]]</f>
        <v>0</v>
      </c>
      <c r="R1731" s="14"/>
      <c r="S1731" s="14"/>
      <c r="T1731" s="15"/>
      <c r="U1731" s="14"/>
      <c r="V1731" s="14"/>
    </row>
    <row r="1732" spans="1:22" ht="17" customHeight="1" x14ac:dyDescent="0.2">
      <c r="A1732" s="8" t="s">
        <v>3359</v>
      </c>
      <c r="B1732" s="8" t="s">
        <v>3351</v>
      </c>
      <c r="C1732" s="10" t="s">
        <v>3349</v>
      </c>
      <c r="D1732" s="8" t="s">
        <v>113</v>
      </c>
      <c r="E1732" s="9"/>
      <c r="F1732" s="9">
        <v>6</v>
      </c>
      <c r="G1732" s="8">
        <v>1</v>
      </c>
      <c r="H1732" s="11">
        <f>SUMIFS(VENTAS[Cantidad],VENTAS[Código del producto Vendido],STOCK[[#This Row],[Code]])</f>
        <v>0</v>
      </c>
      <c r="I1732" s="8">
        <f>STOCK[[#This Row],[Entradas]]-STOCK[[#This Row],[Salidas]]</f>
        <v>1</v>
      </c>
      <c r="J1732" s="12">
        <f>STOCK[[#This Row],[Precio Final]]*10%</f>
        <v>0.60000000000000009</v>
      </c>
      <c r="K1732" s="9">
        <v>6</v>
      </c>
      <c r="L1732" s="9"/>
      <c r="M1732" s="13"/>
      <c r="N1732" s="8">
        <f t="shared" si="70"/>
        <v>0</v>
      </c>
      <c r="O1732" s="9">
        <f t="shared" si="69"/>
        <v>6</v>
      </c>
      <c r="P1732" s="9">
        <f>STOCK[[#This Row],[Precio Final]]-STOCK[[#This Row],[Costo total]]</f>
        <v>6</v>
      </c>
      <c r="Q1732" s="8">
        <f>STOCK[[#This Row],[Ganancia Unitaria]]*STOCK[[#This Row],[Salidas]]</f>
        <v>0</v>
      </c>
      <c r="R1732" s="8"/>
      <c r="S1732" s="8"/>
      <c r="T1732" s="9"/>
      <c r="U1732" s="8"/>
      <c r="V1732" s="8"/>
    </row>
    <row r="1733" spans="1:22" ht="34" customHeight="1" x14ac:dyDescent="0.2">
      <c r="A1733" s="14" t="s">
        <v>3360</v>
      </c>
      <c r="B1733" s="14" t="s">
        <v>3351</v>
      </c>
      <c r="C1733" s="16" t="s">
        <v>3361</v>
      </c>
      <c r="D1733" s="14" t="s">
        <v>224</v>
      </c>
      <c r="E1733" s="15"/>
      <c r="F1733" s="15">
        <v>6</v>
      </c>
      <c r="G1733" s="14">
        <v>1</v>
      </c>
      <c r="H1733" s="17">
        <f>SUMIFS(VENTAS[Cantidad],VENTAS[Código del producto Vendido],STOCK[[#This Row],[Code]])</f>
        <v>1</v>
      </c>
      <c r="I1733" s="14">
        <f>STOCK[[#This Row],[Entradas]]-STOCK[[#This Row],[Salidas]]</f>
        <v>0</v>
      </c>
      <c r="J1733" s="18">
        <f>STOCK[[#This Row],[Precio Final]]*10%</f>
        <v>0.60000000000000009</v>
      </c>
      <c r="K1733" s="15">
        <v>6</v>
      </c>
      <c r="L1733" s="15"/>
      <c r="M1733" s="19"/>
      <c r="N1733" s="14">
        <f t="shared" si="70"/>
        <v>0</v>
      </c>
      <c r="O1733" s="15">
        <f t="shared" si="69"/>
        <v>6</v>
      </c>
      <c r="P1733" s="15">
        <f>STOCK[[#This Row],[Precio Final]]-STOCK[[#This Row],[Costo total]]</f>
        <v>6</v>
      </c>
      <c r="Q1733" s="14">
        <f>STOCK[[#This Row],[Ganancia Unitaria]]*STOCK[[#This Row],[Salidas]]</f>
        <v>6</v>
      </c>
      <c r="R1733" s="14"/>
      <c r="S1733" s="14"/>
      <c r="T1733" s="15"/>
      <c r="U1733" s="14"/>
      <c r="V1733" s="14"/>
    </row>
    <row r="1734" spans="1:22" ht="34" customHeight="1" x14ac:dyDescent="0.2">
      <c r="A1734" s="8" t="s">
        <v>3362</v>
      </c>
      <c r="B1734" s="8" t="s">
        <v>3351</v>
      </c>
      <c r="C1734" s="10" t="s">
        <v>3363</v>
      </c>
      <c r="D1734" s="8" t="s">
        <v>3364</v>
      </c>
      <c r="E1734" s="9"/>
      <c r="F1734" s="9">
        <v>6</v>
      </c>
      <c r="G1734" s="8">
        <v>1</v>
      </c>
      <c r="H1734" s="11">
        <f>SUMIFS(VENTAS[Cantidad],VENTAS[Código del producto Vendido],STOCK[[#This Row],[Code]])</f>
        <v>1</v>
      </c>
      <c r="I1734" s="8">
        <f>STOCK[[#This Row],[Entradas]]-STOCK[[#This Row],[Salidas]]</f>
        <v>0</v>
      </c>
      <c r="J1734" s="12">
        <f>STOCK[[#This Row],[Precio Final]]*10%</f>
        <v>0.60000000000000009</v>
      </c>
      <c r="K1734" s="9">
        <v>6</v>
      </c>
      <c r="L1734" s="9"/>
      <c r="M1734" s="13"/>
      <c r="N1734" s="8">
        <f t="shared" si="70"/>
        <v>0</v>
      </c>
      <c r="O1734" s="9">
        <f t="shared" si="69"/>
        <v>6</v>
      </c>
      <c r="P1734" s="9">
        <f>STOCK[[#This Row],[Precio Final]]-STOCK[[#This Row],[Costo total]]</f>
        <v>6</v>
      </c>
      <c r="Q1734" s="8">
        <f>STOCK[[#This Row],[Ganancia Unitaria]]*STOCK[[#This Row],[Salidas]]</f>
        <v>6</v>
      </c>
      <c r="R1734" s="8"/>
      <c r="S1734" s="8"/>
      <c r="T1734" s="9"/>
      <c r="U1734" s="8"/>
      <c r="V1734" s="8"/>
    </row>
    <row r="1735" spans="1:22" ht="34" customHeight="1" x14ac:dyDescent="0.2">
      <c r="A1735" s="14" t="s">
        <v>3365</v>
      </c>
      <c r="B1735" s="14" t="s">
        <v>3351</v>
      </c>
      <c r="C1735" s="16" t="s">
        <v>3366</v>
      </c>
      <c r="D1735" s="14" t="s">
        <v>224</v>
      </c>
      <c r="E1735" s="15"/>
      <c r="F1735" s="15">
        <v>6</v>
      </c>
      <c r="G1735" s="14">
        <v>1</v>
      </c>
      <c r="H1735" s="17">
        <f>SUMIFS(VENTAS[Cantidad],VENTAS[Código del producto Vendido],STOCK[[#This Row],[Code]])</f>
        <v>1</v>
      </c>
      <c r="I1735" s="14">
        <f>STOCK[[#This Row],[Entradas]]-STOCK[[#This Row],[Salidas]]</f>
        <v>0</v>
      </c>
      <c r="J1735" s="18">
        <f>STOCK[[#This Row],[Precio Final]]*10%</f>
        <v>0.60000000000000009</v>
      </c>
      <c r="K1735" s="15">
        <v>6</v>
      </c>
      <c r="L1735" s="15"/>
      <c r="M1735" s="19"/>
      <c r="N1735" s="14">
        <f t="shared" si="70"/>
        <v>0</v>
      </c>
      <c r="O1735" s="15">
        <f t="shared" si="69"/>
        <v>6</v>
      </c>
      <c r="P1735" s="15">
        <f>STOCK[[#This Row],[Precio Final]]-STOCK[[#This Row],[Costo total]]</f>
        <v>6</v>
      </c>
      <c r="Q1735" s="14">
        <f>STOCK[[#This Row],[Ganancia Unitaria]]*STOCK[[#This Row],[Salidas]]</f>
        <v>6</v>
      </c>
      <c r="R1735" s="14"/>
      <c r="S1735" s="14"/>
      <c r="T1735" s="15"/>
      <c r="U1735" s="14"/>
      <c r="V1735" s="14"/>
    </row>
    <row r="1736" spans="1:22" ht="34" customHeight="1" x14ac:dyDescent="0.2">
      <c r="A1736" s="8" t="s">
        <v>3367</v>
      </c>
      <c r="B1736" s="8" t="s">
        <v>3351</v>
      </c>
      <c r="C1736" s="10" t="s">
        <v>3368</v>
      </c>
      <c r="D1736" s="8" t="s">
        <v>224</v>
      </c>
      <c r="E1736" s="9"/>
      <c r="F1736" s="9">
        <v>6</v>
      </c>
      <c r="G1736" s="8">
        <v>3</v>
      </c>
      <c r="H1736" s="11">
        <f>SUMIFS(VENTAS[Cantidad],VENTAS[Código del producto Vendido],STOCK[[#This Row],[Code]])</f>
        <v>0</v>
      </c>
      <c r="I1736" s="8">
        <f>STOCK[[#This Row],[Entradas]]-STOCK[[#This Row],[Salidas]]</f>
        <v>3</v>
      </c>
      <c r="J1736" s="12">
        <f>STOCK[[#This Row],[Precio Final]]*10%</f>
        <v>0.60000000000000009</v>
      </c>
      <c r="K1736" s="9">
        <v>6</v>
      </c>
      <c r="L1736" s="9"/>
      <c r="M1736" s="13"/>
      <c r="N1736" s="8">
        <f t="shared" si="70"/>
        <v>0</v>
      </c>
      <c r="O1736" s="9">
        <f t="shared" si="69"/>
        <v>6</v>
      </c>
      <c r="P1736" s="9">
        <f>STOCK[[#This Row],[Precio Final]]-STOCK[[#This Row],[Costo total]]</f>
        <v>6</v>
      </c>
      <c r="Q1736" s="8">
        <f>STOCK[[#This Row],[Ganancia Unitaria]]*STOCK[[#This Row],[Salidas]]</f>
        <v>0</v>
      </c>
      <c r="R1736" s="8"/>
      <c r="S1736" s="8"/>
      <c r="T1736" s="9"/>
      <c r="U1736" s="8"/>
      <c r="V1736" s="8"/>
    </row>
    <row r="1737" spans="1:22" ht="34" customHeight="1" x14ac:dyDescent="0.2">
      <c r="A1737" s="14" t="s">
        <v>3369</v>
      </c>
      <c r="B1737" s="14" t="s">
        <v>3370</v>
      </c>
      <c r="C1737" s="16" t="s">
        <v>3371</v>
      </c>
      <c r="D1737" s="14" t="s">
        <v>42</v>
      </c>
      <c r="E1737" s="15"/>
      <c r="F1737" s="15">
        <v>6</v>
      </c>
      <c r="G1737" s="14">
        <v>2</v>
      </c>
      <c r="H1737" s="17">
        <f>SUMIFS(VENTAS[Cantidad],VENTAS[Código del producto Vendido],STOCK[[#This Row],[Code]])</f>
        <v>0</v>
      </c>
      <c r="I1737" s="14">
        <f>STOCK[[#This Row],[Entradas]]-STOCK[[#This Row],[Salidas]]</f>
        <v>2</v>
      </c>
      <c r="J1737" s="18">
        <f>STOCK[[#This Row],[Precio Final]]*10%</f>
        <v>0.60000000000000009</v>
      </c>
      <c r="K1737" s="15">
        <v>6</v>
      </c>
      <c r="L1737" s="15"/>
      <c r="M1737" s="19"/>
      <c r="N1737" s="14">
        <f t="shared" si="70"/>
        <v>0</v>
      </c>
      <c r="O1737" s="15">
        <f t="shared" si="69"/>
        <v>6</v>
      </c>
      <c r="P1737" s="15">
        <f>STOCK[[#This Row],[Precio Final]]-STOCK[[#This Row],[Costo total]]</f>
        <v>6</v>
      </c>
      <c r="Q1737" s="14">
        <f>STOCK[[#This Row],[Ganancia Unitaria]]*STOCK[[#This Row],[Salidas]]</f>
        <v>0</v>
      </c>
      <c r="R1737" s="14"/>
      <c r="S1737" s="14"/>
      <c r="T1737" s="15"/>
      <c r="U1737" s="14"/>
      <c r="V1737" s="14"/>
    </row>
    <row r="1738" spans="1:22" ht="34" customHeight="1" x14ac:dyDescent="0.2">
      <c r="A1738" s="8" t="s">
        <v>3372</v>
      </c>
      <c r="B1738" s="8" t="s">
        <v>3370</v>
      </c>
      <c r="C1738" s="10" t="s">
        <v>3373</v>
      </c>
      <c r="D1738" s="8" t="s">
        <v>42</v>
      </c>
      <c r="E1738" s="9"/>
      <c r="F1738" s="9">
        <v>6</v>
      </c>
      <c r="G1738" s="8">
        <v>1</v>
      </c>
      <c r="H1738" s="11">
        <f>SUMIFS(VENTAS[Cantidad],VENTAS[Código del producto Vendido],STOCK[[#This Row],[Code]])</f>
        <v>0</v>
      </c>
      <c r="I1738" s="8">
        <f>STOCK[[#This Row],[Entradas]]-STOCK[[#This Row],[Salidas]]</f>
        <v>1</v>
      </c>
      <c r="J1738" s="12">
        <f>STOCK[[#This Row],[Precio Final]]*10%</f>
        <v>0.60000000000000009</v>
      </c>
      <c r="K1738" s="9">
        <v>6</v>
      </c>
      <c r="L1738" s="9"/>
      <c r="M1738" s="13"/>
      <c r="N1738" s="8">
        <f t="shared" si="70"/>
        <v>0</v>
      </c>
      <c r="O1738" s="9">
        <f t="shared" si="69"/>
        <v>6</v>
      </c>
      <c r="P1738" s="9">
        <f>STOCK[[#This Row],[Precio Final]]-STOCK[[#This Row],[Costo total]]</f>
        <v>6</v>
      </c>
      <c r="Q1738" s="8">
        <f>STOCK[[#This Row],[Ganancia Unitaria]]*STOCK[[#This Row],[Salidas]]</f>
        <v>0</v>
      </c>
      <c r="R1738" s="8"/>
      <c r="S1738" s="8"/>
      <c r="T1738" s="9"/>
      <c r="U1738" s="8"/>
      <c r="V1738" s="8"/>
    </row>
    <row r="1739" spans="1:22" ht="34" customHeight="1" x14ac:dyDescent="0.2">
      <c r="A1739" s="14" t="s">
        <v>3374</v>
      </c>
      <c r="B1739" s="14" t="s">
        <v>3375</v>
      </c>
      <c r="C1739" s="16" t="s">
        <v>3376</v>
      </c>
      <c r="D1739" s="14" t="s">
        <v>113</v>
      </c>
      <c r="E1739" s="15"/>
      <c r="F1739" s="15">
        <v>15</v>
      </c>
      <c r="G1739" s="14">
        <v>2</v>
      </c>
      <c r="H1739" s="17">
        <f>SUMIFS(VENTAS[Cantidad],VENTAS[Código del producto Vendido],STOCK[[#This Row],[Code]])</f>
        <v>0</v>
      </c>
      <c r="I1739" s="14">
        <f>STOCK[[#This Row],[Entradas]]-STOCK[[#This Row],[Salidas]]</f>
        <v>2</v>
      </c>
      <c r="J1739" s="18">
        <f>STOCK[[#This Row],[Precio Final]]*10%</f>
        <v>1.5</v>
      </c>
      <c r="K1739" s="15">
        <v>6</v>
      </c>
      <c r="L1739" s="15"/>
      <c r="M1739" s="19"/>
      <c r="N1739" s="14">
        <f t="shared" si="70"/>
        <v>0</v>
      </c>
      <c r="O1739" s="15">
        <f t="shared" si="69"/>
        <v>15</v>
      </c>
      <c r="P1739" s="15">
        <f>STOCK[[#This Row],[Precio Final]]-STOCK[[#This Row],[Costo total]]</f>
        <v>15</v>
      </c>
      <c r="Q1739" s="14">
        <f>STOCK[[#This Row],[Ganancia Unitaria]]*STOCK[[#This Row],[Salidas]]</f>
        <v>0</v>
      </c>
      <c r="R1739" s="14"/>
      <c r="S1739" s="14"/>
      <c r="T1739" s="15"/>
      <c r="U1739" s="14"/>
      <c r="V1739" s="14"/>
    </row>
    <row r="1740" spans="1:22" ht="51" customHeight="1" x14ac:dyDescent="0.2">
      <c r="A1740" s="8" t="s">
        <v>3377</v>
      </c>
      <c r="B1740" s="8" t="s">
        <v>3344</v>
      </c>
      <c r="C1740" s="10" t="s">
        <v>3378</v>
      </c>
      <c r="D1740" s="8" t="s">
        <v>34</v>
      </c>
      <c r="E1740" s="9"/>
      <c r="F1740" s="9">
        <v>6</v>
      </c>
      <c r="G1740" s="8">
        <v>2</v>
      </c>
      <c r="H1740" s="11">
        <f>SUMIFS(VENTAS[Cantidad],VENTAS[Código del producto Vendido],STOCK[[#This Row],[Code]])</f>
        <v>0</v>
      </c>
      <c r="I1740" s="8">
        <f>STOCK[[#This Row],[Entradas]]-STOCK[[#This Row],[Salidas]]</f>
        <v>2</v>
      </c>
      <c r="J1740" s="12">
        <f>STOCK[[#This Row],[Precio Final]]*10%</f>
        <v>0.60000000000000009</v>
      </c>
      <c r="K1740" s="9">
        <v>6</v>
      </c>
      <c r="L1740" s="9"/>
      <c r="M1740" s="13"/>
      <c r="N1740" s="8">
        <f t="shared" si="70"/>
        <v>0</v>
      </c>
      <c r="O1740" s="9">
        <f t="shared" si="69"/>
        <v>6</v>
      </c>
      <c r="P1740" s="9">
        <f>STOCK[[#This Row],[Precio Final]]-STOCK[[#This Row],[Costo total]]</f>
        <v>6</v>
      </c>
      <c r="Q1740" s="8">
        <f>STOCK[[#This Row],[Ganancia Unitaria]]*STOCK[[#This Row],[Salidas]]</f>
        <v>0</v>
      </c>
      <c r="R1740" s="8"/>
      <c r="S1740" s="8"/>
      <c r="T1740" s="9"/>
      <c r="U1740" s="8"/>
      <c r="V1740" s="8"/>
    </row>
    <row r="1741" spans="1:22" ht="34" customHeight="1" x14ac:dyDescent="0.2">
      <c r="A1741" s="14" t="s">
        <v>3379</v>
      </c>
      <c r="B1741" s="14" t="s">
        <v>3351</v>
      </c>
      <c r="C1741" s="16" t="s">
        <v>3380</v>
      </c>
      <c r="D1741" s="14" t="s">
        <v>113</v>
      </c>
      <c r="E1741" s="15"/>
      <c r="F1741" s="15">
        <v>6</v>
      </c>
      <c r="G1741" s="14">
        <v>1</v>
      </c>
      <c r="H1741" s="17">
        <f>SUMIFS(VENTAS[Cantidad],VENTAS[Código del producto Vendido],STOCK[[#This Row],[Code]])</f>
        <v>0</v>
      </c>
      <c r="I1741" s="14">
        <f>STOCK[[#This Row],[Entradas]]-STOCK[[#This Row],[Salidas]]</f>
        <v>1</v>
      </c>
      <c r="J1741" s="18">
        <f>STOCK[[#This Row],[Precio Final]]*10%</f>
        <v>0.60000000000000009</v>
      </c>
      <c r="K1741" s="15">
        <v>6</v>
      </c>
      <c r="L1741" s="15"/>
      <c r="M1741" s="19"/>
      <c r="N1741" s="14">
        <f t="shared" si="70"/>
        <v>0</v>
      </c>
      <c r="O1741" s="15">
        <f t="shared" si="69"/>
        <v>6</v>
      </c>
      <c r="P1741" s="15">
        <f>STOCK[[#This Row],[Precio Final]]-STOCK[[#This Row],[Costo total]]</f>
        <v>6</v>
      </c>
      <c r="Q1741" s="14">
        <f>STOCK[[#This Row],[Ganancia Unitaria]]*STOCK[[#This Row],[Salidas]]</f>
        <v>0</v>
      </c>
      <c r="R1741" s="14"/>
      <c r="S1741" s="14"/>
      <c r="T1741" s="15"/>
      <c r="U1741" s="14"/>
      <c r="V1741" s="14"/>
    </row>
    <row r="1742" spans="1:22" ht="34" customHeight="1" x14ac:dyDescent="0.2">
      <c r="A1742" s="8" t="s">
        <v>3381</v>
      </c>
      <c r="B1742" s="8" t="s">
        <v>3351</v>
      </c>
      <c r="C1742" s="10" t="s">
        <v>3366</v>
      </c>
      <c r="D1742" s="8" t="s">
        <v>113</v>
      </c>
      <c r="E1742" s="9"/>
      <c r="F1742" s="9">
        <v>6</v>
      </c>
      <c r="G1742" s="8">
        <v>1</v>
      </c>
      <c r="H1742" s="11">
        <f>SUMIFS(VENTAS[Cantidad],VENTAS[Código del producto Vendido],STOCK[[#This Row],[Code]])</f>
        <v>0</v>
      </c>
      <c r="I1742" s="8">
        <f>STOCK[[#This Row],[Entradas]]-STOCK[[#This Row],[Salidas]]</f>
        <v>1</v>
      </c>
      <c r="J1742" s="12">
        <f>STOCK[[#This Row],[Precio Final]]*10%</f>
        <v>0.60000000000000009</v>
      </c>
      <c r="K1742" s="9">
        <v>6</v>
      </c>
      <c r="L1742" s="9"/>
      <c r="M1742" s="13"/>
      <c r="N1742" s="8">
        <f t="shared" si="70"/>
        <v>0</v>
      </c>
      <c r="O1742" s="9">
        <f t="shared" si="69"/>
        <v>6</v>
      </c>
      <c r="P1742" s="9">
        <f>STOCK[[#This Row],[Precio Final]]-STOCK[[#This Row],[Costo total]]</f>
        <v>6</v>
      </c>
      <c r="Q1742" s="8">
        <f>STOCK[[#This Row],[Ganancia Unitaria]]*STOCK[[#This Row],[Salidas]]</f>
        <v>0</v>
      </c>
      <c r="R1742" s="8"/>
      <c r="S1742" s="8"/>
      <c r="T1742" s="9"/>
      <c r="U1742" s="8"/>
      <c r="V1742" s="8"/>
    </row>
    <row r="1743" spans="1:22" ht="34" customHeight="1" x14ac:dyDescent="0.2">
      <c r="A1743" s="14" t="s">
        <v>3382</v>
      </c>
      <c r="B1743" s="14" t="s">
        <v>3351</v>
      </c>
      <c r="C1743" s="16" t="s">
        <v>3383</v>
      </c>
      <c r="D1743" s="14" t="s">
        <v>113</v>
      </c>
      <c r="E1743" s="15"/>
      <c r="F1743" s="15">
        <v>6</v>
      </c>
      <c r="G1743" s="14">
        <v>1</v>
      </c>
      <c r="H1743" s="17">
        <f>SUMIFS(VENTAS[Cantidad],VENTAS[Código del producto Vendido],STOCK[[#This Row],[Code]])</f>
        <v>0</v>
      </c>
      <c r="I1743" s="14">
        <f>STOCK[[#This Row],[Entradas]]-STOCK[[#This Row],[Salidas]]</f>
        <v>1</v>
      </c>
      <c r="J1743" s="18">
        <f>STOCK[[#This Row],[Precio Final]]*10%</f>
        <v>0.60000000000000009</v>
      </c>
      <c r="K1743" s="15">
        <v>6</v>
      </c>
      <c r="L1743" s="15"/>
      <c r="M1743" s="19"/>
      <c r="N1743" s="14">
        <f t="shared" si="70"/>
        <v>0</v>
      </c>
      <c r="O1743" s="15">
        <f t="shared" si="69"/>
        <v>6</v>
      </c>
      <c r="P1743" s="15">
        <f>STOCK[[#This Row],[Precio Final]]-STOCK[[#This Row],[Costo total]]</f>
        <v>6</v>
      </c>
      <c r="Q1743" s="14">
        <f>STOCK[[#This Row],[Ganancia Unitaria]]*STOCK[[#This Row],[Salidas]]</f>
        <v>0</v>
      </c>
      <c r="R1743" s="14"/>
      <c r="S1743" s="14"/>
      <c r="T1743" s="15"/>
      <c r="U1743" s="14"/>
      <c r="V1743" s="14"/>
    </row>
    <row r="1744" spans="1:22" ht="34" customHeight="1" x14ac:dyDescent="0.2">
      <c r="A1744" s="8" t="s">
        <v>3384</v>
      </c>
      <c r="B1744" s="8" t="s">
        <v>3351</v>
      </c>
      <c r="C1744" s="10" t="s">
        <v>3385</v>
      </c>
      <c r="D1744" s="8" t="s">
        <v>113</v>
      </c>
      <c r="E1744" s="9"/>
      <c r="F1744" s="9">
        <v>6</v>
      </c>
      <c r="G1744" s="8">
        <v>1</v>
      </c>
      <c r="H1744" s="11">
        <f>SUMIFS(VENTAS[Cantidad],VENTAS[Código del producto Vendido],STOCK[[#This Row],[Code]])</f>
        <v>0</v>
      </c>
      <c r="I1744" s="8">
        <f>STOCK[[#This Row],[Entradas]]-STOCK[[#This Row],[Salidas]]</f>
        <v>1</v>
      </c>
      <c r="J1744" s="12">
        <f>STOCK[[#This Row],[Precio Final]]*10%</f>
        <v>0.60000000000000009</v>
      </c>
      <c r="K1744" s="9">
        <v>6</v>
      </c>
      <c r="L1744" s="9"/>
      <c r="M1744" s="13"/>
      <c r="N1744" s="8">
        <f t="shared" si="70"/>
        <v>0</v>
      </c>
      <c r="O1744" s="9">
        <f t="shared" si="69"/>
        <v>6</v>
      </c>
      <c r="P1744" s="9">
        <f>STOCK[[#This Row],[Precio Final]]-STOCK[[#This Row],[Costo total]]</f>
        <v>6</v>
      </c>
      <c r="Q1744" s="8">
        <f>STOCK[[#This Row],[Ganancia Unitaria]]*STOCK[[#This Row],[Salidas]]</f>
        <v>0</v>
      </c>
      <c r="R1744" s="8"/>
      <c r="S1744" s="8"/>
      <c r="T1744" s="9"/>
      <c r="U1744" s="8"/>
      <c r="V1744" s="8"/>
    </row>
    <row r="1745" spans="1:22" ht="34" customHeight="1" x14ac:dyDescent="0.2">
      <c r="A1745" s="14" t="s">
        <v>3386</v>
      </c>
      <c r="B1745" s="14" t="s">
        <v>3351</v>
      </c>
      <c r="C1745" s="16" t="s">
        <v>3387</v>
      </c>
      <c r="D1745" s="14" t="s">
        <v>113</v>
      </c>
      <c r="E1745" s="15"/>
      <c r="F1745" s="15">
        <v>6</v>
      </c>
      <c r="G1745" s="14">
        <v>1</v>
      </c>
      <c r="H1745" s="17">
        <f>SUMIFS(VENTAS[Cantidad],VENTAS[Código del producto Vendido],STOCK[[#This Row],[Code]])</f>
        <v>0</v>
      </c>
      <c r="I1745" s="14">
        <f>STOCK[[#This Row],[Entradas]]-STOCK[[#This Row],[Salidas]]</f>
        <v>1</v>
      </c>
      <c r="J1745" s="18">
        <f>STOCK[[#This Row],[Precio Final]]*10%</f>
        <v>0.60000000000000009</v>
      </c>
      <c r="K1745" s="15">
        <v>6</v>
      </c>
      <c r="L1745" s="15"/>
      <c r="M1745" s="19"/>
      <c r="N1745" s="14">
        <f t="shared" si="70"/>
        <v>0</v>
      </c>
      <c r="O1745" s="15">
        <f t="shared" si="69"/>
        <v>6</v>
      </c>
      <c r="P1745" s="15">
        <f>STOCK[[#This Row],[Precio Final]]-STOCK[[#This Row],[Costo total]]</f>
        <v>6</v>
      </c>
      <c r="Q1745" s="14">
        <f>STOCK[[#This Row],[Ganancia Unitaria]]*STOCK[[#This Row],[Salidas]]</f>
        <v>0</v>
      </c>
      <c r="R1745" s="14"/>
      <c r="S1745" s="14"/>
      <c r="T1745" s="15"/>
      <c r="U1745" s="14"/>
      <c r="V1745" s="14"/>
    </row>
    <row r="1746" spans="1:22" ht="34" customHeight="1" x14ac:dyDescent="0.2">
      <c r="A1746" s="8" t="s">
        <v>3388</v>
      </c>
      <c r="B1746" s="8" t="s">
        <v>3351</v>
      </c>
      <c r="C1746" s="10" t="s">
        <v>3389</v>
      </c>
      <c r="D1746" s="8" t="s">
        <v>113</v>
      </c>
      <c r="E1746" s="9"/>
      <c r="F1746" s="9">
        <v>6</v>
      </c>
      <c r="G1746" s="8">
        <v>1</v>
      </c>
      <c r="H1746" s="11">
        <f>SUMIFS(VENTAS[Cantidad],VENTAS[Código del producto Vendido],STOCK[[#This Row],[Code]])</f>
        <v>0</v>
      </c>
      <c r="I1746" s="8">
        <f>STOCK[[#This Row],[Entradas]]-STOCK[[#This Row],[Salidas]]</f>
        <v>1</v>
      </c>
      <c r="J1746" s="12">
        <f>STOCK[[#This Row],[Precio Final]]*10%</f>
        <v>0.60000000000000009</v>
      </c>
      <c r="K1746" s="9">
        <v>6</v>
      </c>
      <c r="L1746" s="9"/>
      <c r="M1746" s="13"/>
      <c r="N1746" s="8">
        <f t="shared" si="70"/>
        <v>0</v>
      </c>
      <c r="O1746" s="9">
        <f t="shared" si="69"/>
        <v>6</v>
      </c>
      <c r="P1746" s="9">
        <f>STOCK[[#This Row],[Precio Final]]-STOCK[[#This Row],[Costo total]]</f>
        <v>6</v>
      </c>
      <c r="Q1746" s="8">
        <f>STOCK[[#This Row],[Ganancia Unitaria]]*STOCK[[#This Row],[Salidas]]</f>
        <v>0</v>
      </c>
      <c r="R1746" s="8"/>
      <c r="S1746" s="8"/>
      <c r="T1746" s="9"/>
      <c r="U1746" s="8"/>
      <c r="V1746" s="8"/>
    </row>
    <row r="1747" spans="1:22" ht="34" customHeight="1" x14ac:dyDescent="0.2">
      <c r="A1747" s="14" t="s">
        <v>3390</v>
      </c>
      <c r="B1747" s="14" t="s">
        <v>3351</v>
      </c>
      <c r="C1747" s="16" t="s">
        <v>3391</v>
      </c>
      <c r="D1747" s="14" t="s">
        <v>113</v>
      </c>
      <c r="E1747" s="15"/>
      <c r="F1747" s="15">
        <v>6</v>
      </c>
      <c r="G1747" s="14">
        <v>1</v>
      </c>
      <c r="H1747" s="17">
        <f>SUMIFS(VENTAS[Cantidad],VENTAS[Código del producto Vendido],STOCK[[#This Row],[Code]])</f>
        <v>0</v>
      </c>
      <c r="I1747" s="14">
        <f>STOCK[[#This Row],[Entradas]]-STOCK[[#This Row],[Salidas]]</f>
        <v>1</v>
      </c>
      <c r="J1747" s="18">
        <f>STOCK[[#This Row],[Precio Final]]*10%</f>
        <v>0.60000000000000009</v>
      </c>
      <c r="K1747" s="15">
        <v>6</v>
      </c>
      <c r="L1747" s="15"/>
      <c r="M1747" s="19"/>
      <c r="N1747" s="14">
        <f t="shared" si="70"/>
        <v>0</v>
      </c>
      <c r="O1747" s="15">
        <f t="shared" si="69"/>
        <v>6</v>
      </c>
      <c r="P1747" s="15">
        <f>STOCK[[#This Row],[Precio Final]]-STOCK[[#This Row],[Costo total]]</f>
        <v>6</v>
      </c>
      <c r="Q1747" s="14">
        <f>STOCK[[#This Row],[Ganancia Unitaria]]*STOCK[[#This Row],[Salidas]]</f>
        <v>0</v>
      </c>
      <c r="R1747" s="14"/>
      <c r="S1747" s="14"/>
      <c r="T1747" s="15"/>
      <c r="U1747" s="14"/>
      <c r="V1747" s="14"/>
    </row>
    <row r="1748" spans="1:22" ht="34" customHeight="1" x14ac:dyDescent="0.2">
      <c r="A1748" s="8" t="s">
        <v>3392</v>
      </c>
      <c r="B1748" s="8" t="s">
        <v>3351</v>
      </c>
      <c r="C1748" s="10" t="s">
        <v>3393</v>
      </c>
      <c r="D1748" s="8" t="s">
        <v>113</v>
      </c>
      <c r="E1748" s="9"/>
      <c r="F1748" s="9">
        <v>6</v>
      </c>
      <c r="G1748" s="8">
        <v>1</v>
      </c>
      <c r="H1748" s="11">
        <f>SUMIFS(VENTAS[Cantidad],VENTAS[Código del producto Vendido],STOCK[[#This Row],[Code]])</f>
        <v>0</v>
      </c>
      <c r="I1748" s="8">
        <f>STOCK[[#This Row],[Entradas]]-STOCK[[#This Row],[Salidas]]</f>
        <v>1</v>
      </c>
      <c r="J1748" s="12">
        <f>STOCK[[#This Row],[Precio Final]]*10%</f>
        <v>0.60000000000000009</v>
      </c>
      <c r="K1748" s="9">
        <v>6</v>
      </c>
      <c r="L1748" s="9"/>
      <c r="M1748" s="13"/>
      <c r="N1748" s="8">
        <f t="shared" si="70"/>
        <v>0</v>
      </c>
      <c r="O1748" s="9">
        <f t="shared" si="69"/>
        <v>6</v>
      </c>
      <c r="P1748" s="9">
        <f>STOCK[[#This Row],[Precio Final]]-STOCK[[#This Row],[Costo total]]</f>
        <v>6</v>
      </c>
      <c r="Q1748" s="8">
        <f>STOCK[[#This Row],[Ganancia Unitaria]]*STOCK[[#This Row],[Salidas]]</f>
        <v>0</v>
      </c>
      <c r="R1748" s="8"/>
      <c r="S1748" s="8"/>
      <c r="T1748" s="9"/>
      <c r="U1748" s="8"/>
      <c r="V1748" s="8"/>
    </row>
    <row r="1749" spans="1:22" ht="68" customHeight="1" x14ac:dyDescent="0.2">
      <c r="A1749" s="14" t="s">
        <v>3394</v>
      </c>
      <c r="B1749" s="14" t="s">
        <v>3351</v>
      </c>
      <c r="C1749" s="16" t="s">
        <v>3395</v>
      </c>
      <c r="D1749" s="14" t="s">
        <v>224</v>
      </c>
      <c r="E1749" s="15"/>
      <c r="F1749" s="15">
        <v>6</v>
      </c>
      <c r="G1749" s="14">
        <v>1</v>
      </c>
      <c r="H1749" s="17">
        <f>SUMIFS(VENTAS[Cantidad],VENTAS[Código del producto Vendido],STOCK[[#This Row],[Code]])</f>
        <v>0</v>
      </c>
      <c r="I1749" s="14">
        <f>STOCK[[#This Row],[Entradas]]-STOCK[[#This Row],[Salidas]]</f>
        <v>1</v>
      </c>
      <c r="J1749" s="18">
        <f>STOCK[[#This Row],[Precio Final]]*10%</f>
        <v>0.60000000000000009</v>
      </c>
      <c r="K1749" s="15">
        <v>6</v>
      </c>
      <c r="L1749" s="15"/>
      <c r="M1749" s="19"/>
      <c r="N1749" s="14">
        <f t="shared" si="70"/>
        <v>0</v>
      </c>
      <c r="O1749" s="15">
        <f t="shared" si="69"/>
        <v>6</v>
      </c>
      <c r="P1749" s="15">
        <f>STOCK[[#This Row],[Precio Final]]-STOCK[[#This Row],[Costo total]]</f>
        <v>6</v>
      </c>
      <c r="Q1749" s="14">
        <f>STOCK[[#This Row],[Ganancia Unitaria]]*STOCK[[#This Row],[Salidas]]</f>
        <v>0</v>
      </c>
      <c r="R1749" s="14"/>
      <c r="S1749" s="14"/>
      <c r="T1749" s="15"/>
      <c r="U1749" s="14"/>
      <c r="V1749" s="14"/>
    </row>
    <row r="1750" spans="1:22" ht="68" customHeight="1" x14ac:dyDescent="0.2">
      <c r="A1750" s="8" t="s">
        <v>3396</v>
      </c>
      <c r="B1750" s="8" t="s">
        <v>3351</v>
      </c>
      <c r="C1750" s="10" t="s">
        <v>3397</v>
      </c>
      <c r="D1750" s="8" t="s">
        <v>224</v>
      </c>
      <c r="E1750" s="9"/>
      <c r="F1750" s="9">
        <v>6</v>
      </c>
      <c r="G1750" s="8">
        <v>1</v>
      </c>
      <c r="H1750" s="11">
        <f>SUMIFS(VENTAS[Cantidad],VENTAS[Código del producto Vendido],STOCK[[#This Row],[Code]])</f>
        <v>0</v>
      </c>
      <c r="I1750" s="8">
        <f>STOCK[[#This Row],[Entradas]]-STOCK[[#This Row],[Salidas]]</f>
        <v>1</v>
      </c>
      <c r="J1750" s="12">
        <f>STOCK[[#This Row],[Precio Final]]*10%</f>
        <v>0.60000000000000009</v>
      </c>
      <c r="K1750" s="9">
        <v>6</v>
      </c>
      <c r="L1750" s="9"/>
      <c r="M1750" s="13"/>
      <c r="N1750" s="8">
        <f t="shared" si="70"/>
        <v>0</v>
      </c>
      <c r="O1750" s="9">
        <f t="shared" si="69"/>
        <v>6</v>
      </c>
      <c r="P1750" s="9">
        <f>STOCK[[#This Row],[Precio Final]]-STOCK[[#This Row],[Costo total]]</f>
        <v>6</v>
      </c>
      <c r="Q1750" s="8">
        <f>STOCK[[#This Row],[Ganancia Unitaria]]*STOCK[[#This Row],[Salidas]]</f>
        <v>0</v>
      </c>
      <c r="R1750" s="8"/>
      <c r="S1750" s="8"/>
      <c r="T1750" s="9"/>
      <c r="U1750" s="8"/>
      <c r="V1750" s="8"/>
    </row>
    <row r="1751" spans="1:22" ht="51" customHeight="1" x14ac:dyDescent="0.2">
      <c r="A1751" s="14" t="s">
        <v>3398</v>
      </c>
      <c r="B1751" s="14" t="s">
        <v>3351</v>
      </c>
      <c r="C1751" s="16" t="s">
        <v>3399</v>
      </c>
      <c r="D1751" s="14" t="s">
        <v>224</v>
      </c>
      <c r="E1751" s="15"/>
      <c r="F1751" s="15">
        <v>6</v>
      </c>
      <c r="G1751" s="14">
        <v>1</v>
      </c>
      <c r="H1751" s="17">
        <f>SUMIFS(VENTAS[Cantidad],VENTAS[Código del producto Vendido],STOCK[[#This Row],[Code]])</f>
        <v>0</v>
      </c>
      <c r="I1751" s="14">
        <f>STOCK[[#This Row],[Entradas]]-STOCK[[#This Row],[Salidas]]</f>
        <v>1</v>
      </c>
      <c r="J1751" s="18">
        <f>STOCK[[#This Row],[Precio Final]]*10%</f>
        <v>0.60000000000000009</v>
      </c>
      <c r="K1751" s="15">
        <v>6</v>
      </c>
      <c r="L1751" s="15"/>
      <c r="M1751" s="19"/>
      <c r="N1751" s="14">
        <f t="shared" si="70"/>
        <v>0</v>
      </c>
      <c r="O1751" s="15">
        <f t="shared" si="69"/>
        <v>6</v>
      </c>
      <c r="P1751" s="15">
        <f>STOCK[[#This Row],[Precio Final]]-STOCK[[#This Row],[Costo total]]</f>
        <v>6</v>
      </c>
      <c r="Q1751" s="14">
        <f>STOCK[[#This Row],[Ganancia Unitaria]]*STOCK[[#This Row],[Salidas]]</f>
        <v>0</v>
      </c>
      <c r="R1751" s="14"/>
      <c r="S1751" s="14"/>
      <c r="T1751" s="15"/>
      <c r="U1751" s="14"/>
      <c r="V1751" s="14"/>
    </row>
    <row r="1752" spans="1:22" ht="34" customHeight="1" x14ac:dyDescent="0.2">
      <c r="A1752" s="8" t="s">
        <v>3400</v>
      </c>
      <c r="B1752" s="8" t="s">
        <v>136</v>
      </c>
      <c r="C1752" s="10" t="s">
        <v>3401</v>
      </c>
      <c r="D1752" s="8" t="s">
        <v>224</v>
      </c>
      <c r="E1752" s="9"/>
      <c r="F1752" s="9">
        <v>5</v>
      </c>
      <c r="G1752" s="8">
        <v>1</v>
      </c>
      <c r="H1752" s="11">
        <f>SUMIFS(VENTAS[Cantidad],VENTAS[Código del producto Vendido],STOCK[[#This Row],[Code]])</f>
        <v>0</v>
      </c>
      <c r="I1752" s="8">
        <f>STOCK[[#This Row],[Entradas]]-STOCK[[#This Row],[Salidas]]</f>
        <v>1</v>
      </c>
      <c r="J1752" s="12">
        <f>STOCK[[#This Row],[Precio Final]]*10%</f>
        <v>0.5</v>
      </c>
      <c r="K1752" s="9">
        <v>6</v>
      </c>
      <c r="L1752" s="9"/>
      <c r="M1752" s="13"/>
      <c r="N1752" s="8">
        <f t="shared" si="70"/>
        <v>0</v>
      </c>
      <c r="O1752" s="9">
        <f t="shared" si="69"/>
        <v>5</v>
      </c>
      <c r="P1752" s="9">
        <f>STOCK[[#This Row],[Precio Final]]-STOCK[[#This Row],[Costo total]]</f>
        <v>5</v>
      </c>
      <c r="Q1752" s="8">
        <f>STOCK[[#This Row],[Ganancia Unitaria]]*STOCK[[#This Row],[Salidas]]</f>
        <v>0</v>
      </c>
      <c r="R1752" s="8"/>
      <c r="S1752" s="8"/>
      <c r="T1752" s="9"/>
      <c r="U1752" s="8"/>
      <c r="V1752" s="8"/>
    </row>
    <row r="1753" spans="1:22" ht="51" customHeight="1" x14ac:dyDescent="0.2">
      <c r="A1753" s="14" t="s">
        <v>3402</v>
      </c>
      <c r="B1753" s="14" t="s">
        <v>85</v>
      </c>
      <c r="C1753" s="16" t="s">
        <v>3403</v>
      </c>
      <c r="D1753" s="14" t="s">
        <v>42</v>
      </c>
      <c r="E1753" s="15"/>
      <c r="F1753" s="15">
        <v>5</v>
      </c>
      <c r="G1753" s="14">
        <v>1</v>
      </c>
      <c r="H1753" s="17">
        <f>SUMIFS(VENTAS[Cantidad],VENTAS[Código del producto Vendido],STOCK[[#This Row],[Code]])</f>
        <v>0</v>
      </c>
      <c r="I1753" s="14">
        <f>STOCK[[#This Row],[Entradas]]-STOCK[[#This Row],[Salidas]]</f>
        <v>1</v>
      </c>
      <c r="J1753" s="18">
        <f>STOCK[[#This Row],[Precio Final]]*10%</f>
        <v>0.5</v>
      </c>
      <c r="K1753" s="15">
        <v>6</v>
      </c>
      <c r="L1753" s="15"/>
      <c r="M1753" s="19"/>
      <c r="N1753" s="14">
        <f t="shared" si="70"/>
        <v>0</v>
      </c>
      <c r="O1753" s="15">
        <f t="shared" si="69"/>
        <v>5</v>
      </c>
      <c r="P1753" s="15">
        <f>STOCK[[#This Row],[Precio Final]]-STOCK[[#This Row],[Costo total]]</f>
        <v>5</v>
      </c>
      <c r="Q1753" s="14">
        <f>STOCK[[#This Row],[Ganancia Unitaria]]*STOCK[[#This Row],[Salidas]]</f>
        <v>0</v>
      </c>
      <c r="R1753" s="14"/>
      <c r="S1753" s="14"/>
      <c r="T1753" s="15"/>
      <c r="U1753" s="14"/>
      <c r="V1753" s="14"/>
    </row>
    <row r="1754" spans="1:22" ht="34" customHeight="1" x14ac:dyDescent="0.2">
      <c r="A1754" s="8" t="s">
        <v>3404</v>
      </c>
      <c r="B1754" s="8" t="s">
        <v>85</v>
      </c>
      <c r="C1754" s="10" t="s">
        <v>3405</v>
      </c>
      <c r="D1754" s="8" t="s">
        <v>42</v>
      </c>
      <c r="E1754" s="9"/>
      <c r="F1754" s="9">
        <v>5</v>
      </c>
      <c r="G1754" s="8">
        <v>1</v>
      </c>
      <c r="H1754" s="11">
        <f>SUMIFS(VENTAS[Cantidad],VENTAS[Código del producto Vendido],STOCK[[#This Row],[Code]])</f>
        <v>0</v>
      </c>
      <c r="I1754" s="8">
        <f>STOCK[[#This Row],[Entradas]]-STOCK[[#This Row],[Salidas]]</f>
        <v>1</v>
      </c>
      <c r="J1754" s="12">
        <f>STOCK[[#This Row],[Precio Final]]*10%</f>
        <v>0.5</v>
      </c>
      <c r="K1754" s="9">
        <v>6</v>
      </c>
      <c r="L1754" s="9"/>
      <c r="M1754" s="13"/>
      <c r="N1754" s="8">
        <f t="shared" si="70"/>
        <v>0</v>
      </c>
      <c r="O1754" s="9">
        <f t="shared" si="69"/>
        <v>5</v>
      </c>
      <c r="P1754" s="9">
        <f>STOCK[[#This Row],[Precio Final]]-STOCK[[#This Row],[Costo total]]</f>
        <v>5</v>
      </c>
      <c r="Q1754" s="8">
        <f>STOCK[[#This Row],[Ganancia Unitaria]]*STOCK[[#This Row],[Salidas]]</f>
        <v>0</v>
      </c>
      <c r="R1754" s="8"/>
      <c r="S1754" s="8"/>
      <c r="T1754" s="9"/>
      <c r="U1754" s="8"/>
      <c r="V1754" s="8"/>
    </row>
    <row r="1755" spans="1:22" ht="51" customHeight="1" x14ac:dyDescent="0.2">
      <c r="A1755" s="14" t="s">
        <v>3406</v>
      </c>
      <c r="B1755" s="14" t="s">
        <v>85</v>
      </c>
      <c r="C1755" s="16" t="s">
        <v>3407</v>
      </c>
      <c r="D1755" s="14" t="s">
        <v>42</v>
      </c>
      <c r="E1755" s="15"/>
      <c r="F1755" s="15">
        <v>5</v>
      </c>
      <c r="G1755" s="14">
        <v>1</v>
      </c>
      <c r="H1755" s="17">
        <f>SUMIFS(VENTAS[Cantidad],VENTAS[Código del producto Vendido],STOCK[[#This Row],[Code]])</f>
        <v>0</v>
      </c>
      <c r="I1755" s="14">
        <f>STOCK[[#This Row],[Entradas]]-STOCK[[#This Row],[Salidas]]</f>
        <v>1</v>
      </c>
      <c r="J1755" s="18">
        <f>STOCK[[#This Row],[Precio Final]]*10%</f>
        <v>0.5</v>
      </c>
      <c r="K1755" s="15">
        <v>6</v>
      </c>
      <c r="L1755" s="15"/>
      <c r="M1755" s="19"/>
      <c r="N1755" s="14">
        <f t="shared" si="70"/>
        <v>0</v>
      </c>
      <c r="O1755" s="15">
        <f t="shared" si="69"/>
        <v>5</v>
      </c>
      <c r="P1755" s="15">
        <f>STOCK[[#This Row],[Precio Final]]-STOCK[[#This Row],[Costo total]]</f>
        <v>5</v>
      </c>
      <c r="Q1755" s="14">
        <f>STOCK[[#This Row],[Ganancia Unitaria]]*STOCK[[#This Row],[Salidas]]</f>
        <v>0</v>
      </c>
      <c r="R1755" s="14"/>
      <c r="S1755" s="14"/>
      <c r="T1755" s="15"/>
      <c r="U1755" s="14"/>
      <c r="V1755" s="14"/>
    </row>
    <row r="1756" spans="1:22" ht="34" customHeight="1" x14ac:dyDescent="0.2">
      <c r="A1756" s="8" t="s">
        <v>3408</v>
      </c>
      <c r="B1756" s="8" t="s">
        <v>3351</v>
      </c>
      <c r="C1756" s="10" t="s">
        <v>3409</v>
      </c>
      <c r="D1756" s="8" t="s">
        <v>1963</v>
      </c>
      <c r="E1756" s="9"/>
      <c r="F1756" s="9">
        <v>18</v>
      </c>
      <c r="G1756" s="8">
        <v>1</v>
      </c>
      <c r="H1756" s="11">
        <f>SUMIFS(VENTAS[Cantidad],VENTAS[Código del producto Vendido],STOCK[[#This Row],[Code]])</f>
        <v>0</v>
      </c>
      <c r="I1756" s="8">
        <f>STOCK[[#This Row],[Entradas]]-STOCK[[#This Row],[Salidas]]</f>
        <v>1</v>
      </c>
      <c r="J1756" s="12">
        <f>STOCK[[#This Row],[Precio Final]]*10%</f>
        <v>1.8</v>
      </c>
      <c r="K1756" s="9">
        <v>6</v>
      </c>
      <c r="L1756" s="9"/>
      <c r="M1756" s="13"/>
      <c r="N1756" s="8">
        <f t="shared" si="70"/>
        <v>0</v>
      </c>
      <c r="O1756" s="9">
        <f t="shared" si="69"/>
        <v>18</v>
      </c>
      <c r="P1756" s="9">
        <f>STOCK[[#This Row],[Precio Final]]-STOCK[[#This Row],[Costo total]]</f>
        <v>18</v>
      </c>
      <c r="Q1756" s="8">
        <f>STOCK[[#This Row],[Ganancia Unitaria]]*STOCK[[#This Row],[Salidas]]</f>
        <v>0</v>
      </c>
      <c r="R1756" s="8"/>
      <c r="S1756" s="8"/>
      <c r="T1756" s="9"/>
      <c r="U1756" s="8"/>
      <c r="V1756" s="8"/>
    </row>
    <row r="1757" spans="1:22" ht="34" customHeight="1" x14ac:dyDescent="0.2">
      <c r="A1757" s="14" t="s">
        <v>3410</v>
      </c>
      <c r="B1757" s="14" t="s">
        <v>3351</v>
      </c>
      <c r="C1757" s="16" t="s">
        <v>3411</v>
      </c>
      <c r="D1757" s="14" t="s">
        <v>1963</v>
      </c>
      <c r="E1757" s="15"/>
      <c r="F1757" s="15">
        <v>18</v>
      </c>
      <c r="G1757" s="14">
        <v>1</v>
      </c>
      <c r="H1757" s="17">
        <f>SUMIFS(VENTAS[Cantidad],VENTAS[Código del producto Vendido],STOCK[[#This Row],[Code]])</f>
        <v>0</v>
      </c>
      <c r="I1757" s="14">
        <f>STOCK[[#This Row],[Entradas]]-STOCK[[#This Row],[Salidas]]</f>
        <v>1</v>
      </c>
      <c r="J1757" s="18">
        <f>STOCK[[#This Row],[Precio Final]]*10%</f>
        <v>1.8</v>
      </c>
      <c r="K1757" s="15">
        <v>6</v>
      </c>
      <c r="L1757" s="15"/>
      <c r="M1757" s="19"/>
      <c r="N1757" s="14">
        <f t="shared" si="70"/>
        <v>0</v>
      </c>
      <c r="O1757" s="15">
        <f t="shared" si="69"/>
        <v>18</v>
      </c>
      <c r="P1757" s="15">
        <f>STOCK[[#This Row],[Precio Final]]-STOCK[[#This Row],[Costo total]]</f>
        <v>18</v>
      </c>
      <c r="Q1757" s="14">
        <f>STOCK[[#This Row],[Ganancia Unitaria]]*STOCK[[#This Row],[Salidas]]</f>
        <v>0</v>
      </c>
      <c r="R1757" s="14"/>
      <c r="S1757" s="14"/>
      <c r="T1757" s="15"/>
      <c r="U1757" s="14"/>
      <c r="V1757" s="14"/>
    </row>
    <row r="1758" spans="1:22" ht="34" customHeight="1" x14ac:dyDescent="0.2">
      <c r="A1758" s="8" t="s">
        <v>3412</v>
      </c>
      <c r="B1758" s="8" t="s">
        <v>3351</v>
      </c>
      <c r="C1758" s="10" t="s">
        <v>3411</v>
      </c>
      <c r="D1758" s="8" t="s">
        <v>3413</v>
      </c>
      <c r="E1758" s="9"/>
      <c r="F1758" s="9">
        <v>18</v>
      </c>
      <c r="G1758" s="8">
        <v>1</v>
      </c>
      <c r="H1758" s="11">
        <f>SUMIFS(VENTAS[Cantidad],VENTAS[Código del producto Vendido],STOCK[[#This Row],[Code]])</f>
        <v>0</v>
      </c>
      <c r="I1758" s="8">
        <f>STOCK[[#This Row],[Entradas]]-STOCK[[#This Row],[Salidas]]</f>
        <v>1</v>
      </c>
      <c r="J1758" s="12">
        <f>STOCK[[#This Row],[Precio Final]]*10%</f>
        <v>1.8</v>
      </c>
      <c r="K1758" s="9">
        <v>6</v>
      </c>
      <c r="L1758" s="9"/>
      <c r="M1758" s="13"/>
      <c r="N1758" s="8">
        <f t="shared" si="70"/>
        <v>0</v>
      </c>
      <c r="O1758" s="9">
        <f t="shared" si="69"/>
        <v>18</v>
      </c>
      <c r="P1758" s="9">
        <f>STOCK[[#This Row],[Precio Final]]-STOCK[[#This Row],[Costo total]]</f>
        <v>18</v>
      </c>
      <c r="Q1758" s="8">
        <f>STOCK[[#This Row],[Ganancia Unitaria]]*STOCK[[#This Row],[Salidas]]</f>
        <v>0</v>
      </c>
      <c r="R1758" s="8"/>
      <c r="S1758" s="8"/>
      <c r="T1758" s="9"/>
      <c r="U1758" s="8"/>
      <c r="V1758" s="8"/>
    </row>
    <row r="1759" spans="1:22" ht="51" customHeight="1" x14ac:dyDescent="0.2">
      <c r="A1759" s="14" t="s">
        <v>3414</v>
      </c>
      <c r="B1759" s="14" t="s">
        <v>3351</v>
      </c>
      <c r="C1759" s="16" t="s">
        <v>3415</v>
      </c>
      <c r="D1759" s="14" t="s">
        <v>3416</v>
      </c>
      <c r="E1759" s="15"/>
      <c r="F1759" s="15">
        <v>18</v>
      </c>
      <c r="G1759" s="14">
        <v>1</v>
      </c>
      <c r="H1759" s="17">
        <f>SUMIFS(VENTAS[Cantidad],VENTAS[Código del producto Vendido],STOCK[[#This Row],[Code]])</f>
        <v>0</v>
      </c>
      <c r="I1759" s="14">
        <f>STOCK[[#This Row],[Entradas]]-STOCK[[#This Row],[Salidas]]</f>
        <v>1</v>
      </c>
      <c r="J1759" s="18">
        <f>STOCK[[#This Row],[Precio Final]]*10%</f>
        <v>1.8</v>
      </c>
      <c r="K1759" s="15">
        <v>6</v>
      </c>
      <c r="L1759" s="15"/>
      <c r="M1759" s="19"/>
      <c r="N1759" s="14">
        <f t="shared" si="70"/>
        <v>0</v>
      </c>
      <c r="O1759" s="15">
        <f t="shared" si="69"/>
        <v>18</v>
      </c>
      <c r="P1759" s="15">
        <f>STOCK[[#This Row],[Precio Final]]-STOCK[[#This Row],[Costo total]]</f>
        <v>18</v>
      </c>
      <c r="Q1759" s="14">
        <f>STOCK[[#This Row],[Ganancia Unitaria]]*STOCK[[#This Row],[Salidas]]</f>
        <v>0</v>
      </c>
      <c r="R1759" s="14"/>
      <c r="S1759" s="14"/>
      <c r="T1759" s="15"/>
      <c r="U1759" s="14"/>
      <c r="V1759" s="14"/>
    </row>
    <row r="1760" spans="1:22" ht="34" customHeight="1" x14ac:dyDescent="0.2">
      <c r="A1760" s="8" t="s">
        <v>3417</v>
      </c>
      <c r="B1760" s="8" t="s">
        <v>3370</v>
      </c>
      <c r="C1760" s="10" t="s">
        <v>3418</v>
      </c>
      <c r="D1760" s="8" t="s">
        <v>46</v>
      </c>
      <c r="E1760" s="9"/>
      <c r="F1760" s="9">
        <v>18</v>
      </c>
      <c r="G1760" s="8">
        <v>1</v>
      </c>
      <c r="H1760" s="11">
        <f>SUMIFS(VENTAS[Cantidad],VENTAS[Código del producto Vendido],STOCK[[#This Row],[Code]])</f>
        <v>0</v>
      </c>
      <c r="I1760" s="8">
        <f>STOCK[[#This Row],[Entradas]]-STOCK[[#This Row],[Salidas]]</f>
        <v>1</v>
      </c>
      <c r="J1760" s="12">
        <f>STOCK[[#This Row],[Precio Final]]*10%</f>
        <v>1.8</v>
      </c>
      <c r="K1760" s="9">
        <v>6</v>
      </c>
      <c r="L1760" s="9"/>
      <c r="M1760" s="13"/>
      <c r="N1760" s="8">
        <f t="shared" si="70"/>
        <v>0</v>
      </c>
      <c r="O1760" s="9">
        <f t="shared" ref="O1760:O1823" si="71">F1760</f>
        <v>18</v>
      </c>
      <c r="P1760" s="9">
        <f>STOCK[[#This Row],[Precio Final]]-STOCK[[#This Row],[Costo total]]</f>
        <v>18</v>
      </c>
      <c r="Q1760" s="8">
        <f>STOCK[[#This Row],[Ganancia Unitaria]]*STOCK[[#This Row],[Salidas]]</f>
        <v>0</v>
      </c>
      <c r="R1760" s="8"/>
      <c r="S1760" s="8"/>
      <c r="T1760" s="9"/>
      <c r="U1760" s="8"/>
      <c r="V1760" s="8"/>
    </row>
    <row r="1761" spans="1:22" ht="34" customHeight="1" x14ac:dyDescent="0.2">
      <c r="A1761" s="14" t="s">
        <v>3419</v>
      </c>
      <c r="B1761" s="14" t="s">
        <v>149</v>
      </c>
      <c r="C1761" s="16" t="s">
        <v>3420</v>
      </c>
      <c r="D1761" s="14" t="s">
        <v>46</v>
      </c>
      <c r="E1761" s="15"/>
      <c r="F1761" s="15">
        <v>30</v>
      </c>
      <c r="G1761" s="14">
        <v>2</v>
      </c>
      <c r="H1761" s="17">
        <f>SUMIFS(VENTAS[Cantidad],VENTAS[Código del producto Vendido],STOCK[[#This Row],[Code]])</f>
        <v>0</v>
      </c>
      <c r="I1761" s="14">
        <f>STOCK[[#This Row],[Entradas]]-STOCK[[#This Row],[Salidas]]</f>
        <v>2</v>
      </c>
      <c r="J1761" s="18">
        <f>STOCK[[#This Row],[Precio Final]]*10%</f>
        <v>3</v>
      </c>
      <c r="K1761" s="15">
        <v>12</v>
      </c>
      <c r="L1761" s="15"/>
      <c r="M1761" s="19"/>
      <c r="N1761" s="14">
        <f t="shared" si="70"/>
        <v>0</v>
      </c>
      <c r="O1761" s="15">
        <f t="shared" si="71"/>
        <v>30</v>
      </c>
      <c r="P1761" s="15">
        <f>STOCK[[#This Row],[Precio Final]]-STOCK[[#This Row],[Costo total]]</f>
        <v>30</v>
      </c>
      <c r="Q1761" s="14">
        <f>STOCK[[#This Row],[Ganancia Unitaria]]*STOCK[[#This Row],[Salidas]]</f>
        <v>0</v>
      </c>
      <c r="R1761" s="14"/>
      <c r="S1761" s="14"/>
      <c r="T1761" s="15"/>
      <c r="U1761" s="14"/>
      <c r="V1761" s="14"/>
    </row>
    <row r="1762" spans="1:22" ht="34" customHeight="1" x14ac:dyDescent="0.2">
      <c r="A1762" s="8" t="s">
        <v>3421</v>
      </c>
      <c r="B1762" s="8" t="s">
        <v>321</v>
      </c>
      <c r="C1762" s="10" t="s">
        <v>3422</v>
      </c>
      <c r="D1762" s="8" t="s">
        <v>575</v>
      </c>
      <c r="E1762" s="9"/>
      <c r="F1762" s="9">
        <v>30</v>
      </c>
      <c r="G1762" s="8">
        <v>1</v>
      </c>
      <c r="H1762" s="11">
        <f>SUMIFS(VENTAS[Cantidad],VENTAS[Código del producto Vendido],STOCK[[#This Row],[Code]])</f>
        <v>0</v>
      </c>
      <c r="I1762" s="8">
        <f>STOCK[[#This Row],[Entradas]]-STOCK[[#This Row],[Salidas]]</f>
        <v>1</v>
      </c>
      <c r="J1762" s="12">
        <f>STOCK[[#This Row],[Precio Final]]*10%</f>
        <v>3</v>
      </c>
      <c r="K1762" s="9">
        <v>12</v>
      </c>
      <c r="L1762" s="9"/>
      <c r="M1762" s="13"/>
      <c r="N1762" s="8">
        <f t="shared" si="70"/>
        <v>0</v>
      </c>
      <c r="O1762" s="9">
        <f t="shared" si="71"/>
        <v>30</v>
      </c>
      <c r="P1762" s="9">
        <f>STOCK[[#This Row],[Precio Final]]-STOCK[[#This Row],[Costo total]]</f>
        <v>30</v>
      </c>
      <c r="Q1762" s="8">
        <f>STOCK[[#This Row],[Ganancia Unitaria]]*STOCK[[#This Row],[Salidas]]</f>
        <v>0</v>
      </c>
      <c r="R1762" s="8"/>
      <c r="S1762" s="8"/>
      <c r="T1762" s="9"/>
      <c r="U1762" s="8"/>
      <c r="V1762" s="8"/>
    </row>
    <row r="1763" spans="1:22" ht="34" customHeight="1" x14ac:dyDescent="0.2">
      <c r="A1763" s="14" t="s">
        <v>3423</v>
      </c>
      <c r="B1763" s="14" t="s">
        <v>160</v>
      </c>
      <c r="C1763" s="16" t="s">
        <v>3424</v>
      </c>
      <c r="D1763" s="14" t="s">
        <v>888</v>
      </c>
      <c r="E1763" s="15"/>
      <c r="F1763" s="15">
        <v>25</v>
      </c>
      <c r="G1763" s="14">
        <v>1</v>
      </c>
      <c r="H1763" s="17">
        <f>SUMIFS(VENTAS[Cantidad],VENTAS[Código del producto Vendido],STOCK[[#This Row],[Code]])</f>
        <v>1</v>
      </c>
      <c r="I1763" s="14">
        <f>STOCK[[#This Row],[Entradas]]-STOCK[[#This Row],[Salidas]]</f>
        <v>0</v>
      </c>
      <c r="J1763" s="18">
        <f>STOCK[[#This Row],[Precio Final]]*10%</f>
        <v>2.5</v>
      </c>
      <c r="K1763" s="15">
        <v>12</v>
      </c>
      <c r="L1763" s="15"/>
      <c r="M1763" s="19"/>
      <c r="N1763" s="14">
        <f t="shared" si="70"/>
        <v>0</v>
      </c>
      <c r="O1763" s="15">
        <f t="shared" si="71"/>
        <v>25</v>
      </c>
      <c r="P1763" s="15">
        <f>STOCK[[#This Row],[Precio Final]]-STOCK[[#This Row],[Costo total]]</f>
        <v>25</v>
      </c>
      <c r="Q1763" s="14">
        <f>STOCK[[#This Row],[Ganancia Unitaria]]*STOCK[[#This Row],[Salidas]]</f>
        <v>25</v>
      </c>
      <c r="R1763" s="14"/>
      <c r="S1763" s="14"/>
      <c r="T1763" s="15"/>
      <c r="U1763" s="14"/>
      <c r="V1763" s="14"/>
    </row>
    <row r="1764" spans="1:22" ht="34" customHeight="1" x14ac:dyDescent="0.2">
      <c r="A1764" s="8" t="s">
        <v>3425</v>
      </c>
      <c r="B1764" s="8" t="s">
        <v>160</v>
      </c>
      <c r="C1764" s="10" t="s">
        <v>3422</v>
      </c>
      <c r="D1764" s="8" t="s">
        <v>888</v>
      </c>
      <c r="E1764" s="9"/>
      <c r="F1764" s="9">
        <v>30</v>
      </c>
      <c r="G1764" s="8">
        <v>1</v>
      </c>
      <c r="H1764" s="11">
        <f>SUMIFS(VENTAS[Cantidad],VENTAS[Código del producto Vendido],STOCK[[#This Row],[Code]])</f>
        <v>0</v>
      </c>
      <c r="I1764" s="8">
        <f>STOCK[[#This Row],[Entradas]]-STOCK[[#This Row],[Salidas]]</f>
        <v>1</v>
      </c>
      <c r="J1764" s="12">
        <f>STOCK[[#This Row],[Precio Final]]*10%</f>
        <v>3</v>
      </c>
      <c r="K1764" s="9">
        <v>12</v>
      </c>
      <c r="L1764" s="9"/>
      <c r="M1764" s="13"/>
      <c r="N1764" s="8">
        <f t="shared" si="70"/>
        <v>0</v>
      </c>
      <c r="O1764" s="9">
        <f t="shared" si="71"/>
        <v>30</v>
      </c>
      <c r="P1764" s="9">
        <f>STOCK[[#This Row],[Precio Final]]-STOCK[[#This Row],[Costo total]]</f>
        <v>30</v>
      </c>
      <c r="Q1764" s="8">
        <f>STOCK[[#This Row],[Ganancia Unitaria]]*STOCK[[#This Row],[Salidas]]</f>
        <v>0</v>
      </c>
      <c r="R1764" s="8"/>
      <c r="S1764" s="8"/>
      <c r="T1764" s="9"/>
      <c r="U1764" s="8"/>
      <c r="V1764" s="8"/>
    </row>
    <row r="1765" spans="1:22" ht="34" customHeight="1" x14ac:dyDescent="0.2">
      <c r="A1765" s="14" t="s">
        <v>3426</v>
      </c>
      <c r="B1765" s="14" t="s">
        <v>321</v>
      </c>
      <c r="C1765" s="16" t="s">
        <v>3427</v>
      </c>
      <c r="D1765" s="14" t="s">
        <v>575</v>
      </c>
      <c r="E1765" s="15"/>
      <c r="F1765" s="15">
        <v>25</v>
      </c>
      <c r="G1765" s="14">
        <v>1</v>
      </c>
      <c r="H1765" s="17">
        <f>SUMIFS(VENTAS[Cantidad],VENTAS[Código del producto Vendido],STOCK[[#This Row],[Code]])</f>
        <v>0</v>
      </c>
      <c r="I1765" s="14">
        <f>STOCK[[#This Row],[Entradas]]-STOCK[[#This Row],[Salidas]]</f>
        <v>1</v>
      </c>
      <c r="J1765" s="18">
        <f>STOCK[[#This Row],[Precio Final]]*10%</f>
        <v>2.5</v>
      </c>
      <c r="K1765" s="15">
        <v>12</v>
      </c>
      <c r="L1765" s="15"/>
      <c r="M1765" s="19"/>
      <c r="N1765" s="14">
        <f t="shared" si="70"/>
        <v>0</v>
      </c>
      <c r="O1765" s="15">
        <f t="shared" si="71"/>
        <v>25</v>
      </c>
      <c r="P1765" s="15">
        <f>STOCK[[#This Row],[Precio Final]]-STOCK[[#This Row],[Costo total]]</f>
        <v>25</v>
      </c>
      <c r="Q1765" s="14">
        <f>STOCK[[#This Row],[Ganancia Unitaria]]*STOCK[[#This Row],[Salidas]]</f>
        <v>0</v>
      </c>
      <c r="R1765" s="14"/>
      <c r="S1765" s="14"/>
      <c r="T1765" s="15"/>
      <c r="U1765" s="14"/>
      <c r="V1765" s="14"/>
    </row>
    <row r="1766" spans="1:22" ht="34" customHeight="1" x14ac:dyDescent="0.2">
      <c r="A1766" s="8" t="s">
        <v>3428</v>
      </c>
      <c r="B1766" s="8" t="s">
        <v>328</v>
      </c>
      <c r="C1766" s="10" t="s">
        <v>3429</v>
      </c>
      <c r="D1766" s="8" t="s">
        <v>1180</v>
      </c>
      <c r="E1766" s="9"/>
      <c r="F1766" s="9">
        <v>25</v>
      </c>
      <c r="G1766" s="8">
        <v>1</v>
      </c>
      <c r="H1766" s="11">
        <f>SUMIFS(VENTAS[Cantidad],VENTAS[Código del producto Vendido],STOCK[[#This Row],[Code]])</f>
        <v>1</v>
      </c>
      <c r="I1766" s="8">
        <f>STOCK[[#This Row],[Entradas]]-STOCK[[#This Row],[Salidas]]</f>
        <v>0</v>
      </c>
      <c r="J1766" s="12">
        <f>STOCK[[#This Row],[Precio Final]]*10%</f>
        <v>2.5</v>
      </c>
      <c r="K1766" s="9">
        <v>12</v>
      </c>
      <c r="L1766" s="9"/>
      <c r="M1766" s="13"/>
      <c r="N1766" s="8">
        <f t="shared" si="70"/>
        <v>0</v>
      </c>
      <c r="O1766" s="9">
        <f t="shared" si="71"/>
        <v>25</v>
      </c>
      <c r="P1766" s="9">
        <f>STOCK[[#This Row],[Precio Final]]-STOCK[[#This Row],[Costo total]]</f>
        <v>25</v>
      </c>
      <c r="Q1766" s="8">
        <f>STOCK[[#This Row],[Ganancia Unitaria]]*STOCK[[#This Row],[Salidas]]</f>
        <v>25</v>
      </c>
      <c r="R1766" s="8"/>
      <c r="S1766" s="8"/>
      <c r="T1766" s="9"/>
      <c r="U1766" s="8"/>
      <c r="V1766" s="8"/>
    </row>
    <row r="1767" spans="1:22" ht="34" customHeight="1" x14ac:dyDescent="0.2">
      <c r="A1767" s="14" t="s">
        <v>3430</v>
      </c>
      <c r="B1767" s="14" t="s">
        <v>321</v>
      </c>
      <c r="C1767" s="16" t="s">
        <v>3429</v>
      </c>
      <c r="D1767" s="14" t="s">
        <v>575</v>
      </c>
      <c r="E1767" s="15"/>
      <c r="F1767" s="15">
        <v>25</v>
      </c>
      <c r="G1767" s="14">
        <v>1</v>
      </c>
      <c r="H1767" s="17">
        <f>SUMIFS(VENTAS[Cantidad],VENTAS[Código del producto Vendido],STOCK[[#This Row],[Code]])</f>
        <v>0</v>
      </c>
      <c r="I1767" s="14">
        <f>STOCK[[#This Row],[Entradas]]-STOCK[[#This Row],[Salidas]]</f>
        <v>1</v>
      </c>
      <c r="J1767" s="18">
        <f>STOCK[[#This Row],[Precio Final]]*10%</f>
        <v>2.5</v>
      </c>
      <c r="K1767" s="15">
        <v>12</v>
      </c>
      <c r="L1767" s="15"/>
      <c r="M1767" s="19"/>
      <c r="N1767" s="14">
        <f t="shared" si="70"/>
        <v>0</v>
      </c>
      <c r="O1767" s="15">
        <f t="shared" si="71"/>
        <v>25</v>
      </c>
      <c r="P1767" s="15">
        <f>STOCK[[#This Row],[Precio Final]]-STOCK[[#This Row],[Costo total]]</f>
        <v>25</v>
      </c>
      <c r="Q1767" s="14">
        <f>STOCK[[#This Row],[Ganancia Unitaria]]*STOCK[[#This Row],[Salidas]]</f>
        <v>0</v>
      </c>
      <c r="R1767" s="14"/>
      <c r="S1767" s="14"/>
      <c r="T1767" s="15"/>
      <c r="U1767" s="14"/>
      <c r="V1767" s="14"/>
    </row>
    <row r="1768" spans="1:22" ht="34" customHeight="1" x14ac:dyDescent="0.2">
      <c r="A1768" s="8" t="s">
        <v>3431</v>
      </c>
      <c r="B1768" s="8" t="s">
        <v>328</v>
      </c>
      <c r="C1768" s="10" t="s">
        <v>3432</v>
      </c>
      <c r="D1768" s="8" t="s">
        <v>1180</v>
      </c>
      <c r="E1768" s="9"/>
      <c r="F1768" s="9">
        <v>35</v>
      </c>
      <c r="G1768" s="8">
        <v>1</v>
      </c>
      <c r="H1768" s="11">
        <f>SUMIFS(VENTAS[Cantidad],VENTAS[Código del producto Vendido],STOCK[[#This Row],[Code]])</f>
        <v>0</v>
      </c>
      <c r="I1768" s="8">
        <f>STOCK[[#This Row],[Entradas]]-STOCK[[#This Row],[Salidas]]</f>
        <v>1</v>
      </c>
      <c r="J1768" s="12">
        <f>STOCK[[#This Row],[Precio Final]]*10%</f>
        <v>3.5</v>
      </c>
      <c r="K1768" s="9">
        <v>12</v>
      </c>
      <c r="L1768" s="9"/>
      <c r="M1768" s="13"/>
      <c r="N1768" s="8">
        <f t="shared" si="70"/>
        <v>0</v>
      </c>
      <c r="O1768" s="9">
        <f t="shared" si="71"/>
        <v>35</v>
      </c>
      <c r="P1768" s="9">
        <f>STOCK[[#This Row],[Precio Final]]-STOCK[[#This Row],[Costo total]]</f>
        <v>35</v>
      </c>
      <c r="Q1768" s="8">
        <f>STOCK[[#This Row],[Ganancia Unitaria]]*STOCK[[#This Row],[Salidas]]</f>
        <v>0</v>
      </c>
      <c r="R1768" s="8"/>
      <c r="S1768" s="8"/>
      <c r="T1768" s="9"/>
      <c r="U1768" s="8"/>
      <c r="V1768" s="8"/>
    </row>
    <row r="1769" spans="1:22" ht="34" customHeight="1" x14ac:dyDescent="0.2">
      <c r="A1769" s="14" t="s">
        <v>3433</v>
      </c>
      <c r="B1769" s="14" t="s">
        <v>149</v>
      </c>
      <c r="C1769" s="16" t="s">
        <v>3434</v>
      </c>
      <c r="D1769" s="14" t="s">
        <v>42</v>
      </c>
      <c r="E1769" s="15"/>
      <c r="F1769" s="15">
        <v>25</v>
      </c>
      <c r="G1769" s="14">
        <v>1</v>
      </c>
      <c r="H1769" s="17">
        <f>SUMIFS(VENTAS[Cantidad],VENTAS[Código del producto Vendido],STOCK[[#This Row],[Code]])</f>
        <v>0</v>
      </c>
      <c r="I1769" s="14">
        <f>STOCK[[#This Row],[Entradas]]-STOCK[[#This Row],[Salidas]]</f>
        <v>1</v>
      </c>
      <c r="J1769" s="18">
        <f>STOCK[[#This Row],[Precio Final]]*10%</f>
        <v>2.5</v>
      </c>
      <c r="K1769" s="15">
        <v>12</v>
      </c>
      <c r="L1769" s="15"/>
      <c r="M1769" s="19"/>
      <c r="N1769" s="14">
        <f t="shared" si="70"/>
        <v>0</v>
      </c>
      <c r="O1769" s="15">
        <f t="shared" si="71"/>
        <v>25</v>
      </c>
      <c r="P1769" s="15">
        <f>STOCK[[#This Row],[Precio Final]]-STOCK[[#This Row],[Costo total]]</f>
        <v>25</v>
      </c>
      <c r="Q1769" s="14">
        <f>STOCK[[#This Row],[Ganancia Unitaria]]*STOCK[[#This Row],[Salidas]]</f>
        <v>0</v>
      </c>
      <c r="R1769" s="14"/>
      <c r="S1769" s="14"/>
      <c r="T1769" s="15"/>
      <c r="U1769" s="14"/>
      <c r="V1769" s="14"/>
    </row>
    <row r="1770" spans="1:22" ht="34" customHeight="1" x14ac:dyDescent="0.2">
      <c r="A1770" s="8" t="s">
        <v>3435</v>
      </c>
      <c r="B1770" s="8" t="s">
        <v>321</v>
      </c>
      <c r="C1770" s="10" t="s">
        <v>3436</v>
      </c>
      <c r="D1770" s="8" t="s">
        <v>34</v>
      </c>
      <c r="E1770" s="9"/>
      <c r="F1770" s="9">
        <v>30</v>
      </c>
      <c r="G1770" s="8">
        <v>2</v>
      </c>
      <c r="H1770" s="11">
        <f>SUMIFS(VENTAS[Cantidad],VENTAS[Código del producto Vendido],STOCK[[#This Row],[Code]])</f>
        <v>0</v>
      </c>
      <c r="I1770" s="8">
        <f>STOCK[[#This Row],[Entradas]]-STOCK[[#This Row],[Salidas]]</f>
        <v>2</v>
      </c>
      <c r="J1770" s="12">
        <f>STOCK[[#This Row],[Precio Final]]*10%</f>
        <v>3</v>
      </c>
      <c r="K1770" s="9">
        <v>12</v>
      </c>
      <c r="L1770" s="9"/>
      <c r="M1770" s="13"/>
      <c r="N1770" s="8">
        <f t="shared" si="70"/>
        <v>0</v>
      </c>
      <c r="O1770" s="9">
        <f t="shared" si="71"/>
        <v>30</v>
      </c>
      <c r="P1770" s="9">
        <f>STOCK[[#This Row],[Precio Final]]-STOCK[[#This Row],[Costo total]]</f>
        <v>30</v>
      </c>
      <c r="Q1770" s="8">
        <f>STOCK[[#This Row],[Ganancia Unitaria]]*STOCK[[#This Row],[Salidas]]</f>
        <v>0</v>
      </c>
      <c r="R1770" s="8"/>
      <c r="S1770" s="8"/>
      <c r="T1770" s="9"/>
      <c r="U1770" s="8"/>
      <c r="V1770" s="8"/>
    </row>
    <row r="1771" spans="1:22" ht="51" customHeight="1" x14ac:dyDescent="0.2">
      <c r="A1771" s="14" t="s">
        <v>3437</v>
      </c>
      <c r="B1771" s="14" t="s">
        <v>513</v>
      </c>
      <c r="C1771" s="16" t="s">
        <v>3438</v>
      </c>
      <c r="D1771" s="14" t="s">
        <v>34</v>
      </c>
      <c r="E1771" s="15"/>
      <c r="F1771" s="15">
        <v>25</v>
      </c>
      <c r="G1771" s="14">
        <v>1</v>
      </c>
      <c r="H1771" s="17">
        <f>SUMIFS(VENTAS[Cantidad],VENTAS[Código del producto Vendido],STOCK[[#This Row],[Code]])</f>
        <v>0</v>
      </c>
      <c r="I1771" s="14">
        <f>STOCK[[#This Row],[Entradas]]-STOCK[[#This Row],[Salidas]]</f>
        <v>1</v>
      </c>
      <c r="J1771" s="18">
        <f>STOCK[[#This Row],[Precio Final]]*10%</f>
        <v>2.5</v>
      </c>
      <c r="K1771" s="15">
        <v>12</v>
      </c>
      <c r="L1771" s="15"/>
      <c r="M1771" s="19"/>
      <c r="N1771" s="14">
        <f t="shared" si="70"/>
        <v>0</v>
      </c>
      <c r="O1771" s="15">
        <f t="shared" si="71"/>
        <v>25</v>
      </c>
      <c r="P1771" s="15">
        <f>STOCK[[#This Row],[Precio Final]]-STOCK[[#This Row],[Costo total]]</f>
        <v>25</v>
      </c>
      <c r="Q1771" s="14">
        <f>STOCK[[#This Row],[Ganancia Unitaria]]*STOCK[[#This Row],[Salidas]]</f>
        <v>0</v>
      </c>
      <c r="R1771" s="14"/>
      <c r="S1771" s="14"/>
      <c r="T1771" s="15"/>
      <c r="U1771" s="14"/>
      <c r="V1771" s="14"/>
    </row>
    <row r="1772" spans="1:22" ht="51" customHeight="1" x14ac:dyDescent="0.2">
      <c r="A1772" s="8" t="s">
        <v>3439</v>
      </c>
      <c r="B1772" s="8" t="s">
        <v>513</v>
      </c>
      <c r="C1772" s="10" t="s">
        <v>3440</v>
      </c>
      <c r="D1772" s="8" t="s">
        <v>34</v>
      </c>
      <c r="E1772" s="9"/>
      <c r="F1772" s="9">
        <v>25</v>
      </c>
      <c r="G1772" s="8">
        <v>1</v>
      </c>
      <c r="H1772" s="11">
        <f>SUMIFS(VENTAS[Cantidad],VENTAS[Código del producto Vendido],STOCK[[#This Row],[Code]])</f>
        <v>1</v>
      </c>
      <c r="I1772" s="8">
        <f>STOCK[[#This Row],[Entradas]]-STOCK[[#This Row],[Salidas]]</f>
        <v>0</v>
      </c>
      <c r="J1772" s="12">
        <f>STOCK[[#This Row],[Precio Final]]*10%</f>
        <v>2.5</v>
      </c>
      <c r="K1772" s="9">
        <v>12</v>
      </c>
      <c r="L1772" s="9"/>
      <c r="M1772" s="13"/>
      <c r="N1772" s="8">
        <f t="shared" si="70"/>
        <v>0</v>
      </c>
      <c r="O1772" s="9">
        <f t="shared" si="71"/>
        <v>25</v>
      </c>
      <c r="P1772" s="9">
        <f>STOCK[[#This Row],[Precio Final]]-STOCK[[#This Row],[Costo total]]</f>
        <v>25</v>
      </c>
      <c r="Q1772" s="8">
        <f>STOCK[[#This Row],[Ganancia Unitaria]]*STOCK[[#This Row],[Salidas]]</f>
        <v>25</v>
      </c>
      <c r="R1772" s="8"/>
      <c r="S1772" s="8"/>
      <c r="T1772" s="9"/>
      <c r="U1772" s="8"/>
      <c r="V1772" s="8"/>
    </row>
    <row r="1773" spans="1:22" ht="51" customHeight="1" x14ac:dyDescent="0.2">
      <c r="A1773" s="14" t="s">
        <v>3441</v>
      </c>
      <c r="B1773" s="14" t="s">
        <v>513</v>
      </c>
      <c r="C1773" s="16" t="s">
        <v>3442</v>
      </c>
      <c r="D1773" s="14" t="s">
        <v>34</v>
      </c>
      <c r="E1773" s="15"/>
      <c r="F1773" s="15">
        <v>35</v>
      </c>
      <c r="G1773" s="14">
        <v>1</v>
      </c>
      <c r="H1773" s="17">
        <f>SUMIFS(VENTAS[Cantidad],VENTAS[Código del producto Vendido],STOCK[[#This Row],[Code]])</f>
        <v>0</v>
      </c>
      <c r="I1773" s="14">
        <f>STOCK[[#This Row],[Entradas]]-STOCK[[#This Row],[Salidas]]</f>
        <v>1</v>
      </c>
      <c r="J1773" s="18">
        <f>STOCK[[#This Row],[Precio Final]]*10%</f>
        <v>3.5</v>
      </c>
      <c r="K1773" s="15">
        <v>12</v>
      </c>
      <c r="L1773" s="15"/>
      <c r="M1773" s="19"/>
      <c r="N1773" s="14">
        <f t="shared" si="70"/>
        <v>0</v>
      </c>
      <c r="O1773" s="15">
        <f t="shared" si="71"/>
        <v>35</v>
      </c>
      <c r="P1773" s="15">
        <f>STOCK[[#This Row],[Precio Final]]-STOCK[[#This Row],[Costo total]]</f>
        <v>35</v>
      </c>
      <c r="Q1773" s="14">
        <f>STOCK[[#This Row],[Ganancia Unitaria]]*STOCK[[#This Row],[Salidas]]</f>
        <v>0</v>
      </c>
      <c r="R1773" s="14"/>
      <c r="S1773" s="14"/>
      <c r="T1773" s="15"/>
      <c r="U1773" s="14"/>
      <c r="V1773" s="14"/>
    </row>
    <row r="1774" spans="1:22" ht="34" customHeight="1" x14ac:dyDescent="0.2">
      <c r="A1774" s="8" t="s">
        <v>3443</v>
      </c>
      <c r="B1774" s="8" t="s">
        <v>149</v>
      </c>
      <c r="C1774" s="10" t="s">
        <v>3444</v>
      </c>
      <c r="D1774" s="8" t="s">
        <v>42</v>
      </c>
      <c r="E1774" s="9"/>
      <c r="F1774" s="9">
        <v>20</v>
      </c>
      <c r="G1774" s="8">
        <v>1</v>
      </c>
      <c r="H1774" s="11">
        <f>SUMIFS(VENTAS[Cantidad],VENTAS[Código del producto Vendido],STOCK[[#This Row],[Code]])</f>
        <v>0</v>
      </c>
      <c r="I1774" s="8">
        <f>STOCK[[#This Row],[Entradas]]-STOCK[[#This Row],[Salidas]]</f>
        <v>1</v>
      </c>
      <c r="J1774" s="12">
        <f>STOCK[[#This Row],[Precio Final]]*10%</f>
        <v>2</v>
      </c>
      <c r="K1774" s="9">
        <v>12</v>
      </c>
      <c r="L1774" s="9"/>
      <c r="M1774" s="13"/>
      <c r="N1774" s="8">
        <f t="shared" si="70"/>
        <v>0</v>
      </c>
      <c r="O1774" s="9">
        <f t="shared" si="71"/>
        <v>20</v>
      </c>
      <c r="P1774" s="9">
        <f>STOCK[[#This Row],[Precio Final]]-STOCK[[#This Row],[Costo total]]</f>
        <v>20</v>
      </c>
      <c r="Q1774" s="8">
        <f>STOCK[[#This Row],[Ganancia Unitaria]]*STOCK[[#This Row],[Salidas]]</f>
        <v>0</v>
      </c>
      <c r="R1774" s="8"/>
      <c r="S1774" s="8"/>
      <c r="T1774" s="9"/>
      <c r="U1774" s="8"/>
      <c r="V1774" s="8"/>
    </row>
    <row r="1775" spans="1:22" ht="34" customHeight="1" x14ac:dyDescent="0.2">
      <c r="A1775" s="14" t="s">
        <v>3445</v>
      </c>
      <c r="B1775" s="14" t="s">
        <v>99</v>
      </c>
      <c r="C1775" s="16" t="s">
        <v>3446</v>
      </c>
      <c r="D1775" s="14" t="s">
        <v>224</v>
      </c>
      <c r="E1775" s="15"/>
      <c r="F1775" s="15">
        <v>20</v>
      </c>
      <c r="G1775" s="14">
        <v>1</v>
      </c>
      <c r="H1775" s="17">
        <f>SUMIFS(VENTAS[Cantidad],VENTAS[Código del producto Vendido],STOCK[[#This Row],[Code]])</f>
        <v>0</v>
      </c>
      <c r="I1775" s="14">
        <f>STOCK[[#This Row],[Entradas]]-STOCK[[#This Row],[Salidas]]</f>
        <v>1</v>
      </c>
      <c r="J1775" s="18">
        <f>STOCK[[#This Row],[Precio Final]]*10%</f>
        <v>2</v>
      </c>
      <c r="K1775" s="15">
        <v>12</v>
      </c>
      <c r="L1775" s="15"/>
      <c r="M1775" s="19"/>
      <c r="N1775" s="14">
        <f t="shared" si="70"/>
        <v>0</v>
      </c>
      <c r="O1775" s="15">
        <f t="shared" si="71"/>
        <v>20</v>
      </c>
      <c r="P1775" s="15">
        <f>STOCK[[#This Row],[Precio Final]]-STOCK[[#This Row],[Costo total]]</f>
        <v>20</v>
      </c>
      <c r="Q1775" s="14">
        <f>STOCK[[#This Row],[Ganancia Unitaria]]*STOCK[[#This Row],[Salidas]]</f>
        <v>0</v>
      </c>
      <c r="R1775" s="14"/>
      <c r="S1775" s="14"/>
      <c r="T1775" s="15"/>
      <c r="U1775" s="14"/>
      <c r="V1775" s="14"/>
    </row>
    <row r="1776" spans="1:22" ht="34" customHeight="1" x14ac:dyDescent="0.2">
      <c r="A1776" s="8" t="s">
        <v>3447</v>
      </c>
      <c r="B1776" s="8" t="s">
        <v>513</v>
      </c>
      <c r="C1776" s="10" t="s">
        <v>3448</v>
      </c>
      <c r="D1776" s="8" t="s">
        <v>34</v>
      </c>
      <c r="E1776" s="9"/>
      <c r="F1776" s="9">
        <v>20</v>
      </c>
      <c r="G1776" s="8">
        <v>1</v>
      </c>
      <c r="H1776" s="11">
        <f>SUMIFS(VENTAS[Cantidad],VENTAS[Código del producto Vendido],STOCK[[#This Row],[Code]])</f>
        <v>0</v>
      </c>
      <c r="I1776" s="8">
        <f>STOCK[[#This Row],[Entradas]]-STOCK[[#This Row],[Salidas]]</f>
        <v>1</v>
      </c>
      <c r="J1776" s="12">
        <f>STOCK[[#This Row],[Precio Final]]*10%</f>
        <v>2</v>
      </c>
      <c r="K1776" s="9">
        <v>12</v>
      </c>
      <c r="L1776" s="9"/>
      <c r="M1776" s="13"/>
      <c r="N1776" s="8">
        <f t="shared" si="70"/>
        <v>0</v>
      </c>
      <c r="O1776" s="9">
        <f t="shared" si="71"/>
        <v>20</v>
      </c>
      <c r="P1776" s="9">
        <f>STOCK[[#This Row],[Precio Final]]-STOCK[[#This Row],[Costo total]]</f>
        <v>20</v>
      </c>
      <c r="Q1776" s="8">
        <f>STOCK[[#This Row],[Ganancia Unitaria]]*STOCK[[#This Row],[Salidas]]</f>
        <v>0</v>
      </c>
      <c r="R1776" s="8"/>
      <c r="S1776" s="8"/>
      <c r="T1776" s="9"/>
      <c r="U1776" s="8"/>
      <c r="V1776" s="8"/>
    </row>
    <row r="1777" spans="1:22" ht="34" customHeight="1" x14ac:dyDescent="0.2">
      <c r="A1777" s="14" t="s">
        <v>3449</v>
      </c>
      <c r="B1777" s="14" t="s">
        <v>149</v>
      </c>
      <c r="C1777" s="16" t="s">
        <v>3450</v>
      </c>
      <c r="D1777" s="14" t="s">
        <v>42</v>
      </c>
      <c r="E1777" s="15"/>
      <c r="F1777" s="15">
        <v>18</v>
      </c>
      <c r="G1777" s="14">
        <v>1</v>
      </c>
      <c r="H1777" s="17">
        <f>SUMIFS(VENTAS[Cantidad],VENTAS[Código del producto Vendido],STOCK[[#This Row],[Code]])</f>
        <v>0</v>
      </c>
      <c r="I1777" s="14">
        <f>STOCK[[#This Row],[Entradas]]-STOCK[[#This Row],[Salidas]]</f>
        <v>1</v>
      </c>
      <c r="J1777" s="18">
        <f>STOCK[[#This Row],[Precio Final]]*10%</f>
        <v>1.8</v>
      </c>
      <c r="K1777" s="15">
        <v>12</v>
      </c>
      <c r="L1777" s="15"/>
      <c r="M1777" s="19"/>
      <c r="N1777" s="14">
        <f t="shared" si="70"/>
        <v>0</v>
      </c>
      <c r="O1777" s="15">
        <f t="shared" si="71"/>
        <v>18</v>
      </c>
      <c r="P1777" s="15">
        <f>STOCK[[#This Row],[Precio Final]]-STOCK[[#This Row],[Costo total]]</f>
        <v>18</v>
      </c>
      <c r="Q1777" s="14">
        <f>STOCK[[#This Row],[Ganancia Unitaria]]*STOCK[[#This Row],[Salidas]]</f>
        <v>0</v>
      </c>
      <c r="R1777" s="14"/>
      <c r="S1777" s="14"/>
      <c r="T1777" s="15"/>
      <c r="U1777" s="14"/>
      <c r="V1777" s="14"/>
    </row>
    <row r="1778" spans="1:22" ht="34" customHeight="1" x14ac:dyDescent="0.2">
      <c r="A1778" s="8" t="s">
        <v>3451</v>
      </c>
      <c r="B1778" s="8" t="s">
        <v>513</v>
      </c>
      <c r="C1778" s="10" t="s">
        <v>3452</v>
      </c>
      <c r="D1778" s="8" t="s">
        <v>34</v>
      </c>
      <c r="E1778" s="9"/>
      <c r="F1778" s="9">
        <v>25</v>
      </c>
      <c r="G1778" s="8">
        <v>1</v>
      </c>
      <c r="H1778" s="11">
        <f>SUMIFS(VENTAS[Cantidad],VENTAS[Código del producto Vendido],STOCK[[#This Row],[Code]])</f>
        <v>1</v>
      </c>
      <c r="I1778" s="8">
        <f>STOCK[[#This Row],[Entradas]]-STOCK[[#This Row],[Salidas]]</f>
        <v>0</v>
      </c>
      <c r="J1778" s="12">
        <f>STOCK[[#This Row],[Precio Final]]*10%</f>
        <v>2.5</v>
      </c>
      <c r="K1778" s="9">
        <v>12</v>
      </c>
      <c r="L1778" s="9"/>
      <c r="M1778" s="13"/>
      <c r="N1778" s="8">
        <f t="shared" si="70"/>
        <v>0</v>
      </c>
      <c r="O1778" s="9">
        <f t="shared" si="71"/>
        <v>25</v>
      </c>
      <c r="P1778" s="9">
        <f>STOCK[[#This Row],[Precio Final]]-STOCK[[#This Row],[Costo total]]</f>
        <v>25</v>
      </c>
      <c r="Q1778" s="8">
        <f>STOCK[[#This Row],[Ganancia Unitaria]]*STOCK[[#This Row],[Salidas]]</f>
        <v>25</v>
      </c>
      <c r="R1778" s="8"/>
      <c r="S1778" s="8"/>
      <c r="T1778" s="9"/>
      <c r="U1778" s="8"/>
      <c r="V1778" s="8"/>
    </row>
    <row r="1779" spans="1:22" ht="34" customHeight="1" x14ac:dyDescent="0.2">
      <c r="A1779" s="14" t="s">
        <v>3453</v>
      </c>
      <c r="B1779" s="14" t="s">
        <v>149</v>
      </c>
      <c r="C1779" s="16" t="s">
        <v>3454</v>
      </c>
      <c r="D1779" s="14" t="s">
        <v>42</v>
      </c>
      <c r="E1779" s="15"/>
      <c r="F1779" s="15">
        <v>20</v>
      </c>
      <c r="G1779" s="14">
        <v>1</v>
      </c>
      <c r="H1779" s="17">
        <f>SUMIFS(VENTAS[Cantidad],VENTAS[Código del producto Vendido],STOCK[[#This Row],[Code]])</f>
        <v>1</v>
      </c>
      <c r="I1779" s="14">
        <f>STOCK[[#This Row],[Entradas]]-STOCK[[#This Row],[Salidas]]</f>
        <v>0</v>
      </c>
      <c r="J1779" s="18">
        <f>STOCK[[#This Row],[Precio Final]]*10%</f>
        <v>2</v>
      </c>
      <c r="K1779" s="15">
        <v>12</v>
      </c>
      <c r="L1779" s="15"/>
      <c r="M1779" s="19"/>
      <c r="N1779" s="14">
        <f t="shared" si="70"/>
        <v>0</v>
      </c>
      <c r="O1779" s="15">
        <f t="shared" si="71"/>
        <v>20</v>
      </c>
      <c r="P1779" s="15">
        <f>STOCK[[#This Row],[Precio Final]]-STOCK[[#This Row],[Costo total]]</f>
        <v>20</v>
      </c>
      <c r="Q1779" s="14">
        <f>STOCK[[#This Row],[Ganancia Unitaria]]*STOCK[[#This Row],[Salidas]]</f>
        <v>20</v>
      </c>
      <c r="R1779" s="14"/>
      <c r="S1779" s="14"/>
      <c r="T1779" s="15"/>
      <c r="U1779" s="14"/>
      <c r="V1779" s="14"/>
    </row>
    <row r="1780" spans="1:22" ht="51" customHeight="1" x14ac:dyDescent="0.2">
      <c r="A1780" s="8" t="s">
        <v>3455</v>
      </c>
      <c r="B1780" s="8" t="s">
        <v>160</v>
      </c>
      <c r="C1780" s="10" t="s">
        <v>3456</v>
      </c>
      <c r="D1780" s="8" t="s">
        <v>888</v>
      </c>
      <c r="E1780" s="9"/>
      <c r="F1780" s="9">
        <v>30</v>
      </c>
      <c r="G1780" s="8">
        <v>1</v>
      </c>
      <c r="H1780" s="11">
        <f>SUMIFS(VENTAS[Cantidad],VENTAS[Código del producto Vendido],STOCK[[#This Row],[Code]])</f>
        <v>0</v>
      </c>
      <c r="I1780" s="8">
        <f>STOCK[[#This Row],[Entradas]]-STOCK[[#This Row],[Salidas]]</f>
        <v>1</v>
      </c>
      <c r="J1780" s="12">
        <f>STOCK[[#This Row],[Precio Final]]*10%</f>
        <v>3</v>
      </c>
      <c r="K1780" s="9">
        <v>12</v>
      </c>
      <c r="L1780" s="9"/>
      <c r="M1780" s="13"/>
      <c r="N1780" s="8">
        <f t="shared" si="70"/>
        <v>0</v>
      </c>
      <c r="O1780" s="9">
        <f t="shared" si="71"/>
        <v>30</v>
      </c>
      <c r="P1780" s="9">
        <f>STOCK[[#This Row],[Precio Final]]-STOCK[[#This Row],[Costo total]]</f>
        <v>30</v>
      </c>
      <c r="Q1780" s="8">
        <f>STOCK[[#This Row],[Ganancia Unitaria]]*STOCK[[#This Row],[Salidas]]</f>
        <v>0</v>
      </c>
      <c r="R1780" s="8"/>
      <c r="S1780" s="8"/>
      <c r="T1780" s="9"/>
      <c r="U1780" s="8"/>
      <c r="V1780" s="8"/>
    </row>
    <row r="1781" spans="1:22" ht="51" customHeight="1" x14ac:dyDescent="0.2">
      <c r="A1781" s="14" t="s">
        <v>3457</v>
      </c>
      <c r="B1781" s="14" t="s">
        <v>160</v>
      </c>
      <c r="C1781" s="16" t="s">
        <v>3458</v>
      </c>
      <c r="D1781" s="14" t="s">
        <v>42</v>
      </c>
      <c r="E1781" s="15"/>
      <c r="F1781" s="15">
        <v>30</v>
      </c>
      <c r="G1781" s="14">
        <v>1</v>
      </c>
      <c r="H1781" s="17">
        <f>SUMIFS(VENTAS[Cantidad],VENTAS[Código del producto Vendido],STOCK[[#This Row],[Code]])</f>
        <v>1</v>
      </c>
      <c r="I1781" s="14">
        <f>STOCK[[#This Row],[Entradas]]-STOCK[[#This Row],[Salidas]]</f>
        <v>0</v>
      </c>
      <c r="J1781" s="18">
        <f>STOCK[[#This Row],[Precio Final]]*10%</f>
        <v>3</v>
      </c>
      <c r="K1781" s="15">
        <v>12</v>
      </c>
      <c r="L1781" s="15"/>
      <c r="M1781" s="19"/>
      <c r="N1781" s="14">
        <f t="shared" si="70"/>
        <v>0</v>
      </c>
      <c r="O1781" s="15">
        <f t="shared" si="71"/>
        <v>30</v>
      </c>
      <c r="P1781" s="15">
        <f>STOCK[[#This Row],[Precio Final]]-STOCK[[#This Row],[Costo total]]</f>
        <v>30</v>
      </c>
      <c r="Q1781" s="14">
        <f>STOCK[[#This Row],[Ganancia Unitaria]]*STOCK[[#This Row],[Salidas]]</f>
        <v>30</v>
      </c>
      <c r="R1781" s="14"/>
      <c r="S1781" s="14"/>
      <c r="T1781" s="15"/>
      <c r="U1781" s="14"/>
      <c r="V1781" s="14"/>
    </row>
    <row r="1782" spans="1:22" ht="34" customHeight="1" x14ac:dyDescent="0.2">
      <c r="A1782" s="8" t="s">
        <v>3459</v>
      </c>
      <c r="B1782" s="8" t="s">
        <v>321</v>
      </c>
      <c r="C1782" s="10" t="s">
        <v>3460</v>
      </c>
      <c r="D1782" s="8" t="s">
        <v>34</v>
      </c>
      <c r="E1782" s="9"/>
      <c r="F1782" s="9">
        <v>30</v>
      </c>
      <c r="G1782" s="8">
        <v>1</v>
      </c>
      <c r="H1782" s="11">
        <f>SUMIFS(VENTAS[Cantidad],VENTAS[Código del producto Vendido],STOCK[[#This Row],[Code]])</f>
        <v>0</v>
      </c>
      <c r="I1782" s="8">
        <f>STOCK[[#This Row],[Entradas]]-STOCK[[#This Row],[Salidas]]</f>
        <v>1</v>
      </c>
      <c r="J1782" s="12">
        <f>STOCK[[#This Row],[Precio Final]]*10%</f>
        <v>3</v>
      </c>
      <c r="K1782" s="9">
        <v>12</v>
      </c>
      <c r="L1782" s="9"/>
      <c r="M1782" s="13"/>
      <c r="N1782" s="8">
        <f t="shared" si="70"/>
        <v>0</v>
      </c>
      <c r="O1782" s="9">
        <f t="shared" si="71"/>
        <v>30</v>
      </c>
      <c r="P1782" s="9">
        <f>STOCK[[#This Row],[Precio Final]]-STOCK[[#This Row],[Costo total]]</f>
        <v>30</v>
      </c>
      <c r="Q1782" s="8">
        <f>STOCK[[#This Row],[Ganancia Unitaria]]*STOCK[[#This Row],[Salidas]]</f>
        <v>0</v>
      </c>
      <c r="R1782" s="8"/>
      <c r="S1782" s="8"/>
      <c r="T1782" s="9"/>
      <c r="U1782" s="8"/>
      <c r="V1782" s="8"/>
    </row>
    <row r="1783" spans="1:22" ht="51" customHeight="1" x14ac:dyDescent="0.2">
      <c r="A1783" s="14" t="s">
        <v>3461</v>
      </c>
      <c r="B1783" s="14" t="s">
        <v>321</v>
      </c>
      <c r="C1783" s="16" t="s">
        <v>3462</v>
      </c>
      <c r="D1783" s="14" t="s">
        <v>34</v>
      </c>
      <c r="E1783" s="15"/>
      <c r="F1783" s="15">
        <v>30</v>
      </c>
      <c r="G1783" s="14">
        <v>1</v>
      </c>
      <c r="H1783" s="17">
        <f>SUMIFS(VENTAS[Cantidad],VENTAS[Código del producto Vendido],STOCK[[#This Row],[Code]])</f>
        <v>0</v>
      </c>
      <c r="I1783" s="14">
        <f>STOCK[[#This Row],[Entradas]]-STOCK[[#This Row],[Salidas]]</f>
        <v>1</v>
      </c>
      <c r="J1783" s="18">
        <f>STOCK[[#This Row],[Precio Final]]*10%</f>
        <v>3</v>
      </c>
      <c r="K1783" s="15">
        <v>12</v>
      </c>
      <c r="L1783" s="15"/>
      <c r="M1783" s="19"/>
      <c r="N1783" s="14">
        <f t="shared" si="70"/>
        <v>0</v>
      </c>
      <c r="O1783" s="15">
        <f t="shared" si="71"/>
        <v>30</v>
      </c>
      <c r="P1783" s="15">
        <f>STOCK[[#This Row],[Precio Final]]-STOCK[[#This Row],[Costo total]]</f>
        <v>30</v>
      </c>
      <c r="Q1783" s="14">
        <f>STOCK[[#This Row],[Ganancia Unitaria]]*STOCK[[#This Row],[Salidas]]</f>
        <v>0</v>
      </c>
      <c r="R1783" s="14"/>
      <c r="S1783" s="14"/>
      <c r="T1783" s="15"/>
      <c r="U1783" s="14"/>
      <c r="V1783" s="14"/>
    </row>
    <row r="1784" spans="1:22" ht="34" customHeight="1" x14ac:dyDescent="0.2">
      <c r="A1784" s="8" t="s">
        <v>3463</v>
      </c>
      <c r="B1784" s="8" t="s">
        <v>321</v>
      </c>
      <c r="C1784" s="10" t="s">
        <v>3464</v>
      </c>
      <c r="D1784" s="8" t="s">
        <v>34</v>
      </c>
      <c r="E1784" s="9"/>
      <c r="F1784" s="9">
        <v>30</v>
      </c>
      <c r="G1784" s="8">
        <v>0</v>
      </c>
      <c r="H1784" s="11">
        <f>SUMIFS(VENTAS[Cantidad],VENTAS[Código del producto Vendido],STOCK[[#This Row],[Code]])</f>
        <v>0</v>
      </c>
      <c r="I1784" s="8">
        <f>STOCK[[#This Row],[Entradas]]-STOCK[[#This Row],[Salidas]]</f>
        <v>0</v>
      </c>
      <c r="J1784" s="12">
        <f>STOCK[[#This Row],[Precio Final]]*10%</f>
        <v>3</v>
      </c>
      <c r="K1784" s="9">
        <v>12</v>
      </c>
      <c r="L1784" s="9"/>
      <c r="M1784" s="13"/>
      <c r="N1784" s="8">
        <f t="shared" si="70"/>
        <v>0</v>
      </c>
      <c r="O1784" s="9">
        <f t="shared" si="71"/>
        <v>30</v>
      </c>
      <c r="P1784" s="9">
        <f>STOCK[[#This Row],[Precio Final]]-STOCK[[#This Row],[Costo total]]</f>
        <v>30</v>
      </c>
      <c r="Q1784" s="8">
        <f>STOCK[[#This Row],[Ganancia Unitaria]]*STOCK[[#This Row],[Salidas]]</f>
        <v>0</v>
      </c>
      <c r="R1784" s="8"/>
      <c r="S1784" s="8"/>
      <c r="T1784" s="9"/>
      <c r="U1784" s="8"/>
      <c r="V1784" s="8"/>
    </row>
    <row r="1785" spans="1:22" ht="34" customHeight="1" x14ac:dyDescent="0.2">
      <c r="A1785" s="14" t="s">
        <v>3465</v>
      </c>
      <c r="B1785" s="14" t="s">
        <v>160</v>
      </c>
      <c r="C1785" s="16" t="s">
        <v>3466</v>
      </c>
      <c r="D1785" s="14" t="s">
        <v>1170</v>
      </c>
      <c r="E1785" s="15"/>
      <c r="F1785" s="15">
        <v>30</v>
      </c>
      <c r="G1785" s="14">
        <v>1</v>
      </c>
      <c r="H1785" s="17">
        <f>SUMIFS(VENTAS[Cantidad],VENTAS[Código del producto Vendido],STOCK[[#This Row],[Code]])</f>
        <v>0</v>
      </c>
      <c r="I1785" s="14">
        <f>STOCK[[#This Row],[Entradas]]-STOCK[[#This Row],[Salidas]]</f>
        <v>1</v>
      </c>
      <c r="J1785" s="18">
        <f>STOCK[[#This Row],[Precio Final]]*10%</f>
        <v>3</v>
      </c>
      <c r="K1785" s="15">
        <v>12</v>
      </c>
      <c r="L1785" s="15"/>
      <c r="M1785" s="19"/>
      <c r="N1785" s="14">
        <f t="shared" si="70"/>
        <v>0</v>
      </c>
      <c r="O1785" s="15">
        <f t="shared" si="71"/>
        <v>30</v>
      </c>
      <c r="P1785" s="15">
        <f>STOCK[[#This Row],[Precio Final]]-STOCK[[#This Row],[Costo total]]</f>
        <v>30</v>
      </c>
      <c r="Q1785" s="14">
        <f>STOCK[[#This Row],[Ganancia Unitaria]]*STOCK[[#This Row],[Salidas]]</f>
        <v>0</v>
      </c>
      <c r="R1785" s="14"/>
      <c r="S1785" s="14"/>
      <c r="T1785" s="15"/>
      <c r="U1785" s="14"/>
      <c r="V1785" s="14"/>
    </row>
    <row r="1786" spans="1:22" ht="34" customHeight="1" x14ac:dyDescent="0.2">
      <c r="A1786" s="8" t="s">
        <v>3467</v>
      </c>
      <c r="B1786" s="8" t="s">
        <v>321</v>
      </c>
      <c r="C1786" s="10" t="s">
        <v>3468</v>
      </c>
      <c r="D1786" s="8" t="s">
        <v>34</v>
      </c>
      <c r="E1786" s="9"/>
      <c r="F1786" s="9">
        <v>35</v>
      </c>
      <c r="G1786" s="8">
        <v>1</v>
      </c>
      <c r="H1786" s="11">
        <f>SUMIFS(VENTAS[Cantidad],VENTAS[Código del producto Vendido],STOCK[[#This Row],[Code]])</f>
        <v>0</v>
      </c>
      <c r="I1786" s="8">
        <f>STOCK[[#This Row],[Entradas]]-STOCK[[#This Row],[Salidas]]</f>
        <v>1</v>
      </c>
      <c r="J1786" s="12">
        <f>STOCK[[#This Row],[Precio Final]]*10%</f>
        <v>3.5</v>
      </c>
      <c r="K1786" s="9">
        <v>12</v>
      </c>
      <c r="L1786" s="9"/>
      <c r="M1786" s="13"/>
      <c r="N1786" s="8">
        <f t="shared" si="70"/>
        <v>0</v>
      </c>
      <c r="O1786" s="9">
        <f t="shared" si="71"/>
        <v>35</v>
      </c>
      <c r="P1786" s="9">
        <f>STOCK[[#This Row],[Precio Final]]-STOCK[[#This Row],[Costo total]]</f>
        <v>35</v>
      </c>
      <c r="Q1786" s="8">
        <f>STOCK[[#This Row],[Ganancia Unitaria]]*STOCK[[#This Row],[Salidas]]</f>
        <v>0</v>
      </c>
      <c r="R1786" s="8"/>
      <c r="S1786" s="8"/>
      <c r="T1786" s="9"/>
      <c r="U1786" s="8"/>
      <c r="V1786" s="8"/>
    </row>
    <row r="1787" spans="1:22" ht="34" customHeight="1" x14ac:dyDescent="0.2">
      <c r="A1787" s="14" t="s">
        <v>3469</v>
      </c>
      <c r="B1787" s="14" t="s">
        <v>328</v>
      </c>
      <c r="C1787" s="16" t="s">
        <v>3470</v>
      </c>
      <c r="D1787" s="14" t="s">
        <v>1180</v>
      </c>
      <c r="E1787" s="15"/>
      <c r="F1787" s="15">
        <v>40</v>
      </c>
      <c r="G1787" s="14">
        <v>1</v>
      </c>
      <c r="H1787" s="17">
        <f>SUMIFS(VENTAS[Cantidad],VENTAS[Código del producto Vendido],STOCK[[#This Row],[Code]])</f>
        <v>0</v>
      </c>
      <c r="I1787" s="14">
        <f>STOCK[[#This Row],[Entradas]]-STOCK[[#This Row],[Salidas]]</f>
        <v>1</v>
      </c>
      <c r="J1787" s="18">
        <f>STOCK[[#This Row],[Precio Final]]*10%</f>
        <v>4</v>
      </c>
      <c r="K1787" s="15">
        <v>12</v>
      </c>
      <c r="L1787" s="15"/>
      <c r="M1787" s="19"/>
      <c r="N1787" s="14">
        <f t="shared" si="70"/>
        <v>0</v>
      </c>
      <c r="O1787" s="15">
        <f t="shared" si="71"/>
        <v>40</v>
      </c>
      <c r="P1787" s="15">
        <f>STOCK[[#This Row],[Precio Final]]-STOCK[[#This Row],[Costo total]]</f>
        <v>40</v>
      </c>
      <c r="Q1787" s="14">
        <f>STOCK[[#This Row],[Ganancia Unitaria]]*STOCK[[#This Row],[Salidas]]</f>
        <v>0</v>
      </c>
      <c r="R1787" s="14"/>
      <c r="S1787" s="14"/>
      <c r="T1787" s="15"/>
      <c r="U1787" s="14"/>
      <c r="V1787" s="14"/>
    </row>
    <row r="1788" spans="1:22" ht="34" customHeight="1" x14ac:dyDescent="0.2">
      <c r="A1788" s="8" t="s">
        <v>3471</v>
      </c>
      <c r="B1788" s="8" t="s">
        <v>85</v>
      </c>
      <c r="C1788" s="10" t="s">
        <v>3472</v>
      </c>
      <c r="D1788" s="8" t="s">
        <v>42</v>
      </c>
      <c r="E1788" s="9"/>
      <c r="F1788" s="9">
        <v>35</v>
      </c>
      <c r="G1788" s="8">
        <v>1</v>
      </c>
      <c r="H1788" s="11">
        <f>SUMIFS(VENTAS[Cantidad],VENTAS[Código del producto Vendido],STOCK[[#This Row],[Code]])</f>
        <v>1</v>
      </c>
      <c r="I1788" s="8">
        <f>STOCK[[#This Row],[Entradas]]-STOCK[[#This Row],[Salidas]]</f>
        <v>0</v>
      </c>
      <c r="J1788" s="12">
        <f>STOCK[[#This Row],[Precio Final]]*10%</f>
        <v>3.5</v>
      </c>
      <c r="K1788" s="9">
        <v>12</v>
      </c>
      <c r="L1788" s="9"/>
      <c r="M1788" s="13"/>
      <c r="N1788" s="8">
        <f t="shared" si="70"/>
        <v>0</v>
      </c>
      <c r="O1788" s="9">
        <f t="shared" si="71"/>
        <v>35</v>
      </c>
      <c r="P1788" s="9">
        <f>STOCK[[#This Row],[Precio Final]]-STOCK[[#This Row],[Costo total]]</f>
        <v>35</v>
      </c>
      <c r="Q1788" s="8">
        <f>STOCK[[#This Row],[Ganancia Unitaria]]*STOCK[[#This Row],[Salidas]]</f>
        <v>35</v>
      </c>
      <c r="R1788" s="8"/>
      <c r="S1788" s="8"/>
      <c r="T1788" s="9"/>
      <c r="U1788" s="8"/>
      <c r="V1788" s="8"/>
    </row>
    <row r="1789" spans="1:22" ht="51" customHeight="1" x14ac:dyDescent="0.2">
      <c r="A1789" s="14" t="s">
        <v>3473</v>
      </c>
      <c r="B1789" s="14" t="s">
        <v>3474</v>
      </c>
      <c r="C1789" s="16" t="s">
        <v>3475</v>
      </c>
      <c r="D1789" s="14" t="s">
        <v>113</v>
      </c>
      <c r="E1789" s="15"/>
      <c r="F1789" s="15">
        <v>30</v>
      </c>
      <c r="G1789" s="14">
        <v>1</v>
      </c>
      <c r="H1789" s="17">
        <f>SUMIFS(VENTAS[Cantidad],VENTAS[Código del producto Vendido],STOCK[[#This Row],[Code]])</f>
        <v>0</v>
      </c>
      <c r="I1789" s="14">
        <f>STOCK[[#This Row],[Entradas]]-STOCK[[#This Row],[Salidas]]</f>
        <v>1</v>
      </c>
      <c r="J1789" s="18">
        <f>STOCK[[#This Row],[Precio Final]]*10%</f>
        <v>3</v>
      </c>
      <c r="K1789" s="15">
        <v>12</v>
      </c>
      <c r="L1789" s="15"/>
      <c r="M1789" s="19"/>
      <c r="N1789" s="14">
        <f t="shared" si="70"/>
        <v>0</v>
      </c>
      <c r="O1789" s="15">
        <f t="shared" si="71"/>
        <v>30</v>
      </c>
      <c r="P1789" s="15">
        <f>STOCK[[#This Row],[Precio Final]]-STOCK[[#This Row],[Costo total]]</f>
        <v>30</v>
      </c>
      <c r="Q1789" s="14">
        <f>STOCK[[#This Row],[Ganancia Unitaria]]*STOCK[[#This Row],[Salidas]]</f>
        <v>0</v>
      </c>
      <c r="R1789" s="14"/>
      <c r="S1789" s="14"/>
      <c r="T1789" s="15"/>
      <c r="U1789" s="14"/>
      <c r="V1789" s="14"/>
    </row>
    <row r="1790" spans="1:22" ht="51" customHeight="1" x14ac:dyDescent="0.2">
      <c r="A1790" s="8" t="s">
        <v>3476</v>
      </c>
      <c r="B1790" s="8" t="s">
        <v>3106</v>
      </c>
      <c r="C1790" s="10" t="s">
        <v>3477</v>
      </c>
      <c r="D1790" s="8" t="s">
        <v>46</v>
      </c>
      <c r="E1790" s="9"/>
      <c r="F1790" s="9">
        <v>35</v>
      </c>
      <c r="G1790" s="8">
        <v>1</v>
      </c>
      <c r="H1790" s="11">
        <f>SUMIFS(VENTAS[Cantidad],VENTAS[Código del producto Vendido],STOCK[[#This Row],[Code]])</f>
        <v>0</v>
      </c>
      <c r="I1790" s="8">
        <f>STOCK[[#This Row],[Entradas]]-STOCK[[#This Row],[Salidas]]</f>
        <v>1</v>
      </c>
      <c r="J1790" s="12">
        <f>STOCK[[#This Row],[Precio Final]]*10%</f>
        <v>3.5</v>
      </c>
      <c r="K1790" s="9">
        <v>12</v>
      </c>
      <c r="L1790" s="9"/>
      <c r="M1790" s="13"/>
      <c r="N1790" s="8">
        <f t="shared" si="70"/>
        <v>0</v>
      </c>
      <c r="O1790" s="9">
        <f t="shared" si="71"/>
        <v>35</v>
      </c>
      <c r="P1790" s="9">
        <f>STOCK[[#This Row],[Precio Final]]-STOCK[[#This Row],[Costo total]]</f>
        <v>35</v>
      </c>
      <c r="Q1790" s="8">
        <f>STOCK[[#This Row],[Ganancia Unitaria]]*STOCK[[#This Row],[Salidas]]</f>
        <v>0</v>
      </c>
      <c r="R1790" s="8"/>
      <c r="S1790" s="8"/>
      <c r="T1790" s="9"/>
      <c r="U1790" s="8"/>
      <c r="V1790" s="8"/>
    </row>
    <row r="1791" spans="1:22" ht="34" customHeight="1" x14ac:dyDescent="0.2">
      <c r="A1791" s="14" t="s">
        <v>3478</v>
      </c>
      <c r="B1791" s="14" t="s">
        <v>3106</v>
      </c>
      <c r="C1791" s="16" t="s">
        <v>3479</v>
      </c>
      <c r="D1791" s="14" t="s">
        <v>46</v>
      </c>
      <c r="E1791" s="15"/>
      <c r="F1791" s="15">
        <v>30</v>
      </c>
      <c r="G1791" s="14">
        <v>1</v>
      </c>
      <c r="H1791" s="17">
        <f>SUMIFS(VENTAS[Cantidad],VENTAS[Código del producto Vendido],STOCK[[#This Row],[Code]])</f>
        <v>1</v>
      </c>
      <c r="I1791" s="14">
        <f>STOCK[[#This Row],[Entradas]]-STOCK[[#This Row],[Salidas]]</f>
        <v>0</v>
      </c>
      <c r="J1791" s="18">
        <f>STOCK[[#This Row],[Precio Final]]*10%</f>
        <v>3</v>
      </c>
      <c r="K1791" s="15">
        <v>12</v>
      </c>
      <c r="L1791" s="15"/>
      <c r="M1791" s="19"/>
      <c r="N1791" s="14">
        <f t="shared" si="70"/>
        <v>0</v>
      </c>
      <c r="O1791" s="15">
        <f t="shared" si="71"/>
        <v>30</v>
      </c>
      <c r="P1791" s="15">
        <f>STOCK[[#This Row],[Precio Final]]-STOCK[[#This Row],[Costo total]]</f>
        <v>30</v>
      </c>
      <c r="Q1791" s="14">
        <f>STOCK[[#This Row],[Ganancia Unitaria]]*STOCK[[#This Row],[Salidas]]</f>
        <v>30</v>
      </c>
      <c r="R1791" s="14"/>
      <c r="S1791" s="14"/>
      <c r="T1791" s="15"/>
      <c r="U1791" s="14"/>
      <c r="V1791" s="14"/>
    </row>
    <row r="1792" spans="1:22" ht="34" customHeight="1" x14ac:dyDescent="0.2">
      <c r="A1792" s="8" t="s">
        <v>3480</v>
      </c>
      <c r="B1792" s="8" t="s">
        <v>3106</v>
      </c>
      <c r="C1792" s="10" t="s">
        <v>3481</v>
      </c>
      <c r="D1792" s="8" t="s">
        <v>46</v>
      </c>
      <c r="E1792" s="9"/>
      <c r="F1792" s="9">
        <v>30</v>
      </c>
      <c r="G1792" s="8">
        <v>1</v>
      </c>
      <c r="H1792" s="11">
        <f>SUMIFS(VENTAS[Cantidad],VENTAS[Código del producto Vendido],STOCK[[#This Row],[Code]])</f>
        <v>0</v>
      </c>
      <c r="I1792" s="8">
        <f>STOCK[[#This Row],[Entradas]]-STOCK[[#This Row],[Salidas]]</f>
        <v>1</v>
      </c>
      <c r="J1792" s="12">
        <f>STOCK[[#This Row],[Precio Final]]*10%</f>
        <v>3</v>
      </c>
      <c r="K1792" s="9">
        <v>12</v>
      </c>
      <c r="L1792" s="9"/>
      <c r="M1792" s="13"/>
      <c r="N1792" s="8">
        <f t="shared" si="70"/>
        <v>0</v>
      </c>
      <c r="O1792" s="9">
        <f t="shared" si="71"/>
        <v>30</v>
      </c>
      <c r="P1792" s="9">
        <f>STOCK[[#This Row],[Precio Final]]-STOCK[[#This Row],[Costo total]]</f>
        <v>30</v>
      </c>
      <c r="Q1792" s="8">
        <f>STOCK[[#This Row],[Ganancia Unitaria]]*STOCK[[#This Row],[Salidas]]</f>
        <v>0</v>
      </c>
      <c r="R1792" s="8"/>
      <c r="S1792" s="8"/>
      <c r="T1792" s="9"/>
      <c r="U1792" s="8"/>
      <c r="V1792" s="8"/>
    </row>
    <row r="1793" spans="1:22" ht="51" customHeight="1" x14ac:dyDescent="0.2">
      <c r="A1793" s="14" t="s">
        <v>3482</v>
      </c>
      <c r="B1793" s="14" t="s">
        <v>3109</v>
      </c>
      <c r="C1793" s="16" t="s">
        <v>3483</v>
      </c>
      <c r="D1793" s="14" t="s">
        <v>34</v>
      </c>
      <c r="E1793" s="15"/>
      <c r="F1793" s="15">
        <v>35</v>
      </c>
      <c r="G1793" s="14">
        <v>1</v>
      </c>
      <c r="H1793" s="17">
        <f>SUMIFS(VENTAS[Cantidad],VENTAS[Código del producto Vendido],STOCK[[#This Row],[Code]])</f>
        <v>1</v>
      </c>
      <c r="I1793" s="14">
        <f>STOCK[[#This Row],[Entradas]]-STOCK[[#This Row],[Salidas]]</f>
        <v>0</v>
      </c>
      <c r="J1793" s="18">
        <f>STOCK[[#This Row],[Precio Final]]*10%</f>
        <v>3.5</v>
      </c>
      <c r="K1793" s="15">
        <v>12</v>
      </c>
      <c r="L1793" s="15"/>
      <c r="M1793" s="19"/>
      <c r="N1793" s="14">
        <f t="shared" si="70"/>
        <v>0</v>
      </c>
      <c r="O1793" s="15">
        <f t="shared" si="71"/>
        <v>35</v>
      </c>
      <c r="P1793" s="15">
        <f>STOCK[[#This Row],[Precio Final]]-STOCK[[#This Row],[Costo total]]</f>
        <v>35</v>
      </c>
      <c r="Q1793" s="14">
        <f>STOCK[[#This Row],[Ganancia Unitaria]]*STOCK[[#This Row],[Salidas]]</f>
        <v>35</v>
      </c>
      <c r="R1793" s="14"/>
      <c r="S1793" s="14"/>
      <c r="T1793" s="15"/>
      <c r="U1793" s="14"/>
      <c r="V1793" s="14"/>
    </row>
    <row r="1794" spans="1:22" ht="34" customHeight="1" x14ac:dyDescent="0.2">
      <c r="A1794" s="8" t="s">
        <v>3484</v>
      </c>
      <c r="B1794" s="8" t="s">
        <v>3106</v>
      </c>
      <c r="C1794" s="10" t="s">
        <v>3485</v>
      </c>
      <c r="D1794" s="8" t="s">
        <v>46</v>
      </c>
      <c r="E1794" s="9"/>
      <c r="F1794" s="9">
        <v>18</v>
      </c>
      <c r="G1794" s="8">
        <v>2</v>
      </c>
      <c r="H1794" s="11">
        <f>SUMIFS(VENTAS[Cantidad],VENTAS[Código del producto Vendido],STOCK[[#This Row],[Code]])</f>
        <v>0</v>
      </c>
      <c r="I1794" s="8">
        <f>STOCK[[#This Row],[Entradas]]-STOCK[[#This Row],[Salidas]]</f>
        <v>2</v>
      </c>
      <c r="J1794" s="12">
        <f>STOCK[[#This Row],[Precio Final]]*10%</f>
        <v>1.8</v>
      </c>
      <c r="K1794" s="9">
        <v>6</v>
      </c>
      <c r="L1794" s="9"/>
      <c r="M1794" s="13"/>
      <c r="N1794" s="8">
        <f t="shared" ref="N1794:N1857" si="72">M1794*1.5</f>
        <v>0</v>
      </c>
      <c r="O1794" s="9">
        <f t="shared" si="71"/>
        <v>18</v>
      </c>
      <c r="P1794" s="9">
        <f>STOCK[[#This Row],[Precio Final]]-STOCK[[#This Row],[Costo total]]</f>
        <v>18</v>
      </c>
      <c r="Q1794" s="8">
        <f>STOCK[[#This Row],[Ganancia Unitaria]]*STOCK[[#This Row],[Salidas]]</f>
        <v>0</v>
      </c>
      <c r="R1794" s="8"/>
      <c r="S1794" s="8"/>
      <c r="T1794" s="9"/>
      <c r="U1794" s="8"/>
      <c r="V1794" s="8"/>
    </row>
    <row r="1795" spans="1:22" ht="34" customHeight="1" x14ac:dyDescent="0.2">
      <c r="A1795" s="14" t="s">
        <v>3486</v>
      </c>
      <c r="B1795" s="14" t="s">
        <v>3106</v>
      </c>
      <c r="C1795" s="16" t="s">
        <v>3487</v>
      </c>
      <c r="D1795" s="14" t="s">
        <v>888</v>
      </c>
      <c r="E1795" s="15"/>
      <c r="F1795" s="15">
        <v>18</v>
      </c>
      <c r="G1795" s="14">
        <v>1</v>
      </c>
      <c r="H1795" s="17">
        <f>SUMIFS(VENTAS[Cantidad],VENTAS[Código del producto Vendido],STOCK[[#This Row],[Code]])</f>
        <v>0</v>
      </c>
      <c r="I1795" s="14">
        <f>STOCK[[#This Row],[Entradas]]-STOCK[[#This Row],[Salidas]]</f>
        <v>1</v>
      </c>
      <c r="J1795" s="18">
        <f>STOCK[[#This Row],[Precio Final]]*10%</f>
        <v>1.8</v>
      </c>
      <c r="K1795" s="15">
        <v>6</v>
      </c>
      <c r="L1795" s="15"/>
      <c r="M1795" s="19"/>
      <c r="N1795" s="14">
        <f t="shared" si="72"/>
        <v>0</v>
      </c>
      <c r="O1795" s="15">
        <f t="shared" si="71"/>
        <v>18</v>
      </c>
      <c r="P1795" s="15">
        <f>STOCK[[#This Row],[Precio Final]]-STOCK[[#This Row],[Costo total]]</f>
        <v>18</v>
      </c>
      <c r="Q1795" s="14">
        <f>STOCK[[#This Row],[Ganancia Unitaria]]*STOCK[[#This Row],[Salidas]]</f>
        <v>0</v>
      </c>
      <c r="R1795" s="14"/>
      <c r="S1795" s="14"/>
      <c r="T1795" s="15"/>
      <c r="U1795" s="14"/>
      <c r="V1795" s="14"/>
    </row>
    <row r="1796" spans="1:22" ht="34" customHeight="1" x14ac:dyDescent="0.2">
      <c r="A1796" s="8" t="s">
        <v>3488</v>
      </c>
      <c r="B1796" s="8" t="s">
        <v>3489</v>
      </c>
      <c r="C1796" s="10" t="s">
        <v>3490</v>
      </c>
      <c r="D1796" s="8" t="s">
        <v>1963</v>
      </c>
      <c r="E1796" s="9"/>
      <c r="F1796" s="9">
        <v>20</v>
      </c>
      <c r="G1796" s="8">
        <v>1</v>
      </c>
      <c r="H1796" s="11">
        <f>SUMIFS(VENTAS[Cantidad],VENTAS[Código del producto Vendido],STOCK[[#This Row],[Code]])</f>
        <v>0</v>
      </c>
      <c r="I1796" s="8">
        <f>STOCK[[#This Row],[Entradas]]-STOCK[[#This Row],[Salidas]]</f>
        <v>1</v>
      </c>
      <c r="J1796" s="12">
        <f>STOCK[[#This Row],[Precio Final]]*10%</f>
        <v>2</v>
      </c>
      <c r="K1796" s="9">
        <v>6</v>
      </c>
      <c r="L1796" s="9"/>
      <c r="M1796" s="13"/>
      <c r="N1796" s="8">
        <f t="shared" si="72"/>
        <v>0</v>
      </c>
      <c r="O1796" s="9">
        <f t="shared" si="71"/>
        <v>20</v>
      </c>
      <c r="P1796" s="9">
        <f>STOCK[[#This Row],[Precio Final]]-STOCK[[#This Row],[Costo total]]</f>
        <v>20</v>
      </c>
      <c r="Q1796" s="8">
        <f>STOCK[[#This Row],[Ganancia Unitaria]]*STOCK[[#This Row],[Salidas]]</f>
        <v>0</v>
      </c>
      <c r="R1796" s="8"/>
      <c r="S1796" s="8"/>
      <c r="T1796" s="9"/>
      <c r="U1796" s="8"/>
      <c r="V1796" s="8"/>
    </row>
    <row r="1797" spans="1:22" ht="51" customHeight="1" x14ac:dyDescent="0.2">
      <c r="A1797" s="14" t="s">
        <v>3491</v>
      </c>
      <c r="B1797" s="14" t="s">
        <v>3492</v>
      </c>
      <c r="C1797" s="16" t="s">
        <v>3493</v>
      </c>
      <c r="D1797" s="14" t="s">
        <v>1180</v>
      </c>
      <c r="E1797" s="15"/>
      <c r="F1797" s="15">
        <v>18</v>
      </c>
      <c r="G1797" s="14">
        <v>1</v>
      </c>
      <c r="H1797" s="17">
        <f>SUMIFS(VENTAS[Cantidad],VENTAS[Código del producto Vendido],STOCK[[#This Row],[Code]])</f>
        <v>0</v>
      </c>
      <c r="I1797" s="14">
        <f>STOCK[[#This Row],[Entradas]]-STOCK[[#This Row],[Salidas]]</f>
        <v>1</v>
      </c>
      <c r="J1797" s="18">
        <f>STOCK[[#This Row],[Precio Final]]*10%</f>
        <v>1.8</v>
      </c>
      <c r="K1797" s="15">
        <v>6</v>
      </c>
      <c r="L1797" s="15"/>
      <c r="M1797" s="19"/>
      <c r="N1797" s="14">
        <f t="shared" si="72"/>
        <v>0</v>
      </c>
      <c r="O1797" s="15">
        <f t="shared" si="71"/>
        <v>18</v>
      </c>
      <c r="P1797" s="15">
        <f>STOCK[[#This Row],[Precio Final]]-STOCK[[#This Row],[Costo total]]</f>
        <v>18</v>
      </c>
      <c r="Q1797" s="14">
        <f>STOCK[[#This Row],[Ganancia Unitaria]]*STOCK[[#This Row],[Salidas]]</f>
        <v>0</v>
      </c>
      <c r="R1797" s="14"/>
      <c r="S1797" s="14"/>
      <c r="T1797" s="15"/>
      <c r="U1797" s="14"/>
      <c r="V1797" s="14"/>
    </row>
    <row r="1798" spans="1:22" ht="34" customHeight="1" x14ac:dyDescent="0.2">
      <c r="A1798" s="8" t="s">
        <v>3494</v>
      </c>
      <c r="B1798" s="8" t="s">
        <v>3489</v>
      </c>
      <c r="C1798" s="10" t="s">
        <v>3495</v>
      </c>
      <c r="D1798" s="8" t="s">
        <v>113</v>
      </c>
      <c r="E1798" s="9"/>
      <c r="F1798" s="9">
        <v>18</v>
      </c>
      <c r="G1798" s="8">
        <v>1</v>
      </c>
      <c r="H1798" s="11">
        <f>SUMIFS(VENTAS[Cantidad],VENTAS[Código del producto Vendido],STOCK[[#This Row],[Code]])</f>
        <v>0</v>
      </c>
      <c r="I1798" s="8">
        <f>STOCK[[#This Row],[Entradas]]-STOCK[[#This Row],[Salidas]]</f>
        <v>1</v>
      </c>
      <c r="J1798" s="12">
        <f>STOCK[[#This Row],[Precio Final]]*10%</f>
        <v>1.8</v>
      </c>
      <c r="K1798" s="9">
        <v>6</v>
      </c>
      <c r="L1798" s="9"/>
      <c r="M1798" s="13"/>
      <c r="N1798" s="8">
        <f t="shared" si="72"/>
        <v>0</v>
      </c>
      <c r="O1798" s="9">
        <f t="shared" si="71"/>
        <v>18</v>
      </c>
      <c r="P1798" s="9">
        <f>STOCK[[#This Row],[Precio Final]]-STOCK[[#This Row],[Costo total]]</f>
        <v>18</v>
      </c>
      <c r="Q1798" s="8">
        <f>STOCK[[#This Row],[Ganancia Unitaria]]*STOCK[[#This Row],[Salidas]]</f>
        <v>0</v>
      </c>
      <c r="R1798" s="8"/>
      <c r="S1798" s="8"/>
      <c r="T1798" s="9"/>
      <c r="U1798" s="8"/>
      <c r="V1798" s="8"/>
    </row>
    <row r="1799" spans="1:22" ht="34" customHeight="1" x14ac:dyDescent="0.2">
      <c r="A1799" s="14" t="s">
        <v>3496</v>
      </c>
      <c r="B1799" s="14" t="s">
        <v>3106</v>
      </c>
      <c r="C1799" s="16" t="s">
        <v>3497</v>
      </c>
      <c r="D1799" s="14" t="s">
        <v>888</v>
      </c>
      <c r="E1799" s="15"/>
      <c r="F1799" s="15">
        <v>18</v>
      </c>
      <c r="G1799" s="14">
        <v>1</v>
      </c>
      <c r="H1799" s="17">
        <f>SUMIFS(VENTAS[Cantidad],VENTAS[Código del producto Vendido],STOCK[[#This Row],[Code]])</f>
        <v>0</v>
      </c>
      <c r="I1799" s="14">
        <f>STOCK[[#This Row],[Entradas]]-STOCK[[#This Row],[Salidas]]</f>
        <v>1</v>
      </c>
      <c r="J1799" s="18">
        <f>STOCK[[#This Row],[Precio Final]]*10%</f>
        <v>1.8</v>
      </c>
      <c r="K1799" s="15">
        <v>6</v>
      </c>
      <c r="L1799" s="15"/>
      <c r="M1799" s="19"/>
      <c r="N1799" s="14">
        <f t="shared" si="72"/>
        <v>0</v>
      </c>
      <c r="O1799" s="15">
        <f t="shared" si="71"/>
        <v>18</v>
      </c>
      <c r="P1799" s="15">
        <f>STOCK[[#This Row],[Precio Final]]-STOCK[[#This Row],[Costo total]]</f>
        <v>18</v>
      </c>
      <c r="Q1799" s="14">
        <f>STOCK[[#This Row],[Ganancia Unitaria]]*STOCK[[#This Row],[Salidas]]</f>
        <v>0</v>
      </c>
      <c r="R1799" s="14"/>
      <c r="S1799" s="14"/>
      <c r="T1799" s="15"/>
      <c r="U1799" s="14"/>
      <c r="V1799" s="14"/>
    </row>
    <row r="1800" spans="1:22" ht="34" customHeight="1" x14ac:dyDescent="0.2">
      <c r="A1800" s="8" t="s">
        <v>3498</v>
      </c>
      <c r="B1800" s="8" t="s">
        <v>3489</v>
      </c>
      <c r="C1800" s="10" t="s">
        <v>3499</v>
      </c>
      <c r="D1800" s="8" t="s">
        <v>3413</v>
      </c>
      <c r="E1800" s="9"/>
      <c r="F1800" s="9">
        <v>18</v>
      </c>
      <c r="G1800" s="8">
        <v>1</v>
      </c>
      <c r="H1800" s="11">
        <f>SUMIFS(VENTAS[Cantidad],VENTAS[Código del producto Vendido],STOCK[[#This Row],[Code]])</f>
        <v>0</v>
      </c>
      <c r="I1800" s="8">
        <f>STOCK[[#This Row],[Entradas]]-STOCK[[#This Row],[Salidas]]</f>
        <v>1</v>
      </c>
      <c r="J1800" s="12">
        <f>STOCK[[#This Row],[Precio Final]]*10%</f>
        <v>1.8</v>
      </c>
      <c r="K1800" s="9">
        <v>6</v>
      </c>
      <c r="L1800" s="9"/>
      <c r="M1800" s="13"/>
      <c r="N1800" s="8">
        <f t="shared" si="72"/>
        <v>0</v>
      </c>
      <c r="O1800" s="9">
        <f t="shared" si="71"/>
        <v>18</v>
      </c>
      <c r="P1800" s="9">
        <f>STOCK[[#This Row],[Precio Final]]-STOCK[[#This Row],[Costo total]]</f>
        <v>18</v>
      </c>
      <c r="Q1800" s="8">
        <f>STOCK[[#This Row],[Ganancia Unitaria]]*STOCK[[#This Row],[Salidas]]</f>
        <v>0</v>
      </c>
      <c r="R1800" s="8"/>
      <c r="S1800" s="8"/>
      <c r="T1800" s="9"/>
      <c r="U1800" s="8"/>
      <c r="V1800" s="8"/>
    </row>
    <row r="1801" spans="1:22" ht="51" customHeight="1" x14ac:dyDescent="0.2">
      <c r="A1801" s="14" t="s">
        <v>3500</v>
      </c>
      <c r="B1801" s="14" t="s">
        <v>3109</v>
      </c>
      <c r="C1801" s="16" t="s">
        <v>3501</v>
      </c>
      <c r="D1801" s="14" t="s">
        <v>34</v>
      </c>
      <c r="E1801" s="15"/>
      <c r="F1801" s="15">
        <v>18</v>
      </c>
      <c r="G1801" s="14">
        <v>1</v>
      </c>
      <c r="H1801" s="17">
        <f>SUMIFS(VENTAS[Cantidad],VENTAS[Código del producto Vendido],STOCK[[#This Row],[Code]])</f>
        <v>0</v>
      </c>
      <c r="I1801" s="14">
        <f>STOCK[[#This Row],[Entradas]]-STOCK[[#This Row],[Salidas]]</f>
        <v>1</v>
      </c>
      <c r="J1801" s="18">
        <f>STOCK[[#This Row],[Precio Final]]*10%</f>
        <v>1.8</v>
      </c>
      <c r="K1801" s="15">
        <v>6</v>
      </c>
      <c r="L1801" s="15"/>
      <c r="M1801" s="19"/>
      <c r="N1801" s="14">
        <f t="shared" si="72"/>
        <v>0</v>
      </c>
      <c r="O1801" s="15">
        <f t="shared" si="71"/>
        <v>18</v>
      </c>
      <c r="P1801" s="15">
        <f>STOCK[[#This Row],[Precio Final]]-STOCK[[#This Row],[Costo total]]</f>
        <v>18</v>
      </c>
      <c r="Q1801" s="14">
        <f>STOCK[[#This Row],[Ganancia Unitaria]]*STOCK[[#This Row],[Salidas]]</f>
        <v>0</v>
      </c>
      <c r="R1801" s="14"/>
      <c r="S1801" s="14"/>
      <c r="T1801" s="15"/>
      <c r="U1801" s="14"/>
      <c r="V1801" s="14"/>
    </row>
    <row r="1802" spans="1:22" ht="51" customHeight="1" x14ac:dyDescent="0.2">
      <c r="A1802" s="8" t="s">
        <v>3502</v>
      </c>
      <c r="B1802" s="8" t="s">
        <v>3109</v>
      </c>
      <c r="C1802" s="10" t="s">
        <v>3503</v>
      </c>
      <c r="D1802" s="8" t="s">
        <v>34</v>
      </c>
      <c r="E1802" s="9"/>
      <c r="F1802" s="9">
        <v>18</v>
      </c>
      <c r="G1802" s="8">
        <v>1</v>
      </c>
      <c r="H1802" s="11">
        <f>SUMIFS(VENTAS[Cantidad],VENTAS[Código del producto Vendido],STOCK[[#This Row],[Code]])</f>
        <v>0</v>
      </c>
      <c r="I1802" s="8">
        <f>STOCK[[#This Row],[Entradas]]-STOCK[[#This Row],[Salidas]]</f>
        <v>1</v>
      </c>
      <c r="J1802" s="12">
        <f>STOCK[[#This Row],[Precio Final]]*10%</f>
        <v>1.8</v>
      </c>
      <c r="K1802" s="9">
        <v>6</v>
      </c>
      <c r="L1802" s="9"/>
      <c r="M1802" s="13"/>
      <c r="N1802" s="8">
        <f t="shared" si="72"/>
        <v>0</v>
      </c>
      <c r="O1802" s="9">
        <f t="shared" si="71"/>
        <v>18</v>
      </c>
      <c r="P1802" s="9">
        <f>STOCK[[#This Row],[Precio Final]]-STOCK[[#This Row],[Costo total]]</f>
        <v>18</v>
      </c>
      <c r="Q1802" s="8">
        <f>STOCK[[#This Row],[Ganancia Unitaria]]*STOCK[[#This Row],[Salidas]]</f>
        <v>0</v>
      </c>
      <c r="R1802" s="8"/>
      <c r="S1802" s="8"/>
      <c r="T1802" s="9"/>
      <c r="U1802" s="8"/>
      <c r="V1802" s="8"/>
    </row>
    <row r="1803" spans="1:22" ht="34" customHeight="1" x14ac:dyDescent="0.2">
      <c r="A1803" s="14" t="s">
        <v>3504</v>
      </c>
      <c r="B1803" s="14" t="s">
        <v>628</v>
      </c>
      <c r="C1803" s="16" t="s">
        <v>3505</v>
      </c>
      <c r="D1803" s="14" t="s">
        <v>1163</v>
      </c>
      <c r="E1803" s="15"/>
      <c r="F1803" s="15">
        <v>30</v>
      </c>
      <c r="G1803" s="14">
        <v>1</v>
      </c>
      <c r="H1803" s="17">
        <f>SUMIFS(VENTAS[Cantidad],VENTAS[Código del producto Vendido],STOCK[[#This Row],[Code]])</f>
        <v>0</v>
      </c>
      <c r="I1803" s="14">
        <f>STOCK[[#This Row],[Entradas]]-STOCK[[#This Row],[Salidas]]</f>
        <v>1</v>
      </c>
      <c r="J1803" s="18">
        <f>STOCK[[#This Row],[Precio Final]]*10%</f>
        <v>3</v>
      </c>
      <c r="K1803" s="15">
        <v>12</v>
      </c>
      <c r="L1803" s="15"/>
      <c r="M1803" s="19"/>
      <c r="N1803" s="14">
        <f t="shared" si="72"/>
        <v>0</v>
      </c>
      <c r="O1803" s="15">
        <f t="shared" si="71"/>
        <v>30</v>
      </c>
      <c r="P1803" s="15">
        <f>STOCK[[#This Row],[Precio Final]]-STOCK[[#This Row],[Costo total]]</f>
        <v>30</v>
      </c>
      <c r="Q1803" s="14">
        <f>STOCK[[#This Row],[Ganancia Unitaria]]*STOCK[[#This Row],[Salidas]]</f>
        <v>0</v>
      </c>
      <c r="R1803" s="14"/>
      <c r="S1803" s="14"/>
      <c r="T1803" s="15"/>
      <c r="U1803" s="14"/>
      <c r="V1803" s="14"/>
    </row>
    <row r="1804" spans="1:22" ht="34" customHeight="1" x14ac:dyDescent="0.2">
      <c r="A1804" s="8" t="s">
        <v>3506</v>
      </c>
      <c r="B1804" s="8" t="s">
        <v>179</v>
      </c>
      <c r="C1804" s="10" t="s">
        <v>3507</v>
      </c>
      <c r="D1804" s="8" t="s">
        <v>113</v>
      </c>
      <c r="E1804" s="9"/>
      <c r="F1804" s="9">
        <v>25</v>
      </c>
      <c r="G1804" s="8">
        <v>1</v>
      </c>
      <c r="H1804" s="11">
        <f>SUMIFS(VENTAS[Cantidad],VENTAS[Código del producto Vendido],STOCK[[#This Row],[Code]])</f>
        <v>0</v>
      </c>
      <c r="I1804" s="8">
        <f>STOCK[[#This Row],[Entradas]]-STOCK[[#This Row],[Salidas]]</f>
        <v>1</v>
      </c>
      <c r="J1804" s="12">
        <f>STOCK[[#This Row],[Precio Final]]*10%</f>
        <v>2.5</v>
      </c>
      <c r="K1804" s="9">
        <v>12</v>
      </c>
      <c r="L1804" s="9"/>
      <c r="M1804" s="13"/>
      <c r="N1804" s="8">
        <f t="shared" si="72"/>
        <v>0</v>
      </c>
      <c r="O1804" s="9">
        <f t="shared" si="71"/>
        <v>25</v>
      </c>
      <c r="P1804" s="9">
        <f>STOCK[[#This Row],[Precio Final]]-STOCK[[#This Row],[Costo total]]</f>
        <v>25</v>
      </c>
      <c r="Q1804" s="8">
        <f>STOCK[[#This Row],[Ganancia Unitaria]]*STOCK[[#This Row],[Salidas]]</f>
        <v>0</v>
      </c>
      <c r="R1804" s="8"/>
      <c r="S1804" s="8"/>
      <c r="T1804" s="9"/>
      <c r="U1804" s="8"/>
      <c r="V1804" s="8"/>
    </row>
    <row r="1805" spans="1:22" ht="34" customHeight="1" x14ac:dyDescent="0.2">
      <c r="A1805" s="14" t="s">
        <v>3508</v>
      </c>
      <c r="B1805" s="14" t="s">
        <v>807</v>
      </c>
      <c r="C1805" s="16" t="s">
        <v>3509</v>
      </c>
      <c r="D1805" s="14" t="s">
        <v>1180</v>
      </c>
      <c r="E1805" s="15"/>
      <c r="F1805" s="15">
        <v>30</v>
      </c>
      <c r="G1805" s="14">
        <v>1</v>
      </c>
      <c r="H1805" s="17">
        <f>SUMIFS(VENTAS[Cantidad],VENTAS[Código del producto Vendido],STOCK[[#This Row],[Code]])</f>
        <v>0</v>
      </c>
      <c r="I1805" s="14">
        <f>STOCK[[#This Row],[Entradas]]-STOCK[[#This Row],[Salidas]]</f>
        <v>1</v>
      </c>
      <c r="J1805" s="18">
        <f>STOCK[[#This Row],[Precio Final]]*10%</f>
        <v>3</v>
      </c>
      <c r="K1805" s="15">
        <v>12</v>
      </c>
      <c r="L1805" s="15"/>
      <c r="M1805" s="19"/>
      <c r="N1805" s="14">
        <f t="shared" si="72"/>
        <v>0</v>
      </c>
      <c r="O1805" s="15">
        <f t="shared" si="71"/>
        <v>30</v>
      </c>
      <c r="P1805" s="15">
        <f>STOCK[[#This Row],[Precio Final]]-STOCK[[#This Row],[Costo total]]</f>
        <v>30</v>
      </c>
      <c r="Q1805" s="14">
        <f>STOCK[[#This Row],[Ganancia Unitaria]]*STOCK[[#This Row],[Salidas]]</f>
        <v>0</v>
      </c>
      <c r="R1805" s="14"/>
      <c r="S1805" s="14"/>
      <c r="T1805" s="15"/>
      <c r="U1805" s="14"/>
      <c r="V1805" s="14"/>
    </row>
    <row r="1806" spans="1:22" ht="34" customHeight="1" x14ac:dyDescent="0.2">
      <c r="A1806" s="8" t="s">
        <v>3510</v>
      </c>
      <c r="B1806" s="8" t="s">
        <v>807</v>
      </c>
      <c r="C1806" s="10" t="s">
        <v>3511</v>
      </c>
      <c r="D1806" s="8" t="s">
        <v>1180</v>
      </c>
      <c r="E1806" s="9"/>
      <c r="F1806" s="9">
        <v>30</v>
      </c>
      <c r="G1806" s="8">
        <v>1</v>
      </c>
      <c r="H1806" s="11">
        <f>SUMIFS(VENTAS[Cantidad],VENTAS[Código del producto Vendido],STOCK[[#This Row],[Code]])</f>
        <v>0</v>
      </c>
      <c r="I1806" s="8">
        <f>STOCK[[#This Row],[Entradas]]-STOCK[[#This Row],[Salidas]]</f>
        <v>1</v>
      </c>
      <c r="J1806" s="12">
        <f>STOCK[[#This Row],[Precio Final]]*10%</f>
        <v>3</v>
      </c>
      <c r="K1806" s="9">
        <v>12</v>
      </c>
      <c r="L1806" s="9"/>
      <c r="M1806" s="13"/>
      <c r="N1806" s="8">
        <f t="shared" si="72"/>
        <v>0</v>
      </c>
      <c r="O1806" s="9">
        <f t="shared" si="71"/>
        <v>30</v>
      </c>
      <c r="P1806" s="9">
        <f>STOCK[[#This Row],[Precio Final]]-STOCK[[#This Row],[Costo total]]</f>
        <v>30</v>
      </c>
      <c r="Q1806" s="8">
        <f>STOCK[[#This Row],[Ganancia Unitaria]]*STOCK[[#This Row],[Salidas]]</f>
        <v>0</v>
      </c>
      <c r="R1806" s="8"/>
      <c r="S1806" s="8"/>
      <c r="T1806" s="9"/>
      <c r="U1806" s="8"/>
      <c r="V1806" s="8"/>
    </row>
    <row r="1807" spans="1:22" ht="34" customHeight="1" x14ac:dyDescent="0.2">
      <c r="A1807" s="14" t="s">
        <v>3512</v>
      </c>
      <c r="B1807" s="14" t="s">
        <v>179</v>
      </c>
      <c r="C1807" s="16" t="s">
        <v>3513</v>
      </c>
      <c r="D1807" s="14" t="s">
        <v>224</v>
      </c>
      <c r="E1807" s="15"/>
      <c r="F1807" s="15">
        <v>25</v>
      </c>
      <c r="G1807" s="14">
        <v>1</v>
      </c>
      <c r="H1807" s="17">
        <f>SUMIFS(VENTAS[Cantidad],VENTAS[Código del producto Vendido],STOCK[[#This Row],[Code]])</f>
        <v>0</v>
      </c>
      <c r="I1807" s="14">
        <f>STOCK[[#This Row],[Entradas]]-STOCK[[#This Row],[Salidas]]</f>
        <v>1</v>
      </c>
      <c r="J1807" s="18">
        <f>STOCK[[#This Row],[Precio Final]]*10%</f>
        <v>2.5</v>
      </c>
      <c r="K1807" s="15">
        <v>12</v>
      </c>
      <c r="L1807" s="15"/>
      <c r="M1807" s="19"/>
      <c r="N1807" s="14">
        <f t="shared" si="72"/>
        <v>0</v>
      </c>
      <c r="O1807" s="15">
        <f t="shared" si="71"/>
        <v>25</v>
      </c>
      <c r="P1807" s="15">
        <f>STOCK[[#This Row],[Precio Final]]-STOCK[[#This Row],[Costo total]]</f>
        <v>25</v>
      </c>
      <c r="Q1807" s="14">
        <f>STOCK[[#This Row],[Ganancia Unitaria]]*STOCK[[#This Row],[Salidas]]</f>
        <v>0</v>
      </c>
      <c r="R1807" s="14"/>
      <c r="S1807" s="14"/>
      <c r="T1807" s="15"/>
      <c r="U1807" s="14"/>
      <c r="V1807" s="14"/>
    </row>
    <row r="1808" spans="1:22" ht="34" customHeight="1" x14ac:dyDescent="0.2">
      <c r="A1808" s="8" t="s">
        <v>3514</v>
      </c>
      <c r="B1808" s="8" t="s">
        <v>160</v>
      </c>
      <c r="C1808" s="10" t="s">
        <v>3515</v>
      </c>
      <c r="D1808" s="8" t="s">
        <v>1163</v>
      </c>
      <c r="E1808" s="9"/>
      <c r="F1808" s="9">
        <v>25</v>
      </c>
      <c r="G1808" s="8">
        <v>1</v>
      </c>
      <c r="H1808" s="11">
        <f>SUMIFS(VENTAS[Cantidad],VENTAS[Código del producto Vendido],STOCK[[#This Row],[Code]])</f>
        <v>0</v>
      </c>
      <c r="I1808" s="8">
        <f>STOCK[[#This Row],[Entradas]]-STOCK[[#This Row],[Salidas]]</f>
        <v>1</v>
      </c>
      <c r="J1808" s="12">
        <f>STOCK[[#This Row],[Precio Final]]*10%</f>
        <v>2.5</v>
      </c>
      <c r="K1808" s="9">
        <v>12</v>
      </c>
      <c r="L1808" s="9"/>
      <c r="M1808" s="13"/>
      <c r="N1808" s="8">
        <f t="shared" si="72"/>
        <v>0</v>
      </c>
      <c r="O1808" s="9">
        <f t="shared" si="71"/>
        <v>25</v>
      </c>
      <c r="P1808" s="9">
        <f>STOCK[[#This Row],[Precio Final]]-STOCK[[#This Row],[Costo total]]</f>
        <v>25</v>
      </c>
      <c r="Q1808" s="8">
        <f>STOCK[[#This Row],[Ganancia Unitaria]]*STOCK[[#This Row],[Salidas]]</f>
        <v>0</v>
      </c>
      <c r="R1808" s="8"/>
      <c r="S1808" s="8"/>
      <c r="T1808" s="9"/>
      <c r="U1808" s="8"/>
      <c r="V1808" s="8"/>
    </row>
    <row r="1809" spans="1:22" ht="34" customHeight="1" x14ac:dyDescent="0.2">
      <c r="A1809" s="14" t="s">
        <v>3516</v>
      </c>
      <c r="B1809" s="14" t="s">
        <v>179</v>
      </c>
      <c r="C1809" s="16" t="s">
        <v>3517</v>
      </c>
      <c r="D1809" s="14" t="s">
        <v>113</v>
      </c>
      <c r="E1809" s="15"/>
      <c r="F1809" s="15">
        <v>22</v>
      </c>
      <c r="G1809" s="14">
        <v>1</v>
      </c>
      <c r="H1809" s="17">
        <f>SUMIFS(VENTAS[Cantidad],VENTAS[Código del producto Vendido],STOCK[[#This Row],[Code]])</f>
        <v>0</v>
      </c>
      <c r="I1809" s="14">
        <f>STOCK[[#This Row],[Entradas]]-STOCK[[#This Row],[Salidas]]</f>
        <v>1</v>
      </c>
      <c r="J1809" s="18">
        <f>STOCK[[#This Row],[Precio Final]]*10%</f>
        <v>2.2000000000000002</v>
      </c>
      <c r="K1809" s="15">
        <v>12</v>
      </c>
      <c r="L1809" s="15"/>
      <c r="M1809" s="19"/>
      <c r="N1809" s="14">
        <f t="shared" si="72"/>
        <v>0</v>
      </c>
      <c r="O1809" s="15">
        <f t="shared" si="71"/>
        <v>22</v>
      </c>
      <c r="P1809" s="15">
        <f>STOCK[[#This Row],[Precio Final]]-STOCK[[#This Row],[Costo total]]</f>
        <v>22</v>
      </c>
      <c r="Q1809" s="14">
        <f>STOCK[[#This Row],[Ganancia Unitaria]]*STOCK[[#This Row],[Salidas]]</f>
        <v>0</v>
      </c>
      <c r="R1809" s="14"/>
      <c r="S1809" s="14"/>
      <c r="T1809" s="15"/>
      <c r="U1809" s="14"/>
      <c r="V1809" s="14"/>
    </row>
    <row r="1810" spans="1:22" ht="34" customHeight="1" x14ac:dyDescent="0.2">
      <c r="A1810" s="8" t="s">
        <v>3518</v>
      </c>
      <c r="B1810" s="8" t="s">
        <v>179</v>
      </c>
      <c r="C1810" s="10" t="s">
        <v>3517</v>
      </c>
      <c r="D1810" s="8" t="s">
        <v>224</v>
      </c>
      <c r="E1810" s="9"/>
      <c r="F1810" s="9">
        <v>22</v>
      </c>
      <c r="G1810" s="8">
        <v>1</v>
      </c>
      <c r="H1810" s="11">
        <f>SUMIFS(VENTAS[Cantidad],VENTAS[Código del producto Vendido],STOCK[[#This Row],[Code]])</f>
        <v>0</v>
      </c>
      <c r="I1810" s="8">
        <f>STOCK[[#This Row],[Entradas]]-STOCK[[#This Row],[Salidas]]</f>
        <v>1</v>
      </c>
      <c r="J1810" s="12">
        <f>STOCK[[#This Row],[Precio Final]]*10%</f>
        <v>2.2000000000000002</v>
      </c>
      <c r="K1810" s="9">
        <v>12</v>
      </c>
      <c r="L1810" s="9"/>
      <c r="M1810" s="13"/>
      <c r="N1810" s="8">
        <f t="shared" si="72"/>
        <v>0</v>
      </c>
      <c r="O1810" s="9">
        <f t="shared" si="71"/>
        <v>22</v>
      </c>
      <c r="P1810" s="9">
        <f>STOCK[[#This Row],[Precio Final]]-STOCK[[#This Row],[Costo total]]</f>
        <v>22</v>
      </c>
      <c r="Q1810" s="8">
        <f>STOCK[[#This Row],[Ganancia Unitaria]]*STOCK[[#This Row],[Salidas]]</f>
        <v>0</v>
      </c>
      <c r="R1810" s="8"/>
      <c r="S1810" s="8"/>
      <c r="T1810" s="9"/>
      <c r="U1810" s="8"/>
      <c r="V1810" s="8"/>
    </row>
    <row r="1811" spans="1:22" ht="34" customHeight="1" x14ac:dyDescent="0.2">
      <c r="A1811" s="14" t="s">
        <v>3519</v>
      </c>
      <c r="B1811" s="14" t="s">
        <v>494</v>
      </c>
      <c r="C1811" s="16" t="s">
        <v>3520</v>
      </c>
      <c r="D1811" s="14" t="s">
        <v>3301</v>
      </c>
      <c r="E1811" s="15"/>
      <c r="F1811" s="15">
        <v>30</v>
      </c>
      <c r="G1811" s="14">
        <v>1</v>
      </c>
      <c r="H1811" s="17">
        <f>SUMIFS(VENTAS[Cantidad],VENTAS[Código del producto Vendido],STOCK[[#This Row],[Code]])</f>
        <v>0</v>
      </c>
      <c r="I1811" s="14">
        <f>STOCK[[#This Row],[Entradas]]-STOCK[[#This Row],[Salidas]]</f>
        <v>1</v>
      </c>
      <c r="J1811" s="18">
        <f>STOCK[[#This Row],[Precio Final]]*10%</f>
        <v>3</v>
      </c>
      <c r="K1811" s="15">
        <v>12</v>
      </c>
      <c r="L1811" s="15"/>
      <c r="M1811" s="19"/>
      <c r="N1811" s="14">
        <f t="shared" si="72"/>
        <v>0</v>
      </c>
      <c r="O1811" s="15">
        <f t="shared" si="71"/>
        <v>30</v>
      </c>
      <c r="P1811" s="15">
        <f>STOCK[[#This Row],[Precio Final]]-STOCK[[#This Row],[Costo total]]</f>
        <v>30</v>
      </c>
      <c r="Q1811" s="14">
        <f>STOCK[[#This Row],[Ganancia Unitaria]]*STOCK[[#This Row],[Salidas]]</f>
        <v>0</v>
      </c>
      <c r="R1811" s="14"/>
      <c r="S1811" s="14"/>
      <c r="T1811" s="15"/>
      <c r="U1811" s="14"/>
      <c r="V1811" s="14"/>
    </row>
    <row r="1812" spans="1:22" ht="34" customHeight="1" x14ac:dyDescent="0.2">
      <c r="A1812" s="8" t="s">
        <v>3521</v>
      </c>
      <c r="B1812" s="8" t="s">
        <v>494</v>
      </c>
      <c r="C1812" s="10" t="s">
        <v>3522</v>
      </c>
      <c r="D1812" s="8" t="s">
        <v>34</v>
      </c>
      <c r="E1812" s="9"/>
      <c r="F1812" s="9">
        <v>28</v>
      </c>
      <c r="G1812" s="8">
        <v>1</v>
      </c>
      <c r="H1812" s="11">
        <f>SUMIFS(VENTAS[Cantidad],VENTAS[Código del producto Vendido],STOCK[[#This Row],[Code]])</f>
        <v>0</v>
      </c>
      <c r="I1812" s="8">
        <f>STOCK[[#This Row],[Entradas]]-STOCK[[#This Row],[Salidas]]</f>
        <v>1</v>
      </c>
      <c r="J1812" s="12">
        <f>STOCK[[#This Row],[Precio Final]]*10%</f>
        <v>2.8000000000000003</v>
      </c>
      <c r="K1812" s="9">
        <v>12</v>
      </c>
      <c r="L1812" s="9"/>
      <c r="M1812" s="13"/>
      <c r="N1812" s="8">
        <f t="shared" si="72"/>
        <v>0</v>
      </c>
      <c r="O1812" s="9">
        <f t="shared" si="71"/>
        <v>28</v>
      </c>
      <c r="P1812" s="9">
        <f>STOCK[[#This Row],[Precio Final]]-STOCK[[#This Row],[Costo total]]</f>
        <v>28</v>
      </c>
      <c r="Q1812" s="8">
        <f>STOCK[[#This Row],[Ganancia Unitaria]]*STOCK[[#This Row],[Salidas]]</f>
        <v>0</v>
      </c>
      <c r="R1812" s="8"/>
      <c r="S1812" s="8"/>
      <c r="T1812" s="9"/>
      <c r="U1812" s="8"/>
      <c r="V1812" s="8"/>
    </row>
    <row r="1813" spans="1:22" ht="51" customHeight="1" x14ac:dyDescent="0.2">
      <c r="A1813" s="14" t="s">
        <v>3523</v>
      </c>
      <c r="B1813" s="14" t="s">
        <v>85</v>
      </c>
      <c r="C1813" s="16" t="s">
        <v>3524</v>
      </c>
      <c r="D1813" s="14" t="s">
        <v>42</v>
      </c>
      <c r="E1813" s="15"/>
      <c r="F1813" s="15">
        <v>35</v>
      </c>
      <c r="G1813" s="14">
        <v>1</v>
      </c>
      <c r="H1813" s="17">
        <f>SUMIFS(VENTAS[Cantidad],VENTAS[Código del producto Vendido],STOCK[[#This Row],[Code]])</f>
        <v>0</v>
      </c>
      <c r="I1813" s="14">
        <f>STOCK[[#This Row],[Entradas]]-STOCK[[#This Row],[Salidas]]</f>
        <v>1</v>
      </c>
      <c r="J1813" s="18">
        <f>STOCK[[#This Row],[Precio Final]]*10%</f>
        <v>3.5</v>
      </c>
      <c r="K1813" s="15">
        <v>12</v>
      </c>
      <c r="L1813" s="15"/>
      <c r="M1813" s="19"/>
      <c r="N1813" s="14">
        <f t="shared" si="72"/>
        <v>0</v>
      </c>
      <c r="O1813" s="15">
        <f t="shared" si="71"/>
        <v>35</v>
      </c>
      <c r="P1813" s="15">
        <f>STOCK[[#This Row],[Precio Final]]-STOCK[[#This Row],[Costo total]]</f>
        <v>35</v>
      </c>
      <c r="Q1813" s="14">
        <f>STOCK[[#This Row],[Ganancia Unitaria]]*STOCK[[#This Row],[Salidas]]</f>
        <v>0</v>
      </c>
      <c r="R1813" s="14"/>
      <c r="S1813" s="14"/>
      <c r="T1813" s="15"/>
      <c r="U1813" s="14"/>
      <c r="V1813" s="14"/>
    </row>
    <row r="1814" spans="1:22" ht="51" customHeight="1" x14ac:dyDescent="0.2">
      <c r="A1814" s="8" t="s">
        <v>3525</v>
      </c>
      <c r="B1814" s="8" t="s">
        <v>494</v>
      </c>
      <c r="C1814" s="10" t="s">
        <v>3526</v>
      </c>
      <c r="D1814" s="8" t="s">
        <v>34</v>
      </c>
      <c r="E1814" s="9"/>
      <c r="F1814" s="9">
        <v>35</v>
      </c>
      <c r="G1814" s="8">
        <v>1</v>
      </c>
      <c r="H1814" s="11">
        <f>SUMIFS(VENTAS[Cantidad],VENTAS[Código del producto Vendido],STOCK[[#This Row],[Code]])</f>
        <v>0</v>
      </c>
      <c r="I1814" s="8">
        <f>STOCK[[#This Row],[Entradas]]-STOCK[[#This Row],[Salidas]]</f>
        <v>1</v>
      </c>
      <c r="J1814" s="12">
        <f>STOCK[[#This Row],[Precio Final]]*10%</f>
        <v>3.5</v>
      </c>
      <c r="K1814" s="9">
        <v>12</v>
      </c>
      <c r="L1814" s="9"/>
      <c r="M1814" s="13"/>
      <c r="N1814" s="8">
        <f t="shared" si="72"/>
        <v>0</v>
      </c>
      <c r="O1814" s="9">
        <f t="shared" si="71"/>
        <v>35</v>
      </c>
      <c r="P1814" s="9">
        <f>STOCK[[#This Row],[Precio Final]]-STOCK[[#This Row],[Costo total]]</f>
        <v>35</v>
      </c>
      <c r="Q1814" s="8">
        <f>STOCK[[#This Row],[Ganancia Unitaria]]*STOCK[[#This Row],[Salidas]]</f>
        <v>0</v>
      </c>
      <c r="R1814" s="8"/>
      <c r="S1814" s="8"/>
      <c r="T1814" s="9"/>
      <c r="U1814" s="8"/>
      <c r="V1814" s="8"/>
    </row>
    <row r="1815" spans="1:22" ht="34" customHeight="1" x14ac:dyDescent="0.2">
      <c r="A1815" s="14" t="s">
        <v>3527</v>
      </c>
      <c r="B1815" s="14" t="s">
        <v>494</v>
      </c>
      <c r="C1815" s="16" t="s">
        <v>3528</v>
      </c>
      <c r="D1815" s="14" t="s">
        <v>34</v>
      </c>
      <c r="E1815" s="15"/>
      <c r="F1815" s="15">
        <v>35</v>
      </c>
      <c r="G1815" s="14">
        <v>1</v>
      </c>
      <c r="H1815" s="17">
        <f>SUMIFS(VENTAS[Cantidad],VENTAS[Código del producto Vendido],STOCK[[#This Row],[Code]])</f>
        <v>0</v>
      </c>
      <c r="I1815" s="14">
        <f>STOCK[[#This Row],[Entradas]]-STOCK[[#This Row],[Salidas]]</f>
        <v>1</v>
      </c>
      <c r="J1815" s="18">
        <f>STOCK[[#This Row],[Precio Final]]*10%</f>
        <v>3.5</v>
      </c>
      <c r="K1815" s="15">
        <v>12</v>
      </c>
      <c r="L1815" s="15"/>
      <c r="M1815" s="19"/>
      <c r="N1815" s="14">
        <f t="shared" si="72"/>
        <v>0</v>
      </c>
      <c r="O1815" s="15">
        <f t="shared" si="71"/>
        <v>35</v>
      </c>
      <c r="P1815" s="15">
        <f>STOCK[[#This Row],[Precio Final]]-STOCK[[#This Row],[Costo total]]</f>
        <v>35</v>
      </c>
      <c r="Q1815" s="14">
        <f>STOCK[[#This Row],[Ganancia Unitaria]]*STOCK[[#This Row],[Salidas]]</f>
        <v>0</v>
      </c>
      <c r="R1815" s="14"/>
      <c r="S1815" s="14"/>
      <c r="T1815" s="15"/>
      <c r="U1815" s="14"/>
      <c r="V1815" s="14"/>
    </row>
    <row r="1816" spans="1:22" ht="51" customHeight="1" x14ac:dyDescent="0.2">
      <c r="A1816" s="8" t="s">
        <v>3529</v>
      </c>
      <c r="B1816" s="8" t="s">
        <v>3106</v>
      </c>
      <c r="C1816" s="10" t="s">
        <v>3530</v>
      </c>
      <c r="D1816" s="8" t="s">
        <v>42</v>
      </c>
      <c r="E1816" s="9"/>
      <c r="F1816" s="9">
        <v>40</v>
      </c>
      <c r="G1816" s="8">
        <v>1</v>
      </c>
      <c r="H1816" s="11">
        <f>SUMIFS(VENTAS[Cantidad],VENTAS[Código del producto Vendido],STOCK[[#This Row],[Code]])</f>
        <v>0</v>
      </c>
      <c r="I1816" s="8">
        <f>STOCK[[#This Row],[Entradas]]-STOCK[[#This Row],[Salidas]]</f>
        <v>1</v>
      </c>
      <c r="J1816" s="12">
        <f>STOCK[[#This Row],[Precio Final]]*10%</f>
        <v>4</v>
      </c>
      <c r="K1816" s="9">
        <v>12</v>
      </c>
      <c r="L1816" s="9"/>
      <c r="M1816" s="13"/>
      <c r="N1816" s="8">
        <f t="shared" si="72"/>
        <v>0</v>
      </c>
      <c r="O1816" s="9">
        <f t="shared" si="71"/>
        <v>40</v>
      </c>
      <c r="P1816" s="9">
        <f>STOCK[[#This Row],[Precio Final]]-STOCK[[#This Row],[Costo total]]</f>
        <v>40</v>
      </c>
      <c r="Q1816" s="8">
        <f>STOCK[[#This Row],[Ganancia Unitaria]]*STOCK[[#This Row],[Salidas]]</f>
        <v>0</v>
      </c>
      <c r="R1816" s="8"/>
      <c r="S1816" s="8"/>
      <c r="T1816" s="9"/>
      <c r="U1816" s="8"/>
      <c r="V1816" s="8"/>
    </row>
    <row r="1817" spans="1:22" ht="34" customHeight="1" x14ac:dyDescent="0.2">
      <c r="A1817" s="14" t="s">
        <v>3531</v>
      </c>
      <c r="B1817" s="14" t="s">
        <v>3344</v>
      </c>
      <c r="C1817" s="16" t="s">
        <v>3532</v>
      </c>
      <c r="D1817" s="14" t="s">
        <v>34</v>
      </c>
      <c r="E1817" s="15"/>
      <c r="F1817" s="15">
        <v>20</v>
      </c>
      <c r="G1817" s="14">
        <v>1</v>
      </c>
      <c r="H1817" s="17">
        <f>SUMIFS(VENTAS[Cantidad],VENTAS[Código del producto Vendido],STOCK[[#This Row],[Code]])</f>
        <v>0</v>
      </c>
      <c r="I1817" s="14">
        <f>STOCK[[#This Row],[Entradas]]-STOCK[[#This Row],[Salidas]]</f>
        <v>1</v>
      </c>
      <c r="J1817" s="18">
        <f>STOCK[[#This Row],[Precio Final]]*10%</f>
        <v>2</v>
      </c>
      <c r="K1817" s="15">
        <v>6</v>
      </c>
      <c r="L1817" s="15"/>
      <c r="M1817" s="19"/>
      <c r="N1817" s="14">
        <f t="shared" si="72"/>
        <v>0</v>
      </c>
      <c r="O1817" s="15">
        <f t="shared" si="71"/>
        <v>20</v>
      </c>
      <c r="P1817" s="15">
        <f>STOCK[[#This Row],[Precio Final]]-STOCK[[#This Row],[Costo total]]</f>
        <v>20</v>
      </c>
      <c r="Q1817" s="14">
        <f>STOCK[[#This Row],[Ganancia Unitaria]]*STOCK[[#This Row],[Salidas]]</f>
        <v>0</v>
      </c>
      <c r="R1817" s="14"/>
      <c r="S1817" s="14"/>
      <c r="T1817" s="15"/>
      <c r="U1817" s="14"/>
      <c r="V1817" s="14"/>
    </row>
    <row r="1818" spans="1:22" ht="34" customHeight="1" x14ac:dyDescent="0.2">
      <c r="A1818" s="8" t="s">
        <v>3533</v>
      </c>
      <c r="B1818" s="8" t="s">
        <v>3534</v>
      </c>
      <c r="C1818" s="10" t="s">
        <v>3535</v>
      </c>
      <c r="D1818" s="8" t="s">
        <v>224</v>
      </c>
      <c r="E1818" s="9"/>
      <c r="F1818" s="9">
        <v>6</v>
      </c>
      <c r="G1818" s="8">
        <v>3</v>
      </c>
      <c r="H1818" s="11">
        <f>SUMIFS(VENTAS[Cantidad],VENTAS[Código del producto Vendido],STOCK[[#This Row],[Code]])</f>
        <v>0</v>
      </c>
      <c r="I1818" s="8">
        <f>STOCK[[#This Row],[Entradas]]-STOCK[[#This Row],[Salidas]]</f>
        <v>3</v>
      </c>
      <c r="J1818" s="12">
        <f>STOCK[[#This Row],[Precio Final]]*10%</f>
        <v>0.60000000000000009</v>
      </c>
      <c r="K1818" s="9">
        <v>6</v>
      </c>
      <c r="L1818" s="9"/>
      <c r="M1818" s="13"/>
      <c r="N1818" s="8">
        <f t="shared" si="72"/>
        <v>0</v>
      </c>
      <c r="O1818" s="9">
        <f t="shared" si="71"/>
        <v>6</v>
      </c>
      <c r="P1818" s="9">
        <f>STOCK[[#This Row],[Precio Final]]-STOCK[[#This Row],[Costo total]]</f>
        <v>6</v>
      </c>
      <c r="Q1818" s="8">
        <f>STOCK[[#This Row],[Ganancia Unitaria]]*STOCK[[#This Row],[Salidas]]</f>
        <v>0</v>
      </c>
      <c r="R1818" s="8"/>
      <c r="S1818" s="8"/>
      <c r="T1818" s="9"/>
      <c r="U1818" s="8"/>
      <c r="V1818" s="8"/>
    </row>
    <row r="1819" spans="1:22" ht="34" customHeight="1" x14ac:dyDescent="0.2">
      <c r="A1819" s="14" t="s">
        <v>3536</v>
      </c>
      <c r="B1819" s="14" t="s">
        <v>3534</v>
      </c>
      <c r="C1819" s="16" t="s">
        <v>3537</v>
      </c>
      <c r="D1819" s="14" t="s">
        <v>224</v>
      </c>
      <c r="E1819" s="15"/>
      <c r="F1819" s="15">
        <v>20</v>
      </c>
      <c r="G1819" s="14">
        <v>1</v>
      </c>
      <c r="H1819" s="17">
        <f>SUMIFS(VENTAS[Cantidad],VENTAS[Código del producto Vendido],STOCK[[#This Row],[Code]])</f>
        <v>0</v>
      </c>
      <c r="I1819" s="14">
        <f>STOCK[[#This Row],[Entradas]]-STOCK[[#This Row],[Salidas]]</f>
        <v>1</v>
      </c>
      <c r="J1819" s="18">
        <f>STOCK[[#This Row],[Precio Final]]*10%</f>
        <v>2</v>
      </c>
      <c r="K1819" s="15">
        <v>6</v>
      </c>
      <c r="L1819" s="15"/>
      <c r="M1819" s="19"/>
      <c r="N1819" s="14">
        <f t="shared" si="72"/>
        <v>0</v>
      </c>
      <c r="O1819" s="15">
        <f t="shared" si="71"/>
        <v>20</v>
      </c>
      <c r="P1819" s="15">
        <f>STOCK[[#This Row],[Precio Final]]-STOCK[[#This Row],[Costo total]]</f>
        <v>20</v>
      </c>
      <c r="Q1819" s="14">
        <f>STOCK[[#This Row],[Ganancia Unitaria]]*STOCK[[#This Row],[Salidas]]</f>
        <v>0</v>
      </c>
      <c r="R1819" s="14"/>
      <c r="S1819" s="14"/>
      <c r="T1819" s="15"/>
      <c r="U1819" s="14"/>
      <c r="V1819" s="14"/>
    </row>
    <row r="1820" spans="1:22" ht="34" customHeight="1" x14ac:dyDescent="0.2">
      <c r="A1820" s="8" t="s">
        <v>3538</v>
      </c>
      <c r="B1820" s="8" t="s">
        <v>3539</v>
      </c>
      <c r="C1820" s="10" t="s">
        <v>3537</v>
      </c>
      <c r="D1820" s="8" t="s">
        <v>34</v>
      </c>
      <c r="E1820" s="9"/>
      <c r="F1820" s="9">
        <v>20</v>
      </c>
      <c r="G1820" s="8">
        <v>1</v>
      </c>
      <c r="H1820" s="11">
        <f>SUMIFS(VENTAS[Cantidad],VENTAS[Código del producto Vendido],STOCK[[#This Row],[Code]])</f>
        <v>0</v>
      </c>
      <c r="I1820" s="8">
        <f>STOCK[[#This Row],[Entradas]]-STOCK[[#This Row],[Salidas]]</f>
        <v>1</v>
      </c>
      <c r="J1820" s="12">
        <f>STOCK[[#This Row],[Precio Final]]*10%</f>
        <v>2</v>
      </c>
      <c r="K1820" s="9">
        <v>6</v>
      </c>
      <c r="L1820" s="9"/>
      <c r="M1820" s="13"/>
      <c r="N1820" s="8">
        <f t="shared" si="72"/>
        <v>0</v>
      </c>
      <c r="O1820" s="9">
        <f t="shared" si="71"/>
        <v>20</v>
      </c>
      <c r="P1820" s="9">
        <f>STOCK[[#This Row],[Precio Final]]-STOCK[[#This Row],[Costo total]]</f>
        <v>20</v>
      </c>
      <c r="Q1820" s="8">
        <f>STOCK[[#This Row],[Ganancia Unitaria]]*STOCK[[#This Row],[Salidas]]</f>
        <v>0</v>
      </c>
      <c r="R1820" s="8"/>
      <c r="S1820" s="8"/>
      <c r="T1820" s="9"/>
      <c r="U1820" s="8"/>
      <c r="V1820" s="8"/>
    </row>
    <row r="1821" spans="1:22" ht="51" customHeight="1" x14ac:dyDescent="0.2">
      <c r="A1821" s="14" t="s">
        <v>3540</v>
      </c>
      <c r="B1821" s="14" t="s">
        <v>3541</v>
      </c>
      <c r="C1821" s="16" t="s">
        <v>3542</v>
      </c>
      <c r="D1821" s="14" t="s">
        <v>34</v>
      </c>
      <c r="E1821" s="15"/>
      <c r="F1821" s="15">
        <v>18</v>
      </c>
      <c r="G1821" s="14">
        <v>1</v>
      </c>
      <c r="H1821" s="17">
        <f>SUMIFS(VENTAS[Cantidad],VENTAS[Código del producto Vendido],STOCK[[#This Row],[Code]])</f>
        <v>0</v>
      </c>
      <c r="I1821" s="14">
        <f>STOCK[[#This Row],[Entradas]]-STOCK[[#This Row],[Salidas]]</f>
        <v>1</v>
      </c>
      <c r="J1821" s="18">
        <f>STOCK[[#This Row],[Precio Final]]*10%</f>
        <v>1.8</v>
      </c>
      <c r="K1821" s="15">
        <v>6</v>
      </c>
      <c r="L1821" s="15"/>
      <c r="M1821" s="19"/>
      <c r="N1821" s="14">
        <f t="shared" si="72"/>
        <v>0</v>
      </c>
      <c r="O1821" s="15">
        <f t="shared" si="71"/>
        <v>18</v>
      </c>
      <c r="P1821" s="15">
        <f>STOCK[[#This Row],[Precio Final]]-STOCK[[#This Row],[Costo total]]</f>
        <v>18</v>
      </c>
      <c r="Q1821" s="14">
        <f>STOCK[[#This Row],[Ganancia Unitaria]]*STOCK[[#This Row],[Salidas]]</f>
        <v>0</v>
      </c>
      <c r="R1821" s="14"/>
      <c r="S1821" s="14"/>
      <c r="T1821" s="15"/>
      <c r="U1821" s="14"/>
      <c r="V1821" s="14"/>
    </row>
    <row r="1822" spans="1:22" ht="51" customHeight="1" x14ac:dyDescent="0.2">
      <c r="A1822" s="8" t="s">
        <v>3543</v>
      </c>
      <c r="B1822" s="8" t="s">
        <v>3370</v>
      </c>
      <c r="C1822" s="10" t="s">
        <v>3544</v>
      </c>
      <c r="D1822" s="8" t="s">
        <v>46</v>
      </c>
      <c r="E1822" s="9"/>
      <c r="F1822" s="9">
        <v>18</v>
      </c>
      <c r="G1822" s="8">
        <v>1</v>
      </c>
      <c r="H1822" s="11">
        <f>SUMIFS(VENTAS[Cantidad],VENTAS[Código del producto Vendido],STOCK[[#This Row],[Code]])</f>
        <v>0</v>
      </c>
      <c r="I1822" s="8">
        <f>STOCK[[#This Row],[Entradas]]-STOCK[[#This Row],[Salidas]]</f>
        <v>1</v>
      </c>
      <c r="J1822" s="12">
        <f>STOCK[[#This Row],[Precio Final]]*10%</f>
        <v>1.8</v>
      </c>
      <c r="K1822" s="9">
        <v>6</v>
      </c>
      <c r="L1822" s="9"/>
      <c r="M1822" s="13"/>
      <c r="N1822" s="8">
        <f t="shared" si="72"/>
        <v>0</v>
      </c>
      <c r="O1822" s="9">
        <f t="shared" si="71"/>
        <v>18</v>
      </c>
      <c r="P1822" s="9">
        <f>STOCK[[#This Row],[Precio Final]]-STOCK[[#This Row],[Costo total]]</f>
        <v>18</v>
      </c>
      <c r="Q1822" s="8">
        <f>STOCK[[#This Row],[Ganancia Unitaria]]*STOCK[[#This Row],[Salidas]]</f>
        <v>0</v>
      </c>
      <c r="R1822" s="8"/>
      <c r="S1822" s="8"/>
      <c r="T1822" s="9"/>
      <c r="U1822" s="8"/>
      <c r="V1822" s="8"/>
    </row>
    <row r="1823" spans="1:22" ht="51" customHeight="1" x14ac:dyDescent="0.2">
      <c r="A1823" s="14" t="s">
        <v>3545</v>
      </c>
      <c r="B1823" s="14" t="s">
        <v>3534</v>
      </c>
      <c r="C1823" s="16" t="s">
        <v>3546</v>
      </c>
      <c r="D1823" s="14" t="s">
        <v>3413</v>
      </c>
      <c r="E1823" s="15"/>
      <c r="F1823" s="15">
        <v>18</v>
      </c>
      <c r="G1823" s="14">
        <v>2</v>
      </c>
      <c r="H1823" s="17">
        <f>SUMIFS(VENTAS[Cantidad],VENTAS[Código del producto Vendido],STOCK[[#This Row],[Code]])</f>
        <v>0</v>
      </c>
      <c r="I1823" s="14">
        <f>STOCK[[#This Row],[Entradas]]-STOCK[[#This Row],[Salidas]]</f>
        <v>2</v>
      </c>
      <c r="J1823" s="18">
        <f>STOCK[[#This Row],[Precio Final]]*10%</f>
        <v>1.8</v>
      </c>
      <c r="K1823" s="15">
        <v>6</v>
      </c>
      <c r="L1823" s="15"/>
      <c r="M1823" s="19"/>
      <c r="N1823" s="14">
        <f t="shared" si="72"/>
        <v>0</v>
      </c>
      <c r="O1823" s="15">
        <f t="shared" si="71"/>
        <v>18</v>
      </c>
      <c r="P1823" s="15">
        <f>STOCK[[#This Row],[Precio Final]]-STOCK[[#This Row],[Costo total]]</f>
        <v>18</v>
      </c>
      <c r="Q1823" s="14">
        <f>STOCK[[#This Row],[Ganancia Unitaria]]*STOCK[[#This Row],[Salidas]]</f>
        <v>0</v>
      </c>
      <c r="R1823" s="14"/>
      <c r="S1823" s="14"/>
      <c r="T1823" s="15"/>
      <c r="U1823" s="14"/>
      <c r="V1823" s="14"/>
    </row>
    <row r="1824" spans="1:22" ht="51" customHeight="1" x14ac:dyDescent="0.2">
      <c r="A1824" s="8" t="s">
        <v>3547</v>
      </c>
      <c r="B1824" s="8" t="s">
        <v>3534</v>
      </c>
      <c r="C1824" s="10" t="s">
        <v>3548</v>
      </c>
      <c r="D1824" s="8" t="s">
        <v>3413</v>
      </c>
      <c r="E1824" s="9"/>
      <c r="F1824" s="9">
        <v>25</v>
      </c>
      <c r="G1824" s="8">
        <v>2</v>
      </c>
      <c r="H1824" s="11">
        <f>SUMIFS(VENTAS[Cantidad],VENTAS[Código del producto Vendido],STOCK[[#This Row],[Code]])</f>
        <v>0</v>
      </c>
      <c r="I1824" s="8">
        <f>STOCK[[#This Row],[Entradas]]-STOCK[[#This Row],[Salidas]]</f>
        <v>2</v>
      </c>
      <c r="J1824" s="12">
        <f>STOCK[[#This Row],[Precio Final]]*10%</f>
        <v>2.5</v>
      </c>
      <c r="K1824" s="9">
        <v>6</v>
      </c>
      <c r="L1824" s="9"/>
      <c r="M1824" s="13"/>
      <c r="N1824" s="8">
        <f t="shared" si="72"/>
        <v>0</v>
      </c>
      <c r="O1824" s="9">
        <f t="shared" ref="O1824:O1887" si="73">F1824</f>
        <v>25</v>
      </c>
      <c r="P1824" s="9">
        <f>STOCK[[#This Row],[Precio Final]]-STOCK[[#This Row],[Costo total]]</f>
        <v>25</v>
      </c>
      <c r="Q1824" s="8">
        <f>STOCK[[#This Row],[Ganancia Unitaria]]*STOCK[[#This Row],[Salidas]]</f>
        <v>0</v>
      </c>
      <c r="R1824" s="8"/>
      <c r="S1824" s="8"/>
      <c r="T1824" s="9"/>
      <c r="U1824" s="8"/>
      <c r="V1824" s="8"/>
    </row>
    <row r="1825" spans="1:22" ht="51" customHeight="1" x14ac:dyDescent="0.2">
      <c r="A1825" s="14" t="s">
        <v>3549</v>
      </c>
      <c r="B1825" s="14" t="s">
        <v>3539</v>
      </c>
      <c r="C1825" s="16" t="s">
        <v>3550</v>
      </c>
      <c r="D1825" s="14" t="s">
        <v>34</v>
      </c>
      <c r="E1825" s="15"/>
      <c r="F1825" s="15">
        <v>6</v>
      </c>
      <c r="G1825" s="14">
        <v>2</v>
      </c>
      <c r="H1825" s="17">
        <f>SUMIFS(VENTAS[Cantidad],VENTAS[Código del producto Vendido],STOCK[[#This Row],[Code]])</f>
        <v>0</v>
      </c>
      <c r="I1825" s="14">
        <f>STOCK[[#This Row],[Entradas]]-STOCK[[#This Row],[Salidas]]</f>
        <v>2</v>
      </c>
      <c r="J1825" s="18">
        <f>STOCK[[#This Row],[Precio Final]]*10%</f>
        <v>0.60000000000000009</v>
      </c>
      <c r="K1825" s="15">
        <v>6</v>
      </c>
      <c r="L1825" s="15"/>
      <c r="M1825" s="19"/>
      <c r="N1825" s="14">
        <f t="shared" si="72"/>
        <v>0</v>
      </c>
      <c r="O1825" s="15">
        <f t="shared" si="73"/>
        <v>6</v>
      </c>
      <c r="P1825" s="15">
        <f>STOCK[[#This Row],[Precio Final]]-STOCK[[#This Row],[Costo total]]</f>
        <v>6</v>
      </c>
      <c r="Q1825" s="14">
        <f>STOCK[[#This Row],[Ganancia Unitaria]]*STOCK[[#This Row],[Salidas]]</f>
        <v>0</v>
      </c>
      <c r="R1825" s="14"/>
      <c r="S1825" s="14"/>
      <c r="T1825" s="15"/>
      <c r="U1825" s="14"/>
      <c r="V1825" s="14"/>
    </row>
    <row r="1826" spans="1:22" ht="34" customHeight="1" x14ac:dyDescent="0.2">
      <c r="A1826" s="8" t="s">
        <v>3551</v>
      </c>
      <c r="B1826" s="8" t="s">
        <v>3552</v>
      </c>
      <c r="C1826" s="10" t="s">
        <v>3553</v>
      </c>
      <c r="D1826" s="8" t="s">
        <v>224</v>
      </c>
      <c r="E1826" s="9"/>
      <c r="F1826" s="9">
        <v>3</v>
      </c>
      <c r="G1826" s="8">
        <v>30</v>
      </c>
      <c r="H1826" s="11">
        <f>SUMIFS(VENTAS[Cantidad],VENTAS[Código del producto Vendido],STOCK[[#This Row],[Code]])</f>
        <v>0</v>
      </c>
      <c r="I1826" s="8">
        <f>STOCK[[#This Row],[Entradas]]-STOCK[[#This Row],[Salidas]]</f>
        <v>30</v>
      </c>
      <c r="J1826" s="12">
        <f>STOCK[[#This Row],[Precio Final]]*10%</f>
        <v>0.30000000000000004</v>
      </c>
      <c r="K1826" s="9">
        <v>6</v>
      </c>
      <c r="L1826" s="9"/>
      <c r="M1826" s="13"/>
      <c r="N1826" s="8">
        <f t="shared" si="72"/>
        <v>0</v>
      </c>
      <c r="O1826" s="9">
        <f t="shared" si="73"/>
        <v>3</v>
      </c>
      <c r="P1826" s="9">
        <f>STOCK[[#This Row],[Precio Final]]-STOCK[[#This Row],[Costo total]]</f>
        <v>3</v>
      </c>
      <c r="Q1826" s="8">
        <f>STOCK[[#This Row],[Ganancia Unitaria]]*STOCK[[#This Row],[Salidas]]</f>
        <v>0</v>
      </c>
      <c r="R1826" s="8"/>
      <c r="S1826" s="8"/>
      <c r="T1826" s="9"/>
      <c r="U1826" s="8"/>
      <c r="V1826" s="8"/>
    </row>
    <row r="1827" spans="1:22" ht="34" customHeight="1" x14ac:dyDescent="0.2">
      <c r="A1827" s="14" t="s">
        <v>3554</v>
      </c>
      <c r="B1827" s="14" t="s">
        <v>3539</v>
      </c>
      <c r="C1827" s="16" t="s">
        <v>3555</v>
      </c>
      <c r="D1827" s="14" t="s">
        <v>34</v>
      </c>
      <c r="E1827" s="15"/>
      <c r="F1827" s="15">
        <v>18</v>
      </c>
      <c r="G1827" s="14">
        <v>4</v>
      </c>
      <c r="H1827" s="17">
        <f>SUMIFS(VENTAS[Cantidad],VENTAS[Código del producto Vendido],STOCK[[#This Row],[Code]])</f>
        <v>0</v>
      </c>
      <c r="I1827" s="14">
        <f>STOCK[[#This Row],[Entradas]]-STOCK[[#This Row],[Salidas]]</f>
        <v>4</v>
      </c>
      <c r="J1827" s="18">
        <f>STOCK[[#This Row],[Precio Final]]*10%</f>
        <v>1.8</v>
      </c>
      <c r="K1827" s="15">
        <v>6</v>
      </c>
      <c r="L1827" s="15"/>
      <c r="M1827" s="19"/>
      <c r="N1827" s="14">
        <f t="shared" si="72"/>
        <v>0</v>
      </c>
      <c r="O1827" s="15">
        <f t="shared" si="73"/>
        <v>18</v>
      </c>
      <c r="P1827" s="15">
        <f>STOCK[[#This Row],[Precio Final]]-STOCK[[#This Row],[Costo total]]</f>
        <v>18</v>
      </c>
      <c r="Q1827" s="14">
        <f>STOCK[[#This Row],[Ganancia Unitaria]]*STOCK[[#This Row],[Salidas]]</f>
        <v>0</v>
      </c>
      <c r="R1827" s="14"/>
      <c r="S1827" s="14"/>
      <c r="T1827" s="15"/>
      <c r="U1827" s="14"/>
      <c r="V1827" s="14"/>
    </row>
    <row r="1828" spans="1:22" ht="34" customHeight="1" x14ac:dyDescent="0.2">
      <c r="A1828" s="8" t="s">
        <v>3556</v>
      </c>
      <c r="B1828" s="8" t="s">
        <v>3557</v>
      </c>
      <c r="C1828" s="10" t="s">
        <v>3558</v>
      </c>
      <c r="D1828" s="8" t="s">
        <v>42</v>
      </c>
      <c r="E1828" s="9"/>
      <c r="F1828" s="9">
        <v>18</v>
      </c>
      <c r="G1828" s="8">
        <v>2</v>
      </c>
      <c r="H1828" s="11">
        <f>SUMIFS(VENTAS[Cantidad],VENTAS[Código del producto Vendido],STOCK[[#This Row],[Code]])</f>
        <v>0</v>
      </c>
      <c r="I1828" s="8">
        <f>STOCK[[#This Row],[Entradas]]-STOCK[[#This Row],[Salidas]]</f>
        <v>2</v>
      </c>
      <c r="J1828" s="12">
        <f>STOCK[[#This Row],[Precio Final]]*10%</f>
        <v>1.8</v>
      </c>
      <c r="K1828" s="9">
        <v>6</v>
      </c>
      <c r="L1828" s="9"/>
      <c r="M1828" s="13"/>
      <c r="N1828" s="8">
        <f t="shared" si="72"/>
        <v>0</v>
      </c>
      <c r="O1828" s="9">
        <f t="shared" si="73"/>
        <v>18</v>
      </c>
      <c r="P1828" s="9">
        <f>STOCK[[#This Row],[Precio Final]]-STOCK[[#This Row],[Costo total]]</f>
        <v>18</v>
      </c>
      <c r="Q1828" s="8">
        <f>STOCK[[#This Row],[Ganancia Unitaria]]*STOCK[[#This Row],[Salidas]]</f>
        <v>0</v>
      </c>
      <c r="R1828" s="8"/>
      <c r="S1828" s="8"/>
      <c r="T1828" s="9"/>
      <c r="U1828" s="8"/>
      <c r="V1828" s="8"/>
    </row>
    <row r="1829" spans="1:22" ht="51" customHeight="1" x14ac:dyDescent="0.2">
      <c r="A1829" s="14" t="s">
        <v>3559</v>
      </c>
      <c r="B1829" s="14" t="s">
        <v>3534</v>
      </c>
      <c r="C1829" s="16" t="s">
        <v>3560</v>
      </c>
      <c r="D1829" s="14" t="s">
        <v>113</v>
      </c>
      <c r="E1829" s="15"/>
      <c r="F1829" s="15">
        <v>6</v>
      </c>
      <c r="G1829" s="14">
        <v>3</v>
      </c>
      <c r="H1829" s="17">
        <f>SUMIFS(VENTAS[Cantidad],VENTAS[Código del producto Vendido],STOCK[[#This Row],[Code]])</f>
        <v>0</v>
      </c>
      <c r="I1829" s="14">
        <f>STOCK[[#This Row],[Entradas]]-STOCK[[#This Row],[Salidas]]</f>
        <v>3</v>
      </c>
      <c r="J1829" s="18">
        <f>STOCK[[#This Row],[Precio Final]]*10%</f>
        <v>0.60000000000000009</v>
      </c>
      <c r="K1829" s="15">
        <v>6</v>
      </c>
      <c r="L1829" s="15"/>
      <c r="M1829" s="19"/>
      <c r="N1829" s="14">
        <f t="shared" si="72"/>
        <v>0</v>
      </c>
      <c r="O1829" s="15">
        <f t="shared" si="73"/>
        <v>6</v>
      </c>
      <c r="P1829" s="15">
        <f>STOCK[[#This Row],[Precio Final]]-STOCK[[#This Row],[Costo total]]</f>
        <v>6</v>
      </c>
      <c r="Q1829" s="14">
        <f>STOCK[[#This Row],[Ganancia Unitaria]]*STOCK[[#This Row],[Salidas]]</f>
        <v>0</v>
      </c>
      <c r="R1829" s="14"/>
      <c r="S1829" s="14"/>
      <c r="T1829" s="15"/>
      <c r="U1829" s="14"/>
      <c r="V1829" s="14"/>
    </row>
    <row r="1830" spans="1:22" ht="34" customHeight="1" x14ac:dyDescent="0.2">
      <c r="A1830" s="8" t="s">
        <v>3561</v>
      </c>
      <c r="B1830" s="8" t="s">
        <v>136</v>
      </c>
      <c r="C1830" s="10" t="s">
        <v>3562</v>
      </c>
      <c r="D1830" s="8" t="s">
        <v>224</v>
      </c>
      <c r="E1830" s="9"/>
      <c r="F1830" s="9">
        <v>6</v>
      </c>
      <c r="G1830" s="8">
        <v>3</v>
      </c>
      <c r="H1830" s="11">
        <f>SUMIFS(VENTAS[Cantidad],VENTAS[Código del producto Vendido],STOCK[[#This Row],[Code]])</f>
        <v>0</v>
      </c>
      <c r="I1830" s="8">
        <f>STOCK[[#This Row],[Entradas]]-STOCK[[#This Row],[Salidas]]</f>
        <v>3</v>
      </c>
      <c r="J1830" s="12">
        <f>STOCK[[#This Row],[Precio Final]]*10%</f>
        <v>0.60000000000000009</v>
      </c>
      <c r="K1830" s="9">
        <v>6</v>
      </c>
      <c r="L1830" s="9"/>
      <c r="M1830" s="13"/>
      <c r="N1830" s="8">
        <f t="shared" si="72"/>
        <v>0</v>
      </c>
      <c r="O1830" s="9">
        <f t="shared" si="73"/>
        <v>6</v>
      </c>
      <c r="P1830" s="9">
        <f>STOCK[[#This Row],[Precio Final]]-STOCK[[#This Row],[Costo total]]</f>
        <v>6</v>
      </c>
      <c r="Q1830" s="8">
        <f>STOCK[[#This Row],[Ganancia Unitaria]]*STOCK[[#This Row],[Salidas]]</f>
        <v>0</v>
      </c>
      <c r="R1830" s="8"/>
      <c r="S1830" s="8"/>
      <c r="T1830" s="9"/>
      <c r="U1830" s="8"/>
      <c r="V1830" s="8"/>
    </row>
    <row r="1831" spans="1:22" ht="34" customHeight="1" x14ac:dyDescent="0.2">
      <c r="A1831" s="14" t="s">
        <v>3563</v>
      </c>
      <c r="B1831" s="14" t="s">
        <v>136</v>
      </c>
      <c r="C1831" s="16" t="s">
        <v>3562</v>
      </c>
      <c r="D1831" s="14" t="s">
        <v>113</v>
      </c>
      <c r="E1831" s="15"/>
      <c r="F1831" s="15">
        <v>6</v>
      </c>
      <c r="G1831" s="14">
        <v>3</v>
      </c>
      <c r="H1831" s="17">
        <f>SUMIFS(VENTAS[Cantidad],VENTAS[Código del producto Vendido],STOCK[[#This Row],[Code]])</f>
        <v>0</v>
      </c>
      <c r="I1831" s="14">
        <f>STOCK[[#This Row],[Entradas]]-STOCK[[#This Row],[Salidas]]</f>
        <v>3</v>
      </c>
      <c r="J1831" s="18">
        <f>STOCK[[#This Row],[Precio Final]]*10%</f>
        <v>0.60000000000000009</v>
      </c>
      <c r="K1831" s="15">
        <v>6</v>
      </c>
      <c r="L1831" s="15"/>
      <c r="M1831" s="19"/>
      <c r="N1831" s="14">
        <f t="shared" si="72"/>
        <v>0</v>
      </c>
      <c r="O1831" s="15">
        <f t="shared" si="73"/>
        <v>6</v>
      </c>
      <c r="P1831" s="15">
        <f>STOCK[[#This Row],[Precio Final]]-STOCK[[#This Row],[Costo total]]</f>
        <v>6</v>
      </c>
      <c r="Q1831" s="14">
        <f>STOCK[[#This Row],[Ganancia Unitaria]]*STOCK[[#This Row],[Salidas]]</f>
        <v>0</v>
      </c>
      <c r="R1831" s="14"/>
      <c r="S1831" s="14"/>
      <c r="T1831" s="15"/>
      <c r="U1831" s="14"/>
      <c r="V1831" s="14"/>
    </row>
    <row r="1832" spans="1:22" ht="34" customHeight="1" x14ac:dyDescent="0.2">
      <c r="A1832" s="8" t="s">
        <v>3564</v>
      </c>
      <c r="B1832" s="8" t="s">
        <v>494</v>
      </c>
      <c r="C1832" s="10" t="s">
        <v>3565</v>
      </c>
      <c r="D1832" s="8" t="s">
        <v>34</v>
      </c>
      <c r="E1832" s="9"/>
      <c r="F1832" s="9">
        <v>35</v>
      </c>
      <c r="G1832" s="8">
        <v>1</v>
      </c>
      <c r="H1832" s="11">
        <f>SUMIFS(VENTAS[Cantidad],VENTAS[Código del producto Vendido],STOCK[[#This Row],[Code]])</f>
        <v>0</v>
      </c>
      <c r="I1832" s="8">
        <f>STOCK[[#This Row],[Entradas]]-STOCK[[#This Row],[Salidas]]</f>
        <v>1</v>
      </c>
      <c r="J1832" s="12">
        <f>STOCK[[#This Row],[Precio Final]]*10%</f>
        <v>3.5</v>
      </c>
      <c r="K1832" s="9">
        <v>12</v>
      </c>
      <c r="L1832" s="9"/>
      <c r="M1832" s="13"/>
      <c r="N1832" s="8">
        <f t="shared" si="72"/>
        <v>0</v>
      </c>
      <c r="O1832" s="9">
        <f t="shared" si="73"/>
        <v>35</v>
      </c>
      <c r="P1832" s="9">
        <f>STOCK[[#This Row],[Precio Final]]-STOCK[[#This Row],[Costo total]]</f>
        <v>35</v>
      </c>
      <c r="Q1832" s="8">
        <f>STOCK[[#This Row],[Ganancia Unitaria]]*STOCK[[#This Row],[Salidas]]</f>
        <v>0</v>
      </c>
      <c r="R1832" s="8"/>
      <c r="S1832" s="8"/>
      <c r="T1832" s="9"/>
      <c r="U1832" s="8"/>
      <c r="V1832" s="8"/>
    </row>
    <row r="1833" spans="1:22" ht="34" customHeight="1" x14ac:dyDescent="0.2">
      <c r="A1833" s="14" t="s">
        <v>3566</v>
      </c>
      <c r="B1833" s="14" t="s">
        <v>506</v>
      </c>
      <c r="C1833" s="16" t="s">
        <v>3567</v>
      </c>
      <c r="D1833" s="14" t="s">
        <v>113</v>
      </c>
      <c r="E1833" s="15"/>
      <c r="F1833" s="15">
        <v>30</v>
      </c>
      <c r="G1833" s="14">
        <v>1</v>
      </c>
      <c r="H1833" s="17">
        <f>SUMIFS(VENTAS[Cantidad],VENTAS[Código del producto Vendido],STOCK[[#This Row],[Code]])</f>
        <v>1</v>
      </c>
      <c r="I1833" s="14">
        <f>STOCK[[#This Row],[Entradas]]-STOCK[[#This Row],[Salidas]]</f>
        <v>0</v>
      </c>
      <c r="J1833" s="18">
        <f>STOCK[[#This Row],[Precio Final]]*10%</f>
        <v>3</v>
      </c>
      <c r="K1833" s="15">
        <v>12</v>
      </c>
      <c r="L1833" s="15"/>
      <c r="M1833" s="19"/>
      <c r="N1833" s="14">
        <f t="shared" si="72"/>
        <v>0</v>
      </c>
      <c r="O1833" s="15">
        <f t="shared" si="73"/>
        <v>30</v>
      </c>
      <c r="P1833" s="15">
        <f>STOCK[[#This Row],[Precio Final]]-STOCK[[#This Row],[Costo total]]</f>
        <v>30</v>
      </c>
      <c r="Q1833" s="14">
        <f>STOCK[[#This Row],[Ganancia Unitaria]]*STOCK[[#This Row],[Salidas]]</f>
        <v>30</v>
      </c>
      <c r="R1833" s="14"/>
      <c r="S1833" s="14"/>
      <c r="T1833" s="15"/>
      <c r="U1833" s="14"/>
      <c r="V1833" s="14"/>
    </row>
    <row r="1834" spans="1:22" ht="34" customHeight="1" x14ac:dyDescent="0.2">
      <c r="A1834" s="8" t="s">
        <v>3568</v>
      </c>
      <c r="B1834" s="8" t="s">
        <v>136</v>
      </c>
      <c r="C1834" s="10" t="s">
        <v>3569</v>
      </c>
      <c r="D1834" s="8" t="s">
        <v>113</v>
      </c>
      <c r="E1834" s="9"/>
      <c r="F1834" s="9">
        <v>35</v>
      </c>
      <c r="G1834" s="8">
        <v>1</v>
      </c>
      <c r="H1834" s="11">
        <f>SUMIFS(VENTAS[Cantidad],VENTAS[Código del producto Vendido],STOCK[[#This Row],[Code]])</f>
        <v>0</v>
      </c>
      <c r="I1834" s="8">
        <f>STOCK[[#This Row],[Entradas]]-STOCK[[#This Row],[Salidas]]</f>
        <v>1</v>
      </c>
      <c r="J1834" s="12">
        <f>STOCK[[#This Row],[Precio Final]]*10%</f>
        <v>3.5</v>
      </c>
      <c r="K1834" s="9">
        <v>12</v>
      </c>
      <c r="L1834" s="9"/>
      <c r="M1834" s="13"/>
      <c r="N1834" s="8">
        <f t="shared" si="72"/>
        <v>0</v>
      </c>
      <c r="O1834" s="9">
        <f t="shared" si="73"/>
        <v>35</v>
      </c>
      <c r="P1834" s="9">
        <f>STOCK[[#This Row],[Precio Final]]-STOCK[[#This Row],[Costo total]]</f>
        <v>35</v>
      </c>
      <c r="Q1834" s="8">
        <f>STOCK[[#This Row],[Ganancia Unitaria]]*STOCK[[#This Row],[Salidas]]</f>
        <v>0</v>
      </c>
      <c r="R1834" s="8"/>
      <c r="S1834" s="8"/>
      <c r="T1834" s="9"/>
      <c r="U1834" s="8"/>
      <c r="V1834" s="8"/>
    </row>
    <row r="1835" spans="1:22" ht="51" customHeight="1" x14ac:dyDescent="0.2">
      <c r="A1835" s="14" t="s">
        <v>3570</v>
      </c>
      <c r="B1835" s="14" t="s">
        <v>321</v>
      </c>
      <c r="C1835" s="16" t="s">
        <v>3571</v>
      </c>
      <c r="D1835" s="14" t="s">
        <v>622</v>
      </c>
      <c r="E1835" s="15"/>
      <c r="F1835" s="15">
        <v>35</v>
      </c>
      <c r="G1835" s="14">
        <v>1</v>
      </c>
      <c r="H1835" s="17">
        <f>SUMIFS(VENTAS[Cantidad],VENTAS[Código del producto Vendido],STOCK[[#This Row],[Code]])</f>
        <v>0</v>
      </c>
      <c r="I1835" s="14">
        <f>STOCK[[#This Row],[Entradas]]-STOCK[[#This Row],[Salidas]]</f>
        <v>1</v>
      </c>
      <c r="J1835" s="18">
        <f>STOCK[[#This Row],[Precio Final]]*10%</f>
        <v>3.5</v>
      </c>
      <c r="K1835" s="15">
        <v>12</v>
      </c>
      <c r="L1835" s="15"/>
      <c r="M1835" s="19"/>
      <c r="N1835" s="14">
        <f t="shared" si="72"/>
        <v>0</v>
      </c>
      <c r="O1835" s="15">
        <f t="shared" si="73"/>
        <v>35</v>
      </c>
      <c r="P1835" s="15">
        <f>STOCK[[#This Row],[Precio Final]]-STOCK[[#This Row],[Costo total]]</f>
        <v>35</v>
      </c>
      <c r="Q1835" s="14">
        <f>STOCK[[#This Row],[Ganancia Unitaria]]*STOCK[[#This Row],[Salidas]]</f>
        <v>0</v>
      </c>
      <c r="R1835" s="14"/>
      <c r="S1835" s="14"/>
      <c r="T1835" s="15"/>
      <c r="U1835" s="14"/>
      <c r="V1835" s="14"/>
    </row>
    <row r="1836" spans="1:22" ht="34" customHeight="1" x14ac:dyDescent="0.2">
      <c r="A1836" s="8" t="s">
        <v>3572</v>
      </c>
      <c r="B1836" s="8" t="s">
        <v>321</v>
      </c>
      <c r="C1836" s="10" t="s">
        <v>3573</v>
      </c>
      <c r="D1836" s="8" t="s">
        <v>622</v>
      </c>
      <c r="E1836" s="9"/>
      <c r="F1836" s="9">
        <v>35</v>
      </c>
      <c r="G1836" s="8">
        <v>1</v>
      </c>
      <c r="H1836" s="11">
        <f>SUMIFS(VENTAS[Cantidad],VENTAS[Código del producto Vendido],STOCK[[#This Row],[Code]])</f>
        <v>0</v>
      </c>
      <c r="I1836" s="8">
        <f>STOCK[[#This Row],[Entradas]]-STOCK[[#This Row],[Salidas]]</f>
        <v>1</v>
      </c>
      <c r="J1836" s="12">
        <f>STOCK[[#This Row],[Precio Final]]*10%</f>
        <v>3.5</v>
      </c>
      <c r="K1836" s="9">
        <v>12</v>
      </c>
      <c r="L1836" s="9"/>
      <c r="M1836" s="13"/>
      <c r="N1836" s="8">
        <f t="shared" si="72"/>
        <v>0</v>
      </c>
      <c r="O1836" s="9">
        <f t="shared" si="73"/>
        <v>35</v>
      </c>
      <c r="P1836" s="9">
        <f>STOCK[[#This Row],[Precio Final]]-STOCK[[#This Row],[Costo total]]</f>
        <v>35</v>
      </c>
      <c r="Q1836" s="8">
        <f>STOCK[[#This Row],[Ganancia Unitaria]]*STOCK[[#This Row],[Salidas]]</f>
        <v>0</v>
      </c>
      <c r="R1836" s="8"/>
      <c r="S1836" s="8"/>
      <c r="T1836" s="9"/>
      <c r="U1836" s="8"/>
      <c r="V1836" s="8"/>
    </row>
    <row r="1837" spans="1:22" ht="34" customHeight="1" x14ac:dyDescent="0.2">
      <c r="A1837" s="14" t="s">
        <v>3574</v>
      </c>
      <c r="B1837" s="14" t="s">
        <v>807</v>
      </c>
      <c r="C1837" s="16" t="s">
        <v>3573</v>
      </c>
      <c r="D1837" s="14" t="s">
        <v>559</v>
      </c>
      <c r="E1837" s="15"/>
      <c r="F1837" s="15">
        <v>35</v>
      </c>
      <c r="G1837" s="14">
        <v>1</v>
      </c>
      <c r="H1837" s="17">
        <f>SUMIFS(VENTAS[Cantidad],VENTAS[Código del producto Vendido],STOCK[[#This Row],[Code]])</f>
        <v>0</v>
      </c>
      <c r="I1837" s="14">
        <f>STOCK[[#This Row],[Entradas]]-STOCK[[#This Row],[Salidas]]</f>
        <v>1</v>
      </c>
      <c r="J1837" s="18">
        <f>STOCK[[#This Row],[Precio Final]]*10%</f>
        <v>3.5</v>
      </c>
      <c r="K1837" s="15">
        <v>12</v>
      </c>
      <c r="L1837" s="15"/>
      <c r="M1837" s="19"/>
      <c r="N1837" s="14">
        <f t="shared" si="72"/>
        <v>0</v>
      </c>
      <c r="O1837" s="15">
        <f t="shared" si="73"/>
        <v>35</v>
      </c>
      <c r="P1837" s="15">
        <f>STOCK[[#This Row],[Precio Final]]-STOCK[[#This Row],[Costo total]]</f>
        <v>35</v>
      </c>
      <c r="Q1837" s="14">
        <f>STOCK[[#This Row],[Ganancia Unitaria]]*STOCK[[#This Row],[Salidas]]</f>
        <v>0</v>
      </c>
      <c r="R1837" s="14"/>
      <c r="S1837" s="14"/>
      <c r="T1837" s="15"/>
      <c r="U1837" s="14"/>
      <c r="V1837" s="14"/>
    </row>
    <row r="1838" spans="1:22" ht="34" customHeight="1" x14ac:dyDescent="0.2">
      <c r="A1838" s="8" t="s">
        <v>3575</v>
      </c>
      <c r="B1838" s="8" t="s">
        <v>321</v>
      </c>
      <c r="C1838" s="10" t="s">
        <v>3576</v>
      </c>
      <c r="D1838" s="8" t="s">
        <v>34</v>
      </c>
      <c r="E1838" s="9"/>
      <c r="F1838" s="9">
        <v>22</v>
      </c>
      <c r="G1838" s="8">
        <v>2</v>
      </c>
      <c r="H1838" s="11">
        <f>SUMIFS(VENTAS[Cantidad],VENTAS[Código del producto Vendido],STOCK[[#This Row],[Code]])</f>
        <v>0</v>
      </c>
      <c r="I1838" s="8">
        <f>STOCK[[#This Row],[Entradas]]-STOCK[[#This Row],[Salidas]]</f>
        <v>2</v>
      </c>
      <c r="J1838" s="12">
        <f>STOCK[[#This Row],[Precio Final]]*10%</f>
        <v>2.2000000000000002</v>
      </c>
      <c r="K1838" s="9">
        <v>12</v>
      </c>
      <c r="L1838" s="9"/>
      <c r="M1838" s="13"/>
      <c r="N1838" s="8">
        <f t="shared" si="72"/>
        <v>0</v>
      </c>
      <c r="O1838" s="9">
        <f t="shared" si="73"/>
        <v>22</v>
      </c>
      <c r="P1838" s="9">
        <f>STOCK[[#This Row],[Precio Final]]-STOCK[[#This Row],[Costo total]]</f>
        <v>22</v>
      </c>
      <c r="Q1838" s="8">
        <f>STOCK[[#This Row],[Ganancia Unitaria]]*STOCK[[#This Row],[Salidas]]</f>
        <v>0</v>
      </c>
      <c r="R1838" s="8"/>
      <c r="S1838" s="8"/>
      <c r="T1838" s="9"/>
      <c r="U1838" s="8"/>
      <c r="V1838" s="8"/>
    </row>
    <row r="1839" spans="1:22" ht="51" customHeight="1" x14ac:dyDescent="0.2">
      <c r="A1839" s="14" t="s">
        <v>3577</v>
      </c>
      <c r="B1839" s="14" t="s">
        <v>160</v>
      </c>
      <c r="C1839" s="16" t="s">
        <v>3578</v>
      </c>
      <c r="D1839" s="14" t="s">
        <v>42</v>
      </c>
      <c r="E1839" s="15"/>
      <c r="F1839" s="15">
        <v>25</v>
      </c>
      <c r="G1839" s="14">
        <v>1</v>
      </c>
      <c r="H1839" s="17">
        <f>SUMIFS(VENTAS[Cantidad],VENTAS[Código del producto Vendido],STOCK[[#This Row],[Code]])</f>
        <v>0</v>
      </c>
      <c r="I1839" s="14">
        <f>STOCK[[#This Row],[Entradas]]-STOCK[[#This Row],[Salidas]]</f>
        <v>1</v>
      </c>
      <c r="J1839" s="18">
        <f>STOCK[[#This Row],[Precio Final]]*10%</f>
        <v>2.5</v>
      </c>
      <c r="K1839" s="15">
        <v>12</v>
      </c>
      <c r="L1839" s="15"/>
      <c r="M1839" s="19"/>
      <c r="N1839" s="14">
        <f t="shared" si="72"/>
        <v>0</v>
      </c>
      <c r="O1839" s="15">
        <f t="shared" si="73"/>
        <v>25</v>
      </c>
      <c r="P1839" s="15">
        <f>STOCK[[#This Row],[Precio Final]]-STOCK[[#This Row],[Costo total]]</f>
        <v>25</v>
      </c>
      <c r="Q1839" s="14">
        <f>STOCK[[#This Row],[Ganancia Unitaria]]*STOCK[[#This Row],[Salidas]]</f>
        <v>0</v>
      </c>
      <c r="R1839" s="14"/>
      <c r="S1839" s="14"/>
      <c r="T1839" s="15"/>
      <c r="U1839" s="14"/>
      <c r="V1839" s="14"/>
    </row>
    <row r="1840" spans="1:22" ht="51" customHeight="1" x14ac:dyDescent="0.2">
      <c r="A1840" s="8" t="s">
        <v>3579</v>
      </c>
      <c r="B1840" s="8" t="s">
        <v>160</v>
      </c>
      <c r="C1840" s="10" t="s">
        <v>3580</v>
      </c>
      <c r="D1840" s="8" t="s">
        <v>69</v>
      </c>
      <c r="E1840" s="9"/>
      <c r="F1840" s="9">
        <v>25</v>
      </c>
      <c r="G1840" s="8">
        <v>1</v>
      </c>
      <c r="H1840" s="11">
        <f>SUMIFS(VENTAS[Cantidad],VENTAS[Código del producto Vendido],STOCK[[#This Row],[Code]])</f>
        <v>0</v>
      </c>
      <c r="I1840" s="8">
        <f>STOCK[[#This Row],[Entradas]]-STOCK[[#This Row],[Salidas]]</f>
        <v>1</v>
      </c>
      <c r="J1840" s="12">
        <f>STOCK[[#This Row],[Precio Final]]*10%</f>
        <v>2.5</v>
      </c>
      <c r="K1840" s="9">
        <v>12</v>
      </c>
      <c r="L1840" s="9"/>
      <c r="M1840" s="13"/>
      <c r="N1840" s="8">
        <f t="shared" si="72"/>
        <v>0</v>
      </c>
      <c r="O1840" s="9">
        <f t="shared" si="73"/>
        <v>25</v>
      </c>
      <c r="P1840" s="9">
        <f>STOCK[[#This Row],[Precio Final]]-STOCK[[#This Row],[Costo total]]</f>
        <v>25</v>
      </c>
      <c r="Q1840" s="8">
        <f>STOCK[[#This Row],[Ganancia Unitaria]]*STOCK[[#This Row],[Salidas]]</f>
        <v>0</v>
      </c>
      <c r="R1840" s="8"/>
      <c r="S1840" s="8"/>
      <c r="T1840" s="9"/>
      <c r="U1840" s="8"/>
      <c r="V1840" s="8"/>
    </row>
    <row r="1841" spans="1:22" ht="34" customHeight="1" x14ac:dyDescent="0.2">
      <c r="A1841" s="14" t="s">
        <v>3581</v>
      </c>
      <c r="B1841" s="14" t="s">
        <v>160</v>
      </c>
      <c r="C1841" s="16" t="s">
        <v>3582</v>
      </c>
      <c r="D1841" s="14" t="s">
        <v>1170</v>
      </c>
      <c r="E1841" s="15"/>
      <c r="F1841" s="15">
        <v>30</v>
      </c>
      <c r="G1841" s="14">
        <v>1</v>
      </c>
      <c r="H1841" s="17">
        <f>SUMIFS(VENTAS[Cantidad],VENTAS[Código del producto Vendido],STOCK[[#This Row],[Code]])</f>
        <v>0</v>
      </c>
      <c r="I1841" s="14">
        <f>STOCK[[#This Row],[Entradas]]-STOCK[[#This Row],[Salidas]]</f>
        <v>1</v>
      </c>
      <c r="J1841" s="18">
        <f>STOCK[[#This Row],[Precio Final]]*10%</f>
        <v>3</v>
      </c>
      <c r="K1841" s="15">
        <v>12</v>
      </c>
      <c r="L1841" s="15"/>
      <c r="M1841" s="19"/>
      <c r="N1841" s="14">
        <f t="shared" si="72"/>
        <v>0</v>
      </c>
      <c r="O1841" s="15">
        <f t="shared" si="73"/>
        <v>30</v>
      </c>
      <c r="P1841" s="15">
        <f>STOCK[[#This Row],[Precio Final]]-STOCK[[#This Row],[Costo total]]</f>
        <v>30</v>
      </c>
      <c r="Q1841" s="14">
        <f>STOCK[[#This Row],[Ganancia Unitaria]]*STOCK[[#This Row],[Salidas]]</f>
        <v>0</v>
      </c>
      <c r="R1841" s="14"/>
      <c r="S1841" s="14"/>
      <c r="T1841" s="15"/>
      <c r="U1841" s="14"/>
      <c r="V1841" s="14"/>
    </row>
    <row r="1842" spans="1:22" ht="34" customHeight="1" x14ac:dyDescent="0.2">
      <c r="A1842" s="8" t="s">
        <v>3583</v>
      </c>
      <c r="B1842" s="8" t="s">
        <v>160</v>
      </c>
      <c r="C1842" s="10" t="s">
        <v>3582</v>
      </c>
      <c r="D1842" s="8" t="s">
        <v>888</v>
      </c>
      <c r="E1842" s="9"/>
      <c r="F1842" s="9">
        <v>30</v>
      </c>
      <c r="G1842" s="8">
        <v>1</v>
      </c>
      <c r="H1842" s="11">
        <f>SUMIFS(VENTAS[Cantidad],VENTAS[Código del producto Vendido],STOCK[[#This Row],[Code]])</f>
        <v>0</v>
      </c>
      <c r="I1842" s="8">
        <f>STOCK[[#This Row],[Entradas]]-STOCK[[#This Row],[Salidas]]</f>
        <v>1</v>
      </c>
      <c r="J1842" s="12">
        <f>STOCK[[#This Row],[Precio Final]]*10%</f>
        <v>3</v>
      </c>
      <c r="K1842" s="9">
        <v>12</v>
      </c>
      <c r="L1842" s="9"/>
      <c r="M1842" s="13"/>
      <c r="N1842" s="8">
        <f t="shared" si="72"/>
        <v>0</v>
      </c>
      <c r="O1842" s="9">
        <f t="shared" si="73"/>
        <v>30</v>
      </c>
      <c r="P1842" s="9">
        <f>STOCK[[#This Row],[Precio Final]]-STOCK[[#This Row],[Costo total]]</f>
        <v>30</v>
      </c>
      <c r="Q1842" s="8">
        <f>STOCK[[#This Row],[Ganancia Unitaria]]*STOCK[[#This Row],[Salidas]]</f>
        <v>0</v>
      </c>
      <c r="R1842" s="8"/>
      <c r="S1842" s="8"/>
      <c r="T1842" s="9"/>
      <c r="U1842" s="8"/>
      <c r="V1842" s="8"/>
    </row>
    <row r="1843" spans="1:22" ht="34" customHeight="1" x14ac:dyDescent="0.2">
      <c r="A1843" s="14" t="s">
        <v>3584</v>
      </c>
      <c r="B1843" s="14" t="s">
        <v>3585</v>
      </c>
      <c r="C1843" s="16" t="s">
        <v>3586</v>
      </c>
      <c r="D1843" s="14" t="s">
        <v>42</v>
      </c>
      <c r="E1843" s="15"/>
      <c r="F1843" s="15">
        <v>25</v>
      </c>
      <c r="G1843" s="14">
        <v>3</v>
      </c>
      <c r="H1843" s="17">
        <f>SUMIFS(VENTAS[Cantidad],VENTAS[Código del producto Vendido],STOCK[[#This Row],[Code]])</f>
        <v>0</v>
      </c>
      <c r="I1843" s="14">
        <f>STOCK[[#This Row],[Entradas]]-STOCK[[#This Row],[Salidas]]</f>
        <v>3</v>
      </c>
      <c r="J1843" s="18">
        <f>STOCK[[#This Row],[Precio Final]]*10%</f>
        <v>2.5</v>
      </c>
      <c r="K1843" s="15">
        <v>12</v>
      </c>
      <c r="L1843" s="15"/>
      <c r="M1843" s="19"/>
      <c r="N1843" s="14">
        <f t="shared" si="72"/>
        <v>0</v>
      </c>
      <c r="O1843" s="15">
        <f t="shared" si="73"/>
        <v>25</v>
      </c>
      <c r="P1843" s="15">
        <f>STOCK[[#This Row],[Precio Final]]-STOCK[[#This Row],[Costo total]]</f>
        <v>25</v>
      </c>
      <c r="Q1843" s="14">
        <f>STOCK[[#This Row],[Ganancia Unitaria]]*STOCK[[#This Row],[Salidas]]</f>
        <v>0</v>
      </c>
      <c r="R1843" s="14"/>
      <c r="S1843" s="14"/>
      <c r="T1843" s="15"/>
      <c r="U1843" s="14"/>
      <c r="V1843" s="14"/>
    </row>
    <row r="1844" spans="1:22" ht="34" customHeight="1" x14ac:dyDescent="0.2">
      <c r="A1844" s="8" t="s">
        <v>3587</v>
      </c>
      <c r="B1844" s="8" t="s">
        <v>77</v>
      </c>
      <c r="C1844" s="10" t="s">
        <v>3586</v>
      </c>
      <c r="D1844" s="8" t="s">
        <v>34</v>
      </c>
      <c r="E1844" s="9"/>
      <c r="F1844" s="9">
        <v>25</v>
      </c>
      <c r="G1844" s="8">
        <v>1</v>
      </c>
      <c r="H1844" s="11">
        <f>SUMIFS(VENTAS[Cantidad],VENTAS[Código del producto Vendido],STOCK[[#This Row],[Code]])</f>
        <v>1</v>
      </c>
      <c r="I1844" s="8">
        <f>STOCK[[#This Row],[Entradas]]-STOCK[[#This Row],[Salidas]]</f>
        <v>0</v>
      </c>
      <c r="J1844" s="12">
        <f>STOCK[[#This Row],[Precio Final]]*10%</f>
        <v>2.5</v>
      </c>
      <c r="K1844" s="9">
        <v>12</v>
      </c>
      <c r="L1844" s="9"/>
      <c r="M1844" s="13"/>
      <c r="N1844" s="8">
        <f t="shared" si="72"/>
        <v>0</v>
      </c>
      <c r="O1844" s="9">
        <f t="shared" si="73"/>
        <v>25</v>
      </c>
      <c r="P1844" s="9">
        <f>STOCK[[#This Row],[Precio Final]]-STOCK[[#This Row],[Costo total]]</f>
        <v>25</v>
      </c>
      <c r="Q1844" s="8">
        <f>STOCK[[#This Row],[Ganancia Unitaria]]*STOCK[[#This Row],[Salidas]]</f>
        <v>25</v>
      </c>
      <c r="R1844" s="8"/>
      <c r="S1844" s="8"/>
      <c r="T1844" s="9"/>
      <c r="U1844" s="8"/>
      <c r="V1844" s="8"/>
    </row>
    <row r="1845" spans="1:22" ht="34" customHeight="1" x14ac:dyDescent="0.2">
      <c r="A1845" s="14" t="s">
        <v>3588</v>
      </c>
      <c r="B1845" s="14" t="s">
        <v>77</v>
      </c>
      <c r="C1845" s="16" t="s">
        <v>3586</v>
      </c>
      <c r="D1845" s="14" t="s">
        <v>224</v>
      </c>
      <c r="E1845" s="15"/>
      <c r="F1845" s="15">
        <v>25</v>
      </c>
      <c r="G1845" s="14">
        <v>1</v>
      </c>
      <c r="H1845" s="17">
        <f>SUMIFS(VENTAS[Cantidad],VENTAS[Código del producto Vendido],STOCK[[#This Row],[Code]])</f>
        <v>0</v>
      </c>
      <c r="I1845" s="14">
        <f>STOCK[[#This Row],[Entradas]]-STOCK[[#This Row],[Salidas]]</f>
        <v>1</v>
      </c>
      <c r="J1845" s="18">
        <f>STOCK[[#This Row],[Precio Final]]*10%</f>
        <v>2.5</v>
      </c>
      <c r="K1845" s="15">
        <v>12</v>
      </c>
      <c r="L1845" s="15"/>
      <c r="M1845" s="19"/>
      <c r="N1845" s="14">
        <f t="shared" si="72"/>
        <v>0</v>
      </c>
      <c r="O1845" s="15">
        <f t="shared" si="73"/>
        <v>25</v>
      </c>
      <c r="P1845" s="15">
        <f>STOCK[[#This Row],[Precio Final]]-STOCK[[#This Row],[Costo total]]</f>
        <v>25</v>
      </c>
      <c r="Q1845" s="14">
        <f>STOCK[[#This Row],[Ganancia Unitaria]]*STOCK[[#This Row],[Salidas]]</f>
        <v>0</v>
      </c>
      <c r="R1845" s="14"/>
      <c r="S1845" s="14"/>
      <c r="T1845" s="15"/>
      <c r="U1845" s="14"/>
      <c r="V1845" s="14"/>
    </row>
    <row r="1846" spans="1:22" ht="34" customHeight="1" x14ac:dyDescent="0.2">
      <c r="A1846" s="8" t="s">
        <v>3589</v>
      </c>
      <c r="B1846" s="8" t="s">
        <v>77</v>
      </c>
      <c r="C1846" s="10" t="s">
        <v>3590</v>
      </c>
      <c r="D1846" s="8" t="s">
        <v>34</v>
      </c>
      <c r="E1846" s="9"/>
      <c r="F1846" s="9">
        <v>25</v>
      </c>
      <c r="G1846" s="8">
        <v>1</v>
      </c>
      <c r="H1846" s="11">
        <f>SUMIFS(VENTAS[Cantidad],VENTAS[Código del producto Vendido],STOCK[[#This Row],[Code]])</f>
        <v>0</v>
      </c>
      <c r="I1846" s="8">
        <f>STOCK[[#This Row],[Entradas]]-STOCK[[#This Row],[Salidas]]</f>
        <v>1</v>
      </c>
      <c r="J1846" s="12">
        <f>STOCK[[#This Row],[Precio Final]]*10%</f>
        <v>2.5</v>
      </c>
      <c r="K1846" s="9">
        <v>12</v>
      </c>
      <c r="L1846" s="9"/>
      <c r="M1846" s="13"/>
      <c r="N1846" s="8">
        <f t="shared" si="72"/>
        <v>0</v>
      </c>
      <c r="O1846" s="9">
        <f t="shared" si="73"/>
        <v>25</v>
      </c>
      <c r="P1846" s="9">
        <f>STOCK[[#This Row],[Precio Final]]-STOCK[[#This Row],[Costo total]]</f>
        <v>25</v>
      </c>
      <c r="Q1846" s="8">
        <f>STOCK[[#This Row],[Ganancia Unitaria]]*STOCK[[#This Row],[Salidas]]</f>
        <v>0</v>
      </c>
      <c r="R1846" s="8"/>
      <c r="S1846" s="8"/>
      <c r="T1846" s="9"/>
      <c r="U1846" s="8"/>
      <c r="V1846" s="8"/>
    </row>
    <row r="1847" spans="1:22" ht="34" customHeight="1" x14ac:dyDescent="0.2">
      <c r="A1847" s="14" t="s">
        <v>3591</v>
      </c>
      <c r="B1847" s="14" t="s">
        <v>77</v>
      </c>
      <c r="C1847" s="16" t="s">
        <v>3592</v>
      </c>
      <c r="D1847" s="14" t="s">
        <v>56</v>
      </c>
      <c r="E1847" s="15"/>
      <c r="F1847" s="15">
        <v>20</v>
      </c>
      <c r="G1847" s="14">
        <v>1</v>
      </c>
      <c r="H1847" s="17">
        <f>SUMIFS(VENTAS[Cantidad],VENTAS[Código del producto Vendido],STOCK[[#This Row],[Code]])</f>
        <v>0</v>
      </c>
      <c r="I1847" s="14">
        <f>STOCK[[#This Row],[Entradas]]-STOCK[[#This Row],[Salidas]]</f>
        <v>1</v>
      </c>
      <c r="J1847" s="18">
        <f>STOCK[[#This Row],[Precio Final]]*10%</f>
        <v>2</v>
      </c>
      <c r="K1847" s="15">
        <v>12</v>
      </c>
      <c r="L1847" s="15"/>
      <c r="M1847" s="19"/>
      <c r="N1847" s="14">
        <f t="shared" si="72"/>
        <v>0</v>
      </c>
      <c r="O1847" s="15">
        <f t="shared" si="73"/>
        <v>20</v>
      </c>
      <c r="P1847" s="15">
        <f>STOCK[[#This Row],[Precio Final]]-STOCK[[#This Row],[Costo total]]</f>
        <v>20</v>
      </c>
      <c r="Q1847" s="14">
        <f>STOCK[[#This Row],[Ganancia Unitaria]]*STOCK[[#This Row],[Salidas]]</f>
        <v>0</v>
      </c>
      <c r="R1847" s="14"/>
      <c r="S1847" s="14"/>
      <c r="T1847" s="15"/>
      <c r="U1847" s="14"/>
      <c r="V1847" s="14"/>
    </row>
    <row r="1848" spans="1:22" ht="34" customHeight="1" x14ac:dyDescent="0.2">
      <c r="A1848" s="8" t="s">
        <v>3593</v>
      </c>
      <c r="B1848" s="8" t="s">
        <v>3585</v>
      </c>
      <c r="C1848" s="10" t="s">
        <v>3594</v>
      </c>
      <c r="D1848" s="8" t="s">
        <v>2077</v>
      </c>
      <c r="E1848" s="9"/>
      <c r="F1848" s="9">
        <v>20</v>
      </c>
      <c r="G1848" s="8">
        <v>1</v>
      </c>
      <c r="H1848" s="11">
        <f>SUMIFS(VENTAS[Cantidad],VENTAS[Código del producto Vendido],STOCK[[#This Row],[Code]])</f>
        <v>1</v>
      </c>
      <c r="I1848" s="8">
        <f>STOCK[[#This Row],[Entradas]]-STOCK[[#This Row],[Salidas]]</f>
        <v>0</v>
      </c>
      <c r="J1848" s="12">
        <f>STOCK[[#This Row],[Precio Final]]*10%</f>
        <v>2</v>
      </c>
      <c r="K1848" s="9">
        <v>12</v>
      </c>
      <c r="L1848" s="9"/>
      <c r="M1848" s="13"/>
      <c r="N1848" s="8">
        <f t="shared" si="72"/>
        <v>0</v>
      </c>
      <c r="O1848" s="9">
        <f t="shared" si="73"/>
        <v>20</v>
      </c>
      <c r="P1848" s="9">
        <f>STOCK[[#This Row],[Precio Final]]-STOCK[[#This Row],[Costo total]]</f>
        <v>20</v>
      </c>
      <c r="Q1848" s="8">
        <f>STOCK[[#This Row],[Ganancia Unitaria]]*STOCK[[#This Row],[Salidas]]</f>
        <v>20</v>
      </c>
      <c r="R1848" s="8"/>
      <c r="S1848" s="8"/>
      <c r="T1848" s="9"/>
      <c r="U1848" s="8"/>
      <c r="V1848" s="8"/>
    </row>
    <row r="1849" spans="1:22" ht="34" customHeight="1" x14ac:dyDescent="0.2">
      <c r="A1849" s="14" t="s">
        <v>3595</v>
      </c>
      <c r="B1849" s="14" t="s">
        <v>77</v>
      </c>
      <c r="C1849" s="16" t="s">
        <v>3594</v>
      </c>
      <c r="D1849" s="14" t="s">
        <v>3596</v>
      </c>
      <c r="E1849" s="15"/>
      <c r="F1849" s="15">
        <v>20</v>
      </c>
      <c r="G1849" s="14">
        <v>2</v>
      </c>
      <c r="H1849" s="17">
        <f>SUMIFS(VENTAS[Cantidad],VENTAS[Código del producto Vendido],STOCK[[#This Row],[Code]])</f>
        <v>1</v>
      </c>
      <c r="I1849" s="14">
        <f>STOCK[[#This Row],[Entradas]]-STOCK[[#This Row],[Salidas]]</f>
        <v>1</v>
      </c>
      <c r="J1849" s="18">
        <f>STOCK[[#This Row],[Precio Final]]*10%</f>
        <v>2</v>
      </c>
      <c r="K1849" s="15">
        <v>12</v>
      </c>
      <c r="L1849" s="15"/>
      <c r="M1849" s="19"/>
      <c r="N1849" s="14">
        <f t="shared" si="72"/>
        <v>0</v>
      </c>
      <c r="O1849" s="15">
        <f t="shared" si="73"/>
        <v>20</v>
      </c>
      <c r="P1849" s="15">
        <f>STOCK[[#This Row],[Precio Final]]-STOCK[[#This Row],[Costo total]]</f>
        <v>20</v>
      </c>
      <c r="Q1849" s="14">
        <f>STOCK[[#This Row],[Ganancia Unitaria]]*STOCK[[#This Row],[Salidas]]</f>
        <v>20</v>
      </c>
      <c r="R1849" s="14"/>
      <c r="S1849" s="14"/>
      <c r="T1849" s="15"/>
      <c r="U1849" s="14"/>
      <c r="V1849" s="14"/>
    </row>
    <row r="1850" spans="1:22" ht="51" customHeight="1" x14ac:dyDescent="0.2">
      <c r="A1850" s="8" t="s">
        <v>3597</v>
      </c>
      <c r="B1850" s="8" t="s">
        <v>3585</v>
      </c>
      <c r="C1850" s="10" t="s">
        <v>3598</v>
      </c>
      <c r="D1850" s="8" t="s">
        <v>42</v>
      </c>
      <c r="E1850" s="9"/>
      <c r="F1850" s="9">
        <v>20</v>
      </c>
      <c r="G1850" s="8">
        <v>1</v>
      </c>
      <c r="H1850" s="11">
        <f>SUMIFS(VENTAS[Cantidad],VENTAS[Código del producto Vendido],STOCK[[#This Row],[Code]])</f>
        <v>0</v>
      </c>
      <c r="I1850" s="8">
        <f>STOCK[[#This Row],[Entradas]]-STOCK[[#This Row],[Salidas]]</f>
        <v>1</v>
      </c>
      <c r="J1850" s="12">
        <f>STOCK[[#This Row],[Precio Final]]*10%</f>
        <v>2</v>
      </c>
      <c r="K1850" s="9">
        <v>12</v>
      </c>
      <c r="L1850" s="9"/>
      <c r="M1850" s="13"/>
      <c r="N1850" s="8">
        <f t="shared" si="72"/>
        <v>0</v>
      </c>
      <c r="O1850" s="9">
        <f t="shared" si="73"/>
        <v>20</v>
      </c>
      <c r="P1850" s="9">
        <f>STOCK[[#This Row],[Precio Final]]-STOCK[[#This Row],[Costo total]]</f>
        <v>20</v>
      </c>
      <c r="Q1850" s="8">
        <f>STOCK[[#This Row],[Ganancia Unitaria]]*STOCK[[#This Row],[Salidas]]</f>
        <v>0</v>
      </c>
      <c r="R1850" s="8"/>
      <c r="S1850" s="8"/>
      <c r="T1850" s="9"/>
      <c r="U1850" s="8"/>
      <c r="V1850" s="8"/>
    </row>
    <row r="1851" spans="1:22" ht="51" customHeight="1" x14ac:dyDescent="0.2">
      <c r="A1851" s="14" t="s">
        <v>3599</v>
      </c>
      <c r="B1851" s="14" t="s">
        <v>3600</v>
      </c>
      <c r="C1851" s="16" t="s">
        <v>3601</v>
      </c>
      <c r="D1851" s="14" t="s">
        <v>2946</v>
      </c>
      <c r="E1851" s="15"/>
      <c r="F1851" s="15">
        <v>40</v>
      </c>
      <c r="G1851" s="14">
        <v>1</v>
      </c>
      <c r="H1851" s="17">
        <f>SUMIFS(VENTAS[Cantidad],VENTAS[Código del producto Vendido],STOCK[[#This Row],[Code]])</f>
        <v>2</v>
      </c>
      <c r="I1851" s="14">
        <f>STOCK[[#This Row],[Entradas]]-STOCK[[#This Row],[Salidas]]</f>
        <v>-1</v>
      </c>
      <c r="J1851" s="18">
        <f>STOCK[[#This Row],[Precio Final]]*10%</f>
        <v>4</v>
      </c>
      <c r="K1851" s="15"/>
      <c r="L1851" s="15"/>
      <c r="M1851" s="19"/>
      <c r="N1851" s="14">
        <f t="shared" si="72"/>
        <v>0</v>
      </c>
      <c r="O1851" s="15">
        <f t="shared" si="73"/>
        <v>40</v>
      </c>
      <c r="P1851" s="15">
        <f>STOCK[[#This Row],[Precio Final]]-STOCK[[#This Row],[Costo total]]</f>
        <v>40</v>
      </c>
      <c r="Q1851" s="14">
        <f>STOCK[[#This Row],[Ganancia Unitaria]]*STOCK[[#This Row],[Salidas]]</f>
        <v>80</v>
      </c>
      <c r="R1851" s="14"/>
      <c r="S1851" s="14"/>
      <c r="T1851" s="15"/>
      <c r="U1851" s="14"/>
      <c r="V1851" s="14"/>
    </row>
    <row r="1852" spans="1:22" ht="34" customHeight="1" x14ac:dyDescent="0.2">
      <c r="A1852" s="8" t="s">
        <v>3602</v>
      </c>
      <c r="B1852" s="8" t="s">
        <v>89</v>
      </c>
      <c r="C1852" s="10" t="s">
        <v>3603</v>
      </c>
      <c r="D1852" s="8" t="s">
        <v>2946</v>
      </c>
      <c r="E1852" s="9"/>
      <c r="F1852" s="9">
        <v>35</v>
      </c>
      <c r="G1852" s="8">
        <v>1</v>
      </c>
      <c r="H1852" s="11">
        <f>SUMIFS(VENTAS[Cantidad],VENTAS[Código del producto Vendido],STOCK[[#This Row],[Code]])</f>
        <v>0</v>
      </c>
      <c r="I1852" s="8">
        <f>STOCK[[#This Row],[Entradas]]-STOCK[[#This Row],[Salidas]]</f>
        <v>1</v>
      </c>
      <c r="J1852" s="12">
        <f>STOCK[[#This Row],[Precio Final]]*10%</f>
        <v>3.5</v>
      </c>
      <c r="K1852" s="9"/>
      <c r="L1852" s="9"/>
      <c r="M1852" s="13"/>
      <c r="N1852" s="8">
        <f t="shared" si="72"/>
        <v>0</v>
      </c>
      <c r="O1852" s="9">
        <f t="shared" si="73"/>
        <v>35</v>
      </c>
      <c r="P1852" s="9">
        <f>STOCK[[#This Row],[Precio Final]]-STOCK[[#This Row],[Costo total]]</f>
        <v>35</v>
      </c>
      <c r="Q1852" s="8">
        <f>STOCK[[#This Row],[Ganancia Unitaria]]*STOCK[[#This Row],[Salidas]]</f>
        <v>0</v>
      </c>
      <c r="R1852" s="8"/>
      <c r="S1852" s="8"/>
      <c r="T1852" s="9"/>
      <c r="U1852" s="8"/>
      <c r="V1852" s="8"/>
    </row>
    <row r="1853" spans="1:22" ht="34" customHeight="1" x14ac:dyDescent="0.2">
      <c r="A1853" s="14" t="s">
        <v>3604</v>
      </c>
      <c r="B1853" s="14" t="s">
        <v>89</v>
      </c>
      <c r="C1853" s="16" t="s">
        <v>3605</v>
      </c>
      <c r="D1853" s="14" t="s">
        <v>2552</v>
      </c>
      <c r="E1853" s="15"/>
      <c r="F1853" s="15">
        <v>35</v>
      </c>
      <c r="G1853" s="14">
        <v>1</v>
      </c>
      <c r="H1853" s="17">
        <f>SUMIFS(VENTAS[Cantidad],VENTAS[Código del producto Vendido],STOCK[[#This Row],[Code]])</f>
        <v>1</v>
      </c>
      <c r="I1853" s="14">
        <f>STOCK[[#This Row],[Entradas]]-STOCK[[#This Row],[Salidas]]</f>
        <v>0</v>
      </c>
      <c r="J1853" s="18">
        <f>STOCK[[#This Row],[Precio Final]]*10%</f>
        <v>3.5</v>
      </c>
      <c r="K1853" s="15"/>
      <c r="L1853" s="15"/>
      <c r="M1853" s="19"/>
      <c r="N1853" s="14">
        <f t="shared" si="72"/>
        <v>0</v>
      </c>
      <c r="O1853" s="15">
        <f t="shared" si="73"/>
        <v>35</v>
      </c>
      <c r="P1853" s="15">
        <f>STOCK[[#This Row],[Precio Final]]-STOCK[[#This Row],[Costo total]]</f>
        <v>35</v>
      </c>
      <c r="Q1853" s="14">
        <f>STOCK[[#This Row],[Ganancia Unitaria]]*STOCK[[#This Row],[Salidas]]</f>
        <v>35</v>
      </c>
      <c r="R1853" s="14"/>
      <c r="S1853" s="14"/>
      <c r="T1853" s="15"/>
      <c r="U1853" s="14"/>
      <c r="V1853" s="14"/>
    </row>
    <row r="1854" spans="1:22" ht="34" customHeight="1" x14ac:dyDescent="0.2">
      <c r="A1854" s="8" t="s">
        <v>3606</v>
      </c>
      <c r="B1854" s="8" t="s">
        <v>89</v>
      </c>
      <c r="C1854" s="10" t="s">
        <v>3607</v>
      </c>
      <c r="D1854" s="8" t="s">
        <v>2946</v>
      </c>
      <c r="E1854" s="9"/>
      <c r="F1854" s="9">
        <v>35</v>
      </c>
      <c r="G1854" s="8">
        <v>1</v>
      </c>
      <c r="H1854" s="11">
        <f>SUMIFS(VENTAS[Cantidad],VENTAS[Código del producto Vendido],STOCK[[#This Row],[Code]])</f>
        <v>0</v>
      </c>
      <c r="I1854" s="8">
        <f>STOCK[[#This Row],[Entradas]]-STOCK[[#This Row],[Salidas]]</f>
        <v>1</v>
      </c>
      <c r="J1854" s="12">
        <f>STOCK[[#This Row],[Precio Final]]*10%</f>
        <v>3.5</v>
      </c>
      <c r="K1854" s="9"/>
      <c r="L1854" s="9"/>
      <c r="M1854" s="13"/>
      <c r="N1854" s="8">
        <f t="shared" si="72"/>
        <v>0</v>
      </c>
      <c r="O1854" s="9">
        <f t="shared" si="73"/>
        <v>35</v>
      </c>
      <c r="P1854" s="9">
        <f>STOCK[[#This Row],[Precio Final]]-STOCK[[#This Row],[Costo total]]</f>
        <v>35</v>
      </c>
      <c r="Q1854" s="8">
        <f>STOCK[[#This Row],[Ganancia Unitaria]]*STOCK[[#This Row],[Salidas]]</f>
        <v>0</v>
      </c>
      <c r="R1854" s="8"/>
      <c r="S1854" s="8"/>
      <c r="T1854" s="9"/>
      <c r="U1854" s="8"/>
      <c r="V1854" s="8"/>
    </row>
    <row r="1855" spans="1:22" ht="34" customHeight="1" x14ac:dyDescent="0.2">
      <c r="A1855" s="14" t="s">
        <v>3608</v>
      </c>
      <c r="B1855" s="14" t="s">
        <v>89</v>
      </c>
      <c r="C1855" s="16" t="s">
        <v>3609</v>
      </c>
      <c r="D1855" s="14" t="s">
        <v>2586</v>
      </c>
      <c r="E1855" s="15"/>
      <c r="F1855" s="15">
        <v>40</v>
      </c>
      <c r="G1855" s="14">
        <v>1</v>
      </c>
      <c r="H1855" s="17">
        <f>SUMIFS(VENTAS[Cantidad],VENTAS[Código del producto Vendido],STOCK[[#This Row],[Code]])</f>
        <v>0</v>
      </c>
      <c r="I1855" s="14">
        <f>STOCK[[#This Row],[Entradas]]-STOCK[[#This Row],[Salidas]]</f>
        <v>1</v>
      </c>
      <c r="J1855" s="18">
        <f>STOCK[[#This Row],[Precio Final]]*10%</f>
        <v>4</v>
      </c>
      <c r="K1855" s="15"/>
      <c r="L1855" s="15"/>
      <c r="M1855" s="19"/>
      <c r="N1855" s="14">
        <f t="shared" si="72"/>
        <v>0</v>
      </c>
      <c r="O1855" s="15">
        <f t="shared" si="73"/>
        <v>40</v>
      </c>
      <c r="P1855" s="15">
        <f>STOCK[[#This Row],[Precio Final]]-STOCK[[#This Row],[Costo total]]</f>
        <v>40</v>
      </c>
      <c r="Q1855" s="14">
        <f>STOCK[[#This Row],[Ganancia Unitaria]]*STOCK[[#This Row],[Salidas]]</f>
        <v>0</v>
      </c>
      <c r="R1855" s="14"/>
      <c r="S1855" s="14"/>
      <c r="T1855" s="15"/>
      <c r="U1855" s="14"/>
      <c r="V1855" s="14"/>
    </row>
    <row r="1856" spans="1:22" ht="34" customHeight="1" x14ac:dyDescent="0.2">
      <c r="A1856" s="8" t="s">
        <v>3610</v>
      </c>
      <c r="B1856" s="8" t="s">
        <v>89</v>
      </c>
      <c r="C1856" s="10" t="s">
        <v>3611</v>
      </c>
      <c r="D1856" s="8" t="s">
        <v>3008</v>
      </c>
      <c r="E1856" s="9"/>
      <c r="F1856" s="9">
        <v>40</v>
      </c>
      <c r="G1856" s="8">
        <v>1</v>
      </c>
      <c r="H1856" s="11">
        <f>SUMIFS(VENTAS[Cantidad],VENTAS[Código del producto Vendido],STOCK[[#This Row],[Code]])</f>
        <v>0</v>
      </c>
      <c r="I1856" s="8">
        <f>STOCK[[#This Row],[Entradas]]-STOCK[[#This Row],[Salidas]]</f>
        <v>1</v>
      </c>
      <c r="J1856" s="12">
        <f>STOCK[[#This Row],[Precio Final]]*10%</f>
        <v>4</v>
      </c>
      <c r="K1856" s="9"/>
      <c r="L1856" s="9"/>
      <c r="M1856" s="13"/>
      <c r="N1856" s="8">
        <f t="shared" si="72"/>
        <v>0</v>
      </c>
      <c r="O1856" s="9">
        <f t="shared" si="73"/>
        <v>40</v>
      </c>
      <c r="P1856" s="9">
        <f>STOCK[[#This Row],[Precio Final]]-STOCK[[#This Row],[Costo total]]</f>
        <v>40</v>
      </c>
      <c r="Q1856" s="8">
        <f>STOCK[[#This Row],[Ganancia Unitaria]]*STOCK[[#This Row],[Salidas]]</f>
        <v>0</v>
      </c>
      <c r="R1856" s="8"/>
      <c r="S1856" s="8"/>
      <c r="T1856" s="9"/>
      <c r="U1856" s="8"/>
      <c r="V1856" s="8"/>
    </row>
    <row r="1857" spans="1:22" ht="34" customHeight="1" x14ac:dyDescent="0.2">
      <c r="A1857" s="14" t="s">
        <v>3612</v>
      </c>
      <c r="B1857" s="14" t="s">
        <v>89</v>
      </c>
      <c r="C1857" s="16" t="s">
        <v>3611</v>
      </c>
      <c r="D1857" s="14" t="s">
        <v>2557</v>
      </c>
      <c r="E1857" s="15"/>
      <c r="F1857" s="15">
        <v>40</v>
      </c>
      <c r="G1857" s="14">
        <v>1</v>
      </c>
      <c r="H1857" s="17">
        <f>SUMIFS(VENTAS[Cantidad],VENTAS[Código del producto Vendido],STOCK[[#This Row],[Code]])</f>
        <v>0</v>
      </c>
      <c r="I1857" s="14">
        <f>STOCK[[#This Row],[Entradas]]-STOCK[[#This Row],[Salidas]]</f>
        <v>1</v>
      </c>
      <c r="J1857" s="18">
        <f>STOCK[[#This Row],[Precio Final]]*10%</f>
        <v>4</v>
      </c>
      <c r="K1857" s="15"/>
      <c r="L1857" s="15"/>
      <c r="M1857" s="19"/>
      <c r="N1857" s="14">
        <f t="shared" si="72"/>
        <v>0</v>
      </c>
      <c r="O1857" s="15">
        <f t="shared" si="73"/>
        <v>40</v>
      </c>
      <c r="P1857" s="15">
        <f>STOCK[[#This Row],[Precio Final]]-STOCK[[#This Row],[Costo total]]</f>
        <v>40</v>
      </c>
      <c r="Q1857" s="14">
        <f>STOCK[[#This Row],[Ganancia Unitaria]]*STOCK[[#This Row],[Salidas]]</f>
        <v>0</v>
      </c>
      <c r="R1857" s="14"/>
      <c r="S1857" s="14"/>
      <c r="T1857" s="15"/>
      <c r="U1857" s="14"/>
      <c r="V1857" s="14"/>
    </row>
    <row r="1858" spans="1:22" ht="51" customHeight="1" x14ac:dyDescent="0.2">
      <c r="A1858" s="8" t="s">
        <v>3613</v>
      </c>
      <c r="B1858" s="8" t="s">
        <v>3600</v>
      </c>
      <c r="C1858" s="10" t="s">
        <v>3614</v>
      </c>
      <c r="D1858" s="8" t="s">
        <v>2586</v>
      </c>
      <c r="E1858" s="9"/>
      <c r="F1858" s="9">
        <v>35</v>
      </c>
      <c r="G1858" s="8">
        <v>1</v>
      </c>
      <c r="H1858" s="11">
        <f>SUMIFS(VENTAS[Cantidad],VENTAS[Código del producto Vendido],STOCK[[#This Row],[Code]])</f>
        <v>0</v>
      </c>
      <c r="I1858" s="8">
        <f>STOCK[[#This Row],[Entradas]]-STOCK[[#This Row],[Salidas]]</f>
        <v>1</v>
      </c>
      <c r="J1858" s="12">
        <f>STOCK[[#This Row],[Precio Final]]*10%</f>
        <v>3.5</v>
      </c>
      <c r="K1858" s="9"/>
      <c r="L1858" s="9"/>
      <c r="M1858" s="13"/>
      <c r="N1858" s="8">
        <f t="shared" ref="N1858:N1921" si="74">M1858*1.5</f>
        <v>0</v>
      </c>
      <c r="O1858" s="9">
        <f t="shared" si="73"/>
        <v>35</v>
      </c>
      <c r="P1858" s="9">
        <f>STOCK[[#This Row],[Precio Final]]-STOCK[[#This Row],[Costo total]]</f>
        <v>35</v>
      </c>
      <c r="Q1858" s="8">
        <f>STOCK[[#This Row],[Ganancia Unitaria]]*STOCK[[#This Row],[Salidas]]</f>
        <v>0</v>
      </c>
      <c r="R1858" s="8"/>
      <c r="S1858" s="8"/>
      <c r="T1858" s="9"/>
      <c r="U1858" s="8"/>
      <c r="V1858" s="8"/>
    </row>
    <row r="1859" spans="1:22" ht="34" customHeight="1" x14ac:dyDescent="0.2">
      <c r="A1859" s="14" t="s">
        <v>3615</v>
      </c>
      <c r="B1859" s="14" t="s">
        <v>3616</v>
      </c>
      <c r="C1859" s="16" t="s">
        <v>3617</v>
      </c>
      <c r="D1859" s="14" t="s">
        <v>3618</v>
      </c>
      <c r="E1859" s="15"/>
      <c r="F1859" s="15">
        <v>50</v>
      </c>
      <c r="G1859" s="14">
        <v>1</v>
      </c>
      <c r="H1859" s="17">
        <f>SUMIFS(VENTAS[Cantidad],VENTAS[Código del producto Vendido],STOCK[[#This Row],[Code]])</f>
        <v>1</v>
      </c>
      <c r="I1859" s="14">
        <f>STOCK[[#This Row],[Entradas]]-STOCK[[#This Row],[Salidas]]</f>
        <v>0</v>
      </c>
      <c r="J1859" s="18">
        <f>STOCK[[#This Row],[Precio Final]]*10%</f>
        <v>5</v>
      </c>
      <c r="K1859" s="15"/>
      <c r="L1859" s="15"/>
      <c r="M1859" s="19"/>
      <c r="N1859" s="14">
        <f t="shared" si="74"/>
        <v>0</v>
      </c>
      <c r="O1859" s="15">
        <f t="shared" si="73"/>
        <v>50</v>
      </c>
      <c r="P1859" s="15">
        <f>STOCK[[#This Row],[Precio Final]]-STOCK[[#This Row],[Costo total]]</f>
        <v>50</v>
      </c>
      <c r="Q1859" s="14">
        <f>STOCK[[#This Row],[Ganancia Unitaria]]*STOCK[[#This Row],[Salidas]]</f>
        <v>50</v>
      </c>
      <c r="R1859" s="14"/>
      <c r="S1859" s="14"/>
      <c r="T1859" s="15"/>
      <c r="U1859" s="14"/>
      <c r="V1859" s="14"/>
    </row>
    <row r="1860" spans="1:22" ht="34" customHeight="1" x14ac:dyDescent="0.2">
      <c r="A1860" s="8" t="s">
        <v>3619</v>
      </c>
      <c r="B1860" s="8" t="s">
        <v>77</v>
      </c>
      <c r="C1860" s="10" t="s">
        <v>3586</v>
      </c>
      <c r="D1860" s="8" t="s">
        <v>113</v>
      </c>
      <c r="E1860" s="9"/>
      <c r="F1860" s="9">
        <v>25</v>
      </c>
      <c r="G1860" s="8">
        <v>1</v>
      </c>
      <c r="H1860" s="11">
        <f>SUMIFS(VENTAS[Cantidad],VENTAS[Código del producto Vendido],STOCK[[#This Row],[Code]])</f>
        <v>1</v>
      </c>
      <c r="I1860" s="8">
        <f>STOCK[[#This Row],[Entradas]]-STOCK[[#This Row],[Salidas]]</f>
        <v>0</v>
      </c>
      <c r="J1860" s="12">
        <f>STOCK[[#This Row],[Precio Final]]*10%</f>
        <v>2.5</v>
      </c>
      <c r="K1860" s="9">
        <v>12</v>
      </c>
      <c r="L1860" s="9"/>
      <c r="M1860" s="13"/>
      <c r="N1860" s="8">
        <f t="shared" si="74"/>
        <v>0</v>
      </c>
      <c r="O1860" s="9">
        <f t="shared" si="73"/>
        <v>25</v>
      </c>
      <c r="P1860" s="9">
        <f>STOCK[[#This Row],[Precio Final]]-STOCK[[#This Row],[Costo total]]</f>
        <v>25</v>
      </c>
      <c r="Q1860" s="8">
        <f>STOCK[[#This Row],[Ganancia Unitaria]]*STOCK[[#This Row],[Salidas]]</f>
        <v>25</v>
      </c>
      <c r="R1860" s="8"/>
      <c r="S1860" s="8"/>
      <c r="T1860" s="9"/>
      <c r="U1860" s="8"/>
      <c r="V1860" s="8"/>
    </row>
    <row r="1861" spans="1:22" ht="34" customHeight="1" x14ac:dyDescent="0.2">
      <c r="A1861" s="14" t="s">
        <v>3620</v>
      </c>
      <c r="B1861" s="14" t="s">
        <v>77</v>
      </c>
      <c r="C1861" s="16" t="s">
        <v>3621</v>
      </c>
      <c r="D1861" s="14" t="s">
        <v>34</v>
      </c>
      <c r="E1861" s="15"/>
      <c r="F1861" s="15">
        <v>20</v>
      </c>
      <c r="G1861" s="14">
        <v>1</v>
      </c>
      <c r="H1861" s="17">
        <f>SUMIFS(VENTAS[Cantidad],VENTAS[Código del producto Vendido],STOCK[[#This Row],[Code]])</f>
        <v>0</v>
      </c>
      <c r="I1861" s="14">
        <f>STOCK[[#This Row],[Entradas]]-STOCK[[#This Row],[Salidas]]</f>
        <v>1</v>
      </c>
      <c r="J1861" s="18">
        <f>STOCK[[#This Row],[Precio Final]]*10%</f>
        <v>2</v>
      </c>
      <c r="K1861" s="15">
        <v>12</v>
      </c>
      <c r="L1861" s="15"/>
      <c r="M1861" s="19"/>
      <c r="N1861" s="14">
        <f t="shared" si="74"/>
        <v>0</v>
      </c>
      <c r="O1861" s="15">
        <f t="shared" si="73"/>
        <v>20</v>
      </c>
      <c r="P1861" s="15">
        <f>STOCK[[#This Row],[Precio Final]]-STOCK[[#This Row],[Costo total]]</f>
        <v>20</v>
      </c>
      <c r="Q1861" s="14">
        <f>STOCK[[#This Row],[Ganancia Unitaria]]*STOCK[[#This Row],[Salidas]]</f>
        <v>0</v>
      </c>
      <c r="R1861" s="14"/>
      <c r="S1861" s="14"/>
      <c r="T1861" s="15"/>
      <c r="U1861" s="14"/>
      <c r="V1861" s="14"/>
    </row>
    <row r="1862" spans="1:22" ht="34" customHeight="1" x14ac:dyDescent="0.2">
      <c r="A1862" s="8" t="s">
        <v>3622</v>
      </c>
      <c r="B1862" s="8" t="s">
        <v>77</v>
      </c>
      <c r="C1862" s="10" t="s">
        <v>3623</v>
      </c>
      <c r="D1862" s="8" t="s">
        <v>3624</v>
      </c>
      <c r="E1862" s="9"/>
      <c r="F1862" s="9">
        <v>25</v>
      </c>
      <c r="G1862" s="8">
        <v>1</v>
      </c>
      <c r="H1862" s="11">
        <f>SUMIFS(VENTAS[Cantidad],VENTAS[Código del producto Vendido],STOCK[[#This Row],[Code]])</f>
        <v>0</v>
      </c>
      <c r="I1862" s="8">
        <v>1</v>
      </c>
      <c r="J1862" s="12">
        <f>STOCK[[#This Row],[Precio Final]]*10%</f>
        <v>2.5</v>
      </c>
      <c r="K1862" s="9">
        <v>12</v>
      </c>
      <c r="L1862" s="9"/>
      <c r="M1862" s="13"/>
      <c r="N1862" s="8">
        <f t="shared" si="74"/>
        <v>0</v>
      </c>
      <c r="O1862" s="9">
        <f t="shared" si="73"/>
        <v>25</v>
      </c>
      <c r="P1862" s="9">
        <f>STOCK[[#This Row],[Precio Final]]-STOCK[[#This Row],[Costo total]]</f>
        <v>25</v>
      </c>
      <c r="Q1862" s="8">
        <f>STOCK[[#This Row],[Ganancia Unitaria]]*STOCK[[#This Row],[Salidas]]</f>
        <v>0</v>
      </c>
      <c r="R1862" s="8"/>
      <c r="S1862" s="8"/>
      <c r="T1862" s="9"/>
      <c r="U1862" s="8"/>
      <c r="V1862" s="8"/>
    </row>
    <row r="1863" spans="1:22" ht="34" customHeight="1" x14ac:dyDescent="0.2">
      <c r="A1863" s="14" t="s">
        <v>3625</v>
      </c>
      <c r="B1863" s="14" t="s">
        <v>77</v>
      </c>
      <c r="C1863" s="16" t="s">
        <v>3626</v>
      </c>
      <c r="D1863" s="14" t="s">
        <v>3624</v>
      </c>
      <c r="E1863" s="15"/>
      <c r="F1863" s="15">
        <v>20</v>
      </c>
      <c r="G1863" s="14">
        <v>1</v>
      </c>
      <c r="H1863" s="17">
        <f>SUMIFS(VENTAS[Cantidad],VENTAS[Código del producto Vendido],STOCK[[#This Row],[Code]])</f>
        <v>0</v>
      </c>
      <c r="I1863" s="14">
        <f>STOCK[[#This Row],[Entradas]]-STOCK[[#This Row],[Salidas]]</f>
        <v>1</v>
      </c>
      <c r="J1863" s="18">
        <f>STOCK[[#This Row],[Precio Final]]*10%</f>
        <v>2</v>
      </c>
      <c r="K1863" s="15">
        <v>12</v>
      </c>
      <c r="L1863" s="15"/>
      <c r="M1863" s="19"/>
      <c r="N1863" s="14">
        <f t="shared" si="74"/>
        <v>0</v>
      </c>
      <c r="O1863" s="15">
        <f t="shared" si="73"/>
        <v>20</v>
      </c>
      <c r="P1863" s="15">
        <f>STOCK[[#This Row],[Precio Final]]-STOCK[[#This Row],[Costo total]]</f>
        <v>20</v>
      </c>
      <c r="Q1863" s="14">
        <f>STOCK[[#This Row],[Ganancia Unitaria]]*STOCK[[#This Row],[Salidas]]</f>
        <v>0</v>
      </c>
      <c r="R1863" s="14"/>
      <c r="S1863" s="14"/>
      <c r="T1863" s="15"/>
      <c r="U1863" s="14"/>
      <c r="V1863" s="14"/>
    </row>
    <row r="1864" spans="1:22" ht="34" customHeight="1" x14ac:dyDescent="0.2">
      <c r="A1864" s="8" t="s">
        <v>3627</v>
      </c>
      <c r="B1864" s="8" t="s">
        <v>77</v>
      </c>
      <c r="C1864" s="10" t="s">
        <v>3628</v>
      </c>
      <c r="D1864" s="8" t="s">
        <v>3624</v>
      </c>
      <c r="E1864" s="9"/>
      <c r="F1864" s="9">
        <v>20</v>
      </c>
      <c r="G1864" s="8">
        <v>1</v>
      </c>
      <c r="H1864" s="11">
        <f>SUMIFS(VENTAS[Cantidad],VENTAS[Código del producto Vendido],STOCK[[#This Row],[Code]])</f>
        <v>0</v>
      </c>
      <c r="I1864" s="8">
        <f>STOCK[[#This Row],[Entradas]]-STOCK[[#This Row],[Salidas]]</f>
        <v>1</v>
      </c>
      <c r="J1864" s="12">
        <f>STOCK[[#This Row],[Precio Final]]*10%</f>
        <v>2</v>
      </c>
      <c r="K1864" s="9">
        <v>12</v>
      </c>
      <c r="L1864" s="9"/>
      <c r="M1864" s="13"/>
      <c r="N1864" s="8">
        <f t="shared" si="74"/>
        <v>0</v>
      </c>
      <c r="O1864" s="9">
        <f t="shared" si="73"/>
        <v>20</v>
      </c>
      <c r="P1864" s="9">
        <f>STOCK[[#This Row],[Precio Final]]-STOCK[[#This Row],[Costo total]]</f>
        <v>20</v>
      </c>
      <c r="Q1864" s="8">
        <f>STOCK[[#This Row],[Ganancia Unitaria]]*STOCK[[#This Row],[Salidas]]</f>
        <v>0</v>
      </c>
      <c r="R1864" s="8"/>
      <c r="S1864" s="8"/>
      <c r="T1864" s="9"/>
      <c r="U1864" s="8"/>
      <c r="V1864" s="8"/>
    </row>
    <row r="1865" spans="1:22" ht="17" customHeight="1" x14ac:dyDescent="0.2">
      <c r="A1865" s="14" t="s">
        <v>3629</v>
      </c>
      <c r="B1865" s="14" t="s">
        <v>77</v>
      </c>
      <c r="C1865" s="16" t="s">
        <v>3630</v>
      </c>
      <c r="D1865" s="14" t="s">
        <v>224</v>
      </c>
      <c r="E1865" s="15"/>
      <c r="F1865" s="15">
        <v>10</v>
      </c>
      <c r="G1865" s="14">
        <v>2</v>
      </c>
      <c r="H1865" s="17">
        <f>SUMIFS(VENTAS[Cantidad],VENTAS[Código del producto Vendido],STOCK[[#This Row],[Code]])</f>
        <v>0</v>
      </c>
      <c r="I1865" s="14">
        <f>STOCK[[#This Row],[Entradas]]-STOCK[[#This Row],[Salidas]]</f>
        <v>2</v>
      </c>
      <c r="J1865" s="18">
        <f>STOCK[[#This Row],[Precio Final]]*10%</f>
        <v>1</v>
      </c>
      <c r="K1865" s="15">
        <v>12</v>
      </c>
      <c r="L1865" s="15"/>
      <c r="M1865" s="19"/>
      <c r="N1865" s="14">
        <f t="shared" si="74"/>
        <v>0</v>
      </c>
      <c r="O1865" s="15">
        <f t="shared" si="73"/>
        <v>10</v>
      </c>
      <c r="P1865" s="15">
        <f>STOCK[[#This Row],[Precio Final]]-STOCK[[#This Row],[Costo total]]</f>
        <v>10</v>
      </c>
      <c r="Q1865" s="14">
        <f>STOCK[[#This Row],[Ganancia Unitaria]]*STOCK[[#This Row],[Salidas]]</f>
        <v>0</v>
      </c>
      <c r="R1865" s="14"/>
      <c r="S1865" s="14"/>
      <c r="T1865" s="15"/>
      <c r="U1865" s="14"/>
      <c r="V1865" s="14"/>
    </row>
    <row r="1866" spans="1:22" ht="34" customHeight="1" x14ac:dyDescent="0.2">
      <c r="A1866" s="8" t="s">
        <v>3631</v>
      </c>
      <c r="B1866" s="8" t="s">
        <v>3632</v>
      </c>
      <c r="C1866" s="10" t="s">
        <v>3633</v>
      </c>
      <c r="D1866" s="8" t="s">
        <v>2949</v>
      </c>
      <c r="E1866" s="9"/>
      <c r="F1866" s="9">
        <v>35</v>
      </c>
      <c r="G1866" s="8">
        <v>1</v>
      </c>
      <c r="H1866" s="11">
        <f>SUMIFS(VENTAS[Cantidad],VENTAS[Código del producto Vendido],STOCK[[#This Row],[Code]])</f>
        <v>0</v>
      </c>
      <c r="I1866" s="8">
        <f>STOCK[[#This Row],[Entradas]]-STOCK[[#This Row],[Salidas]]</f>
        <v>1</v>
      </c>
      <c r="J1866" s="12">
        <f>STOCK[[#This Row],[Precio Final]]*10%</f>
        <v>3.5</v>
      </c>
      <c r="K1866" s="9">
        <v>24.99</v>
      </c>
      <c r="L1866" s="9"/>
      <c r="M1866" s="13"/>
      <c r="N1866" s="8">
        <f t="shared" si="74"/>
        <v>0</v>
      </c>
      <c r="O1866" s="9">
        <f t="shared" si="73"/>
        <v>35</v>
      </c>
      <c r="P1866" s="9">
        <f>STOCK[[#This Row],[Precio Final]]-STOCK[[#This Row],[Costo total]]</f>
        <v>35</v>
      </c>
      <c r="Q1866" s="8">
        <f>STOCK[[#This Row],[Ganancia Unitaria]]*STOCK[[#This Row],[Salidas]]</f>
        <v>0</v>
      </c>
      <c r="R1866" s="8"/>
      <c r="S1866" s="8"/>
      <c r="T1866" s="9"/>
      <c r="U1866" s="8"/>
      <c r="V1866" s="8"/>
    </row>
    <row r="1867" spans="1:22" ht="34" customHeight="1" x14ac:dyDescent="0.2">
      <c r="A1867" s="14" t="s">
        <v>3634</v>
      </c>
      <c r="B1867" s="14" t="s">
        <v>3632</v>
      </c>
      <c r="C1867" s="16" t="s">
        <v>3635</v>
      </c>
      <c r="D1867" s="14" t="s">
        <v>2949</v>
      </c>
      <c r="E1867" s="15"/>
      <c r="F1867" s="15">
        <v>35</v>
      </c>
      <c r="G1867" s="14">
        <v>1</v>
      </c>
      <c r="H1867" s="17">
        <f>SUMIFS(VENTAS[Cantidad],VENTAS[Código del producto Vendido],STOCK[[#This Row],[Code]])</f>
        <v>0</v>
      </c>
      <c r="I1867" s="14">
        <f>STOCK[[#This Row],[Entradas]]-STOCK[[#This Row],[Salidas]]</f>
        <v>1</v>
      </c>
      <c r="J1867" s="18">
        <f>STOCK[[#This Row],[Precio Final]]*10%</f>
        <v>3.5</v>
      </c>
      <c r="K1867" s="15"/>
      <c r="L1867" s="15"/>
      <c r="M1867" s="19"/>
      <c r="N1867" s="14">
        <f t="shared" si="74"/>
        <v>0</v>
      </c>
      <c r="O1867" s="15">
        <f t="shared" si="73"/>
        <v>35</v>
      </c>
      <c r="P1867" s="15">
        <f>STOCK[[#This Row],[Precio Final]]-STOCK[[#This Row],[Costo total]]</f>
        <v>35</v>
      </c>
      <c r="Q1867" s="14">
        <f>STOCK[[#This Row],[Ganancia Unitaria]]*STOCK[[#This Row],[Salidas]]</f>
        <v>0</v>
      </c>
      <c r="R1867" s="14"/>
      <c r="S1867" s="14"/>
      <c r="T1867" s="15"/>
      <c r="U1867" s="14"/>
      <c r="V1867" s="14"/>
    </row>
    <row r="1868" spans="1:22" ht="34" customHeight="1" x14ac:dyDescent="0.2">
      <c r="A1868" s="8" t="s">
        <v>3636</v>
      </c>
      <c r="B1868" s="8" t="s">
        <v>3632</v>
      </c>
      <c r="C1868" s="10" t="s">
        <v>3637</v>
      </c>
      <c r="D1868" s="8" t="s">
        <v>2949</v>
      </c>
      <c r="E1868" s="9"/>
      <c r="F1868" s="9">
        <v>30</v>
      </c>
      <c r="G1868" s="8">
        <v>1</v>
      </c>
      <c r="H1868" s="11">
        <f>SUMIFS(VENTAS[Cantidad],VENTAS[Código del producto Vendido],STOCK[[#This Row],[Code]])</f>
        <v>0</v>
      </c>
      <c r="I1868" s="8">
        <f>STOCK[[#This Row],[Entradas]]-STOCK[[#This Row],[Salidas]]</f>
        <v>1</v>
      </c>
      <c r="J1868" s="12">
        <f>STOCK[[#This Row],[Precio Final]]*10%</f>
        <v>3</v>
      </c>
      <c r="K1868" s="9"/>
      <c r="L1868" s="9"/>
      <c r="M1868" s="13"/>
      <c r="N1868" s="8">
        <f t="shared" si="74"/>
        <v>0</v>
      </c>
      <c r="O1868" s="9">
        <f t="shared" si="73"/>
        <v>30</v>
      </c>
      <c r="P1868" s="9">
        <f>STOCK[[#This Row],[Precio Final]]-STOCK[[#This Row],[Costo total]]</f>
        <v>30</v>
      </c>
      <c r="Q1868" s="8">
        <f>STOCK[[#This Row],[Ganancia Unitaria]]*STOCK[[#This Row],[Salidas]]</f>
        <v>0</v>
      </c>
      <c r="R1868" s="8"/>
      <c r="S1868" s="8"/>
      <c r="T1868" s="9"/>
      <c r="U1868" s="8"/>
      <c r="V1868" s="8"/>
    </row>
    <row r="1869" spans="1:22" ht="34" customHeight="1" x14ac:dyDescent="0.2">
      <c r="A1869" s="14" t="s">
        <v>3638</v>
      </c>
      <c r="B1869" s="14" t="s">
        <v>3632</v>
      </c>
      <c r="C1869" s="16" t="s">
        <v>3639</v>
      </c>
      <c r="D1869" s="14" t="s">
        <v>2949</v>
      </c>
      <c r="E1869" s="15"/>
      <c r="F1869" s="15">
        <v>35</v>
      </c>
      <c r="G1869" s="14">
        <v>1</v>
      </c>
      <c r="H1869" s="17">
        <f>SUMIFS(VENTAS[Cantidad],VENTAS[Código del producto Vendido],STOCK[[#This Row],[Code]])</f>
        <v>0</v>
      </c>
      <c r="I1869" s="14">
        <f>STOCK[[#This Row],[Entradas]]-STOCK[[#This Row],[Salidas]]</f>
        <v>1</v>
      </c>
      <c r="J1869" s="18">
        <f>STOCK[[#This Row],[Precio Final]]*10%</f>
        <v>3.5</v>
      </c>
      <c r="K1869" s="15"/>
      <c r="L1869" s="15"/>
      <c r="M1869" s="19"/>
      <c r="N1869" s="14">
        <f t="shared" si="74"/>
        <v>0</v>
      </c>
      <c r="O1869" s="15">
        <f t="shared" si="73"/>
        <v>35</v>
      </c>
      <c r="P1869" s="15">
        <f>STOCK[[#This Row],[Precio Final]]-STOCK[[#This Row],[Costo total]]</f>
        <v>35</v>
      </c>
      <c r="Q1869" s="14">
        <f>STOCK[[#This Row],[Ganancia Unitaria]]*STOCK[[#This Row],[Salidas]]</f>
        <v>0</v>
      </c>
      <c r="R1869" s="14"/>
      <c r="S1869" s="14"/>
      <c r="T1869" s="15"/>
      <c r="U1869" s="14"/>
      <c r="V1869" s="14"/>
    </row>
    <row r="1870" spans="1:22" ht="17" customHeight="1" x14ac:dyDescent="0.2">
      <c r="A1870" s="8" t="s">
        <v>3640</v>
      </c>
      <c r="B1870" s="8" t="s">
        <v>3632</v>
      </c>
      <c r="C1870" s="10" t="s">
        <v>3641</v>
      </c>
      <c r="D1870" s="8" t="s">
        <v>2949</v>
      </c>
      <c r="E1870" s="9"/>
      <c r="F1870" s="9">
        <v>35</v>
      </c>
      <c r="G1870" s="8">
        <v>1</v>
      </c>
      <c r="H1870" s="11">
        <f>SUMIFS(VENTAS[Cantidad],VENTAS[Código del producto Vendido],STOCK[[#This Row],[Code]])</f>
        <v>0</v>
      </c>
      <c r="I1870" s="8">
        <f>STOCK[[#This Row],[Entradas]]-STOCK[[#This Row],[Salidas]]</f>
        <v>1</v>
      </c>
      <c r="J1870" s="12">
        <f>STOCK[[#This Row],[Precio Final]]*10%</f>
        <v>3.5</v>
      </c>
      <c r="K1870" s="9"/>
      <c r="L1870" s="9"/>
      <c r="M1870" s="13"/>
      <c r="N1870" s="8">
        <f t="shared" si="74"/>
        <v>0</v>
      </c>
      <c r="O1870" s="9">
        <f t="shared" si="73"/>
        <v>35</v>
      </c>
      <c r="P1870" s="9">
        <f>STOCK[[#This Row],[Precio Final]]-STOCK[[#This Row],[Costo total]]</f>
        <v>35</v>
      </c>
      <c r="Q1870" s="8">
        <f>STOCK[[#This Row],[Ganancia Unitaria]]*STOCK[[#This Row],[Salidas]]</f>
        <v>0</v>
      </c>
      <c r="R1870" s="8"/>
      <c r="S1870" s="8"/>
      <c r="T1870" s="9"/>
      <c r="U1870" s="8"/>
      <c r="V1870" s="8"/>
    </row>
    <row r="1871" spans="1:22" ht="34" customHeight="1" x14ac:dyDescent="0.2">
      <c r="A1871" s="14" t="s">
        <v>3642</v>
      </c>
      <c r="B1871" s="14" t="s">
        <v>3632</v>
      </c>
      <c r="C1871" s="16" t="s">
        <v>3643</v>
      </c>
      <c r="D1871" s="14" t="s">
        <v>2949</v>
      </c>
      <c r="E1871" s="15"/>
      <c r="F1871" s="15">
        <v>35</v>
      </c>
      <c r="G1871" s="14">
        <v>1</v>
      </c>
      <c r="H1871" s="17">
        <f>SUMIFS(VENTAS[Cantidad],VENTAS[Código del producto Vendido],STOCK[[#This Row],[Code]])</f>
        <v>0</v>
      </c>
      <c r="I1871" s="14">
        <f>STOCK[[#This Row],[Entradas]]-STOCK[[#This Row],[Salidas]]</f>
        <v>1</v>
      </c>
      <c r="J1871" s="18">
        <f>STOCK[[#This Row],[Precio Final]]*10%</f>
        <v>3.5</v>
      </c>
      <c r="K1871" s="15"/>
      <c r="L1871" s="15"/>
      <c r="M1871" s="19"/>
      <c r="N1871" s="14">
        <f t="shared" si="74"/>
        <v>0</v>
      </c>
      <c r="O1871" s="15">
        <f t="shared" si="73"/>
        <v>35</v>
      </c>
      <c r="P1871" s="15">
        <f>STOCK[[#This Row],[Precio Final]]-STOCK[[#This Row],[Costo total]]</f>
        <v>35</v>
      </c>
      <c r="Q1871" s="14">
        <f>STOCK[[#This Row],[Ganancia Unitaria]]*STOCK[[#This Row],[Salidas]]</f>
        <v>0</v>
      </c>
      <c r="R1871" s="14"/>
      <c r="S1871" s="14"/>
      <c r="T1871" s="15"/>
      <c r="U1871" s="14"/>
      <c r="V1871" s="14"/>
    </row>
    <row r="1872" spans="1:22" ht="34" customHeight="1" x14ac:dyDescent="0.2">
      <c r="A1872" s="8" t="s">
        <v>3644</v>
      </c>
      <c r="B1872" s="8" t="s">
        <v>3632</v>
      </c>
      <c r="C1872" s="10" t="s">
        <v>3645</v>
      </c>
      <c r="D1872" s="8" t="s">
        <v>2949</v>
      </c>
      <c r="E1872" s="9"/>
      <c r="F1872" s="9">
        <v>35</v>
      </c>
      <c r="G1872" s="8">
        <v>1</v>
      </c>
      <c r="H1872" s="11">
        <f>SUMIFS(VENTAS[Cantidad],VENTAS[Código del producto Vendido],STOCK[[#This Row],[Code]])</f>
        <v>0</v>
      </c>
      <c r="I1872" s="8">
        <f>STOCK[[#This Row],[Entradas]]-STOCK[[#This Row],[Salidas]]</f>
        <v>1</v>
      </c>
      <c r="J1872" s="12">
        <f>STOCK[[#This Row],[Precio Final]]*10%</f>
        <v>3.5</v>
      </c>
      <c r="K1872" s="9"/>
      <c r="L1872" s="9"/>
      <c r="M1872" s="13"/>
      <c r="N1872" s="8">
        <f t="shared" si="74"/>
        <v>0</v>
      </c>
      <c r="O1872" s="9">
        <f t="shared" si="73"/>
        <v>35</v>
      </c>
      <c r="P1872" s="9">
        <f>STOCK[[#This Row],[Precio Final]]-STOCK[[#This Row],[Costo total]]</f>
        <v>35</v>
      </c>
      <c r="Q1872" s="8">
        <f>STOCK[[#This Row],[Ganancia Unitaria]]*STOCK[[#This Row],[Salidas]]</f>
        <v>0</v>
      </c>
      <c r="R1872" s="8"/>
      <c r="S1872" s="8"/>
      <c r="T1872" s="9"/>
      <c r="U1872" s="8"/>
      <c r="V1872" s="8"/>
    </row>
    <row r="1873" spans="1:22" ht="34" customHeight="1" x14ac:dyDescent="0.2">
      <c r="A1873" s="14" t="s">
        <v>3646</v>
      </c>
      <c r="B1873" s="14" t="s">
        <v>3632</v>
      </c>
      <c r="C1873" s="16" t="s">
        <v>3647</v>
      </c>
      <c r="D1873" s="14" t="s">
        <v>255</v>
      </c>
      <c r="E1873" s="15"/>
      <c r="F1873" s="15">
        <v>40</v>
      </c>
      <c r="G1873" s="14">
        <v>1</v>
      </c>
      <c r="H1873" s="17">
        <f>SUMIFS(VENTAS[Cantidad],VENTAS[Código del producto Vendido],STOCK[[#This Row],[Code]])</f>
        <v>0</v>
      </c>
      <c r="I1873" s="14">
        <f>STOCK[[#This Row],[Entradas]]-STOCK[[#This Row],[Salidas]]</f>
        <v>1</v>
      </c>
      <c r="J1873" s="18">
        <f>STOCK[[#This Row],[Precio Final]]*10%</f>
        <v>4</v>
      </c>
      <c r="K1873" s="15"/>
      <c r="L1873" s="15"/>
      <c r="M1873" s="19"/>
      <c r="N1873" s="14">
        <f t="shared" si="74"/>
        <v>0</v>
      </c>
      <c r="O1873" s="15">
        <f t="shared" si="73"/>
        <v>40</v>
      </c>
      <c r="P1873" s="15">
        <f>STOCK[[#This Row],[Precio Final]]-STOCK[[#This Row],[Costo total]]</f>
        <v>40</v>
      </c>
      <c r="Q1873" s="14">
        <f>STOCK[[#This Row],[Ganancia Unitaria]]*STOCK[[#This Row],[Salidas]]</f>
        <v>0</v>
      </c>
      <c r="R1873" s="14"/>
      <c r="S1873" s="14"/>
      <c r="T1873" s="15"/>
      <c r="U1873" s="14"/>
      <c r="V1873" s="14"/>
    </row>
    <row r="1874" spans="1:22" ht="34" customHeight="1" x14ac:dyDescent="0.2">
      <c r="A1874" s="8" t="s">
        <v>3648</v>
      </c>
      <c r="B1874" s="8" t="s">
        <v>3632</v>
      </c>
      <c r="C1874" s="10" t="s">
        <v>3649</v>
      </c>
      <c r="D1874" s="8" t="s">
        <v>2949</v>
      </c>
      <c r="E1874" s="9"/>
      <c r="F1874" s="9">
        <v>35</v>
      </c>
      <c r="G1874" s="8">
        <v>1</v>
      </c>
      <c r="H1874" s="11">
        <f>SUMIFS(VENTAS[Cantidad],VENTAS[Código del producto Vendido],STOCK[[#This Row],[Code]])</f>
        <v>0</v>
      </c>
      <c r="I1874" s="8">
        <f>STOCK[[#This Row],[Entradas]]-STOCK[[#This Row],[Salidas]]</f>
        <v>1</v>
      </c>
      <c r="J1874" s="12">
        <f>STOCK[[#This Row],[Precio Final]]*10%</f>
        <v>3.5</v>
      </c>
      <c r="K1874" s="9"/>
      <c r="L1874" s="9"/>
      <c r="M1874" s="13"/>
      <c r="N1874" s="8">
        <f t="shared" si="74"/>
        <v>0</v>
      </c>
      <c r="O1874" s="9">
        <f t="shared" si="73"/>
        <v>35</v>
      </c>
      <c r="P1874" s="9">
        <f>STOCK[[#This Row],[Precio Final]]-STOCK[[#This Row],[Costo total]]</f>
        <v>35</v>
      </c>
      <c r="Q1874" s="8">
        <f>STOCK[[#This Row],[Ganancia Unitaria]]*STOCK[[#This Row],[Salidas]]</f>
        <v>0</v>
      </c>
      <c r="R1874" s="8"/>
      <c r="S1874" s="8"/>
      <c r="T1874" s="9"/>
      <c r="U1874" s="8"/>
      <c r="V1874" s="8"/>
    </row>
    <row r="1875" spans="1:22" ht="34" customHeight="1" x14ac:dyDescent="0.2">
      <c r="A1875" s="14" t="s">
        <v>3650</v>
      </c>
      <c r="B1875" s="14" t="s">
        <v>3534</v>
      </c>
      <c r="C1875" s="16" t="s">
        <v>3651</v>
      </c>
      <c r="D1875" s="14" t="s">
        <v>3652</v>
      </c>
      <c r="E1875" s="15"/>
      <c r="F1875" s="15">
        <v>20</v>
      </c>
      <c r="G1875" s="14">
        <v>1</v>
      </c>
      <c r="H1875" s="17">
        <f>SUMIFS(VENTAS[Cantidad],VENTAS[Código del producto Vendido],STOCK[[#This Row],[Code]])</f>
        <v>0</v>
      </c>
      <c r="I1875" s="14">
        <f>STOCK[[#This Row],[Entradas]]-STOCK[[#This Row],[Salidas]]</f>
        <v>1</v>
      </c>
      <c r="J1875" s="18">
        <f>STOCK[[#This Row],[Precio Final]]*10%</f>
        <v>2</v>
      </c>
      <c r="K1875" s="15">
        <v>6</v>
      </c>
      <c r="L1875" s="15"/>
      <c r="M1875" s="19"/>
      <c r="N1875" s="14">
        <f t="shared" si="74"/>
        <v>0</v>
      </c>
      <c r="O1875" s="15">
        <f t="shared" si="73"/>
        <v>20</v>
      </c>
      <c r="P1875" s="15">
        <f>STOCK[[#This Row],[Precio Final]]-STOCK[[#This Row],[Costo total]]</f>
        <v>20</v>
      </c>
      <c r="Q1875" s="14">
        <f>STOCK[[#This Row],[Ganancia Unitaria]]*STOCK[[#This Row],[Salidas]]</f>
        <v>0</v>
      </c>
      <c r="R1875" s="14"/>
      <c r="S1875" s="14"/>
      <c r="T1875" s="15"/>
      <c r="U1875" s="14"/>
      <c r="V1875" s="14"/>
    </row>
    <row r="1876" spans="1:22" ht="51" customHeight="1" x14ac:dyDescent="0.2">
      <c r="A1876" s="8" t="s">
        <v>3653</v>
      </c>
      <c r="B1876" s="8" t="s">
        <v>3534</v>
      </c>
      <c r="C1876" s="10" t="s">
        <v>3654</v>
      </c>
      <c r="D1876" s="8" t="s">
        <v>1963</v>
      </c>
      <c r="E1876" s="9"/>
      <c r="F1876" s="9">
        <v>20</v>
      </c>
      <c r="G1876" s="8">
        <v>1</v>
      </c>
      <c r="H1876" s="11">
        <f>SUMIFS(VENTAS[Cantidad],VENTAS[Código del producto Vendido],STOCK[[#This Row],[Code]])</f>
        <v>0</v>
      </c>
      <c r="I1876" s="8">
        <f>STOCK[[#This Row],[Entradas]]-STOCK[[#This Row],[Salidas]]</f>
        <v>1</v>
      </c>
      <c r="J1876" s="12">
        <f>STOCK[[#This Row],[Precio Final]]*10%</f>
        <v>2</v>
      </c>
      <c r="K1876" s="9">
        <v>6</v>
      </c>
      <c r="L1876" s="9"/>
      <c r="M1876" s="13"/>
      <c r="N1876" s="8">
        <f t="shared" si="74"/>
        <v>0</v>
      </c>
      <c r="O1876" s="9">
        <f t="shared" si="73"/>
        <v>20</v>
      </c>
      <c r="P1876" s="9">
        <f>STOCK[[#This Row],[Precio Final]]-STOCK[[#This Row],[Costo total]]</f>
        <v>20</v>
      </c>
      <c r="Q1876" s="8">
        <f>STOCK[[#This Row],[Ganancia Unitaria]]*STOCK[[#This Row],[Salidas]]</f>
        <v>0</v>
      </c>
      <c r="R1876" s="8"/>
      <c r="S1876" s="8"/>
      <c r="T1876" s="9"/>
      <c r="U1876" s="8"/>
      <c r="V1876" s="8"/>
    </row>
    <row r="1877" spans="1:22" ht="34" customHeight="1" x14ac:dyDescent="0.2">
      <c r="A1877" s="14" t="s">
        <v>3655</v>
      </c>
      <c r="B1877" s="14" t="s">
        <v>3534</v>
      </c>
      <c r="C1877" s="16" t="s">
        <v>3656</v>
      </c>
      <c r="D1877" s="14" t="s">
        <v>3652</v>
      </c>
      <c r="E1877" s="15"/>
      <c r="F1877" s="15">
        <v>18</v>
      </c>
      <c r="G1877" s="14">
        <v>1</v>
      </c>
      <c r="H1877" s="17">
        <f>SUMIFS(VENTAS[Cantidad],VENTAS[Código del producto Vendido],STOCK[[#This Row],[Code]])</f>
        <v>0</v>
      </c>
      <c r="I1877" s="14">
        <f>STOCK[[#This Row],[Entradas]]-STOCK[[#This Row],[Salidas]]</f>
        <v>1</v>
      </c>
      <c r="J1877" s="18">
        <f>STOCK[[#This Row],[Precio Final]]*10%</f>
        <v>1.8</v>
      </c>
      <c r="K1877" s="15">
        <v>6</v>
      </c>
      <c r="L1877" s="15"/>
      <c r="M1877" s="19"/>
      <c r="N1877" s="14">
        <f t="shared" si="74"/>
        <v>0</v>
      </c>
      <c r="O1877" s="15">
        <f t="shared" si="73"/>
        <v>18</v>
      </c>
      <c r="P1877" s="15">
        <f>STOCK[[#This Row],[Precio Final]]-STOCK[[#This Row],[Costo total]]</f>
        <v>18</v>
      </c>
      <c r="Q1877" s="14">
        <f>STOCK[[#This Row],[Ganancia Unitaria]]*STOCK[[#This Row],[Salidas]]</f>
        <v>0</v>
      </c>
      <c r="R1877" s="14"/>
      <c r="S1877" s="14"/>
      <c r="T1877" s="15"/>
      <c r="U1877" s="14"/>
      <c r="V1877" s="14"/>
    </row>
    <row r="1878" spans="1:22" ht="34" customHeight="1" x14ac:dyDescent="0.2">
      <c r="A1878" s="8" t="s">
        <v>3657</v>
      </c>
      <c r="B1878" s="8" t="s">
        <v>3534</v>
      </c>
      <c r="C1878" s="10" t="s">
        <v>3656</v>
      </c>
      <c r="D1878" s="8" t="s">
        <v>1966</v>
      </c>
      <c r="E1878" s="9"/>
      <c r="F1878" s="9">
        <v>18</v>
      </c>
      <c r="G1878" s="8">
        <v>1</v>
      </c>
      <c r="H1878" s="11">
        <f>SUMIFS(VENTAS[Cantidad],VENTAS[Código del producto Vendido],STOCK[[#This Row],[Code]])</f>
        <v>0</v>
      </c>
      <c r="I1878" s="8">
        <f>STOCK[[#This Row],[Entradas]]-STOCK[[#This Row],[Salidas]]</f>
        <v>1</v>
      </c>
      <c r="J1878" s="12">
        <f>STOCK[[#This Row],[Precio Final]]*10%</f>
        <v>1.8</v>
      </c>
      <c r="K1878" s="9">
        <v>6</v>
      </c>
      <c r="L1878" s="9"/>
      <c r="M1878" s="13"/>
      <c r="N1878" s="8">
        <f t="shared" si="74"/>
        <v>0</v>
      </c>
      <c r="O1878" s="9">
        <f t="shared" si="73"/>
        <v>18</v>
      </c>
      <c r="P1878" s="9">
        <f>STOCK[[#This Row],[Precio Final]]-STOCK[[#This Row],[Costo total]]</f>
        <v>18</v>
      </c>
      <c r="Q1878" s="8">
        <f>STOCK[[#This Row],[Ganancia Unitaria]]*STOCK[[#This Row],[Salidas]]</f>
        <v>0</v>
      </c>
      <c r="R1878" s="8"/>
      <c r="S1878" s="8"/>
      <c r="T1878" s="9"/>
      <c r="U1878" s="8"/>
      <c r="V1878" s="8"/>
    </row>
    <row r="1879" spans="1:22" ht="34" customHeight="1" x14ac:dyDescent="0.2">
      <c r="A1879" s="14" t="s">
        <v>3658</v>
      </c>
      <c r="B1879" s="14" t="s">
        <v>3534</v>
      </c>
      <c r="C1879" s="16" t="s">
        <v>3656</v>
      </c>
      <c r="D1879" s="14" t="s">
        <v>3659</v>
      </c>
      <c r="E1879" s="15"/>
      <c r="F1879" s="15">
        <v>18</v>
      </c>
      <c r="G1879" s="14">
        <v>1</v>
      </c>
      <c r="H1879" s="17">
        <f>SUMIFS(VENTAS[Cantidad],VENTAS[Código del producto Vendido],STOCK[[#This Row],[Code]])</f>
        <v>0</v>
      </c>
      <c r="I1879" s="14">
        <f>STOCK[[#This Row],[Entradas]]-STOCK[[#This Row],[Salidas]]</f>
        <v>1</v>
      </c>
      <c r="J1879" s="18">
        <f>STOCK[[#This Row],[Precio Final]]*10%</f>
        <v>1.8</v>
      </c>
      <c r="K1879" s="15">
        <v>6</v>
      </c>
      <c r="L1879" s="15"/>
      <c r="M1879" s="19"/>
      <c r="N1879" s="14">
        <f t="shared" si="74"/>
        <v>0</v>
      </c>
      <c r="O1879" s="15">
        <f t="shared" si="73"/>
        <v>18</v>
      </c>
      <c r="P1879" s="15">
        <f>STOCK[[#This Row],[Precio Final]]-STOCK[[#This Row],[Costo total]]</f>
        <v>18</v>
      </c>
      <c r="Q1879" s="14">
        <f>STOCK[[#This Row],[Ganancia Unitaria]]*STOCK[[#This Row],[Salidas]]</f>
        <v>0</v>
      </c>
      <c r="R1879" s="14"/>
      <c r="S1879" s="14"/>
      <c r="T1879" s="15"/>
      <c r="U1879" s="14"/>
      <c r="V1879" s="14"/>
    </row>
    <row r="1880" spans="1:22" ht="34" customHeight="1" x14ac:dyDescent="0.2">
      <c r="A1880" s="8" t="s">
        <v>3660</v>
      </c>
      <c r="B1880" s="8" t="s">
        <v>3534</v>
      </c>
      <c r="C1880" s="10" t="s">
        <v>3661</v>
      </c>
      <c r="D1880" s="8" t="s">
        <v>1966</v>
      </c>
      <c r="E1880" s="9"/>
      <c r="F1880" s="9">
        <v>18</v>
      </c>
      <c r="G1880" s="8">
        <v>1</v>
      </c>
      <c r="H1880" s="11">
        <f>SUMIFS(VENTAS[Cantidad],VENTAS[Código del producto Vendido],STOCK[[#This Row],[Code]])</f>
        <v>0</v>
      </c>
      <c r="I1880" s="8">
        <v>1</v>
      </c>
      <c r="J1880" s="12">
        <f>STOCK[[#This Row],[Precio Final]]*10%</f>
        <v>1.8</v>
      </c>
      <c r="K1880" s="9">
        <v>6</v>
      </c>
      <c r="L1880" s="9"/>
      <c r="M1880" s="13"/>
      <c r="N1880" s="8">
        <f t="shared" si="74"/>
        <v>0</v>
      </c>
      <c r="O1880" s="9">
        <f t="shared" si="73"/>
        <v>18</v>
      </c>
      <c r="P1880" s="9">
        <f>STOCK[[#This Row],[Precio Final]]-STOCK[[#This Row],[Costo total]]</f>
        <v>18</v>
      </c>
      <c r="Q1880" s="8">
        <f>STOCK[[#This Row],[Ganancia Unitaria]]*STOCK[[#This Row],[Salidas]]</f>
        <v>0</v>
      </c>
      <c r="R1880" s="8"/>
      <c r="S1880" s="8"/>
      <c r="T1880" s="9"/>
      <c r="U1880" s="8"/>
      <c r="V1880" s="8"/>
    </row>
    <row r="1881" spans="1:22" ht="34" customHeight="1" x14ac:dyDescent="0.2">
      <c r="A1881" s="14" t="s">
        <v>3662</v>
      </c>
      <c r="B1881" s="14" t="s">
        <v>3534</v>
      </c>
      <c r="C1881" s="16" t="s">
        <v>3663</v>
      </c>
      <c r="D1881" s="14" t="s">
        <v>3664</v>
      </c>
      <c r="E1881" s="15"/>
      <c r="F1881" s="15">
        <v>20</v>
      </c>
      <c r="G1881" s="14">
        <v>1</v>
      </c>
      <c r="H1881" s="17">
        <f>SUMIFS(VENTAS[Cantidad],VENTAS[Código del producto Vendido],STOCK[[#This Row],[Code]])</f>
        <v>0</v>
      </c>
      <c r="I1881" s="14">
        <f>STOCK[[#This Row],[Entradas]]-STOCK[[#This Row],[Salidas]]</f>
        <v>1</v>
      </c>
      <c r="J1881" s="18">
        <f>STOCK[[#This Row],[Precio Final]]*10%</f>
        <v>2</v>
      </c>
      <c r="K1881" s="15">
        <v>6</v>
      </c>
      <c r="L1881" s="15"/>
      <c r="M1881" s="19"/>
      <c r="N1881" s="14">
        <f t="shared" si="74"/>
        <v>0</v>
      </c>
      <c r="O1881" s="15">
        <f t="shared" si="73"/>
        <v>20</v>
      </c>
      <c r="P1881" s="15">
        <f>STOCK[[#This Row],[Precio Final]]-STOCK[[#This Row],[Costo total]]</f>
        <v>20</v>
      </c>
      <c r="Q1881" s="14">
        <f>STOCK[[#This Row],[Ganancia Unitaria]]*STOCK[[#This Row],[Salidas]]</f>
        <v>0</v>
      </c>
      <c r="R1881" s="14"/>
      <c r="S1881" s="14"/>
      <c r="T1881" s="15"/>
      <c r="U1881" s="14"/>
      <c r="V1881" s="14"/>
    </row>
    <row r="1882" spans="1:22" ht="34" customHeight="1" x14ac:dyDescent="0.2">
      <c r="A1882" s="8" t="s">
        <v>3665</v>
      </c>
      <c r="B1882" s="8" t="s">
        <v>85</v>
      </c>
      <c r="C1882" s="10" t="s">
        <v>3666</v>
      </c>
      <c r="D1882" s="8" t="s">
        <v>46</v>
      </c>
      <c r="E1882" s="9"/>
      <c r="F1882" s="9">
        <v>28</v>
      </c>
      <c r="G1882" s="8">
        <v>1</v>
      </c>
      <c r="H1882" s="11">
        <f>SUMIFS(VENTAS[Cantidad],VENTAS[Código del producto Vendido],STOCK[[#This Row],[Code]])</f>
        <v>0</v>
      </c>
      <c r="I1882" s="8">
        <f>STOCK[[#This Row],[Entradas]]-STOCK[[#This Row],[Salidas]]</f>
        <v>1</v>
      </c>
      <c r="J1882" s="12">
        <f>STOCK[[#This Row],[Precio Final]]*10%</f>
        <v>2.8000000000000003</v>
      </c>
      <c r="K1882" s="9">
        <v>12</v>
      </c>
      <c r="L1882" s="9"/>
      <c r="M1882" s="13"/>
      <c r="N1882" s="8">
        <f t="shared" si="74"/>
        <v>0</v>
      </c>
      <c r="O1882" s="9">
        <f t="shared" si="73"/>
        <v>28</v>
      </c>
      <c r="P1882" s="9">
        <f>STOCK[[#This Row],[Precio Final]]-STOCK[[#This Row],[Costo total]]</f>
        <v>28</v>
      </c>
      <c r="Q1882" s="8">
        <f>STOCK[[#This Row],[Ganancia Unitaria]]*STOCK[[#This Row],[Salidas]]</f>
        <v>0</v>
      </c>
      <c r="R1882" s="8"/>
      <c r="S1882" s="8"/>
      <c r="T1882" s="9"/>
      <c r="U1882" s="8"/>
      <c r="V1882" s="8"/>
    </row>
    <row r="1883" spans="1:22" ht="34" customHeight="1" x14ac:dyDescent="0.2">
      <c r="A1883" s="14" t="s">
        <v>3667</v>
      </c>
      <c r="B1883" s="14" t="s">
        <v>494</v>
      </c>
      <c r="C1883" s="16" t="s">
        <v>3668</v>
      </c>
      <c r="D1883" s="14" t="s">
        <v>680</v>
      </c>
      <c r="E1883" s="15"/>
      <c r="F1883" s="15">
        <v>30</v>
      </c>
      <c r="G1883" s="14">
        <v>1</v>
      </c>
      <c r="H1883" s="17">
        <f>SUMIFS(VENTAS[Cantidad],VENTAS[Código del producto Vendido],STOCK[[#This Row],[Code]])</f>
        <v>0</v>
      </c>
      <c r="I1883" s="14">
        <f>STOCK[[#This Row],[Entradas]]-STOCK[[#This Row],[Salidas]]</f>
        <v>1</v>
      </c>
      <c r="J1883" s="18">
        <f>STOCK[[#This Row],[Precio Final]]*10%</f>
        <v>3</v>
      </c>
      <c r="K1883" s="15">
        <v>12</v>
      </c>
      <c r="L1883" s="15"/>
      <c r="M1883" s="19"/>
      <c r="N1883" s="14">
        <f t="shared" si="74"/>
        <v>0</v>
      </c>
      <c r="O1883" s="15">
        <f t="shared" si="73"/>
        <v>30</v>
      </c>
      <c r="P1883" s="15">
        <f>STOCK[[#This Row],[Precio Final]]-STOCK[[#This Row],[Costo total]]</f>
        <v>30</v>
      </c>
      <c r="Q1883" s="14">
        <f>STOCK[[#This Row],[Ganancia Unitaria]]*STOCK[[#This Row],[Salidas]]</f>
        <v>0</v>
      </c>
      <c r="R1883" s="14"/>
      <c r="S1883" s="14"/>
      <c r="T1883" s="15"/>
      <c r="U1883" s="14"/>
      <c r="V1883" s="14"/>
    </row>
    <row r="1884" spans="1:22" ht="34" customHeight="1" x14ac:dyDescent="0.2">
      <c r="A1884" s="8" t="s">
        <v>3669</v>
      </c>
      <c r="B1884" s="8" t="s">
        <v>3670</v>
      </c>
      <c r="C1884" s="10" t="s">
        <v>3671</v>
      </c>
      <c r="D1884" s="8" t="s">
        <v>2868</v>
      </c>
      <c r="E1884" s="9"/>
      <c r="F1884" s="9">
        <v>30</v>
      </c>
      <c r="G1884" s="8">
        <v>1</v>
      </c>
      <c r="H1884" s="11">
        <f>SUMIFS(VENTAS[Cantidad],VENTAS[Código del producto Vendido],STOCK[[#This Row],[Code]])</f>
        <v>0</v>
      </c>
      <c r="I1884" s="8">
        <f>STOCK[[#This Row],[Entradas]]-STOCK[[#This Row],[Salidas]]</f>
        <v>1</v>
      </c>
      <c r="J1884" s="12">
        <f>STOCK[[#This Row],[Precio Final]]*10%</f>
        <v>3</v>
      </c>
      <c r="K1884" s="9">
        <v>12</v>
      </c>
      <c r="L1884" s="9"/>
      <c r="M1884" s="13"/>
      <c r="N1884" s="8">
        <f t="shared" si="74"/>
        <v>0</v>
      </c>
      <c r="O1884" s="9">
        <f t="shared" si="73"/>
        <v>30</v>
      </c>
      <c r="P1884" s="9">
        <f>STOCK[[#This Row],[Precio Final]]-STOCK[[#This Row],[Costo total]]</f>
        <v>30</v>
      </c>
      <c r="Q1884" s="8">
        <f>STOCK[[#This Row],[Ganancia Unitaria]]*STOCK[[#This Row],[Salidas]]</f>
        <v>0</v>
      </c>
      <c r="R1884" s="8"/>
      <c r="S1884" s="8"/>
      <c r="T1884" s="9"/>
      <c r="U1884" s="8"/>
      <c r="V1884" s="8"/>
    </row>
    <row r="1885" spans="1:22" ht="34" customHeight="1" x14ac:dyDescent="0.2">
      <c r="A1885" s="14" t="s">
        <v>3672</v>
      </c>
      <c r="B1885" s="14" t="s">
        <v>494</v>
      </c>
      <c r="C1885" s="16" t="s">
        <v>3671</v>
      </c>
      <c r="D1885" s="14" t="s">
        <v>680</v>
      </c>
      <c r="E1885" s="15"/>
      <c r="F1885" s="15">
        <v>30</v>
      </c>
      <c r="G1885" s="14">
        <v>1</v>
      </c>
      <c r="H1885" s="17">
        <f>SUMIFS(VENTAS[Cantidad],VENTAS[Código del producto Vendido],STOCK[[#This Row],[Code]])</f>
        <v>0</v>
      </c>
      <c r="I1885" s="14">
        <f>STOCK[[#This Row],[Entradas]]-STOCK[[#This Row],[Salidas]]</f>
        <v>1</v>
      </c>
      <c r="J1885" s="18">
        <f>STOCK[[#This Row],[Precio Final]]*10%</f>
        <v>3</v>
      </c>
      <c r="K1885" s="15">
        <v>12</v>
      </c>
      <c r="L1885" s="15"/>
      <c r="M1885" s="19"/>
      <c r="N1885" s="14">
        <f t="shared" si="74"/>
        <v>0</v>
      </c>
      <c r="O1885" s="15">
        <f t="shared" si="73"/>
        <v>30</v>
      </c>
      <c r="P1885" s="15">
        <f>STOCK[[#This Row],[Precio Final]]-STOCK[[#This Row],[Costo total]]</f>
        <v>30</v>
      </c>
      <c r="Q1885" s="14">
        <f>STOCK[[#This Row],[Ganancia Unitaria]]*STOCK[[#This Row],[Salidas]]</f>
        <v>0</v>
      </c>
      <c r="R1885" s="14"/>
      <c r="S1885" s="14"/>
      <c r="T1885" s="15"/>
      <c r="U1885" s="14"/>
      <c r="V1885" s="14"/>
    </row>
    <row r="1886" spans="1:22" ht="51" customHeight="1" x14ac:dyDescent="0.2">
      <c r="A1886" s="8" t="s">
        <v>3673</v>
      </c>
      <c r="B1886" s="8" t="s">
        <v>85</v>
      </c>
      <c r="C1886" s="10" t="s">
        <v>3674</v>
      </c>
      <c r="D1886" s="8" t="s">
        <v>42</v>
      </c>
      <c r="E1886" s="9"/>
      <c r="F1886" s="9">
        <v>35</v>
      </c>
      <c r="G1886" s="8">
        <v>1</v>
      </c>
      <c r="H1886" s="11">
        <f>SUMIFS(VENTAS[Cantidad],VENTAS[Código del producto Vendido],STOCK[[#This Row],[Code]])</f>
        <v>0</v>
      </c>
      <c r="I1886" s="8">
        <f>STOCK[[#This Row],[Entradas]]-STOCK[[#This Row],[Salidas]]</f>
        <v>1</v>
      </c>
      <c r="J1886" s="12">
        <f>STOCK[[#This Row],[Precio Final]]*10%</f>
        <v>3.5</v>
      </c>
      <c r="K1886" s="9">
        <v>12</v>
      </c>
      <c r="L1886" s="9"/>
      <c r="M1886" s="13"/>
      <c r="N1886" s="8">
        <f t="shared" si="74"/>
        <v>0</v>
      </c>
      <c r="O1886" s="9">
        <f t="shared" si="73"/>
        <v>35</v>
      </c>
      <c r="P1886" s="9">
        <f>STOCK[[#This Row],[Precio Final]]-STOCK[[#This Row],[Costo total]]</f>
        <v>35</v>
      </c>
      <c r="Q1886" s="8">
        <f>STOCK[[#This Row],[Ganancia Unitaria]]*STOCK[[#This Row],[Salidas]]</f>
        <v>0</v>
      </c>
      <c r="R1886" s="8"/>
      <c r="S1886" s="8"/>
      <c r="T1886" s="9"/>
      <c r="U1886" s="8"/>
      <c r="V1886" s="8"/>
    </row>
    <row r="1887" spans="1:22" ht="51" customHeight="1" x14ac:dyDescent="0.2">
      <c r="A1887" s="14" t="s">
        <v>3675</v>
      </c>
      <c r="B1887" s="14" t="s">
        <v>494</v>
      </c>
      <c r="C1887" s="16" t="s">
        <v>3676</v>
      </c>
      <c r="D1887" s="14" t="s">
        <v>34</v>
      </c>
      <c r="E1887" s="15"/>
      <c r="F1887" s="15">
        <v>35</v>
      </c>
      <c r="G1887" s="14">
        <v>1</v>
      </c>
      <c r="H1887" s="17">
        <f>SUMIFS(VENTAS[Cantidad],VENTAS[Código del producto Vendido],STOCK[[#This Row],[Code]])</f>
        <v>0</v>
      </c>
      <c r="I1887" s="14">
        <f>STOCK[[#This Row],[Entradas]]-STOCK[[#This Row],[Salidas]]</f>
        <v>1</v>
      </c>
      <c r="J1887" s="18">
        <f>STOCK[[#This Row],[Precio Final]]*10%</f>
        <v>3.5</v>
      </c>
      <c r="K1887" s="15">
        <v>12</v>
      </c>
      <c r="L1887" s="15"/>
      <c r="M1887" s="19"/>
      <c r="N1887" s="14">
        <f t="shared" si="74"/>
        <v>0</v>
      </c>
      <c r="O1887" s="15">
        <f t="shared" si="73"/>
        <v>35</v>
      </c>
      <c r="P1887" s="15">
        <f>STOCK[[#This Row],[Precio Final]]-STOCK[[#This Row],[Costo total]]</f>
        <v>35</v>
      </c>
      <c r="Q1887" s="14">
        <f>STOCK[[#This Row],[Ganancia Unitaria]]*STOCK[[#This Row],[Salidas]]</f>
        <v>0</v>
      </c>
      <c r="R1887" s="14"/>
      <c r="S1887" s="14"/>
      <c r="T1887" s="15"/>
      <c r="U1887" s="14"/>
      <c r="V1887" s="14"/>
    </row>
    <row r="1888" spans="1:22" ht="34" customHeight="1" x14ac:dyDescent="0.2">
      <c r="A1888" s="8" t="s">
        <v>3677</v>
      </c>
      <c r="B1888" s="8" t="s">
        <v>3670</v>
      </c>
      <c r="C1888" s="10" t="s">
        <v>3678</v>
      </c>
      <c r="D1888" s="8" t="s">
        <v>224</v>
      </c>
      <c r="E1888" s="9"/>
      <c r="F1888" s="9">
        <v>30</v>
      </c>
      <c r="G1888" s="8">
        <v>1</v>
      </c>
      <c r="H1888" s="11">
        <f>SUMIFS(VENTAS[Cantidad],VENTAS[Código del producto Vendido],STOCK[[#This Row],[Code]])</f>
        <v>0</v>
      </c>
      <c r="I1888" s="8">
        <f>STOCK[[#This Row],[Entradas]]-STOCK[[#This Row],[Salidas]]</f>
        <v>1</v>
      </c>
      <c r="J1888" s="12">
        <f>STOCK[[#This Row],[Precio Final]]*10%</f>
        <v>3</v>
      </c>
      <c r="K1888" s="9">
        <v>12</v>
      </c>
      <c r="L1888" s="9"/>
      <c r="M1888" s="13"/>
      <c r="N1888" s="8">
        <f t="shared" si="74"/>
        <v>0</v>
      </c>
      <c r="O1888" s="9">
        <f t="shared" ref="O1888:O1921" si="75">F1888</f>
        <v>30</v>
      </c>
      <c r="P1888" s="9">
        <f>STOCK[[#This Row],[Precio Final]]-STOCK[[#This Row],[Costo total]]</f>
        <v>30</v>
      </c>
      <c r="Q1888" s="8">
        <f>STOCK[[#This Row],[Ganancia Unitaria]]*STOCK[[#This Row],[Salidas]]</f>
        <v>0</v>
      </c>
      <c r="R1888" s="8"/>
      <c r="S1888" s="8"/>
      <c r="T1888" s="9"/>
      <c r="U1888" s="8"/>
      <c r="V1888" s="8"/>
    </row>
    <row r="1889" spans="1:22" ht="34" customHeight="1" x14ac:dyDescent="0.2">
      <c r="A1889" s="14" t="s">
        <v>3679</v>
      </c>
      <c r="B1889" s="14" t="s">
        <v>494</v>
      </c>
      <c r="C1889" s="16" t="s">
        <v>3680</v>
      </c>
      <c r="D1889" s="14" t="s">
        <v>34</v>
      </c>
      <c r="E1889" s="15"/>
      <c r="F1889" s="15">
        <v>22</v>
      </c>
      <c r="G1889" s="14">
        <v>1</v>
      </c>
      <c r="H1889" s="17">
        <f>SUMIFS(VENTAS[Cantidad],VENTAS[Código del producto Vendido],STOCK[[#This Row],[Code]])</f>
        <v>0</v>
      </c>
      <c r="I1889" s="14">
        <f>STOCK[[#This Row],[Entradas]]-STOCK[[#This Row],[Salidas]]</f>
        <v>1</v>
      </c>
      <c r="J1889" s="18">
        <f>STOCK[[#This Row],[Precio Final]]*10%</f>
        <v>2.2000000000000002</v>
      </c>
      <c r="K1889" s="15">
        <v>12</v>
      </c>
      <c r="L1889" s="15"/>
      <c r="M1889" s="19"/>
      <c r="N1889" s="14">
        <f t="shared" si="74"/>
        <v>0</v>
      </c>
      <c r="O1889" s="15">
        <f t="shared" si="75"/>
        <v>22</v>
      </c>
      <c r="P1889" s="15">
        <f>STOCK[[#This Row],[Precio Final]]-STOCK[[#This Row],[Costo total]]</f>
        <v>22</v>
      </c>
      <c r="Q1889" s="14">
        <f>STOCK[[#This Row],[Ganancia Unitaria]]*STOCK[[#This Row],[Salidas]]</f>
        <v>0</v>
      </c>
      <c r="R1889" s="14"/>
      <c r="S1889" s="14"/>
      <c r="T1889" s="15"/>
      <c r="U1889" s="14"/>
      <c r="V1889" s="14"/>
    </row>
    <row r="1890" spans="1:22" ht="51" customHeight="1" x14ac:dyDescent="0.2">
      <c r="A1890" s="8" t="s">
        <v>3681</v>
      </c>
      <c r="B1890" s="8" t="s">
        <v>494</v>
      </c>
      <c r="C1890" s="10" t="s">
        <v>3682</v>
      </c>
      <c r="D1890" s="8" t="s">
        <v>34</v>
      </c>
      <c r="E1890" s="9"/>
      <c r="F1890" s="9">
        <v>22</v>
      </c>
      <c r="G1890" s="8">
        <v>1</v>
      </c>
      <c r="H1890" s="11">
        <f>SUMIFS(VENTAS[Cantidad],VENTAS[Código del producto Vendido],STOCK[[#This Row],[Code]])</f>
        <v>0</v>
      </c>
      <c r="I1890" s="8">
        <f>STOCK[[#This Row],[Entradas]]-STOCK[[#This Row],[Salidas]]</f>
        <v>1</v>
      </c>
      <c r="J1890" s="12">
        <f>STOCK[[#This Row],[Precio Final]]*10%</f>
        <v>2.2000000000000002</v>
      </c>
      <c r="K1890" s="9">
        <v>12</v>
      </c>
      <c r="L1890" s="9"/>
      <c r="M1890" s="13"/>
      <c r="N1890" s="8">
        <f t="shared" si="74"/>
        <v>0</v>
      </c>
      <c r="O1890" s="9">
        <f t="shared" si="75"/>
        <v>22</v>
      </c>
      <c r="P1890" s="9">
        <f>STOCK[[#This Row],[Precio Final]]-STOCK[[#This Row],[Costo total]]</f>
        <v>22</v>
      </c>
      <c r="Q1890" s="8">
        <f>STOCK[[#This Row],[Ganancia Unitaria]]*STOCK[[#This Row],[Salidas]]</f>
        <v>0</v>
      </c>
      <c r="R1890" s="8"/>
      <c r="S1890" s="8"/>
      <c r="T1890" s="9"/>
      <c r="U1890" s="8"/>
      <c r="V1890" s="8"/>
    </row>
    <row r="1891" spans="1:22" ht="34" customHeight="1" x14ac:dyDescent="0.2">
      <c r="A1891" s="14" t="s">
        <v>3683</v>
      </c>
      <c r="B1891" s="14" t="s">
        <v>85</v>
      </c>
      <c r="C1891" s="16" t="s">
        <v>3684</v>
      </c>
      <c r="D1891" s="14" t="s">
        <v>1794</v>
      </c>
      <c r="E1891" s="15"/>
      <c r="F1891" s="15">
        <v>28</v>
      </c>
      <c r="G1891" s="14">
        <v>1</v>
      </c>
      <c r="H1891" s="17">
        <f>SUMIFS(VENTAS[Cantidad],VENTAS[Código del producto Vendido],STOCK[[#This Row],[Code]])</f>
        <v>0</v>
      </c>
      <c r="I1891" s="14">
        <f>STOCK[[#This Row],[Entradas]]-STOCK[[#This Row],[Salidas]]</f>
        <v>1</v>
      </c>
      <c r="J1891" s="18">
        <f>STOCK[[#This Row],[Precio Final]]*10%</f>
        <v>2.8000000000000003</v>
      </c>
      <c r="K1891" s="15">
        <v>12</v>
      </c>
      <c r="L1891" s="15"/>
      <c r="M1891" s="19"/>
      <c r="N1891" s="14">
        <f t="shared" si="74"/>
        <v>0</v>
      </c>
      <c r="O1891" s="15">
        <f t="shared" si="75"/>
        <v>28</v>
      </c>
      <c r="P1891" s="15">
        <f>STOCK[[#This Row],[Precio Final]]-STOCK[[#This Row],[Costo total]]</f>
        <v>28</v>
      </c>
      <c r="Q1891" s="14">
        <f>STOCK[[#This Row],[Ganancia Unitaria]]*STOCK[[#This Row],[Salidas]]</f>
        <v>0</v>
      </c>
      <c r="R1891" s="14"/>
      <c r="S1891" s="14"/>
      <c r="T1891" s="15"/>
      <c r="U1891" s="14"/>
      <c r="V1891" s="14"/>
    </row>
    <row r="1892" spans="1:22" ht="34" customHeight="1" x14ac:dyDescent="0.2">
      <c r="A1892" s="8" t="s">
        <v>3685</v>
      </c>
      <c r="B1892" s="8" t="s">
        <v>3670</v>
      </c>
      <c r="C1892" s="10" t="s">
        <v>3686</v>
      </c>
      <c r="D1892" s="8" t="s">
        <v>113</v>
      </c>
      <c r="E1892" s="9"/>
      <c r="F1892" s="9">
        <v>35</v>
      </c>
      <c r="G1892" s="8">
        <v>1</v>
      </c>
      <c r="H1892" s="11">
        <f>SUMIFS(VENTAS[Cantidad],VENTAS[Código del producto Vendido],STOCK[[#This Row],[Code]])</f>
        <v>0</v>
      </c>
      <c r="I1892" s="8">
        <f>STOCK[[#This Row],[Entradas]]-STOCK[[#This Row],[Salidas]]</f>
        <v>1</v>
      </c>
      <c r="J1892" s="12">
        <f>STOCK[[#This Row],[Precio Final]]*10%</f>
        <v>3.5</v>
      </c>
      <c r="K1892" s="9">
        <v>12</v>
      </c>
      <c r="L1892" s="9"/>
      <c r="M1892" s="13"/>
      <c r="N1892" s="8">
        <f t="shared" si="74"/>
        <v>0</v>
      </c>
      <c r="O1892" s="9">
        <f t="shared" si="75"/>
        <v>35</v>
      </c>
      <c r="P1892" s="9">
        <f>STOCK[[#This Row],[Precio Final]]-STOCK[[#This Row],[Costo total]]</f>
        <v>35</v>
      </c>
      <c r="Q1892" s="8">
        <f>STOCK[[#This Row],[Ganancia Unitaria]]*STOCK[[#This Row],[Salidas]]</f>
        <v>0</v>
      </c>
      <c r="R1892" s="8"/>
      <c r="S1892" s="8"/>
      <c r="T1892" s="9"/>
      <c r="U1892" s="8"/>
      <c r="V1892" s="8"/>
    </row>
    <row r="1893" spans="1:22" ht="51" customHeight="1" x14ac:dyDescent="0.2">
      <c r="A1893" s="14" t="s">
        <v>3687</v>
      </c>
      <c r="B1893" s="14" t="s">
        <v>494</v>
      </c>
      <c r="C1893" s="16" t="s">
        <v>3688</v>
      </c>
      <c r="D1893" s="14" t="s">
        <v>680</v>
      </c>
      <c r="E1893" s="15"/>
      <c r="F1893" s="15">
        <v>35</v>
      </c>
      <c r="G1893" s="14">
        <v>1</v>
      </c>
      <c r="H1893" s="17">
        <f>SUMIFS(VENTAS[Cantidad],VENTAS[Código del producto Vendido],STOCK[[#This Row],[Code]])</f>
        <v>0</v>
      </c>
      <c r="I1893" s="14">
        <f>STOCK[[#This Row],[Entradas]]-STOCK[[#This Row],[Salidas]]</f>
        <v>1</v>
      </c>
      <c r="J1893" s="18">
        <f>STOCK[[#This Row],[Precio Final]]*10%</f>
        <v>3.5</v>
      </c>
      <c r="K1893" s="15">
        <v>12</v>
      </c>
      <c r="L1893" s="15"/>
      <c r="M1893" s="19"/>
      <c r="N1893" s="14">
        <f t="shared" si="74"/>
        <v>0</v>
      </c>
      <c r="O1893" s="15">
        <f t="shared" si="75"/>
        <v>35</v>
      </c>
      <c r="P1893" s="15">
        <f>STOCK[[#This Row],[Precio Final]]-STOCK[[#This Row],[Costo total]]</f>
        <v>35</v>
      </c>
      <c r="Q1893" s="14">
        <f>STOCK[[#This Row],[Ganancia Unitaria]]*STOCK[[#This Row],[Salidas]]</f>
        <v>0</v>
      </c>
      <c r="R1893" s="14"/>
      <c r="S1893" s="14"/>
      <c r="T1893" s="15"/>
      <c r="U1893" s="14"/>
      <c r="V1893" s="14"/>
    </row>
    <row r="1894" spans="1:22" ht="34" customHeight="1" x14ac:dyDescent="0.2">
      <c r="A1894" s="8" t="s">
        <v>3689</v>
      </c>
      <c r="B1894" s="8" t="s">
        <v>85</v>
      </c>
      <c r="C1894" s="10" t="s">
        <v>3690</v>
      </c>
      <c r="D1894" s="8" t="s">
        <v>1794</v>
      </c>
      <c r="E1894" s="9"/>
      <c r="F1894" s="9">
        <v>55</v>
      </c>
      <c r="G1894" s="8">
        <v>1</v>
      </c>
      <c r="H1894" s="11">
        <f>SUMIFS(VENTAS[Cantidad],VENTAS[Código del producto Vendido],STOCK[[#This Row],[Code]])</f>
        <v>0</v>
      </c>
      <c r="I1894" s="8">
        <f>STOCK[[#This Row],[Entradas]]-STOCK[[#This Row],[Salidas]]</f>
        <v>1</v>
      </c>
      <c r="J1894" s="12">
        <f>STOCK[[#This Row],[Precio Final]]*10%</f>
        <v>5.5</v>
      </c>
      <c r="K1894" s="9">
        <v>12</v>
      </c>
      <c r="L1894" s="9"/>
      <c r="M1894" s="13"/>
      <c r="N1894" s="8">
        <f t="shared" si="74"/>
        <v>0</v>
      </c>
      <c r="O1894" s="9">
        <f t="shared" si="75"/>
        <v>55</v>
      </c>
      <c r="P1894" s="9">
        <f>STOCK[[#This Row],[Precio Final]]-STOCK[[#This Row],[Costo total]]</f>
        <v>55</v>
      </c>
      <c r="Q1894" s="8">
        <f>STOCK[[#This Row],[Ganancia Unitaria]]*STOCK[[#This Row],[Salidas]]</f>
        <v>0</v>
      </c>
      <c r="R1894" s="8"/>
      <c r="S1894" s="8"/>
      <c r="T1894" s="9"/>
      <c r="U1894" s="8"/>
      <c r="V1894" s="8"/>
    </row>
    <row r="1895" spans="1:22" ht="34" customHeight="1" x14ac:dyDescent="0.2">
      <c r="A1895" s="14" t="s">
        <v>3691</v>
      </c>
      <c r="B1895" s="14" t="s">
        <v>494</v>
      </c>
      <c r="C1895" s="16" t="s">
        <v>3692</v>
      </c>
      <c r="D1895" s="14" t="s">
        <v>680</v>
      </c>
      <c r="E1895" s="15"/>
      <c r="F1895" s="15">
        <v>35</v>
      </c>
      <c r="G1895" s="14">
        <v>1</v>
      </c>
      <c r="H1895" s="17">
        <f>SUMIFS(VENTAS[Cantidad],VENTAS[Código del producto Vendido],STOCK[[#This Row],[Code]])</f>
        <v>0</v>
      </c>
      <c r="I1895" s="14">
        <f>STOCK[[#This Row],[Entradas]]-STOCK[[#This Row],[Salidas]]</f>
        <v>1</v>
      </c>
      <c r="J1895" s="18">
        <f>STOCK[[#This Row],[Precio Final]]*10%</f>
        <v>3.5</v>
      </c>
      <c r="K1895" s="15">
        <v>12</v>
      </c>
      <c r="L1895" s="15"/>
      <c r="M1895" s="19"/>
      <c r="N1895" s="14">
        <f t="shared" si="74"/>
        <v>0</v>
      </c>
      <c r="O1895" s="15">
        <f t="shared" si="75"/>
        <v>35</v>
      </c>
      <c r="P1895" s="15">
        <f>STOCK[[#This Row],[Precio Final]]-STOCK[[#This Row],[Costo total]]</f>
        <v>35</v>
      </c>
      <c r="Q1895" s="14">
        <f>STOCK[[#This Row],[Ganancia Unitaria]]*STOCK[[#This Row],[Salidas]]</f>
        <v>0</v>
      </c>
      <c r="R1895" s="14"/>
      <c r="S1895" s="14"/>
      <c r="T1895" s="15"/>
      <c r="U1895" s="14"/>
      <c r="V1895" s="14"/>
    </row>
    <row r="1896" spans="1:22" ht="34" customHeight="1" x14ac:dyDescent="0.2">
      <c r="A1896" s="8" t="s">
        <v>3693</v>
      </c>
      <c r="B1896" s="8" t="s">
        <v>3670</v>
      </c>
      <c r="C1896" s="10" t="s">
        <v>3694</v>
      </c>
      <c r="D1896" s="8" t="s">
        <v>3695</v>
      </c>
      <c r="E1896" s="9"/>
      <c r="F1896" s="9">
        <v>40</v>
      </c>
      <c r="G1896" s="8">
        <v>1</v>
      </c>
      <c r="H1896" s="11">
        <f>SUMIFS(VENTAS[Cantidad],VENTAS[Código del producto Vendido],STOCK[[#This Row],[Code]])</f>
        <v>0</v>
      </c>
      <c r="I1896" s="8">
        <f>STOCK[[#This Row],[Entradas]]-STOCK[[#This Row],[Salidas]]</f>
        <v>1</v>
      </c>
      <c r="J1896" s="12">
        <f>STOCK[[#This Row],[Precio Final]]*10%</f>
        <v>4</v>
      </c>
      <c r="K1896" s="9">
        <v>12</v>
      </c>
      <c r="L1896" s="9"/>
      <c r="M1896" s="13"/>
      <c r="N1896" s="8">
        <f t="shared" si="74"/>
        <v>0</v>
      </c>
      <c r="O1896" s="9">
        <f t="shared" si="75"/>
        <v>40</v>
      </c>
      <c r="P1896" s="9">
        <f>STOCK[[#This Row],[Precio Final]]-STOCK[[#This Row],[Costo total]]</f>
        <v>40</v>
      </c>
      <c r="Q1896" s="8">
        <f>STOCK[[#This Row],[Ganancia Unitaria]]*STOCK[[#This Row],[Salidas]]</f>
        <v>0</v>
      </c>
      <c r="R1896" s="8"/>
      <c r="S1896" s="8"/>
      <c r="T1896" s="9"/>
      <c r="U1896" s="8"/>
      <c r="V1896" s="8"/>
    </row>
    <row r="1897" spans="1:22" ht="34" customHeight="1" x14ac:dyDescent="0.2">
      <c r="A1897" s="14" t="s">
        <v>3696</v>
      </c>
      <c r="B1897" s="14" t="s">
        <v>494</v>
      </c>
      <c r="C1897" s="16" t="s">
        <v>3697</v>
      </c>
      <c r="D1897" s="14" t="s">
        <v>3301</v>
      </c>
      <c r="E1897" s="15"/>
      <c r="F1897" s="15">
        <v>50</v>
      </c>
      <c r="G1897" s="14">
        <v>1</v>
      </c>
      <c r="H1897" s="17">
        <f>SUMIFS(VENTAS[Cantidad],VENTAS[Código del producto Vendido],STOCK[[#This Row],[Code]])</f>
        <v>0</v>
      </c>
      <c r="I1897" s="14">
        <f>STOCK[[#This Row],[Entradas]]-STOCK[[#This Row],[Salidas]]</f>
        <v>1</v>
      </c>
      <c r="J1897" s="18">
        <f>STOCK[[#This Row],[Precio Final]]*10%</f>
        <v>5</v>
      </c>
      <c r="K1897" s="15">
        <v>12</v>
      </c>
      <c r="L1897" s="15"/>
      <c r="M1897" s="19"/>
      <c r="N1897" s="14">
        <f t="shared" si="74"/>
        <v>0</v>
      </c>
      <c r="O1897" s="15">
        <f t="shared" si="75"/>
        <v>50</v>
      </c>
      <c r="P1897" s="15">
        <f>STOCK[[#This Row],[Precio Final]]-STOCK[[#This Row],[Costo total]]</f>
        <v>50</v>
      </c>
      <c r="Q1897" s="14">
        <f>STOCK[[#This Row],[Ganancia Unitaria]]*STOCK[[#This Row],[Salidas]]</f>
        <v>0</v>
      </c>
      <c r="R1897" s="14"/>
      <c r="S1897" s="14"/>
      <c r="T1897" s="15"/>
      <c r="U1897" s="14"/>
      <c r="V1897" s="14"/>
    </row>
    <row r="1898" spans="1:22" ht="34" customHeight="1" x14ac:dyDescent="0.2">
      <c r="A1898" s="8" t="s">
        <v>3698</v>
      </c>
      <c r="B1898" s="8" t="s">
        <v>494</v>
      </c>
      <c r="C1898" s="10" t="s">
        <v>3699</v>
      </c>
      <c r="D1898" s="8" t="s">
        <v>3301</v>
      </c>
      <c r="E1898" s="9"/>
      <c r="F1898" s="9">
        <v>40</v>
      </c>
      <c r="G1898" s="8">
        <v>1</v>
      </c>
      <c r="H1898" s="11">
        <f>SUMIFS(VENTAS[Cantidad],VENTAS[Código del producto Vendido],STOCK[[#This Row],[Code]])</f>
        <v>0</v>
      </c>
      <c r="I1898" s="8">
        <f>STOCK[[#This Row],[Entradas]]-STOCK[[#This Row],[Salidas]]</f>
        <v>1</v>
      </c>
      <c r="J1898" s="12">
        <f>STOCK[[#This Row],[Precio Final]]*10%</f>
        <v>4</v>
      </c>
      <c r="K1898" s="9">
        <v>12</v>
      </c>
      <c r="L1898" s="9"/>
      <c r="M1898" s="13"/>
      <c r="N1898" s="8">
        <f t="shared" si="74"/>
        <v>0</v>
      </c>
      <c r="O1898" s="9">
        <f t="shared" si="75"/>
        <v>40</v>
      </c>
      <c r="P1898" s="9">
        <f>STOCK[[#This Row],[Precio Final]]-STOCK[[#This Row],[Costo total]]</f>
        <v>40</v>
      </c>
      <c r="Q1898" s="8">
        <f>STOCK[[#This Row],[Ganancia Unitaria]]*STOCK[[#This Row],[Salidas]]</f>
        <v>0</v>
      </c>
      <c r="R1898" s="8"/>
      <c r="S1898" s="8"/>
      <c r="T1898" s="9"/>
      <c r="U1898" s="8"/>
      <c r="V1898" s="8"/>
    </row>
    <row r="1899" spans="1:22" ht="34" customHeight="1" x14ac:dyDescent="0.2">
      <c r="A1899" s="14" t="s">
        <v>3700</v>
      </c>
      <c r="B1899" s="14" t="s">
        <v>85</v>
      </c>
      <c r="C1899" s="16" t="s">
        <v>3701</v>
      </c>
      <c r="D1899" s="14" t="s">
        <v>46</v>
      </c>
      <c r="E1899" s="15"/>
      <c r="F1899" s="15">
        <v>20</v>
      </c>
      <c r="G1899" s="14">
        <v>1</v>
      </c>
      <c r="H1899" s="17">
        <f>SUMIFS(VENTAS[Cantidad],VENTAS[Código del producto Vendido],STOCK[[#This Row],[Code]])</f>
        <v>0</v>
      </c>
      <c r="I1899" s="14">
        <f>STOCK[[#This Row],[Entradas]]-STOCK[[#This Row],[Salidas]]</f>
        <v>1</v>
      </c>
      <c r="J1899" s="18">
        <f>STOCK[[#This Row],[Precio Final]]*10%</f>
        <v>2</v>
      </c>
      <c r="K1899" s="15">
        <v>12</v>
      </c>
      <c r="L1899" s="15"/>
      <c r="M1899" s="19"/>
      <c r="N1899" s="14">
        <f t="shared" si="74"/>
        <v>0</v>
      </c>
      <c r="O1899" s="15">
        <f t="shared" si="75"/>
        <v>20</v>
      </c>
      <c r="P1899" s="15">
        <f>STOCK[[#This Row],[Precio Final]]-STOCK[[#This Row],[Costo total]]</f>
        <v>20</v>
      </c>
      <c r="Q1899" s="14">
        <f>STOCK[[#This Row],[Ganancia Unitaria]]*STOCK[[#This Row],[Salidas]]</f>
        <v>0</v>
      </c>
      <c r="R1899" s="14"/>
      <c r="S1899" s="14"/>
      <c r="T1899" s="15"/>
      <c r="U1899" s="14"/>
      <c r="V1899" s="14"/>
    </row>
    <row r="1900" spans="1:22" ht="34" customHeight="1" x14ac:dyDescent="0.2">
      <c r="A1900" s="8" t="s">
        <v>3702</v>
      </c>
      <c r="B1900" s="8" t="s">
        <v>85</v>
      </c>
      <c r="C1900" s="10" t="s">
        <v>3701</v>
      </c>
      <c r="D1900" s="8" t="s">
        <v>42</v>
      </c>
      <c r="E1900" s="9"/>
      <c r="F1900" s="9">
        <v>20</v>
      </c>
      <c r="G1900" s="8">
        <v>3</v>
      </c>
      <c r="H1900" s="11">
        <f>SUMIFS(VENTAS[Cantidad],VENTAS[Código del producto Vendido],STOCK[[#This Row],[Code]])</f>
        <v>0</v>
      </c>
      <c r="I1900" s="8">
        <f>STOCK[[#This Row],[Entradas]]-STOCK[[#This Row],[Salidas]]</f>
        <v>3</v>
      </c>
      <c r="J1900" s="12">
        <f>STOCK[[#This Row],[Precio Final]]*10%</f>
        <v>2</v>
      </c>
      <c r="K1900" s="9">
        <v>12</v>
      </c>
      <c r="L1900" s="9"/>
      <c r="M1900" s="13"/>
      <c r="N1900" s="8">
        <f t="shared" si="74"/>
        <v>0</v>
      </c>
      <c r="O1900" s="9">
        <f t="shared" si="75"/>
        <v>20</v>
      </c>
      <c r="P1900" s="9">
        <f>STOCK[[#This Row],[Precio Final]]-STOCK[[#This Row],[Costo total]]</f>
        <v>20</v>
      </c>
      <c r="Q1900" s="8">
        <f>STOCK[[#This Row],[Ganancia Unitaria]]*STOCK[[#This Row],[Salidas]]</f>
        <v>0</v>
      </c>
      <c r="R1900" s="8"/>
      <c r="S1900" s="8"/>
      <c r="T1900" s="9"/>
      <c r="U1900" s="8"/>
      <c r="V1900" s="8"/>
    </row>
    <row r="1901" spans="1:22" ht="34" customHeight="1" x14ac:dyDescent="0.2">
      <c r="A1901" s="14" t="s">
        <v>3703</v>
      </c>
      <c r="B1901" s="14" t="s">
        <v>85</v>
      </c>
      <c r="C1901" s="16" t="s">
        <v>3701</v>
      </c>
      <c r="D1901" s="14" t="s">
        <v>224</v>
      </c>
      <c r="E1901" s="15"/>
      <c r="F1901" s="15">
        <v>20</v>
      </c>
      <c r="G1901" s="14">
        <v>1</v>
      </c>
      <c r="H1901" s="17">
        <f>SUMIFS(VENTAS[Cantidad],VENTAS[Código del producto Vendido],STOCK[[#This Row],[Code]])</f>
        <v>0</v>
      </c>
      <c r="I1901" s="14">
        <f>STOCK[[#This Row],[Entradas]]-STOCK[[#This Row],[Salidas]]</f>
        <v>1</v>
      </c>
      <c r="J1901" s="18">
        <f>STOCK[[#This Row],[Precio Final]]*10%</f>
        <v>2</v>
      </c>
      <c r="K1901" s="15">
        <v>12</v>
      </c>
      <c r="L1901" s="15"/>
      <c r="M1901" s="19"/>
      <c r="N1901" s="14">
        <f t="shared" si="74"/>
        <v>0</v>
      </c>
      <c r="O1901" s="15">
        <f t="shared" si="75"/>
        <v>20</v>
      </c>
      <c r="P1901" s="15">
        <f>STOCK[[#This Row],[Precio Final]]-STOCK[[#This Row],[Costo total]]</f>
        <v>20</v>
      </c>
      <c r="Q1901" s="14">
        <f>STOCK[[#This Row],[Ganancia Unitaria]]*STOCK[[#This Row],[Salidas]]</f>
        <v>0</v>
      </c>
      <c r="R1901" s="14"/>
      <c r="S1901" s="14"/>
      <c r="T1901" s="15"/>
      <c r="U1901" s="14"/>
      <c r="V1901" s="14"/>
    </row>
    <row r="1902" spans="1:22" ht="34" customHeight="1" x14ac:dyDescent="0.2">
      <c r="A1902" s="8" t="s">
        <v>3704</v>
      </c>
      <c r="B1902" s="8" t="s">
        <v>494</v>
      </c>
      <c r="C1902" s="10" t="s">
        <v>3705</v>
      </c>
      <c r="D1902" s="8" t="s">
        <v>34</v>
      </c>
      <c r="E1902" s="9"/>
      <c r="F1902" s="9">
        <v>20</v>
      </c>
      <c r="G1902" s="8">
        <v>1</v>
      </c>
      <c r="H1902" s="11">
        <f>SUMIFS(VENTAS[Cantidad],VENTAS[Código del producto Vendido],STOCK[[#This Row],[Code]])</f>
        <v>0</v>
      </c>
      <c r="I1902" s="8">
        <f>STOCK[[#This Row],[Entradas]]-STOCK[[#This Row],[Salidas]]</f>
        <v>1</v>
      </c>
      <c r="J1902" s="12">
        <f>STOCK[[#This Row],[Precio Final]]*10%</f>
        <v>2</v>
      </c>
      <c r="K1902" s="9">
        <v>12</v>
      </c>
      <c r="L1902" s="9"/>
      <c r="M1902" s="13"/>
      <c r="N1902" s="8">
        <f t="shared" si="74"/>
        <v>0</v>
      </c>
      <c r="O1902" s="9">
        <f t="shared" si="75"/>
        <v>20</v>
      </c>
      <c r="P1902" s="9">
        <f>STOCK[[#This Row],[Precio Final]]-STOCK[[#This Row],[Costo total]]</f>
        <v>20</v>
      </c>
      <c r="Q1902" s="8">
        <f>STOCK[[#This Row],[Ganancia Unitaria]]*STOCK[[#This Row],[Salidas]]</f>
        <v>0</v>
      </c>
      <c r="R1902" s="8"/>
      <c r="S1902" s="8"/>
      <c r="T1902" s="9"/>
      <c r="U1902" s="8"/>
      <c r="V1902" s="8"/>
    </row>
    <row r="1903" spans="1:22" ht="34" customHeight="1" x14ac:dyDescent="0.2">
      <c r="A1903" s="14" t="s">
        <v>3706</v>
      </c>
      <c r="B1903" s="14" t="s">
        <v>494</v>
      </c>
      <c r="C1903" s="16" t="s">
        <v>3707</v>
      </c>
      <c r="D1903" s="14" t="s">
        <v>2077</v>
      </c>
      <c r="E1903" s="15"/>
      <c r="F1903" s="15">
        <v>20</v>
      </c>
      <c r="G1903" s="14">
        <v>1</v>
      </c>
      <c r="H1903" s="17">
        <f>SUMIFS(VENTAS[Cantidad],VENTAS[Código del producto Vendido],STOCK[[#This Row],[Code]])</f>
        <v>0</v>
      </c>
      <c r="I1903" s="14">
        <f>STOCK[[#This Row],[Entradas]]-STOCK[[#This Row],[Salidas]]</f>
        <v>1</v>
      </c>
      <c r="J1903" s="18">
        <f>STOCK[[#This Row],[Precio Final]]*10%</f>
        <v>2</v>
      </c>
      <c r="K1903" s="15">
        <v>12</v>
      </c>
      <c r="L1903" s="15"/>
      <c r="M1903" s="19"/>
      <c r="N1903" s="14">
        <f t="shared" si="74"/>
        <v>0</v>
      </c>
      <c r="O1903" s="15">
        <f t="shared" si="75"/>
        <v>20</v>
      </c>
      <c r="P1903" s="15">
        <f>STOCK[[#This Row],[Precio Final]]-STOCK[[#This Row],[Costo total]]</f>
        <v>20</v>
      </c>
      <c r="Q1903" s="14">
        <f>STOCK[[#This Row],[Ganancia Unitaria]]*STOCK[[#This Row],[Salidas]]</f>
        <v>0</v>
      </c>
      <c r="R1903" s="14"/>
      <c r="S1903" s="14"/>
      <c r="T1903" s="15"/>
      <c r="U1903" s="14"/>
      <c r="V1903" s="14"/>
    </row>
    <row r="1904" spans="1:22" ht="34" customHeight="1" x14ac:dyDescent="0.2">
      <c r="A1904" s="8" t="s">
        <v>3708</v>
      </c>
      <c r="B1904" s="8" t="s">
        <v>321</v>
      </c>
      <c r="C1904" s="10" t="s">
        <v>3709</v>
      </c>
      <c r="D1904" s="8" t="s">
        <v>34</v>
      </c>
      <c r="E1904" s="9"/>
      <c r="F1904" s="9">
        <v>30</v>
      </c>
      <c r="G1904" s="8">
        <v>1</v>
      </c>
      <c r="H1904" s="11">
        <f>SUMIFS(VENTAS[Cantidad],VENTAS[Código del producto Vendido],STOCK[[#This Row],[Code]])</f>
        <v>0</v>
      </c>
      <c r="I1904" s="8">
        <f>STOCK[[#This Row],[Entradas]]-STOCK[[#This Row],[Salidas]]</f>
        <v>1</v>
      </c>
      <c r="J1904" s="12">
        <f>STOCK[[#This Row],[Precio Final]]*10%</f>
        <v>3</v>
      </c>
      <c r="K1904" s="9">
        <v>12</v>
      </c>
      <c r="L1904" s="9"/>
      <c r="M1904" s="13"/>
      <c r="N1904" s="8">
        <f t="shared" si="74"/>
        <v>0</v>
      </c>
      <c r="O1904" s="9">
        <f t="shared" si="75"/>
        <v>30</v>
      </c>
      <c r="P1904" s="9">
        <f>STOCK[[#This Row],[Precio Final]]-STOCK[[#This Row],[Costo total]]</f>
        <v>30</v>
      </c>
      <c r="Q1904" s="8">
        <f>STOCK[[#This Row],[Ganancia Unitaria]]*STOCK[[#This Row],[Salidas]]</f>
        <v>0</v>
      </c>
      <c r="R1904" s="8"/>
      <c r="S1904" s="8"/>
      <c r="T1904" s="9"/>
      <c r="U1904" s="8"/>
      <c r="V1904" s="8"/>
    </row>
    <row r="1905" spans="1:22" ht="51" customHeight="1" x14ac:dyDescent="0.2">
      <c r="A1905" s="14" t="s">
        <v>3710</v>
      </c>
      <c r="B1905" s="14" t="s">
        <v>321</v>
      </c>
      <c r="C1905" s="16" t="s">
        <v>3711</v>
      </c>
      <c r="D1905" s="14" t="s">
        <v>575</v>
      </c>
      <c r="E1905" s="15"/>
      <c r="F1905" s="15">
        <v>40</v>
      </c>
      <c r="G1905" s="14">
        <v>1</v>
      </c>
      <c r="H1905" s="17">
        <f>SUMIFS(VENTAS[Cantidad],VENTAS[Código del producto Vendido],STOCK[[#This Row],[Code]])</f>
        <v>0</v>
      </c>
      <c r="I1905" s="14">
        <f>STOCK[[#This Row],[Entradas]]-STOCK[[#This Row],[Salidas]]</f>
        <v>1</v>
      </c>
      <c r="J1905" s="18">
        <f>STOCK[[#This Row],[Precio Final]]*10%</f>
        <v>4</v>
      </c>
      <c r="K1905" s="15">
        <v>12</v>
      </c>
      <c r="L1905" s="15"/>
      <c r="M1905" s="19"/>
      <c r="N1905" s="14">
        <f t="shared" si="74"/>
        <v>0</v>
      </c>
      <c r="O1905" s="15">
        <f t="shared" si="75"/>
        <v>40</v>
      </c>
      <c r="P1905" s="15">
        <f>STOCK[[#This Row],[Precio Final]]-STOCK[[#This Row],[Costo total]]</f>
        <v>40</v>
      </c>
      <c r="Q1905" s="14">
        <f>STOCK[[#This Row],[Ganancia Unitaria]]*STOCK[[#This Row],[Salidas]]</f>
        <v>0</v>
      </c>
      <c r="R1905" s="14"/>
      <c r="S1905" s="14"/>
      <c r="T1905" s="15"/>
      <c r="U1905" s="14"/>
      <c r="V1905" s="14"/>
    </row>
    <row r="1906" spans="1:22" ht="34" customHeight="1" x14ac:dyDescent="0.2">
      <c r="A1906" s="8" t="s">
        <v>3712</v>
      </c>
      <c r="B1906" s="8" t="s">
        <v>807</v>
      </c>
      <c r="C1906" s="10" t="s">
        <v>3713</v>
      </c>
      <c r="D1906" s="8" t="s">
        <v>1423</v>
      </c>
      <c r="E1906" s="9"/>
      <c r="F1906" s="9">
        <v>30</v>
      </c>
      <c r="G1906" s="8">
        <v>1</v>
      </c>
      <c r="H1906" s="11">
        <f>SUMIFS(VENTAS[Cantidad],VENTAS[Código del producto Vendido],STOCK[[#This Row],[Code]])</f>
        <v>0</v>
      </c>
      <c r="I1906" s="8">
        <f>STOCK[[#This Row],[Entradas]]-STOCK[[#This Row],[Salidas]]</f>
        <v>1</v>
      </c>
      <c r="J1906" s="12">
        <f>STOCK[[#This Row],[Precio Final]]*10%</f>
        <v>3</v>
      </c>
      <c r="K1906" s="9">
        <v>12</v>
      </c>
      <c r="L1906" s="9"/>
      <c r="M1906" s="13"/>
      <c r="N1906" s="8">
        <f t="shared" si="74"/>
        <v>0</v>
      </c>
      <c r="O1906" s="9">
        <f t="shared" si="75"/>
        <v>30</v>
      </c>
      <c r="P1906" s="9">
        <f>STOCK[[#This Row],[Precio Final]]-STOCK[[#This Row],[Costo total]]</f>
        <v>30</v>
      </c>
      <c r="Q1906" s="8">
        <f>STOCK[[#This Row],[Ganancia Unitaria]]*STOCK[[#This Row],[Salidas]]</f>
        <v>0</v>
      </c>
      <c r="R1906" s="8"/>
      <c r="S1906" s="8"/>
      <c r="T1906" s="9"/>
      <c r="U1906" s="8"/>
      <c r="V1906" s="8"/>
    </row>
    <row r="1907" spans="1:22" ht="34" customHeight="1" x14ac:dyDescent="0.2">
      <c r="A1907" s="14" t="s">
        <v>3714</v>
      </c>
      <c r="B1907" s="14" t="s">
        <v>160</v>
      </c>
      <c r="C1907" s="16" t="s">
        <v>3715</v>
      </c>
      <c r="D1907" s="14" t="s">
        <v>1163</v>
      </c>
      <c r="E1907" s="15"/>
      <c r="F1907" s="15">
        <v>30</v>
      </c>
      <c r="G1907" s="14">
        <v>1</v>
      </c>
      <c r="H1907" s="17">
        <f>SUMIFS(VENTAS[Cantidad],VENTAS[Código del producto Vendido],STOCK[[#This Row],[Code]])</f>
        <v>0</v>
      </c>
      <c r="I1907" s="14">
        <f>STOCK[[#This Row],[Entradas]]-STOCK[[#This Row],[Salidas]]</f>
        <v>1</v>
      </c>
      <c r="J1907" s="18">
        <f>STOCK[[#This Row],[Precio Final]]*10%</f>
        <v>3</v>
      </c>
      <c r="K1907" s="15">
        <v>12</v>
      </c>
      <c r="L1907" s="15"/>
      <c r="M1907" s="19"/>
      <c r="N1907" s="14">
        <f t="shared" si="74"/>
        <v>0</v>
      </c>
      <c r="O1907" s="15">
        <f t="shared" si="75"/>
        <v>30</v>
      </c>
      <c r="P1907" s="15">
        <f>STOCK[[#This Row],[Precio Final]]-STOCK[[#This Row],[Costo total]]</f>
        <v>30</v>
      </c>
      <c r="Q1907" s="14">
        <f>STOCK[[#This Row],[Ganancia Unitaria]]*STOCK[[#This Row],[Salidas]]</f>
        <v>0</v>
      </c>
      <c r="R1907" s="14"/>
      <c r="S1907" s="14"/>
      <c r="T1907" s="15"/>
      <c r="U1907" s="14"/>
      <c r="V1907" s="14"/>
    </row>
    <row r="1908" spans="1:22" ht="34" customHeight="1" x14ac:dyDescent="0.2">
      <c r="A1908" s="8" t="s">
        <v>3716</v>
      </c>
      <c r="B1908" s="8" t="s">
        <v>321</v>
      </c>
      <c r="C1908" s="10" t="s">
        <v>3715</v>
      </c>
      <c r="D1908" s="8" t="s">
        <v>622</v>
      </c>
      <c r="E1908" s="9"/>
      <c r="F1908" s="9">
        <v>30</v>
      </c>
      <c r="G1908" s="8">
        <v>1</v>
      </c>
      <c r="H1908" s="11">
        <f>SUMIFS(VENTAS[Cantidad],VENTAS[Código del producto Vendido],STOCK[[#This Row],[Code]])</f>
        <v>0</v>
      </c>
      <c r="I1908" s="8">
        <f>STOCK[[#This Row],[Entradas]]-STOCK[[#This Row],[Salidas]]</f>
        <v>1</v>
      </c>
      <c r="J1908" s="12">
        <f>STOCK[[#This Row],[Precio Final]]*10%</f>
        <v>3</v>
      </c>
      <c r="K1908" s="9">
        <v>12</v>
      </c>
      <c r="L1908" s="9"/>
      <c r="M1908" s="13"/>
      <c r="N1908" s="8">
        <f t="shared" si="74"/>
        <v>0</v>
      </c>
      <c r="O1908" s="9">
        <f t="shared" si="75"/>
        <v>30</v>
      </c>
      <c r="P1908" s="9">
        <f>STOCK[[#This Row],[Precio Final]]-STOCK[[#This Row],[Costo total]]</f>
        <v>30</v>
      </c>
      <c r="Q1908" s="8">
        <f>STOCK[[#This Row],[Ganancia Unitaria]]*STOCK[[#This Row],[Salidas]]</f>
        <v>0</v>
      </c>
      <c r="R1908" s="8"/>
      <c r="S1908" s="8"/>
      <c r="T1908" s="9"/>
      <c r="U1908" s="8"/>
      <c r="V1908" s="8"/>
    </row>
    <row r="1909" spans="1:22" ht="34" customHeight="1" x14ac:dyDescent="0.2">
      <c r="A1909" s="14" t="s">
        <v>3717</v>
      </c>
      <c r="B1909" s="14" t="s">
        <v>160</v>
      </c>
      <c r="C1909" s="16" t="s">
        <v>3718</v>
      </c>
      <c r="D1909" s="14" t="s">
        <v>42</v>
      </c>
      <c r="E1909" s="15"/>
      <c r="F1909" s="15">
        <v>20</v>
      </c>
      <c r="G1909" s="14">
        <v>1</v>
      </c>
      <c r="H1909" s="17">
        <f>SUMIFS(VENTAS[Cantidad],VENTAS[Código del producto Vendido],STOCK[[#This Row],[Code]])</f>
        <v>0</v>
      </c>
      <c r="I1909" s="14">
        <f>STOCK[[#This Row],[Entradas]]-STOCK[[#This Row],[Salidas]]</f>
        <v>1</v>
      </c>
      <c r="J1909" s="18">
        <f>STOCK[[#This Row],[Precio Final]]*10%</f>
        <v>2</v>
      </c>
      <c r="K1909" s="15">
        <v>12</v>
      </c>
      <c r="L1909" s="15"/>
      <c r="M1909" s="19"/>
      <c r="N1909" s="14">
        <f t="shared" si="74"/>
        <v>0</v>
      </c>
      <c r="O1909" s="15">
        <f t="shared" si="75"/>
        <v>20</v>
      </c>
      <c r="P1909" s="15">
        <f>STOCK[[#This Row],[Precio Final]]-STOCK[[#This Row],[Costo total]]</f>
        <v>20</v>
      </c>
      <c r="Q1909" s="14">
        <f>STOCK[[#This Row],[Ganancia Unitaria]]*STOCK[[#This Row],[Salidas]]</f>
        <v>0</v>
      </c>
      <c r="R1909" s="14"/>
      <c r="S1909" s="14"/>
      <c r="T1909" s="15"/>
      <c r="U1909" s="14"/>
      <c r="V1909" s="14"/>
    </row>
    <row r="1910" spans="1:22" ht="34" customHeight="1" x14ac:dyDescent="0.2">
      <c r="A1910" s="8" t="s">
        <v>3719</v>
      </c>
      <c r="B1910" s="8" t="s">
        <v>3720</v>
      </c>
      <c r="C1910" s="10" t="s">
        <v>3721</v>
      </c>
      <c r="D1910" s="8" t="s">
        <v>113</v>
      </c>
      <c r="E1910" s="9"/>
      <c r="F1910" s="9">
        <v>30</v>
      </c>
      <c r="G1910" s="8">
        <v>1</v>
      </c>
      <c r="H1910" s="11">
        <f>SUMIFS(VENTAS[Cantidad],VENTAS[Código del producto Vendido],STOCK[[#This Row],[Code]])</f>
        <v>0</v>
      </c>
      <c r="I1910" s="8">
        <f>STOCK[[#This Row],[Entradas]]-STOCK[[#This Row],[Salidas]]</f>
        <v>1</v>
      </c>
      <c r="J1910" s="12">
        <f>STOCK[[#This Row],[Precio Final]]*10%</f>
        <v>3</v>
      </c>
      <c r="K1910" s="9">
        <v>12</v>
      </c>
      <c r="L1910" s="9"/>
      <c r="M1910" s="13"/>
      <c r="N1910" s="8">
        <f t="shared" si="74"/>
        <v>0</v>
      </c>
      <c r="O1910" s="9">
        <f t="shared" si="75"/>
        <v>30</v>
      </c>
      <c r="P1910" s="9">
        <f>STOCK[[#This Row],[Precio Final]]-STOCK[[#This Row],[Costo total]]</f>
        <v>30</v>
      </c>
      <c r="Q1910" s="8">
        <f>STOCK[[#This Row],[Ganancia Unitaria]]*STOCK[[#This Row],[Salidas]]</f>
        <v>0</v>
      </c>
      <c r="R1910" s="8"/>
      <c r="S1910" s="8"/>
      <c r="T1910" s="9"/>
      <c r="U1910" s="8"/>
      <c r="V1910" s="8"/>
    </row>
    <row r="1911" spans="1:22" ht="51" customHeight="1" x14ac:dyDescent="0.2">
      <c r="A1911" s="14" t="s">
        <v>3722</v>
      </c>
      <c r="B1911" s="14" t="s">
        <v>83</v>
      </c>
      <c r="C1911" s="16" t="s">
        <v>3723</v>
      </c>
      <c r="D1911" s="14" t="s">
        <v>34</v>
      </c>
      <c r="E1911" s="15"/>
      <c r="F1911" s="15">
        <v>35</v>
      </c>
      <c r="G1911" s="14">
        <v>1</v>
      </c>
      <c r="H1911" s="17">
        <f>SUMIFS(VENTAS[Cantidad],VENTAS[Código del producto Vendido],STOCK[[#This Row],[Code]])</f>
        <v>0</v>
      </c>
      <c r="I1911" s="14">
        <f>STOCK[[#This Row],[Entradas]]-STOCK[[#This Row],[Salidas]]</f>
        <v>1</v>
      </c>
      <c r="J1911" s="18">
        <f>STOCK[[#This Row],[Precio Final]]*10%</f>
        <v>3.5</v>
      </c>
      <c r="K1911" s="15">
        <v>12</v>
      </c>
      <c r="L1911" s="15"/>
      <c r="M1911" s="19"/>
      <c r="N1911" s="14">
        <f t="shared" si="74"/>
        <v>0</v>
      </c>
      <c r="O1911" s="15">
        <f t="shared" si="75"/>
        <v>35</v>
      </c>
      <c r="P1911" s="15">
        <f>STOCK[[#This Row],[Precio Final]]-STOCK[[#This Row],[Costo total]]</f>
        <v>35</v>
      </c>
      <c r="Q1911" s="14">
        <f>STOCK[[#This Row],[Ganancia Unitaria]]*STOCK[[#This Row],[Salidas]]</f>
        <v>0</v>
      </c>
      <c r="R1911" s="14"/>
      <c r="S1911" s="14"/>
      <c r="T1911" s="15"/>
      <c r="U1911" s="14"/>
      <c r="V1911" s="14"/>
    </row>
    <row r="1912" spans="1:22" ht="34" customHeight="1" x14ac:dyDescent="0.2">
      <c r="A1912" s="8" t="s">
        <v>3724</v>
      </c>
      <c r="B1912" s="8" t="s">
        <v>80</v>
      </c>
      <c r="C1912" s="10" t="s">
        <v>3725</v>
      </c>
      <c r="D1912" s="8" t="s">
        <v>42</v>
      </c>
      <c r="E1912" s="9"/>
      <c r="F1912" s="9">
        <v>25</v>
      </c>
      <c r="G1912" s="8">
        <v>1</v>
      </c>
      <c r="H1912" s="11">
        <f>SUMIFS(VENTAS[Cantidad],VENTAS[Código del producto Vendido],STOCK[[#This Row],[Code]])</f>
        <v>0</v>
      </c>
      <c r="I1912" s="8">
        <f>STOCK[[#This Row],[Entradas]]-STOCK[[#This Row],[Salidas]]</f>
        <v>1</v>
      </c>
      <c r="J1912" s="12">
        <f>STOCK[[#This Row],[Precio Final]]*10%</f>
        <v>2.5</v>
      </c>
      <c r="K1912" s="9">
        <v>12</v>
      </c>
      <c r="L1912" s="9"/>
      <c r="M1912" s="13"/>
      <c r="N1912" s="8">
        <f t="shared" si="74"/>
        <v>0</v>
      </c>
      <c r="O1912" s="9">
        <f t="shared" si="75"/>
        <v>25</v>
      </c>
      <c r="P1912" s="9">
        <f>STOCK[[#This Row],[Precio Final]]-STOCK[[#This Row],[Costo total]]</f>
        <v>25</v>
      </c>
      <c r="Q1912" s="8">
        <f>STOCK[[#This Row],[Ganancia Unitaria]]*STOCK[[#This Row],[Salidas]]</f>
        <v>0</v>
      </c>
      <c r="R1912" s="8"/>
      <c r="S1912" s="8"/>
      <c r="T1912" s="9"/>
      <c r="U1912" s="8"/>
      <c r="V1912" s="8"/>
    </row>
    <row r="1913" spans="1:22" ht="51" customHeight="1" x14ac:dyDescent="0.2">
      <c r="A1913" s="14" t="s">
        <v>3726</v>
      </c>
      <c r="B1913" s="14" t="s">
        <v>3720</v>
      </c>
      <c r="C1913" s="16" t="s">
        <v>3727</v>
      </c>
      <c r="D1913" s="14" t="s">
        <v>113</v>
      </c>
      <c r="E1913" s="15"/>
      <c r="F1913" s="15">
        <v>35</v>
      </c>
      <c r="G1913" s="14">
        <v>1</v>
      </c>
      <c r="H1913" s="17">
        <f>SUMIFS(VENTAS[Cantidad],VENTAS[Código del producto Vendido],STOCK[[#This Row],[Code]])</f>
        <v>0</v>
      </c>
      <c r="I1913" s="14">
        <f>STOCK[[#This Row],[Entradas]]-STOCK[[#This Row],[Salidas]]</f>
        <v>1</v>
      </c>
      <c r="J1913" s="18">
        <f>STOCK[[#This Row],[Precio Final]]*10%</f>
        <v>3.5</v>
      </c>
      <c r="K1913" s="15">
        <v>12</v>
      </c>
      <c r="L1913" s="15"/>
      <c r="M1913" s="19"/>
      <c r="N1913" s="14">
        <f t="shared" si="74"/>
        <v>0</v>
      </c>
      <c r="O1913" s="15">
        <f t="shared" si="75"/>
        <v>35</v>
      </c>
      <c r="P1913" s="15">
        <f>STOCK[[#This Row],[Precio Final]]-STOCK[[#This Row],[Costo total]]</f>
        <v>35</v>
      </c>
      <c r="Q1913" s="14">
        <f>STOCK[[#This Row],[Ganancia Unitaria]]*STOCK[[#This Row],[Salidas]]</f>
        <v>0</v>
      </c>
      <c r="R1913" s="14"/>
      <c r="S1913" s="14"/>
      <c r="T1913" s="15"/>
      <c r="U1913" s="14"/>
      <c r="V1913" s="14"/>
    </row>
    <row r="1914" spans="1:22" ht="34" customHeight="1" x14ac:dyDescent="0.2">
      <c r="A1914" s="8" t="s">
        <v>3728</v>
      </c>
      <c r="B1914" s="8" t="s">
        <v>3729</v>
      </c>
      <c r="C1914" s="10" t="s">
        <v>3730</v>
      </c>
      <c r="D1914" s="8" t="s">
        <v>113</v>
      </c>
      <c r="E1914" s="9"/>
      <c r="F1914" s="9">
        <v>20</v>
      </c>
      <c r="G1914" s="8">
        <v>1</v>
      </c>
      <c r="H1914" s="11">
        <f>SUMIFS(VENTAS[Cantidad],VENTAS[Código del producto Vendido],STOCK[[#This Row],[Code]])</f>
        <v>0</v>
      </c>
      <c r="I1914" s="8">
        <f>STOCK[[#This Row],[Entradas]]-STOCK[[#This Row],[Salidas]]</f>
        <v>1</v>
      </c>
      <c r="J1914" s="12">
        <f>STOCK[[#This Row],[Precio Final]]*10%</f>
        <v>2</v>
      </c>
      <c r="K1914" s="9">
        <v>12</v>
      </c>
      <c r="L1914" s="9"/>
      <c r="M1914" s="13"/>
      <c r="N1914" s="8">
        <f t="shared" si="74"/>
        <v>0</v>
      </c>
      <c r="O1914" s="9">
        <f t="shared" si="75"/>
        <v>20</v>
      </c>
      <c r="P1914" s="9">
        <f>STOCK[[#This Row],[Precio Final]]-STOCK[[#This Row],[Costo total]]</f>
        <v>20</v>
      </c>
      <c r="Q1914" s="8">
        <f>STOCK[[#This Row],[Ganancia Unitaria]]*STOCK[[#This Row],[Salidas]]</f>
        <v>0</v>
      </c>
      <c r="R1914" s="8"/>
      <c r="S1914" s="8"/>
      <c r="T1914" s="9"/>
      <c r="U1914" s="8"/>
      <c r="V1914" s="8"/>
    </row>
    <row r="1915" spans="1:22" ht="34" customHeight="1" x14ac:dyDescent="0.2">
      <c r="A1915" s="14" t="s">
        <v>3731</v>
      </c>
      <c r="B1915" s="14" t="s">
        <v>513</v>
      </c>
      <c r="C1915" s="16" t="s">
        <v>3732</v>
      </c>
      <c r="D1915" s="14" t="s">
        <v>34</v>
      </c>
      <c r="E1915" s="15"/>
      <c r="F1915" s="15">
        <v>20</v>
      </c>
      <c r="G1915" s="14">
        <v>1</v>
      </c>
      <c r="H1915" s="17">
        <f>SUMIFS(VENTAS[Cantidad],VENTAS[Código del producto Vendido],STOCK[[#This Row],[Code]])</f>
        <v>0</v>
      </c>
      <c r="I1915" s="14">
        <f>STOCK[[#This Row],[Entradas]]-STOCK[[#This Row],[Salidas]]</f>
        <v>1</v>
      </c>
      <c r="J1915" s="18">
        <f>STOCK[[#This Row],[Precio Final]]*10%</f>
        <v>2</v>
      </c>
      <c r="K1915" s="15">
        <v>12</v>
      </c>
      <c r="L1915" s="15"/>
      <c r="M1915" s="19"/>
      <c r="N1915" s="14">
        <f t="shared" si="74"/>
        <v>0</v>
      </c>
      <c r="O1915" s="15">
        <f t="shared" si="75"/>
        <v>20</v>
      </c>
      <c r="P1915" s="15">
        <f>STOCK[[#This Row],[Precio Final]]-STOCK[[#This Row],[Costo total]]</f>
        <v>20</v>
      </c>
      <c r="Q1915" s="14">
        <f>STOCK[[#This Row],[Ganancia Unitaria]]*STOCK[[#This Row],[Salidas]]</f>
        <v>0</v>
      </c>
      <c r="R1915" s="14"/>
      <c r="S1915" s="14"/>
      <c r="T1915" s="15"/>
      <c r="U1915" s="14"/>
      <c r="V1915" s="14"/>
    </row>
    <row r="1916" spans="1:22" ht="34" customHeight="1" x14ac:dyDescent="0.2">
      <c r="A1916" s="8" t="s">
        <v>3733</v>
      </c>
      <c r="B1916" s="8" t="s">
        <v>3729</v>
      </c>
      <c r="C1916" s="10" t="s">
        <v>3734</v>
      </c>
      <c r="D1916" s="8" t="s">
        <v>224</v>
      </c>
      <c r="E1916" s="9"/>
      <c r="F1916" s="9">
        <v>20</v>
      </c>
      <c r="G1916" s="8">
        <v>1</v>
      </c>
      <c r="H1916" s="11">
        <f>SUMIFS(VENTAS[Cantidad],VENTAS[Código del producto Vendido],STOCK[[#This Row],[Code]])</f>
        <v>0</v>
      </c>
      <c r="I1916" s="8">
        <f>STOCK[[#This Row],[Entradas]]-STOCK[[#This Row],[Salidas]]</f>
        <v>1</v>
      </c>
      <c r="J1916" s="12">
        <f>STOCK[[#This Row],[Precio Final]]*10%</f>
        <v>2</v>
      </c>
      <c r="K1916" s="9">
        <v>12</v>
      </c>
      <c r="L1916" s="9"/>
      <c r="M1916" s="13"/>
      <c r="N1916" s="8">
        <f t="shared" si="74"/>
        <v>0</v>
      </c>
      <c r="O1916" s="9">
        <f t="shared" si="75"/>
        <v>20</v>
      </c>
      <c r="P1916" s="9">
        <f>STOCK[[#This Row],[Precio Final]]-STOCK[[#This Row],[Costo total]]</f>
        <v>20</v>
      </c>
      <c r="Q1916" s="8">
        <f>STOCK[[#This Row],[Ganancia Unitaria]]*STOCK[[#This Row],[Salidas]]</f>
        <v>0</v>
      </c>
      <c r="R1916" s="8"/>
      <c r="S1916" s="8"/>
      <c r="T1916" s="9"/>
      <c r="U1916" s="8"/>
      <c r="V1916" s="8"/>
    </row>
    <row r="1917" spans="1:22" ht="34" customHeight="1" x14ac:dyDescent="0.2">
      <c r="A1917" s="14" t="s">
        <v>3735</v>
      </c>
      <c r="B1917" s="14" t="s">
        <v>149</v>
      </c>
      <c r="C1917" s="16" t="s">
        <v>3736</v>
      </c>
      <c r="D1917" s="14" t="s">
        <v>46</v>
      </c>
      <c r="E1917" s="15"/>
      <c r="F1917" s="15">
        <v>18</v>
      </c>
      <c r="G1917" s="14">
        <v>1</v>
      </c>
      <c r="H1917" s="17">
        <f>SUMIFS(VENTAS[Cantidad],VENTAS[Código del producto Vendido],STOCK[[#This Row],[Code]])</f>
        <v>0</v>
      </c>
      <c r="I1917" s="14">
        <f>STOCK[[#This Row],[Entradas]]-STOCK[[#This Row],[Salidas]]</f>
        <v>1</v>
      </c>
      <c r="J1917" s="18">
        <f>STOCK[[#This Row],[Precio Final]]*10%</f>
        <v>1.8</v>
      </c>
      <c r="K1917" s="15">
        <v>12</v>
      </c>
      <c r="L1917" s="15"/>
      <c r="M1917" s="19"/>
      <c r="N1917" s="14">
        <f t="shared" si="74"/>
        <v>0</v>
      </c>
      <c r="O1917" s="15">
        <f t="shared" si="75"/>
        <v>18</v>
      </c>
      <c r="P1917" s="15">
        <f>STOCK[[#This Row],[Precio Final]]-STOCK[[#This Row],[Costo total]]</f>
        <v>18</v>
      </c>
      <c r="Q1917" s="14">
        <f>STOCK[[#This Row],[Ganancia Unitaria]]*STOCK[[#This Row],[Salidas]]</f>
        <v>0</v>
      </c>
      <c r="R1917" s="14"/>
      <c r="S1917" s="14"/>
      <c r="T1917" s="15"/>
      <c r="U1917" s="14"/>
      <c r="V1917" s="14"/>
    </row>
    <row r="1918" spans="1:22" ht="51" customHeight="1" x14ac:dyDescent="0.2">
      <c r="A1918" s="8" t="s">
        <v>3737</v>
      </c>
      <c r="B1918" s="8" t="s">
        <v>3729</v>
      </c>
      <c r="C1918" s="10" t="s">
        <v>3738</v>
      </c>
      <c r="D1918" s="8" t="s">
        <v>113</v>
      </c>
      <c r="E1918" s="9"/>
      <c r="F1918" s="9">
        <v>30</v>
      </c>
      <c r="G1918" s="8">
        <v>1</v>
      </c>
      <c r="H1918" s="11">
        <f>SUMIFS(VENTAS[Cantidad],VENTAS[Código del producto Vendido],STOCK[[#This Row],[Code]])</f>
        <v>0</v>
      </c>
      <c r="I1918" s="8">
        <f>STOCK[[#This Row],[Entradas]]-STOCK[[#This Row],[Salidas]]</f>
        <v>1</v>
      </c>
      <c r="J1918" s="12">
        <f>STOCK[[#This Row],[Precio Final]]*10%</f>
        <v>3</v>
      </c>
      <c r="K1918" s="9">
        <v>12</v>
      </c>
      <c r="L1918" s="9"/>
      <c r="M1918" s="13"/>
      <c r="N1918" s="8">
        <f t="shared" si="74"/>
        <v>0</v>
      </c>
      <c r="O1918" s="9">
        <f t="shared" si="75"/>
        <v>30</v>
      </c>
      <c r="P1918" s="9">
        <f>STOCK[[#This Row],[Precio Final]]-STOCK[[#This Row],[Costo total]]</f>
        <v>30</v>
      </c>
      <c r="Q1918" s="8">
        <f>STOCK[[#This Row],[Ganancia Unitaria]]*STOCK[[#This Row],[Salidas]]</f>
        <v>0</v>
      </c>
      <c r="R1918" s="8"/>
      <c r="S1918" s="8"/>
      <c r="T1918" s="9"/>
      <c r="U1918" s="8"/>
      <c r="V1918" s="8"/>
    </row>
    <row r="1919" spans="1:22" ht="34" customHeight="1" x14ac:dyDescent="0.2">
      <c r="A1919" s="14" t="s">
        <v>3739</v>
      </c>
      <c r="B1919" s="14" t="s">
        <v>118</v>
      </c>
      <c r="C1919" s="16" t="s">
        <v>3607</v>
      </c>
      <c r="D1919" s="14" t="s">
        <v>2552</v>
      </c>
      <c r="E1919" s="15"/>
      <c r="F1919" s="15">
        <v>35</v>
      </c>
      <c r="G1919" s="14">
        <v>1</v>
      </c>
      <c r="H1919" s="17">
        <f>SUMIFS(VENTAS[Cantidad],VENTAS[Código del producto Vendido],STOCK[[#This Row],[Code]])</f>
        <v>0</v>
      </c>
      <c r="I1919" s="14">
        <v>1</v>
      </c>
      <c r="J1919" s="18">
        <f>STOCK[[#This Row],[Precio Final]]*10%</f>
        <v>3.5</v>
      </c>
      <c r="K1919" s="15">
        <v>0</v>
      </c>
      <c r="L1919" s="15"/>
      <c r="M1919" s="19"/>
      <c r="N1919" s="14">
        <f t="shared" si="74"/>
        <v>0</v>
      </c>
      <c r="O1919" s="15">
        <f t="shared" si="75"/>
        <v>35</v>
      </c>
      <c r="P1919" s="15">
        <f>STOCK[[#This Row],[Precio Final]]-STOCK[[#This Row],[Costo total]]</f>
        <v>35</v>
      </c>
      <c r="Q1919" s="14">
        <f>STOCK[[#This Row],[Ganancia Unitaria]]*STOCK[[#This Row],[Salidas]]</f>
        <v>0</v>
      </c>
      <c r="R1919" s="14"/>
      <c r="S1919" s="14"/>
      <c r="T1919" s="15"/>
      <c r="U1919" s="14"/>
      <c r="V1919" s="14"/>
    </row>
    <row r="1920" spans="1:22" ht="34" customHeight="1" x14ac:dyDescent="0.2">
      <c r="A1920" s="8" t="s">
        <v>3740</v>
      </c>
      <c r="B1920" s="8" t="s">
        <v>118</v>
      </c>
      <c r="C1920" s="10" t="s">
        <v>3741</v>
      </c>
      <c r="D1920" s="8" t="s">
        <v>2946</v>
      </c>
      <c r="E1920" s="9"/>
      <c r="F1920" s="9">
        <v>35</v>
      </c>
      <c r="G1920" s="8">
        <v>1</v>
      </c>
      <c r="H1920" s="11">
        <f>SUMIFS(VENTAS[Cantidad],VENTAS[Código del producto Vendido],STOCK[[#This Row],[Code]])</f>
        <v>1</v>
      </c>
      <c r="I1920" s="8">
        <v>1</v>
      </c>
      <c r="J1920" s="12">
        <f>STOCK[[#This Row],[Precio Final]]*10%</f>
        <v>3.5</v>
      </c>
      <c r="K1920" s="9">
        <v>0</v>
      </c>
      <c r="L1920" s="9"/>
      <c r="M1920" s="13"/>
      <c r="N1920" s="8">
        <f t="shared" si="74"/>
        <v>0</v>
      </c>
      <c r="O1920" s="9">
        <f t="shared" si="75"/>
        <v>35</v>
      </c>
      <c r="P1920" s="9">
        <f>STOCK[[#This Row],[Precio Final]]-STOCK[[#This Row],[Costo total]]</f>
        <v>35</v>
      </c>
      <c r="Q1920" s="8">
        <f>STOCK[[#This Row],[Ganancia Unitaria]]*STOCK[[#This Row],[Salidas]]</f>
        <v>35</v>
      </c>
      <c r="R1920" s="8"/>
      <c r="S1920" s="8"/>
      <c r="T1920" s="9"/>
      <c r="U1920" s="8"/>
      <c r="V1920" s="8"/>
    </row>
    <row r="1921" spans="1:22" ht="34" customHeight="1" x14ac:dyDescent="0.2">
      <c r="A1921" s="23" t="s">
        <v>3742</v>
      </c>
      <c r="B1921" s="23" t="s">
        <v>3616</v>
      </c>
      <c r="C1921" s="25" t="s">
        <v>3743</v>
      </c>
      <c r="D1921" s="23" t="s">
        <v>3744</v>
      </c>
      <c r="E1921" s="24"/>
      <c r="F1921" s="24">
        <v>50</v>
      </c>
      <c r="G1921" s="23">
        <v>1</v>
      </c>
      <c r="H1921" s="26">
        <f>SUMIFS(VENTAS[Cantidad],VENTAS[Código del producto Vendido],STOCK[[#This Row],[Code]])</f>
        <v>0</v>
      </c>
      <c r="I1921" s="23">
        <f>STOCK[[#This Row],[Entradas]]-STOCK[[#This Row],[Salidas]]</f>
        <v>1</v>
      </c>
      <c r="J1921" s="27">
        <f>STOCK[[#This Row],[Precio Final]]*10%</f>
        <v>5</v>
      </c>
      <c r="K1921" s="24">
        <v>0</v>
      </c>
      <c r="L1921" s="24"/>
      <c r="M1921" s="28"/>
      <c r="N1921" s="23">
        <f t="shared" si="74"/>
        <v>0</v>
      </c>
      <c r="O1921" s="24">
        <f t="shared" si="75"/>
        <v>50</v>
      </c>
      <c r="P1921" s="24">
        <f>STOCK[[#This Row],[Precio Final]]-STOCK[[#This Row],[Costo total]]</f>
        <v>50</v>
      </c>
      <c r="Q1921" s="23">
        <f>STOCK[[#This Row],[Ganancia Unitaria]]*STOCK[[#This Row],[Salidas]]</f>
        <v>0</v>
      </c>
      <c r="R1921" s="23"/>
      <c r="S1921" s="23"/>
      <c r="T1921" s="24"/>
      <c r="U1921" s="23"/>
      <c r="V1921" s="23"/>
    </row>
  </sheetData>
  <conditionalFormatting sqref="A2:A1920 G114:H1921 L114:L1921 O453:P453 U112">
    <cfRule type="expression" dxfId="35860" priority="52340">
      <formula>$I2=0</formula>
    </cfRule>
  </conditionalFormatting>
  <conditionalFormatting sqref="L114:L1921">
    <cfRule type="cellIs" dxfId="35859" priority="52338" operator="lessThan">
      <formula>0</formula>
    </cfRule>
    <cfRule type="cellIs" dxfId="35858" priority="52339" operator="lessThan">
      <formula>0</formula>
    </cfRule>
  </conditionalFormatting>
  <conditionalFormatting sqref="B17:D17">
    <cfRule type="expression" dxfId="35857" priority="52337">
      <formula>$I17=0</formula>
    </cfRule>
  </conditionalFormatting>
  <conditionalFormatting sqref="C17:D17">
    <cfRule type="cellIs" dxfId="35856" priority="52335" operator="lessThan">
      <formula>0</formula>
    </cfRule>
    <cfRule type="cellIs" dxfId="35855" priority="52336" operator="lessThan">
      <formula>0</formula>
    </cfRule>
  </conditionalFormatting>
  <conditionalFormatting sqref="E17:F17">
    <cfRule type="expression" dxfId="35854" priority="52334">
      <formula>$I17=0</formula>
    </cfRule>
  </conditionalFormatting>
  <conditionalFormatting sqref="F17">
    <cfRule type="cellIs" dxfId="35853" priority="52332" operator="lessThan">
      <formula>0</formula>
    </cfRule>
    <cfRule type="cellIs" dxfId="35852" priority="52333" operator="lessThan">
      <formula>0</formula>
    </cfRule>
  </conditionalFormatting>
  <conditionalFormatting sqref="G17:I17">
    <cfRule type="expression" dxfId="35851" priority="52331">
      <formula>$I17=0</formula>
    </cfRule>
  </conditionalFormatting>
  <conditionalFormatting sqref="H17:I17">
    <cfRule type="cellIs" dxfId="35850" priority="52329" operator="lessThan">
      <formula>0</formula>
    </cfRule>
    <cfRule type="cellIs" dxfId="35849" priority="52330" operator="lessThan">
      <formula>0</formula>
    </cfRule>
  </conditionalFormatting>
  <conditionalFormatting sqref="J17">
    <cfRule type="expression" dxfId="35848" priority="52328">
      <formula>$I17=0</formula>
    </cfRule>
  </conditionalFormatting>
  <conditionalFormatting sqref="K17">
    <cfRule type="expression" dxfId="35847" priority="52325">
      <formula>$I17=0</formula>
    </cfRule>
  </conditionalFormatting>
  <conditionalFormatting sqref="L17:N17">
    <cfRule type="expression" dxfId="35846" priority="52322">
      <formula>$I17=0</formula>
    </cfRule>
  </conditionalFormatting>
  <conditionalFormatting sqref="M17:N17">
    <cfRule type="cellIs" dxfId="35845" priority="52320" operator="lessThan">
      <formula>0</formula>
    </cfRule>
    <cfRule type="cellIs" dxfId="35844" priority="52321" operator="lessThan">
      <formula>0</formula>
    </cfRule>
  </conditionalFormatting>
  <conditionalFormatting sqref="O17:Q17">
    <cfRule type="expression" dxfId="35843" priority="52319">
      <formula>$I17=0</formula>
    </cfRule>
  </conditionalFormatting>
  <conditionalFormatting sqref="P17:Q17">
    <cfRule type="cellIs" dxfId="35842" priority="52317" operator="lessThan">
      <formula>0</formula>
    </cfRule>
    <cfRule type="cellIs" dxfId="35841" priority="52318" operator="lessThan">
      <formula>0</formula>
    </cfRule>
  </conditionalFormatting>
  <conditionalFormatting sqref="R17:T17">
    <cfRule type="expression" dxfId="35840" priority="52316">
      <formula>$I17=0</formula>
    </cfRule>
  </conditionalFormatting>
  <conditionalFormatting sqref="S17:T17">
    <cfRule type="cellIs" dxfId="35839" priority="52314" operator="lessThan">
      <formula>0</formula>
    </cfRule>
    <cfRule type="cellIs" dxfId="35838" priority="52315" operator="lessThan">
      <formula>0</formula>
    </cfRule>
  </conditionalFormatting>
  <conditionalFormatting sqref="U17:V17">
    <cfRule type="expression" dxfId="35837" priority="52313">
      <formula>$I17=0</formula>
    </cfRule>
  </conditionalFormatting>
  <conditionalFormatting sqref="V17">
    <cfRule type="cellIs" dxfId="35836" priority="52311" operator="lessThan">
      <formula>0</formula>
    </cfRule>
    <cfRule type="cellIs" dxfId="35835" priority="52312" operator="lessThan">
      <formula>0</formula>
    </cfRule>
  </conditionalFormatting>
  <conditionalFormatting sqref="B33:D33">
    <cfRule type="expression" dxfId="35834" priority="52307">
      <formula>$I33=0</formula>
    </cfRule>
  </conditionalFormatting>
  <conditionalFormatting sqref="C33:D33">
    <cfRule type="cellIs" dxfId="35833" priority="52305" operator="lessThan">
      <formula>0</formula>
    </cfRule>
    <cfRule type="cellIs" dxfId="35832" priority="52306" operator="lessThan">
      <formula>0</formula>
    </cfRule>
  </conditionalFormatting>
  <conditionalFormatting sqref="E33:F33">
    <cfRule type="expression" dxfId="35831" priority="52304">
      <formula>$I33=0</formula>
    </cfRule>
  </conditionalFormatting>
  <conditionalFormatting sqref="F33">
    <cfRule type="cellIs" dxfId="35830" priority="52302" operator="lessThan">
      <formula>0</formula>
    </cfRule>
    <cfRule type="cellIs" dxfId="35829" priority="52303" operator="lessThan">
      <formula>0</formula>
    </cfRule>
  </conditionalFormatting>
  <conditionalFormatting sqref="G33:I33">
    <cfRule type="expression" dxfId="35828" priority="52301">
      <formula>$I33=0</formula>
    </cfRule>
  </conditionalFormatting>
  <conditionalFormatting sqref="H33:I33">
    <cfRule type="cellIs" dxfId="35827" priority="52299" operator="lessThan">
      <formula>0</formula>
    </cfRule>
    <cfRule type="cellIs" dxfId="35826" priority="52300" operator="lessThan">
      <formula>0</formula>
    </cfRule>
  </conditionalFormatting>
  <conditionalFormatting sqref="J33">
    <cfRule type="expression" dxfId="35825" priority="52298">
      <formula>$I33=0</formula>
    </cfRule>
  </conditionalFormatting>
  <conditionalFormatting sqref="K33">
    <cfRule type="expression" dxfId="35824" priority="52295">
      <formula>$I33=0</formula>
    </cfRule>
  </conditionalFormatting>
  <conditionalFormatting sqref="L33:N33">
    <cfRule type="expression" dxfId="35823" priority="52292">
      <formula>$I33=0</formula>
    </cfRule>
  </conditionalFormatting>
  <conditionalFormatting sqref="M33:N33">
    <cfRule type="cellIs" dxfId="35822" priority="52290" operator="lessThan">
      <formula>0</formula>
    </cfRule>
    <cfRule type="cellIs" dxfId="35821" priority="52291" operator="lessThan">
      <formula>0</formula>
    </cfRule>
  </conditionalFormatting>
  <conditionalFormatting sqref="O33:Q33">
    <cfRule type="expression" dxfId="35820" priority="52289">
      <formula>$I33=0</formula>
    </cfRule>
  </conditionalFormatting>
  <conditionalFormatting sqref="P33:Q33">
    <cfRule type="cellIs" dxfId="35819" priority="52287" operator="lessThan">
      <formula>0</formula>
    </cfRule>
    <cfRule type="cellIs" dxfId="35818" priority="52288" operator="lessThan">
      <formula>0</formula>
    </cfRule>
  </conditionalFormatting>
  <conditionalFormatting sqref="R33:T33">
    <cfRule type="expression" dxfId="35817" priority="52286">
      <formula>$I33=0</formula>
    </cfRule>
  </conditionalFormatting>
  <conditionalFormatting sqref="S33:T33">
    <cfRule type="cellIs" dxfId="35816" priority="52284" operator="lessThan">
      <formula>0</formula>
    </cfRule>
    <cfRule type="cellIs" dxfId="35815" priority="52285" operator="lessThan">
      <formula>0</formula>
    </cfRule>
  </conditionalFormatting>
  <conditionalFormatting sqref="U33:V33">
    <cfRule type="expression" dxfId="35814" priority="52283">
      <formula>$I33=0</formula>
    </cfRule>
  </conditionalFormatting>
  <conditionalFormatting sqref="V33">
    <cfRule type="cellIs" dxfId="35813" priority="52281" operator="lessThan">
      <formula>0</formula>
    </cfRule>
    <cfRule type="cellIs" dxfId="35812" priority="52282" operator="lessThan">
      <formula>0</formula>
    </cfRule>
  </conditionalFormatting>
  <conditionalFormatting sqref="B55:D55">
    <cfRule type="expression" dxfId="35811" priority="52277">
      <formula>$I55=0</formula>
    </cfRule>
  </conditionalFormatting>
  <conditionalFormatting sqref="C55:D55">
    <cfRule type="cellIs" dxfId="35810" priority="52275" operator="lessThan">
      <formula>0</formula>
    </cfRule>
    <cfRule type="cellIs" dxfId="35809" priority="52276" operator="lessThan">
      <formula>0</formula>
    </cfRule>
  </conditionalFormatting>
  <conditionalFormatting sqref="E55:F55">
    <cfRule type="expression" dxfId="35808" priority="52274">
      <formula>$I55=0</formula>
    </cfRule>
  </conditionalFormatting>
  <conditionalFormatting sqref="F55">
    <cfRule type="cellIs" dxfId="35807" priority="52272" operator="lessThan">
      <formula>0</formula>
    </cfRule>
    <cfRule type="cellIs" dxfId="35806" priority="52273" operator="lessThan">
      <formula>0</formula>
    </cfRule>
  </conditionalFormatting>
  <conditionalFormatting sqref="G55:I55">
    <cfRule type="expression" dxfId="35805" priority="52271">
      <formula>$I55=0</formula>
    </cfRule>
  </conditionalFormatting>
  <conditionalFormatting sqref="H55:I55">
    <cfRule type="cellIs" dxfId="35804" priority="52269" operator="lessThan">
      <formula>0</formula>
    </cfRule>
    <cfRule type="cellIs" dxfId="35803" priority="52270" operator="lessThan">
      <formula>0</formula>
    </cfRule>
  </conditionalFormatting>
  <conditionalFormatting sqref="J55">
    <cfRule type="expression" dxfId="35802" priority="52268">
      <formula>$I55=0</formula>
    </cfRule>
  </conditionalFormatting>
  <conditionalFormatting sqref="K55">
    <cfRule type="expression" dxfId="35801" priority="52265">
      <formula>$I55=0</formula>
    </cfRule>
  </conditionalFormatting>
  <conditionalFormatting sqref="L55:N55">
    <cfRule type="expression" dxfId="35800" priority="52262">
      <formula>$I55=0</formula>
    </cfRule>
  </conditionalFormatting>
  <conditionalFormatting sqref="M55:N55">
    <cfRule type="cellIs" dxfId="35799" priority="52260" operator="lessThan">
      <formula>0</formula>
    </cfRule>
    <cfRule type="cellIs" dxfId="35798" priority="52261" operator="lessThan">
      <formula>0</formula>
    </cfRule>
  </conditionalFormatting>
  <conditionalFormatting sqref="O55:Q55">
    <cfRule type="expression" dxfId="35797" priority="52259">
      <formula>$I55=0</formula>
    </cfRule>
  </conditionalFormatting>
  <conditionalFormatting sqref="P55:Q55">
    <cfRule type="cellIs" dxfId="35796" priority="52257" operator="lessThan">
      <formula>0</formula>
    </cfRule>
    <cfRule type="cellIs" dxfId="35795" priority="52258" operator="lessThan">
      <formula>0</formula>
    </cfRule>
  </conditionalFormatting>
  <conditionalFormatting sqref="R55:T55">
    <cfRule type="expression" dxfId="35794" priority="52256">
      <formula>$I55=0</formula>
    </cfRule>
  </conditionalFormatting>
  <conditionalFormatting sqref="S55:T55">
    <cfRule type="cellIs" dxfId="35793" priority="52254" operator="lessThan">
      <formula>0</formula>
    </cfRule>
    <cfRule type="cellIs" dxfId="35792" priority="52255" operator="lessThan">
      <formula>0</formula>
    </cfRule>
  </conditionalFormatting>
  <conditionalFormatting sqref="U55:V55">
    <cfRule type="expression" dxfId="35791" priority="52253">
      <formula>$I55=0</formula>
    </cfRule>
  </conditionalFormatting>
  <conditionalFormatting sqref="V55">
    <cfRule type="cellIs" dxfId="35790" priority="52251" operator="lessThan">
      <formula>0</formula>
    </cfRule>
    <cfRule type="cellIs" dxfId="35789" priority="52252" operator="lessThan">
      <formula>0</formula>
    </cfRule>
  </conditionalFormatting>
  <conditionalFormatting sqref="B73:D73">
    <cfRule type="expression" dxfId="35788" priority="52247">
      <formula>$I73=0</formula>
    </cfRule>
  </conditionalFormatting>
  <conditionalFormatting sqref="C73:D73">
    <cfRule type="cellIs" dxfId="35787" priority="52245" operator="lessThan">
      <formula>0</formula>
    </cfRule>
    <cfRule type="cellIs" dxfId="35786" priority="52246" operator="lessThan">
      <formula>0</formula>
    </cfRule>
  </conditionalFormatting>
  <conditionalFormatting sqref="E73:F73">
    <cfRule type="expression" dxfId="35785" priority="52244">
      <formula>$I73=0</formula>
    </cfRule>
  </conditionalFormatting>
  <conditionalFormatting sqref="F73">
    <cfRule type="cellIs" dxfId="35784" priority="52242" operator="lessThan">
      <formula>0</formula>
    </cfRule>
    <cfRule type="cellIs" dxfId="35783" priority="52243" operator="lessThan">
      <formula>0</formula>
    </cfRule>
  </conditionalFormatting>
  <conditionalFormatting sqref="G73:I73">
    <cfRule type="expression" dxfId="35782" priority="52241">
      <formula>$I73=0</formula>
    </cfRule>
  </conditionalFormatting>
  <conditionalFormatting sqref="H73:I73">
    <cfRule type="cellIs" dxfId="35781" priority="52239" operator="lessThan">
      <formula>0</formula>
    </cfRule>
    <cfRule type="cellIs" dxfId="35780" priority="52240" operator="lessThan">
      <formula>0</formula>
    </cfRule>
  </conditionalFormatting>
  <conditionalFormatting sqref="J73">
    <cfRule type="expression" dxfId="35779" priority="52238">
      <formula>$I73=0</formula>
    </cfRule>
  </conditionalFormatting>
  <conditionalFormatting sqref="K73">
    <cfRule type="expression" dxfId="35778" priority="52235">
      <formula>$I73=0</formula>
    </cfRule>
  </conditionalFormatting>
  <conditionalFormatting sqref="L73:N73">
    <cfRule type="expression" dxfId="35777" priority="52232">
      <formula>$I73=0</formula>
    </cfRule>
  </conditionalFormatting>
  <conditionalFormatting sqref="M73:N73">
    <cfRule type="cellIs" dxfId="35776" priority="52230" operator="lessThan">
      <formula>0</formula>
    </cfRule>
    <cfRule type="cellIs" dxfId="35775" priority="52231" operator="lessThan">
      <formula>0</formula>
    </cfRule>
  </conditionalFormatting>
  <conditionalFormatting sqref="O73:Q73">
    <cfRule type="expression" dxfId="35774" priority="52229">
      <formula>$I73=0</formula>
    </cfRule>
  </conditionalFormatting>
  <conditionalFormatting sqref="P73:Q73">
    <cfRule type="cellIs" dxfId="35773" priority="52227" operator="lessThan">
      <formula>0</formula>
    </cfRule>
    <cfRule type="cellIs" dxfId="35772" priority="52228" operator="lessThan">
      <formula>0</formula>
    </cfRule>
  </conditionalFormatting>
  <conditionalFormatting sqref="R73:T73">
    <cfRule type="expression" dxfId="35771" priority="52226">
      <formula>$I73=0</formula>
    </cfRule>
  </conditionalFormatting>
  <conditionalFormatting sqref="S73:T73">
    <cfRule type="cellIs" dxfId="35770" priority="52224" operator="lessThan">
      <formula>0</formula>
    </cfRule>
    <cfRule type="cellIs" dxfId="35769" priority="52225" operator="lessThan">
      <formula>0</formula>
    </cfRule>
  </conditionalFormatting>
  <conditionalFormatting sqref="U73:V73">
    <cfRule type="expression" dxfId="35768" priority="52223">
      <formula>$I73=0</formula>
    </cfRule>
  </conditionalFormatting>
  <conditionalFormatting sqref="V73">
    <cfRule type="cellIs" dxfId="35767" priority="52221" operator="lessThan">
      <formula>0</formula>
    </cfRule>
    <cfRule type="cellIs" dxfId="35766" priority="52222" operator="lessThan">
      <formula>0</formula>
    </cfRule>
  </conditionalFormatting>
  <conditionalFormatting sqref="B85:D85">
    <cfRule type="expression" dxfId="35765" priority="52217">
      <formula>$I85=0</formula>
    </cfRule>
  </conditionalFormatting>
  <conditionalFormatting sqref="C85:D85">
    <cfRule type="cellIs" dxfId="35764" priority="52215" operator="lessThan">
      <formula>0</formula>
    </cfRule>
    <cfRule type="cellIs" dxfId="35763" priority="52216" operator="lessThan">
      <formula>0</formula>
    </cfRule>
  </conditionalFormatting>
  <conditionalFormatting sqref="E85:F85">
    <cfRule type="expression" dxfId="35762" priority="52214">
      <formula>$I85=0</formula>
    </cfRule>
  </conditionalFormatting>
  <conditionalFormatting sqref="F85">
    <cfRule type="cellIs" dxfId="35761" priority="52212" operator="lessThan">
      <formula>0</formula>
    </cfRule>
    <cfRule type="cellIs" dxfId="35760" priority="52213" operator="lessThan">
      <formula>0</formula>
    </cfRule>
  </conditionalFormatting>
  <conditionalFormatting sqref="G85:I85">
    <cfRule type="expression" dxfId="35759" priority="52211">
      <formula>$I85=0</formula>
    </cfRule>
  </conditionalFormatting>
  <conditionalFormatting sqref="H85:I85">
    <cfRule type="cellIs" dxfId="35758" priority="52209" operator="lessThan">
      <formula>0</formula>
    </cfRule>
    <cfRule type="cellIs" dxfId="35757" priority="52210" operator="lessThan">
      <formula>0</formula>
    </cfRule>
  </conditionalFormatting>
  <conditionalFormatting sqref="J85">
    <cfRule type="expression" dxfId="35756" priority="52208">
      <formula>$I85=0</formula>
    </cfRule>
  </conditionalFormatting>
  <conditionalFormatting sqref="K85">
    <cfRule type="expression" dxfId="35755" priority="52205">
      <formula>$I85=0</formula>
    </cfRule>
  </conditionalFormatting>
  <conditionalFormatting sqref="L85:N85">
    <cfRule type="expression" dxfId="35754" priority="52202">
      <formula>$I85=0</formula>
    </cfRule>
  </conditionalFormatting>
  <conditionalFormatting sqref="M85:N85">
    <cfRule type="cellIs" dxfId="35753" priority="52200" operator="lessThan">
      <formula>0</formula>
    </cfRule>
    <cfRule type="cellIs" dxfId="35752" priority="52201" operator="lessThan">
      <formula>0</formula>
    </cfRule>
  </conditionalFormatting>
  <conditionalFormatting sqref="O85:Q85">
    <cfRule type="expression" dxfId="35751" priority="52199">
      <formula>$I85=0</formula>
    </cfRule>
  </conditionalFormatting>
  <conditionalFormatting sqref="P85:Q85">
    <cfRule type="cellIs" dxfId="35750" priority="52197" operator="lessThan">
      <formula>0</formula>
    </cfRule>
    <cfRule type="cellIs" dxfId="35749" priority="52198" operator="lessThan">
      <formula>0</formula>
    </cfRule>
  </conditionalFormatting>
  <conditionalFormatting sqref="R85:T85">
    <cfRule type="expression" dxfId="35748" priority="52196">
      <formula>$I85=0</formula>
    </cfRule>
  </conditionalFormatting>
  <conditionalFormatting sqref="S85:T85">
    <cfRule type="cellIs" dxfId="35747" priority="52194" operator="lessThan">
      <formula>0</formula>
    </cfRule>
    <cfRule type="cellIs" dxfId="35746" priority="52195" operator="lessThan">
      <formula>0</formula>
    </cfRule>
  </conditionalFormatting>
  <conditionalFormatting sqref="U85:V85">
    <cfRule type="expression" dxfId="35745" priority="52193">
      <formula>$I85=0</formula>
    </cfRule>
  </conditionalFormatting>
  <conditionalFormatting sqref="V85">
    <cfRule type="cellIs" dxfId="35744" priority="52191" operator="lessThan">
      <formula>0</formula>
    </cfRule>
    <cfRule type="cellIs" dxfId="35743" priority="52192" operator="lessThan">
      <formula>0</formula>
    </cfRule>
  </conditionalFormatting>
  <conditionalFormatting sqref="B101:D101">
    <cfRule type="expression" dxfId="35742" priority="52187">
      <formula>$I101=0</formula>
    </cfRule>
  </conditionalFormatting>
  <conditionalFormatting sqref="C101:D101">
    <cfRule type="cellIs" dxfId="35741" priority="52185" operator="lessThan">
      <formula>0</formula>
    </cfRule>
    <cfRule type="cellIs" dxfId="35740" priority="52186" operator="lessThan">
      <formula>0</formula>
    </cfRule>
  </conditionalFormatting>
  <conditionalFormatting sqref="E101:F101">
    <cfRule type="expression" dxfId="35739" priority="52184">
      <formula>$I101=0</formula>
    </cfRule>
  </conditionalFormatting>
  <conditionalFormatting sqref="F101">
    <cfRule type="cellIs" dxfId="35738" priority="52182" operator="lessThan">
      <formula>0</formula>
    </cfRule>
    <cfRule type="cellIs" dxfId="35737" priority="52183" operator="lessThan">
      <formula>0</formula>
    </cfRule>
  </conditionalFormatting>
  <conditionalFormatting sqref="G101:I101">
    <cfRule type="expression" dxfId="35736" priority="52181">
      <formula>$I101=0</formula>
    </cfRule>
  </conditionalFormatting>
  <conditionalFormatting sqref="H101:I101">
    <cfRule type="cellIs" dxfId="35735" priority="52179" operator="lessThan">
      <formula>0</formula>
    </cfRule>
    <cfRule type="cellIs" dxfId="35734" priority="52180" operator="lessThan">
      <formula>0</formula>
    </cfRule>
  </conditionalFormatting>
  <conditionalFormatting sqref="J101">
    <cfRule type="expression" dxfId="35733" priority="52178">
      <formula>$I101=0</formula>
    </cfRule>
  </conditionalFormatting>
  <conditionalFormatting sqref="K101">
    <cfRule type="expression" dxfId="35732" priority="52175">
      <formula>$I101=0</formula>
    </cfRule>
  </conditionalFormatting>
  <conditionalFormatting sqref="L101:N101">
    <cfRule type="expression" dxfId="35731" priority="52172">
      <formula>$I101=0</formula>
    </cfRule>
  </conditionalFormatting>
  <conditionalFormatting sqref="M101:N101">
    <cfRule type="cellIs" dxfId="35730" priority="52170" operator="lessThan">
      <formula>0</formula>
    </cfRule>
    <cfRule type="cellIs" dxfId="35729" priority="52171" operator="lessThan">
      <formula>0</formula>
    </cfRule>
  </conditionalFormatting>
  <conditionalFormatting sqref="O101:Q101">
    <cfRule type="expression" dxfId="35728" priority="52169">
      <formula>$I101=0</formula>
    </cfRule>
  </conditionalFormatting>
  <conditionalFormatting sqref="P101:Q101">
    <cfRule type="cellIs" dxfId="35727" priority="52167" operator="lessThan">
      <formula>0</formula>
    </cfRule>
    <cfRule type="cellIs" dxfId="35726" priority="52168" operator="lessThan">
      <formula>0</formula>
    </cfRule>
  </conditionalFormatting>
  <conditionalFormatting sqref="R101:T101">
    <cfRule type="expression" dxfId="35725" priority="52166">
      <formula>$I101=0</formula>
    </cfRule>
  </conditionalFormatting>
  <conditionalFormatting sqref="S101:T101">
    <cfRule type="cellIs" dxfId="35724" priority="52164" operator="lessThan">
      <formula>0</formula>
    </cfRule>
    <cfRule type="cellIs" dxfId="35723" priority="52165" operator="lessThan">
      <formula>0</formula>
    </cfRule>
  </conditionalFormatting>
  <conditionalFormatting sqref="U101:V101">
    <cfRule type="expression" dxfId="35722" priority="52163">
      <formula>$I101=0</formula>
    </cfRule>
  </conditionalFormatting>
  <conditionalFormatting sqref="V101">
    <cfRule type="cellIs" dxfId="35721" priority="52161" operator="lessThan">
      <formula>0</formula>
    </cfRule>
    <cfRule type="cellIs" dxfId="35720" priority="52162" operator="lessThan">
      <formula>0</formula>
    </cfRule>
  </conditionalFormatting>
  <conditionalFormatting sqref="B113:D113">
    <cfRule type="expression" dxfId="35719" priority="52157">
      <formula>$I113=0</formula>
    </cfRule>
  </conditionalFormatting>
  <conditionalFormatting sqref="C113:D113">
    <cfRule type="cellIs" dxfId="35718" priority="52155" operator="lessThan">
      <formula>0</formula>
    </cfRule>
    <cfRule type="cellIs" dxfId="35717" priority="52156" operator="lessThan">
      <formula>0</formula>
    </cfRule>
  </conditionalFormatting>
  <conditionalFormatting sqref="E113:F113">
    <cfRule type="expression" dxfId="35716" priority="52154">
      <formula>$I113=0</formula>
    </cfRule>
  </conditionalFormatting>
  <conditionalFormatting sqref="F113">
    <cfRule type="cellIs" dxfId="35715" priority="52152" operator="lessThan">
      <formula>0</formula>
    </cfRule>
    <cfRule type="cellIs" dxfId="35714" priority="52153" operator="lessThan">
      <formula>0</formula>
    </cfRule>
  </conditionalFormatting>
  <conditionalFormatting sqref="G113:I113">
    <cfRule type="expression" dxfId="35713" priority="52151">
      <formula>$I113=0</formula>
    </cfRule>
  </conditionalFormatting>
  <conditionalFormatting sqref="H113:I113">
    <cfRule type="cellIs" dxfId="35712" priority="52149" operator="lessThan">
      <formula>0</formula>
    </cfRule>
    <cfRule type="cellIs" dxfId="35711" priority="52150" operator="lessThan">
      <formula>0</formula>
    </cfRule>
  </conditionalFormatting>
  <conditionalFormatting sqref="J113">
    <cfRule type="expression" dxfId="35710" priority="52148">
      <formula>$I113=0</formula>
    </cfRule>
  </conditionalFormatting>
  <conditionalFormatting sqref="K113">
    <cfRule type="expression" dxfId="35709" priority="52145">
      <formula>$I113=0</formula>
    </cfRule>
  </conditionalFormatting>
  <conditionalFormatting sqref="L113:N113">
    <cfRule type="expression" dxfId="35708" priority="52142">
      <formula>$I113=0</formula>
    </cfRule>
  </conditionalFormatting>
  <conditionalFormatting sqref="M113:N113">
    <cfRule type="cellIs" dxfId="35707" priority="52140" operator="lessThan">
      <formula>0</formula>
    </cfRule>
    <cfRule type="cellIs" dxfId="35706" priority="52141" operator="lessThan">
      <formula>0</formula>
    </cfRule>
  </conditionalFormatting>
  <conditionalFormatting sqref="O113:Q113">
    <cfRule type="expression" dxfId="35705" priority="52139">
      <formula>$I113=0</formula>
    </cfRule>
  </conditionalFormatting>
  <conditionalFormatting sqref="P113:Q113">
    <cfRule type="cellIs" dxfId="35704" priority="52137" operator="lessThan">
      <formula>0</formula>
    </cfRule>
    <cfRule type="cellIs" dxfId="35703" priority="52138" operator="lessThan">
      <formula>0</formula>
    </cfRule>
  </conditionalFormatting>
  <conditionalFormatting sqref="R113:T113">
    <cfRule type="expression" dxfId="35702" priority="52136">
      <formula>$I113=0</formula>
    </cfRule>
  </conditionalFormatting>
  <conditionalFormatting sqref="S113:T113">
    <cfRule type="cellIs" dxfId="35701" priority="52134" operator="lessThan">
      <formula>0</formula>
    </cfRule>
    <cfRule type="cellIs" dxfId="35700" priority="52135" operator="lessThan">
      <formula>0</formula>
    </cfRule>
  </conditionalFormatting>
  <conditionalFormatting sqref="U113">
    <cfRule type="expression" dxfId="35699" priority="52133">
      <formula>$I113=0</formula>
    </cfRule>
  </conditionalFormatting>
  <conditionalFormatting sqref="B114">
    <cfRule type="expression" dxfId="35698" priority="52132">
      <formula>$I114=0</formula>
    </cfRule>
  </conditionalFormatting>
  <conditionalFormatting sqref="F114">
    <cfRule type="expression" dxfId="35697" priority="52131">
      <formula>$I114=0</formula>
    </cfRule>
  </conditionalFormatting>
  <conditionalFormatting sqref="I114">
    <cfRule type="expression" dxfId="35696" priority="52130">
      <formula>$I114=0</formula>
    </cfRule>
  </conditionalFormatting>
  <conditionalFormatting sqref="K114">
    <cfRule type="expression" dxfId="35695" priority="52129">
      <formula>$I114=0</formula>
    </cfRule>
  </conditionalFormatting>
  <conditionalFormatting sqref="M114">
    <cfRule type="expression" dxfId="35694" priority="52128">
      <formula>$I114=0</formula>
    </cfRule>
  </conditionalFormatting>
  <conditionalFormatting sqref="Q114">
    <cfRule type="expression" dxfId="35693" priority="52127">
      <formula>$I114=0</formula>
    </cfRule>
  </conditionalFormatting>
  <conditionalFormatting sqref="U114">
    <cfRule type="expression" dxfId="35692" priority="52126">
      <formula>$I114=0</formula>
    </cfRule>
  </conditionalFormatting>
  <conditionalFormatting sqref="B115">
    <cfRule type="expression" dxfId="35691" priority="52122">
      <formula>$I115=0</formula>
    </cfRule>
  </conditionalFormatting>
  <conditionalFormatting sqref="C115:E115">
    <cfRule type="expression" dxfId="35690" priority="52121">
      <formula>$I115=0</formula>
    </cfRule>
  </conditionalFormatting>
  <conditionalFormatting sqref="D115:E115">
    <cfRule type="cellIs" dxfId="35689" priority="52119" operator="lessThan">
      <formula>0</formula>
    </cfRule>
    <cfRule type="cellIs" dxfId="35688" priority="52120" operator="lessThan">
      <formula>0</formula>
    </cfRule>
  </conditionalFormatting>
  <conditionalFormatting sqref="F115">
    <cfRule type="expression" dxfId="35687" priority="52118">
      <formula>$I115=0</formula>
    </cfRule>
  </conditionalFormatting>
  <conditionalFormatting sqref="G115:H115">
    <cfRule type="cellIs" dxfId="35686" priority="52115" operator="lessThan">
      <formula>0</formula>
    </cfRule>
    <cfRule type="cellIs" dxfId="35685" priority="52116" operator="lessThan">
      <formula>0</formula>
    </cfRule>
  </conditionalFormatting>
  <conditionalFormatting sqref="I115">
    <cfRule type="expression" dxfId="35684" priority="52114">
      <formula>$I115=0</formula>
    </cfRule>
  </conditionalFormatting>
  <conditionalFormatting sqref="J115">
    <cfRule type="expression" dxfId="35683" priority="52113">
      <formula>$I115=0</formula>
    </cfRule>
  </conditionalFormatting>
  <conditionalFormatting sqref="K115">
    <cfRule type="expression" dxfId="35682" priority="52110">
      <formula>$I115=0</formula>
    </cfRule>
  </conditionalFormatting>
  <conditionalFormatting sqref="M115">
    <cfRule type="expression" dxfId="35681" priority="52106">
      <formula>$I115=0</formula>
    </cfRule>
  </conditionalFormatting>
  <conditionalFormatting sqref="N115:P115">
    <cfRule type="expression" dxfId="35680" priority="52105">
      <formula>$I115=0</formula>
    </cfRule>
  </conditionalFormatting>
  <conditionalFormatting sqref="O115:P115">
    <cfRule type="cellIs" dxfId="35679" priority="52103" operator="lessThan">
      <formula>0</formula>
    </cfRule>
    <cfRule type="cellIs" dxfId="35678" priority="52104" operator="lessThan">
      <formula>0</formula>
    </cfRule>
  </conditionalFormatting>
  <conditionalFormatting sqref="Q115">
    <cfRule type="expression" dxfId="35677" priority="52102">
      <formula>$I115=0</formula>
    </cfRule>
  </conditionalFormatting>
  <conditionalFormatting sqref="R115:T115">
    <cfRule type="expression" dxfId="35676" priority="52101">
      <formula>$I115=0</formula>
    </cfRule>
  </conditionalFormatting>
  <conditionalFormatting sqref="S115:T115">
    <cfRule type="cellIs" dxfId="35675" priority="52099" operator="lessThan">
      <formula>0</formula>
    </cfRule>
    <cfRule type="cellIs" dxfId="35674" priority="52100" operator="lessThan">
      <formula>0</formula>
    </cfRule>
  </conditionalFormatting>
  <conditionalFormatting sqref="U115">
    <cfRule type="expression" dxfId="35673" priority="52098">
      <formula>$I115=0</formula>
    </cfRule>
  </conditionalFormatting>
  <conditionalFormatting sqref="B116">
    <cfRule type="expression" dxfId="35672" priority="52097">
      <formula>$I116=0</formula>
    </cfRule>
  </conditionalFormatting>
  <conditionalFormatting sqref="F116">
    <cfRule type="expression" dxfId="35671" priority="52096">
      <formula>$I116=0</formula>
    </cfRule>
  </conditionalFormatting>
  <conditionalFormatting sqref="I116">
    <cfRule type="expression" dxfId="35670" priority="52095">
      <formula>$I116=0</formula>
    </cfRule>
  </conditionalFormatting>
  <conditionalFormatting sqref="K116">
    <cfRule type="expression" dxfId="35669" priority="52094">
      <formula>$I116=0</formula>
    </cfRule>
  </conditionalFormatting>
  <conditionalFormatting sqref="M116">
    <cfRule type="expression" dxfId="35668" priority="52093">
      <formula>$I116=0</formula>
    </cfRule>
  </conditionalFormatting>
  <conditionalFormatting sqref="Q116">
    <cfRule type="expression" dxfId="35667" priority="52092">
      <formula>$I116=0</formula>
    </cfRule>
  </conditionalFormatting>
  <conditionalFormatting sqref="U116">
    <cfRule type="expression" dxfId="35666" priority="52091">
      <formula>$I116=0</formula>
    </cfRule>
  </conditionalFormatting>
  <conditionalFormatting sqref="B117">
    <cfRule type="expression" dxfId="35665" priority="52087">
      <formula>$I117=0</formula>
    </cfRule>
  </conditionalFormatting>
  <conditionalFormatting sqref="C117:E117">
    <cfRule type="expression" dxfId="35664" priority="52086">
      <formula>$I117=0</formula>
    </cfRule>
  </conditionalFormatting>
  <conditionalFormatting sqref="D117:E117">
    <cfRule type="cellIs" dxfId="35663" priority="52084" operator="lessThan">
      <formula>0</formula>
    </cfRule>
    <cfRule type="cellIs" dxfId="35662" priority="52085" operator="lessThan">
      <formula>0</formula>
    </cfRule>
  </conditionalFormatting>
  <conditionalFormatting sqref="F117">
    <cfRule type="expression" dxfId="35661" priority="52083">
      <formula>$I117=0</formula>
    </cfRule>
  </conditionalFormatting>
  <conditionalFormatting sqref="G117:H117">
    <cfRule type="cellIs" dxfId="35660" priority="52080" operator="lessThan">
      <formula>0</formula>
    </cfRule>
    <cfRule type="cellIs" dxfId="35659" priority="52081" operator="lessThan">
      <formula>0</formula>
    </cfRule>
  </conditionalFormatting>
  <conditionalFormatting sqref="I117">
    <cfRule type="expression" dxfId="35658" priority="52079">
      <formula>$I117=0</formula>
    </cfRule>
  </conditionalFormatting>
  <conditionalFormatting sqref="J117">
    <cfRule type="expression" dxfId="35657" priority="52078">
      <formula>$I117=0</formula>
    </cfRule>
  </conditionalFormatting>
  <conditionalFormatting sqref="K117">
    <cfRule type="expression" dxfId="35656" priority="52075">
      <formula>$I117=0</formula>
    </cfRule>
  </conditionalFormatting>
  <conditionalFormatting sqref="M117">
    <cfRule type="expression" dxfId="35655" priority="52071">
      <formula>$I117=0</formula>
    </cfRule>
  </conditionalFormatting>
  <conditionalFormatting sqref="N117:P117">
    <cfRule type="expression" dxfId="35654" priority="52070">
      <formula>$I117=0</formula>
    </cfRule>
  </conditionalFormatting>
  <conditionalFormatting sqref="O117:P117">
    <cfRule type="cellIs" dxfId="35653" priority="52068" operator="lessThan">
      <formula>0</formula>
    </cfRule>
    <cfRule type="cellIs" dxfId="35652" priority="52069" operator="lessThan">
      <formula>0</formula>
    </cfRule>
  </conditionalFormatting>
  <conditionalFormatting sqref="Q117">
    <cfRule type="expression" dxfId="35651" priority="52067">
      <formula>$I117=0</formula>
    </cfRule>
  </conditionalFormatting>
  <conditionalFormatting sqref="R117:T117">
    <cfRule type="expression" dxfId="35650" priority="52066">
      <formula>$I117=0</formula>
    </cfRule>
  </conditionalFormatting>
  <conditionalFormatting sqref="S117:T117">
    <cfRule type="cellIs" dxfId="35649" priority="52064" operator="lessThan">
      <formula>0</formula>
    </cfRule>
    <cfRule type="cellIs" dxfId="35648" priority="52065" operator="lessThan">
      <formula>0</formula>
    </cfRule>
  </conditionalFormatting>
  <conditionalFormatting sqref="U117">
    <cfRule type="expression" dxfId="35647" priority="52063">
      <formula>$I117=0</formula>
    </cfRule>
  </conditionalFormatting>
  <conditionalFormatting sqref="B118">
    <cfRule type="expression" dxfId="35646" priority="52062">
      <formula>$I118=0</formula>
    </cfRule>
  </conditionalFormatting>
  <conditionalFormatting sqref="F118">
    <cfRule type="expression" dxfId="35645" priority="52061">
      <formula>$I118=0</formula>
    </cfRule>
  </conditionalFormatting>
  <conditionalFormatting sqref="I118">
    <cfRule type="expression" dxfId="35644" priority="52060">
      <formula>$I118=0</formula>
    </cfRule>
  </conditionalFormatting>
  <conditionalFormatting sqref="K118">
    <cfRule type="expression" dxfId="35643" priority="52059">
      <formula>$I118=0</formula>
    </cfRule>
  </conditionalFormatting>
  <conditionalFormatting sqref="M118">
    <cfRule type="expression" dxfId="35642" priority="52058">
      <formula>$I118=0</formula>
    </cfRule>
  </conditionalFormatting>
  <conditionalFormatting sqref="Q118">
    <cfRule type="expression" dxfId="35641" priority="52057">
      <formula>$I118=0</formula>
    </cfRule>
  </conditionalFormatting>
  <conditionalFormatting sqref="U118">
    <cfRule type="expression" dxfId="35640" priority="52056">
      <formula>$I118=0</formula>
    </cfRule>
  </conditionalFormatting>
  <conditionalFormatting sqref="B119">
    <cfRule type="expression" dxfId="35639" priority="52052">
      <formula>$I119=0</formula>
    </cfRule>
  </conditionalFormatting>
  <conditionalFormatting sqref="C119:E119">
    <cfRule type="expression" dxfId="35638" priority="52051">
      <formula>$I119=0</formula>
    </cfRule>
  </conditionalFormatting>
  <conditionalFormatting sqref="D119:E119">
    <cfRule type="cellIs" dxfId="35637" priority="52049" operator="lessThan">
      <formula>0</formula>
    </cfRule>
    <cfRule type="cellIs" dxfId="35636" priority="52050" operator="lessThan">
      <formula>0</formula>
    </cfRule>
  </conditionalFormatting>
  <conditionalFormatting sqref="F119">
    <cfRule type="expression" dxfId="35635" priority="52048">
      <formula>$I119=0</formula>
    </cfRule>
  </conditionalFormatting>
  <conditionalFormatting sqref="G119:H119">
    <cfRule type="cellIs" dxfId="35634" priority="52045" operator="lessThan">
      <formula>0</formula>
    </cfRule>
    <cfRule type="cellIs" dxfId="35633" priority="52046" operator="lessThan">
      <formula>0</formula>
    </cfRule>
  </conditionalFormatting>
  <conditionalFormatting sqref="I119">
    <cfRule type="expression" dxfId="35632" priority="52044">
      <formula>$I119=0</formula>
    </cfRule>
  </conditionalFormatting>
  <conditionalFormatting sqref="J119">
    <cfRule type="expression" dxfId="35631" priority="52043">
      <formula>$I119=0</formula>
    </cfRule>
  </conditionalFormatting>
  <conditionalFormatting sqref="K119">
    <cfRule type="expression" dxfId="35630" priority="52040">
      <formula>$I119=0</formula>
    </cfRule>
  </conditionalFormatting>
  <conditionalFormatting sqref="M119">
    <cfRule type="expression" dxfId="35629" priority="52036">
      <formula>$I119=0</formula>
    </cfRule>
  </conditionalFormatting>
  <conditionalFormatting sqref="N119:P119">
    <cfRule type="expression" dxfId="35628" priority="52035">
      <formula>$I119=0</formula>
    </cfRule>
  </conditionalFormatting>
  <conditionalFormatting sqref="O119:P119">
    <cfRule type="cellIs" dxfId="35627" priority="52033" operator="lessThan">
      <formula>0</formula>
    </cfRule>
    <cfRule type="cellIs" dxfId="35626" priority="52034" operator="lessThan">
      <formula>0</formula>
    </cfRule>
  </conditionalFormatting>
  <conditionalFormatting sqref="Q119">
    <cfRule type="expression" dxfId="35625" priority="52032">
      <formula>$I119=0</formula>
    </cfRule>
  </conditionalFormatting>
  <conditionalFormatting sqref="R119:T119">
    <cfRule type="expression" dxfId="35624" priority="52031">
      <formula>$I119=0</formula>
    </cfRule>
  </conditionalFormatting>
  <conditionalFormatting sqref="S119:T119">
    <cfRule type="cellIs" dxfId="35623" priority="52029" operator="lessThan">
      <formula>0</formula>
    </cfRule>
    <cfRule type="cellIs" dxfId="35622" priority="52030" operator="lessThan">
      <formula>0</formula>
    </cfRule>
  </conditionalFormatting>
  <conditionalFormatting sqref="U119">
    <cfRule type="expression" dxfId="35621" priority="52028">
      <formula>$I119=0</formula>
    </cfRule>
  </conditionalFormatting>
  <conditionalFormatting sqref="B120">
    <cfRule type="expression" dxfId="35620" priority="52027">
      <formula>$I120=0</formula>
    </cfRule>
  </conditionalFormatting>
  <conditionalFormatting sqref="F120">
    <cfRule type="expression" dxfId="35619" priority="52026">
      <formula>$I120=0</formula>
    </cfRule>
  </conditionalFormatting>
  <conditionalFormatting sqref="I120">
    <cfRule type="expression" dxfId="35618" priority="52025">
      <formula>$I120=0</formula>
    </cfRule>
  </conditionalFormatting>
  <conditionalFormatting sqref="K120">
    <cfRule type="expression" dxfId="35617" priority="52024">
      <formula>$I120=0</formula>
    </cfRule>
  </conditionalFormatting>
  <conditionalFormatting sqref="M120">
    <cfRule type="expression" dxfId="35616" priority="52023">
      <formula>$I120=0</formula>
    </cfRule>
  </conditionalFormatting>
  <conditionalFormatting sqref="Q120">
    <cfRule type="expression" dxfId="35615" priority="52022">
      <formula>$I120=0</formula>
    </cfRule>
  </conditionalFormatting>
  <conditionalFormatting sqref="U120">
    <cfRule type="expression" dxfId="35614" priority="52021">
      <formula>$I120=0</formula>
    </cfRule>
  </conditionalFormatting>
  <conditionalFormatting sqref="B121">
    <cfRule type="expression" dxfId="35613" priority="52017">
      <formula>$I121=0</formula>
    </cfRule>
  </conditionalFormatting>
  <conditionalFormatting sqref="C121:E121">
    <cfRule type="expression" dxfId="35612" priority="52016">
      <formula>$I121=0</formula>
    </cfRule>
  </conditionalFormatting>
  <conditionalFormatting sqref="D121:E121">
    <cfRule type="cellIs" dxfId="35611" priority="52014" operator="lessThan">
      <formula>0</formula>
    </cfRule>
    <cfRule type="cellIs" dxfId="35610" priority="52015" operator="lessThan">
      <formula>0</formula>
    </cfRule>
  </conditionalFormatting>
  <conditionalFormatting sqref="F121">
    <cfRule type="expression" dxfId="35609" priority="52013">
      <formula>$I121=0</formula>
    </cfRule>
  </conditionalFormatting>
  <conditionalFormatting sqref="G121:H121">
    <cfRule type="cellIs" dxfId="35608" priority="52010" operator="lessThan">
      <formula>0</formula>
    </cfRule>
    <cfRule type="cellIs" dxfId="35607" priority="52011" operator="lessThan">
      <formula>0</formula>
    </cfRule>
  </conditionalFormatting>
  <conditionalFormatting sqref="I121">
    <cfRule type="expression" dxfId="35606" priority="52009">
      <formula>$I121=0</formula>
    </cfRule>
  </conditionalFormatting>
  <conditionalFormatting sqref="J121">
    <cfRule type="expression" dxfId="35605" priority="52008">
      <formula>$I121=0</formula>
    </cfRule>
  </conditionalFormatting>
  <conditionalFormatting sqref="K121">
    <cfRule type="expression" dxfId="35604" priority="52005">
      <formula>$I121=0</formula>
    </cfRule>
  </conditionalFormatting>
  <conditionalFormatting sqref="M121">
    <cfRule type="expression" dxfId="35603" priority="52001">
      <formula>$I121=0</formula>
    </cfRule>
  </conditionalFormatting>
  <conditionalFormatting sqref="N121:P121">
    <cfRule type="expression" dxfId="35602" priority="52000">
      <formula>$I121=0</formula>
    </cfRule>
  </conditionalFormatting>
  <conditionalFormatting sqref="O121:P121">
    <cfRule type="cellIs" dxfId="35601" priority="51998" operator="lessThan">
      <formula>0</formula>
    </cfRule>
    <cfRule type="cellIs" dxfId="35600" priority="51999" operator="lessThan">
      <formula>0</formula>
    </cfRule>
  </conditionalFormatting>
  <conditionalFormatting sqref="Q121">
    <cfRule type="expression" dxfId="35599" priority="51997">
      <formula>$I121=0</formula>
    </cfRule>
  </conditionalFormatting>
  <conditionalFormatting sqref="R121:T121">
    <cfRule type="expression" dxfId="35598" priority="51996">
      <formula>$I121=0</formula>
    </cfRule>
  </conditionalFormatting>
  <conditionalFormatting sqref="S121:T121">
    <cfRule type="cellIs" dxfId="35597" priority="51994" operator="lessThan">
      <formula>0</formula>
    </cfRule>
    <cfRule type="cellIs" dxfId="35596" priority="51995" operator="lessThan">
      <formula>0</formula>
    </cfRule>
  </conditionalFormatting>
  <conditionalFormatting sqref="U121">
    <cfRule type="expression" dxfId="35595" priority="51993">
      <formula>$I121=0</formula>
    </cfRule>
  </conditionalFormatting>
  <conditionalFormatting sqref="B122">
    <cfRule type="expression" dxfId="35594" priority="51992">
      <formula>$I122=0</formula>
    </cfRule>
  </conditionalFormatting>
  <conditionalFormatting sqref="F122">
    <cfRule type="expression" dxfId="35593" priority="51991">
      <formula>$I122=0</formula>
    </cfRule>
  </conditionalFormatting>
  <conditionalFormatting sqref="I122">
    <cfRule type="expression" dxfId="35592" priority="51990">
      <formula>$I122=0</formula>
    </cfRule>
  </conditionalFormatting>
  <conditionalFormatting sqref="K122">
    <cfRule type="expression" dxfId="35591" priority="51989">
      <formula>$I122=0</formula>
    </cfRule>
  </conditionalFormatting>
  <conditionalFormatting sqref="M122">
    <cfRule type="expression" dxfId="35590" priority="51988">
      <formula>$I122=0</formula>
    </cfRule>
  </conditionalFormatting>
  <conditionalFormatting sqref="Q122">
    <cfRule type="expression" dxfId="35589" priority="51987">
      <formula>$I122=0</formula>
    </cfRule>
  </conditionalFormatting>
  <conditionalFormatting sqref="U122">
    <cfRule type="expression" dxfId="35588" priority="51986">
      <formula>$I122=0</formula>
    </cfRule>
  </conditionalFormatting>
  <conditionalFormatting sqref="B123">
    <cfRule type="expression" dxfId="35587" priority="51982">
      <formula>$I123=0</formula>
    </cfRule>
  </conditionalFormatting>
  <conditionalFormatting sqref="C123:E123">
    <cfRule type="expression" dxfId="35586" priority="51981">
      <formula>$I123=0</formula>
    </cfRule>
  </conditionalFormatting>
  <conditionalFormatting sqref="D123:E123">
    <cfRule type="cellIs" dxfId="35585" priority="51979" operator="lessThan">
      <formula>0</formula>
    </cfRule>
    <cfRule type="cellIs" dxfId="35584" priority="51980" operator="lessThan">
      <formula>0</formula>
    </cfRule>
  </conditionalFormatting>
  <conditionalFormatting sqref="F123">
    <cfRule type="expression" dxfId="35583" priority="51978">
      <formula>$I123=0</formula>
    </cfRule>
  </conditionalFormatting>
  <conditionalFormatting sqref="G123:H123">
    <cfRule type="cellIs" dxfId="35582" priority="51975" operator="lessThan">
      <formula>0</formula>
    </cfRule>
    <cfRule type="cellIs" dxfId="35581" priority="51976" operator="lessThan">
      <formula>0</formula>
    </cfRule>
  </conditionalFormatting>
  <conditionalFormatting sqref="I123">
    <cfRule type="expression" dxfId="35580" priority="51974">
      <formula>$I123=0</formula>
    </cfRule>
  </conditionalFormatting>
  <conditionalFormatting sqref="J123">
    <cfRule type="expression" dxfId="35579" priority="51973">
      <formula>$I123=0</formula>
    </cfRule>
  </conditionalFormatting>
  <conditionalFormatting sqref="K123">
    <cfRule type="expression" dxfId="35578" priority="51970">
      <formula>$I123=0</formula>
    </cfRule>
  </conditionalFormatting>
  <conditionalFormatting sqref="M123">
    <cfRule type="expression" dxfId="35577" priority="51966">
      <formula>$I123=0</formula>
    </cfRule>
  </conditionalFormatting>
  <conditionalFormatting sqref="N123:P123">
    <cfRule type="expression" dxfId="35576" priority="51965">
      <formula>$I123=0</formula>
    </cfRule>
  </conditionalFormatting>
  <conditionalFormatting sqref="O123:P123">
    <cfRule type="cellIs" dxfId="35575" priority="51963" operator="lessThan">
      <formula>0</formula>
    </cfRule>
    <cfRule type="cellIs" dxfId="35574" priority="51964" operator="lessThan">
      <formula>0</formula>
    </cfRule>
  </conditionalFormatting>
  <conditionalFormatting sqref="Q123">
    <cfRule type="expression" dxfId="35573" priority="51962">
      <formula>$I123=0</formula>
    </cfRule>
  </conditionalFormatting>
  <conditionalFormatting sqref="R123:T123">
    <cfRule type="expression" dxfId="35572" priority="51961">
      <formula>$I123=0</formula>
    </cfRule>
  </conditionalFormatting>
  <conditionalFormatting sqref="S123:T123">
    <cfRule type="cellIs" dxfId="35571" priority="51959" operator="lessThan">
      <formula>0</formula>
    </cfRule>
    <cfRule type="cellIs" dxfId="35570" priority="51960" operator="lessThan">
      <formula>0</formula>
    </cfRule>
  </conditionalFormatting>
  <conditionalFormatting sqref="U123">
    <cfRule type="expression" dxfId="35569" priority="51958">
      <formula>$I123=0</formula>
    </cfRule>
  </conditionalFormatting>
  <conditionalFormatting sqref="B124">
    <cfRule type="expression" dxfId="35568" priority="51957">
      <formula>$I124=0</formula>
    </cfRule>
  </conditionalFormatting>
  <conditionalFormatting sqref="F124">
    <cfRule type="expression" dxfId="35567" priority="51956">
      <formula>$I124=0</formula>
    </cfRule>
  </conditionalFormatting>
  <conditionalFormatting sqref="I124">
    <cfRule type="expression" dxfId="35566" priority="51955">
      <formula>$I124=0</formula>
    </cfRule>
  </conditionalFormatting>
  <conditionalFormatting sqref="K124">
    <cfRule type="expression" dxfId="35565" priority="51954">
      <formula>$I124=0</formula>
    </cfRule>
  </conditionalFormatting>
  <conditionalFormatting sqref="M124">
    <cfRule type="expression" dxfId="35564" priority="51953">
      <formula>$I124=0</formula>
    </cfRule>
  </conditionalFormatting>
  <conditionalFormatting sqref="Q124">
    <cfRule type="expression" dxfId="35563" priority="51952">
      <formula>$I124=0</formula>
    </cfRule>
  </conditionalFormatting>
  <conditionalFormatting sqref="U124">
    <cfRule type="expression" dxfId="35562" priority="51951">
      <formula>$I124=0</formula>
    </cfRule>
  </conditionalFormatting>
  <conditionalFormatting sqref="B125">
    <cfRule type="expression" dxfId="35561" priority="51947">
      <formula>$I125=0</formula>
    </cfRule>
  </conditionalFormatting>
  <conditionalFormatting sqref="C125:E125">
    <cfRule type="expression" dxfId="35560" priority="51946">
      <formula>$I125=0</formula>
    </cfRule>
  </conditionalFormatting>
  <conditionalFormatting sqref="D125:E125">
    <cfRule type="cellIs" dxfId="35559" priority="51944" operator="lessThan">
      <formula>0</formula>
    </cfRule>
    <cfRule type="cellIs" dxfId="35558" priority="51945" operator="lessThan">
      <formula>0</formula>
    </cfRule>
  </conditionalFormatting>
  <conditionalFormatting sqref="F125">
    <cfRule type="expression" dxfId="35557" priority="51943">
      <formula>$I125=0</formula>
    </cfRule>
  </conditionalFormatting>
  <conditionalFormatting sqref="G125:H125">
    <cfRule type="cellIs" dxfId="35556" priority="51940" operator="lessThan">
      <formula>0</formula>
    </cfRule>
    <cfRule type="cellIs" dxfId="35555" priority="51941" operator="lessThan">
      <formula>0</formula>
    </cfRule>
  </conditionalFormatting>
  <conditionalFormatting sqref="I125">
    <cfRule type="expression" dxfId="35554" priority="51939">
      <formula>$I125=0</formula>
    </cfRule>
  </conditionalFormatting>
  <conditionalFormatting sqref="J125">
    <cfRule type="expression" dxfId="35553" priority="51938">
      <formula>$I125=0</formula>
    </cfRule>
  </conditionalFormatting>
  <conditionalFormatting sqref="K125">
    <cfRule type="expression" dxfId="35552" priority="51935">
      <formula>$I125=0</formula>
    </cfRule>
  </conditionalFormatting>
  <conditionalFormatting sqref="M125">
    <cfRule type="expression" dxfId="35551" priority="51931">
      <formula>$I125=0</formula>
    </cfRule>
  </conditionalFormatting>
  <conditionalFormatting sqref="N125:P125">
    <cfRule type="expression" dxfId="35550" priority="51930">
      <formula>$I125=0</formula>
    </cfRule>
  </conditionalFormatting>
  <conditionalFormatting sqref="O125:P125">
    <cfRule type="cellIs" dxfId="35549" priority="51928" operator="lessThan">
      <formula>0</formula>
    </cfRule>
    <cfRule type="cellIs" dxfId="35548" priority="51929" operator="lessThan">
      <formula>0</formula>
    </cfRule>
  </conditionalFormatting>
  <conditionalFormatting sqref="Q125">
    <cfRule type="expression" dxfId="35547" priority="51927">
      <formula>$I125=0</formula>
    </cfRule>
  </conditionalFormatting>
  <conditionalFormatting sqref="R125:T125">
    <cfRule type="expression" dxfId="35546" priority="51926">
      <formula>$I125=0</formula>
    </cfRule>
  </conditionalFormatting>
  <conditionalFormatting sqref="S125:T125">
    <cfRule type="cellIs" dxfId="35545" priority="51924" operator="lessThan">
      <formula>0</formula>
    </cfRule>
    <cfRule type="cellIs" dxfId="35544" priority="51925" operator="lessThan">
      <formula>0</formula>
    </cfRule>
  </conditionalFormatting>
  <conditionalFormatting sqref="U125">
    <cfRule type="expression" dxfId="35543" priority="51923">
      <formula>$I125=0</formula>
    </cfRule>
  </conditionalFormatting>
  <conditionalFormatting sqref="B126">
    <cfRule type="expression" dxfId="35542" priority="51922">
      <formula>$I126=0</formula>
    </cfRule>
  </conditionalFormatting>
  <conditionalFormatting sqref="F126">
    <cfRule type="expression" dxfId="35541" priority="51921">
      <formula>$I126=0</formula>
    </cfRule>
  </conditionalFormatting>
  <conditionalFormatting sqref="I126">
    <cfRule type="expression" dxfId="35540" priority="51920">
      <formula>$I126=0</formula>
    </cfRule>
  </conditionalFormatting>
  <conditionalFormatting sqref="K126">
    <cfRule type="expression" dxfId="35539" priority="51919">
      <formula>$I126=0</formula>
    </cfRule>
  </conditionalFormatting>
  <conditionalFormatting sqref="M126">
    <cfRule type="expression" dxfId="35538" priority="51918">
      <formula>$I126=0</formula>
    </cfRule>
  </conditionalFormatting>
  <conditionalFormatting sqref="Q126">
    <cfRule type="expression" dxfId="35537" priority="51917">
      <formula>$I126=0</formula>
    </cfRule>
  </conditionalFormatting>
  <conditionalFormatting sqref="U126">
    <cfRule type="expression" dxfId="35536" priority="51916">
      <formula>$I126=0</formula>
    </cfRule>
  </conditionalFormatting>
  <conditionalFormatting sqref="B127">
    <cfRule type="expression" dxfId="35535" priority="51912">
      <formula>$I127=0</formula>
    </cfRule>
  </conditionalFormatting>
  <conditionalFormatting sqref="C127:E127">
    <cfRule type="expression" dxfId="35534" priority="51911">
      <formula>$I127=0</formula>
    </cfRule>
  </conditionalFormatting>
  <conditionalFormatting sqref="D127:E127">
    <cfRule type="cellIs" dxfId="35533" priority="51909" operator="lessThan">
      <formula>0</formula>
    </cfRule>
    <cfRule type="cellIs" dxfId="35532" priority="51910" operator="lessThan">
      <formula>0</formula>
    </cfRule>
  </conditionalFormatting>
  <conditionalFormatting sqref="F127">
    <cfRule type="expression" dxfId="35531" priority="51908">
      <formula>$I127=0</formula>
    </cfRule>
  </conditionalFormatting>
  <conditionalFormatting sqref="G127:H127">
    <cfRule type="cellIs" dxfId="35530" priority="51905" operator="lessThan">
      <formula>0</formula>
    </cfRule>
    <cfRule type="cellIs" dxfId="35529" priority="51906" operator="lessThan">
      <formula>0</formula>
    </cfRule>
  </conditionalFormatting>
  <conditionalFormatting sqref="I127">
    <cfRule type="expression" dxfId="35528" priority="51904">
      <formula>$I127=0</formula>
    </cfRule>
  </conditionalFormatting>
  <conditionalFormatting sqref="J127">
    <cfRule type="expression" dxfId="35527" priority="51903">
      <formula>$I127=0</formula>
    </cfRule>
  </conditionalFormatting>
  <conditionalFormatting sqref="K127">
    <cfRule type="expression" dxfId="35526" priority="51900">
      <formula>$I127=0</formula>
    </cfRule>
  </conditionalFormatting>
  <conditionalFormatting sqref="M127">
    <cfRule type="expression" dxfId="35525" priority="51896">
      <formula>$I127=0</formula>
    </cfRule>
  </conditionalFormatting>
  <conditionalFormatting sqref="N127:P127">
    <cfRule type="expression" dxfId="35524" priority="51895">
      <formula>$I127=0</formula>
    </cfRule>
  </conditionalFormatting>
  <conditionalFormatting sqref="O127:P127">
    <cfRule type="cellIs" dxfId="35523" priority="51893" operator="lessThan">
      <formula>0</formula>
    </cfRule>
    <cfRule type="cellIs" dxfId="35522" priority="51894" operator="lessThan">
      <formula>0</formula>
    </cfRule>
  </conditionalFormatting>
  <conditionalFormatting sqref="Q127">
    <cfRule type="expression" dxfId="35521" priority="51892">
      <formula>$I127=0</formula>
    </cfRule>
  </conditionalFormatting>
  <conditionalFormatting sqref="R127:T127">
    <cfRule type="expression" dxfId="35520" priority="51891">
      <formula>$I127=0</formula>
    </cfRule>
  </conditionalFormatting>
  <conditionalFormatting sqref="S127:T127">
    <cfRule type="cellIs" dxfId="35519" priority="51889" operator="lessThan">
      <formula>0</formula>
    </cfRule>
    <cfRule type="cellIs" dxfId="35518" priority="51890" operator="lessThan">
      <formula>0</formula>
    </cfRule>
  </conditionalFormatting>
  <conditionalFormatting sqref="U127">
    <cfRule type="expression" dxfId="35517" priority="51888">
      <formula>$I127=0</formula>
    </cfRule>
  </conditionalFormatting>
  <conditionalFormatting sqref="B128">
    <cfRule type="expression" dxfId="35516" priority="51887">
      <formula>$I128=0</formula>
    </cfRule>
  </conditionalFormatting>
  <conditionalFormatting sqref="F128">
    <cfRule type="expression" dxfId="35515" priority="51886">
      <formula>$I128=0</formula>
    </cfRule>
  </conditionalFormatting>
  <conditionalFormatting sqref="I128">
    <cfRule type="expression" dxfId="35514" priority="51885">
      <formula>$I128=0</formula>
    </cfRule>
  </conditionalFormatting>
  <conditionalFormatting sqref="K128">
    <cfRule type="expression" dxfId="35513" priority="51884">
      <formula>$I128=0</formula>
    </cfRule>
  </conditionalFormatting>
  <conditionalFormatting sqref="M128">
    <cfRule type="expression" dxfId="35512" priority="51883">
      <formula>$I128=0</formula>
    </cfRule>
  </conditionalFormatting>
  <conditionalFormatting sqref="Q128">
    <cfRule type="expression" dxfId="35511" priority="51882">
      <formula>$I128=0</formula>
    </cfRule>
  </conditionalFormatting>
  <conditionalFormatting sqref="U128">
    <cfRule type="expression" dxfId="35510" priority="51881">
      <formula>$I128=0</formula>
    </cfRule>
  </conditionalFormatting>
  <conditionalFormatting sqref="B129">
    <cfRule type="expression" dxfId="35509" priority="51877">
      <formula>$I129=0</formula>
    </cfRule>
  </conditionalFormatting>
  <conditionalFormatting sqref="C129:E129">
    <cfRule type="expression" dxfId="35508" priority="51876">
      <formula>$I129=0</formula>
    </cfRule>
  </conditionalFormatting>
  <conditionalFormatting sqref="D129:E129">
    <cfRule type="cellIs" dxfId="35507" priority="51874" operator="lessThan">
      <formula>0</formula>
    </cfRule>
    <cfRule type="cellIs" dxfId="35506" priority="51875" operator="lessThan">
      <formula>0</formula>
    </cfRule>
  </conditionalFormatting>
  <conditionalFormatting sqref="F129">
    <cfRule type="expression" dxfId="35505" priority="51873">
      <formula>$I129=0</formula>
    </cfRule>
  </conditionalFormatting>
  <conditionalFormatting sqref="G129:H129">
    <cfRule type="cellIs" dxfId="35504" priority="51870" operator="lessThan">
      <formula>0</formula>
    </cfRule>
    <cfRule type="cellIs" dxfId="35503" priority="51871" operator="lessThan">
      <formula>0</formula>
    </cfRule>
  </conditionalFormatting>
  <conditionalFormatting sqref="I129">
    <cfRule type="expression" dxfId="35502" priority="51869">
      <formula>$I129=0</formula>
    </cfRule>
  </conditionalFormatting>
  <conditionalFormatting sqref="J129">
    <cfRule type="expression" dxfId="35501" priority="51868">
      <formula>$I129=0</formula>
    </cfRule>
  </conditionalFormatting>
  <conditionalFormatting sqref="K129">
    <cfRule type="expression" dxfId="35500" priority="51865">
      <formula>$I129=0</formula>
    </cfRule>
  </conditionalFormatting>
  <conditionalFormatting sqref="M129">
    <cfRule type="expression" dxfId="35499" priority="51861">
      <formula>$I129=0</formula>
    </cfRule>
  </conditionalFormatting>
  <conditionalFormatting sqref="N129:P129">
    <cfRule type="expression" dxfId="35498" priority="51860">
      <formula>$I129=0</formula>
    </cfRule>
  </conditionalFormatting>
  <conditionalFormatting sqref="O129:P129">
    <cfRule type="cellIs" dxfId="35497" priority="51858" operator="lessThan">
      <formula>0</formula>
    </cfRule>
    <cfRule type="cellIs" dxfId="35496" priority="51859" operator="lessThan">
      <formula>0</formula>
    </cfRule>
  </conditionalFormatting>
  <conditionalFormatting sqref="Q129">
    <cfRule type="expression" dxfId="35495" priority="51857">
      <formula>$I129=0</formula>
    </cfRule>
  </conditionalFormatting>
  <conditionalFormatting sqref="R129:T129">
    <cfRule type="expression" dxfId="35494" priority="51856">
      <formula>$I129=0</formula>
    </cfRule>
  </conditionalFormatting>
  <conditionalFormatting sqref="S129:T129">
    <cfRule type="cellIs" dxfId="35493" priority="51854" operator="lessThan">
      <formula>0</formula>
    </cfRule>
    <cfRule type="cellIs" dxfId="35492" priority="51855" operator="lessThan">
      <formula>0</formula>
    </cfRule>
  </conditionalFormatting>
  <conditionalFormatting sqref="U129">
    <cfRule type="expression" dxfId="35491" priority="51853">
      <formula>$I129=0</formula>
    </cfRule>
  </conditionalFormatting>
  <conditionalFormatting sqref="B130">
    <cfRule type="expression" dxfId="35490" priority="51852">
      <formula>$I130=0</formula>
    </cfRule>
  </conditionalFormatting>
  <conditionalFormatting sqref="F130">
    <cfRule type="expression" dxfId="35489" priority="51851">
      <formula>$I130=0</formula>
    </cfRule>
  </conditionalFormatting>
  <conditionalFormatting sqref="I130">
    <cfRule type="expression" dxfId="35488" priority="51850">
      <formula>$I130=0</formula>
    </cfRule>
  </conditionalFormatting>
  <conditionalFormatting sqref="K130">
    <cfRule type="expression" dxfId="35487" priority="51849">
      <formula>$I130=0</formula>
    </cfRule>
  </conditionalFormatting>
  <conditionalFormatting sqref="M130">
    <cfRule type="expression" dxfId="35486" priority="51848">
      <formula>$I130=0</formula>
    </cfRule>
  </conditionalFormatting>
  <conditionalFormatting sqref="Q130">
    <cfRule type="expression" dxfId="35485" priority="51847">
      <formula>$I130=0</formula>
    </cfRule>
  </conditionalFormatting>
  <conditionalFormatting sqref="U130">
    <cfRule type="expression" dxfId="35484" priority="51846">
      <formula>$I130=0</formula>
    </cfRule>
  </conditionalFormatting>
  <conditionalFormatting sqref="B131">
    <cfRule type="expression" dxfId="35483" priority="51842">
      <formula>$I131=0</formula>
    </cfRule>
  </conditionalFormatting>
  <conditionalFormatting sqref="C131:E131">
    <cfRule type="expression" dxfId="35482" priority="51841">
      <formula>$I131=0</formula>
    </cfRule>
  </conditionalFormatting>
  <conditionalFormatting sqref="D131:E131">
    <cfRule type="cellIs" dxfId="35481" priority="51839" operator="lessThan">
      <formula>0</formula>
    </cfRule>
    <cfRule type="cellIs" dxfId="35480" priority="51840" operator="lessThan">
      <formula>0</formula>
    </cfRule>
  </conditionalFormatting>
  <conditionalFormatting sqref="F131">
    <cfRule type="expression" dxfId="35479" priority="51838">
      <formula>$I131=0</formula>
    </cfRule>
  </conditionalFormatting>
  <conditionalFormatting sqref="G131:H131">
    <cfRule type="cellIs" dxfId="35478" priority="51835" operator="lessThan">
      <formula>0</formula>
    </cfRule>
    <cfRule type="cellIs" dxfId="35477" priority="51836" operator="lessThan">
      <formula>0</formula>
    </cfRule>
  </conditionalFormatting>
  <conditionalFormatting sqref="I131">
    <cfRule type="expression" dxfId="35476" priority="51834">
      <formula>$I131=0</formula>
    </cfRule>
  </conditionalFormatting>
  <conditionalFormatting sqref="J131">
    <cfRule type="expression" dxfId="35475" priority="51833">
      <formula>$I131=0</formula>
    </cfRule>
  </conditionalFormatting>
  <conditionalFormatting sqref="K131">
    <cfRule type="expression" dxfId="35474" priority="51830">
      <formula>$I131=0</formula>
    </cfRule>
  </conditionalFormatting>
  <conditionalFormatting sqref="M131">
    <cfRule type="expression" dxfId="35473" priority="51826">
      <formula>$I131=0</formula>
    </cfRule>
  </conditionalFormatting>
  <conditionalFormatting sqref="N131:P131">
    <cfRule type="expression" dxfId="35472" priority="51825">
      <formula>$I131=0</formula>
    </cfRule>
  </conditionalFormatting>
  <conditionalFormatting sqref="O131:P131">
    <cfRule type="cellIs" dxfId="35471" priority="51823" operator="lessThan">
      <formula>0</formula>
    </cfRule>
    <cfRule type="cellIs" dxfId="35470" priority="51824" operator="lessThan">
      <formula>0</formula>
    </cfRule>
  </conditionalFormatting>
  <conditionalFormatting sqref="Q131">
    <cfRule type="expression" dxfId="35469" priority="51822">
      <formula>$I131=0</formula>
    </cfRule>
  </conditionalFormatting>
  <conditionalFormatting sqref="R131:T131">
    <cfRule type="expression" dxfId="35468" priority="51821">
      <formula>$I131=0</formula>
    </cfRule>
  </conditionalFormatting>
  <conditionalFormatting sqref="S131:T131">
    <cfRule type="cellIs" dxfId="35467" priority="51819" operator="lessThan">
      <formula>0</formula>
    </cfRule>
    <cfRule type="cellIs" dxfId="35466" priority="51820" operator="lessThan">
      <formula>0</formula>
    </cfRule>
  </conditionalFormatting>
  <conditionalFormatting sqref="U131">
    <cfRule type="expression" dxfId="35465" priority="51818">
      <formula>$I131=0</formula>
    </cfRule>
  </conditionalFormatting>
  <conditionalFormatting sqref="B132">
    <cfRule type="expression" dxfId="35464" priority="51817">
      <formula>$I132=0</formula>
    </cfRule>
  </conditionalFormatting>
  <conditionalFormatting sqref="F132">
    <cfRule type="expression" dxfId="35463" priority="51816">
      <formula>$I132=0</formula>
    </cfRule>
  </conditionalFormatting>
  <conditionalFormatting sqref="I132">
    <cfRule type="expression" dxfId="35462" priority="51815">
      <formula>$I132=0</formula>
    </cfRule>
  </conditionalFormatting>
  <conditionalFormatting sqref="K132">
    <cfRule type="expression" dxfId="35461" priority="51814">
      <formula>$I132=0</formula>
    </cfRule>
  </conditionalFormatting>
  <conditionalFormatting sqref="M132">
    <cfRule type="expression" dxfId="35460" priority="51813">
      <formula>$I132=0</formula>
    </cfRule>
  </conditionalFormatting>
  <conditionalFormatting sqref="Q132">
    <cfRule type="expression" dxfId="35459" priority="51812">
      <formula>$I132=0</formula>
    </cfRule>
  </conditionalFormatting>
  <conditionalFormatting sqref="U132">
    <cfRule type="expression" dxfId="35458" priority="51811">
      <formula>$I132=0</formula>
    </cfRule>
  </conditionalFormatting>
  <conditionalFormatting sqref="B133">
    <cfRule type="expression" dxfId="35457" priority="51807">
      <formula>$I133=0</formula>
    </cfRule>
  </conditionalFormatting>
  <conditionalFormatting sqref="C133:E133">
    <cfRule type="expression" dxfId="35456" priority="51806">
      <formula>$I133=0</formula>
    </cfRule>
  </conditionalFormatting>
  <conditionalFormatting sqref="D133:E133">
    <cfRule type="cellIs" dxfId="35455" priority="51804" operator="lessThan">
      <formula>0</formula>
    </cfRule>
    <cfRule type="cellIs" dxfId="35454" priority="51805" operator="lessThan">
      <formula>0</formula>
    </cfRule>
  </conditionalFormatting>
  <conditionalFormatting sqref="F133">
    <cfRule type="expression" dxfId="35453" priority="51803">
      <formula>$I133=0</formula>
    </cfRule>
  </conditionalFormatting>
  <conditionalFormatting sqref="G133:H133">
    <cfRule type="cellIs" dxfId="35452" priority="51800" operator="lessThan">
      <formula>0</formula>
    </cfRule>
    <cfRule type="cellIs" dxfId="35451" priority="51801" operator="lessThan">
      <formula>0</formula>
    </cfRule>
  </conditionalFormatting>
  <conditionalFormatting sqref="I133">
    <cfRule type="expression" dxfId="35450" priority="51799">
      <formula>$I133=0</formula>
    </cfRule>
  </conditionalFormatting>
  <conditionalFormatting sqref="J133">
    <cfRule type="expression" dxfId="35449" priority="51798">
      <formula>$I133=0</formula>
    </cfRule>
  </conditionalFormatting>
  <conditionalFormatting sqref="K133">
    <cfRule type="expression" dxfId="35448" priority="51795">
      <formula>$I133=0</formula>
    </cfRule>
  </conditionalFormatting>
  <conditionalFormatting sqref="M133">
    <cfRule type="expression" dxfId="35447" priority="51791">
      <formula>$I133=0</formula>
    </cfRule>
  </conditionalFormatting>
  <conditionalFormatting sqref="N133:P133">
    <cfRule type="expression" dxfId="35446" priority="51790">
      <formula>$I133=0</formula>
    </cfRule>
  </conditionalFormatting>
  <conditionalFormatting sqref="O133:P133">
    <cfRule type="cellIs" dxfId="35445" priority="51788" operator="lessThan">
      <formula>0</formula>
    </cfRule>
    <cfRule type="cellIs" dxfId="35444" priority="51789" operator="lessThan">
      <formula>0</formula>
    </cfRule>
  </conditionalFormatting>
  <conditionalFormatting sqref="Q133">
    <cfRule type="expression" dxfId="35443" priority="51787">
      <formula>$I133=0</formula>
    </cfRule>
  </conditionalFormatting>
  <conditionalFormatting sqref="R133:T133">
    <cfRule type="expression" dxfId="35442" priority="51786">
      <formula>$I133=0</formula>
    </cfRule>
  </conditionalFormatting>
  <conditionalFormatting sqref="S133:T133">
    <cfRule type="cellIs" dxfId="35441" priority="51784" operator="lessThan">
      <formula>0</formula>
    </cfRule>
    <cfRule type="cellIs" dxfId="35440" priority="51785" operator="lessThan">
      <formula>0</formula>
    </cfRule>
  </conditionalFormatting>
  <conditionalFormatting sqref="U133">
    <cfRule type="expression" dxfId="35439" priority="51783">
      <formula>$I133=0</formula>
    </cfRule>
  </conditionalFormatting>
  <conditionalFormatting sqref="B134">
    <cfRule type="expression" dxfId="35438" priority="51782">
      <formula>$I134=0</formula>
    </cfRule>
  </conditionalFormatting>
  <conditionalFormatting sqref="F134">
    <cfRule type="expression" dxfId="35437" priority="51781">
      <formula>$I134=0</formula>
    </cfRule>
  </conditionalFormatting>
  <conditionalFormatting sqref="I134">
    <cfRule type="expression" dxfId="35436" priority="51780">
      <formula>$I134=0</formula>
    </cfRule>
  </conditionalFormatting>
  <conditionalFormatting sqref="K134">
    <cfRule type="expression" dxfId="35435" priority="51779">
      <formula>$I134=0</formula>
    </cfRule>
  </conditionalFormatting>
  <conditionalFormatting sqref="M134">
    <cfRule type="expression" dxfId="35434" priority="51778">
      <formula>$I134=0</formula>
    </cfRule>
  </conditionalFormatting>
  <conditionalFormatting sqref="Q134">
    <cfRule type="expression" dxfId="35433" priority="51777">
      <formula>$I134=0</formula>
    </cfRule>
  </conditionalFormatting>
  <conditionalFormatting sqref="U134">
    <cfRule type="expression" dxfId="35432" priority="51776">
      <formula>$I134=0</formula>
    </cfRule>
  </conditionalFormatting>
  <conditionalFormatting sqref="B135">
    <cfRule type="expression" dxfId="35431" priority="51772">
      <formula>$I135=0</formula>
    </cfRule>
  </conditionalFormatting>
  <conditionalFormatting sqref="C135:E135">
    <cfRule type="expression" dxfId="35430" priority="51771">
      <formula>$I135=0</formula>
    </cfRule>
  </conditionalFormatting>
  <conditionalFormatting sqref="D135:E135">
    <cfRule type="cellIs" dxfId="35429" priority="51769" operator="lessThan">
      <formula>0</formula>
    </cfRule>
    <cfRule type="cellIs" dxfId="35428" priority="51770" operator="lessThan">
      <formula>0</formula>
    </cfRule>
  </conditionalFormatting>
  <conditionalFormatting sqref="F135">
    <cfRule type="expression" dxfId="35427" priority="51768">
      <formula>$I135=0</formula>
    </cfRule>
  </conditionalFormatting>
  <conditionalFormatting sqref="G135:H135">
    <cfRule type="cellIs" dxfId="35426" priority="51765" operator="lessThan">
      <formula>0</formula>
    </cfRule>
    <cfRule type="cellIs" dxfId="35425" priority="51766" operator="lessThan">
      <formula>0</formula>
    </cfRule>
  </conditionalFormatting>
  <conditionalFormatting sqref="I135">
    <cfRule type="expression" dxfId="35424" priority="51764">
      <formula>$I135=0</formula>
    </cfRule>
  </conditionalFormatting>
  <conditionalFormatting sqref="J135">
    <cfRule type="expression" dxfId="35423" priority="51763">
      <formula>$I135=0</formula>
    </cfRule>
  </conditionalFormatting>
  <conditionalFormatting sqref="K135">
    <cfRule type="expression" dxfId="35422" priority="51760">
      <formula>$I135=0</formula>
    </cfRule>
  </conditionalFormatting>
  <conditionalFormatting sqref="M135">
    <cfRule type="expression" dxfId="35421" priority="51756">
      <formula>$I135=0</formula>
    </cfRule>
  </conditionalFormatting>
  <conditionalFormatting sqref="N135:P135">
    <cfRule type="expression" dxfId="35420" priority="51755">
      <formula>$I135=0</formula>
    </cfRule>
  </conditionalFormatting>
  <conditionalFormatting sqref="O135:P135">
    <cfRule type="cellIs" dxfId="35419" priority="51753" operator="lessThan">
      <formula>0</formula>
    </cfRule>
    <cfRule type="cellIs" dxfId="35418" priority="51754" operator="lessThan">
      <formula>0</formula>
    </cfRule>
  </conditionalFormatting>
  <conditionalFormatting sqref="Q135">
    <cfRule type="expression" dxfId="35417" priority="51752">
      <formula>$I135=0</formula>
    </cfRule>
  </conditionalFormatting>
  <conditionalFormatting sqref="R135:T135">
    <cfRule type="expression" dxfId="35416" priority="51751">
      <formula>$I135=0</formula>
    </cfRule>
  </conditionalFormatting>
  <conditionalFormatting sqref="S135:T135">
    <cfRule type="cellIs" dxfId="35415" priority="51749" operator="lessThan">
      <formula>0</formula>
    </cfRule>
    <cfRule type="cellIs" dxfId="35414" priority="51750" operator="lessThan">
      <formula>0</formula>
    </cfRule>
  </conditionalFormatting>
  <conditionalFormatting sqref="U135">
    <cfRule type="expression" dxfId="35413" priority="51748">
      <formula>$I135=0</formula>
    </cfRule>
  </conditionalFormatting>
  <conditionalFormatting sqref="B136">
    <cfRule type="expression" dxfId="35412" priority="51747">
      <formula>$I136=0</formula>
    </cfRule>
  </conditionalFormatting>
  <conditionalFormatting sqref="F136">
    <cfRule type="expression" dxfId="35411" priority="51746">
      <formula>$I136=0</formula>
    </cfRule>
  </conditionalFormatting>
  <conditionalFormatting sqref="I136">
    <cfRule type="expression" dxfId="35410" priority="51745">
      <formula>$I136=0</formula>
    </cfRule>
  </conditionalFormatting>
  <conditionalFormatting sqref="K136">
    <cfRule type="expression" dxfId="35409" priority="51744">
      <formula>$I136=0</formula>
    </cfRule>
  </conditionalFormatting>
  <conditionalFormatting sqref="M136">
    <cfRule type="expression" dxfId="35408" priority="51743">
      <formula>$I136=0</formula>
    </cfRule>
  </conditionalFormatting>
  <conditionalFormatting sqref="Q136">
    <cfRule type="expression" dxfId="35407" priority="51742">
      <formula>$I136=0</formula>
    </cfRule>
  </conditionalFormatting>
  <conditionalFormatting sqref="U136">
    <cfRule type="expression" dxfId="35406" priority="51741">
      <formula>$I136=0</formula>
    </cfRule>
  </conditionalFormatting>
  <conditionalFormatting sqref="B137">
    <cfRule type="expression" dxfId="35405" priority="51737">
      <formula>$I137=0</formula>
    </cfRule>
  </conditionalFormatting>
  <conditionalFormatting sqref="C137:E137">
    <cfRule type="expression" dxfId="35404" priority="51736">
      <formula>$I137=0</formula>
    </cfRule>
  </conditionalFormatting>
  <conditionalFormatting sqref="D137:E137">
    <cfRule type="cellIs" dxfId="35403" priority="51734" operator="lessThan">
      <formula>0</formula>
    </cfRule>
    <cfRule type="cellIs" dxfId="35402" priority="51735" operator="lessThan">
      <formula>0</formula>
    </cfRule>
  </conditionalFormatting>
  <conditionalFormatting sqref="F137">
    <cfRule type="expression" dxfId="35401" priority="51733">
      <formula>$I137=0</formula>
    </cfRule>
  </conditionalFormatting>
  <conditionalFormatting sqref="G137:H137">
    <cfRule type="cellIs" dxfId="35400" priority="51730" operator="lessThan">
      <formula>0</formula>
    </cfRule>
    <cfRule type="cellIs" dxfId="35399" priority="51731" operator="lessThan">
      <formula>0</formula>
    </cfRule>
  </conditionalFormatting>
  <conditionalFormatting sqref="I137">
    <cfRule type="expression" dxfId="35398" priority="51729">
      <formula>$I137=0</formula>
    </cfRule>
  </conditionalFormatting>
  <conditionalFormatting sqref="J137">
    <cfRule type="expression" dxfId="35397" priority="51728">
      <formula>$I137=0</formula>
    </cfRule>
  </conditionalFormatting>
  <conditionalFormatting sqref="K137">
    <cfRule type="expression" dxfId="35396" priority="51725">
      <formula>$I137=0</formula>
    </cfRule>
  </conditionalFormatting>
  <conditionalFormatting sqref="M137">
    <cfRule type="expression" dxfId="35395" priority="51721">
      <formula>$I137=0</formula>
    </cfRule>
  </conditionalFormatting>
  <conditionalFormatting sqref="N137:P137">
    <cfRule type="expression" dxfId="35394" priority="51720">
      <formula>$I137=0</formula>
    </cfRule>
  </conditionalFormatting>
  <conditionalFormatting sqref="O137:P137">
    <cfRule type="cellIs" dxfId="35393" priority="51718" operator="lessThan">
      <formula>0</formula>
    </cfRule>
    <cfRule type="cellIs" dxfId="35392" priority="51719" operator="lessThan">
      <formula>0</formula>
    </cfRule>
  </conditionalFormatting>
  <conditionalFormatting sqref="Q137">
    <cfRule type="expression" dxfId="35391" priority="51717">
      <formula>$I137=0</formula>
    </cfRule>
  </conditionalFormatting>
  <conditionalFormatting sqref="R137:T137">
    <cfRule type="expression" dxfId="35390" priority="51716">
      <formula>$I137=0</formula>
    </cfRule>
  </conditionalFormatting>
  <conditionalFormatting sqref="S137:T137">
    <cfRule type="cellIs" dxfId="35389" priority="51714" operator="lessThan">
      <formula>0</formula>
    </cfRule>
    <cfRule type="cellIs" dxfId="35388" priority="51715" operator="lessThan">
      <formula>0</formula>
    </cfRule>
  </conditionalFormatting>
  <conditionalFormatting sqref="U137">
    <cfRule type="expression" dxfId="35387" priority="51713">
      <formula>$I137=0</formula>
    </cfRule>
  </conditionalFormatting>
  <conditionalFormatting sqref="B138">
    <cfRule type="expression" dxfId="35386" priority="51712">
      <formula>$I138=0</formula>
    </cfRule>
  </conditionalFormatting>
  <conditionalFormatting sqref="F138">
    <cfRule type="expression" dxfId="35385" priority="51711">
      <formula>$I138=0</formula>
    </cfRule>
  </conditionalFormatting>
  <conditionalFormatting sqref="I138">
    <cfRule type="expression" dxfId="35384" priority="51710">
      <formula>$I138=0</formula>
    </cfRule>
  </conditionalFormatting>
  <conditionalFormatting sqref="K138">
    <cfRule type="expression" dxfId="35383" priority="51709">
      <formula>$I138=0</formula>
    </cfRule>
  </conditionalFormatting>
  <conditionalFormatting sqref="M138">
    <cfRule type="expression" dxfId="35382" priority="51708">
      <formula>$I138=0</formula>
    </cfRule>
  </conditionalFormatting>
  <conditionalFormatting sqref="Q138">
    <cfRule type="expression" dxfId="35381" priority="51707">
      <formula>$I138=0</formula>
    </cfRule>
  </conditionalFormatting>
  <conditionalFormatting sqref="U138">
    <cfRule type="expression" dxfId="35380" priority="51706">
      <formula>$I138=0</formula>
    </cfRule>
  </conditionalFormatting>
  <conditionalFormatting sqref="B139">
    <cfRule type="expression" dxfId="35379" priority="51702">
      <formula>$I139=0</formula>
    </cfRule>
  </conditionalFormatting>
  <conditionalFormatting sqref="C139:E139">
    <cfRule type="expression" dxfId="35378" priority="51701">
      <formula>$I139=0</formula>
    </cfRule>
  </conditionalFormatting>
  <conditionalFormatting sqref="D139:E139">
    <cfRule type="cellIs" dxfId="35377" priority="51699" operator="lessThan">
      <formula>0</formula>
    </cfRule>
    <cfRule type="cellIs" dxfId="35376" priority="51700" operator="lessThan">
      <formula>0</formula>
    </cfRule>
  </conditionalFormatting>
  <conditionalFormatting sqref="F139">
    <cfRule type="expression" dxfId="35375" priority="51698">
      <formula>$I139=0</formula>
    </cfRule>
  </conditionalFormatting>
  <conditionalFormatting sqref="G139:H139">
    <cfRule type="cellIs" dxfId="35374" priority="51695" operator="lessThan">
      <formula>0</formula>
    </cfRule>
    <cfRule type="cellIs" dxfId="35373" priority="51696" operator="lessThan">
      <formula>0</formula>
    </cfRule>
  </conditionalFormatting>
  <conditionalFormatting sqref="I139">
    <cfRule type="expression" dxfId="35372" priority="51694">
      <formula>$I139=0</formula>
    </cfRule>
  </conditionalFormatting>
  <conditionalFormatting sqref="J139">
    <cfRule type="expression" dxfId="35371" priority="51693">
      <formula>$I139=0</formula>
    </cfRule>
  </conditionalFormatting>
  <conditionalFormatting sqref="K139">
    <cfRule type="expression" dxfId="35370" priority="51690">
      <formula>$I139=0</formula>
    </cfRule>
  </conditionalFormatting>
  <conditionalFormatting sqref="M139">
    <cfRule type="expression" dxfId="35369" priority="51686">
      <formula>$I139=0</formula>
    </cfRule>
  </conditionalFormatting>
  <conditionalFormatting sqref="N139:P139">
    <cfRule type="expression" dxfId="35368" priority="51685">
      <formula>$I139=0</formula>
    </cfRule>
  </conditionalFormatting>
  <conditionalFormatting sqref="O139:P139">
    <cfRule type="cellIs" dxfId="35367" priority="51683" operator="lessThan">
      <formula>0</formula>
    </cfRule>
    <cfRule type="cellIs" dxfId="35366" priority="51684" operator="lessThan">
      <formula>0</formula>
    </cfRule>
  </conditionalFormatting>
  <conditionalFormatting sqref="Q139">
    <cfRule type="expression" dxfId="35365" priority="51682">
      <formula>$I139=0</formula>
    </cfRule>
  </conditionalFormatting>
  <conditionalFormatting sqref="R139:T139">
    <cfRule type="expression" dxfId="35364" priority="51681">
      <formula>$I139=0</formula>
    </cfRule>
  </conditionalFormatting>
  <conditionalFormatting sqref="S139:T139">
    <cfRule type="cellIs" dxfId="35363" priority="51679" operator="lessThan">
      <formula>0</formula>
    </cfRule>
    <cfRule type="cellIs" dxfId="35362" priority="51680" operator="lessThan">
      <formula>0</formula>
    </cfRule>
  </conditionalFormatting>
  <conditionalFormatting sqref="U139">
    <cfRule type="expression" dxfId="35361" priority="51678">
      <formula>$I139=0</formula>
    </cfRule>
  </conditionalFormatting>
  <conditionalFormatting sqref="B140">
    <cfRule type="expression" dxfId="35360" priority="51677">
      <formula>$I140=0</formula>
    </cfRule>
  </conditionalFormatting>
  <conditionalFormatting sqref="F140">
    <cfRule type="expression" dxfId="35359" priority="51676">
      <formula>$I140=0</formula>
    </cfRule>
  </conditionalFormatting>
  <conditionalFormatting sqref="I140">
    <cfRule type="expression" dxfId="35358" priority="51675">
      <formula>$I140=0</formula>
    </cfRule>
  </conditionalFormatting>
  <conditionalFormatting sqref="K140">
    <cfRule type="expression" dxfId="35357" priority="51674">
      <formula>$I140=0</formula>
    </cfRule>
  </conditionalFormatting>
  <conditionalFormatting sqref="M140">
    <cfRule type="expression" dxfId="35356" priority="51673">
      <formula>$I140=0</formula>
    </cfRule>
  </conditionalFormatting>
  <conditionalFormatting sqref="Q140">
    <cfRule type="expression" dxfId="35355" priority="51672">
      <formula>$I140=0</formula>
    </cfRule>
  </conditionalFormatting>
  <conditionalFormatting sqref="U140">
    <cfRule type="expression" dxfId="35354" priority="51671">
      <formula>$I140=0</formula>
    </cfRule>
  </conditionalFormatting>
  <conditionalFormatting sqref="B141">
    <cfRule type="expression" dxfId="35353" priority="51667">
      <formula>$I141=0</formula>
    </cfRule>
  </conditionalFormatting>
  <conditionalFormatting sqref="C141:E141">
    <cfRule type="expression" dxfId="35352" priority="51666">
      <formula>$I141=0</formula>
    </cfRule>
  </conditionalFormatting>
  <conditionalFormatting sqref="D141:E141">
    <cfRule type="cellIs" dxfId="35351" priority="51664" operator="lessThan">
      <formula>0</formula>
    </cfRule>
    <cfRule type="cellIs" dxfId="35350" priority="51665" operator="lessThan">
      <formula>0</formula>
    </cfRule>
  </conditionalFormatting>
  <conditionalFormatting sqref="F141">
    <cfRule type="expression" dxfId="35349" priority="51663">
      <formula>$I141=0</formula>
    </cfRule>
  </conditionalFormatting>
  <conditionalFormatting sqref="G141:H141">
    <cfRule type="cellIs" dxfId="35348" priority="51660" operator="lessThan">
      <formula>0</formula>
    </cfRule>
    <cfRule type="cellIs" dxfId="35347" priority="51661" operator="lessThan">
      <formula>0</formula>
    </cfRule>
  </conditionalFormatting>
  <conditionalFormatting sqref="I141">
    <cfRule type="expression" dxfId="35346" priority="51659">
      <formula>$I141=0</formula>
    </cfRule>
  </conditionalFormatting>
  <conditionalFormatting sqref="J141">
    <cfRule type="expression" dxfId="35345" priority="51658">
      <formula>$I141=0</formula>
    </cfRule>
  </conditionalFormatting>
  <conditionalFormatting sqref="K141">
    <cfRule type="expression" dxfId="35344" priority="51655">
      <formula>$I141=0</formula>
    </cfRule>
  </conditionalFormatting>
  <conditionalFormatting sqref="M141">
    <cfRule type="expression" dxfId="35343" priority="51651">
      <formula>$I141=0</formula>
    </cfRule>
  </conditionalFormatting>
  <conditionalFormatting sqref="N141:P141">
    <cfRule type="expression" dxfId="35342" priority="51650">
      <formula>$I141=0</formula>
    </cfRule>
  </conditionalFormatting>
  <conditionalFormatting sqref="O141:P141">
    <cfRule type="cellIs" dxfId="35341" priority="51648" operator="lessThan">
      <formula>0</formula>
    </cfRule>
    <cfRule type="cellIs" dxfId="35340" priority="51649" operator="lessThan">
      <formula>0</formula>
    </cfRule>
  </conditionalFormatting>
  <conditionalFormatting sqref="Q141">
    <cfRule type="expression" dxfId="35339" priority="51647">
      <formula>$I141=0</formula>
    </cfRule>
  </conditionalFormatting>
  <conditionalFormatting sqref="R141:T141">
    <cfRule type="expression" dxfId="35338" priority="51646">
      <formula>$I141=0</formula>
    </cfRule>
  </conditionalFormatting>
  <conditionalFormatting sqref="S141:T141">
    <cfRule type="cellIs" dxfId="35337" priority="51644" operator="lessThan">
      <formula>0</formula>
    </cfRule>
    <cfRule type="cellIs" dxfId="35336" priority="51645" operator="lessThan">
      <formula>0</formula>
    </cfRule>
  </conditionalFormatting>
  <conditionalFormatting sqref="U141">
    <cfRule type="expression" dxfId="35335" priority="51643">
      <formula>$I141=0</formula>
    </cfRule>
  </conditionalFormatting>
  <conditionalFormatting sqref="B142">
    <cfRule type="expression" dxfId="35334" priority="51642">
      <formula>$I142=0</formula>
    </cfRule>
  </conditionalFormatting>
  <conditionalFormatting sqref="F142">
    <cfRule type="expression" dxfId="35333" priority="51641">
      <formula>$I142=0</formula>
    </cfRule>
  </conditionalFormatting>
  <conditionalFormatting sqref="I142">
    <cfRule type="expression" dxfId="35332" priority="51640">
      <formula>$I142=0</formula>
    </cfRule>
  </conditionalFormatting>
  <conditionalFormatting sqref="K142">
    <cfRule type="expression" dxfId="35331" priority="51639">
      <formula>$I142=0</formula>
    </cfRule>
  </conditionalFormatting>
  <conditionalFormatting sqref="M142">
    <cfRule type="expression" dxfId="35330" priority="51638">
      <formula>$I142=0</formula>
    </cfRule>
  </conditionalFormatting>
  <conditionalFormatting sqref="Q142">
    <cfRule type="expression" dxfId="35329" priority="51637">
      <formula>$I142=0</formula>
    </cfRule>
  </conditionalFormatting>
  <conditionalFormatting sqref="U142">
    <cfRule type="expression" dxfId="35328" priority="51636">
      <formula>$I142=0</formula>
    </cfRule>
  </conditionalFormatting>
  <conditionalFormatting sqref="B143">
    <cfRule type="expression" dxfId="35327" priority="51632">
      <formula>$I143=0</formula>
    </cfRule>
  </conditionalFormatting>
  <conditionalFormatting sqref="C143:E143">
    <cfRule type="expression" dxfId="35326" priority="51631">
      <formula>$I143=0</formula>
    </cfRule>
  </conditionalFormatting>
  <conditionalFormatting sqref="D143:E143">
    <cfRule type="cellIs" dxfId="35325" priority="51629" operator="lessThan">
      <formula>0</formula>
    </cfRule>
    <cfRule type="cellIs" dxfId="35324" priority="51630" operator="lessThan">
      <formula>0</formula>
    </cfRule>
  </conditionalFormatting>
  <conditionalFormatting sqref="F143">
    <cfRule type="expression" dxfId="35323" priority="51628">
      <formula>$I143=0</formula>
    </cfRule>
  </conditionalFormatting>
  <conditionalFormatting sqref="G143:H143">
    <cfRule type="cellIs" dxfId="35322" priority="51625" operator="lessThan">
      <formula>0</formula>
    </cfRule>
    <cfRule type="cellIs" dxfId="35321" priority="51626" operator="lessThan">
      <formula>0</formula>
    </cfRule>
  </conditionalFormatting>
  <conditionalFormatting sqref="I143">
    <cfRule type="expression" dxfId="35320" priority="51624">
      <formula>$I143=0</formula>
    </cfRule>
  </conditionalFormatting>
  <conditionalFormatting sqref="J143">
    <cfRule type="expression" dxfId="35319" priority="51623">
      <formula>$I143=0</formula>
    </cfRule>
  </conditionalFormatting>
  <conditionalFormatting sqref="K143">
    <cfRule type="expression" dxfId="35318" priority="51620">
      <formula>$I143=0</formula>
    </cfRule>
  </conditionalFormatting>
  <conditionalFormatting sqref="M143">
    <cfRule type="expression" dxfId="35317" priority="51616">
      <formula>$I143=0</formula>
    </cfRule>
  </conditionalFormatting>
  <conditionalFormatting sqref="N143:P143">
    <cfRule type="expression" dxfId="35316" priority="51615">
      <formula>$I143=0</formula>
    </cfRule>
  </conditionalFormatting>
  <conditionalFormatting sqref="O143:P143">
    <cfRule type="cellIs" dxfId="35315" priority="51613" operator="lessThan">
      <formula>0</formula>
    </cfRule>
    <cfRule type="cellIs" dxfId="35314" priority="51614" operator="lessThan">
      <formula>0</formula>
    </cfRule>
  </conditionalFormatting>
  <conditionalFormatting sqref="Q143">
    <cfRule type="expression" dxfId="35313" priority="51612">
      <formula>$I143=0</formula>
    </cfRule>
  </conditionalFormatting>
  <conditionalFormatting sqref="R143:T143">
    <cfRule type="expression" dxfId="35312" priority="51611">
      <formula>$I143=0</formula>
    </cfRule>
  </conditionalFormatting>
  <conditionalFormatting sqref="S143:T143">
    <cfRule type="cellIs" dxfId="35311" priority="51609" operator="lessThan">
      <formula>0</formula>
    </cfRule>
    <cfRule type="cellIs" dxfId="35310" priority="51610" operator="lessThan">
      <formula>0</formula>
    </cfRule>
  </conditionalFormatting>
  <conditionalFormatting sqref="U143">
    <cfRule type="expression" dxfId="35309" priority="51608">
      <formula>$I143=0</formula>
    </cfRule>
  </conditionalFormatting>
  <conditionalFormatting sqref="B144">
    <cfRule type="expression" dxfId="35308" priority="51607">
      <formula>$I144=0</formula>
    </cfRule>
  </conditionalFormatting>
  <conditionalFormatting sqref="F144">
    <cfRule type="expression" dxfId="35307" priority="51606">
      <formula>$I144=0</formula>
    </cfRule>
  </conditionalFormatting>
  <conditionalFormatting sqref="I144">
    <cfRule type="expression" dxfId="35306" priority="51605">
      <formula>$I144=0</formula>
    </cfRule>
  </conditionalFormatting>
  <conditionalFormatting sqref="K144">
    <cfRule type="expression" dxfId="35305" priority="51604">
      <formula>$I144=0</formula>
    </cfRule>
  </conditionalFormatting>
  <conditionalFormatting sqref="M144">
    <cfRule type="expression" dxfId="35304" priority="51603">
      <formula>$I144=0</formula>
    </cfRule>
  </conditionalFormatting>
  <conditionalFormatting sqref="Q144">
    <cfRule type="expression" dxfId="35303" priority="51602">
      <formula>$I144=0</formula>
    </cfRule>
  </conditionalFormatting>
  <conditionalFormatting sqref="U144">
    <cfRule type="expression" dxfId="35302" priority="51601">
      <formula>$I144=0</formula>
    </cfRule>
  </conditionalFormatting>
  <conditionalFormatting sqref="B145">
    <cfRule type="expression" dxfId="35301" priority="51597">
      <formula>$I145=0</formula>
    </cfRule>
  </conditionalFormatting>
  <conditionalFormatting sqref="C145:E145">
    <cfRule type="expression" dxfId="35300" priority="51596">
      <formula>$I145=0</formula>
    </cfRule>
  </conditionalFormatting>
  <conditionalFormatting sqref="D145:E145">
    <cfRule type="cellIs" dxfId="35299" priority="51594" operator="lessThan">
      <formula>0</formula>
    </cfRule>
    <cfRule type="cellIs" dxfId="35298" priority="51595" operator="lessThan">
      <formula>0</formula>
    </cfRule>
  </conditionalFormatting>
  <conditionalFormatting sqref="F145">
    <cfRule type="expression" dxfId="35297" priority="51593">
      <formula>$I145=0</formula>
    </cfRule>
  </conditionalFormatting>
  <conditionalFormatting sqref="G145:H145">
    <cfRule type="cellIs" dxfId="35296" priority="51590" operator="lessThan">
      <formula>0</formula>
    </cfRule>
    <cfRule type="cellIs" dxfId="35295" priority="51591" operator="lessThan">
      <formula>0</formula>
    </cfRule>
  </conditionalFormatting>
  <conditionalFormatting sqref="I145">
    <cfRule type="expression" dxfId="35294" priority="51589">
      <formula>$I145=0</formula>
    </cfRule>
  </conditionalFormatting>
  <conditionalFormatting sqref="J145">
    <cfRule type="expression" dxfId="35293" priority="51588">
      <formula>$I145=0</formula>
    </cfRule>
  </conditionalFormatting>
  <conditionalFormatting sqref="K145">
    <cfRule type="expression" dxfId="35292" priority="51585">
      <formula>$I145=0</formula>
    </cfRule>
  </conditionalFormatting>
  <conditionalFormatting sqref="M145">
    <cfRule type="expression" dxfId="35291" priority="51581">
      <formula>$I145=0</formula>
    </cfRule>
  </conditionalFormatting>
  <conditionalFormatting sqref="N145:P145">
    <cfRule type="expression" dxfId="35290" priority="51580">
      <formula>$I145=0</formula>
    </cfRule>
  </conditionalFormatting>
  <conditionalFormatting sqref="O145:P145">
    <cfRule type="cellIs" dxfId="35289" priority="51578" operator="lessThan">
      <formula>0</formula>
    </cfRule>
    <cfRule type="cellIs" dxfId="35288" priority="51579" operator="lessThan">
      <formula>0</formula>
    </cfRule>
  </conditionalFormatting>
  <conditionalFormatting sqref="Q145">
    <cfRule type="expression" dxfId="35287" priority="51577">
      <formula>$I145=0</formula>
    </cfRule>
  </conditionalFormatting>
  <conditionalFormatting sqref="R145:T145">
    <cfRule type="expression" dxfId="35286" priority="51576">
      <formula>$I145=0</formula>
    </cfRule>
  </conditionalFormatting>
  <conditionalFormatting sqref="S145:T145">
    <cfRule type="cellIs" dxfId="35285" priority="51574" operator="lessThan">
      <formula>0</formula>
    </cfRule>
    <cfRule type="cellIs" dxfId="35284" priority="51575" operator="lessThan">
      <formula>0</formula>
    </cfRule>
  </conditionalFormatting>
  <conditionalFormatting sqref="U145">
    <cfRule type="expression" dxfId="35283" priority="51573">
      <formula>$I145=0</formula>
    </cfRule>
  </conditionalFormatting>
  <conditionalFormatting sqref="B146">
    <cfRule type="expression" dxfId="35282" priority="51572">
      <formula>$I146=0</formula>
    </cfRule>
  </conditionalFormatting>
  <conditionalFormatting sqref="F146">
    <cfRule type="expression" dxfId="35281" priority="51571">
      <formula>$I146=0</formula>
    </cfRule>
  </conditionalFormatting>
  <conditionalFormatting sqref="I146">
    <cfRule type="expression" dxfId="35280" priority="51570">
      <formula>$I146=0</formula>
    </cfRule>
  </conditionalFormatting>
  <conditionalFormatting sqref="K146">
    <cfRule type="expression" dxfId="35279" priority="51569">
      <formula>$I146=0</formula>
    </cfRule>
  </conditionalFormatting>
  <conditionalFormatting sqref="M146">
    <cfRule type="expression" dxfId="35278" priority="51568">
      <formula>$I146=0</formula>
    </cfRule>
  </conditionalFormatting>
  <conditionalFormatting sqref="Q146">
    <cfRule type="expression" dxfId="35277" priority="51567">
      <formula>$I146=0</formula>
    </cfRule>
  </conditionalFormatting>
  <conditionalFormatting sqref="U146">
    <cfRule type="expression" dxfId="35276" priority="51566">
      <formula>$I146=0</formula>
    </cfRule>
  </conditionalFormatting>
  <conditionalFormatting sqref="B147">
    <cfRule type="expression" dxfId="35275" priority="51562">
      <formula>$I147=0</formula>
    </cfRule>
  </conditionalFormatting>
  <conditionalFormatting sqref="C147:E147">
    <cfRule type="expression" dxfId="35274" priority="51561">
      <formula>$I147=0</formula>
    </cfRule>
  </conditionalFormatting>
  <conditionalFormatting sqref="D147:E147">
    <cfRule type="cellIs" dxfId="35273" priority="51559" operator="lessThan">
      <formula>0</formula>
    </cfRule>
    <cfRule type="cellIs" dxfId="35272" priority="51560" operator="lessThan">
      <formula>0</formula>
    </cfRule>
  </conditionalFormatting>
  <conditionalFormatting sqref="F147">
    <cfRule type="expression" dxfId="35271" priority="51558">
      <formula>$I147=0</formula>
    </cfRule>
  </conditionalFormatting>
  <conditionalFormatting sqref="G147:H147">
    <cfRule type="cellIs" dxfId="35270" priority="51555" operator="lessThan">
      <formula>0</formula>
    </cfRule>
    <cfRule type="cellIs" dxfId="35269" priority="51556" operator="lessThan">
      <formula>0</formula>
    </cfRule>
  </conditionalFormatting>
  <conditionalFormatting sqref="I147">
    <cfRule type="expression" dxfId="35268" priority="51554">
      <formula>$I147=0</formula>
    </cfRule>
  </conditionalFormatting>
  <conditionalFormatting sqref="J147">
    <cfRule type="expression" dxfId="35267" priority="51553">
      <formula>$I147=0</formula>
    </cfRule>
  </conditionalFormatting>
  <conditionalFormatting sqref="K147">
    <cfRule type="expression" dxfId="35266" priority="51550">
      <formula>$I147=0</formula>
    </cfRule>
  </conditionalFormatting>
  <conditionalFormatting sqref="M147">
    <cfRule type="expression" dxfId="35265" priority="51546">
      <formula>$I147=0</formula>
    </cfRule>
  </conditionalFormatting>
  <conditionalFormatting sqref="N147:P147">
    <cfRule type="expression" dxfId="35264" priority="51545">
      <formula>$I147=0</formula>
    </cfRule>
  </conditionalFormatting>
  <conditionalFormatting sqref="O147:P147">
    <cfRule type="cellIs" dxfId="35263" priority="51543" operator="lessThan">
      <formula>0</formula>
    </cfRule>
    <cfRule type="cellIs" dxfId="35262" priority="51544" operator="lessThan">
      <formula>0</formula>
    </cfRule>
  </conditionalFormatting>
  <conditionalFormatting sqref="Q147">
    <cfRule type="expression" dxfId="35261" priority="51542">
      <formula>$I147=0</formula>
    </cfRule>
  </conditionalFormatting>
  <conditionalFormatting sqref="R147:T147">
    <cfRule type="expression" dxfId="35260" priority="51541">
      <formula>$I147=0</formula>
    </cfRule>
  </conditionalFormatting>
  <conditionalFormatting sqref="S147:T147">
    <cfRule type="cellIs" dxfId="35259" priority="51539" operator="lessThan">
      <formula>0</formula>
    </cfRule>
    <cfRule type="cellIs" dxfId="35258" priority="51540" operator="lessThan">
      <formula>0</formula>
    </cfRule>
  </conditionalFormatting>
  <conditionalFormatting sqref="U147">
    <cfRule type="expression" dxfId="35257" priority="51538">
      <formula>$I147=0</formula>
    </cfRule>
  </conditionalFormatting>
  <conditionalFormatting sqref="B148">
    <cfRule type="expression" dxfId="35256" priority="51537">
      <formula>$I148=0</formula>
    </cfRule>
  </conditionalFormatting>
  <conditionalFormatting sqref="F148">
    <cfRule type="expression" dxfId="35255" priority="51536">
      <formula>$I148=0</formula>
    </cfRule>
  </conditionalFormatting>
  <conditionalFormatting sqref="I148">
    <cfRule type="expression" dxfId="35254" priority="51535">
      <formula>$I148=0</formula>
    </cfRule>
  </conditionalFormatting>
  <conditionalFormatting sqref="K148">
    <cfRule type="expression" dxfId="35253" priority="51534">
      <formula>$I148=0</formula>
    </cfRule>
  </conditionalFormatting>
  <conditionalFormatting sqref="M148">
    <cfRule type="expression" dxfId="35252" priority="51533">
      <formula>$I148=0</formula>
    </cfRule>
  </conditionalFormatting>
  <conditionalFormatting sqref="Q148">
    <cfRule type="expression" dxfId="35251" priority="51532">
      <formula>$I148=0</formula>
    </cfRule>
  </conditionalFormatting>
  <conditionalFormatting sqref="U148">
    <cfRule type="expression" dxfId="35250" priority="51531">
      <formula>$I148=0</formula>
    </cfRule>
  </conditionalFormatting>
  <conditionalFormatting sqref="B149">
    <cfRule type="expression" dxfId="35249" priority="51527">
      <formula>$I149=0</formula>
    </cfRule>
  </conditionalFormatting>
  <conditionalFormatting sqref="C149:E149">
    <cfRule type="expression" dxfId="35248" priority="51526">
      <formula>$I149=0</formula>
    </cfRule>
  </conditionalFormatting>
  <conditionalFormatting sqref="D149:E149">
    <cfRule type="cellIs" dxfId="35247" priority="51524" operator="lessThan">
      <formula>0</formula>
    </cfRule>
    <cfRule type="cellIs" dxfId="35246" priority="51525" operator="lessThan">
      <formula>0</formula>
    </cfRule>
  </conditionalFormatting>
  <conditionalFormatting sqref="F149">
    <cfRule type="expression" dxfId="35245" priority="51523">
      <formula>$I149=0</formula>
    </cfRule>
  </conditionalFormatting>
  <conditionalFormatting sqref="G149:H149">
    <cfRule type="cellIs" dxfId="35244" priority="51520" operator="lessThan">
      <formula>0</formula>
    </cfRule>
    <cfRule type="cellIs" dxfId="35243" priority="51521" operator="lessThan">
      <formula>0</formula>
    </cfRule>
  </conditionalFormatting>
  <conditionalFormatting sqref="I149">
    <cfRule type="expression" dxfId="35242" priority="51519">
      <formula>$I149=0</formula>
    </cfRule>
  </conditionalFormatting>
  <conditionalFormatting sqref="J149">
    <cfRule type="expression" dxfId="35241" priority="51518">
      <formula>$I149=0</formula>
    </cfRule>
  </conditionalFormatting>
  <conditionalFormatting sqref="K149">
    <cfRule type="expression" dxfId="35240" priority="51515">
      <formula>$I149=0</formula>
    </cfRule>
  </conditionalFormatting>
  <conditionalFormatting sqref="M149">
    <cfRule type="expression" dxfId="35239" priority="51511">
      <formula>$I149=0</formula>
    </cfRule>
  </conditionalFormatting>
  <conditionalFormatting sqref="N149:P149">
    <cfRule type="expression" dxfId="35238" priority="51510">
      <formula>$I149=0</formula>
    </cfRule>
  </conditionalFormatting>
  <conditionalFormatting sqref="O149:P149">
    <cfRule type="cellIs" dxfId="35237" priority="51508" operator="lessThan">
      <formula>0</formula>
    </cfRule>
    <cfRule type="cellIs" dxfId="35236" priority="51509" operator="lessThan">
      <formula>0</formula>
    </cfRule>
  </conditionalFormatting>
  <conditionalFormatting sqref="Q149">
    <cfRule type="expression" dxfId="35235" priority="51507">
      <formula>$I149=0</formula>
    </cfRule>
  </conditionalFormatting>
  <conditionalFormatting sqref="R149:T149">
    <cfRule type="expression" dxfId="35234" priority="51506">
      <formula>$I149=0</formula>
    </cfRule>
  </conditionalFormatting>
  <conditionalFormatting sqref="S149:T149">
    <cfRule type="cellIs" dxfId="35233" priority="51504" operator="lessThan">
      <formula>0</formula>
    </cfRule>
    <cfRule type="cellIs" dxfId="35232" priority="51505" operator="lessThan">
      <formula>0</formula>
    </cfRule>
  </conditionalFormatting>
  <conditionalFormatting sqref="U149">
    <cfRule type="expression" dxfId="35231" priority="51503">
      <formula>$I149=0</formula>
    </cfRule>
  </conditionalFormatting>
  <conditionalFormatting sqref="B150">
    <cfRule type="expression" dxfId="35230" priority="51502">
      <formula>$I150=0</formula>
    </cfRule>
  </conditionalFormatting>
  <conditionalFormatting sqref="F150">
    <cfRule type="expression" dxfId="35229" priority="51501">
      <formula>$I150=0</formula>
    </cfRule>
  </conditionalFormatting>
  <conditionalFormatting sqref="I150">
    <cfRule type="expression" dxfId="35228" priority="51500">
      <formula>$I150=0</formula>
    </cfRule>
  </conditionalFormatting>
  <conditionalFormatting sqref="K150">
    <cfRule type="expression" dxfId="35227" priority="51499">
      <formula>$I150=0</formula>
    </cfRule>
  </conditionalFormatting>
  <conditionalFormatting sqref="M150">
    <cfRule type="expression" dxfId="35226" priority="51498">
      <formula>$I150=0</formula>
    </cfRule>
  </conditionalFormatting>
  <conditionalFormatting sqref="Q150">
    <cfRule type="expression" dxfId="35225" priority="51497">
      <formula>$I150=0</formula>
    </cfRule>
  </conditionalFormatting>
  <conditionalFormatting sqref="U150">
    <cfRule type="expression" dxfId="35224" priority="51496">
      <formula>$I150=0</formula>
    </cfRule>
  </conditionalFormatting>
  <conditionalFormatting sqref="B151">
    <cfRule type="expression" dxfId="35223" priority="51492">
      <formula>$I151=0</formula>
    </cfRule>
  </conditionalFormatting>
  <conditionalFormatting sqref="C151:E151">
    <cfRule type="expression" dxfId="35222" priority="51491">
      <formula>$I151=0</formula>
    </cfRule>
  </conditionalFormatting>
  <conditionalFormatting sqref="D151:E151">
    <cfRule type="cellIs" dxfId="35221" priority="51489" operator="lessThan">
      <formula>0</formula>
    </cfRule>
    <cfRule type="cellIs" dxfId="35220" priority="51490" operator="lessThan">
      <formula>0</formula>
    </cfRule>
  </conditionalFormatting>
  <conditionalFormatting sqref="F151">
    <cfRule type="expression" dxfId="35219" priority="51488">
      <formula>$I151=0</formula>
    </cfRule>
  </conditionalFormatting>
  <conditionalFormatting sqref="G151:H151">
    <cfRule type="cellIs" dxfId="35218" priority="51485" operator="lessThan">
      <formula>0</formula>
    </cfRule>
    <cfRule type="cellIs" dxfId="35217" priority="51486" operator="lessThan">
      <formula>0</formula>
    </cfRule>
  </conditionalFormatting>
  <conditionalFormatting sqref="I151">
    <cfRule type="expression" dxfId="35216" priority="51484">
      <formula>$I151=0</formula>
    </cfRule>
  </conditionalFormatting>
  <conditionalFormatting sqref="J151">
    <cfRule type="expression" dxfId="35215" priority="51483">
      <formula>$I151=0</formula>
    </cfRule>
  </conditionalFormatting>
  <conditionalFormatting sqref="K151">
    <cfRule type="expression" dxfId="35214" priority="51480">
      <formula>$I151=0</formula>
    </cfRule>
  </conditionalFormatting>
  <conditionalFormatting sqref="M151">
    <cfRule type="expression" dxfId="35213" priority="51476">
      <formula>$I151=0</formula>
    </cfRule>
  </conditionalFormatting>
  <conditionalFormatting sqref="N151:P151">
    <cfRule type="expression" dxfId="35212" priority="51475">
      <formula>$I151=0</formula>
    </cfRule>
  </conditionalFormatting>
  <conditionalFormatting sqref="O151:P151">
    <cfRule type="cellIs" dxfId="35211" priority="51473" operator="lessThan">
      <formula>0</formula>
    </cfRule>
    <cfRule type="cellIs" dxfId="35210" priority="51474" operator="lessThan">
      <formula>0</formula>
    </cfRule>
  </conditionalFormatting>
  <conditionalFormatting sqref="Q151">
    <cfRule type="expression" dxfId="35209" priority="51472">
      <formula>$I151=0</formula>
    </cfRule>
  </conditionalFormatting>
  <conditionalFormatting sqref="R151:T151">
    <cfRule type="expression" dxfId="35208" priority="51471">
      <formula>$I151=0</formula>
    </cfRule>
  </conditionalFormatting>
  <conditionalFormatting sqref="S151:T151">
    <cfRule type="cellIs" dxfId="35207" priority="51469" operator="lessThan">
      <formula>0</formula>
    </cfRule>
    <cfRule type="cellIs" dxfId="35206" priority="51470" operator="lessThan">
      <formula>0</formula>
    </cfRule>
  </conditionalFormatting>
  <conditionalFormatting sqref="U151">
    <cfRule type="expression" dxfId="35205" priority="51468">
      <formula>$I151=0</formula>
    </cfRule>
  </conditionalFormatting>
  <conditionalFormatting sqref="B152">
    <cfRule type="expression" dxfId="35204" priority="51467">
      <formula>$I152=0</formula>
    </cfRule>
  </conditionalFormatting>
  <conditionalFormatting sqref="F152">
    <cfRule type="expression" dxfId="35203" priority="51466">
      <formula>$I152=0</formula>
    </cfRule>
  </conditionalFormatting>
  <conditionalFormatting sqref="I152">
    <cfRule type="expression" dxfId="35202" priority="51465">
      <formula>$I152=0</formula>
    </cfRule>
  </conditionalFormatting>
  <conditionalFormatting sqref="K152">
    <cfRule type="expression" dxfId="35201" priority="51464">
      <formula>$I152=0</formula>
    </cfRule>
  </conditionalFormatting>
  <conditionalFormatting sqref="M152">
    <cfRule type="expression" dxfId="35200" priority="51463">
      <formula>$I152=0</formula>
    </cfRule>
  </conditionalFormatting>
  <conditionalFormatting sqref="Q152">
    <cfRule type="expression" dxfId="35199" priority="51462">
      <formula>$I152=0</formula>
    </cfRule>
  </conditionalFormatting>
  <conditionalFormatting sqref="U152">
    <cfRule type="expression" dxfId="35198" priority="51461">
      <formula>$I152=0</formula>
    </cfRule>
  </conditionalFormatting>
  <conditionalFormatting sqref="B153">
    <cfRule type="expression" dxfId="35197" priority="51457">
      <formula>$I153=0</formula>
    </cfRule>
  </conditionalFormatting>
  <conditionalFormatting sqref="C153:E153">
    <cfRule type="expression" dxfId="35196" priority="51456">
      <formula>$I153=0</formula>
    </cfRule>
  </conditionalFormatting>
  <conditionalFormatting sqref="D153:E153">
    <cfRule type="cellIs" dxfId="35195" priority="51454" operator="lessThan">
      <formula>0</formula>
    </cfRule>
    <cfRule type="cellIs" dxfId="35194" priority="51455" operator="lessThan">
      <formula>0</formula>
    </cfRule>
  </conditionalFormatting>
  <conditionalFormatting sqref="F153">
    <cfRule type="expression" dxfId="35193" priority="51453">
      <formula>$I153=0</formula>
    </cfRule>
  </conditionalFormatting>
  <conditionalFormatting sqref="G153:H153">
    <cfRule type="cellIs" dxfId="35192" priority="51450" operator="lessThan">
      <formula>0</formula>
    </cfRule>
    <cfRule type="cellIs" dxfId="35191" priority="51451" operator="lessThan">
      <formula>0</formula>
    </cfRule>
  </conditionalFormatting>
  <conditionalFormatting sqref="I153">
    <cfRule type="expression" dxfId="35190" priority="51449">
      <formula>$I153=0</formula>
    </cfRule>
  </conditionalFormatting>
  <conditionalFormatting sqref="J153">
    <cfRule type="expression" dxfId="35189" priority="51448">
      <formula>$I153=0</formula>
    </cfRule>
  </conditionalFormatting>
  <conditionalFormatting sqref="K153">
    <cfRule type="expression" dxfId="35188" priority="51445">
      <formula>$I153=0</formula>
    </cfRule>
  </conditionalFormatting>
  <conditionalFormatting sqref="M153">
    <cfRule type="expression" dxfId="35187" priority="51441">
      <formula>$I153=0</formula>
    </cfRule>
  </conditionalFormatting>
  <conditionalFormatting sqref="N153:P153">
    <cfRule type="expression" dxfId="35186" priority="51440">
      <formula>$I153=0</formula>
    </cfRule>
  </conditionalFormatting>
  <conditionalFormatting sqref="O153:P153">
    <cfRule type="cellIs" dxfId="35185" priority="51438" operator="lessThan">
      <formula>0</formula>
    </cfRule>
    <cfRule type="cellIs" dxfId="35184" priority="51439" operator="lessThan">
      <formula>0</formula>
    </cfRule>
  </conditionalFormatting>
  <conditionalFormatting sqref="Q153">
    <cfRule type="expression" dxfId="35183" priority="51437">
      <formula>$I153=0</formula>
    </cfRule>
  </conditionalFormatting>
  <conditionalFormatting sqref="R153:T153">
    <cfRule type="expression" dxfId="35182" priority="51436">
      <formula>$I153=0</formula>
    </cfRule>
  </conditionalFormatting>
  <conditionalFormatting sqref="S153:T153">
    <cfRule type="cellIs" dxfId="35181" priority="51434" operator="lessThan">
      <formula>0</formula>
    </cfRule>
    <cfRule type="cellIs" dxfId="35180" priority="51435" operator="lessThan">
      <formula>0</formula>
    </cfRule>
  </conditionalFormatting>
  <conditionalFormatting sqref="U153">
    <cfRule type="expression" dxfId="35179" priority="51433">
      <formula>$I153=0</formula>
    </cfRule>
  </conditionalFormatting>
  <conditionalFormatting sqref="B154">
    <cfRule type="expression" dxfId="35178" priority="51432">
      <formula>$I154=0</formula>
    </cfRule>
  </conditionalFormatting>
  <conditionalFormatting sqref="F154">
    <cfRule type="expression" dxfId="35177" priority="51431">
      <formula>$I154=0</formula>
    </cfRule>
  </conditionalFormatting>
  <conditionalFormatting sqref="I154">
    <cfRule type="expression" dxfId="35176" priority="51430">
      <formula>$I154=0</formula>
    </cfRule>
  </conditionalFormatting>
  <conditionalFormatting sqref="K154">
    <cfRule type="expression" dxfId="35175" priority="51429">
      <formula>$I154=0</formula>
    </cfRule>
  </conditionalFormatting>
  <conditionalFormatting sqref="M154">
    <cfRule type="expression" dxfId="35174" priority="51428">
      <formula>$I154=0</formula>
    </cfRule>
  </conditionalFormatting>
  <conditionalFormatting sqref="Q154">
    <cfRule type="expression" dxfId="35173" priority="51427">
      <formula>$I154=0</formula>
    </cfRule>
  </conditionalFormatting>
  <conditionalFormatting sqref="U154">
    <cfRule type="expression" dxfId="35172" priority="51426">
      <formula>$I154=0</formula>
    </cfRule>
  </conditionalFormatting>
  <conditionalFormatting sqref="B155">
    <cfRule type="expression" dxfId="35171" priority="51422">
      <formula>$I155=0</formula>
    </cfRule>
  </conditionalFormatting>
  <conditionalFormatting sqref="C155:E155">
    <cfRule type="expression" dxfId="35170" priority="51421">
      <formula>$I155=0</formula>
    </cfRule>
  </conditionalFormatting>
  <conditionalFormatting sqref="D155:E155">
    <cfRule type="cellIs" dxfId="35169" priority="51419" operator="lessThan">
      <formula>0</formula>
    </cfRule>
    <cfRule type="cellIs" dxfId="35168" priority="51420" operator="lessThan">
      <formula>0</formula>
    </cfRule>
  </conditionalFormatting>
  <conditionalFormatting sqref="F155">
    <cfRule type="expression" dxfId="35167" priority="51418">
      <formula>$I155=0</formula>
    </cfRule>
  </conditionalFormatting>
  <conditionalFormatting sqref="G155:H155">
    <cfRule type="cellIs" dxfId="35166" priority="51415" operator="lessThan">
      <formula>0</formula>
    </cfRule>
    <cfRule type="cellIs" dxfId="35165" priority="51416" operator="lessThan">
      <formula>0</formula>
    </cfRule>
  </conditionalFormatting>
  <conditionalFormatting sqref="I155">
    <cfRule type="expression" dxfId="35164" priority="51414">
      <formula>$I155=0</formula>
    </cfRule>
  </conditionalFormatting>
  <conditionalFormatting sqref="J155">
    <cfRule type="expression" dxfId="35163" priority="51413">
      <formula>$I155=0</formula>
    </cfRule>
  </conditionalFormatting>
  <conditionalFormatting sqref="K155">
    <cfRule type="expression" dxfId="35162" priority="51410">
      <formula>$I155=0</formula>
    </cfRule>
  </conditionalFormatting>
  <conditionalFormatting sqref="M155">
    <cfRule type="expression" dxfId="35161" priority="51406">
      <formula>$I155=0</formula>
    </cfRule>
  </conditionalFormatting>
  <conditionalFormatting sqref="N155:P155">
    <cfRule type="expression" dxfId="35160" priority="51405">
      <formula>$I155=0</formula>
    </cfRule>
  </conditionalFormatting>
  <conditionalFormatting sqref="O155:P155">
    <cfRule type="cellIs" dxfId="35159" priority="51403" operator="lessThan">
      <formula>0</formula>
    </cfRule>
    <cfRule type="cellIs" dxfId="35158" priority="51404" operator="lessThan">
      <formula>0</formula>
    </cfRule>
  </conditionalFormatting>
  <conditionalFormatting sqref="Q155">
    <cfRule type="expression" dxfId="35157" priority="51402">
      <formula>$I155=0</formula>
    </cfRule>
  </conditionalFormatting>
  <conditionalFormatting sqref="R155:T155">
    <cfRule type="expression" dxfId="35156" priority="51401">
      <formula>$I155=0</formula>
    </cfRule>
  </conditionalFormatting>
  <conditionalFormatting sqref="S155:T155">
    <cfRule type="cellIs" dxfId="35155" priority="51399" operator="lessThan">
      <formula>0</formula>
    </cfRule>
    <cfRule type="cellIs" dxfId="35154" priority="51400" operator="lessThan">
      <formula>0</formula>
    </cfRule>
  </conditionalFormatting>
  <conditionalFormatting sqref="U155">
    <cfRule type="expression" dxfId="35153" priority="51398">
      <formula>$I155=0</formula>
    </cfRule>
  </conditionalFormatting>
  <conditionalFormatting sqref="B156">
    <cfRule type="expression" dxfId="35152" priority="51397">
      <formula>$I156=0</formula>
    </cfRule>
  </conditionalFormatting>
  <conditionalFormatting sqref="F156">
    <cfRule type="expression" dxfId="35151" priority="51396">
      <formula>$I156=0</formula>
    </cfRule>
  </conditionalFormatting>
  <conditionalFormatting sqref="I156">
    <cfRule type="expression" dxfId="35150" priority="51395">
      <formula>$I156=0</formula>
    </cfRule>
  </conditionalFormatting>
  <conditionalFormatting sqref="K156">
    <cfRule type="expression" dxfId="35149" priority="51394">
      <formula>$I156=0</formula>
    </cfRule>
  </conditionalFormatting>
  <conditionalFormatting sqref="M156">
    <cfRule type="expression" dxfId="35148" priority="51393">
      <formula>$I156=0</formula>
    </cfRule>
  </conditionalFormatting>
  <conditionalFormatting sqref="Q156">
    <cfRule type="expression" dxfId="35147" priority="51392">
      <formula>$I156=0</formula>
    </cfRule>
  </conditionalFormatting>
  <conditionalFormatting sqref="U156">
    <cfRule type="expression" dxfId="35146" priority="51391">
      <formula>$I156=0</formula>
    </cfRule>
  </conditionalFormatting>
  <conditionalFormatting sqref="B157">
    <cfRule type="expression" dxfId="35145" priority="51387">
      <formula>$I157=0</formula>
    </cfRule>
  </conditionalFormatting>
  <conditionalFormatting sqref="C157:E157">
    <cfRule type="expression" dxfId="35144" priority="51386">
      <formula>$I157=0</formula>
    </cfRule>
  </conditionalFormatting>
  <conditionalFormatting sqref="D157:E157">
    <cfRule type="cellIs" dxfId="35143" priority="51384" operator="lessThan">
      <formula>0</formula>
    </cfRule>
    <cfRule type="cellIs" dxfId="35142" priority="51385" operator="lessThan">
      <formula>0</formula>
    </cfRule>
  </conditionalFormatting>
  <conditionalFormatting sqref="F157">
    <cfRule type="expression" dxfId="35141" priority="51383">
      <formula>$I157=0</formula>
    </cfRule>
  </conditionalFormatting>
  <conditionalFormatting sqref="G157:H157">
    <cfRule type="cellIs" dxfId="35140" priority="51380" operator="lessThan">
      <formula>0</formula>
    </cfRule>
    <cfRule type="cellIs" dxfId="35139" priority="51381" operator="lessThan">
      <formula>0</formula>
    </cfRule>
  </conditionalFormatting>
  <conditionalFormatting sqref="I157">
    <cfRule type="expression" dxfId="35138" priority="51379">
      <formula>$I157=0</formula>
    </cfRule>
  </conditionalFormatting>
  <conditionalFormatting sqref="J157">
    <cfRule type="expression" dxfId="35137" priority="51378">
      <formula>$I157=0</formula>
    </cfRule>
  </conditionalFormatting>
  <conditionalFormatting sqref="K157">
    <cfRule type="expression" dxfId="35136" priority="51375">
      <formula>$I157=0</formula>
    </cfRule>
  </conditionalFormatting>
  <conditionalFormatting sqref="M157">
    <cfRule type="expression" dxfId="35135" priority="51371">
      <formula>$I157=0</formula>
    </cfRule>
  </conditionalFormatting>
  <conditionalFormatting sqref="N157:P157">
    <cfRule type="expression" dxfId="35134" priority="51370">
      <formula>$I157=0</formula>
    </cfRule>
  </conditionalFormatting>
  <conditionalFormatting sqref="O157:P157">
    <cfRule type="cellIs" dxfId="35133" priority="51368" operator="lessThan">
      <formula>0</formula>
    </cfRule>
    <cfRule type="cellIs" dxfId="35132" priority="51369" operator="lessThan">
      <formula>0</formula>
    </cfRule>
  </conditionalFormatting>
  <conditionalFormatting sqref="Q157">
    <cfRule type="expression" dxfId="35131" priority="51367">
      <formula>$I157=0</formula>
    </cfRule>
  </conditionalFormatting>
  <conditionalFormatting sqref="R157:T157">
    <cfRule type="expression" dxfId="35130" priority="51366">
      <formula>$I157=0</formula>
    </cfRule>
  </conditionalFormatting>
  <conditionalFormatting sqref="S157:T157">
    <cfRule type="cellIs" dxfId="35129" priority="51364" operator="lessThan">
      <formula>0</formula>
    </cfRule>
    <cfRule type="cellIs" dxfId="35128" priority="51365" operator="lessThan">
      <formula>0</formula>
    </cfRule>
  </conditionalFormatting>
  <conditionalFormatting sqref="U157">
    <cfRule type="expression" dxfId="35127" priority="51363">
      <formula>$I157=0</formula>
    </cfRule>
  </conditionalFormatting>
  <conditionalFormatting sqref="B158">
    <cfRule type="expression" dxfId="35126" priority="51362">
      <formula>$I158=0</formula>
    </cfRule>
  </conditionalFormatting>
  <conditionalFormatting sqref="F158">
    <cfRule type="expression" dxfId="35125" priority="51361">
      <formula>$I158=0</formula>
    </cfRule>
  </conditionalFormatting>
  <conditionalFormatting sqref="I158">
    <cfRule type="expression" dxfId="35124" priority="51360">
      <formula>$I158=0</formula>
    </cfRule>
  </conditionalFormatting>
  <conditionalFormatting sqref="K158">
    <cfRule type="expression" dxfId="35123" priority="51359">
      <formula>$I158=0</formula>
    </cfRule>
  </conditionalFormatting>
  <conditionalFormatting sqref="M158">
    <cfRule type="expression" dxfId="35122" priority="51358">
      <formula>$I158=0</formula>
    </cfRule>
  </conditionalFormatting>
  <conditionalFormatting sqref="Q158">
    <cfRule type="expression" dxfId="35121" priority="51357">
      <formula>$I158=0</formula>
    </cfRule>
  </conditionalFormatting>
  <conditionalFormatting sqref="U158">
    <cfRule type="expression" dxfId="35120" priority="51356">
      <formula>$I158=0</formula>
    </cfRule>
  </conditionalFormatting>
  <conditionalFormatting sqref="B159">
    <cfRule type="expression" dxfId="35119" priority="51352">
      <formula>$I159=0</formula>
    </cfRule>
  </conditionalFormatting>
  <conditionalFormatting sqref="C159:E159">
    <cfRule type="expression" dxfId="35118" priority="51351">
      <formula>$I159=0</formula>
    </cfRule>
  </conditionalFormatting>
  <conditionalFormatting sqref="D159:E159">
    <cfRule type="cellIs" dxfId="35117" priority="51349" operator="lessThan">
      <formula>0</formula>
    </cfRule>
    <cfRule type="cellIs" dxfId="35116" priority="51350" operator="lessThan">
      <formula>0</formula>
    </cfRule>
  </conditionalFormatting>
  <conditionalFormatting sqref="F159">
    <cfRule type="expression" dxfId="35115" priority="51348">
      <formula>$I159=0</formula>
    </cfRule>
  </conditionalFormatting>
  <conditionalFormatting sqref="G159:H159">
    <cfRule type="cellIs" dxfId="35114" priority="51345" operator="lessThan">
      <formula>0</formula>
    </cfRule>
    <cfRule type="cellIs" dxfId="35113" priority="51346" operator="lessThan">
      <formula>0</formula>
    </cfRule>
  </conditionalFormatting>
  <conditionalFormatting sqref="I159">
    <cfRule type="expression" dxfId="35112" priority="51344">
      <formula>$I159=0</formula>
    </cfRule>
  </conditionalFormatting>
  <conditionalFormatting sqref="J159">
    <cfRule type="expression" dxfId="35111" priority="51343">
      <formula>$I159=0</formula>
    </cfRule>
  </conditionalFormatting>
  <conditionalFormatting sqref="K159">
    <cfRule type="expression" dxfId="35110" priority="51340">
      <formula>$I159=0</formula>
    </cfRule>
  </conditionalFormatting>
  <conditionalFormatting sqref="M159">
    <cfRule type="expression" dxfId="35109" priority="51336">
      <formula>$I159=0</formula>
    </cfRule>
  </conditionalFormatting>
  <conditionalFormatting sqref="N159:P159">
    <cfRule type="expression" dxfId="35108" priority="51335">
      <formula>$I159=0</formula>
    </cfRule>
  </conditionalFormatting>
  <conditionalFormatting sqref="O159:P159">
    <cfRule type="cellIs" dxfId="35107" priority="51333" operator="lessThan">
      <formula>0</formula>
    </cfRule>
    <cfRule type="cellIs" dxfId="35106" priority="51334" operator="lessThan">
      <formula>0</formula>
    </cfRule>
  </conditionalFormatting>
  <conditionalFormatting sqref="Q159">
    <cfRule type="expression" dxfId="35105" priority="51332">
      <formula>$I159=0</formula>
    </cfRule>
  </conditionalFormatting>
  <conditionalFormatting sqref="R159:T159">
    <cfRule type="expression" dxfId="35104" priority="51331">
      <formula>$I159=0</formula>
    </cfRule>
  </conditionalFormatting>
  <conditionalFormatting sqref="S159:T159">
    <cfRule type="cellIs" dxfId="35103" priority="51329" operator="lessThan">
      <formula>0</formula>
    </cfRule>
    <cfRule type="cellIs" dxfId="35102" priority="51330" operator="lessThan">
      <formula>0</formula>
    </cfRule>
  </conditionalFormatting>
  <conditionalFormatting sqref="U159">
    <cfRule type="expression" dxfId="35101" priority="51328">
      <formula>$I159=0</formula>
    </cfRule>
  </conditionalFormatting>
  <conditionalFormatting sqref="B160">
    <cfRule type="expression" dxfId="35100" priority="51327">
      <formula>$I160=0</formula>
    </cfRule>
  </conditionalFormatting>
  <conditionalFormatting sqref="F160">
    <cfRule type="expression" dxfId="35099" priority="51326">
      <formula>$I160=0</formula>
    </cfRule>
  </conditionalFormatting>
  <conditionalFormatting sqref="I160">
    <cfRule type="expression" dxfId="35098" priority="51325">
      <formula>$I160=0</formula>
    </cfRule>
  </conditionalFormatting>
  <conditionalFormatting sqref="K160">
    <cfRule type="expression" dxfId="35097" priority="51324">
      <formula>$I160=0</formula>
    </cfRule>
  </conditionalFormatting>
  <conditionalFormatting sqref="M160">
    <cfRule type="expression" dxfId="35096" priority="51323">
      <formula>$I160=0</formula>
    </cfRule>
  </conditionalFormatting>
  <conditionalFormatting sqref="Q160">
    <cfRule type="expression" dxfId="35095" priority="51322">
      <formula>$I160=0</formula>
    </cfRule>
  </conditionalFormatting>
  <conditionalFormatting sqref="U160">
    <cfRule type="expression" dxfId="35094" priority="51321">
      <formula>$I160=0</formula>
    </cfRule>
  </conditionalFormatting>
  <conditionalFormatting sqref="B161">
    <cfRule type="expression" dxfId="35093" priority="51317">
      <formula>$I161=0</formula>
    </cfRule>
  </conditionalFormatting>
  <conditionalFormatting sqref="C161:E161">
    <cfRule type="expression" dxfId="35092" priority="51316">
      <formula>$I161=0</formula>
    </cfRule>
  </conditionalFormatting>
  <conditionalFormatting sqref="D161:E161">
    <cfRule type="cellIs" dxfId="35091" priority="51314" operator="lessThan">
      <formula>0</formula>
    </cfRule>
    <cfRule type="cellIs" dxfId="35090" priority="51315" operator="lessThan">
      <formula>0</formula>
    </cfRule>
  </conditionalFormatting>
  <conditionalFormatting sqref="F161">
    <cfRule type="expression" dxfId="35089" priority="51313">
      <formula>$I161=0</formula>
    </cfRule>
  </conditionalFormatting>
  <conditionalFormatting sqref="G161:H161">
    <cfRule type="cellIs" dxfId="35088" priority="51310" operator="lessThan">
      <formula>0</formula>
    </cfRule>
    <cfRule type="cellIs" dxfId="35087" priority="51311" operator="lessThan">
      <formula>0</formula>
    </cfRule>
  </conditionalFormatting>
  <conditionalFormatting sqref="I161">
    <cfRule type="expression" dxfId="35086" priority="51309">
      <formula>$I161=0</formula>
    </cfRule>
  </conditionalFormatting>
  <conditionalFormatting sqref="J161">
    <cfRule type="expression" dxfId="35085" priority="51308">
      <formula>$I161=0</formula>
    </cfRule>
  </conditionalFormatting>
  <conditionalFormatting sqref="K161">
    <cfRule type="expression" dxfId="35084" priority="51305">
      <formula>$I161=0</formula>
    </cfRule>
  </conditionalFormatting>
  <conditionalFormatting sqref="M161">
    <cfRule type="expression" dxfId="35083" priority="51301">
      <formula>$I161=0</formula>
    </cfRule>
  </conditionalFormatting>
  <conditionalFormatting sqref="N161:P161">
    <cfRule type="expression" dxfId="35082" priority="51300">
      <formula>$I161=0</formula>
    </cfRule>
  </conditionalFormatting>
  <conditionalFormatting sqref="O161:P161">
    <cfRule type="cellIs" dxfId="35081" priority="51298" operator="lessThan">
      <formula>0</formula>
    </cfRule>
    <cfRule type="cellIs" dxfId="35080" priority="51299" operator="lessThan">
      <formula>0</formula>
    </cfRule>
  </conditionalFormatting>
  <conditionalFormatting sqref="Q161">
    <cfRule type="expression" dxfId="35079" priority="51297">
      <formula>$I161=0</formula>
    </cfRule>
  </conditionalFormatting>
  <conditionalFormatting sqref="R161:T161">
    <cfRule type="expression" dxfId="35078" priority="51296">
      <formula>$I161=0</formula>
    </cfRule>
  </conditionalFormatting>
  <conditionalFormatting sqref="S161:T161">
    <cfRule type="cellIs" dxfId="35077" priority="51294" operator="lessThan">
      <formula>0</formula>
    </cfRule>
    <cfRule type="cellIs" dxfId="35076" priority="51295" operator="lessThan">
      <formula>0</formula>
    </cfRule>
  </conditionalFormatting>
  <conditionalFormatting sqref="U161">
    <cfRule type="expression" dxfId="35075" priority="51293">
      <formula>$I161=0</formula>
    </cfRule>
  </conditionalFormatting>
  <conditionalFormatting sqref="B162">
    <cfRule type="expression" dxfId="35074" priority="51292">
      <formula>$I162=0</formula>
    </cfRule>
  </conditionalFormatting>
  <conditionalFormatting sqref="F162">
    <cfRule type="expression" dxfId="35073" priority="51291">
      <formula>$I162=0</formula>
    </cfRule>
  </conditionalFormatting>
  <conditionalFormatting sqref="I162">
    <cfRule type="expression" dxfId="35072" priority="51290">
      <formula>$I162=0</formula>
    </cfRule>
  </conditionalFormatting>
  <conditionalFormatting sqref="K162">
    <cfRule type="expression" dxfId="35071" priority="51289">
      <formula>$I162=0</formula>
    </cfRule>
  </conditionalFormatting>
  <conditionalFormatting sqref="M162">
    <cfRule type="expression" dxfId="35070" priority="51288">
      <formula>$I162=0</formula>
    </cfRule>
  </conditionalFormatting>
  <conditionalFormatting sqref="Q162">
    <cfRule type="expression" dxfId="35069" priority="51287">
      <formula>$I162=0</formula>
    </cfRule>
  </conditionalFormatting>
  <conditionalFormatting sqref="U162">
    <cfRule type="expression" dxfId="35068" priority="51286">
      <formula>$I162=0</formula>
    </cfRule>
  </conditionalFormatting>
  <conditionalFormatting sqref="B163">
    <cfRule type="expression" dxfId="35067" priority="51282">
      <formula>$I163=0</formula>
    </cfRule>
  </conditionalFormatting>
  <conditionalFormatting sqref="C163:E163">
    <cfRule type="expression" dxfId="35066" priority="51281">
      <formula>$I163=0</formula>
    </cfRule>
  </conditionalFormatting>
  <conditionalFormatting sqref="D163:E163">
    <cfRule type="cellIs" dxfId="35065" priority="51279" operator="lessThan">
      <formula>0</formula>
    </cfRule>
    <cfRule type="cellIs" dxfId="35064" priority="51280" operator="lessThan">
      <formula>0</formula>
    </cfRule>
  </conditionalFormatting>
  <conditionalFormatting sqref="F163">
    <cfRule type="expression" dxfId="35063" priority="51278">
      <formula>$I163=0</formula>
    </cfRule>
  </conditionalFormatting>
  <conditionalFormatting sqref="G163:H163">
    <cfRule type="cellIs" dxfId="35062" priority="51275" operator="lessThan">
      <formula>0</formula>
    </cfRule>
    <cfRule type="cellIs" dxfId="35061" priority="51276" operator="lessThan">
      <formula>0</formula>
    </cfRule>
  </conditionalFormatting>
  <conditionalFormatting sqref="I163">
    <cfRule type="expression" dxfId="35060" priority="51274">
      <formula>$I163=0</formula>
    </cfRule>
  </conditionalFormatting>
  <conditionalFormatting sqref="J163">
    <cfRule type="expression" dxfId="35059" priority="51273">
      <formula>$I163=0</formula>
    </cfRule>
  </conditionalFormatting>
  <conditionalFormatting sqref="K163">
    <cfRule type="expression" dxfId="35058" priority="51270">
      <formula>$I163=0</formula>
    </cfRule>
  </conditionalFormatting>
  <conditionalFormatting sqref="M163">
    <cfRule type="expression" dxfId="35057" priority="51266">
      <formula>$I163=0</formula>
    </cfRule>
  </conditionalFormatting>
  <conditionalFormatting sqref="N163:P163">
    <cfRule type="expression" dxfId="35056" priority="51265">
      <formula>$I163=0</formula>
    </cfRule>
  </conditionalFormatting>
  <conditionalFormatting sqref="O163:P163">
    <cfRule type="cellIs" dxfId="35055" priority="51263" operator="lessThan">
      <formula>0</formula>
    </cfRule>
    <cfRule type="cellIs" dxfId="35054" priority="51264" operator="lessThan">
      <formula>0</formula>
    </cfRule>
  </conditionalFormatting>
  <conditionalFormatting sqref="Q163">
    <cfRule type="expression" dxfId="35053" priority="51262">
      <formula>$I163=0</formula>
    </cfRule>
  </conditionalFormatting>
  <conditionalFormatting sqref="R163:T163">
    <cfRule type="expression" dxfId="35052" priority="51261">
      <formula>$I163=0</formula>
    </cfRule>
  </conditionalFormatting>
  <conditionalFormatting sqref="S163:T163">
    <cfRule type="cellIs" dxfId="35051" priority="51259" operator="lessThan">
      <formula>0</formula>
    </cfRule>
    <cfRule type="cellIs" dxfId="35050" priority="51260" operator="lessThan">
      <formula>0</formula>
    </cfRule>
  </conditionalFormatting>
  <conditionalFormatting sqref="U163">
    <cfRule type="expression" dxfId="35049" priority="51258">
      <formula>$I163=0</formula>
    </cfRule>
  </conditionalFormatting>
  <conditionalFormatting sqref="B164">
    <cfRule type="expression" dxfId="35048" priority="51257">
      <formula>$I164=0</formula>
    </cfRule>
  </conditionalFormatting>
  <conditionalFormatting sqref="F164">
    <cfRule type="expression" dxfId="35047" priority="51256">
      <formula>$I164=0</formula>
    </cfRule>
  </conditionalFormatting>
  <conditionalFormatting sqref="I164">
    <cfRule type="expression" dxfId="35046" priority="51255">
      <formula>$I164=0</formula>
    </cfRule>
  </conditionalFormatting>
  <conditionalFormatting sqref="K164">
    <cfRule type="expression" dxfId="35045" priority="51254">
      <formula>$I164=0</formula>
    </cfRule>
  </conditionalFormatting>
  <conditionalFormatting sqref="M164">
    <cfRule type="expression" dxfId="35044" priority="51253">
      <formula>$I164=0</formula>
    </cfRule>
  </conditionalFormatting>
  <conditionalFormatting sqref="Q164">
    <cfRule type="expression" dxfId="35043" priority="51252">
      <formula>$I164=0</formula>
    </cfRule>
  </conditionalFormatting>
  <conditionalFormatting sqref="U164">
    <cfRule type="expression" dxfId="35042" priority="51251">
      <formula>$I164=0</formula>
    </cfRule>
  </conditionalFormatting>
  <conditionalFormatting sqref="B165">
    <cfRule type="expression" dxfId="35041" priority="51247">
      <formula>$I165=0</formula>
    </cfRule>
  </conditionalFormatting>
  <conditionalFormatting sqref="C165:E165">
    <cfRule type="expression" dxfId="35040" priority="51246">
      <formula>$I165=0</formula>
    </cfRule>
  </conditionalFormatting>
  <conditionalFormatting sqref="D165:E165">
    <cfRule type="cellIs" dxfId="35039" priority="51244" operator="lessThan">
      <formula>0</formula>
    </cfRule>
    <cfRule type="cellIs" dxfId="35038" priority="51245" operator="lessThan">
      <formula>0</formula>
    </cfRule>
  </conditionalFormatting>
  <conditionalFormatting sqref="F165">
    <cfRule type="expression" dxfId="35037" priority="51243">
      <formula>$I165=0</formula>
    </cfRule>
  </conditionalFormatting>
  <conditionalFormatting sqref="G165:H165">
    <cfRule type="cellIs" dxfId="35036" priority="51240" operator="lessThan">
      <formula>0</formula>
    </cfRule>
    <cfRule type="cellIs" dxfId="35035" priority="51241" operator="lessThan">
      <formula>0</formula>
    </cfRule>
  </conditionalFormatting>
  <conditionalFormatting sqref="I165">
    <cfRule type="expression" dxfId="35034" priority="51239">
      <formula>$I165=0</formula>
    </cfRule>
  </conditionalFormatting>
  <conditionalFormatting sqref="J165">
    <cfRule type="expression" dxfId="35033" priority="51238">
      <formula>$I165=0</formula>
    </cfRule>
  </conditionalFormatting>
  <conditionalFormatting sqref="K165">
    <cfRule type="expression" dxfId="35032" priority="51235">
      <formula>$I165=0</formula>
    </cfRule>
  </conditionalFormatting>
  <conditionalFormatting sqref="M165">
    <cfRule type="expression" dxfId="35031" priority="51231">
      <formula>$I165=0</formula>
    </cfRule>
  </conditionalFormatting>
  <conditionalFormatting sqref="N165:P165">
    <cfRule type="expression" dxfId="35030" priority="51230">
      <formula>$I165=0</formula>
    </cfRule>
  </conditionalFormatting>
  <conditionalFormatting sqref="O165:P165">
    <cfRule type="cellIs" dxfId="35029" priority="51228" operator="lessThan">
      <formula>0</formula>
    </cfRule>
    <cfRule type="cellIs" dxfId="35028" priority="51229" operator="lessThan">
      <formula>0</formula>
    </cfRule>
  </conditionalFormatting>
  <conditionalFormatting sqref="Q165">
    <cfRule type="expression" dxfId="35027" priority="51227">
      <formula>$I165=0</formula>
    </cfRule>
  </conditionalFormatting>
  <conditionalFormatting sqref="R165:T165">
    <cfRule type="expression" dxfId="35026" priority="51226">
      <formula>$I165=0</formula>
    </cfRule>
  </conditionalFormatting>
  <conditionalFormatting sqref="S165:T165">
    <cfRule type="cellIs" dxfId="35025" priority="51224" operator="lessThan">
      <formula>0</formula>
    </cfRule>
    <cfRule type="cellIs" dxfId="35024" priority="51225" operator="lessThan">
      <formula>0</formula>
    </cfRule>
  </conditionalFormatting>
  <conditionalFormatting sqref="U165">
    <cfRule type="expression" dxfId="35023" priority="51223">
      <formula>$I165=0</formula>
    </cfRule>
  </conditionalFormatting>
  <conditionalFormatting sqref="B166">
    <cfRule type="expression" dxfId="35022" priority="51222">
      <formula>$I166=0</formula>
    </cfRule>
  </conditionalFormatting>
  <conditionalFormatting sqref="F166">
    <cfRule type="expression" dxfId="35021" priority="51221">
      <formula>$I166=0</formula>
    </cfRule>
  </conditionalFormatting>
  <conditionalFormatting sqref="I166">
    <cfRule type="expression" dxfId="35020" priority="51220">
      <formula>$I166=0</formula>
    </cfRule>
  </conditionalFormatting>
  <conditionalFormatting sqref="K166">
    <cfRule type="expression" dxfId="35019" priority="51219">
      <formula>$I166=0</formula>
    </cfRule>
  </conditionalFormatting>
  <conditionalFormatting sqref="M166">
    <cfRule type="expression" dxfId="35018" priority="51218">
      <formula>$I166=0</formula>
    </cfRule>
  </conditionalFormatting>
  <conditionalFormatting sqref="Q166">
    <cfRule type="expression" dxfId="35017" priority="51217">
      <formula>$I166=0</formula>
    </cfRule>
  </conditionalFormatting>
  <conditionalFormatting sqref="U166">
    <cfRule type="expression" dxfId="35016" priority="51216">
      <formula>$I166=0</formula>
    </cfRule>
  </conditionalFormatting>
  <conditionalFormatting sqref="B167">
    <cfRule type="expression" dxfId="35015" priority="51212">
      <formula>$I167=0</formula>
    </cfRule>
  </conditionalFormatting>
  <conditionalFormatting sqref="C167:E167">
    <cfRule type="expression" dxfId="35014" priority="51211">
      <formula>$I167=0</formula>
    </cfRule>
  </conditionalFormatting>
  <conditionalFormatting sqref="D167:E167">
    <cfRule type="cellIs" dxfId="35013" priority="51209" operator="lessThan">
      <formula>0</formula>
    </cfRule>
    <cfRule type="cellIs" dxfId="35012" priority="51210" operator="lessThan">
      <formula>0</formula>
    </cfRule>
  </conditionalFormatting>
  <conditionalFormatting sqref="F167">
    <cfRule type="expression" dxfId="35011" priority="51208">
      <formula>$I167=0</formula>
    </cfRule>
  </conditionalFormatting>
  <conditionalFormatting sqref="G167:H167">
    <cfRule type="cellIs" dxfId="35010" priority="51205" operator="lessThan">
      <formula>0</formula>
    </cfRule>
    <cfRule type="cellIs" dxfId="35009" priority="51206" operator="lessThan">
      <formula>0</formula>
    </cfRule>
  </conditionalFormatting>
  <conditionalFormatting sqref="I167">
    <cfRule type="expression" dxfId="35008" priority="51204">
      <formula>$I167=0</formula>
    </cfRule>
  </conditionalFormatting>
  <conditionalFormatting sqref="J167">
    <cfRule type="expression" dxfId="35007" priority="51203">
      <formula>$I167=0</formula>
    </cfRule>
  </conditionalFormatting>
  <conditionalFormatting sqref="K167">
    <cfRule type="expression" dxfId="35006" priority="51200">
      <formula>$I167=0</formula>
    </cfRule>
  </conditionalFormatting>
  <conditionalFormatting sqref="M167">
    <cfRule type="expression" dxfId="35005" priority="51196">
      <formula>$I167=0</formula>
    </cfRule>
  </conditionalFormatting>
  <conditionalFormatting sqref="N167:P167">
    <cfRule type="expression" dxfId="35004" priority="51195">
      <formula>$I167=0</formula>
    </cfRule>
  </conditionalFormatting>
  <conditionalFormatting sqref="O167:P167">
    <cfRule type="cellIs" dxfId="35003" priority="51193" operator="lessThan">
      <formula>0</formula>
    </cfRule>
    <cfRule type="cellIs" dxfId="35002" priority="51194" operator="lessThan">
      <formula>0</formula>
    </cfRule>
  </conditionalFormatting>
  <conditionalFormatting sqref="Q167">
    <cfRule type="expression" dxfId="35001" priority="51192">
      <formula>$I167=0</formula>
    </cfRule>
  </conditionalFormatting>
  <conditionalFormatting sqref="R167:T167">
    <cfRule type="expression" dxfId="35000" priority="51191">
      <formula>$I167=0</formula>
    </cfRule>
  </conditionalFormatting>
  <conditionalFormatting sqref="S167:T167">
    <cfRule type="cellIs" dxfId="34999" priority="51189" operator="lessThan">
      <formula>0</formula>
    </cfRule>
    <cfRule type="cellIs" dxfId="34998" priority="51190" operator="lessThan">
      <formula>0</formula>
    </cfRule>
  </conditionalFormatting>
  <conditionalFormatting sqref="U167">
    <cfRule type="expression" dxfId="34997" priority="51188">
      <formula>$I167=0</formula>
    </cfRule>
  </conditionalFormatting>
  <conditionalFormatting sqref="B168">
    <cfRule type="expression" dxfId="34996" priority="51187">
      <formula>$I168=0</formula>
    </cfRule>
  </conditionalFormatting>
  <conditionalFormatting sqref="F168">
    <cfRule type="expression" dxfId="34995" priority="51186">
      <formula>$I168=0</formula>
    </cfRule>
  </conditionalFormatting>
  <conditionalFormatting sqref="I168">
    <cfRule type="expression" dxfId="34994" priority="51185">
      <formula>$I168=0</formula>
    </cfRule>
  </conditionalFormatting>
  <conditionalFormatting sqref="K168">
    <cfRule type="expression" dxfId="34993" priority="51184">
      <formula>$I168=0</formula>
    </cfRule>
  </conditionalFormatting>
  <conditionalFormatting sqref="M168">
    <cfRule type="expression" dxfId="34992" priority="51183">
      <formula>$I168=0</formula>
    </cfRule>
  </conditionalFormatting>
  <conditionalFormatting sqref="Q168">
    <cfRule type="expression" dxfId="34991" priority="51182">
      <formula>$I168=0</formula>
    </cfRule>
  </conditionalFormatting>
  <conditionalFormatting sqref="U168">
    <cfRule type="expression" dxfId="34990" priority="51181">
      <formula>$I168=0</formula>
    </cfRule>
  </conditionalFormatting>
  <conditionalFormatting sqref="B169">
    <cfRule type="expression" dxfId="34989" priority="51177">
      <formula>$I169=0</formula>
    </cfRule>
  </conditionalFormatting>
  <conditionalFormatting sqref="C169:E169">
    <cfRule type="expression" dxfId="34988" priority="51176">
      <formula>$I169=0</formula>
    </cfRule>
  </conditionalFormatting>
  <conditionalFormatting sqref="D169:E169">
    <cfRule type="cellIs" dxfId="34987" priority="51174" operator="lessThan">
      <formula>0</formula>
    </cfRule>
    <cfRule type="cellIs" dxfId="34986" priority="51175" operator="lessThan">
      <formula>0</formula>
    </cfRule>
  </conditionalFormatting>
  <conditionalFormatting sqref="F169">
    <cfRule type="expression" dxfId="34985" priority="51173">
      <formula>$I169=0</formula>
    </cfRule>
  </conditionalFormatting>
  <conditionalFormatting sqref="G169:H169">
    <cfRule type="cellIs" dxfId="34984" priority="51170" operator="lessThan">
      <formula>0</formula>
    </cfRule>
    <cfRule type="cellIs" dxfId="34983" priority="51171" operator="lessThan">
      <formula>0</formula>
    </cfRule>
  </conditionalFormatting>
  <conditionalFormatting sqref="I169">
    <cfRule type="expression" dxfId="34982" priority="51169">
      <formula>$I169=0</formula>
    </cfRule>
  </conditionalFormatting>
  <conditionalFormatting sqref="J169">
    <cfRule type="expression" dxfId="34981" priority="51168">
      <formula>$I169=0</formula>
    </cfRule>
  </conditionalFormatting>
  <conditionalFormatting sqref="K169">
    <cfRule type="expression" dxfId="34980" priority="51165">
      <formula>$I169=0</formula>
    </cfRule>
  </conditionalFormatting>
  <conditionalFormatting sqref="M169">
    <cfRule type="expression" dxfId="34979" priority="51161">
      <formula>$I169=0</formula>
    </cfRule>
  </conditionalFormatting>
  <conditionalFormatting sqref="N169:P169">
    <cfRule type="expression" dxfId="34978" priority="51160">
      <formula>$I169=0</formula>
    </cfRule>
  </conditionalFormatting>
  <conditionalFormatting sqref="O169:P169">
    <cfRule type="cellIs" dxfId="34977" priority="51158" operator="lessThan">
      <formula>0</formula>
    </cfRule>
    <cfRule type="cellIs" dxfId="34976" priority="51159" operator="lessThan">
      <formula>0</formula>
    </cfRule>
  </conditionalFormatting>
  <conditionalFormatting sqref="Q169">
    <cfRule type="expression" dxfId="34975" priority="51157">
      <formula>$I169=0</formula>
    </cfRule>
  </conditionalFormatting>
  <conditionalFormatting sqref="R169:T169">
    <cfRule type="expression" dxfId="34974" priority="51156">
      <formula>$I169=0</formula>
    </cfRule>
  </conditionalFormatting>
  <conditionalFormatting sqref="S169:T169">
    <cfRule type="cellIs" dxfId="34973" priority="51154" operator="lessThan">
      <formula>0</formula>
    </cfRule>
    <cfRule type="cellIs" dxfId="34972" priority="51155" operator="lessThan">
      <formula>0</formula>
    </cfRule>
  </conditionalFormatting>
  <conditionalFormatting sqref="U169">
    <cfRule type="expression" dxfId="34971" priority="51153">
      <formula>$I169=0</formula>
    </cfRule>
  </conditionalFormatting>
  <conditionalFormatting sqref="B170">
    <cfRule type="expression" dxfId="34970" priority="51152">
      <formula>$I170=0</formula>
    </cfRule>
  </conditionalFormatting>
  <conditionalFormatting sqref="F170">
    <cfRule type="expression" dxfId="34969" priority="51151">
      <formula>$I170=0</formula>
    </cfRule>
  </conditionalFormatting>
  <conditionalFormatting sqref="I170">
    <cfRule type="expression" dxfId="34968" priority="51150">
      <formula>$I170=0</formula>
    </cfRule>
  </conditionalFormatting>
  <conditionalFormatting sqref="K170">
    <cfRule type="expression" dxfId="34967" priority="51149">
      <formula>$I170=0</formula>
    </cfRule>
  </conditionalFormatting>
  <conditionalFormatting sqref="M170">
    <cfRule type="expression" dxfId="34966" priority="51148">
      <formula>$I170=0</formula>
    </cfRule>
  </conditionalFormatting>
  <conditionalFormatting sqref="Q170">
    <cfRule type="expression" dxfId="34965" priority="51147">
      <formula>$I170=0</formula>
    </cfRule>
  </conditionalFormatting>
  <conditionalFormatting sqref="U170">
    <cfRule type="expression" dxfId="34964" priority="51146">
      <formula>$I170=0</formula>
    </cfRule>
  </conditionalFormatting>
  <conditionalFormatting sqref="B171">
    <cfRule type="expression" dxfId="34963" priority="51142">
      <formula>$I171=0</formula>
    </cfRule>
  </conditionalFormatting>
  <conditionalFormatting sqref="C171:E171">
    <cfRule type="expression" dxfId="34962" priority="51141">
      <formula>$I171=0</formula>
    </cfRule>
  </conditionalFormatting>
  <conditionalFormatting sqref="D171:E171">
    <cfRule type="cellIs" dxfId="34961" priority="51139" operator="lessThan">
      <formula>0</formula>
    </cfRule>
    <cfRule type="cellIs" dxfId="34960" priority="51140" operator="lessThan">
      <formula>0</formula>
    </cfRule>
  </conditionalFormatting>
  <conditionalFormatting sqref="F171">
    <cfRule type="expression" dxfId="34959" priority="51138">
      <formula>$I171=0</formula>
    </cfRule>
  </conditionalFormatting>
  <conditionalFormatting sqref="G171:H171">
    <cfRule type="cellIs" dxfId="34958" priority="51135" operator="lessThan">
      <formula>0</formula>
    </cfRule>
    <cfRule type="cellIs" dxfId="34957" priority="51136" operator="lessThan">
      <formula>0</formula>
    </cfRule>
  </conditionalFormatting>
  <conditionalFormatting sqref="I171">
    <cfRule type="expression" dxfId="34956" priority="51134">
      <formula>$I171=0</formula>
    </cfRule>
  </conditionalFormatting>
  <conditionalFormatting sqref="J171">
    <cfRule type="expression" dxfId="34955" priority="51133">
      <formula>$I171=0</formula>
    </cfRule>
  </conditionalFormatting>
  <conditionalFormatting sqref="K171">
    <cfRule type="expression" dxfId="34954" priority="51130">
      <formula>$I171=0</formula>
    </cfRule>
  </conditionalFormatting>
  <conditionalFormatting sqref="M171">
    <cfRule type="expression" dxfId="34953" priority="51126">
      <formula>$I171=0</formula>
    </cfRule>
  </conditionalFormatting>
  <conditionalFormatting sqref="N171:P171">
    <cfRule type="expression" dxfId="34952" priority="51125">
      <formula>$I171=0</formula>
    </cfRule>
  </conditionalFormatting>
  <conditionalFormatting sqref="O171:P171">
    <cfRule type="cellIs" dxfId="34951" priority="51123" operator="lessThan">
      <formula>0</formula>
    </cfRule>
    <cfRule type="cellIs" dxfId="34950" priority="51124" operator="lessThan">
      <formula>0</formula>
    </cfRule>
  </conditionalFormatting>
  <conditionalFormatting sqref="Q171">
    <cfRule type="expression" dxfId="34949" priority="51122">
      <formula>$I171=0</formula>
    </cfRule>
  </conditionalFormatting>
  <conditionalFormatting sqref="R171:T171">
    <cfRule type="expression" dxfId="34948" priority="51121">
      <formula>$I171=0</formula>
    </cfRule>
  </conditionalFormatting>
  <conditionalFormatting sqref="S171:T171">
    <cfRule type="cellIs" dxfId="34947" priority="51119" operator="lessThan">
      <formula>0</formula>
    </cfRule>
    <cfRule type="cellIs" dxfId="34946" priority="51120" operator="lessThan">
      <formula>0</formula>
    </cfRule>
  </conditionalFormatting>
  <conditionalFormatting sqref="U171">
    <cfRule type="expression" dxfId="34945" priority="51118">
      <formula>$I171=0</formula>
    </cfRule>
  </conditionalFormatting>
  <conditionalFormatting sqref="B172">
    <cfRule type="expression" dxfId="34944" priority="51117">
      <formula>$I172=0</formula>
    </cfRule>
  </conditionalFormatting>
  <conditionalFormatting sqref="F172">
    <cfRule type="expression" dxfId="34943" priority="51116">
      <formula>$I172=0</formula>
    </cfRule>
  </conditionalFormatting>
  <conditionalFormatting sqref="I172">
    <cfRule type="expression" dxfId="34942" priority="51115">
      <formula>$I172=0</formula>
    </cfRule>
  </conditionalFormatting>
  <conditionalFormatting sqref="K172">
    <cfRule type="expression" dxfId="34941" priority="51114">
      <formula>$I172=0</formula>
    </cfRule>
  </conditionalFormatting>
  <conditionalFormatting sqref="M172">
    <cfRule type="expression" dxfId="34940" priority="51113">
      <formula>$I172=0</formula>
    </cfRule>
  </conditionalFormatting>
  <conditionalFormatting sqref="Q172">
    <cfRule type="expression" dxfId="34939" priority="51112">
      <formula>$I172=0</formula>
    </cfRule>
  </conditionalFormatting>
  <conditionalFormatting sqref="U172">
    <cfRule type="expression" dxfId="34938" priority="51111">
      <formula>$I172=0</formula>
    </cfRule>
  </conditionalFormatting>
  <conditionalFormatting sqref="B173">
    <cfRule type="expression" dxfId="34937" priority="51107">
      <formula>$I173=0</formula>
    </cfRule>
  </conditionalFormatting>
  <conditionalFormatting sqref="C173:E173">
    <cfRule type="expression" dxfId="34936" priority="51106">
      <formula>$I173=0</formula>
    </cfRule>
  </conditionalFormatting>
  <conditionalFormatting sqref="D173:E173">
    <cfRule type="cellIs" dxfId="34935" priority="51104" operator="lessThan">
      <formula>0</formula>
    </cfRule>
    <cfRule type="cellIs" dxfId="34934" priority="51105" operator="lessThan">
      <formula>0</formula>
    </cfRule>
  </conditionalFormatting>
  <conditionalFormatting sqref="F173">
    <cfRule type="expression" dxfId="34933" priority="51103">
      <formula>$I173=0</formula>
    </cfRule>
  </conditionalFormatting>
  <conditionalFormatting sqref="G173:H173">
    <cfRule type="cellIs" dxfId="34932" priority="51100" operator="lessThan">
      <formula>0</formula>
    </cfRule>
    <cfRule type="cellIs" dxfId="34931" priority="51101" operator="lessThan">
      <formula>0</formula>
    </cfRule>
  </conditionalFormatting>
  <conditionalFormatting sqref="I173">
    <cfRule type="expression" dxfId="34930" priority="51099">
      <formula>$I173=0</formula>
    </cfRule>
  </conditionalFormatting>
  <conditionalFormatting sqref="J173">
    <cfRule type="expression" dxfId="34929" priority="51098">
      <formula>$I173=0</formula>
    </cfRule>
  </conditionalFormatting>
  <conditionalFormatting sqref="K173">
    <cfRule type="expression" dxfId="34928" priority="51095">
      <formula>$I173=0</formula>
    </cfRule>
  </conditionalFormatting>
  <conditionalFormatting sqref="M173">
    <cfRule type="expression" dxfId="34927" priority="51091">
      <formula>$I173=0</formula>
    </cfRule>
  </conditionalFormatting>
  <conditionalFormatting sqref="N173:P173">
    <cfRule type="expression" dxfId="34926" priority="51090">
      <formula>$I173=0</formula>
    </cfRule>
  </conditionalFormatting>
  <conditionalFormatting sqref="O173:P173">
    <cfRule type="cellIs" dxfId="34925" priority="51088" operator="lessThan">
      <formula>0</formula>
    </cfRule>
    <cfRule type="cellIs" dxfId="34924" priority="51089" operator="lessThan">
      <formula>0</formula>
    </cfRule>
  </conditionalFormatting>
  <conditionalFormatting sqref="Q173">
    <cfRule type="expression" dxfId="34923" priority="51087">
      <formula>$I173=0</formula>
    </cfRule>
  </conditionalFormatting>
  <conditionalFormatting sqref="R173:T173">
    <cfRule type="expression" dxfId="34922" priority="51086">
      <formula>$I173=0</formula>
    </cfRule>
  </conditionalFormatting>
  <conditionalFormatting sqref="S173:T173">
    <cfRule type="cellIs" dxfId="34921" priority="51084" operator="lessThan">
      <formula>0</formula>
    </cfRule>
    <cfRule type="cellIs" dxfId="34920" priority="51085" operator="lessThan">
      <formula>0</formula>
    </cfRule>
  </conditionalFormatting>
  <conditionalFormatting sqref="U173">
    <cfRule type="expression" dxfId="34919" priority="51083">
      <formula>$I173=0</formula>
    </cfRule>
  </conditionalFormatting>
  <conditionalFormatting sqref="B174">
    <cfRule type="expression" dxfId="34918" priority="51082">
      <formula>$I174=0</formula>
    </cfRule>
  </conditionalFormatting>
  <conditionalFormatting sqref="F174">
    <cfRule type="expression" dxfId="34917" priority="51081">
      <formula>$I174=0</formula>
    </cfRule>
  </conditionalFormatting>
  <conditionalFormatting sqref="I174">
    <cfRule type="expression" dxfId="34916" priority="51080">
      <formula>$I174=0</formula>
    </cfRule>
  </conditionalFormatting>
  <conditionalFormatting sqref="K174">
    <cfRule type="expression" dxfId="34915" priority="51079">
      <formula>$I174=0</formula>
    </cfRule>
  </conditionalFormatting>
  <conditionalFormatting sqref="M174">
    <cfRule type="expression" dxfId="34914" priority="51078">
      <formula>$I174=0</formula>
    </cfRule>
  </conditionalFormatting>
  <conditionalFormatting sqref="Q174">
    <cfRule type="expression" dxfId="34913" priority="51077">
      <formula>$I174=0</formula>
    </cfRule>
  </conditionalFormatting>
  <conditionalFormatting sqref="U174">
    <cfRule type="expression" dxfId="34912" priority="51076">
      <formula>$I174=0</formula>
    </cfRule>
  </conditionalFormatting>
  <conditionalFormatting sqref="B175">
    <cfRule type="expression" dxfId="34911" priority="51072">
      <formula>$I175=0</formula>
    </cfRule>
  </conditionalFormatting>
  <conditionalFormatting sqref="C175:E175">
    <cfRule type="expression" dxfId="34910" priority="51071">
      <formula>$I175=0</formula>
    </cfRule>
  </conditionalFormatting>
  <conditionalFormatting sqref="D175:E175">
    <cfRule type="cellIs" dxfId="34909" priority="51069" operator="lessThan">
      <formula>0</formula>
    </cfRule>
    <cfRule type="cellIs" dxfId="34908" priority="51070" operator="lessThan">
      <formula>0</formula>
    </cfRule>
  </conditionalFormatting>
  <conditionalFormatting sqref="F175">
    <cfRule type="expression" dxfId="34907" priority="51068">
      <formula>$I175=0</formula>
    </cfRule>
  </conditionalFormatting>
  <conditionalFormatting sqref="G175:H175">
    <cfRule type="cellIs" dxfId="34906" priority="51065" operator="lessThan">
      <formula>0</formula>
    </cfRule>
    <cfRule type="cellIs" dxfId="34905" priority="51066" operator="lessThan">
      <formula>0</formula>
    </cfRule>
  </conditionalFormatting>
  <conditionalFormatting sqref="I175">
    <cfRule type="expression" dxfId="34904" priority="51064">
      <formula>$I175=0</formula>
    </cfRule>
  </conditionalFormatting>
  <conditionalFormatting sqref="J175">
    <cfRule type="expression" dxfId="34903" priority="51063">
      <formula>$I175=0</formula>
    </cfRule>
  </conditionalFormatting>
  <conditionalFormatting sqref="K175">
    <cfRule type="expression" dxfId="34902" priority="51060">
      <formula>$I175=0</formula>
    </cfRule>
  </conditionalFormatting>
  <conditionalFormatting sqref="M175">
    <cfRule type="expression" dxfId="34901" priority="51056">
      <formula>$I175=0</formula>
    </cfRule>
  </conditionalFormatting>
  <conditionalFormatting sqref="N175:P175">
    <cfRule type="expression" dxfId="34900" priority="51055">
      <formula>$I175=0</formula>
    </cfRule>
  </conditionalFormatting>
  <conditionalFormatting sqref="O175:P175">
    <cfRule type="cellIs" dxfId="34899" priority="51053" operator="lessThan">
      <formula>0</formula>
    </cfRule>
    <cfRule type="cellIs" dxfId="34898" priority="51054" operator="lessThan">
      <formula>0</formula>
    </cfRule>
  </conditionalFormatting>
  <conditionalFormatting sqref="Q175">
    <cfRule type="expression" dxfId="34897" priority="51052">
      <formula>$I175=0</formula>
    </cfRule>
  </conditionalFormatting>
  <conditionalFormatting sqref="R175:T175">
    <cfRule type="expression" dxfId="34896" priority="51051">
      <formula>$I175=0</formula>
    </cfRule>
  </conditionalFormatting>
  <conditionalFormatting sqref="S175:T175">
    <cfRule type="cellIs" dxfId="34895" priority="51049" operator="lessThan">
      <formula>0</formula>
    </cfRule>
    <cfRule type="cellIs" dxfId="34894" priority="51050" operator="lessThan">
      <formula>0</formula>
    </cfRule>
  </conditionalFormatting>
  <conditionalFormatting sqref="U175">
    <cfRule type="expression" dxfId="34893" priority="51048">
      <formula>$I175=0</formula>
    </cfRule>
  </conditionalFormatting>
  <conditionalFormatting sqref="B176">
    <cfRule type="expression" dxfId="34892" priority="51047">
      <formula>$I176=0</formula>
    </cfRule>
  </conditionalFormatting>
  <conditionalFormatting sqref="F176">
    <cfRule type="expression" dxfId="34891" priority="51046">
      <formula>$I176=0</formula>
    </cfRule>
  </conditionalFormatting>
  <conditionalFormatting sqref="I176">
    <cfRule type="expression" dxfId="34890" priority="51045">
      <formula>$I176=0</formula>
    </cfRule>
  </conditionalFormatting>
  <conditionalFormatting sqref="K176">
    <cfRule type="expression" dxfId="34889" priority="51044">
      <formula>$I176=0</formula>
    </cfRule>
  </conditionalFormatting>
  <conditionalFormatting sqref="M176">
    <cfRule type="expression" dxfId="34888" priority="51043">
      <formula>$I176=0</formula>
    </cfRule>
  </conditionalFormatting>
  <conditionalFormatting sqref="Q176">
    <cfRule type="expression" dxfId="34887" priority="51042">
      <formula>$I176=0</formula>
    </cfRule>
  </conditionalFormatting>
  <conditionalFormatting sqref="U176">
    <cfRule type="expression" dxfId="34886" priority="51041">
      <formula>$I176=0</formula>
    </cfRule>
  </conditionalFormatting>
  <conditionalFormatting sqref="B177">
    <cfRule type="expression" dxfId="34885" priority="51037">
      <formula>$I177=0</formula>
    </cfRule>
  </conditionalFormatting>
  <conditionalFormatting sqref="C177:E177">
    <cfRule type="expression" dxfId="34884" priority="51036">
      <formula>$I177=0</formula>
    </cfRule>
  </conditionalFormatting>
  <conditionalFormatting sqref="D177:E177">
    <cfRule type="cellIs" dxfId="34883" priority="51034" operator="lessThan">
      <formula>0</formula>
    </cfRule>
    <cfRule type="cellIs" dxfId="34882" priority="51035" operator="lessThan">
      <formula>0</formula>
    </cfRule>
  </conditionalFormatting>
  <conditionalFormatting sqref="F177">
    <cfRule type="expression" dxfId="34881" priority="51033">
      <formula>$I177=0</formula>
    </cfRule>
  </conditionalFormatting>
  <conditionalFormatting sqref="G177:H177">
    <cfRule type="cellIs" dxfId="34880" priority="51030" operator="lessThan">
      <formula>0</formula>
    </cfRule>
    <cfRule type="cellIs" dxfId="34879" priority="51031" operator="lessThan">
      <formula>0</formula>
    </cfRule>
  </conditionalFormatting>
  <conditionalFormatting sqref="I177">
    <cfRule type="expression" dxfId="34878" priority="51029">
      <formula>$I177=0</formula>
    </cfRule>
  </conditionalFormatting>
  <conditionalFormatting sqref="J177">
    <cfRule type="expression" dxfId="34877" priority="51028">
      <formula>$I177=0</formula>
    </cfRule>
  </conditionalFormatting>
  <conditionalFormatting sqref="K177">
    <cfRule type="expression" dxfId="34876" priority="51025">
      <formula>$I177=0</formula>
    </cfRule>
  </conditionalFormatting>
  <conditionalFormatting sqref="M177">
    <cfRule type="expression" dxfId="34875" priority="51021">
      <formula>$I177=0</formula>
    </cfRule>
  </conditionalFormatting>
  <conditionalFormatting sqref="N177:P177">
    <cfRule type="expression" dxfId="34874" priority="51020">
      <formula>$I177=0</formula>
    </cfRule>
  </conditionalFormatting>
  <conditionalFormatting sqref="O177:P177">
    <cfRule type="cellIs" dxfId="34873" priority="51018" operator="lessThan">
      <formula>0</formula>
    </cfRule>
    <cfRule type="cellIs" dxfId="34872" priority="51019" operator="lessThan">
      <formula>0</formula>
    </cfRule>
  </conditionalFormatting>
  <conditionalFormatting sqref="Q177">
    <cfRule type="expression" dxfId="34871" priority="51017">
      <formula>$I177=0</formula>
    </cfRule>
  </conditionalFormatting>
  <conditionalFormatting sqref="R177:T177">
    <cfRule type="expression" dxfId="34870" priority="51016">
      <formula>$I177=0</formula>
    </cfRule>
  </conditionalFormatting>
  <conditionalFormatting sqref="S177:T177">
    <cfRule type="cellIs" dxfId="34869" priority="51014" operator="lessThan">
      <formula>0</formula>
    </cfRule>
    <cfRule type="cellIs" dxfId="34868" priority="51015" operator="lessThan">
      <formula>0</formula>
    </cfRule>
  </conditionalFormatting>
  <conditionalFormatting sqref="U177">
    <cfRule type="expression" dxfId="34867" priority="51013">
      <formula>$I177=0</formula>
    </cfRule>
  </conditionalFormatting>
  <conditionalFormatting sqref="B178">
    <cfRule type="expression" dxfId="34866" priority="51012">
      <formula>$I178=0</formula>
    </cfRule>
  </conditionalFormatting>
  <conditionalFormatting sqref="F178">
    <cfRule type="expression" dxfId="34865" priority="51011">
      <formula>$I178=0</formula>
    </cfRule>
  </conditionalFormatting>
  <conditionalFormatting sqref="I178">
    <cfRule type="expression" dxfId="34864" priority="51010">
      <formula>$I178=0</formula>
    </cfRule>
  </conditionalFormatting>
  <conditionalFormatting sqref="K178">
    <cfRule type="expression" dxfId="34863" priority="51009">
      <formula>$I178=0</formula>
    </cfRule>
  </conditionalFormatting>
  <conditionalFormatting sqref="M178">
    <cfRule type="expression" dxfId="34862" priority="51008">
      <formula>$I178=0</formula>
    </cfRule>
  </conditionalFormatting>
  <conditionalFormatting sqref="Q178">
    <cfRule type="expression" dxfId="34861" priority="51007">
      <formula>$I178=0</formula>
    </cfRule>
  </conditionalFormatting>
  <conditionalFormatting sqref="U178">
    <cfRule type="expression" dxfId="34860" priority="51006">
      <formula>$I178=0</formula>
    </cfRule>
  </conditionalFormatting>
  <conditionalFormatting sqref="B179">
    <cfRule type="expression" dxfId="34859" priority="51002">
      <formula>$I179=0</formula>
    </cfRule>
  </conditionalFormatting>
  <conditionalFormatting sqref="C179:E179">
    <cfRule type="expression" dxfId="34858" priority="51001">
      <formula>$I179=0</formula>
    </cfRule>
  </conditionalFormatting>
  <conditionalFormatting sqref="D179:E179">
    <cfRule type="cellIs" dxfId="34857" priority="50999" operator="lessThan">
      <formula>0</formula>
    </cfRule>
    <cfRule type="cellIs" dxfId="34856" priority="51000" operator="lessThan">
      <formula>0</formula>
    </cfRule>
  </conditionalFormatting>
  <conditionalFormatting sqref="F179">
    <cfRule type="expression" dxfId="34855" priority="50998">
      <formula>$I179=0</formula>
    </cfRule>
  </conditionalFormatting>
  <conditionalFormatting sqref="G179:H179">
    <cfRule type="cellIs" dxfId="34854" priority="50995" operator="lessThan">
      <formula>0</formula>
    </cfRule>
    <cfRule type="cellIs" dxfId="34853" priority="50996" operator="lessThan">
      <formula>0</formula>
    </cfRule>
  </conditionalFormatting>
  <conditionalFormatting sqref="I179">
    <cfRule type="expression" dxfId="34852" priority="50994">
      <formula>$I179=0</formula>
    </cfRule>
  </conditionalFormatting>
  <conditionalFormatting sqref="J179">
    <cfRule type="expression" dxfId="34851" priority="50993">
      <formula>$I179=0</formula>
    </cfRule>
  </conditionalFormatting>
  <conditionalFormatting sqref="K179">
    <cfRule type="expression" dxfId="34850" priority="50990">
      <formula>$I179=0</formula>
    </cfRule>
  </conditionalFormatting>
  <conditionalFormatting sqref="M179">
    <cfRule type="expression" dxfId="34849" priority="50986">
      <formula>$I179=0</formula>
    </cfRule>
  </conditionalFormatting>
  <conditionalFormatting sqref="N179:P179">
    <cfRule type="expression" dxfId="34848" priority="50985">
      <formula>$I179=0</formula>
    </cfRule>
  </conditionalFormatting>
  <conditionalFormatting sqref="O179:P179">
    <cfRule type="cellIs" dxfId="34847" priority="50983" operator="lessThan">
      <formula>0</formula>
    </cfRule>
    <cfRule type="cellIs" dxfId="34846" priority="50984" operator="lessThan">
      <formula>0</formula>
    </cfRule>
  </conditionalFormatting>
  <conditionalFormatting sqref="Q179">
    <cfRule type="expression" dxfId="34845" priority="50982">
      <formula>$I179=0</formula>
    </cfRule>
  </conditionalFormatting>
  <conditionalFormatting sqref="R179:T179">
    <cfRule type="expression" dxfId="34844" priority="50981">
      <formula>$I179=0</formula>
    </cfRule>
  </conditionalFormatting>
  <conditionalFormatting sqref="S179:T179">
    <cfRule type="cellIs" dxfId="34843" priority="50979" operator="lessThan">
      <formula>0</formula>
    </cfRule>
    <cfRule type="cellIs" dxfId="34842" priority="50980" operator="lessThan">
      <formula>0</formula>
    </cfRule>
  </conditionalFormatting>
  <conditionalFormatting sqref="U179">
    <cfRule type="expression" dxfId="34841" priority="50978">
      <formula>$I179=0</formula>
    </cfRule>
  </conditionalFormatting>
  <conditionalFormatting sqref="B180">
    <cfRule type="expression" dxfId="34840" priority="50977">
      <formula>$I180=0</formula>
    </cfRule>
  </conditionalFormatting>
  <conditionalFormatting sqref="F180">
    <cfRule type="expression" dxfId="34839" priority="50976">
      <formula>$I180=0</formula>
    </cfRule>
  </conditionalFormatting>
  <conditionalFormatting sqref="I180">
    <cfRule type="expression" dxfId="34838" priority="50975">
      <formula>$I180=0</formula>
    </cfRule>
  </conditionalFormatting>
  <conditionalFormatting sqref="K180">
    <cfRule type="expression" dxfId="34837" priority="50974">
      <formula>$I180=0</formula>
    </cfRule>
  </conditionalFormatting>
  <conditionalFormatting sqref="M180">
    <cfRule type="expression" dxfId="34836" priority="50973">
      <formula>$I180=0</formula>
    </cfRule>
  </conditionalFormatting>
  <conditionalFormatting sqref="Q180">
    <cfRule type="expression" dxfId="34835" priority="50972">
      <formula>$I180=0</formula>
    </cfRule>
  </conditionalFormatting>
  <conditionalFormatting sqref="U180">
    <cfRule type="expression" dxfId="34834" priority="50971">
      <formula>$I180=0</formula>
    </cfRule>
  </conditionalFormatting>
  <conditionalFormatting sqref="B181">
    <cfRule type="expression" dxfId="34833" priority="50967">
      <formula>$I181=0</formula>
    </cfRule>
  </conditionalFormatting>
  <conditionalFormatting sqref="C181:E181">
    <cfRule type="expression" dxfId="34832" priority="50966">
      <formula>$I181=0</formula>
    </cfRule>
  </conditionalFormatting>
  <conditionalFormatting sqref="D181:E181">
    <cfRule type="cellIs" dxfId="34831" priority="50964" operator="lessThan">
      <formula>0</formula>
    </cfRule>
    <cfRule type="cellIs" dxfId="34830" priority="50965" operator="lessThan">
      <formula>0</formula>
    </cfRule>
  </conditionalFormatting>
  <conditionalFormatting sqref="F181">
    <cfRule type="expression" dxfId="34829" priority="50963">
      <formula>$I181=0</formula>
    </cfRule>
  </conditionalFormatting>
  <conditionalFormatting sqref="G181:H181">
    <cfRule type="cellIs" dxfId="34828" priority="50960" operator="lessThan">
      <formula>0</formula>
    </cfRule>
    <cfRule type="cellIs" dxfId="34827" priority="50961" operator="lessThan">
      <formula>0</formula>
    </cfRule>
  </conditionalFormatting>
  <conditionalFormatting sqref="I181">
    <cfRule type="expression" dxfId="34826" priority="50959">
      <formula>$I181=0</formula>
    </cfRule>
  </conditionalFormatting>
  <conditionalFormatting sqref="J181">
    <cfRule type="expression" dxfId="34825" priority="50958">
      <formula>$I181=0</formula>
    </cfRule>
  </conditionalFormatting>
  <conditionalFormatting sqref="K181">
    <cfRule type="expression" dxfId="34824" priority="50955">
      <formula>$I181=0</formula>
    </cfRule>
  </conditionalFormatting>
  <conditionalFormatting sqref="M181">
    <cfRule type="expression" dxfId="34823" priority="50951">
      <formula>$I181=0</formula>
    </cfRule>
  </conditionalFormatting>
  <conditionalFormatting sqref="N181:P181">
    <cfRule type="expression" dxfId="34822" priority="50950">
      <formula>$I181=0</formula>
    </cfRule>
  </conditionalFormatting>
  <conditionalFormatting sqref="O181:P181">
    <cfRule type="cellIs" dxfId="34821" priority="50948" operator="lessThan">
      <formula>0</formula>
    </cfRule>
    <cfRule type="cellIs" dxfId="34820" priority="50949" operator="lessThan">
      <formula>0</formula>
    </cfRule>
  </conditionalFormatting>
  <conditionalFormatting sqref="Q181">
    <cfRule type="expression" dxfId="34819" priority="50947">
      <formula>$I181=0</formula>
    </cfRule>
  </conditionalFormatting>
  <conditionalFormatting sqref="R181:T181">
    <cfRule type="expression" dxfId="34818" priority="50946">
      <formula>$I181=0</formula>
    </cfRule>
  </conditionalFormatting>
  <conditionalFormatting sqref="S181:T181">
    <cfRule type="cellIs" dxfId="34817" priority="50944" operator="lessThan">
      <formula>0</formula>
    </cfRule>
    <cfRule type="cellIs" dxfId="34816" priority="50945" operator="lessThan">
      <formula>0</formula>
    </cfRule>
  </conditionalFormatting>
  <conditionalFormatting sqref="U181">
    <cfRule type="expression" dxfId="34815" priority="50943">
      <formula>$I181=0</formula>
    </cfRule>
  </conditionalFormatting>
  <conditionalFormatting sqref="B182">
    <cfRule type="expression" dxfId="34814" priority="50942">
      <formula>$I182=0</formula>
    </cfRule>
  </conditionalFormatting>
  <conditionalFormatting sqref="F182">
    <cfRule type="expression" dxfId="34813" priority="50941">
      <formula>$I182=0</formula>
    </cfRule>
  </conditionalFormatting>
  <conditionalFormatting sqref="I182">
    <cfRule type="expression" dxfId="34812" priority="50940">
      <formula>$I182=0</formula>
    </cfRule>
  </conditionalFormatting>
  <conditionalFormatting sqref="K182">
    <cfRule type="expression" dxfId="34811" priority="50939">
      <formula>$I182=0</formula>
    </cfRule>
  </conditionalFormatting>
  <conditionalFormatting sqref="M182">
    <cfRule type="expression" dxfId="34810" priority="50938">
      <formula>$I182=0</formula>
    </cfRule>
  </conditionalFormatting>
  <conditionalFormatting sqref="Q182">
    <cfRule type="expression" dxfId="34809" priority="50937">
      <formula>$I182=0</formula>
    </cfRule>
  </conditionalFormatting>
  <conditionalFormatting sqref="U182">
    <cfRule type="expression" dxfId="34808" priority="50936">
      <formula>$I182=0</formula>
    </cfRule>
  </conditionalFormatting>
  <conditionalFormatting sqref="B183">
    <cfRule type="expression" dxfId="34807" priority="50932">
      <formula>$I183=0</formula>
    </cfRule>
  </conditionalFormatting>
  <conditionalFormatting sqref="C183:E183">
    <cfRule type="expression" dxfId="34806" priority="50931">
      <formula>$I183=0</formula>
    </cfRule>
  </conditionalFormatting>
  <conditionalFormatting sqref="D183:E183">
    <cfRule type="cellIs" dxfId="34805" priority="50929" operator="lessThan">
      <formula>0</formula>
    </cfRule>
    <cfRule type="cellIs" dxfId="34804" priority="50930" operator="lessThan">
      <formula>0</formula>
    </cfRule>
  </conditionalFormatting>
  <conditionalFormatting sqref="F183">
    <cfRule type="expression" dxfId="34803" priority="50928">
      <formula>$I183=0</formula>
    </cfRule>
  </conditionalFormatting>
  <conditionalFormatting sqref="G183:H183">
    <cfRule type="cellIs" dxfId="34802" priority="50925" operator="lessThan">
      <formula>0</formula>
    </cfRule>
    <cfRule type="cellIs" dxfId="34801" priority="50926" operator="lessThan">
      <formula>0</formula>
    </cfRule>
  </conditionalFormatting>
  <conditionalFormatting sqref="I183">
    <cfRule type="expression" dxfId="34800" priority="50924">
      <formula>$I183=0</formula>
    </cfRule>
  </conditionalFormatting>
  <conditionalFormatting sqref="J183">
    <cfRule type="expression" dxfId="34799" priority="50923">
      <formula>$I183=0</formula>
    </cfRule>
  </conditionalFormatting>
  <conditionalFormatting sqref="K183">
    <cfRule type="expression" dxfId="34798" priority="50920">
      <formula>$I183=0</formula>
    </cfRule>
  </conditionalFormatting>
  <conditionalFormatting sqref="M183">
    <cfRule type="expression" dxfId="34797" priority="50916">
      <formula>$I183=0</formula>
    </cfRule>
  </conditionalFormatting>
  <conditionalFormatting sqref="N183:P183">
    <cfRule type="expression" dxfId="34796" priority="50915">
      <formula>$I183=0</formula>
    </cfRule>
  </conditionalFormatting>
  <conditionalFormatting sqref="O183:P183">
    <cfRule type="cellIs" dxfId="34795" priority="50913" operator="lessThan">
      <formula>0</formula>
    </cfRule>
    <cfRule type="cellIs" dxfId="34794" priority="50914" operator="lessThan">
      <formula>0</formula>
    </cfRule>
  </conditionalFormatting>
  <conditionalFormatting sqref="Q183">
    <cfRule type="expression" dxfId="34793" priority="50912">
      <formula>$I183=0</formula>
    </cfRule>
  </conditionalFormatting>
  <conditionalFormatting sqref="R183:T183">
    <cfRule type="expression" dxfId="34792" priority="50911">
      <formula>$I183=0</formula>
    </cfRule>
  </conditionalFormatting>
  <conditionalFormatting sqref="S183:T183">
    <cfRule type="cellIs" dxfId="34791" priority="50909" operator="lessThan">
      <formula>0</formula>
    </cfRule>
    <cfRule type="cellIs" dxfId="34790" priority="50910" operator="lessThan">
      <formula>0</formula>
    </cfRule>
  </conditionalFormatting>
  <conditionalFormatting sqref="U183">
    <cfRule type="expression" dxfId="34789" priority="50908">
      <formula>$I183=0</formula>
    </cfRule>
  </conditionalFormatting>
  <conditionalFormatting sqref="B184">
    <cfRule type="expression" dxfId="34788" priority="50907">
      <formula>$I184=0</formula>
    </cfRule>
  </conditionalFormatting>
  <conditionalFormatting sqref="F184">
    <cfRule type="expression" dxfId="34787" priority="50906">
      <formula>$I184=0</formula>
    </cfRule>
  </conditionalFormatting>
  <conditionalFormatting sqref="I184">
    <cfRule type="expression" dxfId="34786" priority="50905">
      <formula>$I184=0</formula>
    </cfRule>
  </conditionalFormatting>
  <conditionalFormatting sqref="K184">
    <cfRule type="expression" dxfId="34785" priority="50904">
      <formula>$I184=0</formula>
    </cfRule>
  </conditionalFormatting>
  <conditionalFormatting sqref="M184">
    <cfRule type="expression" dxfId="34784" priority="50903">
      <formula>$I184=0</formula>
    </cfRule>
  </conditionalFormatting>
  <conditionalFormatting sqref="Q184">
    <cfRule type="expression" dxfId="34783" priority="50902">
      <formula>$I184=0</formula>
    </cfRule>
  </conditionalFormatting>
  <conditionalFormatting sqref="U184">
    <cfRule type="expression" dxfId="34782" priority="50901">
      <formula>$I184=0</formula>
    </cfRule>
  </conditionalFormatting>
  <conditionalFormatting sqref="B185">
    <cfRule type="expression" dxfId="34781" priority="50897">
      <formula>$I185=0</formula>
    </cfRule>
  </conditionalFormatting>
  <conditionalFormatting sqref="C185:E185">
    <cfRule type="expression" dxfId="34780" priority="50896">
      <formula>$I185=0</formula>
    </cfRule>
  </conditionalFormatting>
  <conditionalFormatting sqref="D185:E185">
    <cfRule type="cellIs" dxfId="34779" priority="50894" operator="lessThan">
      <formula>0</formula>
    </cfRule>
    <cfRule type="cellIs" dxfId="34778" priority="50895" operator="lessThan">
      <formula>0</formula>
    </cfRule>
  </conditionalFormatting>
  <conditionalFormatting sqref="F185">
    <cfRule type="expression" dxfId="34777" priority="50893">
      <formula>$I185=0</formula>
    </cfRule>
  </conditionalFormatting>
  <conditionalFormatting sqref="G185:H185">
    <cfRule type="cellIs" dxfId="34776" priority="50890" operator="lessThan">
      <formula>0</formula>
    </cfRule>
    <cfRule type="cellIs" dxfId="34775" priority="50891" operator="lessThan">
      <formula>0</formula>
    </cfRule>
  </conditionalFormatting>
  <conditionalFormatting sqref="I185">
    <cfRule type="expression" dxfId="34774" priority="50889">
      <formula>$I185=0</formula>
    </cfRule>
  </conditionalFormatting>
  <conditionalFormatting sqref="J185">
    <cfRule type="expression" dxfId="34773" priority="50888">
      <formula>$I185=0</formula>
    </cfRule>
  </conditionalFormatting>
  <conditionalFormatting sqref="K185">
    <cfRule type="expression" dxfId="34772" priority="50885">
      <formula>$I185=0</formula>
    </cfRule>
  </conditionalFormatting>
  <conditionalFormatting sqref="M185">
    <cfRule type="expression" dxfId="34771" priority="50881">
      <formula>$I185=0</formula>
    </cfRule>
  </conditionalFormatting>
  <conditionalFormatting sqref="N185:P185">
    <cfRule type="expression" dxfId="34770" priority="50880">
      <formula>$I185=0</formula>
    </cfRule>
  </conditionalFormatting>
  <conditionalFormatting sqref="O185:P185">
    <cfRule type="cellIs" dxfId="34769" priority="50878" operator="lessThan">
      <formula>0</formula>
    </cfRule>
    <cfRule type="cellIs" dxfId="34768" priority="50879" operator="lessThan">
      <formula>0</formula>
    </cfRule>
  </conditionalFormatting>
  <conditionalFormatting sqref="Q185">
    <cfRule type="expression" dxfId="34767" priority="50877">
      <formula>$I185=0</formula>
    </cfRule>
  </conditionalFormatting>
  <conditionalFormatting sqref="R185:T185">
    <cfRule type="expression" dxfId="34766" priority="50876">
      <formula>$I185=0</formula>
    </cfRule>
  </conditionalFormatting>
  <conditionalFormatting sqref="S185:T185">
    <cfRule type="cellIs" dxfId="34765" priority="50874" operator="lessThan">
      <formula>0</formula>
    </cfRule>
    <cfRule type="cellIs" dxfId="34764" priority="50875" operator="lessThan">
      <formula>0</formula>
    </cfRule>
  </conditionalFormatting>
  <conditionalFormatting sqref="U185">
    <cfRule type="expression" dxfId="34763" priority="50873">
      <formula>$I185=0</formula>
    </cfRule>
  </conditionalFormatting>
  <conditionalFormatting sqref="B186">
    <cfRule type="expression" dxfId="34762" priority="50872">
      <formula>$I186=0</formula>
    </cfRule>
  </conditionalFormatting>
  <conditionalFormatting sqref="F186">
    <cfRule type="expression" dxfId="34761" priority="50871">
      <formula>$I186=0</formula>
    </cfRule>
  </conditionalFormatting>
  <conditionalFormatting sqref="I186">
    <cfRule type="expression" dxfId="34760" priority="50870">
      <formula>$I186=0</formula>
    </cfRule>
  </conditionalFormatting>
  <conditionalFormatting sqref="K186">
    <cfRule type="expression" dxfId="34759" priority="50869">
      <formula>$I186=0</formula>
    </cfRule>
  </conditionalFormatting>
  <conditionalFormatting sqref="M186">
    <cfRule type="expression" dxfId="34758" priority="50868">
      <formula>$I186=0</formula>
    </cfRule>
  </conditionalFormatting>
  <conditionalFormatting sqref="Q186">
    <cfRule type="expression" dxfId="34757" priority="50867">
      <formula>$I186=0</formula>
    </cfRule>
  </conditionalFormatting>
  <conditionalFormatting sqref="U186">
    <cfRule type="expression" dxfId="34756" priority="50866">
      <formula>$I186=0</formula>
    </cfRule>
  </conditionalFormatting>
  <conditionalFormatting sqref="B187">
    <cfRule type="expression" dxfId="34755" priority="50862">
      <formula>$I187=0</formula>
    </cfRule>
  </conditionalFormatting>
  <conditionalFormatting sqref="C187:E187">
    <cfRule type="expression" dxfId="34754" priority="50861">
      <formula>$I187=0</formula>
    </cfRule>
  </conditionalFormatting>
  <conditionalFormatting sqref="D187:E187">
    <cfRule type="cellIs" dxfId="34753" priority="50859" operator="lessThan">
      <formula>0</formula>
    </cfRule>
    <cfRule type="cellIs" dxfId="34752" priority="50860" operator="lessThan">
      <formula>0</formula>
    </cfRule>
  </conditionalFormatting>
  <conditionalFormatting sqref="F187">
    <cfRule type="expression" dxfId="34751" priority="50858">
      <formula>$I187=0</formula>
    </cfRule>
  </conditionalFormatting>
  <conditionalFormatting sqref="G187:H187">
    <cfRule type="cellIs" dxfId="34750" priority="50855" operator="lessThan">
      <formula>0</formula>
    </cfRule>
    <cfRule type="cellIs" dxfId="34749" priority="50856" operator="lessThan">
      <formula>0</formula>
    </cfRule>
  </conditionalFormatting>
  <conditionalFormatting sqref="I187">
    <cfRule type="expression" dxfId="34748" priority="50854">
      <formula>$I187=0</formula>
    </cfRule>
  </conditionalFormatting>
  <conditionalFormatting sqref="J187">
    <cfRule type="expression" dxfId="34747" priority="50853">
      <formula>$I187=0</formula>
    </cfRule>
  </conditionalFormatting>
  <conditionalFormatting sqref="K187">
    <cfRule type="expression" dxfId="34746" priority="50850">
      <formula>$I187=0</formula>
    </cfRule>
  </conditionalFormatting>
  <conditionalFormatting sqref="M187">
    <cfRule type="expression" dxfId="34745" priority="50846">
      <formula>$I187=0</formula>
    </cfRule>
  </conditionalFormatting>
  <conditionalFormatting sqref="N187:P187">
    <cfRule type="expression" dxfId="34744" priority="50845">
      <formula>$I187=0</formula>
    </cfRule>
  </conditionalFormatting>
  <conditionalFormatting sqref="O187:P187">
    <cfRule type="cellIs" dxfId="34743" priority="50843" operator="lessThan">
      <formula>0</formula>
    </cfRule>
    <cfRule type="cellIs" dxfId="34742" priority="50844" operator="lessThan">
      <formula>0</formula>
    </cfRule>
  </conditionalFormatting>
  <conditionalFormatting sqref="Q187">
    <cfRule type="expression" dxfId="34741" priority="50842">
      <formula>$I187=0</formula>
    </cfRule>
  </conditionalFormatting>
  <conditionalFormatting sqref="R187:T187">
    <cfRule type="expression" dxfId="34740" priority="50841">
      <formula>$I187=0</formula>
    </cfRule>
  </conditionalFormatting>
  <conditionalFormatting sqref="S187:T187">
    <cfRule type="cellIs" dxfId="34739" priority="50839" operator="lessThan">
      <formula>0</formula>
    </cfRule>
    <cfRule type="cellIs" dxfId="34738" priority="50840" operator="lessThan">
      <formula>0</formula>
    </cfRule>
  </conditionalFormatting>
  <conditionalFormatting sqref="U187">
    <cfRule type="expression" dxfId="34737" priority="50838">
      <formula>$I187=0</formula>
    </cfRule>
  </conditionalFormatting>
  <conditionalFormatting sqref="B188">
    <cfRule type="expression" dxfId="34736" priority="50837">
      <formula>$I188=0</formula>
    </cfRule>
  </conditionalFormatting>
  <conditionalFormatting sqref="F188">
    <cfRule type="expression" dxfId="34735" priority="50836">
      <formula>$I188=0</formula>
    </cfRule>
  </conditionalFormatting>
  <conditionalFormatting sqref="I188">
    <cfRule type="expression" dxfId="34734" priority="50835">
      <formula>$I188=0</formula>
    </cfRule>
  </conditionalFormatting>
  <conditionalFormatting sqref="K188">
    <cfRule type="expression" dxfId="34733" priority="50834">
      <formula>$I188=0</formula>
    </cfRule>
  </conditionalFormatting>
  <conditionalFormatting sqref="M188">
    <cfRule type="expression" dxfId="34732" priority="50833">
      <formula>$I188=0</formula>
    </cfRule>
  </conditionalFormatting>
  <conditionalFormatting sqref="Q188">
    <cfRule type="expression" dxfId="34731" priority="50832">
      <formula>$I188=0</formula>
    </cfRule>
  </conditionalFormatting>
  <conditionalFormatting sqref="U188">
    <cfRule type="expression" dxfId="34730" priority="50831">
      <formula>$I188=0</formula>
    </cfRule>
  </conditionalFormatting>
  <conditionalFormatting sqref="B189">
    <cfRule type="expression" dxfId="34729" priority="50827">
      <formula>$I189=0</formula>
    </cfRule>
  </conditionalFormatting>
  <conditionalFormatting sqref="C189:E189">
    <cfRule type="expression" dxfId="34728" priority="50826">
      <formula>$I189=0</formula>
    </cfRule>
  </conditionalFormatting>
  <conditionalFormatting sqref="D189:E189">
    <cfRule type="cellIs" dxfId="34727" priority="50824" operator="lessThan">
      <formula>0</formula>
    </cfRule>
    <cfRule type="cellIs" dxfId="34726" priority="50825" operator="lessThan">
      <formula>0</formula>
    </cfRule>
  </conditionalFormatting>
  <conditionalFormatting sqref="F189">
    <cfRule type="expression" dxfId="34725" priority="50823">
      <formula>$I189=0</formula>
    </cfRule>
  </conditionalFormatting>
  <conditionalFormatting sqref="G189:H189">
    <cfRule type="cellIs" dxfId="34724" priority="50820" operator="lessThan">
      <formula>0</formula>
    </cfRule>
    <cfRule type="cellIs" dxfId="34723" priority="50821" operator="lessThan">
      <formula>0</formula>
    </cfRule>
  </conditionalFormatting>
  <conditionalFormatting sqref="I189">
    <cfRule type="expression" dxfId="34722" priority="50819">
      <formula>$I189=0</formula>
    </cfRule>
  </conditionalFormatting>
  <conditionalFormatting sqref="J189">
    <cfRule type="expression" dxfId="34721" priority="50818">
      <formula>$I189=0</formula>
    </cfRule>
  </conditionalFormatting>
  <conditionalFormatting sqref="K189">
    <cfRule type="expression" dxfId="34720" priority="50815">
      <formula>$I189=0</formula>
    </cfRule>
  </conditionalFormatting>
  <conditionalFormatting sqref="M189">
    <cfRule type="expression" dxfId="34719" priority="50811">
      <formula>$I189=0</formula>
    </cfRule>
  </conditionalFormatting>
  <conditionalFormatting sqref="N189:P189">
    <cfRule type="expression" dxfId="34718" priority="50810">
      <formula>$I189=0</formula>
    </cfRule>
  </conditionalFormatting>
  <conditionalFormatting sqref="O189:P189">
    <cfRule type="cellIs" dxfId="34717" priority="50808" operator="lessThan">
      <formula>0</formula>
    </cfRule>
    <cfRule type="cellIs" dxfId="34716" priority="50809" operator="lessThan">
      <formula>0</formula>
    </cfRule>
  </conditionalFormatting>
  <conditionalFormatting sqref="Q189">
    <cfRule type="expression" dxfId="34715" priority="50807">
      <formula>$I189=0</formula>
    </cfRule>
  </conditionalFormatting>
  <conditionalFormatting sqref="R189:T189">
    <cfRule type="expression" dxfId="34714" priority="50806">
      <formula>$I189=0</formula>
    </cfRule>
  </conditionalFormatting>
  <conditionalFormatting sqref="S189:T189">
    <cfRule type="cellIs" dxfId="34713" priority="50804" operator="lessThan">
      <formula>0</formula>
    </cfRule>
    <cfRule type="cellIs" dxfId="34712" priority="50805" operator="lessThan">
      <formula>0</formula>
    </cfRule>
  </conditionalFormatting>
  <conditionalFormatting sqref="U189">
    <cfRule type="expression" dxfId="34711" priority="50803">
      <formula>$I189=0</formula>
    </cfRule>
  </conditionalFormatting>
  <conditionalFormatting sqref="B190">
    <cfRule type="expression" dxfId="34710" priority="50802">
      <formula>$I190=0</formula>
    </cfRule>
  </conditionalFormatting>
  <conditionalFormatting sqref="F190">
    <cfRule type="expression" dxfId="34709" priority="50801">
      <formula>$I190=0</formula>
    </cfRule>
  </conditionalFormatting>
  <conditionalFormatting sqref="I190">
    <cfRule type="expression" dxfId="34708" priority="50800">
      <formula>$I190=0</formula>
    </cfRule>
  </conditionalFormatting>
  <conditionalFormatting sqref="K190">
    <cfRule type="expression" dxfId="34707" priority="50799">
      <formula>$I190=0</formula>
    </cfRule>
  </conditionalFormatting>
  <conditionalFormatting sqref="M190">
    <cfRule type="expression" dxfId="34706" priority="50798">
      <formula>$I190=0</formula>
    </cfRule>
  </conditionalFormatting>
  <conditionalFormatting sqref="Q190">
    <cfRule type="expression" dxfId="34705" priority="50797">
      <formula>$I190=0</formula>
    </cfRule>
  </conditionalFormatting>
  <conditionalFormatting sqref="U190">
    <cfRule type="expression" dxfId="34704" priority="50796">
      <formula>$I190=0</formula>
    </cfRule>
  </conditionalFormatting>
  <conditionalFormatting sqref="B191">
    <cfRule type="expression" dxfId="34703" priority="50792">
      <formula>$I191=0</formula>
    </cfRule>
  </conditionalFormatting>
  <conditionalFormatting sqref="C191:E191">
    <cfRule type="expression" dxfId="34702" priority="50791">
      <formula>$I191=0</formula>
    </cfRule>
  </conditionalFormatting>
  <conditionalFormatting sqref="D191:E191">
    <cfRule type="cellIs" dxfId="34701" priority="50789" operator="lessThan">
      <formula>0</formula>
    </cfRule>
    <cfRule type="cellIs" dxfId="34700" priority="50790" operator="lessThan">
      <formula>0</formula>
    </cfRule>
  </conditionalFormatting>
  <conditionalFormatting sqref="F191">
    <cfRule type="expression" dxfId="34699" priority="50788">
      <formula>$I191=0</formula>
    </cfRule>
  </conditionalFormatting>
  <conditionalFormatting sqref="G191:H191">
    <cfRule type="cellIs" dxfId="34698" priority="50785" operator="lessThan">
      <formula>0</formula>
    </cfRule>
    <cfRule type="cellIs" dxfId="34697" priority="50786" operator="lessThan">
      <formula>0</formula>
    </cfRule>
  </conditionalFormatting>
  <conditionalFormatting sqref="I191">
    <cfRule type="expression" dxfId="34696" priority="50784">
      <formula>$I191=0</formula>
    </cfRule>
  </conditionalFormatting>
  <conditionalFormatting sqref="J191">
    <cfRule type="expression" dxfId="34695" priority="50783">
      <formula>$I191=0</formula>
    </cfRule>
  </conditionalFormatting>
  <conditionalFormatting sqref="K191">
    <cfRule type="expression" dxfId="34694" priority="50780">
      <formula>$I191=0</formula>
    </cfRule>
  </conditionalFormatting>
  <conditionalFormatting sqref="M191">
    <cfRule type="expression" dxfId="34693" priority="50776">
      <formula>$I191=0</formula>
    </cfRule>
  </conditionalFormatting>
  <conditionalFormatting sqref="N191:P191">
    <cfRule type="expression" dxfId="34692" priority="50775">
      <formula>$I191=0</formula>
    </cfRule>
  </conditionalFormatting>
  <conditionalFormatting sqref="O191:P191">
    <cfRule type="cellIs" dxfId="34691" priority="50773" operator="lessThan">
      <formula>0</formula>
    </cfRule>
    <cfRule type="cellIs" dxfId="34690" priority="50774" operator="lessThan">
      <formula>0</formula>
    </cfRule>
  </conditionalFormatting>
  <conditionalFormatting sqref="Q191">
    <cfRule type="expression" dxfId="34689" priority="50772">
      <formula>$I191=0</formula>
    </cfRule>
  </conditionalFormatting>
  <conditionalFormatting sqref="R191:T191">
    <cfRule type="expression" dxfId="34688" priority="50771">
      <formula>$I191=0</formula>
    </cfRule>
  </conditionalFormatting>
  <conditionalFormatting sqref="S191:T191">
    <cfRule type="cellIs" dxfId="34687" priority="50769" operator="lessThan">
      <formula>0</formula>
    </cfRule>
    <cfRule type="cellIs" dxfId="34686" priority="50770" operator="lessThan">
      <formula>0</formula>
    </cfRule>
  </conditionalFormatting>
  <conditionalFormatting sqref="U191">
    <cfRule type="expression" dxfId="34685" priority="50768">
      <formula>$I191=0</formula>
    </cfRule>
  </conditionalFormatting>
  <conditionalFormatting sqref="B192">
    <cfRule type="expression" dxfId="34684" priority="50767">
      <formula>$I192=0</formula>
    </cfRule>
  </conditionalFormatting>
  <conditionalFormatting sqref="F192">
    <cfRule type="expression" dxfId="34683" priority="50766">
      <formula>$I192=0</formula>
    </cfRule>
  </conditionalFormatting>
  <conditionalFormatting sqref="I192">
    <cfRule type="expression" dxfId="34682" priority="50765">
      <formula>$I192=0</formula>
    </cfRule>
  </conditionalFormatting>
  <conditionalFormatting sqref="K192">
    <cfRule type="expression" dxfId="34681" priority="50764">
      <formula>$I192=0</formula>
    </cfRule>
  </conditionalFormatting>
  <conditionalFormatting sqref="M192">
    <cfRule type="expression" dxfId="34680" priority="50763">
      <formula>$I192=0</formula>
    </cfRule>
  </conditionalFormatting>
  <conditionalFormatting sqref="Q192">
    <cfRule type="expression" dxfId="34679" priority="50762">
      <formula>$I192=0</formula>
    </cfRule>
  </conditionalFormatting>
  <conditionalFormatting sqref="U192">
    <cfRule type="expression" dxfId="34678" priority="50761">
      <formula>$I192=0</formula>
    </cfRule>
  </conditionalFormatting>
  <conditionalFormatting sqref="B193">
    <cfRule type="expression" dxfId="34677" priority="50757">
      <formula>$I193=0</formula>
    </cfRule>
  </conditionalFormatting>
  <conditionalFormatting sqref="C193:E193">
    <cfRule type="expression" dxfId="34676" priority="50756">
      <formula>$I193=0</formula>
    </cfRule>
  </conditionalFormatting>
  <conditionalFormatting sqref="D193:E193">
    <cfRule type="cellIs" dxfId="34675" priority="50754" operator="lessThan">
      <formula>0</formula>
    </cfRule>
    <cfRule type="cellIs" dxfId="34674" priority="50755" operator="lessThan">
      <formula>0</formula>
    </cfRule>
  </conditionalFormatting>
  <conditionalFormatting sqref="F193">
    <cfRule type="expression" dxfId="34673" priority="50753">
      <formula>$I193=0</formula>
    </cfRule>
  </conditionalFormatting>
  <conditionalFormatting sqref="G193:H193">
    <cfRule type="cellIs" dxfId="34672" priority="50750" operator="lessThan">
      <formula>0</formula>
    </cfRule>
    <cfRule type="cellIs" dxfId="34671" priority="50751" operator="lessThan">
      <formula>0</formula>
    </cfRule>
  </conditionalFormatting>
  <conditionalFormatting sqref="I193">
    <cfRule type="expression" dxfId="34670" priority="50749">
      <formula>$I193=0</formula>
    </cfRule>
  </conditionalFormatting>
  <conditionalFormatting sqref="J193">
    <cfRule type="expression" dxfId="34669" priority="50748">
      <formula>$I193=0</formula>
    </cfRule>
  </conditionalFormatting>
  <conditionalFormatting sqref="K193">
    <cfRule type="expression" dxfId="34668" priority="50745">
      <formula>$I193=0</formula>
    </cfRule>
  </conditionalFormatting>
  <conditionalFormatting sqref="M193">
    <cfRule type="expression" dxfId="34667" priority="50741">
      <formula>$I193=0</formula>
    </cfRule>
  </conditionalFormatting>
  <conditionalFormatting sqref="N193:P193">
    <cfRule type="expression" dxfId="34666" priority="50740">
      <formula>$I193=0</formula>
    </cfRule>
  </conditionalFormatting>
  <conditionalFormatting sqref="O193:P193">
    <cfRule type="cellIs" dxfId="34665" priority="50738" operator="lessThan">
      <formula>0</formula>
    </cfRule>
    <cfRule type="cellIs" dxfId="34664" priority="50739" operator="lessThan">
      <formula>0</formula>
    </cfRule>
  </conditionalFormatting>
  <conditionalFormatting sqref="Q193">
    <cfRule type="expression" dxfId="34663" priority="50737">
      <formula>$I193=0</formula>
    </cfRule>
  </conditionalFormatting>
  <conditionalFormatting sqref="R193:T193">
    <cfRule type="expression" dxfId="34662" priority="50736">
      <formula>$I193=0</formula>
    </cfRule>
  </conditionalFormatting>
  <conditionalFormatting sqref="S193:T193">
    <cfRule type="cellIs" dxfId="34661" priority="50734" operator="lessThan">
      <formula>0</formula>
    </cfRule>
    <cfRule type="cellIs" dxfId="34660" priority="50735" operator="lessThan">
      <formula>0</formula>
    </cfRule>
  </conditionalFormatting>
  <conditionalFormatting sqref="U193">
    <cfRule type="expression" dxfId="34659" priority="50733">
      <formula>$I193=0</formula>
    </cfRule>
  </conditionalFormatting>
  <conditionalFormatting sqref="B194">
    <cfRule type="expression" dxfId="34658" priority="50732">
      <formula>$I194=0</formula>
    </cfRule>
  </conditionalFormatting>
  <conditionalFormatting sqref="F194">
    <cfRule type="expression" dxfId="34657" priority="50731">
      <formula>$I194=0</formula>
    </cfRule>
  </conditionalFormatting>
  <conditionalFormatting sqref="I194">
    <cfRule type="expression" dxfId="34656" priority="50730">
      <formula>$I194=0</formula>
    </cfRule>
  </conditionalFormatting>
  <conditionalFormatting sqref="K194">
    <cfRule type="expression" dxfId="34655" priority="50729">
      <formula>$I194=0</formula>
    </cfRule>
  </conditionalFormatting>
  <conditionalFormatting sqref="M194">
    <cfRule type="expression" dxfId="34654" priority="50728">
      <formula>$I194=0</formula>
    </cfRule>
  </conditionalFormatting>
  <conditionalFormatting sqref="Q194">
    <cfRule type="expression" dxfId="34653" priority="50727">
      <formula>$I194=0</formula>
    </cfRule>
  </conditionalFormatting>
  <conditionalFormatting sqref="U194">
    <cfRule type="expression" dxfId="34652" priority="50726">
      <formula>$I194=0</formula>
    </cfRule>
  </conditionalFormatting>
  <conditionalFormatting sqref="B195">
    <cfRule type="expression" dxfId="34651" priority="50722">
      <formula>$I195=0</formula>
    </cfRule>
  </conditionalFormatting>
  <conditionalFormatting sqref="C195:E195">
    <cfRule type="expression" dxfId="34650" priority="50721">
      <formula>$I195=0</formula>
    </cfRule>
  </conditionalFormatting>
  <conditionalFormatting sqref="D195:E195">
    <cfRule type="cellIs" dxfId="34649" priority="50719" operator="lessThan">
      <formula>0</formula>
    </cfRule>
    <cfRule type="cellIs" dxfId="34648" priority="50720" operator="lessThan">
      <formula>0</formula>
    </cfRule>
  </conditionalFormatting>
  <conditionalFormatting sqref="F195">
    <cfRule type="expression" dxfId="34647" priority="50718">
      <formula>$I195=0</formula>
    </cfRule>
  </conditionalFormatting>
  <conditionalFormatting sqref="G195:H195">
    <cfRule type="cellIs" dxfId="34646" priority="50715" operator="lessThan">
      <formula>0</formula>
    </cfRule>
    <cfRule type="cellIs" dxfId="34645" priority="50716" operator="lessThan">
      <formula>0</formula>
    </cfRule>
  </conditionalFormatting>
  <conditionalFormatting sqref="I195">
    <cfRule type="expression" dxfId="34644" priority="50714">
      <formula>$I195=0</formula>
    </cfRule>
  </conditionalFormatting>
  <conditionalFormatting sqref="J195">
    <cfRule type="expression" dxfId="34643" priority="50713">
      <formula>$I195=0</formula>
    </cfRule>
  </conditionalFormatting>
  <conditionalFormatting sqref="K195">
    <cfRule type="expression" dxfId="34642" priority="50710">
      <formula>$I195=0</formula>
    </cfRule>
  </conditionalFormatting>
  <conditionalFormatting sqref="M195">
    <cfRule type="expression" dxfId="34641" priority="50706">
      <formula>$I195=0</formula>
    </cfRule>
  </conditionalFormatting>
  <conditionalFormatting sqref="N195:P195">
    <cfRule type="expression" dxfId="34640" priority="50705">
      <formula>$I195=0</formula>
    </cfRule>
  </conditionalFormatting>
  <conditionalFormatting sqref="O195:P195">
    <cfRule type="cellIs" dxfId="34639" priority="50703" operator="lessThan">
      <formula>0</formula>
    </cfRule>
    <cfRule type="cellIs" dxfId="34638" priority="50704" operator="lessThan">
      <formula>0</formula>
    </cfRule>
  </conditionalFormatting>
  <conditionalFormatting sqref="Q195">
    <cfRule type="expression" dxfId="34637" priority="50702">
      <formula>$I195=0</formula>
    </cfRule>
  </conditionalFormatting>
  <conditionalFormatting sqref="R195:T195">
    <cfRule type="expression" dxfId="34636" priority="50701">
      <formula>$I195=0</formula>
    </cfRule>
  </conditionalFormatting>
  <conditionalFormatting sqref="S195:T195">
    <cfRule type="cellIs" dxfId="34635" priority="50699" operator="lessThan">
      <formula>0</formula>
    </cfRule>
    <cfRule type="cellIs" dxfId="34634" priority="50700" operator="lessThan">
      <formula>0</formula>
    </cfRule>
  </conditionalFormatting>
  <conditionalFormatting sqref="U195">
    <cfRule type="expression" dxfId="34633" priority="50698">
      <formula>$I195=0</formula>
    </cfRule>
  </conditionalFormatting>
  <conditionalFormatting sqref="B196">
    <cfRule type="expression" dxfId="34632" priority="50697">
      <formula>$I196=0</formula>
    </cfRule>
  </conditionalFormatting>
  <conditionalFormatting sqref="F196">
    <cfRule type="expression" dxfId="34631" priority="50696">
      <formula>$I196=0</formula>
    </cfRule>
  </conditionalFormatting>
  <conditionalFormatting sqref="I196">
    <cfRule type="expression" dxfId="34630" priority="50695">
      <formula>$I196=0</formula>
    </cfRule>
  </conditionalFormatting>
  <conditionalFormatting sqref="K196">
    <cfRule type="expression" dxfId="34629" priority="50694">
      <formula>$I196=0</formula>
    </cfRule>
  </conditionalFormatting>
  <conditionalFormatting sqref="M196">
    <cfRule type="expression" dxfId="34628" priority="50693">
      <formula>$I196=0</formula>
    </cfRule>
  </conditionalFormatting>
  <conditionalFormatting sqref="Q196">
    <cfRule type="expression" dxfId="34627" priority="50692">
      <formula>$I196=0</formula>
    </cfRule>
  </conditionalFormatting>
  <conditionalFormatting sqref="U196">
    <cfRule type="expression" dxfId="34626" priority="50691">
      <formula>$I196=0</formula>
    </cfRule>
  </conditionalFormatting>
  <conditionalFormatting sqref="B197">
    <cfRule type="expression" dxfId="34625" priority="50687">
      <formula>$I197=0</formula>
    </cfRule>
  </conditionalFormatting>
  <conditionalFormatting sqref="C197:E197">
    <cfRule type="expression" dxfId="34624" priority="50686">
      <formula>$I197=0</formula>
    </cfRule>
  </conditionalFormatting>
  <conditionalFormatting sqref="D197:E197">
    <cfRule type="cellIs" dxfId="34623" priority="50684" operator="lessThan">
      <formula>0</formula>
    </cfRule>
    <cfRule type="cellIs" dxfId="34622" priority="50685" operator="lessThan">
      <formula>0</formula>
    </cfRule>
  </conditionalFormatting>
  <conditionalFormatting sqref="F197">
    <cfRule type="expression" dxfId="34621" priority="50683">
      <formula>$I197=0</formula>
    </cfRule>
  </conditionalFormatting>
  <conditionalFormatting sqref="G197:H197">
    <cfRule type="cellIs" dxfId="34620" priority="50680" operator="lessThan">
      <formula>0</formula>
    </cfRule>
    <cfRule type="cellIs" dxfId="34619" priority="50681" operator="lessThan">
      <formula>0</formula>
    </cfRule>
  </conditionalFormatting>
  <conditionalFormatting sqref="I197">
    <cfRule type="expression" dxfId="34618" priority="50679">
      <formula>$I197=0</formula>
    </cfRule>
  </conditionalFormatting>
  <conditionalFormatting sqref="J197">
    <cfRule type="expression" dxfId="34617" priority="50678">
      <formula>$I197=0</formula>
    </cfRule>
  </conditionalFormatting>
  <conditionalFormatting sqref="K197">
    <cfRule type="expression" dxfId="34616" priority="50675">
      <formula>$I197=0</formula>
    </cfRule>
  </conditionalFormatting>
  <conditionalFormatting sqref="M197">
    <cfRule type="expression" dxfId="34615" priority="50671">
      <formula>$I197=0</formula>
    </cfRule>
  </conditionalFormatting>
  <conditionalFormatting sqref="N197:P197">
    <cfRule type="expression" dxfId="34614" priority="50670">
      <formula>$I197=0</formula>
    </cfRule>
  </conditionalFormatting>
  <conditionalFormatting sqref="O197:P197">
    <cfRule type="cellIs" dxfId="34613" priority="50668" operator="lessThan">
      <formula>0</formula>
    </cfRule>
    <cfRule type="cellIs" dxfId="34612" priority="50669" operator="lessThan">
      <formula>0</formula>
    </cfRule>
  </conditionalFormatting>
  <conditionalFormatting sqref="Q197">
    <cfRule type="expression" dxfId="34611" priority="50667">
      <formula>$I197=0</formula>
    </cfRule>
  </conditionalFormatting>
  <conditionalFormatting sqref="R197:T197">
    <cfRule type="expression" dxfId="34610" priority="50666">
      <formula>$I197=0</formula>
    </cfRule>
  </conditionalFormatting>
  <conditionalFormatting sqref="S197:T197">
    <cfRule type="cellIs" dxfId="34609" priority="50664" operator="lessThan">
      <formula>0</formula>
    </cfRule>
    <cfRule type="cellIs" dxfId="34608" priority="50665" operator="lessThan">
      <formula>0</formula>
    </cfRule>
  </conditionalFormatting>
  <conditionalFormatting sqref="U197">
    <cfRule type="expression" dxfId="34607" priority="50663">
      <formula>$I197=0</formula>
    </cfRule>
  </conditionalFormatting>
  <conditionalFormatting sqref="B198">
    <cfRule type="expression" dxfId="34606" priority="50662">
      <formula>$I198=0</formula>
    </cfRule>
  </conditionalFormatting>
  <conditionalFormatting sqref="F198">
    <cfRule type="expression" dxfId="34605" priority="50661">
      <formula>$I198=0</formula>
    </cfRule>
  </conditionalFormatting>
  <conditionalFormatting sqref="I198">
    <cfRule type="expression" dxfId="34604" priority="50660">
      <formula>$I198=0</formula>
    </cfRule>
  </conditionalFormatting>
  <conditionalFormatting sqref="K198">
    <cfRule type="expression" dxfId="34603" priority="50659">
      <formula>$I198=0</formula>
    </cfRule>
  </conditionalFormatting>
  <conditionalFormatting sqref="M198">
    <cfRule type="expression" dxfId="34602" priority="50658">
      <formula>$I198=0</formula>
    </cfRule>
  </conditionalFormatting>
  <conditionalFormatting sqref="Q198">
    <cfRule type="expression" dxfId="34601" priority="50657">
      <formula>$I198=0</formula>
    </cfRule>
  </conditionalFormatting>
  <conditionalFormatting sqref="U198">
    <cfRule type="expression" dxfId="34600" priority="50656">
      <formula>$I198=0</formula>
    </cfRule>
  </conditionalFormatting>
  <conditionalFormatting sqref="B199">
    <cfRule type="expression" dxfId="34599" priority="50652">
      <formula>$I199=0</formula>
    </cfRule>
  </conditionalFormatting>
  <conditionalFormatting sqref="C199:E199">
    <cfRule type="expression" dxfId="34598" priority="50651">
      <formula>$I199=0</formula>
    </cfRule>
  </conditionalFormatting>
  <conditionalFormatting sqref="D199:E199">
    <cfRule type="cellIs" dxfId="34597" priority="50649" operator="lessThan">
      <formula>0</formula>
    </cfRule>
    <cfRule type="cellIs" dxfId="34596" priority="50650" operator="lessThan">
      <formula>0</formula>
    </cfRule>
  </conditionalFormatting>
  <conditionalFormatting sqref="F199">
    <cfRule type="expression" dxfId="34595" priority="50648">
      <formula>$I199=0</formula>
    </cfRule>
  </conditionalFormatting>
  <conditionalFormatting sqref="G199:H199">
    <cfRule type="cellIs" dxfId="34594" priority="50645" operator="lessThan">
      <formula>0</formula>
    </cfRule>
    <cfRule type="cellIs" dxfId="34593" priority="50646" operator="lessThan">
      <formula>0</formula>
    </cfRule>
  </conditionalFormatting>
  <conditionalFormatting sqref="I199">
    <cfRule type="expression" dxfId="34592" priority="50644">
      <formula>$I199=0</formula>
    </cfRule>
  </conditionalFormatting>
  <conditionalFormatting sqref="J199">
    <cfRule type="expression" dxfId="34591" priority="50643">
      <formula>$I199=0</formula>
    </cfRule>
  </conditionalFormatting>
  <conditionalFormatting sqref="K199">
    <cfRule type="expression" dxfId="34590" priority="50640">
      <formula>$I199=0</formula>
    </cfRule>
  </conditionalFormatting>
  <conditionalFormatting sqref="M199">
    <cfRule type="expression" dxfId="34589" priority="50636">
      <formula>$I199=0</formula>
    </cfRule>
  </conditionalFormatting>
  <conditionalFormatting sqref="N199:P199">
    <cfRule type="expression" dxfId="34588" priority="50635">
      <formula>$I199=0</formula>
    </cfRule>
  </conditionalFormatting>
  <conditionalFormatting sqref="O199:P199">
    <cfRule type="cellIs" dxfId="34587" priority="50633" operator="lessThan">
      <formula>0</formula>
    </cfRule>
    <cfRule type="cellIs" dxfId="34586" priority="50634" operator="lessThan">
      <formula>0</formula>
    </cfRule>
  </conditionalFormatting>
  <conditionalFormatting sqref="Q199">
    <cfRule type="expression" dxfId="34585" priority="50632">
      <formula>$I199=0</formula>
    </cfRule>
  </conditionalFormatting>
  <conditionalFormatting sqref="R199:T199">
    <cfRule type="expression" dxfId="34584" priority="50631">
      <formula>$I199=0</formula>
    </cfRule>
  </conditionalFormatting>
  <conditionalFormatting sqref="S199:T199">
    <cfRule type="cellIs" dxfId="34583" priority="50629" operator="lessThan">
      <formula>0</formula>
    </cfRule>
    <cfRule type="cellIs" dxfId="34582" priority="50630" operator="lessThan">
      <formula>0</formula>
    </cfRule>
  </conditionalFormatting>
  <conditionalFormatting sqref="U199">
    <cfRule type="expression" dxfId="34581" priority="50628">
      <formula>$I199=0</formula>
    </cfRule>
  </conditionalFormatting>
  <conditionalFormatting sqref="B200">
    <cfRule type="expression" dxfId="34580" priority="50627">
      <formula>$I200=0</formula>
    </cfRule>
  </conditionalFormatting>
  <conditionalFormatting sqref="F200">
    <cfRule type="expression" dxfId="34579" priority="50626">
      <formula>$I200=0</formula>
    </cfRule>
  </conditionalFormatting>
  <conditionalFormatting sqref="I200">
    <cfRule type="expression" dxfId="34578" priority="50625">
      <formula>$I200=0</formula>
    </cfRule>
  </conditionalFormatting>
  <conditionalFormatting sqref="K200">
    <cfRule type="expression" dxfId="34577" priority="50624">
      <formula>$I200=0</formula>
    </cfRule>
  </conditionalFormatting>
  <conditionalFormatting sqref="M200">
    <cfRule type="expression" dxfId="34576" priority="50623">
      <formula>$I200=0</formula>
    </cfRule>
  </conditionalFormatting>
  <conditionalFormatting sqref="Q200">
    <cfRule type="expression" dxfId="34575" priority="50622">
      <formula>$I200=0</formula>
    </cfRule>
  </conditionalFormatting>
  <conditionalFormatting sqref="U200">
    <cfRule type="expression" dxfId="34574" priority="50621">
      <formula>$I200=0</formula>
    </cfRule>
  </conditionalFormatting>
  <conditionalFormatting sqref="B201">
    <cfRule type="expression" dxfId="34573" priority="50617">
      <formula>$I201=0</formula>
    </cfRule>
  </conditionalFormatting>
  <conditionalFormatting sqref="C201:E201">
    <cfRule type="expression" dxfId="34572" priority="50616">
      <formula>$I201=0</formula>
    </cfRule>
  </conditionalFormatting>
  <conditionalFormatting sqref="D201:E201">
    <cfRule type="cellIs" dxfId="34571" priority="50614" operator="lessThan">
      <formula>0</formula>
    </cfRule>
    <cfRule type="cellIs" dxfId="34570" priority="50615" operator="lessThan">
      <formula>0</formula>
    </cfRule>
  </conditionalFormatting>
  <conditionalFormatting sqref="F201">
    <cfRule type="expression" dxfId="34569" priority="50613">
      <formula>$I201=0</formula>
    </cfRule>
  </conditionalFormatting>
  <conditionalFormatting sqref="G201:H201">
    <cfRule type="cellIs" dxfId="34568" priority="50610" operator="lessThan">
      <formula>0</formula>
    </cfRule>
    <cfRule type="cellIs" dxfId="34567" priority="50611" operator="lessThan">
      <formula>0</formula>
    </cfRule>
  </conditionalFormatting>
  <conditionalFormatting sqref="I201">
    <cfRule type="expression" dxfId="34566" priority="50609">
      <formula>$I201=0</formula>
    </cfRule>
  </conditionalFormatting>
  <conditionalFormatting sqref="J201">
    <cfRule type="expression" dxfId="34565" priority="50608">
      <formula>$I201=0</formula>
    </cfRule>
  </conditionalFormatting>
  <conditionalFormatting sqref="K201">
    <cfRule type="expression" dxfId="34564" priority="50605">
      <formula>$I201=0</formula>
    </cfRule>
  </conditionalFormatting>
  <conditionalFormatting sqref="M201">
    <cfRule type="expression" dxfId="34563" priority="50601">
      <formula>$I201=0</formula>
    </cfRule>
  </conditionalFormatting>
  <conditionalFormatting sqref="N201:P201">
    <cfRule type="expression" dxfId="34562" priority="50600">
      <formula>$I201=0</formula>
    </cfRule>
  </conditionalFormatting>
  <conditionalFormatting sqref="O201:P201">
    <cfRule type="cellIs" dxfId="34561" priority="50598" operator="lessThan">
      <formula>0</formula>
    </cfRule>
    <cfRule type="cellIs" dxfId="34560" priority="50599" operator="lessThan">
      <formula>0</formula>
    </cfRule>
  </conditionalFormatting>
  <conditionalFormatting sqref="Q201">
    <cfRule type="expression" dxfId="34559" priority="50597">
      <formula>$I201=0</formula>
    </cfRule>
  </conditionalFormatting>
  <conditionalFormatting sqref="R201:T201">
    <cfRule type="expression" dxfId="34558" priority="50596">
      <formula>$I201=0</formula>
    </cfRule>
  </conditionalFormatting>
  <conditionalFormatting sqref="S201:T201">
    <cfRule type="cellIs" dxfId="34557" priority="50594" operator="lessThan">
      <formula>0</formula>
    </cfRule>
    <cfRule type="cellIs" dxfId="34556" priority="50595" operator="lessThan">
      <formula>0</formula>
    </cfRule>
  </conditionalFormatting>
  <conditionalFormatting sqref="U201">
    <cfRule type="expression" dxfId="34555" priority="50593">
      <formula>$I201=0</formula>
    </cfRule>
  </conditionalFormatting>
  <conditionalFormatting sqref="B202">
    <cfRule type="expression" dxfId="34554" priority="50592">
      <formula>$I202=0</formula>
    </cfRule>
  </conditionalFormatting>
  <conditionalFormatting sqref="F202">
    <cfRule type="expression" dxfId="34553" priority="50591">
      <formula>$I202=0</formula>
    </cfRule>
  </conditionalFormatting>
  <conditionalFormatting sqref="I202">
    <cfRule type="expression" dxfId="34552" priority="50590">
      <formula>$I202=0</formula>
    </cfRule>
  </conditionalFormatting>
  <conditionalFormatting sqref="K202">
    <cfRule type="expression" dxfId="34551" priority="50589">
      <formula>$I202=0</formula>
    </cfRule>
  </conditionalFormatting>
  <conditionalFormatting sqref="M202">
    <cfRule type="expression" dxfId="34550" priority="50588">
      <formula>$I202=0</formula>
    </cfRule>
  </conditionalFormatting>
  <conditionalFormatting sqref="Q202">
    <cfRule type="expression" dxfId="34549" priority="50587">
      <formula>$I202=0</formula>
    </cfRule>
  </conditionalFormatting>
  <conditionalFormatting sqref="U202">
    <cfRule type="expression" dxfId="34548" priority="50586">
      <formula>$I202=0</formula>
    </cfRule>
  </conditionalFormatting>
  <conditionalFormatting sqref="B203">
    <cfRule type="expression" dxfId="34547" priority="50582">
      <formula>$I203=0</formula>
    </cfRule>
  </conditionalFormatting>
  <conditionalFormatting sqref="C203:E203">
    <cfRule type="expression" dxfId="34546" priority="50581">
      <formula>$I203=0</formula>
    </cfRule>
  </conditionalFormatting>
  <conditionalFormatting sqref="D203:E203">
    <cfRule type="cellIs" dxfId="34545" priority="50579" operator="lessThan">
      <formula>0</formula>
    </cfRule>
    <cfRule type="cellIs" dxfId="34544" priority="50580" operator="lessThan">
      <formula>0</formula>
    </cfRule>
  </conditionalFormatting>
  <conditionalFormatting sqref="F203">
    <cfRule type="expression" dxfId="34543" priority="50578">
      <formula>$I203=0</formula>
    </cfRule>
  </conditionalFormatting>
  <conditionalFormatting sqref="G203:H203">
    <cfRule type="cellIs" dxfId="34542" priority="50575" operator="lessThan">
      <formula>0</formula>
    </cfRule>
    <cfRule type="cellIs" dxfId="34541" priority="50576" operator="lessThan">
      <formula>0</formula>
    </cfRule>
  </conditionalFormatting>
  <conditionalFormatting sqref="I203">
    <cfRule type="expression" dxfId="34540" priority="50574">
      <formula>$I203=0</formula>
    </cfRule>
  </conditionalFormatting>
  <conditionalFormatting sqref="J203">
    <cfRule type="expression" dxfId="34539" priority="50573">
      <formula>$I203=0</formula>
    </cfRule>
  </conditionalFormatting>
  <conditionalFormatting sqref="K203">
    <cfRule type="expression" dxfId="34538" priority="50570">
      <formula>$I203=0</formula>
    </cfRule>
  </conditionalFormatting>
  <conditionalFormatting sqref="M203">
    <cfRule type="expression" dxfId="34537" priority="50566">
      <formula>$I203=0</formula>
    </cfRule>
  </conditionalFormatting>
  <conditionalFormatting sqref="N203:P203">
    <cfRule type="expression" dxfId="34536" priority="50565">
      <formula>$I203=0</formula>
    </cfRule>
  </conditionalFormatting>
  <conditionalFormatting sqref="O203:P203">
    <cfRule type="cellIs" dxfId="34535" priority="50563" operator="lessThan">
      <formula>0</formula>
    </cfRule>
    <cfRule type="cellIs" dxfId="34534" priority="50564" operator="lessThan">
      <formula>0</formula>
    </cfRule>
  </conditionalFormatting>
  <conditionalFormatting sqref="Q203">
    <cfRule type="expression" dxfId="34533" priority="50562">
      <formula>$I203=0</formula>
    </cfRule>
  </conditionalFormatting>
  <conditionalFormatting sqref="R203:T203">
    <cfRule type="expression" dxfId="34532" priority="50561">
      <formula>$I203=0</formula>
    </cfRule>
  </conditionalFormatting>
  <conditionalFormatting sqref="S203:T203">
    <cfRule type="cellIs" dxfId="34531" priority="50559" operator="lessThan">
      <formula>0</formula>
    </cfRule>
    <cfRule type="cellIs" dxfId="34530" priority="50560" operator="lessThan">
      <formula>0</formula>
    </cfRule>
  </conditionalFormatting>
  <conditionalFormatting sqref="U203">
    <cfRule type="expression" dxfId="34529" priority="50558">
      <formula>$I203=0</formula>
    </cfRule>
  </conditionalFormatting>
  <conditionalFormatting sqref="B204">
    <cfRule type="expression" dxfId="34528" priority="50557">
      <formula>$I204=0</formula>
    </cfRule>
  </conditionalFormatting>
  <conditionalFormatting sqref="F204">
    <cfRule type="expression" dxfId="34527" priority="50556">
      <formula>$I204=0</formula>
    </cfRule>
  </conditionalFormatting>
  <conditionalFormatting sqref="I204">
    <cfRule type="expression" dxfId="34526" priority="50555">
      <formula>$I204=0</formula>
    </cfRule>
  </conditionalFormatting>
  <conditionalFormatting sqref="K204">
    <cfRule type="expression" dxfId="34525" priority="50554">
      <formula>$I204=0</formula>
    </cfRule>
  </conditionalFormatting>
  <conditionalFormatting sqref="M204">
    <cfRule type="expression" dxfId="34524" priority="50553">
      <formula>$I204=0</formula>
    </cfRule>
  </conditionalFormatting>
  <conditionalFormatting sqref="Q204">
    <cfRule type="expression" dxfId="34523" priority="50552">
      <formula>$I204=0</formula>
    </cfRule>
  </conditionalFormatting>
  <conditionalFormatting sqref="U204">
    <cfRule type="expression" dxfId="34522" priority="50551">
      <formula>$I204=0</formula>
    </cfRule>
  </conditionalFormatting>
  <conditionalFormatting sqref="B205">
    <cfRule type="expression" dxfId="34521" priority="50547">
      <formula>$I205=0</formula>
    </cfRule>
  </conditionalFormatting>
  <conditionalFormatting sqref="C205:E205">
    <cfRule type="expression" dxfId="34520" priority="50546">
      <formula>$I205=0</formula>
    </cfRule>
  </conditionalFormatting>
  <conditionalFormatting sqref="D205:E205">
    <cfRule type="cellIs" dxfId="34519" priority="50544" operator="lessThan">
      <formula>0</formula>
    </cfRule>
    <cfRule type="cellIs" dxfId="34518" priority="50545" operator="lessThan">
      <formula>0</formula>
    </cfRule>
  </conditionalFormatting>
  <conditionalFormatting sqref="F205">
    <cfRule type="expression" dxfId="34517" priority="50543">
      <formula>$I205=0</formula>
    </cfRule>
  </conditionalFormatting>
  <conditionalFormatting sqref="G205:H205">
    <cfRule type="cellIs" dxfId="34516" priority="50540" operator="lessThan">
      <formula>0</formula>
    </cfRule>
    <cfRule type="cellIs" dxfId="34515" priority="50541" operator="lessThan">
      <formula>0</formula>
    </cfRule>
  </conditionalFormatting>
  <conditionalFormatting sqref="I205">
    <cfRule type="expression" dxfId="34514" priority="50539">
      <formula>$I205=0</formula>
    </cfRule>
  </conditionalFormatting>
  <conditionalFormatting sqref="J205">
    <cfRule type="expression" dxfId="34513" priority="50538">
      <formula>$I205=0</formula>
    </cfRule>
  </conditionalFormatting>
  <conditionalFormatting sqref="K205">
    <cfRule type="expression" dxfId="34512" priority="50535">
      <formula>$I205=0</formula>
    </cfRule>
  </conditionalFormatting>
  <conditionalFormatting sqref="M205">
    <cfRule type="expression" dxfId="34511" priority="50531">
      <formula>$I205=0</formula>
    </cfRule>
  </conditionalFormatting>
  <conditionalFormatting sqref="N205:P205">
    <cfRule type="expression" dxfId="34510" priority="50530">
      <formula>$I205=0</formula>
    </cfRule>
  </conditionalFormatting>
  <conditionalFormatting sqref="O205:P205">
    <cfRule type="cellIs" dxfId="34509" priority="50528" operator="lessThan">
      <formula>0</formula>
    </cfRule>
    <cfRule type="cellIs" dxfId="34508" priority="50529" operator="lessThan">
      <formula>0</formula>
    </cfRule>
  </conditionalFormatting>
  <conditionalFormatting sqref="Q205">
    <cfRule type="expression" dxfId="34507" priority="50527">
      <formula>$I205=0</formula>
    </cfRule>
  </conditionalFormatting>
  <conditionalFormatting sqref="R205:T205">
    <cfRule type="expression" dxfId="34506" priority="50526">
      <formula>$I205=0</formula>
    </cfRule>
  </conditionalFormatting>
  <conditionalFormatting sqref="S205:T205">
    <cfRule type="cellIs" dxfId="34505" priority="50524" operator="lessThan">
      <formula>0</formula>
    </cfRule>
    <cfRule type="cellIs" dxfId="34504" priority="50525" operator="lessThan">
      <formula>0</formula>
    </cfRule>
  </conditionalFormatting>
  <conditionalFormatting sqref="U205">
    <cfRule type="expression" dxfId="34503" priority="50523">
      <formula>$I205=0</formula>
    </cfRule>
  </conditionalFormatting>
  <conditionalFormatting sqref="B206">
    <cfRule type="expression" dxfId="34502" priority="50522">
      <formula>$I206=0</formula>
    </cfRule>
  </conditionalFormatting>
  <conditionalFormatting sqref="F206">
    <cfRule type="expression" dxfId="34501" priority="50521">
      <formula>$I206=0</formula>
    </cfRule>
  </conditionalFormatting>
  <conditionalFormatting sqref="I206">
    <cfRule type="expression" dxfId="34500" priority="50520">
      <formula>$I206=0</formula>
    </cfRule>
  </conditionalFormatting>
  <conditionalFormatting sqref="K206">
    <cfRule type="expression" dxfId="34499" priority="50519">
      <formula>$I206=0</formula>
    </cfRule>
  </conditionalFormatting>
  <conditionalFormatting sqref="M206">
    <cfRule type="expression" dxfId="34498" priority="50518">
      <formula>$I206=0</formula>
    </cfRule>
  </conditionalFormatting>
  <conditionalFormatting sqref="Q206">
    <cfRule type="expression" dxfId="34497" priority="50517">
      <formula>$I206=0</formula>
    </cfRule>
  </conditionalFormatting>
  <conditionalFormatting sqref="U206">
    <cfRule type="expression" dxfId="34496" priority="50516">
      <formula>$I206=0</formula>
    </cfRule>
  </conditionalFormatting>
  <conditionalFormatting sqref="B207">
    <cfRule type="expression" dxfId="34495" priority="50512">
      <formula>$I207=0</formula>
    </cfRule>
  </conditionalFormatting>
  <conditionalFormatting sqref="C207:E207">
    <cfRule type="expression" dxfId="34494" priority="50511">
      <formula>$I207=0</formula>
    </cfRule>
  </conditionalFormatting>
  <conditionalFormatting sqref="D207:E207">
    <cfRule type="cellIs" dxfId="34493" priority="50509" operator="lessThan">
      <formula>0</formula>
    </cfRule>
    <cfRule type="cellIs" dxfId="34492" priority="50510" operator="lessThan">
      <formula>0</formula>
    </cfRule>
  </conditionalFormatting>
  <conditionalFormatting sqref="F207">
    <cfRule type="expression" dxfId="34491" priority="50508">
      <formula>$I207=0</formula>
    </cfRule>
  </conditionalFormatting>
  <conditionalFormatting sqref="G207:H207">
    <cfRule type="cellIs" dxfId="34490" priority="50505" operator="lessThan">
      <formula>0</formula>
    </cfRule>
    <cfRule type="cellIs" dxfId="34489" priority="50506" operator="lessThan">
      <formula>0</formula>
    </cfRule>
  </conditionalFormatting>
  <conditionalFormatting sqref="I207">
    <cfRule type="expression" dxfId="34488" priority="50504">
      <formula>$I207=0</formula>
    </cfRule>
  </conditionalFormatting>
  <conditionalFormatting sqref="J207">
    <cfRule type="expression" dxfId="34487" priority="50503">
      <formula>$I207=0</formula>
    </cfRule>
  </conditionalFormatting>
  <conditionalFormatting sqref="K207">
    <cfRule type="expression" dxfId="34486" priority="50500">
      <formula>$I207=0</formula>
    </cfRule>
  </conditionalFormatting>
  <conditionalFormatting sqref="M207">
    <cfRule type="expression" dxfId="34485" priority="50496">
      <formula>$I207=0</formula>
    </cfRule>
  </conditionalFormatting>
  <conditionalFormatting sqref="N207:P207">
    <cfRule type="expression" dxfId="34484" priority="50495">
      <formula>$I207=0</formula>
    </cfRule>
  </conditionalFormatting>
  <conditionalFormatting sqref="O207:P207">
    <cfRule type="cellIs" dxfId="34483" priority="50493" operator="lessThan">
      <formula>0</formula>
    </cfRule>
    <cfRule type="cellIs" dxfId="34482" priority="50494" operator="lessThan">
      <formula>0</formula>
    </cfRule>
  </conditionalFormatting>
  <conditionalFormatting sqref="Q207">
    <cfRule type="expression" dxfId="34481" priority="50492">
      <formula>$I207=0</formula>
    </cfRule>
  </conditionalFormatting>
  <conditionalFormatting sqref="R207:T207">
    <cfRule type="expression" dxfId="34480" priority="50491">
      <formula>$I207=0</formula>
    </cfRule>
  </conditionalFormatting>
  <conditionalFormatting sqref="S207:T207">
    <cfRule type="cellIs" dxfId="34479" priority="50489" operator="lessThan">
      <formula>0</formula>
    </cfRule>
    <cfRule type="cellIs" dxfId="34478" priority="50490" operator="lessThan">
      <formula>0</formula>
    </cfRule>
  </conditionalFormatting>
  <conditionalFormatting sqref="U207">
    <cfRule type="expression" dxfId="34477" priority="50488">
      <formula>$I207=0</formula>
    </cfRule>
  </conditionalFormatting>
  <conditionalFormatting sqref="B208">
    <cfRule type="expression" dxfId="34476" priority="50487">
      <formula>$I208=0</formula>
    </cfRule>
  </conditionalFormatting>
  <conditionalFormatting sqref="F208">
    <cfRule type="expression" dxfId="34475" priority="50486">
      <formula>$I208=0</formula>
    </cfRule>
  </conditionalFormatting>
  <conditionalFormatting sqref="I208">
    <cfRule type="expression" dxfId="34474" priority="50485">
      <formula>$I208=0</formula>
    </cfRule>
  </conditionalFormatting>
  <conditionalFormatting sqref="K208">
    <cfRule type="expression" dxfId="34473" priority="50484">
      <formula>$I208=0</formula>
    </cfRule>
  </conditionalFormatting>
  <conditionalFormatting sqref="M208">
    <cfRule type="expression" dxfId="34472" priority="50483">
      <formula>$I208=0</formula>
    </cfRule>
  </conditionalFormatting>
  <conditionalFormatting sqref="Q208">
    <cfRule type="expression" dxfId="34471" priority="50482">
      <formula>$I208=0</formula>
    </cfRule>
  </conditionalFormatting>
  <conditionalFormatting sqref="U208">
    <cfRule type="expression" dxfId="34470" priority="50481">
      <formula>$I208=0</formula>
    </cfRule>
  </conditionalFormatting>
  <conditionalFormatting sqref="B209">
    <cfRule type="expression" dxfId="34469" priority="50477">
      <formula>$I209=0</formula>
    </cfRule>
  </conditionalFormatting>
  <conditionalFormatting sqref="C209:E209">
    <cfRule type="expression" dxfId="34468" priority="50476">
      <formula>$I209=0</formula>
    </cfRule>
  </conditionalFormatting>
  <conditionalFormatting sqref="D209:E209">
    <cfRule type="cellIs" dxfId="34467" priority="50474" operator="lessThan">
      <formula>0</formula>
    </cfRule>
    <cfRule type="cellIs" dxfId="34466" priority="50475" operator="lessThan">
      <formula>0</formula>
    </cfRule>
  </conditionalFormatting>
  <conditionalFormatting sqref="F209">
    <cfRule type="expression" dxfId="34465" priority="50473">
      <formula>$I209=0</formula>
    </cfRule>
  </conditionalFormatting>
  <conditionalFormatting sqref="G209:H209">
    <cfRule type="cellIs" dxfId="34464" priority="50470" operator="lessThan">
      <formula>0</formula>
    </cfRule>
    <cfRule type="cellIs" dxfId="34463" priority="50471" operator="lessThan">
      <formula>0</formula>
    </cfRule>
  </conditionalFormatting>
  <conditionalFormatting sqref="I209">
    <cfRule type="expression" dxfId="34462" priority="50469">
      <formula>$I209=0</formula>
    </cfRule>
  </conditionalFormatting>
  <conditionalFormatting sqref="J209">
    <cfRule type="expression" dxfId="34461" priority="50468">
      <formula>$I209=0</formula>
    </cfRule>
  </conditionalFormatting>
  <conditionalFormatting sqref="K209">
    <cfRule type="expression" dxfId="34460" priority="50465">
      <formula>$I209=0</formula>
    </cfRule>
  </conditionalFormatting>
  <conditionalFormatting sqref="M209">
    <cfRule type="expression" dxfId="34459" priority="50461">
      <formula>$I209=0</formula>
    </cfRule>
  </conditionalFormatting>
  <conditionalFormatting sqref="N209:P209">
    <cfRule type="expression" dxfId="34458" priority="50460">
      <formula>$I209=0</formula>
    </cfRule>
  </conditionalFormatting>
  <conditionalFormatting sqref="O209:P209">
    <cfRule type="cellIs" dxfId="34457" priority="50458" operator="lessThan">
      <formula>0</formula>
    </cfRule>
    <cfRule type="cellIs" dxfId="34456" priority="50459" operator="lessThan">
      <formula>0</formula>
    </cfRule>
  </conditionalFormatting>
  <conditionalFormatting sqref="Q209">
    <cfRule type="expression" dxfId="34455" priority="50457">
      <formula>$I209=0</formula>
    </cfRule>
  </conditionalFormatting>
  <conditionalFormatting sqref="R209:T209">
    <cfRule type="expression" dxfId="34454" priority="50456">
      <formula>$I209=0</formula>
    </cfRule>
  </conditionalFormatting>
  <conditionalFormatting sqref="S209:T209">
    <cfRule type="cellIs" dxfId="34453" priority="50454" operator="lessThan">
      <formula>0</formula>
    </cfRule>
    <cfRule type="cellIs" dxfId="34452" priority="50455" operator="lessThan">
      <formula>0</formula>
    </cfRule>
  </conditionalFormatting>
  <conditionalFormatting sqref="U209">
    <cfRule type="expression" dxfId="34451" priority="50453">
      <formula>$I209=0</formula>
    </cfRule>
  </conditionalFormatting>
  <conditionalFormatting sqref="B210">
    <cfRule type="expression" dxfId="34450" priority="50452">
      <formula>$I210=0</formula>
    </cfRule>
  </conditionalFormatting>
  <conditionalFormatting sqref="F210">
    <cfRule type="expression" dxfId="34449" priority="50451">
      <formula>$I210=0</formula>
    </cfRule>
  </conditionalFormatting>
  <conditionalFormatting sqref="I210">
    <cfRule type="expression" dxfId="34448" priority="50450">
      <formula>$I210=0</formula>
    </cfRule>
  </conditionalFormatting>
  <conditionalFormatting sqref="K210">
    <cfRule type="expression" dxfId="34447" priority="50449">
      <formula>$I210=0</formula>
    </cfRule>
  </conditionalFormatting>
  <conditionalFormatting sqref="M210">
    <cfRule type="expression" dxfId="34446" priority="50448">
      <formula>$I210=0</formula>
    </cfRule>
  </conditionalFormatting>
  <conditionalFormatting sqref="Q210">
    <cfRule type="expression" dxfId="34445" priority="50447">
      <formula>$I210=0</formula>
    </cfRule>
  </conditionalFormatting>
  <conditionalFormatting sqref="U210">
    <cfRule type="expression" dxfId="34444" priority="50446">
      <formula>$I210=0</formula>
    </cfRule>
  </conditionalFormatting>
  <conditionalFormatting sqref="B211">
    <cfRule type="expression" dxfId="34443" priority="50442">
      <formula>$I211=0</formula>
    </cfRule>
  </conditionalFormatting>
  <conditionalFormatting sqref="C211:E211">
    <cfRule type="expression" dxfId="34442" priority="50441">
      <formula>$I211=0</formula>
    </cfRule>
  </conditionalFormatting>
  <conditionalFormatting sqref="D211:E211">
    <cfRule type="cellIs" dxfId="34441" priority="50439" operator="lessThan">
      <formula>0</formula>
    </cfRule>
    <cfRule type="cellIs" dxfId="34440" priority="50440" operator="lessThan">
      <formula>0</formula>
    </cfRule>
  </conditionalFormatting>
  <conditionalFormatting sqref="F211">
    <cfRule type="expression" dxfId="34439" priority="50438">
      <formula>$I211=0</formula>
    </cfRule>
  </conditionalFormatting>
  <conditionalFormatting sqref="G211:H211">
    <cfRule type="cellIs" dxfId="34438" priority="50435" operator="lessThan">
      <formula>0</formula>
    </cfRule>
    <cfRule type="cellIs" dxfId="34437" priority="50436" operator="lessThan">
      <formula>0</formula>
    </cfRule>
  </conditionalFormatting>
  <conditionalFormatting sqref="I211">
    <cfRule type="expression" dxfId="34436" priority="50434">
      <formula>$I211=0</formula>
    </cfRule>
  </conditionalFormatting>
  <conditionalFormatting sqref="J211">
    <cfRule type="expression" dxfId="34435" priority="50433">
      <formula>$I211=0</formula>
    </cfRule>
  </conditionalFormatting>
  <conditionalFormatting sqref="K211">
    <cfRule type="expression" dxfId="34434" priority="50430">
      <formula>$I211=0</formula>
    </cfRule>
  </conditionalFormatting>
  <conditionalFormatting sqref="M211">
    <cfRule type="expression" dxfId="34433" priority="50426">
      <formula>$I211=0</formula>
    </cfRule>
  </conditionalFormatting>
  <conditionalFormatting sqref="N211:P211">
    <cfRule type="expression" dxfId="34432" priority="50425">
      <formula>$I211=0</formula>
    </cfRule>
  </conditionalFormatting>
  <conditionalFormatting sqref="O211:P211">
    <cfRule type="cellIs" dxfId="34431" priority="50423" operator="lessThan">
      <formula>0</formula>
    </cfRule>
    <cfRule type="cellIs" dxfId="34430" priority="50424" operator="lessThan">
      <formula>0</formula>
    </cfRule>
  </conditionalFormatting>
  <conditionalFormatting sqref="Q211">
    <cfRule type="expression" dxfId="34429" priority="50422">
      <formula>$I211=0</formula>
    </cfRule>
  </conditionalFormatting>
  <conditionalFormatting sqref="R211:T211">
    <cfRule type="expression" dxfId="34428" priority="50421">
      <formula>$I211=0</formula>
    </cfRule>
  </conditionalFormatting>
  <conditionalFormatting sqref="S211:T211">
    <cfRule type="cellIs" dxfId="34427" priority="50419" operator="lessThan">
      <formula>0</formula>
    </cfRule>
    <cfRule type="cellIs" dxfId="34426" priority="50420" operator="lessThan">
      <formula>0</formula>
    </cfRule>
  </conditionalFormatting>
  <conditionalFormatting sqref="U211">
    <cfRule type="expression" dxfId="34425" priority="50418">
      <formula>$I211=0</formula>
    </cfRule>
  </conditionalFormatting>
  <conditionalFormatting sqref="B212">
    <cfRule type="expression" dxfId="34424" priority="50417">
      <formula>$I212=0</formula>
    </cfRule>
  </conditionalFormatting>
  <conditionalFormatting sqref="F212">
    <cfRule type="expression" dxfId="34423" priority="50416">
      <formula>$I212=0</formula>
    </cfRule>
  </conditionalFormatting>
  <conditionalFormatting sqref="I212">
    <cfRule type="expression" dxfId="34422" priority="50415">
      <formula>$I212=0</formula>
    </cfRule>
  </conditionalFormatting>
  <conditionalFormatting sqref="K212">
    <cfRule type="expression" dxfId="34421" priority="50414">
      <formula>$I212=0</formula>
    </cfRule>
  </conditionalFormatting>
  <conditionalFormatting sqref="M212">
    <cfRule type="expression" dxfId="34420" priority="50413">
      <formula>$I212=0</formula>
    </cfRule>
  </conditionalFormatting>
  <conditionalFormatting sqref="Q212">
    <cfRule type="expression" dxfId="34419" priority="50412">
      <formula>$I212=0</formula>
    </cfRule>
  </conditionalFormatting>
  <conditionalFormatting sqref="U212">
    <cfRule type="expression" dxfId="34418" priority="50411">
      <formula>$I212=0</formula>
    </cfRule>
  </conditionalFormatting>
  <conditionalFormatting sqref="B213">
    <cfRule type="expression" dxfId="34417" priority="50407">
      <formula>$I213=0</formula>
    </cfRule>
  </conditionalFormatting>
  <conditionalFormatting sqref="C213:E213">
    <cfRule type="expression" dxfId="34416" priority="50406">
      <formula>$I213=0</formula>
    </cfRule>
  </conditionalFormatting>
  <conditionalFormatting sqref="D213:E213">
    <cfRule type="cellIs" dxfId="34415" priority="50404" operator="lessThan">
      <formula>0</formula>
    </cfRule>
    <cfRule type="cellIs" dxfId="34414" priority="50405" operator="lessThan">
      <formula>0</formula>
    </cfRule>
  </conditionalFormatting>
  <conditionalFormatting sqref="F213">
    <cfRule type="expression" dxfId="34413" priority="50403">
      <formula>$I213=0</formula>
    </cfRule>
  </conditionalFormatting>
  <conditionalFormatting sqref="G213:H213">
    <cfRule type="cellIs" dxfId="34412" priority="50400" operator="lessThan">
      <formula>0</formula>
    </cfRule>
    <cfRule type="cellIs" dxfId="34411" priority="50401" operator="lessThan">
      <formula>0</formula>
    </cfRule>
  </conditionalFormatting>
  <conditionalFormatting sqref="I213">
    <cfRule type="expression" dxfId="34410" priority="50399">
      <formula>$I213=0</formula>
    </cfRule>
  </conditionalFormatting>
  <conditionalFormatting sqref="J213">
    <cfRule type="expression" dxfId="34409" priority="50398">
      <formula>$I213=0</formula>
    </cfRule>
  </conditionalFormatting>
  <conditionalFormatting sqref="K213">
    <cfRule type="expression" dxfId="34408" priority="50395">
      <formula>$I213=0</formula>
    </cfRule>
  </conditionalFormatting>
  <conditionalFormatting sqref="M213">
    <cfRule type="expression" dxfId="34407" priority="50391">
      <formula>$I213=0</formula>
    </cfRule>
  </conditionalFormatting>
  <conditionalFormatting sqref="N213:P213">
    <cfRule type="expression" dxfId="34406" priority="50390">
      <formula>$I213=0</formula>
    </cfRule>
  </conditionalFormatting>
  <conditionalFormatting sqref="O213:P213">
    <cfRule type="cellIs" dxfId="34405" priority="50388" operator="lessThan">
      <formula>0</formula>
    </cfRule>
    <cfRule type="cellIs" dxfId="34404" priority="50389" operator="lessThan">
      <formula>0</formula>
    </cfRule>
  </conditionalFormatting>
  <conditionalFormatting sqref="Q213">
    <cfRule type="expression" dxfId="34403" priority="50387">
      <formula>$I213=0</formula>
    </cfRule>
  </conditionalFormatting>
  <conditionalFormatting sqref="R213:T213">
    <cfRule type="expression" dxfId="34402" priority="50386">
      <formula>$I213=0</formula>
    </cfRule>
  </conditionalFormatting>
  <conditionalFormatting sqref="S213:T213">
    <cfRule type="cellIs" dxfId="34401" priority="50384" operator="lessThan">
      <formula>0</formula>
    </cfRule>
    <cfRule type="cellIs" dxfId="34400" priority="50385" operator="lessThan">
      <formula>0</formula>
    </cfRule>
  </conditionalFormatting>
  <conditionalFormatting sqref="U213">
    <cfRule type="expression" dxfId="34399" priority="50383">
      <formula>$I213=0</formula>
    </cfRule>
  </conditionalFormatting>
  <conditionalFormatting sqref="B214">
    <cfRule type="expression" dxfId="34398" priority="50382">
      <formula>$I214=0</formula>
    </cfRule>
  </conditionalFormatting>
  <conditionalFormatting sqref="F214">
    <cfRule type="expression" dxfId="34397" priority="50381">
      <formula>$I214=0</formula>
    </cfRule>
  </conditionalFormatting>
  <conditionalFormatting sqref="I214">
    <cfRule type="expression" dxfId="34396" priority="50380">
      <formula>$I214=0</formula>
    </cfRule>
  </conditionalFormatting>
  <conditionalFormatting sqref="K214">
    <cfRule type="expression" dxfId="34395" priority="50379">
      <formula>$I214=0</formula>
    </cfRule>
  </conditionalFormatting>
  <conditionalFormatting sqref="M214">
    <cfRule type="expression" dxfId="34394" priority="50378">
      <formula>$I214=0</formula>
    </cfRule>
  </conditionalFormatting>
  <conditionalFormatting sqref="Q214">
    <cfRule type="expression" dxfId="34393" priority="50377">
      <formula>$I214=0</formula>
    </cfRule>
  </conditionalFormatting>
  <conditionalFormatting sqref="U214">
    <cfRule type="expression" dxfId="34392" priority="50376">
      <formula>$I214=0</formula>
    </cfRule>
  </conditionalFormatting>
  <conditionalFormatting sqref="B215">
    <cfRule type="expression" dxfId="34391" priority="50372">
      <formula>$I215=0</formula>
    </cfRule>
  </conditionalFormatting>
  <conditionalFormatting sqref="C215:E215">
    <cfRule type="expression" dxfId="34390" priority="50371">
      <formula>$I215=0</formula>
    </cfRule>
  </conditionalFormatting>
  <conditionalFormatting sqref="D215:E215">
    <cfRule type="cellIs" dxfId="34389" priority="50369" operator="lessThan">
      <formula>0</formula>
    </cfRule>
    <cfRule type="cellIs" dxfId="34388" priority="50370" operator="lessThan">
      <formula>0</formula>
    </cfRule>
  </conditionalFormatting>
  <conditionalFormatting sqref="F215">
    <cfRule type="expression" dxfId="34387" priority="50368">
      <formula>$I215=0</formula>
    </cfRule>
  </conditionalFormatting>
  <conditionalFormatting sqref="G215:H215">
    <cfRule type="cellIs" dxfId="34386" priority="50365" operator="lessThan">
      <formula>0</formula>
    </cfRule>
    <cfRule type="cellIs" dxfId="34385" priority="50366" operator="lessThan">
      <formula>0</formula>
    </cfRule>
  </conditionalFormatting>
  <conditionalFormatting sqref="I215">
    <cfRule type="expression" dxfId="34384" priority="50364">
      <formula>$I215=0</formula>
    </cfRule>
  </conditionalFormatting>
  <conditionalFormatting sqref="J215">
    <cfRule type="expression" dxfId="34383" priority="50363">
      <formula>$I215=0</formula>
    </cfRule>
  </conditionalFormatting>
  <conditionalFormatting sqref="K215">
    <cfRule type="expression" dxfId="34382" priority="50360">
      <formula>$I215=0</formula>
    </cfRule>
  </conditionalFormatting>
  <conditionalFormatting sqref="M215">
    <cfRule type="expression" dxfId="34381" priority="50356">
      <formula>$I215=0</formula>
    </cfRule>
  </conditionalFormatting>
  <conditionalFormatting sqref="N215:P215">
    <cfRule type="expression" dxfId="34380" priority="50355">
      <formula>$I215=0</formula>
    </cfRule>
  </conditionalFormatting>
  <conditionalFormatting sqref="O215:P215">
    <cfRule type="cellIs" dxfId="34379" priority="50353" operator="lessThan">
      <formula>0</formula>
    </cfRule>
    <cfRule type="cellIs" dxfId="34378" priority="50354" operator="lessThan">
      <formula>0</formula>
    </cfRule>
  </conditionalFormatting>
  <conditionalFormatting sqref="Q215">
    <cfRule type="expression" dxfId="34377" priority="50352">
      <formula>$I215=0</formula>
    </cfRule>
  </conditionalFormatting>
  <conditionalFormatting sqref="R215:T215">
    <cfRule type="expression" dxfId="34376" priority="50351">
      <formula>$I215=0</formula>
    </cfRule>
  </conditionalFormatting>
  <conditionalFormatting sqref="S215:T215">
    <cfRule type="cellIs" dxfId="34375" priority="50349" operator="lessThan">
      <formula>0</formula>
    </cfRule>
    <cfRule type="cellIs" dxfId="34374" priority="50350" operator="lessThan">
      <formula>0</formula>
    </cfRule>
  </conditionalFormatting>
  <conditionalFormatting sqref="U215">
    <cfRule type="expression" dxfId="34373" priority="50348">
      <formula>$I215=0</formula>
    </cfRule>
  </conditionalFormatting>
  <conditionalFormatting sqref="B216">
    <cfRule type="expression" dxfId="34372" priority="50347">
      <formula>$I216=0</formula>
    </cfRule>
  </conditionalFormatting>
  <conditionalFormatting sqref="F216">
    <cfRule type="expression" dxfId="34371" priority="50346">
      <formula>$I216=0</formula>
    </cfRule>
  </conditionalFormatting>
  <conditionalFormatting sqref="I216">
    <cfRule type="expression" dxfId="34370" priority="50345">
      <formula>$I216=0</formula>
    </cfRule>
  </conditionalFormatting>
  <conditionalFormatting sqref="K216">
    <cfRule type="expression" dxfId="34369" priority="50344">
      <formula>$I216=0</formula>
    </cfRule>
  </conditionalFormatting>
  <conditionalFormatting sqref="M216">
    <cfRule type="expression" dxfId="34368" priority="50343">
      <formula>$I216=0</formula>
    </cfRule>
  </conditionalFormatting>
  <conditionalFormatting sqref="Q216">
    <cfRule type="expression" dxfId="34367" priority="50342">
      <formula>$I216=0</formula>
    </cfRule>
  </conditionalFormatting>
  <conditionalFormatting sqref="U216">
    <cfRule type="expression" dxfId="34366" priority="50341">
      <formula>$I216=0</formula>
    </cfRule>
  </conditionalFormatting>
  <conditionalFormatting sqref="B217">
    <cfRule type="expression" dxfId="34365" priority="50337">
      <formula>$I217=0</formula>
    </cfRule>
  </conditionalFormatting>
  <conditionalFormatting sqref="C217:E217">
    <cfRule type="expression" dxfId="34364" priority="50336">
      <formula>$I217=0</formula>
    </cfRule>
  </conditionalFormatting>
  <conditionalFormatting sqref="D217:E217">
    <cfRule type="cellIs" dxfId="34363" priority="50334" operator="lessThan">
      <formula>0</formula>
    </cfRule>
    <cfRule type="cellIs" dxfId="34362" priority="50335" operator="lessThan">
      <formula>0</formula>
    </cfRule>
  </conditionalFormatting>
  <conditionalFormatting sqref="F217">
    <cfRule type="expression" dxfId="34361" priority="50333">
      <formula>$I217=0</formula>
    </cfRule>
  </conditionalFormatting>
  <conditionalFormatting sqref="G217:H217">
    <cfRule type="cellIs" dxfId="34360" priority="50330" operator="lessThan">
      <formula>0</formula>
    </cfRule>
    <cfRule type="cellIs" dxfId="34359" priority="50331" operator="lessThan">
      <formula>0</formula>
    </cfRule>
  </conditionalFormatting>
  <conditionalFormatting sqref="I217">
    <cfRule type="expression" dxfId="34358" priority="50329">
      <formula>$I217=0</formula>
    </cfRule>
  </conditionalFormatting>
  <conditionalFormatting sqref="J217">
    <cfRule type="expression" dxfId="34357" priority="50328">
      <formula>$I217=0</formula>
    </cfRule>
  </conditionalFormatting>
  <conditionalFormatting sqref="K217">
    <cfRule type="expression" dxfId="34356" priority="50325">
      <formula>$I217=0</formula>
    </cfRule>
  </conditionalFormatting>
  <conditionalFormatting sqref="M217">
    <cfRule type="expression" dxfId="34355" priority="50321">
      <formula>$I217=0</formula>
    </cfRule>
  </conditionalFormatting>
  <conditionalFormatting sqref="N217:P217">
    <cfRule type="expression" dxfId="34354" priority="50320">
      <formula>$I217=0</formula>
    </cfRule>
  </conditionalFormatting>
  <conditionalFormatting sqref="O217:P217">
    <cfRule type="cellIs" dxfId="34353" priority="50318" operator="lessThan">
      <formula>0</formula>
    </cfRule>
    <cfRule type="cellIs" dxfId="34352" priority="50319" operator="lessThan">
      <formula>0</formula>
    </cfRule>
  </conditionalFormatting>
  <conditionalFormatting sqref="Q217">
    <cfRule type="expression" dxfId="34351" priority="50317">
      <formula>$I217=0</formula>
    </cfRule>
  </conditionalFormatting>
  <conditionalFormatting sqref="R217:T217">
    <cfRule type="expression" dxfId="34350" priority="50316">
      <formula>$I217=0</formula>
    </cfRule>
  </conditionalFormatting>
  <conditionalFormatting sqref="S217:T217">
    <cfRule type="cellIs" dxfId="34349" priority="50314" operator="lessThan">
      <formula>0</formula>
    </cfRule>
    <cfRule type="cellIs" dxfId="34348" priority="50315" operator="lessThan">
      <formula>0</formula>
    </cfRule>
  </conditionalFormatting>
  <conditionalFormatting sqref="U217">
    <cfRule type="expression" dxfId="34347" priority="50313">
      <formula>$I217=0</formula>
    </cfRule>
  </conditionalFormatting>
  <conditionalFormatting sqref="B218">
    <cfRule type="expression" dxfId="34346" priority="50312">
      <formula>$I218=0</formula>
    </cfRule>
  </conditionalFormatting>
  <conditionalFormatting sqref="F218">
    <cfRule type="expression" dxfId="34345" priority="50311">
      <formula>$I218=0</formula>
    </cfRule>
  </conditionalFormatting>
  <conditionalFormatting sqref="I218">
    <cfRule type="expression" dxfId="34344" priority="50310">
      <formula>$I218=0</formula>
    </cfRule>
  </conditionalFormatting>
  <conditionalFormatting sqref="K218">
    <cfRule type="expression" dxfId="34343" priority="50309">
      <formula>$I218=0</formula>
    </cfRule>
  </conditionalFormatting>
  <conditionalFormatting sqref="M218">
    <cfRule type="expression" dxfId="34342" priority="50308">
      <formula>$I218=0</formula>
    </cfRule>
  </conditionalFormatting>
  <conditionalFormatting sqref="Q218">
    <cfRule type="expression" dxfId="34341" priority="50307">
      <formula>$I218=0</formula>
    </cfRule>
  </conditionalFormatting>
  <conditionalFormatting sqref="U218">
    <cfRule type="expression" dxfId="34340" priority="50306">
      <formula>$I218=0</formula>
    </cfRule>
  </conditionalFormatting>
  <conditionalFormatting sqref="B219">
    <cfRule type="expression" dxfId="34339" priority="50302">
      <formula>$I219=0</formula>
    </cfRule>
  </conditionalFormatting>
  <conditionalFormatting sqref="C219:E219">
    <cfRule type="expression" dxfId="34338" priority="50301">
      <formula>$I219=0</formula>
    </cfRule>
  </conditionalFormatting>
  <conditionalFormatting sqref="D219:E219">
    <cfRule type="cellIs" dxfId="34337" priority="50299" operator="lessThan">
      <formula>0</formula>
    </cfRule>
    <cfRule type="cellIs" dxfId="34336" priority="50300" operator="lessThan">
      <formula>0</formula>
    </cfRule>
  </conditionalFormatting>
  <conditionalFormatting sqref="F219">
    <cfRule type="expression" dxfId="34335" priority="50298">
      <formula>$I219=0</formula>
    </cfRule>
  </conditionalFormatting>
  <conditionalFormatting sqref="G219:H219">
    <cfRule type="cellIs" dxfId="34334" priority="50295" operator="lessThan">
      <formula>0</formula>
    </cfRule>
    <cfRule type="cellIs" dxfId="34333" priority="50296" operator="lessThan">
      <formula>0</formula>
    </cfRule>
  </conditionalFormatting>
  <conditionalFormatting sqref="I219">
    <cfRule type="expression" dxfId="34332" priority="50294">
      <formula>$I219=0</formula>
    </cfRule>
  </conditionalFormatting>
  <conditionalFormatting sqref="J219">
    <cfRule type="expression" dxfId="34331" priority="50293">
      <formula>$I219=0</formula>
    </cfRule>
  </conditionalFormatting>
  <conditionalFormatting sqref="K219">
    <cfRule type="expression" dxfId="34330" priority="50290">
      <formula>$I219=0</formula>
    </cfRule>
  </conditionalFormatting>
  <conditionalFormatting sqref="M219">
    <cfRule type="expression" dxfId="34329" priority="50286">
      <formula>$I219=0</formula>
    </cfRule>
  </conditionalFormatting>
  <conditionalFormatting sqref="N219:P219">
    <cfRule type="expression" dxfId="34328" priority="50285">
      <formula>$I219=0</formula>
    </cfRule>
  </conditionalFormatting>
  <conditionalFormatting sqref="O219:P219">
    <cfRule type="cellIs" dxfId="34327" priority="50283" operator="lessThan">
      <formula>0</formula>
    </cfRule>
    <cfRule type="cellIs" dxfId="34326" priority="50284" operator="lessThan">
      <formula>0</formula>
    </cfRule>
  </conditionalFormatting>
  <conditionalFormatting sqref="Q219">
    <cfRule type="expression" dxfId="34325" priority="50282">
      <formula>$I219=0</formula>
    </cfRule>
  </conditionalFormatting>
  <conditionalFormatting sqref="R219:T219">
    <cfRule type="expression" dxfId="34324" priority="50281">
      <formula>$I219=0</formula>
    </cfRule>
  </conditionalFormatting>
  <conditionalFormatting sqref="S219:T219">
    <cfRule type="cellIs" dxfId="34323" priority="50279" operator="lessThan">
      <formula>0</formula>
    </cfRule>
    <cfRule type="cellIs" dxfId="34322" priority="50280" operator="lessThan">
      <formula>0</formula>
    </cfRule>
  </conditionalFormatting>
  <conditionalFormatting sqref="U219">
    <cfRule type="expression" dxfId="34321" priority="50278">
      <formula>$I219=0</formula>
    </cfRule>
  </conditionalFormatting>
  <conditionalFormatting sqref="B220">
    <cfRule type="expression" dxfId="34320" priority="50277">
      <formula>$I220=0</formula>
    </cfRule>
  </conditionalFormatting>
  <conditionalFormatting sqref="F220">
    <cfRule type="expression" dxfId="34319" priority="50276">
      <formula>$I220=0</formula>
    </cfRule>
  </conditionalFormatting>
  <conditionalFormatting sqref="I220">
    <cfRule type="expression" dxfId="34318" priority="50275">
      <formula>$I220=0</formula>
    </cfRule>
  </conditionalFormatting>
  <conditionalFormatting sqref="K220">
    <cfRule type="expression" dxfId="34317" priority="50274">
      <formula>$I220=0</formula>
    </cfRule>
  </conditionalFormatting>
  <conditionalFormatting sqref="M220">
    <cfRule type="expression" dxfId="34316" priority="50273">
      <formula>$I220=0</formula>
    </cfRule>
  </conditionalFormatting>
  <conditionalFormatting sqref="Q220">
    <cfRule type="expression" dxfId="34315" priority="50272">
      <formula>$I220=0</formula>
    </cfRule>
  </conditionalFormatting>
  <conditionalFormatting sqref="U220">
    <cfRule type="expression" dxfId="34314" priority="50271">
      <formula>$I220=0</formula>
    </cfRule>
  </conditionalFormatting>
  <conditionalFormatting sqref="B221">
    <cfRule type="expression" dxfId="34313" priority="50267">
      <formula>$I221=0</formula>
    </cfRule>
  </conditionalFormatting>
  <conditionalFormatting sqref="C221:E221">
    <cfRule type="expression" dxfId="34312" priority="50266">
      <formula>$I221=0</formula>
    </cfRule>
  </conditionalFormatting>
  <conditionalFormatting sqref="D221:E221">
    <cfRule type="cellIs" dxfId="34311" priority="50264" operator="lessThan">
      <formula>0</formula>
    </cfRule>
    <cfRule type="cellIs" dxfId="34310" priority="50265" operator="lessThan">
      <formula>0</formula>
    </cfRule>
  </conditionalFormatting>
  <conditionalFormatting sqref="F221">
    <cfRule type="expression" dxfId="34309" priority="50263">
      <formula>$I221=0</formula>
    </cfRule>
  </conditionalFormatting>
  <conditionalFormatting sqref="G221:H221">
    <cfRule type="cellIs" dxfId="34308" priority="50260" operator="lessThan">
      <formula>0</formula>
    </cfRule>
    <cfRule type="cellIs" dxfId="34307" priority="50261" operator="lessThan">
      <formula>0</formula>
    </cfRule>
  </conditionalFormatting>
  <conditionalFormatting sqref="I221">
    <cfRule type="expression" dxfId="34306" priority="50259">
      <formula>$I221=0</formula>
    </cfRule>
  </conditionalFormatting>
  <conditionalFormatting sqref="J221">
    <cfRule type="expression" dxfId="34305" priority="50258">
      <formula>$I221=0</formula>
    </cfRule>
  </conditionalFormatting>
  <conditionalFormatting sqref="K221">
    <cfRule type="expression" dxfId="34304" priority="50255">
      <formula>$I221=0</formula>
    </cfRule>
  </conditionalFormatting>
  <conditionalFormatting sqref="M221">
    <cfRule type="expression" dxfId="34303" priority="50251">
      <formula>$I221=0</formula>
    </cfRule>
  </conditionalFormatting>
  <conditionalFormatting sqref="N221:P221">
    <cfRule type="expression" dxfId="34302" priority="50250">
      <formula>$I221=0</formula>
    </cfRule>
  </conditionalFormatting>
  <conditionalFormatting sqref="O221:P221">
    <cfRule type="cellIs" dxfId="34301" priority="50248" operator="lessThan">
      <formula>0</formula>
    </cfRule>
    <cfRule type="cellIs" dxfId="34300" priority="50249" operator="lessThan">
      <formula>0</formula>
    </cfRule>
  </conditionalFormatting>
  <conditionalFormatting sqref="Q221">
    <cfRule type="expression" dxfId="34299" priority="50247">
      <formula>$I221=0</formula>
    </cfRule>
  </conditionalFormatting>
  <conditionalFormatting sqref="R221:T221">
    <cfRule type="expression" dxfId="34298" priority="50246">
      <formula>$I221=0</formula>
    </cfRule>
  </conditionalFormatting>
  <conditionalFormatting sqref="S221:T221">
    <cfRule type="cellIs" dxfId="34297" priority="50244" operator="lessThan">
      <formula>0</formula>
    </cfRule>
    <cfRule type="cellIs" dxfId="34296" priority="50245" operator="lessThan">
      <formula>0</formula>
    </cfRule>
  </conditionalFormatting>
  <conditionalFormatting sqref="U221">
    <cfRule type="expression" dxfId="34295" priority="50243">
      <formula>$I221=0</formula>
    </cfRule>
  </conditionalFormatting>
  <conditionalFormatting sqref="B222">
    <cfRule type="expression" dxfId="34294" priority="50242">
      <formula>$I222=0</formula>
    </cfRule>
  </conditionalFormatting>
  <conditionalFormatting sqref="F222">
    <cfRule type="expression" dxfId="34293" priority="50241">
      <formula>$I222=0</formula>
    </cfRule>
  </conditionalFormatting>
  <conditionalFormatting sqref="I222">
    <cfRule type="expression" dxfId="34292" priority="50240">
      <formula>$I222=0</formula>
    </cfRule>
  </conditionalFormatting>
  <conditionalFormatting sqref="K222">
    <cfRule type="expression" dxfId="34291" priority="50239">
      <formula>$I222=0</formula>
    </cfRule>
  </conditionalFormatting>
  <conditionalFormatting sqref="M222">
    <cfRule type="expression" dxfId="34290" priority="50238">
      <formula>$I222=0</formula>
    </cfRule>
  </conditionalFormatting>
  <conditionalFormatting sqref="Q222">
    <cfRule type="expression" dxfId="34289" priority="50237">
      <formula>$I222=0</formula>
    </cfRule>
  </conditionalFormatting>
  <conditionalFormatting sqref="U222">
    <cfRule type="expression" dxfId="34288" priority="50236">
      <formula>$I222=0</formula>
    </cfRule>
  </conditionalFormatting>
  <conditionalFormatting sqref="B223">
    <cfRule type="expression" dxfId="34287" priority="50232">
      <formula>$I223=0</formula>
    </cfRule>
  </conditionalFormatting>
  <conditionalFormatting sqref="C223:E223">
    <cfRule type="expression" dxfId="34286" priority="50231">
      <formula>$I223=0</formula>
    </cfRule>
  </conditionalFormatting>
  <conditionalFormatting sqref="D223:E223">
    <cfRule type="cellIs" dxfId="34285" priority="50229" operator="lessThan">
      <formula>0</formula>
    </cfRule>
    <cfRule type="cellIs" dxfId="34284" priority="50230" operator="lessThan">
      <formula>0</formula>
    </cfRule>
  </conditionalFormatting>
  <conditionalFormatting sqref="F223">
    <cfRule type="expression" dxfId="34283" priority="50228">
      <formula>$I223=0</formula>
    </cfRule>
  </conditionalFormatting>
  <conditionalFormatting sqref="G223:H223">
    <cfRule type="cellIs" dxfId="34282" priority="50225" operator="lessThan">
      <formula>0</formula>
    </cfRule>
    <cfRule type="cellIs" dxfId="34281" priority="50226" operator="lessThan">
      <formula>0</formula>
    </cfRule>
  </conditionalFormatting>
  <conditionalFormatting sqref="I223">
    <cfRule type="expression" dxfId="34280" priority="50224">
      <formula>$I223=0</formula>
    </cfRule>
  </conditionalFormatting>
  <conditionalFormatting sqref="J223">
    <cfRule type="expression" dxfId="34279" priority="50223">
      <formula>$I223=0</formula>
    </cfRule>
  </conditionalFormatting>
  <conditionalFormatting sqref="K223">
    <cfRule type="expression" dxfId="34278" priority="50220">
      <formula>$I223=0</formula>
    </cfRule>
  </conditionalFormatting>
  <conditionalFormatting sqref="M223">
    <cfRule type="expression" dxfId="34277" priority="50216">
      <formula>$I223=0</formula>
    </cfRule>
  </conditionalFormatting>
  <conditionalFormatting sqref="N223:P223">
    <cfRule type="expression" dxfId="34276" priority="50215">
      <formula>$I223=0</formula>
    </cfRule>
  </conditionalFormatting>
  <conditionalFormatting sqref="O223:P223">
    <cfRule type="cellIs" dxfId="34275" priority="50213" operator="lessThan">
      <formula>0</formula>
    </cfRule>
    <cfRule type="cellIs" dxfId="34274" priority="50214" operator="lessThan">
      <formula>0</formula>
    </cfRule>
  </conditionalFormatting>
  <conditionalFormatting sqref="Q223">
    <cfRule type="expression" dxfId="34273" priority="50212">
      <formula>$I223=0</formula>
    </cfRule>
  </conditionalFormatting>
  <conditionalFormatting sqref="R223:T223">
    <cfRule type="expression" dxfId="34272" priority="50211">
      <formula>$I223=0</formula>
    </cfRule>
  </conditionalFormatting>
  <conditionalFormatting sqref="S223:T223">
    <cfRule type="cellIs" dxfId="34271" priority="50209" operator="lessThan">
      <formula>0</formula>
    </cfRule>
    <cfRule type="cellIs" dxfId="34270" priority="50210" operator="lessThan">
      <formula>0</formula>
    </cfRule>
  </conditionalFormatting>
  <conditionalFormatting sqref="U223">
    <cfRule type="expression" dxfId="34269" priority="50208">
      <formula>$I223=0</formula>
    </cfRule>
  </conditionalFormatting>
  <conditionalFormatting sqref="B224">
    <cfRule type="expression" dxfId="34268" priority="50207">
      <formula>$I224=0</formula>
    </cfRule>
  </conditionalFormatting>
  <conditionalFormatting sqref="F224">
    <cfRule type="expression" dxfId="34267" priority="50206">
      <formula>$I224=0</formula>
    </cfRule>
  </conditionalFormatting>
  <conditionalFormatting sqref="I224">
    <cfRule type="expression" dxfId="34266" priority="50205">
      <formula>$I224=0</formula>
    </cfRule>
  </conditionalFormatting>
  <conditionalFormatting sqref="K224">
    <cfRule type="expression" dxfId="34265" priority="50204">
      <formula>$I224=0</formula>
    </cfRule>
  </conditionalFormatting>
  <conditionalFormatting sqref="M224">
    <cfRule type="expression" dxfId="34264" priority="50203">
      <formula>$I224=0</formula>
    </cfRule>
  </conditionalFormatting>
  <conditionalFormatting sqref="Q224">
    <cfRule type="expression" dxfId="34263" priority="50202">
      <formula>$I224=0</formula>
    </cfRule>
  </conditionalFormatting>
  <conditionalFormatting sqref="U224">
    <cfRule type="expression" dxfId="34262" priority="50201">
      <formula>$I224=0</formula>
    </cfRule>
  </conditionalFormatting>
  <conditionalFormatting sqref="B225">
    <cfRule type="expression" dxfId="34261" priority="50197">
      <formula>$I225=0</formula>
    </cfRule>
  </conditionalFormatting>
  <conditionalFormatting sqref="C225:E225">
    <cfRule type="expression" dxfId="34260" priority="50196">
      <formula>$I225=0</formula>
    </cfRule>
  </conditionalFormatting>
  <conditionalFormatting sqref="D225:E225">
    <cfRule type="cellIs" dxfId="34259" priority="50194" operator="lessThan">
      <formula>0</formula>
    </cfRule>
    <cfRule type="cellIs" dxfId="34258" priority="50195" operator="lessThan">
      <formula>0</formula>
    </cfRule>
  </conditionalFormatting>
  <conditionalFormatting sqref="F225">
    <cfRule type="expression" dxfId="34257" priority="50193">
      <formula>$I225=0</formula>
    </cfRule>
  </conditionalFormatting>
  <conditionalFormatting sqref="G225:H225">
    <cfRule type="cellIs" dxfId="34256" priority="50190" operator="lessThan">
      <formula>0</formula>
    </cfRule>
    <cfRule type="cellIs" dxfId="34255" priority="50191" operator="lessThan">
      <formula>0</formula>
    </cfRule>
  </conditionalFormatting>
  <conditionalFormatting sqref="I225">
    <cfRule type="expression" dxfId="34254" priority="50189">
      <formula>$I225=0</formula>
    </cfRule>
  </conditionalFormatting>
  <conditionalFormatting sqref="J225">
    <cfRule type="expression" dxfId="34253" priority="50188">
      <formula>$I225=0</formula>
    </cfRule>
  </conditionalFormatting>
  <conditionalFormatting sqref="K225">
    <cfRule type="expression" dxfId="34252" priority="50185">
      <formula>$I225=0</formula>
    </cfRule>
  </conditionalFormatting>
  <conditionalFormatting sqref="M225">
    <cfRule type="expression" dxfId="34251" priority="50181">
      <formula>$I225=0</formula>
    </cfRule>
  </conditionalFormatting>
  <conditionalFormatting sqref="N225:P225">
    <cfRule type="expression" dxfId="34250" priority="50180">
      <formula>$I225=0</formula>
    </cfRule>
  </conditionalFormatting>
  <conditionalFormatting sqref="O225:P225">
    <cfRule type="cellIs" dxfId="34249" priority="50178" operator="lessThan">
      <formula>0</formula>
    </cfRule>
    <cfRule type="cellIs" dxfId="34248" priority="50179" operator="lessThan">
      <formula>0</formula>
    </cfRule>
  </conditionalFormatting>
  <conditionalFormatting sqref="Q225">
    <cfRule type="expression" dxfId="34247" priority="50177">
      <formula>$I225=0</formula>
    </cfRule>
  </conditionalFormatting>
  <conditionalFormatting sqref="R225:T225">
    <cfRule type="expression" dxfId="34246" priority="50176">
      <formula>$I225=0</formula>
    </cfRule>
  </conditionalFormatting>
  <conditionalFormatting sqref="S225:T225">
    <cfRule type="cellIs" dxfId="34245" priority="50174" operator="lessThan">
      <formula>0</formula>
    </cfRule>
    <cfRule type="cellIs" dxfId="34244" priority="50175" operator="lessThan">
      <formula>0</formula>
    </cfRule>
  </conditionalFormatting>
  <conditionalFormatting sqref="U225">
    <cfRule type="expression" dxfId="34243" priority="50173">
      <formula>$I225=0</formula>
    </cfRule>
  </conditionalFormatting>
  <conditionalFormatting sqref="B226">
    <cfRule type="expression" dxfId="34242" priority="50172">
      <formula>$I226=0</formula>
    </cfRule>
  </conditionalFormatting>
  <conditionalFormatting sqref="F226">
    <cfRule type="expression" dxfId="34241" priority="50171">
      <formula>$I226=0</formula>
    </cfRule>
  </conditionalFormatting>
  <conditionalFormatting sqref="I226">
    <cfRule type="expression" dxfId="34240" priority="50170">
      <formula>$I226=0</formula>
    </cfRule>
  </conditionalFormatting>
  <conditionalFormatting sqref="K226">
    <cfRule type="expression" dxfId="34239" priority="50169">
      <formula>$I226=0</formula>
    </cfRule>
  </conditionalFormatting>
  <conditionalFormatting sqref="M226">
    <cfRule type="expression" dxfId="34238" priority="50168">
      <formula>$I226=0</formula>
    </cfRule>
  </conditionalFormatting>
  <conditionalFormatting sqref="Q226">
    <cfRule type="expression" dxfId="34237" priority="50167">
      <formula>$I226=0</formula>
    </cfRule>
  </conditionalFormatting>
  <conditionalFormatting sqref="U226">
    <cfRule type="expression" dxfId="34236" priority="50166">
      <formula>$I226=0</formula>
    </cfRule>
  </conditionalFormatting>
  <conditionalFormatting sqref="B227">
    <cfRule type="expression" dxfId="34235" priority="50162">
      <formula>$I227=0</formula>
    </cfRule>
  </conditionalFormatting>
  <conditionalFormatting sqref="C227:E227">
    <cfRule type="expression" dxfId="34234" priority="50161">
      <formula>$I227=0</formula>
    </cfRule>
  </conditionalFormatting>
  <conditionalFormatting sqref="D227:E227">
    <cfRule type="cellIs" dxfId="34233" priority="50159" operator="lessThan">
      <formula>0</formula>
    </cfRule>
    <cfRule type="cellIs" dxfId="34232" priority="50160" operator="lessThan">
      <formula>0</formula>
    </cfRule>
  </conditionalFormatting>
  <conditionalFormatting sqref="F227">
    <cfRule type="expression" dxfId="34231" priority="50158">
      <formula>$I227=0</formula>
    </cfRule>
  </conditionalFormatting>
  <conditionalFormatting sqref="G227:H227">
    <cfRule type="cellIs" dxfId="34230" priority="50155" operator="lessThan">
      <formula>0</formula>
    </cfRule>
    <cfRule type="cellIs" dxfId="34229" priority="50156" operator="lessThan">
      <formula>0</formula>
    </cfRule>
  </conditionalFormatting>
  <conditionalFormatting sqref="I227">
    <cfRule type="expression" dxfId="34228" priority="50154">
      <formula>$I227=0</formula>
    </cfRule>
  </conditionalFormatting>
  <conditionalFormatting sqref="J227">
    <cfRule type="expression" dxfId="34227" priority="50153">
      <formula>$I227=0</formula>
    </cfRule>
  </conditionalFormatting>
  <conditionalFormatting sqref="K227">
    <cfRule type="expression" dxfId="34226" priority="50150">
      <formula>$I227=0</formula>
    </cfRule>
  </conditionalFormatting>
  <conditionalFormatting sqref="M227">
    <cfRule type="expression" dxfId="34225" priority="50146">
      <formula>$I227=0</formula>
    </cfRule>
  </conditionalFormatting>
  <conditionalFormatting sqref="N227:P227">
    <cfRule type="expression" dxfId="34224" priority="50145">
      <formula>$I227=0</formula>
    </cfRule>
  </conditionalFormatting>
  <conditionalFormatting sqref="O227:P227">
    <cfRule type="cellIs" dxfId="34223" priority="50143" operator="lessThan">
      <formula>0</formula>
    </cfRule>
    <cfRule type="cellIs" dxfId="34222" priority="50144" operator="lessThan">
      <formula>0</formula>
    </cfRule>
  </conditionalFormatting>
  <conditionalFormatting sqref="Q227">
    <cfRule type="expression" dxfId="34221" priority="50142">
      <formula>$I227=0</formula>
    </cfRule>
  </conditionalFormatting>
  <conditionalFormatting sqref="R227:T227">
    <cfRule type="expression" dxfId="34220" priority="50141">
      <formula>$I227=0</formula>
    </cfRule>
  </conditionalFormatting>
  <conditionalFormatting sqref="S227:T227">
    <cfRule type="cellIs" dxfId="34219" priority="50139" operator="lessThan">
      <formula>0</formula>
    </cfRule>
    <cfRule type="cellIs" dxfId="34218" priority="50140" operator="lessThan">
      <formula>0</formula>
    </cfRule>
  </conditionalFormatting>
  <conditionalFormatting sqref="U227">
    <cfRule type="expression" dxfId="34217" priority="50138">
      <formula>$I227=0</formula>
    </cfRule>
  </conditionalFormatting>
  <conditionalFormatting sqref="B228">
    <cfRule type="expression" dxfId="34216" priority="50137">
      <formula>$I228=0</formula>
    </cfRule>
  </conditionalFormatting>
  <conditionalFormatting sqref="F228">
    <cfRule type="expression" dxfId="34215" priority="50136">
      <formula>$I228=0</formula>
    </cfRule>
  </conditionalFormatting>
  <conditionalFormatting sqref="I228">
    <cfRule type="expression" dxfId="34214" priority="50135">
      <formula>$I228=0</formula>
    </cfRule>
  </conditionalFormatting>
  <conditionalFormatting sqref="K228">
    <cfRule type="expression" dxfId="34213" priority="50134">
      <formula>$I228=0</formula>
    </cfRule>
  </conditionalFormatting>
  <conditionalFormatting sqref="M228">
    <cfRule type="expression" dxfId="34212" priority="50133">
      <formula>$I228=0</formula>
    </cfRule>
  </conditionalFormatting>
  <conditionalFormatting sqref="Q228">
    <cfRule type="expression" dxfId="34211" priority="50132">
      <formula>$I228=0</formula>
    </cfRule>
  </conditionalFormatting>
  <conditionalFormatting sqref="U228">
    <cfRule type="expression" dxfId="34210" priority="50131">
      <formula>$I228=0</formula>
    </cfRule>
  </conditionalFormatting>
  <conditionalFormatting sqref="B229">
    <cfRule type="expression" dxfId="34209" priority="50127">
      <formula>$I229=0</formula>
    </cfRule>
  </conditionalFormatting>
  <conditionalFormatting sqref="C229:E229">
    <cfRule type="expression" dxfId="34208" priority="50126">
      <formula>$I229=0</formula>
    </cfRule>
  </conditionalFormatting>
  <conditionalFormatting sqref="D229:E229">
    <cfRule type="cellIs" dxfId="34207" priority="50124" operator="lessThan">
      <formula>0</formula>
    </cfRule>
    <cfRule type="cellIs" dxfId="34206" priority="50125" operator="lessThan">
      <formula>0</formula>
    </cfRule>
  </conditionalFormatting>
  <conditionalFormatting sqref="F229">
    <cfRule type="expression" dxfId="34205" priority="50123">
      <formula>$I229=0</formula>
    </cfRule>
  </conditionalFormatting>
  <conditionalFormatting sqref="G229:H229">
    <cfRule type="cellIs" dxfId="34204" priority="50120" operator="lessThan">
      <formula>0</formula>
    </cfRule>
    <cfRule type="cellIs" dxfId="34203" priority="50121" operator="lessThan">
      <formula>0</formula>
    </cfRule>
  </conditionalFormatting>
  <conditionalFormatting sqref="I229">
    <cfRule type="expression" dxfId="34202" priority="50119">
      <formula>$I229=0</formula>
    </cfRule>
  </conditionalFormatting>
  <conditionalFormatting sqref="J229">
    <cfRule type="expression" dxfId="34201" priority="50118">
      <formula>$I229=0</formula>
    </cfRule>
  </conditionalFormatting>
  <conditionalFormatting sqref="K229">
    <cfRule type="expression" dxfId="34200" priority="50115">
      <formula>$I229=0</formula>
    </cfRule>
  </conditionalFormatting>
  <conditionalFormatting sqref="M229">
    <cfRule type="expression" dxfId="34199" priority="50111">
      <formula>$I229=0</formula>
    </cfRule>
  </conditionalFormatting>
  <conditionalFormatting sqref="N229:P229">
    <cfRule type="expression" dxfId="34198" priority="50110">
      <formula>$I229=0</formula>
    </cfRule>
  </conditionalFormatting>
  <conditionalFormatting sqref="O229:P229">
    <cfRule type="cellIs" dxfId="34197" priority="50108" operator="lessThan">
      <formula>0</formula>
    </cfRule>
    <cfRule type="cellIs" dxfId="34196" priority="50109" operator="lessThan">
      <formula>0</formula>
    </cfRule>
  </conditionalFormatting>
  <conditionalFormatting sqref="Q229">
    <cfRule type="expression" dxfId="34195" priority="50107">
      <formula>$I229=0</formula>
    </cfRule>
  </conditionalFormatting>
  <conditionalFormatting sqref="R229:T229">
    <cfRule type="expression" dxfId="34194" priority="50106">
      <formula>$I229=0</formula>
    </cfRule>
  </conditionalFormatting>
  <conditionalFormatting sqref="S229:T229">
    <cfRule type="cellIs" dxfId="34193" priority="50104" operator="lessThan">
      <formula>0</formula>
    </cfRule>
    <cfRule type="cellIs" dxfId="34192" priority="50105" operator="lessThan">
      <formula>0</formula>
    </cfRule>
  </conditionalFormatting>
  <conditionalFormatting sqref="U229">
    <cfRule type="expression" dxfId="34191" priority="50103">
      <formula>$I229=0</formula>
    </cfRule>
  </conditionalFormatting>
  <conditionalFormatting sqref="B230">
    <cfRule type="expression" dxfId="34190" priority="50102">
      <formula>$I230=0</formula>
    </cfRule>
  </conditionalFormatting>
  <conditionalFormatting sqref="F230">
    <cfRule type="expression" dxfId="34189" priority="50101">
      <formula>$I230=0</formula>
    </cfRule>
  </conditionalFormatting>
  <conditionalFormatting sqref="I230">
    <cfRule type="expression" dxfId="34188" priority="50100">
      <formula>$I230=0</formula>
    </cfRule>
  </conditionalFormatting>
  <conditionalFormatting sqref="K230">
    <cfRule type="expression" dxfId="34187" priority="50099">
      <formula>$I230=0</formula>
    </cfRule>
  </conditionalFormatting>
  <conditionalFormatting sqref="M230">
    <cfRule type="expression" dxfId="34186" priority="50098">
      <formula>$I230=0</formula>
    </cfRule>
  </conditionalFormatting>
  <conditionalFormatting sqref="Q230">
    <cfRule type="expression" dxfId="34185" priority="50097">
      <formula>$I230=0</formula>
    </cfRule>
  </conditionalFormatting>
  <conditionalFormatting sqref="U230">
    <cfRule type="expression" dxfId="34184" priority="50096">
      <formula>$I230=0</formula>
    </cfRule>
  </conditionalFormatting>
  <conditionalFormatting sqref="B231">
    <cfRule type="expression" dxfId="34183" priority="50092">
      <formula>$I231=0</formula>
    </cfRule>
  </conditionalFormatting>
  <conditionalFormatting sqref="C231:E231">
    <cfRule type="expression" dxfId="34182" priority="50091">
      <formula>$I231=0</formula>
    </cfRule>
  </conditionalFormatting>
  <conditionalFormatting sqref="D231:E231">
    <cfRule type="cellIs" dxfId="34181" priority="50089" operator="lessThan">
      <formula>0</formula>
    </cfRule>
    <cfRule type="cellIs" dxfId="34180" priority="50090" operator="lessThan">
      <formula>0</formula>
    </cfRule>
  </conditionalFormatting>
  <conditionalFormatting sqref="F231">
    <cfRule type="expression" dxfId="34179" priority="50088">
      <formula>$I231=0</formula>
    </cfRule>
  </conditionalFormatting>
  <conditionalFormatting sqref="G231:H231">
    <cfRule type="cellIs" dxfId="34178" priority="50085" operator="lessThan">
      <formula>0</formula>
    </cfRule>
    <cfRule type="cellIs" dxfId="34177" priority="50086" operator="lessThan">
      <formula>0</formula>
    </cfRule>
  </conditionalFormatting>
  <conditionalFormatting sqref="I231">
    <cfRule type="expression" dxfId="34176" priority="50084">
      <formula>$I231=0</formula>
    </cfRule>
  </conditionalFormatting>
  <conditionalFormatting sqref="J231">
    <cfRule type="expression" dxfId="34175" priority="50083">
      <formula>$I231=0</formula>
    </cfRule>
  </conditionalFormatting>
  <conditionalFormatting sqref="K231">
    <cfRule type="expression" dxfId="34174" priority="50080">
      <formula>$I231=0</formula>
    </cfRule>
  </conditionalFormatting>
  <conditionalFormatting sqref="M231">
    <cfRule type="expression" dxfId="34173" priority="50076">
      <formula>$I231=0</formula>
    </cfRule>
  </conditionalFormatting>
  <conditionalFormatting sqref="N231:P231">
    <cfRule type="expression" dxfId="34172" priority="50075">
      <formula>$I231=0</formula>
    </cfRule>
  </conditionalFormatting>
  <conditionalFormatting sqref="O231:P231">
    <cfRule type="cellIs" dxfId="34171" priority="50073" operator="lessThan">
      <formula>0</formula>
    </cfRule>
    <cfRule type="cellIs" dxfId="34170" priority="50074" operator="lessThan">
      <formula>0</formula>
    </cfRule>
  </conditionalFormatting>
  <conditionalFormatting sqref="Q231">
    <cfRule type="expression" dxfId="34169" priority="50072">
      <formula>$I231=0</formula>
    </cfRule>
  </conditionalFormatting>
  <conditionalFormatting sqref="R231:T231">
    <cfRule type="expression" dxfId="34168" priority="50071">
      <formula>$I231=0</formula>
    </cfRule>
  </conditionalFormatting>
  <conditionalFormatting sqref="S231:T231">
    <cfRule type="cellIs" dxfId="34167" priority="50069" operator="lessThan">
      <formula>0</formula>
    </cfRule>
    <cfRule type="cellIs" dxfId="34166" priority="50070" operator="lessThan">
      <formula>0</formula>
    </cfRule>
  </conditionalFormatting>
  <conditionalFormatting sqref="U231">
    <cfRule type="expression" dxfId="34165" priority="50068">
      <formula>$I231=0</formula>
    </cfRule>
  </conditionalFormatting>
  <conditionalFormatting sqref="B232">
    <cfRule type="expression" dxfId="34164" priority="50067">
      <formula>$I232=0</formula>
    </cfRule>
  </conditionalFormatting>
  <conditionalFormatting sqref="F232">
    <cfRule type="expression" dxfId="34163" priority="50066">
      <formula>$I232=0</formula>
    </cfRule>
  </conditionalFormatting>
  <conditionalFormatting sqref="I232">
    <cfRule type="expression" dxfId="34162" priority="50065">
      <formula>$I232=0</formula>
    </cfRule>
  </conditionalFormatting>
  <conditionalFormatting sqref="K232">
    <cfRule type="expression" dxfId="34161" priority="50064">
      <formula>$I232=0</formula>
    </cfRule>
  </conditionalFormatting>
  <conditionalFormatting sqref="M232">
    <cfRule type="expression" dxfId="34160" priority="50063">
      <formula>$I232=0</formula>
    </cfRule>
  </conditionalFormatting>
  <conditionalFormatting sqref="Q232">
    <cfRule type="expression" dxfId="34159" priority="50062">
      <formula>$I232=0</formula>
    </cfRule>
  </conditionalFormatting>
  <conditionalFormatting sqref="U232">
    <cfRule type="expression" dxfId="34158" priority="50061">
      <formula>$I232=0</formula>
    </cfRule>
  </conditionalFormatting>
  <conditionalFormatting sqref="B233">
    <cfRule type="expression" dxfId="34157" priority="50057">
      <formula>$I233=0</formula>
    </cfRule>
  </conditionalFormatting>
  <conditionalFormatting sqref="C233:E233">
    <cfRule type="expression" dxfId="34156" priority="50056">
      <formula>$I233=0</formula>
    </cfRule>
  </conditionalFormatting>
  <conditionalFormatting sqref="D233:E233">
    <cfRule type="cellIs" dxfId="34155" priority="50054" operator="lessThan">
      <formula>0</formula>
    </cfRule>
    <cfRule type="cellIs" dxfId="34154" priority="50055" operator="lessThan">
      <formula>0</formula>
    </cfRule>
  </conditionalFormatting>
  <conditionalFormatting sqref="F233">
    <cfRule type="expression" dxfId="34153" priority="50053">
      <formula>$I233=0</formula>
    </cfRule>
  </conditionalFormatting>
  <conditionalFormatting sqref="G233:H233">
    <cfRule type="cellIs" dxfId="34152" priority="50050" operator="lessThan">
      <formula>0</formula>
    </cfRule>
    <cfRule type="cellIs" dxfId="34151" priority="50051" operator="lessThan">
      <formula>0</formula>
    </cfRule>
  </conditionalFormatting>
  <conditionalFormatting sqref="I233">
    <cfRule type="expression" dxfId="34150" priority="50049">
      <formula>$I233=0</formula>
    </cfRule>
  </conditionalFormatting>
  <conditionalFormatting sqref="J233">
    <cfRule type="expression" dxfId="34149" priority="50048">
      <formula>$I233=0</formula>
    </cfRule>
  </conditionalFormatting>
  <conditionalFormatting sqref="K233">
    <cfRule type="expression" dxfId="34148" priority="50045">
      <formula>$I233=0</formula>
    </cfRule>
  </conditionalFormatting>
  <conditionalFormatting sqref="M233">
    <cfRule type="expression" dxfId="34147" priority="50041">
      <formula>$I233=0</formula>
    </cfRule>
  </conditionalFormatting>
  <conditionalFormatting sqref="N233:P233">
    <cfRule type="expression" dxfId="34146" priority="50040">
      <formula>$I233=0</formula>
    </cfRule>
  </conditionalFormatting>
  <conditionalFormatting sqref="O233:P233">
    <cfRule type="cellIs" dxfId="34145" priority="50038" operator="lessThan">
      <formula>0</formula>
    </cfRule>
    <cfRule type="cellIs" dxfId="34144" priority="50039" operator="lessThan">
      <formula>0</formula>
    </cfRule>
  </conditionalFormatting>
  <conditionalFormatting sqref="Q233">
    <cfRule type="expression" dxfId="34143" priority="50037">
      <formula>$I233=0</formula>
    </cfRule>
  </conditionalFormatting>
  <conditionalFormatting sqref="R233:T233">
    <cfRule type="expression" dxfId="34142" priority="50036">
      <formula>$I233=0</formula>
    </cfRule>
  </conditionalFormatting>
  <conditionalFormatting sqref="S233:T233">
    <cfRule type="cellIs" dxfId="34141" priority="50034" operator="lessThan">
      <formula>0</formula>
    </cfRule>
    <cfRule type="cellIs" dxfId="34140" priority="50035" operator="lessThan">
      <formula>0</formula>
    </cfRule>
  </conditionalFormatting>
  <conditionalFormatting sqref="U233">
    <cfRule type="expression" dxfId="34139" priority="50033">
      <formula>$I233=0</formula>
    </cfRule>
  </conditionalFormatting>
  <conditionalFormatting sqref="B234">
    <cfRule type="expression" dxfId="34138" priority="50032">
      <formula>$I234=0</formula>
    </cfRule>
  </conditionalFormatting>
  <conditionalFormatting sqref="F234">
    <cfRule type="expression" dxfId="34137" priority="50031">
      <formula>$I234=0</formula>
    </cfRule>
  </conditionalFormatting>
  <conditionalFormatting sqref="I234">
    <cfRule type="expression" dxfId="34136" priority="50030">
      <formula>$I234=0</formula>
    </cfRule>
  </conditionalFormatting>
  <conditionalFormatting sqref="K234">
    <cfRule type="expression" dxfId="34135" priority="50029">
      <formula>$I234=0</formula>
    </cfRule>
  </conditionalFormatting>
  <conditionalFormatting sqref="M234">
    <cfRule type="expression" dxfId="34134" priority="50028">
      <formula>$I234=0</formula>
    </cfRule>
  </conditionalFormatting>
  <conditionalFormatting sqref="Q234">
    <cfRule type="expression" dxfId="34133" priority="50027">
      <formula>$I234=0</formula>
    </cfRule>
  </conditionalFormatting>
  <conditionalFormatting sqref="U234">
    <cfRule type="expression" dxfId="34132" priority="50026">
      <formula>$I234=0</formula>
    </cfRule>
  </conditionalFormatting>
  <conditionalFormatting sqref="B235">
    <cfRule type="expression" dxfId="34131" priority="50022">
      <formula>$I235=0</formula>
    </cfRule>
  </conditionalFormatting>
  <conditionalFormatting sqref="C235:E235">
    <cfRule type="expression" dxfId="34130" priority="50021">
      <formula>$I235=0</formula>
    </cfRule>
  </conditionalFormatting>
  <conditionalFormatting sqref="D235:E235">
    <cfRule type="cellIs" dxfId="34129" priority="50019" operator="lessThan">
      <formula>0</formula>
    </cfRule>
    <cfRule type="cellIs" dxfId="34128" priority="50020" operator="lessThan">
      <formula>0</formula>
    </cfRule>
  </conditionalFormatting>
  <conditionalFormatting sqref="F235">
    <cfRule type="expression" dxfId="34127" priority="50018">
      <formula>$I235=0</formula>
    </cfRule>
  </conditionalFormatting>
  <conditionalFormatting sqref="G235:H235">
    <cfRule type="cellIs" dxfId="34126" priority="50015" operator="lessThan">
      <formula>0</formula>
    </cfRule>
    <cfRule type="cellIs" dxfId="34125" priority="50016" operator="lessThan">
      <formula>0</formula>
    </cfRule>
  </conditionalFormatting>
  <conditionalFormatting sqref="I235">
    <cfRule type="expression" dxfId="34124" priority="50014">
      <formula>$I235=0</formula>
    </cfRule>
  </conditionalFormatting>
  <conditionalFormatting sqref="J235">
    <cfRule type="expression" dxfId="34123" priority="50013">
      <formula>$I235=0</formula>
    </cfRule>
  </conditionalFormatting>
  <conditionalFormatting sqref="K235">
    <cfRule type="expression" dxfId="34122" priority="50010">
      <formula>$I235=0</formula>
    </cfRule>
  </conditionalFormatting>
  <conditionalFormatting sqref="M235">
    <cfRule type="expression" dxfId="34121" priority="50006">
      <formula>$I235=0</formula>
    </cfRule>
  </conditionalFormatting>
  <conditionalFormatting sqref="N235:P235">
    <cfRule type="expression" dxfId="34120" priority="50005">
      <formula>$I235=0</formula>
    </cfRule>
  </conditionalFormatting>
  <conditionalFormatting sqref="O235:P235">
    <cfRule type="cellIs" dxfId="34119" priority="50003" operator="lessThan">
      <formula>0</formula>
    </cfRule>
    <cfRule type="cellIs" dxfId="34118" priority="50004" operator="lessThan">
      <formula>0</formula>
    </cfRule>
  </conditionalFormatting>
  <conditionalFormatting sqref="Q235">
    <cfRule type="expression" dxfId="34117" priority="50002">
      <formula>$I235=0</formula>
    </cfRule>
  </conditionalFormatting>
  <conditionalFormatting sqref="R235:T235">
    <cfRule type="expression" dxfId="34116" priority="50001">
      <formula>$I235=0</formula>
    </cfRule>
  </conditionalFormatting>
  <conditionalFormatting sqref="S235:T235">
    <cfRule type="cellIs" dxfId="34115" priority="49999" operator="lessThan">
      <formula>0</formula>
    </cfRule>
    <cfRule type="cellIs" dxfId="34114" priority="50000" operator="lessThan">
      <formula>0</formula>
    </cfRule>
  </conditionalFormatting>
  <conditionalFormatting sqref="U235">
    <cfRule type="expression" dxfId="34113" priority="49998">
      <formula>$I235=0</formula>
    </cfRule>
  </conditionalFormatting>
  <conditionalFormatting sqref="B236">
    <cfRule type="expression" dxfId="34112" priority="49997">
      <formula>$I236=0</formula>
    </cfRule>
  </conditionalFormatting>
  <conditionalFormatting sqref="F236">
    <cfRule type="expression" dxfId="34111" priority="49996">
      <formula>$I236=0</formula>
    </cfRule>
  </conditionalFormatting>
  <conditionalFormatting sqref="I236">
    <cfRule type="expression" dxfId="34110" priority="49995">
      <formula>$I236=0</formula>
    </cfRule>
  </conditionalFormatting>
  <conditionalFormatting sqref="K236">
    <cfRule type="expression" dxfId="34109" priority="49994">
      <formula>$I236=0</formula>
    </cfRule>
  </conditionalFormatting>
  <conditionalFormatting sqref="M236">
    <cfRule type="expression" dxfId="34108" priority="49993">
      <formula>$I236=0</formula>
    </cfRule>
  </conditionalFormatting>
  <conditionalFormatting sqref="Q236">
    <cfRule type="expression" dxfId="34107" priority="49992">
      <formula>$I236=0</formula>
    </cfRule>
  </conditionalFormatting>
  <conditionalFormatting sqref="U236">
    <cfRule type="expression" dxfId="34106" priority="49991">
      <formula>$I236=0</formula>
    </cfRule>
  </conditionalFormatting>
  <conditionalFormatting sqref="B237">
    <cfRule type="expression" dxfId="34105" priority="49987">
      <formula>$I237=0</formula>
    </cfRule>
  </conditionalFormatting>
  <conditionalFormatting sqref="C237:E237">
    <cfRule type="expression" dxfId="34104" priority="49986">
      <formula>$I237=0</formula>
    </cfRule>
  </conditionalFormatting>
  <conditionalFormatting sqref="D237:E237">
    <cfRule type="cellIs" dxfId="34103" priority="49984" operator="lessThan">
      <formula>0</formula>
    </cfRule>
    <cfRule type="cellIs" dxfId="34102" priority="49985" operator="lessThan">
      <formula>0</formula>
    </cfRule>
  </conditionalFormatting>
  <conditionalFormatting sqref="F237">
    <cfRule type="expression" dxfId="34101" priority="49983">
      <formula>$I237=0</formula>
    </cfRule>
  </conditionalFormatting>
  <conditionalFormatting sqref="G237:H237">
    <cfRule type="cellIs" dxfId="34100" priority="49980" operator="lessThan">
      <formula>0</formula>
    </cfRule>
    <cfRule type="cellIs" dxfId="34099" priority="49981" operator="lessThan">
      <formula>0</formula>
    </cfRule>
  </conditionalFormatting>
  <conditionalFormatting sqref="I237">
    <cfRule type="expression" dxfId="34098" priority="49979">
      <formula>$I237=0</formula>
    </cfRule>
  </conditionalFormatting>
  <conditionalFormatting sqref="J237">
    <cfRule type="expression" dxfId="34097" priority="49978">
      <formula>$I237=0</formula>
    </cfRule>
  </conditionalFormatting>
  <conditionalFormatting sqref="K237">
    <cfRule type="expression" dxfId="34096" priority="49975">
      <formula>$I237=0</formula>
    </cfRule>
  </conditionalFormatting>
  <conditionalFormatting sqref="M237">
    <cfRule type="expression" dxfId="34095" priority="49971">
      <formula>$I237=0</formula>
    </cfRule>
  </conditionalFormatting>
  <conditionalFormatting sqref="N237:P237">
    <cfRule type="expression" dxfId="34094" priority="49970">
      <formula>$I237=0</formula>
    </cfRule>
  </conditionalFormatting>
  <conditionalFormatting sqref="O237:P237">
    <cfRule type="cellIs" dxfId="34093" priority="49968" operator="lessThan">
      <formula>0</formula>
    </cfRule>
    <cfRule type="cellIs" dxfId="34092" priority="49969" operator="lessThan">
      <formula>0</formula>
    </cfRule>
  </conditionalFormatting>
  <conditionalFormatting sqref="Q237">
    <cfRule type="expression" dxfId="34091" priority="49967">
      <formula>$I237=0</formula>
    </cfRule>
  </conditionalFormatting>
  <conditionalFormatting sqref="R237:T237">
    <cfRule type="expression" dxfId="34090" priority="49966">
      <formula>$I237=0</formula>
    </cfRule>
  </conditionalFormatting>
  <conditionalFormatting sqref="S237:T237">
    <cfRule type="cellIs" dxfId="34089" priority="49964" operator="lessThan">
      <formula>0</formula>
    </cfRule>
    <cfRule type="cellIs" dxfId="34088" priority="49965" operator="lessThan">
      <formula>0</formula>
    </cfRule>
  </conditionalFormatting>
  <conditionalFormatting sqref="U237">
    <cfRule type="expression" dxfId="34087" priority="49963">
      <formula>$I237=0</formula>
    </cfRule>
  </conditionalFormatting>
  <conditionalFormatting sqref="B238">
    <cfRule type="expression" dxfId="34086" priority="49962">
      <formula>$I238=0</formula>
    </cfRule>
  </conditionalFormatting>
  <conditionalFormatting sqref="F238">
    <cfRule type="expression" dxfId="34085" priority="49961">
      <formula>$I238=0</formula>
    </cfRule>
  </conditionalFormatting>
  <conditionalFormatting sqref="I238">
    <cfRule type="expression" dxfId="34084" priority="49960">
      <formula>$I238=0</formula>
    </cfRule>
  </conditionalFormatting>
  <conditionalFormatting sqref="K238">
    <cfRule type="expression" dxfId="34083" priority="49959">
      <formula>$I238=0</formula>
    </cfRule>
  </conditionalFormatting>
  <conditionalFormatting sqref="M238">
    <cfRule type="expression" dxfId="34082" priority="49958">
      <formula>$I238=0</formula>
    </cfRule>
  </conditionalFormatting>
  <conditionalFormatting sqref="Q238">
    <cfRule type="expression" dxfId="34081" priority="49957">
      <formula>$I238=0</formula>
    </cfRule>
  </conditionalFormatting>
  <conditionalFormatting sqref="U238">
    <cfRule type="expression" dxfId="34080" priority="49956">
      <formula>$I238=0</formula>
    </cfRule>
  </conditionalFormatting>
  <conditionalFormatting sqref="B239">
    <cfRule type="expression" dxfId="34079" priority="49952">
      <formula>$I239=0</formula>
    </cfRule>
  </conditionalFormatting>
  <conditionalFormatting sqref="C239:E239">
    <cfRule type="expression" dxfId="34078" priority="49951">
      <formula>$I239=0</formula>
    </cfRule>
  </conditionalFormatting>
  <conditionalFormatting sqref="D239:E239">
    <cfRule type="cellIs" dxfId="34077" priority="49949" operator="lessThan">
      <formula>0</formula>
    </cfRule>
    <cfRule type="cellIs" dxfId="34076" priority="49950" operator="lessThan">
      <formula>0</formula>
    </cfRule>
  </conditionalFormatting>
  <conditionalFormatting sqref="F239">
    <cfRule type="expression" dxfId="34075" priority="49948">
      <formula>$I239=0</formula>
    </cfRule>
  </conditionalFormatting>
  <conditionalFormatting sqref="G239:H239">
    <cfRule type="cellIs" dxfId="34074" priority="49945" operator="lessThan">
      <formula>0</formula>
    </cfRule>
    <cfRule type="cellIs" dxfId="34073" priority="49946" operator="lessThan">
      <formula>0</formula>
    </cfRule>
  </conditionalFormatting>
  <conditionalFormatting sqref="I239">
    <cfRule type="expression" dxfId="34072" priority="49944">
      <formula>$I239=0</formula>
    </cfRule>
  </conditionalFormatting>
  <conditionalFormatting sqref="J239">
    <cfRule type="expression" dxfId="34071" priority="49943">
      <formula>$I239=0</formula>
    </cfRule>
  </conditionalFormatting>
  <conditionalFormatting sqref="K239">
    <cfRule type="expression" dxfId="34070" priority="49940">
      <formula>$I239=0</formula>
    </cfRule>
  </conditionalFormatting>
  <conditionalFormatting sqref="M239">
    <cfRule type="expression" dxfId="34069" priority="49936">
      <formula>$I239=0</formula>
    </cfRule>
  </conditionalFormatting>
  <conditionalFormatting sqref="N239:P239">
    <cfRule type="expression" dxfId="34068" priority="49935">
      <formula>$I239=0</formula>
    </cfRule>
  </conditionalFormatting>
  <conditionalFormatting sqref="O239:P239">
    <cfRule type="cellIs" dxfId="34067" priority="49933" operator="lessThan">
      <formula>0</formula>
    </cfRule>
    <cfRule type="cellIs" dxfId="34066" priority="49934" operator="lessThan">
      <formula>0</formula>
    </cfRule>
  </conditionalFormatting>
  <conditionalFormatting sqref="Q239">
    <cfRule type="expression" dxfId="34065" priority="49932">
      <formula>$I239=0</formula>
    </cfRule>
  </conditionalFormatting>
  <conditionalFormatting sqref="R239:T239">
    <cfRule type="expression" dxfId="34064" priority="49931">
      <formula>$I239=0</formula>
    </cfRule>
  </conditionalFormatting>
  <conditionalFormatting sqref="S239:T239">
    <cfRule type="cellIs" dxfId="34063" priority="49929" operator="lessThan">
      <formula>0</formula>
    </cfRule>
    <cfRule type="cellIs" dxfId="34062" priority="49930" operator="lessThan">
      <formula>0</formula>
    </cfRule>
  </conditionalFormatting>
  <conditionalFormatting sqref="U239">
    <cfRule type="expression" dxfId="34061" priority="49928">
      <formula>$I239=0</formula>
    </cfRule>
  </conditionalFormatting>
  <conditionalFormatting sqref="B240">
    <cfRule type="expression" dxfId="34060" priority="49927">
      <formula>$I240=0</formula>
    </cfRule>
  </conditionalFormatting>
  <conditionalFormatting sqref="F240">
    <cfRule type="expression" dxfId="34059" priority="49926">
      <formula>$I240=0</formula>
    </cfRule>
  </conditionalFormatting>
  <conditionalFormatting sqref="I240">
    <cfRule type="expression" dxfId="34058" priority="49925">
      <formula>$I240=0</formula>
    </cfRule>
  </conditionalFormatting>
  <conditionalFormatting sqref="K240">
    <cfRule type="expression" dxfId="34057" priority="49924">
      <formula>$I240=0</formula>
    </cfRule>
  </conditionalFormatting>
  <conditionalFormatting sqref="M240">
    <cfRule type="expression" dxfId="34056" priority="49923">
      <formula>$I240=0</formula>
    </cfRule>
  </conditionalFormatting>
  <conditionalFormatting sqref="Q240">
    <cfRule type="expression" dxfId="34055" priority="49922">
      <formula>$I240=0</formula>
    </cfRule>
  </conditionalFormatting>
  <conditionalFormatting sqref="U240">
    <cfRule type="expression" dxfId="34054" priority="49921">
      <formula>$I240=0</formula>
    </cfRule>
  </conditionalFormatting>
  <conditionalFormatting sqref="B241">
    <cfRule type="expression" dxfId="34053" priority="49917">
      <formula>$I241=0</formula>
    </cfRule>
  </conditionalFormatting>
  <conditionalFormatting sqref="C241:E241">
    <cfRule type="expression" dxfId="34052" priority="49916">
      <formula>$I241=0</formula>
    </cfRule>
  </conditionalFormatting>
  <conditionalFormatting sqref="D241:E241">
    <cfRule type="cellIs" dxfId="34051" priority="49914" operator="lessThan">
      <formula>0</formula>
    </cfRule>
    <cfRule type="cellIs" dxfId="34050" priority="49915" operator="lessThan">
      <formula>0</formula>
    </cfRule>
  </conditionalFormatting>
  <conditionalFormatting sqref="F241">
    <cfRule type="expression" dxfId="34049" priority="49913">
      <formula>$I241=0</formula>
    </cfRule>
  </conditionalFormatting>
  <conditionalFormatting sqref="G241:H241">
    <cfRule type="cellIs" dxfId="34048" priority="49910" operator="lessThan">
      <formula>0</formula>
    </cfRule>
    <cfRule type="cellIs" dxfId="34047" priority="49911" operator="lessThan">
      <formula>0</formula>
    </cfRule>
  </conditionalFormatting>
  <conditionalFormatting sqref="I241">
    <cfRule type="expression" dxfId="34046" priority="49909">
      <formula>$I241=0</formula>
    </cfRule>
  </conditionalFormatting>
  <conditionalFormatting sqref="J241">
    <cfRule type="expression" dxfId="34045" priority="49908">
      <formula>$I241=0</formula>
    </cfRule>
  </conditionalFormatting>
  <conditionalFormatting sqref="K241">
    <cfRule type="expression" dxfId="34044" priority="49905">
      <formula>$I241=0</formula>
    </cfRule>
  </conditionalFormatting>
  <conditionalFormatting sqref="M241">
    <cfRule type="expression" dxfId="34043" priority="49901">
      <formula>$I241=0</formula>
    </cfRule>
  </conditionalFormatting>
  <conditionalFormatting sqref="N241:P241">
    <cfRule type="expression" dxfId="34042" priority="49900">
      <formula>$I241=0</formula>
    </cfRule>
  </conditionalFormatting>
  <conditionalFormatting sqref="O241:P241">
    <cfRule type="cellIs" dxfId="34041" priority="49898" operator="lessThan">
      <formula>0</formula>
    </cfRule>
    <cfRule type="cellIs" dxfId="34040" priority="49899" operator="lessThan">
      <formula>0</formula>
    </cfRule>
  </conditionalFormatting>
  <conditionalFormatting sqref="Q241">
    <cfRule type="expression" dxfId="34039" priority="49897">
      <formula>$I241=0</formula>
    </cfRule>
  </conditionalFormatting>
  <conditionalFormatting sqref="R241:T241">
    <cfRule type="expression" dxfId="34038" priority="49896">
      <formula>$I241=0</formula>
    </cfRule>
  </conditionalFormatting>
  <conditionalFormatting sqref="S241:T241">
    <cfRule type="cellIs" dxfId="34037" priority="49894" operator="lessThan">
      <formula>0</formula>
    </cfRule>
    <cfRule type="cellIs" dxfId="34036" priority="49895" operator="lessThan">
      <formula>0</formula>
    </cfRule>
  </conditionalFormatting>
  <conditionalFormatting sqref="U241">
    <cfRule type="expression" dxfId="34035" priority="49893">
      <formula>$I241=0</formula>
    </cfRule>
  </conditionalFormatting>
  <conditionalFormatting sqref="B242">
    <cfRule type="expression" dxfId="34034" priority="49892">
      <formula>$I242=0</formula>
    </cfRule>
  </conditionalFormatting>
  <conditionalFormatting sqref="F242">
    <cfRule type="expression" dxfId="34033" priority="49891">
      <formula>$I242=0</formula>
    </cfRule>
  </conditionalFormatting>
  <conditionalFormatting sqref="I242">
    <cfRule type="expression" dxfId="34032" priority="49890">
      <formula>$I242=0</formula>
    </cfRule>
  </conditionalFormatting>
  <conditionalFormatting sqref="K242">
    <cfRule type="expression" dxfId="34031" priority="49889">
      <formula>$I242=0</formula>
    </cfRule>
  </conditionalFormatting>
  <conditionalFormatting sqref="M242">
    <cfRule type="expression" dxfId="34030" priority="49888">
      <formula>$I242=0</formula>
    </cfRule>
  </conditionalFormatting>
  <conditionalFormatting sqref="Q242">
    <cfRule type="expression" dxfId="34029" priority="49887">
      <formula>$I242=0</formula>
    </cfRule>
  </conditionalFormatting>
  <conditionalFormatting sqref="U242">
    <cfRule type="expression" dxfId="34028" priority="49886">
      <formula>$I242=0</formula>
    </cfRule>
  </conditionalFormatting>
  <conditionalFormatting sqref="B243">
    <cfRule type="expression" dxfId="34027" priority="49882">
      <formula>$I243=0</formula>
    </cfRule>
  </conditionalFormatting>
  <conditionalFormatting sqref="C243:E243">
    <cfRule type="expression" dxfId="34026" priority="49881">
      <formula>$I243=0</formula>
    </cfRule>
  </conditionalFormatting>
  <conditionalFormatting sqref="D243:E243">
    <cfRule type="cellIs" dxfId="34025" priority="49879" operator="lessThan">
      <formula>0</formula>
    </cfRule>
    <cfRule type="cellIs" dxfId="34024" priority="49880" operator="lessThan">
      <formula>0</formula>
    </cfRule>
  </conditionalFormatting>
  <conditionalFormatting sqref="F243">
    <cfRule type="expression" dxfId="34023" priority="49878">
      <formula>$I243=0</formula>
    </cfRule>
  </conditionalFormatting>
  <conditionalFormatting sqref="G243:H243">
    <cfRule type="cellIs" dxfId="34022" priority="49875" operator="lessThan">
      <formula>0</formula>
    </cfRule>
    <cfRule type="cellIs" dxfId="34021" priority="49876" operator="lessThan">
      <formula>0</formula>
    </cfRule>
  </conditionalFormatting>
  <conditionalFormatting sqref="I243">
    <cfRule type="expression" dxfId="34020" priority="49874">
      <formula>$I243=0</formula>
    </cfRule>
  </conditionalFormatting>
  <conditionalFormatting sqref="J243">
    <cfRule type="expression" dxfId="34019" priority="49873">
      <formula>$I243=0</formula>
    </cfRule>
  </conditionalFormatting>
  <conditionalFormatting sqref="K243">
    <cfRule type="expression" dxfId="34018" priority="49870">
      <formula>$I243=0</formula>
    </cfRule>
  </conditionalFormatting>
  <conditionalFormatting sqref="M243">
    <cfRule type="expression" dxfId="34017" priority="49866">
      <formula>$I243=0</formula>
    </cfRule>
  </conditionalFormatting>
  <conditionalFormatting sqref="N243:P243">
    <cfRule type="expression" dxfId="34016" priority="49865">
      <formula>$I243=0</formula>
    </cfRule>
  </conditionalFormatting>
  <conditionalFormatting sqref="O243:P243">
    <cfRule type="cellIs" dxfId="34015" priority="49863" operator="lessThan">
      <formula>0</formula>
    </cfRule>
    <cfRule type="cellIs" dxfId="34014" priority="49864" operator="lessThan">
      <formula>0</formula>
    </cfRule>
  </conditionalFormatting>
  <conditionalFormatting sqref="Q243">
    <cfRule type="expression" dxfId="34013" priority="49862">
      <formula>$I243=0</formula>
    </cfRule>
  </conditionalFormatting>
  <conditionalFormatting sqref="R243:T243">
    <cfRule type="expression" dxfId="34012" priority="49861">
      <formula>$I243=0</formula>
    </cfRule>
  </conditionalFormatting>
  <conditionalFormatting sqref="S243:T243">
    <cfRule type="cellIs" dxfId="34011" priority="49859" operator="lessThan">
      <formula>0</formula>
    </cfRule>
    <cfRule type="cellIs" dxfId="34010" priority="49860" operator="lessThan">
      <formula>0</formula>
    </cfRule>
  </conditionalFormatting>
  <conditionalFormatting sqref="U243">
    <cfRule type="expression" dxfId="34009" priority="49858">
      <formula>$I243=0</formula>
    </cfRule>
  </conditionalFormatting>
  <conditionalFormatting sqref="B244">
    <cfRule type="expression" dxfId="34008" priority="49857">
      <formula>$I244=0</formula>
    </cfRule>
  </conditionalFormatting>
  <conditionalFormatting sqref="F244">
    <cfRule type="expression" dxfId="34007" priority="49856">
      <formula>$I244=0</formula>
    </cfRule>
  </conditionalFormatting>
  <conditionalFormatting sqref="I244">
    <cfRule type="expression" dxfId="34006" priority="49855">
      <formula>$I244=0</formula>
    </cfRule>
  </conditionalFormatting>
  <conditionalFormatting sqref="K244">
    <cfRule type="expression" dxfId="34005" priority="49854">
      <formula>$I244=0</formula>
    </cfRule>
  </conditionalFormatting>
  <conditionalFormatting sqref="M244">
    <cfRule type="expression" dxfId="34004" priority="49853">
      <formula>$I244=0</formula>
    </cfRule>
  </conditionalFormatting>
  <conditionalFormatting sqref="Q244">
    <cfRule type="expression" dxfId="34003" priority="49852">
      <formula>$I244=0</formula>
    </cfRule>
  </conditionalFormatting>
  <conditionalFormatting sqref="U244">
    <cfRule type="expression" dxfId="34002" priority="49851">
      <formula>$I244=0</formula>
    </cfRule>
  </conditionalFormatting>
  <conditionalFormatting sqref="B245">
    <cfRule type="expression" dxfId="34001" priority="49847">
      <formula>$I245=0</formula>
    </cfRule>
  </conditionalFormatting>
  <conditionalFormatting sqref="C245:E245">
    <cfRule type="expression" dxfId="34000" priority="49846">
      <formula>$I245=0</formula>
    </cfRule>
  </conditionalFormatting>
  <conditionalFormatting sqref="D245:E245">
    <cfRule type="cellIs" dxfId="33999" priority="49844" operator="lessThan">
      <formula>0</formula>
    </cfRule>
    <cfRule type="cellIs" dxfId="33998" priority="49845" operator="lessThan">
      <formula>0</formula>
    </cfRule>
  </conditionalFormatting>
  <conditionalFormatting sqref="F245">
    <cfRule type="expression" dxfId="33997" priority="49843">
      <formula>$I245=0</formula>
    </cfRule>
  </conditionalFormatting>
  <conditionalFormatting sqref="G245:H245">
    <cfRule type="cellIs" dxfId="33996" priority="49840" operator="lessThan">
      <formula>0</formula>
    </cfRule>
    <cfRule type="cellIs" dxfId="33995" priority="49841" operator="lessThan">
      <formula>0</formula>
    </cfRule>
  </conditionalFormatting>
  <conditionalFormatting sqref="I245">
    <cfRule type="expression" dxfId="33994" priority="49839">
      <formula>$I245=0</formula>
    </cfRule>
  </conditionalFormatting>
  <conditionalFormatting sqref="J245">
    <cfRule type="expression" dxfId="33993" priority="49838">
      <formula>$I245=0</formula>
    </cfRule>
  </conditionalFormatting>
  <conditionalFormatting sqref="K245">
    <cfRule type="expression" dxfId="33992" priority="49835">
      <formula>$I245=0</formula>
    </cfRule>
  </conditionalFormatting>
  <conditionalFormatting sqref="M245">
    <cfRule type="expression" dxfId="33991" priority="49831">
      <formula>$I245=0</formula>
    </cfRule>
  </conditionalFormatting>
  <conditionalFormatting sqref="N245:P245">
    <cfRule type="expression" dxfId="33990" priority="49830">
      <formula>$I245=0</formula>
    </cfRule>
  </conditionalFormatting>
  <conditionalFormatting sqref="O245:P245">
    <cfRule type="cellIs" dxfId="33989" priority="49828" operator="lessThan">
      <formula>0</formula>
    </cfRule>
    <cfRule type="cellIs" dxfId="33988" priority="49829" operator="lessThan">
      <formula>0</formula>
    </cfRule>
  </conditionalFormatting>
  <conditionalFormatting sqref="Q245">
    <cfRule type="expression" dxfId="33987" priority="49827">
      <formula>$I245=0</formula>
    </cfRule>
  </conditionalFormatting>
  <conditionalFormatting sqref="R245:T245">
    <cfRule type="expression" dxfId="33986" priority="49826">
      <formula>$I245=0</formula>
    </cfRule>
  </conditionalFormatting>
  <conditionalFormatting sqref="S245:T245">
    <cfRule type="cellIs" dxfId="33985" priority="49824" operator="lessThan">
      <formula>0</formula>
    </cfRule>
    <cfRule type="cellIs" dxfId="33984" priority="49825" operator="lessThan">
      <formula>0</formula>
    </cfRule>
  </conditionalFormatting>
  <conditionalFormatting sqref="U245">
    <cfRule type="expression" dxfId="33983" priority="49823">
      <formula>$I245=0</formula>
    </cfRule>
  </conditionalFormatting>
  <conditionalFormatting sqref="B246">
    <cfRule type="expression" dxfId="33982" priority="49822">
      <formula>$I246=0</formula>
    </cfRule>
  </conditionalFormatting>
  <conditionalFormatting sqref="F246">
    <cfRule type="expression" dxfId="33981" priority="49821">
      <formula>$I246=0</formula>
    </cfRule>
  </conditionalFormatting>
  <conditionalFormatting sqref="I246">
    <cfRule type="expression" dxfId="33980" priority="49820">
      <formula>$I246=0</formula>
    </cfRule>
  </conditionalFormatting>
  <conditionalFormatting sqref="K246">
    <cfRule type="expression" dxfId="33979" priority="49819">
      <formula>$I246=0</formula>
    </cfRule>
  </conditionalFormatting>
  <conditionalFormatting sqref="M246">
    <cfRule type="expression" dxfId="33978" priority="49818">
      <formula>$I246=0</formula>
    </cfRule>
  </conditionalFormatting>
  <conditionalFormatting sqref="Q246">
    <cfRule type="expression" dxfId="33977" priority="49817">
      <formula>$I246=0</formula>
    </cfRule>
  </conditionalFormatting>
  <conditionalFormatting sqref="U246">
    <cfRule type="expression" dxfId="33976" priority="49816">
      <formula>$I246=0</formula>
    </cfRule>
  </conditionalFormatting>
  <conditionalFormatting sqref="B247">
    <cfRule type="expression" dxfId="33975" priority="49812">
      <formula>$I247=0</formula>
    </cfRule>
  </conditionalFormatting>
  <conditionalFormatting sqref="C247:E247">
    <cfRule type="expression" dxfId="33974" priority="49811">
      <formula>$I247=0</formula>
    </cfRule>
  </conditionalFormatting>
  <conditionalFormatting sqref="D247:E247">
    <cfRule type="cellIs" dxfId="33973" priority="49809" operator="lessThan">
      <formula>0</formula>
    </cfRule>
    <cfRule type="cellIs" dxfId="33972" priority="49810" operator="lessThan">
      <formula>0</formula>
    </cfRule>
  </conditionalFormatting>
  <conditionalFormatting sqref="F247">
    <cfRule type="expression" dxfId="33971" priority="49808">
      <formula>$I247=0</formula>
    </cfRule>
  </conditionalFormatting>
  <conditionalFormatting sqref="G247:H247">
    <cfRule type="cellIs" dxfId="33970" priority="49805" operator="lessThan">
      <formula>0</formula>
    </cfRule>
    <cfRule type="cellIs" dxfId="33969" priority="49806" operator="lessThan">
      <formula>0</formula>
    </cfRule>
  </conditionalFormatting>
  <conditionalFormatting sqref="I247">
    <cfRule type="expression" dxfId="33968" priority="49804">
      <formula>$I247=0</formula>
    </cfRule>
  </conditionalFormatting>
  <conditionalFormatting sqref="J247">
    <cfRule type="expression" dxfId="33967" priority="49803">
      <formula>$I247=0</formula>
    </cfRule>
  </conditionalFormatting>
  <conditionalFormatting sqref="K247">
    <cfRule type="expression" dxfId="33966" priority="49800">
      <formula>$I247=0</formula>
    </cfRule>
  </conditionalFormatting>
  <conditionalFormatting sqref="M247">
    <cfRule type="expression" dxfId="33965" priority="49796">
      <formula>$I247=0</formula>
    </cfRule>
  </conditionalFormatting>
  <conditionalFormatting sqref="N247:P247">
    <cfRule type="expression" dxfId="33964" priority="49795">
      <formula>$I247=0</formula>
    </cfRule>
  </conditionalFormatting>
  <conditionalFormatting sqref="O247:P247">
    <cfRule type="cellIs" dxfId="33963" priority="49793" operator="lessThan">
      <formula>0</formula>
    </cfRule>
    <cfRule type="cellIs" dxfId="33962" priority="49794" operator="lessThan">
      <formula>0</formula>
    </cfRule>
  </conditionalFormatting>
  <conditionalFormatting sqref="Q247">
    <cfRule type="expression" dxfId="33961" priority="49792">
      <formula>$I247=0</formula>
    </cfRule>
  </conditionalFormatting>
  <conditionalFormatting sqref="R247:T247">
    <cfRule type="expression" dxfId="33960" priority="49791">
      <formula>$I247=0</formula>
    </cfRule>
  </conditionalFormatting>
  <conditionalFormatting sqref="S247:T247">
    <cfRule type="cellIs" dxfId="33959" priority="49789" operator="lessThan">
      <formula>0</formula>
    </cfRule>
    <cfRule type="cellIs" dxfId="33958" priority="49790" operator="lessThan">
      <formula>0</formula>
    </cfRule>
  </conditionalFormatting>
  <conditionalFormatting sqref="U247">
    <cfRule type="expression" dxfId="33957" priority="49788">
      <formula>$I247=0</formula>
    </cfRule>
  </conditionalFormatting>
  <conditionalFormatting sqref="B248">
    <cfRule type="expression" dxfId="33956" priority="49787">
      <formula>$I248=0</formula>
    </cfRule>
  </conditionalFormatting>
  <conditionalFormatting sqref="F248">
    <cfRule type="expression" dxfId="33955" priority="49786">
      <formula>$I248=0</formula>
    </cfRule>
  </conditionalFormatting>
  <conditionalFormatting sqref="I248">
    <cfRule type="expression" dxfId="33954" priority="49785">
      <formula>$I248=0</formula>
    </cfRule>
  </conditionalFormatting>
  <conditionalFormatting sqref="K248">
    <cfRule type="expression" dxfId="33953" priority="49784">
      <formula>$I248=0</formula>
    </cfRule>
  </conditionalFormatting>
  <conditionalFormatting sqref="M248">
    <cfRule type="expression" dxfId="33952" priority="49783">
      <formula>$I248=0</formula>
    </cfRule>
  </conditionalFormatting>
  <conditionalFormatting sqref="Q248">
    <cfRule type="expression" dxfId="33951" priority="49782">
      <formula>$I248=0</formula>
    </cfRule>
  </conditionalFormatting>
  <conditionalFormatting sqref="U248">
    <cfRule type="expression" dxfId="33950" priority="49781">
      <formula>$I248=0</formula>
    </cfRule>
  </conditionalFormatting>
  <conditionalFormatting sqref="B249">
    <cfRule type="expression" dxfId="33949" priority="49777">
      <formula>$I249=0</formula>
    </cfRule>
  </conditionalFormatting>
  <conditionalFormatting sqref="C249:E249">
    <cfRule type="expression" dxfId="33948" priority="49776">
      <formula>$I249=0</formula>
    </cfRule>
  </conditionalFormatting>
  <conditionalFormatting sqref="D249:E249">
    <cfRule type="cellIs" dxfId="33947" priority="49774" operator="lessThan">
      <formula>0</formula>
    </cfRule>
    <cfRule type="cellIs" dxfId="33946" priority="49775" operator="lessThan">
      <formula>0</formula>
    </cfRule>
  </conditionalFormatting>
  <conditionalFormatting sqref="F249">
    <cfRule type="expression" dxfId="33945" priority="49773">
      <formula>$I249=0</formula>
    </cfRule>
  </conditionalFormatting>
  <conditionalFormatting sqref="G249:H249">
    <cfRule type="cellIs" dxfId="33944" priority="49770" operator="lessThan">
      <formula>0</formula>
    </cfRule>
    <cfRule type="cellIs" dxfId="33943" priority="49771" operator="lessThan">
      <formula>0</formula>
    </cfRule>
  </conditionalFormatting>
  <conditionalFormatting sqref="I249">
    <cfRule type="expression" dxfId="33942" priority="49769">
      <formula>$I249=0</formula>
    </cfRule>
  </conditionalFormatting>
  <conditionalFormatting sqref="J249">
    <cfRule type="expression" dxfId="33941" priority="49768">
      <formula>$I249=0</formula>
    </cfRule>
  </conditionalFormatting>
  <conditionalFormatting sqref="K249">
    <cfRule type="expression" dxfId="33940" priority="49765">
      <formula>$I249=0</formula>
    </cfRule>
  </conditionalFormatting>
  <conditionalFormatting sqref="M249">
    <cfRule type="expression" dxfId="33939" priority="49761">
      <formula>$I249=0</formula>
    </cfRule>
  </conditionalFormatting>
  <conditionalFormatting sqref="N249:P249">
    <cfRule type="expression" dxfId="33938" priority="49760">
      <formula>$I249=0</formula>
    </cfRule>
  </conditionalFormatting>
  <conditionalFormatting sqref="O249:P249">
    <cfRule type="cellIs" dxfId="33937" priority="49758" operator="lessThan">
      <formula>0</formula>
    </cfRule>
    <cfRule type="cellIs" dxfId="33936" priority="49759" operator="lessThan">
      <formula>0</formula>
    </cfRule>
  </conditionalFormatting>
  <conditionalFormatting sqref="Q249">
    <cfRule type="expression" dxfId="33935" priority="49757">
      <formula>$I249=0</formula>
    </cfRule>
  </conditionalFormatting>
  <conditionalFormatting sqref="R249:T249">
    <cfRule type="expression" dxfId="33934" priority="49756">
      <formula>$I249=0</formula>
    </cfRule>
  </conditionalFormatting>
  <conditionalFormatting sqref="S249:T249">
    <cfRule type="cellIs" dxfId="33933" priority="49754" operator="lessThan">
      <formula>0</formula>
    </cfRule>
    <cfRule type="cellIs" dxfId="33932" priority="49755" operator="lessThan">
      <formula>0</formula>
    </cfRule>
  </conditionalFormatting>
  <conditionalFormatting sqref="U249">
    <cfRule type="expression" dxfId="33931" priority="49753">
      <formula>$I249=0</formula>
    </cfRule>
  </conditionalFormatting>
  <conditionalFormatting sqref="B250">
    <cfRule type="expression" dxfId="33930" priority="49752">
      <formula>$I250=0</formula>
    </cfRule>
  </conditionalFormatting>
  <conditionalFormatting sqref="F250">
    <cfRule type="expression" dxfId="33929" priority="49751">
      <formula>$I250=0</formula>
    </cfRule>
  </conditionalFormatting>
  <conditionalFormatting sqref="I250">
    <cfRule type="expression" dxfId="33928" priority="49750">
      <formula>$I250=0</formula>
    </cfRule>
  </conditionalFormatting>
  <conditionalFormatting sqref="K250">
    <cfRule type="expression" dxfId="33927" priority="49749">
      <formula>$I250=0</formula>
    </cfRule>
  </conditionalFormatting>
  <conditionalFormatting sqref="M250">
    <cfRule type="expression" dxfId="33926" priority="49748">
      <formula>$I250=0</formula>
    </cfRule>
  </conditionalFormatting>
  <conditionalFormatting sqref="Q250">
    <cfRule type="expression" dxfId="33925" priority="49747">
      <formula>$I250=0</formula>
    </cfRule>
  </conditionalFormatting>
  <conditionalFormatting sqref="U250">
    <cfRule type="expression" dxfId="33924" priority="49746">
      <formula>$I250=0</formula>
    </cfRule>
  </conditionalFormatting>
  <conditionalFormatting sqref="B251">
    <cfRule type="expression" dxfId="33923" priority="49742">
      <formula>$I251=0</formula>
    </cfRule>
  </conditionalFormatting>
  <conditionalFormatting sqref="C251:E251">
    <cfRule type="expression" dxfId="33922" priority="49741">
      <formula>$I251=0</formula>
    </cfRule>
  </conditionalFormatting>
  <conditionalFormatting sqref="D251:E251">
    <cfRule type="cellIs" dxfId="33921" priority="49739" operator="lessThan">
      <formula>0</formula>
    </cfRule>
    <cfRule type="cellIs" dxfId="33920" priority="49740" operator="lessThan">
      <formula>0</formula>
    </cfRule>
  </conditionalFormatting>
  <conditionalFormatting sqref="F251">
    <cfRule type="expression" dxfId="33919" priority="49738">
      <formula>$I251=0</formula>
    </cfRule>
  </conditionalFormatting>
  <conditionalFormatting sqref="G251:H251">
    <cfRule type="cellIs" dxfId="33918" priority="49735" operator="lessThan">
      <formula>0</formula>
    </cfRule>
    <cfRule type="cellIs" dxfId="33917" priority="49736" operator="lessThan">
      <formula>0</formula>
    </cfRule>
  </conditionalFormatting>
  <conditionalFormatting sqref="I251">
    <cfRule type="expression" dxfId="33916" priority="49734">
      <formula>$I251=0</formula>
    </cfRule>
  </conditionalFormatting>
  <conditionalFormatting sqref="J251">
    <cfRule type="expression" dxfId="33915" priority="49733">
      <formula>$I251=0</formula>
    </cfRule>
  </conditionalFormatting>
  <conditionalFormatting sqref="K251">
    <cfRule type="expression" dxfId="33914" priority="49730">
      <formula>$I251=0</formula>
    </cfRule>
  </conditionalFormatting>
  <conditionalFormatting sqref="M251">
    <cfRule type="expression" dxfId="33913" priority="49726">
      <formula>$I251=0</formula>
    </cfRule>
  </conditionalFormatting>
  <conditionalFormatting sqref="N251:P251">
    <cfRule type="expression" dxfId="33912" priority="49725">
      <formula>$I251=0</formula>
    </cfRule>
  </conditionalFormatting>
  <conditionalFormatting sqref="O251:P251">
    <cfRule type="cellIs" dxfId="33911" priority="49723" operator="lessThan">
      <formula>0</formula>
    </cfRule>
    <cfRule type="cellIs" dxfId="33910" priority="49724" operator="lessThan">
      <formula>0</formula>
    </cfRule>
  </conditionalFormatting>
  <conditionalFormatting sqref="Q251">
    <cfRule type="expression" dxfId="33909" priority="49722">
      <formula>$I251=0</formula>
    </cfRule>
  </conditionalFormatting>
  <conditionalFormatting sqref="R251:T251">
    <cfRule type="expression" dxfId="33908" priority="49721">
      <formula>$I251=0</formula>
    </cfRule>
  </conditionalFormatting>
  <conditionalFormatting sqref="S251:T251">
    <cfRule type="cellIs" dxfId="33907" priority="49719" operator="lessThan">
      <formula>0</formula>
    </cfRule>
    <cfRule type="cellIs" dxfId="33906" priority="49720" operator="lessThan">
      <formula>0</formula>
    </cfRule>
  </conditionalFormatting>
  <conditionalFormatting sqref="U251">
    <cfRule type="expression" dxfId="33905" priority="49718">
      <formula>$I251=0</formula>
    </cfRule>
  </conditionalFormatting>
  <conditionalFormatting sqref="B252">
    <cfRule type="expression" dxfId="33904" priority="49717">
      <formula>$I252=0</formula>
    </cfRule>
  </conditionalFormatting>
  <conditionalFormatting sqref="F252">
    <cfRule type="expression" dxfId="33903" priority="49716">
      <formula>$I252=0</formula>
    </cfRule>
  </conditionalFormatting>
  <conditionalFormatting sqref="I252">
    <cfRule type="expression" dxfId="33902" priority="49715">
      <formula>$I252=0</formula>
    </cfRule>
  </conditionalFormatting>
  <conditionalFormatting sqref="K252">
    <cfRule type="expression" dxfId="33901" priority="49714">
      <formula>$I252=0</formula>
    </cfRule>
  </conditionalFormatting>
  <conditionalFormatting sqref="M252">
    <cfRule type="expression" dxfId="33900" priority="49713">
      <formula>$I252=0</formula>
    </cfRule>
  </conditionalFormatting>
  <conditionalFormatting sqref="Q252">
    <cfRule type="expression" dxfId="33899" priority="49712">
      <formula>$I252=0</formula>
    </cfRule>
  </conditionalFormatting>
  <conditionalFormatting sqref="U252">
    <cfRule type="expression" dxfId="33898" priority="49711">
      <formula>$I252=0</formula>
    </cfRule>
  </conditionalFormatting>
  <conditionalFormatting sqref="B253">
    <cfRule type="expression" dxfId="33897" priority="49707">
      <formula>$I253=0</formula>
    </cfRule>
  </conditionalFormatting>
  <conditionalFormatting sqref="C253:E253">
    <cfRule type="expression" dxfId="33896" priority="49706">
      <formula>$I253=0</formula>
    </cfRule>
  </conditionalFormatting>
  <conditionalFormatting sqref="D253:E253">
    <cfRule type="cellIs" dxfId="33895" priority="49704" operator="lessThan">
      <formula>0</formula>
    </cfRule>
    <cfRule type="cellIs" dxfId="33894" priority="49705" operator="lessThan">
      <formula>0</formula>
    </cfRule>
  </conditionalFormatting>
  <conditionalFormatting sqref="F253">
    <cfRule type="expression" dxfId="33893" priority="49703">
      <formula>$I253=0</formula>
    </cfRule>
  </conditionalFormatting>
  <conditionalFormatting sqref="G253:H253">
    <cfRule type="cellIs" dxfId="33892" priority="49700" operator="lessThan">
      <formula>0</formula>
    </cfRule>
    <cfRule type="cellIs" dxfId="33891" priority="49701" operator="lessThan">
      <formula>0</formula>
    </cfRule>
  </conditionalFormatting>
  <conditionalFormatting sqref="I253">
    <cfRule type="expression" dxfId="33890" priority="49699">
      <formula>$I253=0</formula>
    </cfRule>
  </conditionalFormatting>
  <conditionalFormatting sqref="J253">
    <cfRule type="expression" dxfId="33889" priority="49698">
      <formula>$I253=0</formula>
    </cfRule>
  </conditionalFormatting>
  <conditionalFormatting sqref="K253">
    <cfRule type="expression" dxfId="33888" priority="49695">
      <formula>$I253=0</formula>
    </cfRule>
  </conditionalFormatting>
  <conditionalFormatting sqref="M253">
    <cfRule type="expression" dxfId="33887" priority="49691">
      <formula>$I253=0</formula>
    </cfRule>
  </conditionalFormatting>
  <conditionalFormatting sqref="N253:P253">
    <cfRule type="expression" dxfId="33886" priority="49690">
      <formula>$I253=0</formula>
    </cfRule>
  </conditionalFormatting>
  <conditionalFormatting sqref="O253:P253">
    <cfRule type="cellIs" dxfId="33885" priority="49688" operator="lessThan">
      <formula>0</formula>
    </cfRule>
    <cfRule type="cellIs" dxfId="33884" priority="49689" operator="lessThan">
      <formula>0</formula>
    </cfRule>
  </conditionalFormatting>
  <conditionalFormatting sqref="Q253">
    <cfRule type="expression" dxfId="33883" priority="49687">
      <formula>$I253=0</formula>
    </cfRule>
  </conditionalFormatting>
  <conditionalFormatting sqref="R253:T253">
    <cfRule type="expression" dxfId="33882" priority="49686">
      <formula>$I253=0</formula>
    </cfRule>
  </conditionalFormatting>
  <conditionalFormatting sqref="S253:T253">
    <cfRule type="cellIs" dxfId="33881" priority="49684" operator="lessThan">
      <formula>0</formula>
    </cfRule>
    <cfRule type="cellIs" dxfId="33880" priority="49685" operator="lessThan">
      <formula>0</formula>
    </cfRule>
  </conditionalFormatting>
  <conditionalFormatting sqref="U253">
    <cfRule type="expression" dxfId="33879" priority="49683">
      <formula>$I253=0</formula>
    </cfRule>
  </conditionalFormatting>
  <conditionalFormatting sqref="B254">
    <cfRule type="expression" dxfId="33878" priority="49682">
      <formula>$I254=0</formula>
    </cfRule>
  </conditionalFormatting>
  <conditionalFormatting sqref="F254">
    <cfRule type="expression" dxfId="33877" priority="49681">
      <formula>$I254=0</formula>
    </cfRule>
  </conditionalFormatting>
  <conditionalFormatting sqref="I254">
    <cfRule type="expression" dxfId="33876" priority="49680">
      <formula>$I254=0</formula>
    </cfRule>
  </conditionalFormatting>
  <conditionalFormatting sqref="K254">
    <cfRule type="expression" dxfId="33875" priority="49679">
      <formula>$I254=0</formula>
    </cfRule>
  </conditionalFormatting>
  <conditionalFormatting sqref="M254">
    <cfRule type="expression" dxfId="33874" priority="49678">
      <formula>$I254=0</formula>
    </cfRule>
  </conditionalFormatting>
  <conditionalFormatting sqref="Q254">
    <cfRule type="expression" dxfId="33873" priority="49677">
      <formula>$I254=0</formula>
    </cfRule>
  </conditionalFormatting>
  <conditionalFormatting sqref="U254">
    <cfRule type="expression" dxfId="33872" priority="49676">
      <formula>$I254=0</formula>
    </cfRule>
  </conditionalFormatting>
  <conditionalFormatting sqref="B255">
    <cfRule type="expression" dxfId="33871" priority="49672">
      <formula>$I255=0</formula>
    </cfRule>
  </conditionalFormatting>
  <conditionalFormatting sqref="C255:E255">
    <cfRule type="expression" dxfId="33870" priority="49671">
      <formula>$I255=0</formula>
    </cfRule>
  </conditionalFormatting>
  <conditionalFormatting sqref="D255:E255">
    <cfRule type="cellIs" dxfId="33869" priority="49669" operator="lessThan">
      <formula>0</formula>
    </cfRule>
    <cfRule type="cellIs" dxfId="33868" priority="49670" operator="lessThan">
      <formula>0</formula>
    </cfRule>
  </conditionalFormatting>
  <conditionalFormatting sqref="F255">
    <cfRule type="expression" dxfId="33867" priority="49668">
      <formula>$I255=0</formula>
    </cfRule>
  </conditionalFormatting>
  <conditionalFormatting sqref="G255:H255">
    <cfRule type="cellIs" dxfId="33866" priority="49665" operator="lessThan">
      <formula>0</formula>
    </cfRule>
    <cfRule type="cellIs" dxfId="33865" priority="49666" operator="lessThan">
      <formula>0</formula>
    </cfRule>
  </conditionalFormatting>
  <conditionalFormatting sqref="I255">
    <cfRule type="expression" dxfId="33864" priority="49664">
      <formula>$I255=0</formula>
    </cfRule>
  </conditionalFormatting>
  <conditionalFormatting sqref="J255">
    <cfRule type="expression" dxfId="33863" priority="49663">
      <formula>$I255=0</formula>
    </cfRule>
  </conditionalFormatting>
  <conditionalFormatting sqref="K255">
    <cfRule type="expression" dxfId="33862" priority="49660">
      <formula>$I255=0</formula>
    </cfRule>
  </conditionalFormatting>
  <conditionalFormatting sqref="M255">
    <cfRule type="expression" dxfId="33861" priority="49656">
      <formula>$I255=0</formula>
    </cfRule>
  </conditionalFormatting>
  <conditionalFormatting sqref="N255:P255">
    <cfRule type="expression" dxfId="33860" priority="49655">
      <formula>$I255=0</formula>
    </cfRule>
  </conditionalFormatting>
  <conditionalFormatting sqref="O255:P255">
    <cfRule type="cellIs" dxfId="33859" priority="49653" operator="lessThan">
      <formula>0</formula>
    </cfRule>
    <cfRule type="cellIs" dxfId="33858" priority="49654" operator="lessThan">
      <formula>0</formula>
    </cfRule>
  </conditionalFormatting>
  <conditionalFormatting sqref="Q255">
    <cfRule type="expression" dxfId="33857" priority="49652">
      <formula>$I255=0</formula>
    </cfRule>
  </conditionalFormatting>
  <conditionalFormatting sqref="R255:T255">
    <cfRule type="expression" dxfId="33856" priority="49651">
      <formula>$I255=0</formula>
    </cfRule>
  </conditionalFormatting>
  <conditionalFormatting sqref="S255:T255">
    <cfRule type="cellIs" dxfId="33855" priority="49649" operator="lessThan">
      <formula>0</formula>
    </cfRule>
    <cfRule type="cellIs" dxfId="33854" priority="49650" operator="lessThan">
      <formula>0</formula>
    </cfRule>
  </conditionalFormatting>
  <conditionalFormatting sqref="U255">
    <cfRule type="expression" dxfId="33853" priority="49648">
      <formula>$I255=0</formula>
    </cfRule>
  </conditionalFormatting>
  <conditionalFormatting sqref="B256">
    <cfRule type="expression" dxfId="33852" priority="49647">
      <formula>$I256=0</formula>
    </cfRule>
  </conditionalFormatting>
  <conditionalFormatting sqref="F256">
    <cfRule type="expression" dxfId="33851" priority="49646">
      <formula>$I256=0</formula>
    </cfRule>
  </conditionalFormatting>
  <conditionalFormatting sqref="I256">
    <cfRule type="expression" dxfId="33850" priority="49645">
      <formula>$I256=0</formula>
    </cfRule>
  </conditionalFormatting>
  <conditionalFormatting sqref="K256">
    <cfRule type="expression" dxfId="33849" priority="49644">
      <formula>$I256=0</formula>
    </cfRule>
  </conditionalFormatting>
  <conditionalFormatting sqref="M256">
    <cfRule type="expression" dxfId="33848" priority="49643">
      <formula>$I256=0</formula>
    </cfRule>
  </conditionalFormatting>
  <conditionalFormatting sqref="Q256">
    <cfRule type="expression" dxfId="33847" priority="49642">
      <formula>$I256=0</formula>
    </cfRule>
  </conditionalFormatting>
  <conditionalFormatting sqref="U256">
    <cfRule type="expression" dxfId="33846" priority="49641">
      <formula>$I256=0</formula>
    </cfRule>
  </conditionalFormatting>
  <conditionalFormatting sqref="B257">
    <cfRule type="expression" dxfId="33845" priority="49637">
      <formula>$I257=0</formula>
    </cfRule>
  </conditionalFormatting>
  <conditionalFormatting sqref="C257:E257">
    <cfRule type="expression" dxfId="33844" priority="49636">
      <formula>$I257=0</formula>
    </cfRule>
  </conditionalFormatting>
  <conditionalFormatting sqref="D257:E257">
    <cfRule type="cellIs" dxfId="33843" priority="49634" operator="lessThan">
      <formula>0</formula>
    </cfRule>
    <cfRule type="cellIs" dxfId="33842" priority="49635" operator="lessThan">
      <formula>0</formula>
    </cfRule>
  </conditionalFormatting>
  <conditionalFormatting sqref="F257">
    <cfRule type="expression" dxfId="33841" priority="49633">
      <formula>$I257=0</formula>
    </cfRule>
  </conditionalFormatting>
  <conditionalFormatting sqref="G257:H257">
    <cfRule type="cellIs" dxfId="33840" priority="49630" operator="lessThan">
      <formula>0</formula>
    </cfRule>
    <cfRule type="cellIs" dxfId="33839" priority="49631" operator="lessThan">
      <formula>0</formula>
    </cfRule>
  </conditionalFormatting>
  <conditionalFormatting sqref="I257">
    <cfRule type="expression" dxfId="33838" priority="49629">
      <formula>$I257=0</formula>
    </cfRule>
  </conditionalFormatting>
  <conditionalFormatting sqref="J257">
    <cfRule type="expression" dxfId="33837" priority="49628">
      <formula>$I257=0</formula>
    </cfRule>
  </conditionalFormatting>
  <conditionalFormatting sqref="K257">
    <cfRule type="expression" dxfId="33836" priority="49625">
      <formula>$I257=0</formula>
    </cfRule>
  </conditionalFormatting>
  <conditionalFormatting sqref="M257">
    <cfRule type="expression" dxfId="33835" priority="49621">
      <formula>$I257=0</formula>
    </cfRule>
  </conditionalFormatting>
  <conditionalFormatting sqref="N257:P257">
    <cfRule type="expression" dxfId="33834" priority="49620">
      <formula>$I257=0</formula>
    </cfRule>
  </conditionalFormatting>
  <conditionalFormatting sqref="O257:P257">
    <cfRule type="cellIs" dxfId="33833" priority="49618" operator="lessThan">
      <formula>0</formula>
    </cfRule>
    <cfRule type="cellIs" dxfId="33832" priority="49619" operator="lessThan">
      <formula>0</formula>
    </cfRule>
  </conditionalFormatting>
  <conditionalFormatting sqref="Q257">
    <cfRule type="expression" dxfId="33831" priority="49617">
      <formula>$I257=0</formula>
    </cfRule>
  </conditionalFormatting>
  <conditionalFormatting sqref="R257:T257">
    <cfRule type="expression" dxfId="33830" priority="49616">
      <formula>$I257=0</formula>
    </cfRule>
  </conditionalFormatting>
  <conditionalFormatting sqref="S257:T257">
    <cfRule type="cellIs" dxfId="33829" priority="49614" operator="lessThan">
      <formula>0</formula>
    </cfRule>
    <cfRule type="cellIs" dxfId="33828" priority="49615" operator="lessThan">
      <formula>0</formula>
    </cfRule>
  </conditionalFormatting>
  <conditionalFormatting sqref="U257">
    <cfRule type="expression" dxfId="33827" priority="49613">
      <formula>$I257=0</formula>
    </cfRule>
  </conditionalFormatting>
  <conditionalFormatting sqref="B258">
    <cfRule type="expression" dxfId="33826" priority="49612">
      <formula>$I258=0</formula>
    </cfRule>
  </conditionalFormatting>
  <conditionalFormatting sqref="F258">
    <cfRule type="expression" dxfId="33825" priority="49611">
      <formula>$I258=0</formula>
    </cfRule>
  </conditionalFormatting>
  <conditionalFormatting sqref="I258">
    <cfRule type="expression" dxfId="33824" priority="49610">
      <formula>$I258=0</formula>
    </cfRule>
  </conditionalFormatting>
  <conditionalFormatting sqref="K258">
    <cfRule type="expression" dxfId="33823" priority="49609">
      <formula>$I258=0</formula>
    </cfRule>
  </conditionalFormatting>
  <conditionalFormatting sqref="M258">
    <cfRule type="expression" dxfId="33822" priority="49608">
      <formula>$I258=0</formula>
    </cfRule>
  </conditionalFormatting>
  <conditionalFormatting sqref="Q258">
    <cfRule type="expression" dxfId="33821" priority="49607">
      <formula>$I258=0</formula>
    </cfRule>
  </conditionalFormatting>
  <conditionalFormatting sqref="U258">
    <cfRule type="expression" dxfId="33820" priority="49606">
      <formula>$I258=0</formula>
    </cfRule>
  </conditionalFormatting>
  <conditionalFormatting sqref="B259">
    <cfRule type="expression" dxfId="33819" priority="49602">
      <formula>$I259=0</formula>
    </cfRule>
  </conditionalFormatting>
  <conditionalFormatting sqref="C259:E259">
    <cfRule type="expression" dxfId="33818" priority="49601">
      <formula>$I259=0</formula>
    </cfRule>
  </conditionalFormatting>
  <conditionalFormatting sqref="D259:E259">
    <cfRule type="cellIs" dxfId="33817" priority="49599" operator="lessThan">
      <formula>0</formula>
    </cfRule>
    <cfRule type="cellIs" dxfId="33816" priority="49600" operator="lessThan">
      <formula>0</formula>
    </cfRule>
  </conditionalFormatting>
  <conditionalFormatting sqref="F259">
    <cfRule type="expression" dxfId="33815" priority="49598">
      <formula>$I259=0</formula>
    </cfRule>
  </conditionalFormatting>
  <conditionalFormatting sqref="G259:H259">
    <cfRule type="cellIs" dxfId="33814" priority="49595" operator="lessThan">
      <formula>0</formula>
    </cfRule>
    <cfRule type="cellIs" dxfId="33813" priority="49596" operator="lessThan">
      <formula>0</formula>
    </cfRule>
  </conditionalFormatting>
  <conditionalFormatting sqref="I259">
    <cfRule type="expression" dxfId="33812" priority="49594">
      <formula>$I259=0</formula>
    </cfRule>
  </conditionalFormatting>
  <conditionalFormatting sqref="J259">
    <cfRule type="expression" dxfId="33811" priority="49593">
      <formula>$I259=0</formula>
    </cfRule>
  </conditionalFormatting>
  <conditionalFormatting sqref="K259">
    <cfRule type="expression" dxfId="33810" priority="49590">
      <formula>$I259=0</formula>
    </cfRule>
  </conditionalFormatting>
  <conditionalFormatting sqref="M259">
    <cfRule type="expression" dxfId="33809" priority="49586">
      <formula>$I259=0</formula>
    </cfRule>
  </conditionalFormatting>
  <conditionalFormatting sqref="N259:P259">
    <cfRule type="expression" dxfId="33808" priority="49585">
      <formula>$I259=0</formula>
    </cfRule>
  </conditionalFormatting>
  <conditionalFormatting sqref="O259:P259">
    <cfRule type="cellIs" dxfId="33807" priority="49583" operator="lessThan">
      <formula>0</formula>
    </cfRule>
    <cfRule type="cellIs" dxfId="33806" priority="49584" operator="lessThan">
      <formula>0</formula>
    </cfRule>
  </conditionalFormatting>
  <conditionalFormatting sqref="Q259">
    <cfRule type="expression" dxfId="33805" priority="49582">
      <formula>$I259=0</formula>
    </cfRule>
  </conditionalFormatting>
  <conditionalFormatting sqref="R259:T259">
    <cfRule type="expression" dxfId="33804" priority="49581">
      <formula>$I259=0</formula>
    </cfRule>
  </conditionalFormatting>
  <conditionalFormatting sqref="S259:T259">
    <cfRule type="cellIs" dxfId="33803" priority="49579" operator="lessThan">
      <formula>0</formula>
    </cfRule>
    <cfRule type="cellIs" dxfId="33802" priority="49580" operator="lessThan">
      <formula>0</formula>
    </cfRule>
  </conditionalFormatting>
  <conditionalFormatting sqref="U259">
    <cfRule type="expression" dxfId="33801" priority="49578">
      <formula>$I259=0</formula>
    </cfRule>
  </conditionalFormatting>
  <conditionalFormatting sqref="B260">
    <cfRule type="expression" dxfId="33800" priority="49577">
      <formula>$I260=0</formula>
    </cfRule>
  </conditionalFormatting>
  <conditionalFormatting sqref="F260">
    <cfRule type="expression" dxfId="33799" priority="49576">
      <formula>$I260=0</formula>
    </cfRule>
  </conditionalFormatting>
  <conditionalFormatting sqref="I260">
    <cfRule type="expression" dxfId="33798" priority="49575">
      <formula>$I260=0</formula>
    </cfRule>
  </conditionalFormatting>
  <conditionalFormatting sqref="K260">
    <cfRule type="expression" dxfId="33797" priority="49574">
      <formula>$I260=0</formula>
    </cfRule>
  </conditionalFormatting>
  <conditionalFormatting sqref="M260">
    <cfRule type="expression" dxfId="33796" priority="49573">
      <formula>$I260=0</formula>
    </cfRule>
  </conditionalFormatting>
  <conditionalFormatting sqref="Q260">
    <cfRule type="expression" dxfId="33795" priority="49572">
      <formula>$I260=0</formula>
    </cfRule>
  </conditionalFormatting>
  <conditionalFormatting sqref="U260">
    <cfRule type="expression" dxfId="33794" priority="49571">
      <formula>$I260=0</formula>
    </cfRule>
  </conditionalFormatting>
  <conditionalFormatting sqref="B261">
    <cfRule type="expression" dxfId="33793" priority="49567">
      <formula>$I261=0</formula>
    </cfRule>
  </conditionalFormatting>
  <conditionalFormatting sqref="C261:E261">
    <cfRule type="expression" dxfId="33792" priority="49566">
      <formula>$I261=0</formula>
    </cfRule>
  </conditionalFormatting>
  <conditionalFormatting sqref="D261:E261">
    <cfRule type="cellIs" dxfId="33791" priority="49564" operator="lessThan">
      <formula>0</formula>
    </cfRule>
    <cfRule type="cellIs" dxfId="33790" priority="49565" operator="lessThan">
      <formula>0</formula>
    </cfRule>
  </conditionalFormatting>
  <conditionalFormatting sqref="F261">
    <cfRule type="expression" dxfId="33789" priority="49563">
      <formula>$I261=0</formula>
    </cfRule>
  </conditionalFormatting>
  <conditionalFormatting sqref="G261:H261">
    <cfRule type="cellIs" dxfId="33788" priority="49560" operator="lessThan">
      <formula>0</formula>
    </cfRule>
    <cfRule type="cellIs" dxfId="33787" priority="49561" operator="lessThan">
      <formula>0</formula>
    </cfRule>
  </conditionalFormatting>
  <conditionalFormatting sqref="I261">
    <cfRule type="expression" dxfId="33786" priority="49559">
      <formula>$I261=0</formula>
    </cfRule>
  </conditionalFormatting>
  <conditionalFormatting sqref="J261">
    <cfRule type="expression" dxfId="33785" priority="49558">
      <formula>$I261=0</formula>
    </cfRule>
  </conditionalFormatting>
  <conditionalFormatting sqref="K261">
    <cfRule type="expression" dxfId="33784" priority="49555">
      <formula>$I261=0</formula>
    </cfRule>
  </conditionalFormatting>
  <conditionalFormatting sqref="M261">
    <cfRule type="expression" dxfId="33783" priority="49551">
      <formula>$I261=0</formula>
    </cfRule>
  </conditionalFormatting>
  <conditionalFormatting sqref="N261:P261">
    <cfRule type="expression" dxfId="33782" priority="49550">
      <formula>$I261=0</formula>
    </cfRule>
  </conditionalFormatting>
  <conditionalFormatting sqref="O261:P261">
    <cfRule type="cellIs" dxfId="33781" priority="49548" operator="lessThan">
      <formula>0</formula>
    </cfRule>
    <cfRule type="cellIs" dxfId="33780" priority="49549" operator="lessThan">
      <formula>0</formula>
    </cfRule>
  </conditionalFormatting>
  <conditionalFormatting sqref="Q261">
    <cfRule type="expression" dxfId="33779" priority="49547">
      <formula>$I261=0</formula>
    </cfRule>
  </conditionalFormatting>
  <conditionalFormatting sqref="R261:T261">
    <cfRule type="expression" dxfId="33778" priority="49546">
      <formula>$I261=0</formula>
    </cfRule>
  </conditionalFormatting>
  <conditionalFormatting sqref="S261:T261">
    <cfRule type="cellIs" dxfId="33777" priority="49544" operator="lessThan">
      <formula>0</formula>
    </cfRule>
    <cfRule type="cellIs" dxfId="33776" priority="49545" operator="lessThan">
      <formula>0</formula>
    </cfRule>
  </conditionalFormatting>
  <conditionalFormatting sqref="U261">
    <cfRule type="expression" dxfId="33775" priority="49543">
      <formula>$I261=0</formula>
    </cfRule>
  </conditionalFormatting>
  <conditionalFormatting sqref="B262">
    <cfRule type="expression" dxfId="33774" priority="49542">
      <formula>$I262=0</formula>
    </cfRule>
  </conditionalFormatting>
  <conditionalFormatting sqref="F262">
    <cfRule type="expression" dxfId="33773" priority="49541">
      <formula>$I262=0</formula>
    </cfRule>
  </conditionalFormatting>
  <conditionalFormatting sqref="I262">
    <cfRule type="expression" dxfId="33772" priority="49540">
      <formula>$I262=0</formula>
    </cfRule>
  </conditionalFormatting>
  <conditionalFormatting sqref="K262">
    <cfRule type="expression" dxfId="33771" priority="49539">
      <formula>$I262=0</formula>
    </cfRule>
  </conditionalFormatting>
  <conditionalFormatting sqref="M262">
    <cfRule type="expression" dxfId="33770" priority="49538">
      <formula>$I262=0</formula>
    </cfRule>
  </conditionalFormatting>
  <conditionalFormatting sqref="Q262">
    <cfRule type="expression" dxfId="33769" priority="49537">
      <formula>$I262=0</formula>
    </cfRule>
  </conditionalFormatting>
  <conditionalFormatting sqref="U262">
    <cfRule type="expression" dxfId="33768" priority="49536">
      <formula>$I262=0</formula>
    </cfRule>
  </conditionalFormatting>
  <conditionalFormatting sqref="B263">
    <cfRule type="expression" dxfId="33767" priority="49532">
      <formula>$I263=0</formula>
    </cfRule>
  </conditionalFormatting>
  <conditionalFormatting sqref="C263:E263">
    <cfRule type="expression" dxfId="33766" priority="49531">
      <formula>$I263=0</formula>
    </cfRule>
  </conditionalFormatting>
  <conditionalFormatting sqref="D263:E263">
    <cfRule type="cellIs" dxfId="33765" priority="49529" operator="lessThan">
      <formula>0</formula>
    </cfRule>
    <cfRule type="cellIs" dxfId="33764" priority="49530" operator="lessThan">
      <formula>0</formula>
    </cfRule>
  </conditionalFormatting>
  <conditionalFormatting sqref="F263">
    <cfRule type="expression" dxfId="33763" priority="49528">
      <formula>$I263=0</formula>
    </cfRule>
  </conditionalFormatting>
  <conditionalFormatting sqref="G263:H263">
    <cfRule type="cellIs" dxfId="33762" priority="49525" operator="lessThan">
      <formula>0</formula>
    </cfRule>
    <cfRule type="cellIs" dxfId="33761" priority="49526" operator="lessThan">
      <formula>0</formula>
    </cfRule>
  </conditionalFormatting>
  <conditionalFormatting sqref="I263">
    <cfRule type="expression" dxfId="33760" priority="49524">
      <formula>$I263=0</formula>
    </cfRule>
  </conditionalFormatting>
  <conditionalFormatting sqref="J263">
    <cfRule type="expression" dxfId="33759" priority="49523">
      <formula>$I263=0</formula>
    </cfRule>
  </conditionalFormatting>
  <conditionalFormatting sqref="K263">
    <cfRule type="expression" dxfId="33758" priority="49520">
      <formula>$I263=0</formula>
    </cfRule>
  </conditionalFormatting>
  <conditionalFormatting sqref="M263">
    <cfRule type="expression" dxfId="33757" priority="49516">
      <formula>$I263=0</formula>
    </cfRule>
  </conditionalFormatting>
  <conditionalFormatting sqref="N263:P263">
    <cfRule type="expression" dxfId="33756" priority="49515">
      <formula>$I263=0</formula>
    </cfRule>
  </conditionalFormatting>
  <conditionalFormatting sqref="O263:P263">
    <cfRule type="cellIs" dxfId="33755" priority="49513" operator="lessThan">
      <formula>0</formula>
    </cfRule>
    <cfRule type="cellIs" dxfId="33754" priority="49514" operator="lessThan">
      <formula>0</formula>
    </cfRule>
  </conditionalFormatting>
  <conditionalFormatting sqref="Q263">
    <cfRule type="expression" dxfId="33753" priority="49512">
      <formula>$I263=0</formula>
    </cfRule>
  </conditionalFormatting>
  <conditionalFormatting sqref="R263:T263">
    <cfRule type="expression" dxfId="33752" priority="49511">
      <formula>$I263=0</formula>
    </cfRule>
  </conditionalFormatting>
  <conditionalFormatting sqref="S263:T263">
    <cfRule type="cellIs" dxfId="33751" priority="49509" operator="lessThan">
      <formula>0</formula>
    </cfRule>
    <cfRule type="cellIs" dxfId="33750" priority="49510" operator="lessThan">
      <formula>0</formula>
    </cfRule>
  </conditionalFormatting>
  <conditionalFormatting sqref="U263">
    <cfRule type="expression" dxfId="33749" priority="49508">
      <formula>$I263=0</formula>
    </cfRule>
  </conditionalFormatting>
  <conditionalFormatting sqref="B264">
    <cfRule type="expression" dxfId="33748" priority="49507">
      <formula>$I264=0</formula>
    </cfRule>
  </conditionalFormatting>
  <conditionalFormatting sqref="F264">
    <cfRule type="expression" dxfId="33747" priority="49506">
      <formula>$I264=0</formula>
    </cfRule>
  </conditionalFormatting>
  <conditionalFormatting sqref="I264">
    <cfRule type="expression" dxfId="33746" priority="49505">
      <formula>$I264=0</formula>
    </cfRule>
  </conditionalFormatting>
  <conditionalFormatting sqref="K264">
    <cfRule type="expression" dxfId="33745" priority="49504">
      <formula>$I264=0</formula>
    </cfRule>
  </conditionalFormatting>
  <conditionalFormatting sqref="M264">
    <cfRule type="expression" dxfId="33744" priority="49503">
      <formula>$I264=0</formula>
    </cfRule>
  </conditionalFormatting>
  <conditionalFormatting sqref="Q264">
    <cfRule type="expression" dxfId="33743" priority="49502">
      <formula>$I264=0</formula>
    </cfRule>
  </conditionalFormatting>
  <conditionalFormatting sqref="U264">
    <cfRule type="expression" dxfId="33742" priority="49501">
      <formula>$I264=0</formula>
    </cfRule>
  </conditionalFormatting>
  <conditionalFormatting sqref="B265">
    <cfRule type="expression" dxfId="33741" priority="49497">
      <formula>$I265=0</formula>
    </cfRule>
  </conditionalFormatting>
  <conditionalFormatting sqref="C265:E265">
    <cfRule type="expression" dxfId="33740" priority="49496">
      <formula>$I265=0</formula>
    </cfRule>
  </conditionalFormatting>
  <conditionalFormatting sqref="D265:E265">
    <cfRule type="cellIs" dxfId="33739" priority="49494" operator="lessThan">
      <formula>0</formula>
    </cfRule>
    <cfRule type="cellIs" dxfId="33738" priority="49495" operator="lessThan">
      <formula>0</formula>
    </cfRule>
  </conditionalFormatting>
  <conditionalFormatting sqref="F265">
    <cfRule type="expression" dxfId="33737" priority="49493">
      <formula>$I265=0</formula>
    </cfRule>
  </conditionalFormatting>
  <conditionalFormatting sqref="G265:H265">
    <cfRule type="cellIs" dxfId="33736" priority="49490" operator="lessThan">
      <formula>0</formula>
    </cfRule>
    <cfRule type="cellIs" dxfId="33735" priority="49491" operator="lessThan">
      <formula>0</formula>
    </cfRule>
  </conditionalFormatting>
  <conditionalFormatting sqref="I265">
    <cfRule type="expression" dxfId="33734" priority="49489">
      <formula>$I265=0</formula>
    </cfRule>
  </conditionalFormatting>
  <conditionalFormatting sqref="J265">
    <cfRule type="expression" dxfId="33733" priority="49488">
      <formula>$I265=0</formula>
    </cfRule>
  </conditionalFormatting>
  <conditionalFormatting sqref="K265">
    <cfRule type="expression" dxfId="33732" priority="49485">
      <formula>$I265=0</formula>
    </cfRule>
  </conditionalFormatting>
  <conditionalFormatting sqref="M265">
    <cfRule type="expression" dxfId="33731" priority="49481">
      <formula>$I265=0</formula>
    </cfRule>
  </conditionalFormatting>
  <conditionalFormatting sqref="N265:P265">
    <cfRule type="expression" dxfId="33730" priority="49480">
      <formula>$I265=0</formula>
    </cfRule>
  </conditionalFormatting>
  <conditionalFormatting sqref="O265:P265">
    <cfRule type="cellIs" dxfId="33729" priority="49478" operator="lessThan">
      <formula>0</formula>
    </cfRule>
    <cfRule type="cellIs" dxfId="33728" priority="49479" operator="lessThan">
      <formula>0</formula>
    </cfRule>
  </conditionalFormatting>
  <conditionalFormatting sqref="Q265">
    <cfRule type="expression" dxfId="33727" priority="49477">
      <formula>$I265=0</formula>
    </cfRule>
  </conditionalFormatting>
  <conditionalFormatting sqref="R265:T265">
    <cfRule type="expression" dxfId="33726" priority="49476">
      <formula>$I265=0</formula>
    </cfRule>
  </conditionalFormatting>
  <conditionalFormatting sqref="S265:T265">
    <cfRule type="cellIs" dxfId="33725" priority="49474" operator="lessThan">
      <formula>0</formula>
    </cfRule>
    <cfRule type="cellIs" dxfId="33724" priority="49475" operator="lessThan">
      <formula>0</formula>
    </cfRule>
  </conditionalFormatting>
  <conditionalFormatting sqref="U265">
    <cfRule type="expression" dxfId="33723" priority="49473">
      <formula>$I265=0</formula>
    </cfRule>
  </conditionalFormatting>
  <conditionalFormatting sqref="B266">
    <cfRule type="expression" dxfId="33722" priority="49472">
      <formula>$I266=0</formula>
    </cfRule>
  </conditionalFormatting>
  <conditionalFormatting sqref="F266">
    <cfRule type="expression" dxfId="33721" priority="49471">
      <formula>$I266=0</formula>
    </cfRule>
  </conditionalFormatting>
  <conditionalFormatting sqref="I266">
    <cfRule type="expression" dxfId="33720" priority="49470">
      <formula>$I266=0</formula>
    </cfRule>
  </conditionalFormatting>
  <conditionalFormatting sqref="K266">
    <cfRule type="expression" dxfId="33719" priority="49469">
      <formula>$I266=0</formula>
    </cfRule>
  </conditionalFormatting>
  <conditionalFormatting sqref="M266">
    <cfRule type="expression" dxfId="33718" priority="49468">
      <formula>$I266=0</formula>
    </cfRule>
  </conditionalFormatting>
  <conditionalFormatting sqref="Q266">
    <cfRule type="expression" dxfId="33717" priority="49467">
      <formula>$I266=0</formula>
    </cfRule>
  </conditionalFormatting>
  <conditionalFormatting sqref="U266">
    <cfRule type="expression" dxfId="33716" priority="49466">
      <formula>$I266=0</formula>
    </cfRule>
  </conditionalFormatting>
  <conditionalFormatting sqref="B267">
    <cfRule type="expression" dxfId="33715" priority="49462">
      <formula>$I267=0</formula>
    </cfRule>
  </conditionalFormatting>
  <conditionalFormatting sqref="C267:E267">
    <cfRule type="expression" dxfId="33714" priority="49461">
      <formula>$I267=0</formula>
    </cfRule>
  </conditionalFormatting>
  <conditionalFormatting sqref="D267:E267">
    <cfRule type="cellIs" dxfId="33713" priority="49459" operator="lessThan">
      <formula>0</formula>
    </cfRule>
    <cfRule type="cellIs" dxfId="33712" priority="49460" operator="lessThan">
      <formula>0</formula>
    </cfRule>
  </conditionalFormatting>
  <conditionalFormatting sqref="F267">
    <cfRule type="expression" dxfId="33711" priority="49458">
      <formula>$I267=0</formula>
    </cfRule>
  </conditionalFormatting>
  <conditionalFormatting sqref="G267:H267">
    <cfRule type="cellIs" dxfId="33710" priority="49455" operator="lessThan">
      <formula>0</formula>
    </cfRule>
    <cfRule type="cellIs" dxfId="33709" priority="49456" operator="lessThan">
      <formula>0</formula>
    </cfRule>
  </conditionalFormatting>
  <conditionalFormatting sqref="I267">
    <cfRule type="expression" dxfId="33708" priority="49454">
      <formula>$I267=0</formula>
    </cfRule>
  </conditionalFormatting>
  <conditionalFormatting sqref="J267">
    <cfRule type="expression" dxfId="33707" priority="49453">
      <formula>$I267=0</formula>
    </cfRule>
  </conditionalFormatting>
  <conditionalFormatting sqref="K267">
    <cfRule type="expression" dxfId="33706" priority="49450">
      <formula>$I267=0</formula>
    </cfRule>
  </conditionalFormatting>
  <conditionalFormatting sqref="M267">
    <cfRule type="expression" dxfId="33705" priority="49446">
      <formula>$I267=0</formula>
    </cfRule>
  </conditionalFormatting>
  <conditionalFormatting sqref="N267:P267">
    <cfRule type="expression" dxfId="33704" priority="49445">
      <formula>$I267=0</formula>
    </cfRule>
  </conditionalFormatting>
  <conditionalFormatting sqref="O267:P267">
    <cfRule type="cellIs" dxfId="33703" priority="49443" operator="lessThan">
      <formula>0</formula>
    </cfRule>
    <cfRule type="cellIs" dxfId="33702" priority="49444" operator="lessThan">
      <formula>0</formula>
    </cfRule>
  </conditionalFormatting>
  <conditionalFormatting sqref="Q267">
    <cfRule type="expression" dxfId="33701" priority="49442">
      <formula>$I267=0</formula>
    </cfRule>
  </conditionalFormatting>
  <conditionalFormatting sqref="R267:T267">
    <cfRule type="expression" dxfId="33700" priority="49441">
      <formula>$I267=0</formula>
    </cfRule>
  </conditionalFormatting>
  <conditionalFormatting sqref="S267:T267">
    <cfRule type="cellIs" dxfId="33699" priority="49439" operator="lessThan">
      <formula>0</formula>
    </cfRule>
    <cfRule type="cellIs" dxfId="33698" priority="49440" operator="lessThan">
      <formula>0</formula>
    </cfRule>
  </conditionalFormatting>
  <conditionalFormatting sqref="U267">
    <cfRule type="expression" dxfId="33697" priority="49438">
      <formula>$I267=0</formula>
    </cfRule>
  </conditionalFormatting>
  <conditionalFormatting sqref="B268">
    <cfRule type="expression" dxfId="33696" priority="49437">
      <formula>$I268=0</formula>
    </cfRule>
  </conditionalFormatting>
  <conditionalFormatting sqref="F268">
    <cfRule type="expression" dxfId="33695" priority="49436">
      <formula>$I268=0</formula>
    </cfRule>
  </conditionalFormatting>
  <conditionalFormatting sqref="I268">
    <cfRule type="expression" dxfId="33694" priority="49435">
      <formula>$I268=0</formula>
    </cfRule>
  </conditionalFormatting>
  <conditionalFormatting sqref="K268">
    <cfRule type="expression" dxfId="33693" priority="49434">
      <formula>$I268=0</formula>
    </cfRule>
  </conditionalFormatting>
  <conditionalFormatting sqref="M268">
    <cfRule type="expression" dxfId="33692" priority="49433">
      <formula>$I268=0</formula>
    </cfRule>
  </conditionalFormatting>
  <conditionalFormatting sqref="Q268">
    <cfRule type="expression" dxfId="33691" priority="49432">
      <formula>$I268=0</formula>
    </cfRule>
  </conditionalFormatting>
  <conditionalFormatting sqref="U268">
    <cfRule type="expression" dxfId="33690" priority="49431">
      <formula>$I268=0</formula>
    </cfRule>
  </conditionalFormatting>
  <conditionalFormatting sqref="B269">
    <cfRule type="expression" dxfId="33689" priority="49427">
      <formula>$I269=0</formula>
    </cfRule>
  </conditionalFormatting>
  <conditionalFormatting sqref="C269:E269">
    <cfRule type="expression" dxfId="33688" priority="49426">
      <formula>$I269=0</formula>
    </cfRule>
  </conditionalFormatting>
  <conditionalFormatting sqref="D269:E269">
    <cfRule type="cellIs" dxfId="33687" priority="49424" operator="lessThan">
      <formula>0</formula>
    </cfRule>
    <cfRule type="cellIs" dxfId="33686" priority="49425" operator="lessThan">
      <formula>0</formula>
    </cfRule>
  </conditionalFormatting>
  <conditionalFormatting sqref="F269">
    <cfRule type="expression" dxfId="33685" priority="49423">
      <formula>$I269=0</formula>
    </cfRule>
  </conditionalFormatting>
  <conditionalFormatting sqref="G269:H269">
    <cfRule type="cellIs" dxfId="33684" priority="49420" operator="lessThan">
      <formula>0</formula>
    </cfRule>
    <cfRule type="cellIs" dxfId="33683" priority="49421" operator="lessThan">
      <formula>0</formula>
    </cfRule>
  </conditionalFormatting>
  <conditionalFormatting sqref="I269">
    <cfRule type="expression" dxfId="33682" priority="49419">
      <formula>$I269=0</formula>
    </cfRule>
  </conditionalFormatting>
  <conditionalFormatting sqref="J269">
    <cfRule type="expression" dxfId="33681" priority="49418">
      <formula>$I269=0</formula>
    </cfRule>
  </conditionalFormatting>
  <conditionalFormatting sqref="K269">
    <cfRule type="expression" dxfId="33680" priority="49415">
      <formula>$I269=0</formula>
    </cfRule>
  </conditionalFormatting>
  <conditionalFormatting sqref="M269">
    <cfRule type="expression" dxfId="33679" priority="49411">
      <formula>$I269=0</formula>
    </cfRule>
  </conditionalFormatting>
  <conditionalFormatting sqref="N269:P269">
    <cfRule type="expression" dxfId="33678" priority="49410">
      <formula>$I269=0</formula>
    </cfRule>
  </conditionalFormatting>
  <conditionalFormatting sqref="O269:P269">
    <cfRule type="cellIs" dxfId="33677" priority="49408" operator="lessThan">
      <formula>0</formula>
    </cfRule>
    <cfRule type="cellIs" dxfId="33676" priority="49409" operator="lessThan">
      <formula>0</formula>
    </cfRule>
  </conditionalFormatting>
  <conditionalFormatting sqref="Q269">
    <cfRule type="expression" dxfId="33675" priority="49407">
      <formula>$I269=0</formula>
    </cfRule>
  </conditionalFormatting>
  <conditionalFormatting sqref="R269:T269">
    <cfRule type="expression" dxfId="33674" priority="49406">
      <formula>$I269=0</formula>
    </cfRule>
  </conditionalFormatting>
  <conditionalFormatting sqref="S269:T269">
    <cfRule type="cellIs" dxfId="33673" priority="49404" operator="lessThan">
      <formula>0</formula>
    </cfRule>
    <cfRule type="cellIs" dxfId="33672" priority="49405" operator="lessThan">
      <formula>0</formula>
    </cfRule>
  </conditionalFormatting>
  <conditionalFormatting sqref="U269">
    <cfRule type="expression" dxfId="33671" priority="49403">
      <formula>$I269=0</formula>
    </cfRule>
  </conditionalFormatting>
  <conditionalFormatting sqref="B270">
    <cfRule type="expression" dxfId="33670" priority="49402">
      <formula>$I270=0</formula>
    </cfRule>
  </conditionalFormatting>
  <conditionalFormatting sqref="F270">
    <cfRule type="expression" dxfId="33669" priority="49401">
      <formula>$I270=0</formula>
    </cfRule>
  </conditionalFormatting>
  <conditionalFormatting sqref="I270">
    <cfRule type="expression" dxfId="33668" priority="49400">
      <formula>$I270=0</formula>
    </cfRule>
  </conditionalFormatting>
  <conditionalFormatting sqref="K270">
    <cfRule type="expression" dxfId="33667" priority="49399">
      <formula>$I270=0</formula>
    </cfRule>
  </conditionalFormatting>
  <conditionalFormatting sqref="M270">
    <cfRule type="expression" dxfId="33666" priority="49398">
      <formula>$I270=0</formula>
    </cfRule>
  </conditionalFormatting>
  <conditionalFormatting sqref="Q270">
    <cfRule type="expression" dxfId="33665" priority="49397">
      <formula>$I270=0</formula>
    </cfRule>
  </conditionalFormatting>
  <conditionalFormatting sqref="U270">
    <cfRule type="expression" dxfId="33664" priority="49396">
      <formula>$I270=0</formula>
    </cfRule>
  </conditionalFormatting>
  <conditionalFormatting sqref="B271">
    <cfRule type="expression" dxfId="33663" priority="49392">
      <formula>$I271=0</formula>
    </cfRule>
  </conditionalFormatting>
  <conditionalFormatting sqref="C271:E271">
    <cfRule type="expression" dxfId="33662" priority="49391">
      <formula>$I271=0</formula>
    </cfRule>
  </conditionalFormatting>
  <conditionalFormatting sqref="D271:E271">
    <cfRule type="cellIs" dxfId="33661" priority="49389" operator="lessThan">
      <formula>0</formula>
    </cfRule>
    <cfRule type="cellIs" dxfId="33660" priority="49390" operator="lessThan">
      <formula>0</formula>
    </cfRule>
  </conditionalFormatting>
  <conditionalFormatting sqref="F271">
    <cfRule type="expression" dxfId="33659" priority="49388">
      <formula>$I271=0</formula>
    </cfRule>
  </conditionalFormatting>
  <conditionalFormatting sqref="G271:H271">
    <cfRule type="cellIs" dxfId="33658" priority="49385" operator="lessThan">
      <formula>0</formula>
    </cfRule>
    <cfRule type="cellIs" dxfId="33657" priority="49386" operator="lessThan">
      <formula>0</formula>
    </cfRule>
  </conditionalFormatting>
  <conditionalFormatting sqref="I271">
    <cfRule type="expression" dxfId="33656" priority="49384">
      <formula>$I271=0</formula>
    </cfRule>
  </conditionalFormatting>
  <conditionalFormatting sqref="J271">
    <cfRule type="expression" dxfId="33655" priority="49383">
      <formula>$I271=0</formula>
    </cfRule>
  </conditionalFormatting>
  <conditionalFormatting sqref="K271">
    <cfRule type="expression" dxfId="33654" priority="49380">
      <formula>$I271=0</formula>
    </cfRule>
  </conditionalFormatting>
  <conditionalFormatting sqref="M271">
    <cfRule type="expression" dxfId="33653" priority="49376">
      <formula>$I271=0</formula>
    </cfRule>
  </conditionalFormatting>
  <conditionalFormatting sqref="N271:P271">
    <cfRule type="expression" dxfId="33652" priority="49375">
      <formula>$I271=0</formula>
    </cfRule>
  </conditionalFormatting>
  <conditionalFormatting sqref="O271:P271">
    <cfRule type="cellIs" dxfId="33651" priority="49373" operator="lessThan">
      <formula>0</formula>
    </cfRule>
    <cfRule type="cellIs" dxfId="33650" priority="49374" operator="lessThan">
      <formula>0</formula>
    </cfRule>
  </conditionalFormatting>
  <conditionalFormatting sqref="Q271">
    <cfRule type="expression" dxfId="33649" priority="49372">
      <formula>$I271=0</formula>
    </cfRule>
  </conditionalFormatting>
  <conditionalFormatting sqref="R271:T271">
    <cfRule type="expression" dxfId="33648" priority="49371">
      <formula>$I271=0</formula>
    </cfRule>
  </conditionalFormatting>
  <conditionalFormatting sqref="S271:T271">
    <cfRule type="cellIs" dxfId="33647" priority="49369" operator="lessThan">
      <formula>0</formula>
    </cfRule>
    <cfRule type="cellIs" dxfId="33646" priority="49370" operator="lessThan">
      <formula>0</formula>
    </cfRule>
  </conditionalFormatting>
  <conditionalFormatting sqref="U271">
    <cfRule type="expression" dxfId="33645" priority="49368">
      <formula>$I271=0</formula>
    </cfRule>
  </conditionalFormatting>
  <conditionalFormatting sqref="B272">
    <cfRule type="expression" dxfId="33644" priority="49367">
      <formula>$I272=0</formula>
    </cfRule>
  </conditionalFormatting>
  <conditionalFormatting sqref="F272">
    <cfRule type="expression" dxfId="33643" priority="49366">
      <formula>$I272=0</formula>
    </cfRule>
  </conditionalFormatting>
  <conditionalFormatting sqref="I272">
    <cfRule type="expression" dxfId="33642" priority="49365">
      <formula>$I272=0</formula>
    </cfRule>
  </conditionalFormatting>
  <conditionalFormatting sqref="K272">
    <cfRule type="expression" dxfId="33641" priority="49364">
      <formula>$I272=0</formula>
    </cfRule>
  </conditionalFormatting>
  <conditionalFormatting sqref="M272">
    <cfRule type="expression" dxfId="33640" priority="49363">
      <formula>$I272=0</formula>
    </cfRule>
  </conditionalFormatting>
  <conditionalFormatting sqref="Q272">
    <cfRule type="expression" dxfId="33639" priority="49362">
      <formula>$I272=0</formula>
    </cfRule>
  </conditionalFormatting>
  <conditionalFormatting sqref="U272">
    <cfRule type="expression" dxfId="33638" priority="49361">
      <formula>$I272=0</formula>
    </cfRule>
  </conditionalFormatting>
  <conditionalFormatting sqref="B273">
    <cfRule type="expression" dxfId="33637" priority="49357">
      <formula>$I273=0</formula>
    </cfRule>
  </conditionalFormatting>
  <conditionalFormatting sqref="C273:E273">
    <cfRule type="expression" dxfId="33636" priority="49356">
      <formula>$I273=0</formula>
    </cfRule>
  </conditionalFormatting>
  <conditionalFormatting sqref="D273:E273">
    <cfRule type="cellIs" dxfId="33635" priority="49354" operator="lessThan">
      <formula>0</formula>
    </cfRule>
    <cfRule type="cellIs" dxfId="33634" priority="49355" operator="lessThan">
      <formula>0</formula>
    </cfRule>
  </conditionalFormatting>
  <conditionalFormatting sqref="F273">
    <cfRule type="expression" dxfId="33633" priority="49353">
      <formula>$I273=0</formula>
    </cfRule>
  </conditionalFormatting>
  <conditionalFormatting sqref="G273:H273">
    <cfRule type="cellIs" dxfId="33632" priority="49350" operator="lessThan">
      <formula>0</formula>
    </cfRule>
    <cfRule type="cellIs" dxfId="33631" priority="49351" operator="lessThan">
      <formula>0</formula>
    </cfRule>
  </conditionalFormatting>
  <conditionalFormatting sqref="I273">
    <cfRule type="expression" dxfId="33630" priority="49349">
      <formula>$I273=0</formula>
    </cfRule>
  </conditionalFormatting>
  <conditionalFormatting sqref="J273">
    <cfRule type="expression" dxfId="33629" priority="49348">
      <formula>$I273=0</formula>
    </cfRule>
  </conditionalFormatting>
  <conditionalFormatting sqref="K273">
    <cfRule type="expression" dxfId="33628" priority="49345">
      <formula>$I273=0</formula>
    </cfRule>
  </conditionalFormatting>
  <conditionalFormatting sqref="M273">
    <cfRule type="expression" dxfId="33627" priority="49341">
      <formula>$I273=0</formula>
    </cfRule>
  </conditionalFormatting>
  <conditionalFormatting sqref="N273:P273">
    <cfRule type="expression" dxfId="33626" priority="49340">
      <formula>$I273=0</formula>
    </cfRule>
  </conditionalFormatting>
  <conditionalFormatting sqref="O273:P273">
    <cfRule type="cellIs" dxfId="33625" priority="49338" operator="lessThan">
      <formula>0</formula>
    </cfRule>
    <cfRule type="cellIs" dxfId="33624" priority="49339" operator="lessThan">
      <formula>0</formula>
    </cfRule>
  </conditionalFormatting>
  <conditionalFormatting sqref="Q273">
    <cfRule type="expression" dxfId="33623" priority="49337">
      <formula>$I273=0</formula>
    </cfRule>
  </conditionalFormatting>
  <conditionalFormatting sqref="R273:T273">
    <cfRule type="expression" dxfId="33622" priority="49336">
      <formula>$I273=0</formula>
    </cfRule>
  </conditionalFormatting>
  <conditionalFormatting sqref="S273:T273">
    <cfRule type="cellIs" dxfId="33621" priority="49334" operator="lessThan">
      <formula>0</formula>
    </cfRule>
    <cfRule type="cellIs" dxfId="33620" priority="49335" operator="lessThan">
      <formula>0</formula>
    </cfRule>
  </conditionalFormatting>
  <conditionalFormatting sqref="U273">
    <cfRule type="expression" dxfId="33619" priority="49333">
      <formula>$I273=0</formula>
    </cfRule>
  </conditionalFormatting>
  <conditionalFormatting sqref="B274">
    <cfRule type="expression" dxfId="33618" priority="49332">
      <formula>$I274=0</formula>
    </cfRule>
  </conditionalFormatting>
  <conditionalFormatting sqref="F274">
    <cfRule type="expression" dxfId="33617" priority="49331">
      <formula>$I274=0</formula>
    </cfRule>
  </conditionalFormatting>
  <conditionalFormatting sqref="I274">
    <cfRule type="expression" dxfId="33616" priority="49330">
      <formula>$I274=0</formula>
    </cfRule>
  </conditionalFormatting>
  <conditionalFormatting sqref="K274">
    <cfRule type="expression" dxfId="33615" priority="49329">
      <formula>$I274=0</formula>
    </cfRule>
  </conditionalFormatting>
  <conditionalFormatting sqref="M274">
    <cfRule type="expression" dxfId="33614" priority="49328">
      <formula>$I274=0</formula>
    </cfRule>
  </conditionalFormatting>
  <conditionalFormatting sqref="Q274">
    <cfRule type="expression" dxfId="33613" priority="49327">
      <formula>$I274=0</formula>
    </cfRule>
  </conditionalFormatting>
  <conditionalFormatting sqref="U274">
    <cfRule type="expression" dxfId="33612" priority="49326">
      <formula>$I274=0</formula>
    </cfRule>
  </conditionalFormatting>
  <conditionalFormatting sqref="B275">
    <cfRule type="expression" dxfId="33611" priority="49322">
      <formula>$I275=0</formula>
    </cfRule>
  </conditionalFormatting>
  <conditionalFormatting sqref="C275:E275">
    <cfRule type="expression" dxfId="33610" priority="49321">
      <formula>$I275=0</formula>
    </cfRule>
  </conditionalFormatting>
  <conditionalFormatting sqref="D275:E275">
    <cfRule type="cellIs" dxfId="33609" priority="49319" operator="lessThan">
      <formula>0</formula>
    </cfRule>
    <cfRule type="cellIs" dxfId="33608" priority="49320" operator="lessThan">
      <formula>0</formula>
    </cfRule>
  </conditionalFormatting>
  <conditionalFormatting sqref="F275">
    <cfRule type="expression" dxfId="33607" priority="49318">
      <formula>$I275=0</formula>
    </cfRule>
  </conditionalFormatting>
  <conditionalFormatting sqref="G275:H275">
    <cfRule type="cellIs" dxfId="33606" priority="49315" operator="lessThan">
      <formula>0</formula>
    </cfRule>
    <cfRule type="cellIs" dxfId="33605" priority="49316" operator="lessThan">
      <formula>0</formula>
    </cfRule>
  </conditionalFormatting>
  <conditionalFormatting sqref="I275">
    <cfRule type="expression" dxfId="33604" priority="49314">
      <formula>$I275=0</formula>
    </cfRule>
  </conditionalFormatting>
  <conditionalFormatting sqref="J275">
    <cfRule type="expression" dxfId="33603" priority="49313">
      <formula>$I275=0</formula>
    </cfRule>
  </conditionalFormatting>
  <conditionalFormatting sqref="K275">
    <cfRule type="expression" dxfId="33602" priority="49310">
      <formula>$I275=0</formula>
    </cfRule>
  </conditionalFormatting>
  <conditionalFormatting sqref="M275">
    <cfRule type="expression" dxfId="33601" priority="49306">
      <formula>$I275=0</formula>
    </cfRule>
  </conditionalFormatting>
  <conditionalFormatting sqref="N275:P275">
    <cfRule type="expression" dxfId="33600" priority="49305">
      <formula>$I275=0</formula>
    </cfRule>
  </conditionalFormatting>
  <conditionalFormatting sqref="O275:P275">
    <cfRule type="cellIs" dxfId="33599" priority="49303" operator="lessThan">
      <formula>0</formula>
    </cfRule>
    <cfRule type="cellIs" dxfId="33598" priority="49304" operator="lessThan">
      <formula>0</formula>
    </cfRule>
  </conditionalFormatting>
  <conditionalFormatting sqref="Q275">
    <cfRule type="expression" dxfId="33597" priority="49302">
      <formula>$I275=0</formula>
    </cfRule>
  </conditionalFormatting>
  <conditionalFormatting sqref="R275:T275">
    <cfRule type="expression" dxfId="33596" priority="49301">
      <formula>$I275=0</formula>
    </cfRule>
  </conditionalFormatting>
  <conditionalFormatting sqref="S275:T275">
    <cfRule type="cellIs" dxfId="33595" priority="49299" operator="lessThan">
      <formula>0</formula>
    </cfRule>
    <cfRule type="cellIs" dxfId="33594" priority="49300" operator="lessThan">
      <formula>0</formula>
    </cfRule>
  </conditionalFormatting>
  <conditionalFormatting sqref="U275">
    <cfRule type="expression" dxfId="33593" priority="49298">
      <formula>$I275=0</formula>
    </cfRule>
  </conditionalFormatting>
  <conditionalFormatting sqref="B276">
    <cfRule type="expression" dxfId="33592" priority="49297">
      <formula>$I276=0</formula>
    </cfRule>
  </conditionalFormatting>
  <conditionalFormatting sqref="F276">
    <cfRule type="expression" dxfId="33591" priority="49296">
      <formula>$I276=0</formula>
    </cfRule>
  </conditionalFormatting>
  <conditionalFormatting sqref="I276">
    <cfRule type="expression" dxfId="33590" priority="49295">
      <formula>$I276=0</formula>
    </cfRule>
  </conditionalFormatting>
  <conditionalFormatting sqref="K276">
    <cfRule type="expression" dxfId="33589" priority="49294">
      <formula>$I276=0</formula>
    </cfRule>
  </conditionalFormatting>
  <conditionalFormatting sqref="M276">
    <cfRule type="expression" dxfId="33588" priority="49293">
      <formula>$I276=0</formula>
    </cfRule>
  </conditionalFormatting>
  <conditionalFormatting sqref="Q276">
    <cfRule type="expression" dxfId="33587" priority="49292">
      <formula>$I276=0</formula>
    </cfRule>
  </conditionalFormatting>
  <conditionalFormatting sqref="U276">
    <cfRule type="expression" dxfId="33586" priority="49291">
      <formula>$I276=0</formula>
    </cfRule>
  </conditionalFormatting>
  <conditionalFormatting sqref="B277">
    <cfRule type="expression" dxfId="33585" priority="49287">
      <formula>$I277=0</formula>
    </cfRule>
  </conditionalFormatting>
  <conditionalFormatting sqref="C277:E277">
    <cfRule type="expression" dxfId="33584" priority="49286">
      <formula>$I277=0</formula>
    </cfRule>
  </conditionalFormatting>
  <conditionalFormatting sqref="D277:E277">
    <cfRule type="cellIs" dxfId="33583" priority="49284" operator="lessThan">
      <formula>0</formula>
    </cfRule>
    <cfRule type="cellIs" dxfId="33582" priority="49285" operator="lessThan">
      <formula>0</formula>
    </cfRule>
  </conditionalFormatting>
  <conditionalFormatting sqref="F277">
    <cfRule type="expression" dxfId="33581" priority="49283">
      <formula>$I277=0</formula>
    </cfRule>
  </conditionalFormatting>
  <conditionalFormatting sqref="G277:H277">
    <cfRule type="cellIs" dxfId="33580" priority="49280" operator="lessThan">
      <formula>0</formula>
    </cfRule>
    <cfRule type="cellIs" dxfId="33579" priority="49281" operator="lessThan">
      <formula>0</formula>
    </cfRule>
  </conditionalFormatting>
  <conditionalFormatting sqref="I277">
    <cfRule type="expression" dxfId="33578" priority="49279">
      <formula>$I277=0</formula>
    </cfRule>
  </conditionalFormatting>
  <conditionalFormatting sqref="J277">
    <cfRule type="expression" dxfId="33577" priority="49278">
      <formula>$I277=0</formula>
    </cfRule>
  </conditionalFormatting>
  <conditionalFormatting sqref="K277">
    <cfRule type="expression" dxfId="33576" priority="49275">
      <formula>$I277=0</formula>
    </cfRule>
  </conditionalFormatting>
  <conditionalFormatting sqref="M277">
    <cfRule type="expression" dxfId="33575" priority="49271">
      <formula>$I277=0</formula>
    </cfRule>
  </conditionalFormatting>
  <conditionalFormatting sqref="N277:P277">
    <cfRule type="expression" dxfId="33574" priority="49270">
      <formula>$I277=0</formula>
    </cfRule>
  </conditionalFormatting>
  <conditionalFormatting sqref="O277:P277">
    <cfRule type="cellIs" dxfId="33573" priority="49268" operator="lessThan">
      <formula>0</formula>
    </cfRule>
    <cfRule type="cellIs" dxfId="33572" priority="49269" operator="lessThan">
      <formula>0</formula>
    </cfRule>
  </conditionalFormatting>
  <conditionalFormatting sqref="Q277">
    <cfRule type="expression" dxfId="33571" priority="49267">
      <formula>$I277=0</formula>
    </cfRule>
  </conditionalFormatting>
  <conditionalFormatting sqref="R277:T277">
    <cfRule type="expression" dxfId="33570" priority="49266">
      <formula>$I277=0</formula>
    </cfRule>
  </conditionalFormatting>
  <conditionalFormatting sqref="S277:T277">
    <cfRule type="cellIs" dxfId="33569" priority="49264" operator="lessThan">
      <formula>0</formula>
    </cfRule>
    <cfRule type="cellIs" dxfId="33568" priority="49265" operator="lessThan">
      <formula>0</formula>
    </cfRule>
  </conditionalFormatting>
  <conditionalFormatting sqref="U277">
    <cfRule type="expression" dxfId="33567" priority="49263">
      <formula>$I277=0</formula>
    </cfRule>
  </conditionalFormatting>
  <conditionalFormatting sqref="B278">
    <cfRule type="expression" dxfId="33566" priority="49262">
      <formula>$I278=0</formula>
    </cfRule>
  </conditionalFormatting>
  <conditionalFormatting sqref="F278">
    <cfRule type="expression" dxfId="33565" priority="49261">
      <formula>$I278=0</formula>
    </cfRule>
  </conditionalFormatting>
  <conditionalFormatting sqref="I278">
    <cfRule type="expression" dxfId="33564" priority="49260">
      <formula>$I278=0</formula>
    </cfRule>
  </conditionalFormatting>
  <conditionalFormatting sqref="K278">
    <cfRule type="expression" dxfId="33563" priority="49259">
      <formula>$I278=0</formula>
    </cfRule>
  </conditionalFormatting>
  <conditionalFormatting sqref="M278">
    <cfRule type="expression" dxfId="33562" priority="49258">
      <formula>$I278=0</formula>
    </cfRule>
  </conditionalFormatting>
  <conditionalFormatting sqref="Q278">
    <cfRule type="expression" dxfId="33561" priority="49257">
      <formula>$I278=0</formula>
    </cfRule>
  </conditionalFormatting>
  <conditionalFormatting sqref="U278">
    <cfRule type="expression" dxfId="33560" priority="49256">
      <formula>$I278=0</formula>
    </cfRule>
  </conditionalFormatting>
  <conditionalFormatting sqref="B279">
    <cfRule type="expression" dxfId="33559" priority="49252">
      <formula>$I279=0</formula>
    </cfRule>
  </conditionalFormatting>
  <conditionalFormatting sqref="C279:E279">
    <cfRule type="expression" dxfId="33558" priority="49251">
      <formula>$I279=0</formula>
    </cfRule>
  </conditionalFormatting>
  <conditionalFormatting sqref="D279:E279">
    <cfRule type="cellIs" dxfId="33557" priority="49249" operator="lessThan">
      <formula>0</formula>
    </cfRule>
    <cfRule type="cellIs" dxfId="33556" priority="49250" operator="lessThan">
      <formula>0</formula>
    </cfRule>
  </conditionalFormatting>
  <conditionalFormatting sqref="F279">
    <cfRule type="expression" dxfId="33555" priority="49248">
      <formula>$I279=0</formula>
    </cfRule>
  </conditionalFormatting>
  <conditionalFormatting sqref="G279:H279">
    <cfRule type="cellIs" dxfId="33554" priority="49245" operator="lessThan">
      <formula>0</formula>
    </cfRule>
    <cfRule type="cellIs" dxfId="33553" priority="49246" operator="lessThan">
      <formula>0</formula>
    </cfRule>
  </conditionalFormatting>
  <conditionalFormatting sqref="I279">
    <cfRule type="expression" dxfId="33552" priority="49244">
      <formula>$I279=0</formula>
    </cfRule>
  </conditionalFormatting>
  <conditionalFormatting sqref="J279">
    <cfRule type="expression" dxfId="33551" priority="49243">
      <formula>$I279=0</formula>
    </cfRule>
  </conditionalFormatting>
  <conditionalFormatting sqref="K279">
    <cfRule type="expression" dxfId="33550" priority="49240">
      <formula>$I279=0</formula>
    </cfRule>
  </conditionalFormatting>
  <conditionalFormatting sqref="M279">
    <cfRule type="expression" dxfId="33549" priority="49236">
      <formula>$I279=0</formula>
    </cfRule>
  </conditionalFormatting>
  <conditionalFormatting sqref="N279:P279">
    <cfRule type="expression" dxfId="33548" priority="49235">
      <formula>$I279=0</formula>
    </cfRule>
  </conditionalFormatting>
  <conditionalFormatting sqref="O279:P279">
    <cfRule type="cellIs" dxfId="33547" priority="49233" operator="lessThan">
      <formula>0</formula>
    </cfRule>
    <cfRule type="cellIs" dxfId="33546" priority="49234" operator="lessThan">
      <formula>0</formula>
    </cfRule>
  </conditionalFormatting>
  <conditionalFormatting sqref="Q279">
    <cfRule type="expression" dxfId="33545" priority="49232">
      <formula>$I279=0</formula>
    </cfRule>
  </conditionalFormatting>
  <conditionalFormatting sqref="R279:T279">
    <cfRule type="expression" dxfId="33544" priority="49231">
      <formula>$I279=0</formula>
    </cfRule>
  </conditionalFormatting>
  <conditionalFormatting sqref="S279:T279">
    <cfRule type="cellIs" dxfId="33543" priority="49229" operator="lessThan">
      <formula>0</formula>
    </cfRule>
    <cfRule type="cellIs" dxfId="33542" priority="49230" operator="lessThan">
      <formula>0</formula>
    </cfRule>
  </conditionalFormatting>
  <conditionalFormatting sqref="U279">
    <cfRule type="expression" dxfId="33541" priority="49228">
      <formula>$I279=0</formula>
    </cfRule>
  </conditionalFormatting>
  <conditionalFormatting sqref="B280">
    <cfRule type="expression" dxfId="33540" priority="49227">
      <formula>$I280=0</formula>
    </cfRule>
  </conditionalFormatting>
  <conditionalFormatting sqref="F280">
    <cfRule type="expression" dxfId="33539" priority="49226">
      <formula>$I280=0</formula>
    </cfRule>
  </conditionalFormatting>
  <conditionalFormatting sqref="I280">
    <cfRule type="expression" dxfId="33538" priority="49225">
      <formula>$I280=0</formula>
    </cfRule>
  </conditionalFormatting>
  <conditionalFormatting sqref="K280">
    <cfRule type="expression" dxfId="33537" priority="49224">
      <formula>$I280=0</formula>
    </cfRule>
  </conditionalFormatting>
  <conditionalFormatting sqref="M280">
    <cfRule type="expression" dxfId="33536" priority="49223">
      <formula>$I280=0</formula>
    </cfRule>
  </conditionalFormatting>
  <conditionalFormatting sqref="Q280">
    <cfRule type="expression" dxfId="33535" priority="49222">
      <formula>$I280=0</formula>
    </cfRule>
  </conditionalFormatting>
  <conditionalFormatting sqref="U280">
    <cfRule type="expression" dxfId="33534" priority="49221">
      <formula>$I280=0</formula>
    </cfRule>
  </conditionalFormatting>
  <conditionalFormatting sqref="B281">
    <cfRule type="expression" dxfId="33533" priority="49217">
      <formula>$I281=0</formula>
    </cfRule>
  </conditionalFormatting>
  <conditionalFormatting sqref="C281:E281">
    <cfRule type="expression" dxfId="33532" priority="49216">
      <formula>$I281=0</formula>
    </cfRule>
  </conditionalFormatting>
  <conditionalFormatting sqref="D281:E281">
    <cfRule type="cellIs" dxfId="33531" priority="49214" operator="lessThan">
      <formula>0</formula>
    </cfRule>
    <cfRule type="cellIs" dxfId="33530" priority="49215" operator="lessThan">
      <formula>0</formula>
    </cfRule>
  </conditionalFormatting>
  <conditionalFormatting sqref="F281">
    <cfRule type="expression" dxfId="33529" priority="49213">
      <formula>$I281=0</formula>
    </cfRule>
  </conditionalFormatting>
  <conditionalFormatting sqref="G281:H281">
    <cfRule type="cellIs" dxfId="33528" priority="49210" operator="lessThan">
      <formula>0</formula>
    </cfRule>
    <cfRule type="cellIs" dxfId="33527" priority="49211" operator="lessThan">
      <formula>0</formula>
    </cfRule>
  </conditionalFormatting>
  <conditionalFormatting sqref="I281">
    <cfRule type="expression" dxfId="33526" priority="49209">
      <formula>$I281=0</formula>
    </cfRule>
  </conditionalFormatting>
  <conditionalFormatting sqref="J281">
    <cfRule type="expression" dxfId="33525" priority="49208">
      <formula>$I281=0</formula>
    </cfRule>
  </conditionalFormatting>
  <conditionalFormatting sqref="K281">
    <cfRule type="expression" dxfId="33524" priority="49205">
      <formula>$I281=0</formula>
    </cfRule>
  </conditionalFormatting>
  <conditionalFormatting sqref="M281">
    <cfRule type="expression" dxfId="33523" priority="49201">
      <formula>$I281=0</formula>
    </cfRule>
  </conditionalFormatting>
  <conditionalFormatting sqref="N281:P281">
    <cfRule type="expression" dxfId="33522" priority="49200">
      <formula>$I281=0</formula>
    </cfRule>
  </conditionalFormatting>
  <conditionalFormatting sqref="O281:P281">
    <cfRule type="cellIs" dxfId="33521" priority="49198" operator="lessThan">
      <formula>0</formula>
    </cfRule>
    <cfRule type="cellIs" dxfId="33520" priority="49199" operator="lessThan">
      <formula>0</formula>
    </cfRule>
  </conditionalFormatting>
  <conditionalFormatting sqref="Q281">
    <cfRule type="expression" dxfId="33519" priority="49197">
      <formula>$I281=0</formula>
    </cfRule>
  </conditionalFormatting>
  <conditionalFormatting sqref="R281:T281">
    <cfRule type="expression" dxfId="33518" priority="49196">
      <formula>$I281=0</formula>
    </cfRule>
  </conditionalFormatting>
  <conditionalFormatting sqref="S281:T281">
    <cfRule type="cellIs" dxfId="33517" priority="49194" operator="lessThan">
      <formula>0</formula>
    </cfRule>
    <cfRule type="cellIs" dxfId="33516" priority="49195" operator="lessThan">
      <formula>0</formula>
    </cfRule>
  </conditionalFormatting>
  <conditionalFormatting sqref="U281">
    <cfRule type="expression" dxfId="33515" priority="49193">
      <formula>$I281=0</formula>
    </cfRule>
  </conditionalFormatting>
  <conditionalFormatting sqref="B282">
    <cfRule type="expression" dxfId="33514" priority="49192">
      <formula>$I282=0</formula>
    </cfRule>
  </conditionalFormatting>
  <conditionalFormatting sqref="F282">
    <cfRule type="expression" dxfId="33513" priority="49191">
      <formula>$I282=0</formula>
    </cfRule>
  </conditionalFormatting>
  <conditionalFormatting sqref="I282">
    <cfRule type="expression" dxfId="33512" priority="49190">
      <formula>$I282=0</formula>
    </cfRule>
  </conditionalFormatting>
  <conditionalFormatting sqref="K282">
    <cfRule type="expression" dxfId="33511" priority="49189">
      <formula>$I282=0</formula>
    </cfRule>
  </conditionalFormatting>
  <conditionalFormatting sqref="M282">
    <cfRule type="expression" dxfId="33510" priority="49188">
      <formula>$I282=0</formula>
    </cfRule>
  </conditionalFormatting>
  <conditionalFormatting sqref="Q282">
    <cfRule type="expression" dxfId="33509" priority="49187">
      <formula>$I282=0</formula>
    </cfRule>
  </conditionalFormatting>
  <conditionalFormatting sqref="U282">
    <cfRule type="expression" dxfId="33508" priority="49186">
      <formula>$I282=0</formula>
    </cfRule>
  </conditionalFormatting>
  <conditionalFormatting sqref="B283">
    <cfRule type="expression" dxfId="33507" priority="49182">
      <formula>$I283=0</formula>
    </cfRule>
  </conditionalFormatting>
  <conditionalFormatting sqref="C283:E283">
    <cfRule type="expression" dxfId="33506" priority="49181">
      <formula>$I283=0</formula>
    </cfRule>
  </conditionalFormatting>
  <conditionalFormatting sqref="D283:E283">
    <cfRule type="cellIs" dxfId="33505" priority="49179" operator="lessThan">
      <formula>0</formula>
    </cfRule>
    <cfRule type="cellIs" dxfId="33504" priority="49180" operator="lessThan">
      <formula>0</formula>
    </cfRule>
  </conditionalFormatting>
  <conditionalFormatting sqref="F283">
    <cfRule type="expression" dxfId="33503" priority="49178">
      <formula>$I283=0</formula>
    </cfRule>
  </conditionalFormatting>
  <conditionalFormatting sqref="G283:H283">
    <cfRule type="cellIs" dxfId="33502" priority="49175" operator="lessThan">
      <formula>0</formula>
    </cfRule>
    <cfRule type="cellIs" dxfId="33501" priority="49176" operator="lessThan">
      <formula>0</formula>
    </cfRule>
  </conditionalFormatting>
  <conditionalFormatting sqref="I283">
    <cfRule type="expression" dxfId="33500" priority="49174">
      <formula>$I283=0</formula>
    </cfRule>
  </conditionalFormatting>
  <conditionalFormatting sqref="J283">
    <cfRule type="expression" dxfId="33499" priority="49173">
      <formula>$I283=0</formula>
    </cfRule>
  </conditionalFormatting>
  <conditionalFormatting sqref="K283">
    <cfRule type="expression" dxfId="33498" priority="49170">
      <formula>$I283=0</formula>
    </cfRule>
  </conditionalFormatting>
  <conditionalFormatting sqref="M283">
    <cfRule type="expression" dxfId="33497" priority="49166">
      <formula>$I283=0</formula>
    </cfRule>
  </conditionalFormatting>
  <conditionalFormatting sqref="N283:P283">
    <cfRule type="expression" dxfId="33496" priority="49165">
      <formula>$I283=0</formula>
    </cfRule>
  </conditionalFormatting>
  <conditionalFormatting sqref="O283:P283">
    <cfRule type="cellIs" dxfId="33495" priority="49163" operator="lessThan">
      <formula>0</formula>
    </cfRule>
    <cfRule type="cellIs" dxfId="33494" priority="49164" operator="lessThan">
      <formula>0</formula>
    </cfRule>
  </conditionalFormatting>
  <conditionalFormatting sqref="Q283">
    <cfRule type="expression" dxfId="33493" priority="49162">
      <formula>$I283=0</formula>
    </cfRule>
  </conditionalFormatting>
  <conditionalFormatting sqref="R283:T283">
    <cfRule type="expression" dxfId="33492" priority="49161">
      <formula>$I283=0</formula>
    </cfRule>
  </conditionalFormatting>
  <conditionalFormatting sqref="S283:T283">
    <cfRule type="cellIs" dxfId="33491" priority="49159" operator="lessThan">
      <formula>0</formula>
    </cfRule>
    <cfRule type="cellIs" dxfId="33490" priority="49160" operator="lessThan">
      <formula>0</formula>
    </cfRule>
  </conditionalFormatting>
  <conditionalFormatting sqref="U283">
    <cfRule type="expression" dxfId="33489" priority="49158">
      <formula>$I283=0</formula>
    </cfRule>
  </conditionalFormatting>
  <conditionalFormatting sqref="B284">
    <cfRule type="expression" dxfId="33488" priority="49157">
      <formula>$I284=0</formula>
    </cfRule>
  </conditionalFormatting>
  <conditionalFormatting sqref="F284">
    <cfRule type="expression" dxfId="33487" priority="49156">
      <formula>$I284=0</formula>
    </cfRule>
  </conditionalFormatting>
  <conditionalFormatting sqref="I284">
    <cfRule type="expression" dxfId="33486" priority="49155">
      <formula>$I284=0</formula>
    </cfRule>
  </conditionalFormatting>
  <conditionalFormatting sqref="K284">
    <cfRule type="expression" dxfId="33485" priority="49154">
      <formula>$I284=0</formula>
    </cfRule>
  </conditionalFormatting>
  <conditionalFormatting sqref="M284">
    <cfRule type="expression" dxfId="33484" priority="49153">
      <formula>$I284=0</formula>
    </cfRule>
  </conditionalFormatting>
  <conditionalFormatting sqref="Q284">
    <cfRule type="expression" dxfId="33483" priority="49152">
      <formula>$I284=0</formula>
    </cfRule>
  </conditionalFormatting>
  <conditionalFormatting sqref="U284">
    <cfRule type="expression" dxfId="33482" priority="49151">
      <formula>$I284=0</formula>
    </cfRule>
  </conditionalFormatting>
  <conditionalFormatting sqref="B285">
    <cfRule type="expression" dxfId="33481" priority="49147">
      <formula>$I285=0</formula>
    </cfRule>
  </conditionalFormatting>
  <conditionalFormatting sqref="C285:E285">
    <cfRule type="expression" dxfId="33480" priority="49146">
      <formula>$I285=0</formula>
    </cfRule>
  </conditionalFormatting>
  <conditionalFormatting sqref="D285:E285">
    <cfRule type="cellIs" dxfId="33479" priority="49144" operator="lessThan">
      <formula>0</formula>
    </cfRule>
    <cfRule type="cellIs" dxfId="33478" priority="49145" operator="lessThan">
      <formula>0</formula>
    </cfRule>
  </conditionalFormatting>
  <conditionalFormatting sqref="F285">
    <cfRule type="expression" dxfId="33477" priority="49143">
      <formula>$I285=0</formula>
    </cfRule>
  </conditionalFormatting>
  <conditionalFormatting sqref="G285:H285">
    <cfRule type="cellIs" dxfId="33476" priority="49140" operator="lessThan">
      <formula>0</formula>
    </cfRule>
    <cfRule type="cellIs" dxfId="33475" priority="49141" operator="lessThan">
      <formula>0</formula>
    </cfRule>
  </conditionalFormatting>
  <conditionalFormatting sqref="I285">
    <cfRule type="expression" dxfId="33474" priority="49139">
      <formula>$I285=0</formula>
    </cfRule>
  </conditionalFormatting>
  <conditionalFormatting sqref="J285">
    <cfRule type="expression" dxfId="33473" priority="49138">
      <formula>$I285=0</formula>
    </cfRule>
  </conditionalFormatting>
  <conditionalFormatting sqref="K285">
    <cfRule type="expression" dxfId="33472" priority="49135">
      <formula>$I285=0</formula>
    </cfRule>
  </conditionalFormatting>
  <conditionalFormatting sqref="M285">
    <cfRule type="expression" dxfId="33471" priority="49131">
      <formula>$I285=0</formula>
    </cfRule>
  </conditionalFormatting>
  <conditionalFormatting sqref="N285:P285">
    <cfRule type="expression" dxfId="33470" priority="49130">
      <formula>$I285=0</formula>
    </cfRule>
  </conditionalFormatting>
  <conditionalFormatting sqref="O285:P285">
    <cfRule type="cellIs" dxfId="33469" priority="49128" operator="lessThan">
      <formula>0</formula>
    </cfRule>
    <cfRule type="cellIs" dxfId="33468" priority="49129" operator="lessThan">
      <formula>0</formula>
    </cfRule>
  </conditionalFormatting>
  <conditionalFormatting sqref="Q285">
    <cfRule type="expression" dxfId="33467" priority="49127">
      <formula>$I285=0</formula>
    </cfRule>
  </conditionalFormatting>
  <conditionalFormatting sqref="R285:T285">
    <cfRule type="expression" dxfId="33466" priority="49126">
      <formula>$I285=0</formula>
    </cfRule>
  </conditionalFormatting>
  <conditionalFormatting sqref="S285:T285">
    <cfRule type="cellIs" dxfId="33465" priority="49124" operator="lessThan">
      <formula>0</formula>
    </cfRule>
    <cfRule type="cellIs" dxfId="33464" priority="49125" operator="lessThan">
      <formula>0</formula>
    </cfRule>
  </conditionalFormatting>
  <conditionalFormatting sqref="U285">
    <cfRule type="expression" dxfId="33463" priority="49123">
      <formula>$I285=0</formula>
    </cfRule>
  </conditionalFormatting>
  <conditionalFormatting sqref="B286">
    <cfRule type="expression" dxfId="33462" priority="49122">
      <formula>$I286=0</formula>
    </cfRule>
  </conditionalFormatting>
  <conditionalFormatting sqref="F286">
    <cfRule type="expression" dxfId="33461" priority="49121">
      <formula>$I286=0</formula>
    </cfRule>
  </conditionalFormatting>
  <conditionalFormatting sqref="I286">
    <cfRule type="expression" dxfId="33460" priority="49120">
      <formula>$I286=0</formula>
    </cfRule>
  </conditionalFormatting>
  <conditionalFormatting sqref="K286">
    <cfRule type="expression" dxfId="33459" priority="49119">
      <formula>$I286=0</formula>
    </cfRule>
  </conditionalFormatting>
  <conditionalFormatting sqref="M286">
    <cfRule type="expression" dxfId="33458" priority="49118">
      <formula>$I286=0</formula>
    </cfRule>
  </conditionalFormatting>
  <conditionalFormatting sqref="Q286">
    <cfRule type="expression" dxfId="33457" priority="49117">
      <formula>$I286=0</formula>
    </cfRule>
  </conditionalFormatting>
  <conditionalFormatting sqref="U286">
    <cfRule type="expression" dxfId="33456" priority="49116">
      <formula>$I286=0</formula>
    </cfRule>
  </conditionalFormatting>
  <conditionalFormatting sqref="B287">
    <cfRule type="expression" dxfId="33455" priority="49112">
      <formula>$I287=0</formula>
    </cfRule>
  </conditionalFormatting>
  <conditionalFormatting sqref="C287:E287">
    <cfRule type="expression" dxfId="33454" priority="49111">
      <formula>$I287=0</formula>
    </cfRule>
  </conditionalFormatting>
  <conditionalFormatting sqref="D287:E287">
    <cfRule type="cellIs" dxfId="33453" priority="49109" operator="lessThan">
      <formula>0</formula>
    </cfRule>
    <cfRule type="cellIs" dxfId="33452" priority="49110" operator="lessThan">
      <formula>0</formula>
    </cfRule>
  </conditionalFormatting>
  <conditionalFormatting sqref="F287">
    <cfRule type="expression" dxfId="33451" priority="49108">
      <formula>$I287=0</formula>
    </cfRule>
  </conditionalFormatting>
  <conditionalFormatting sqref="G287:H287">
    <cfRule type="cellIs" dxfId="33450" priority="49105" operator="lessThan">
      <formula>0</formula>
    </cfRule>
    <cfRule type="cellIs" dxfId="33449" priority="49106" operator="lessThan">
      <formula>0</formula>
    </cfRule>
  </conditionalFormatting>
  <conditionalFormatting sqref="I287">
    <cfRule type="expression" dxfId="33448" priority="49104">
      <formula>$I287=0</formula>
    </cfRule>
  </conditionalFormatting>
  <conditionalFormatting sqref="J287">
    <cfRule type="expression" dxfId="33447" priority="49103">
      <formula>$I287=0</formula>
    </cfRule>
  </conditionalFormatting>
  <conditionalFormatting sqref="K287">
    <cfRule type="expression" dxfId="33446" priority="49100">
      <formula>$I287=0</formula>
    </cfRule>
  </conditionalFormatting>
  <conditionalFormatting sqref="M287">
    <cfRule type="expression" dxfId="33445" priority="49096">
      <formula>$I287=0</formula>
    </cfRule>
  </conditionalFormatting>
  <conditionalFormatting sqref="N287:P287">
    <cfRule type="expression" dxfId="33444" priority="49095">
      <formula>$I287=0</formula>
    </cfRule>
  </conditionalFormatting>
  <conditionalFormatting sqref="O287:P287">
    <cfRule type="cellIs" dxfId="33443" priority="49093" operator="lessThan">
      <formula>0</formula>
    </cfRule>
    <cfRule type="cellIs" dxfId="33442" priority="49094" operator="lessThan">
      <formula>0</formula>
    </cfRule>
  </conditionalFormatting>
  <conditionalFormatting sqref="Q287">
    <cfRule type="expression" dxfId="33441" priority="49092">
      <formula>$I287=0</formula>
    </cfRule>
  </conditionalFormatting>
  <conditionalFormatting sqref="R287:T287">
    <cfRule type="expression" dxfId="33440" priority="49091">
      <formula>$I287=0</formula>
    </cfRule>
  </conditionalFormatting>
  <conditionalFormatting sqref="S287:T287">
    <cfRule type="cellIs" dxfId="33439" priority="49089" operator="lessThan">
      <formula>0</formula>
    </cfRule>
    <cfRule type="cellIs" dxfId="33438" priority="49090" operator="lessThan">
      <formula>0</formula>
    </cfRule>
  </conditionalFormatting>
  <conditionalFormatting sqref="U287">
    <cfRule type="expression" dxfId="33437" priority="49088">
      <formula>$I287=0</formula>
    </cfRule>
  </conditionalFormatting>
  <conditionalFormatting sqref="B288">
    <cfRule type="expression" dxfId="33436" priority="49087">
      <formula>$I288=0</formula>
    </cfRule>
  </conditionalFormatting>
  <conditionalFormatting sqref="F288">
    <cfRule type="expression" dxfId="33435" priority="49086">
      <formula>$I288=0</formula>
    </cfRule>
  </conditionalFormatting>
  <conditionalFormatting sqref="I288">
    <cfRule type="expression" dxfId="33434" priority="49085">
      <formula>$I288=0</formula>
    </cfRule>
  </conditionalFormatting>
  <conditionalFormatting sqref="K288">
    <cfRule type="expression" dxfId="33433" priority="49084">
      <formula>$I288=0</formula>
    </cfRule>
  </conditionalFormatting>
  <conditionalFormatting sqref="M288">
    <cfRule type="expression" dxfId="33432" priority="49083">
      <formula>$I288=0</formula>
    </cfRule>
  </conditionalFormatting>
  <conditionalFormatting sqref="Q288">
    <cfRule type="expression" dxfId="33431" priority="49082">
      <formula>$I288=0</formula>
    </cfRule>
  </conditionalFormatting>
  <conditionalFormatting sqref="U288">
    <cfRule type="expression" dxfId="33430" priority="49081">
      <formula>$I288=0</formula>
    </cfRule>
  </conditionalFormatting>
  <conditionalFormatting sqref="B289">
    <cfRule type="expression" dxfId="33429" priority="49077">
      <formula>$I289=0</formula>
    </cfRule>
  </conditionalFormatting>
  <conditionalFormatting sqref="C289:E289">
    <cfRule type="expression" dxfId="33428" priority="49076">
      <formula>$I289=0</formula>
    </cfRule>
  </conditionalFormatting>
  <conditionalFormatting sqref="D289:E289">
    <cfRule type="cellIs" dxfId="33427" priority="49074" operator="lessThan">
      <formula>0</formula>
    </cfRule>
    <cfRule type="cellIs" dxfId="33426" priority="49075" operator="lessThan">
      <formula>0</formula>
    </cfRule>
  </conditionalFormatting>
  <conditionalFormatting sqref="F289">
    <cfRule type="expression" dxfId="33425" priority="49073">
      <formula>$I289=0</formula>
    </cfRule>
  </conditionalFormatting>
  <conditionalFormatting sqref="G289:H289">
    <cfRule type="cellIs" dxfId="33424" priority="49070" operator="lessThan">
      <formula>0</formula>
    </cfRule>
    <cfRule type="cellIs" dxfId="33423" priority="49071" operator="lessThan">
      <formula>0</formula>
    </cfRule>
  </conditionalFormatting>
  <conditionalFormatting sqref="I289">
    <cfRule type="expression" dxfId="33422" priority="49069">
      <formula>$I289=0</formula>
    </cfRule>
  </conditionalFormatting>
  <conditionalFormatting sqref="J289">
    <cfRule type="expression" dxfId="33421" priority="49068">
      <formula>$I289=0</formula>
    </cfRule>
  </conditionalFormatting>
  <conditionalFormatting sqref="K289">
    <cfRule type="expression" dxfId="33420" priority="49065">
      <formula>$I289=0</formula>
    </cfRule>
  </conditionalFormatting>
  <conditionalFormatting sqref="M289">
    <cfRule type="expression" dxfId="33419" priority="49061">
      <formula>$I289=0</formula>
    </cfRule>
  </conditionalFormatting>
  <conditionalFormatting sqref="N289:P289">
    <cfRule type="expression" dxfId="33418" priority="49060">
      <formula>$I289=0</formula>
    </cfRule>
  </conditionalFormatting>
  <conditionalFormatting sqref="O289:P289">
    <cfRule type="cellIs" dxfId="33417" priority="49058" operator="lessThan">
      <formula>0</formula>
    </cfRule>
    <cfRule type="cellIs" dxfId="33416" priority="49059" operator="lessThan">
      <formula>0</formula>
    </cfRule>
  </conditionalFormatting>
  <conditionalFormatting sqref="Q289">
    <cfRule type="expression" dxfId="33415" priority="49057">
      <formula>$I289=0</formula>
    </cfRule>
  </conditionalFormatting>
  <conditionalFormatting sqref="R289:T289">
    <cfRule type="expression" dxfId="33414" priority="49056">
      <formula>$I289=0</formula>
    </cfRule>
  </conditionalFormatting>
  <conditionalFormatting sqref="S289:T289">
    <cfRule type="cellIs" dxfId="33413" priority="49054" operator="lessThan">
      <formula>0</formula>
    </cfRule>
    <cfRule type="cellIs" dxfId="33412" priority="49055" operator="lessThan">
      <formula>0</formula>
    </cfRule>
  </conditionalFormatting>
  <conditionalFormatting sqref="U289">
    <cfRule type="expression" dxfId="33411" priority="49053">
      <formula>$I289=0</formula>
    </cfRule>
  </conditionalFormatting>
  <conditionalFormatting sqref="B290">
    <cfRule type="expression" dxfId="33410" priority="49052">
      <formula>$I290=0</formula>
    </cfRule>
  </conditionalFormatting>
  <conditionalFormatting sqref="F290">
    <cfRule type="expression" dxfId="33409" priority="49051">
      <formula>$I290=0</formula>
    </cfRule>
  </conditionalFormatting>
  <conditionalFormatting sqref="I290">
    <cfRule type="expression" dxfId="33408" priority="49050">
      <formula>$I290=0</formula>
    </cfRule>
  </conditionalFormatting>
  <conditionalFormatting sqref="K290">
    <cfRule type="expression" dxfId="33407" priority="49049">
      <formula>$I290=0</formula>
    </cfRule>
  </conditionalFormatting>
  <conditionalFormatting sqref="M290">
    <cfRule type="expression" dxfId="33406" priority="49048">
      <formula>$I290=0</formula>
    </cfRule>
  </conditionalFormatting>
  <conditionalFormatting sqref="Q290">
    <cfRule type="expression" dxfId="33405" priority="49047">
      <formula>$I290=0</formula>
    </cfRule>
  </conditionalFormatting>
  <conditionalFormatting sqref="U290">
    <cfRule type="expression" dxfId="33404" priority="49046">
      <formula>$I290=0</formula>
    </cfRule>
  </conditionalFormatting>
  <conditionalFormatting sqref="B291">
    <cfRule type="expression" dxfId="33403" priority="49042">
      <formula>$I291=0</formula>
    </cfRule>
  </conditionalFormatting>
  <conditionalFormatting sqref="C291:E291">
    <cfRule type="expression" dxfId="33402" priority="49041">
      <formula>$I291=0</formula>
    </cfRule>
  </conditionalFormatting>
  <conditionalFormatting sqref="D291:E291">
    <cfRule type="cellIs" dxfId="33401" priority="49039" operator="lessThan">
      <formula>0</formula>
    </cfRule>
    <cfRule type="cellIs" dxfId="33400" priority="49040" operator="lessThan">
      <formula>0</formula>
    </cfRule>
  </conditionalFormatting>
  <conditionalFormatting sqref="F291">
    <cfRule type="expression" dxfId="33399" priority="49038">
      <formula>$I291=0</formula>
    </cfRule>
  </conditionalFormatting>
  <conditionalFormatting sqref="G291:H291">
    <cfRule type="cellIs" dxfId="33398" priority="49035" operator="lessThan">
      <formula>0</formula>
    </cfRule>
    <cfRule type="cellIs" dxfId="33397" priority="49036" operator="lessThan">
      <formula>0</formula>
    </cfRule>
  </conditionalFormatting>
  <conditionalFormatting sqref="I291">
    <cfRule type="expression" dxfId="33396" priority="49034">
      <formula>$I291=0</formula>
    </cfRule>
  </conditionalFormatting>
  <conditionalFormatting sqref="J291">
    <cfRule type="expression" dxfId="33395" priority="49033">
      <formula>$I291=0</formula>
    </cfRule>
  </conditionalFormatting>
  <conditionalFormatting sqref="K291">
    <cfRule type="expression" dxfId="33394" priority="49030">
      <formula>$I291=0</formula>
    </cfRule>
  </conditionalFormatting>
  <conditionalFormatting sqref="M291">
    <cfRule type="expression" dxfId="33393" priority="49026">
      <formula>$I291=0</formula>
    </cfRule>
  </conditionalFormatting>
  <conditionalFormatting sqref="N291:P291">
    <cfRule type="expression" dxfId="33392" priority="49025">
      <formula>$I291=0</formula>
    </cfRule>
  </conditionalFormatting>
  <conditionalFormatting sqref="O291:P291">
    <cfRule type="cellIs" dxfId="33391" priority="49023" operator="lessThan">
      <formula>0</formula>
    </cfRule>
    <cfRule type="cellIs" dxfId="33390" priority="49024" operator="lessThan">
      <formula>0</formula>
    </cfRule>
  </conditionalFormatting>
  <conditionalFormatting sqref="Q291">
    <cfRule type="expression" dxfId="33389" priority="49022">
      <formula>$I291=0</formula>
    </cfRule>
  </conditionalFormatting>
  <conditionalFormatting sqref="R291:T291">
    <cfRule type="expression" dxfId="33388" priority="49021">
      <formula>$I291=0</formula>
    </cfRule>
  </conditionalFormatting>
  <conditionalFormatting sqref="S291:T291">
    <cfRule type="cellIs" dxfId="33387" priority="49019" operator="lessThan">
      <formula>0</formula>
    </cfRule>
    <cfRule type="cellIs" dxfId="33386" priority="49020" operator="lessThan">
      <formula>0</formula>
    </cfRule>
  </conditionalFormatting>
  <conditionalFormatting sqref="U291">
    <cfRule type="expression" dxfId="33385" priority="49018">
      <formula>$I291=0</formula>
    </cfRule>
  </conditionalFormatting>
  <conditionalFormatting sqref="B292">
    <cfRule type="expression" dxfId="33384" priority="49017">
      <formula>$I292=0</formula>
    </cfRule>
  </conditionalFormatting>
  <conditionalFormatting sqref="F292">
    <cfRule type="expression" dxfId="33383" priority="49016">
      <formula>$I292=0</formula>
    </cfRule>
  </conditionalFormatting>
  <conditionalFormatting sqref="I292">
    <cfRule type="expression" dxfId="33382" priority="49015">
      <formula>$I292=0</formula>
    </cfRule>
  </conditionalFormatting>
  <conditionalFormatting sqref="K292">
    <cfRule type="expression" dxfId="33381" priority="49014">
      <formula>$I292=0</formula>
    </cfRule>
  </conditionalFormatting>
  <conditionalFormatting sqref="M292">
    <cfRule type="expression" dxfId="33380" priority="49013">
      <formula>$I292=0</formula>
    </cfRule>
  </conditionalFormatting>
  <conditionalFormatting sqref="Q292">
    <cfRule type="expression" dxfId="33379" priority="49012">
      <formula>$I292=0</formula>
    </cfRule>
  </conditionalFormatting>
  <conditionalFormatting sqref="U292">
    <cfRule type="expression" dxfId="33378" priority="49011">
      <formula>$I292=0</formula>
    </cfRule>
  </conditionalFormatting>
  <conditionalFormatting sqref="B293">
    <cfRule type="expression" dxfId="33377" priority="49007">
      <formula>$I293=0</formula>
    </cfRule>
  </conditionalFormatting>
  <conditionalFormatting sqref="C293:E293">
    <cfRule type="expression" dxfId="33376" priority="49006">
      <formula>$I293=0</formula>
    </cfRule>
  </conditionalFormatting>
  <conditionalFormatting sqref="D293:E293">
    <cfRule type="cellIs" dxfId="33375" priority="49004" operator="lessThan">
      <formula>0</formula>
    </cfRule>
    <cfRule type="cellIs" dxfId="33374" priority="49005" operator="lessThan">
      <formula>0</formula>
    </cfRule>
  </conditionalFormatting>
  <conditionalFormatting sqref="F293">
    <cfRule type="expression" dxfId="33373" priority="49003">
      <formula>$I293=0</formula>
    </cfRule>
  </conditionalFormatting>
  <conditionalFormatting sqref="G293:H293">
    <cfRule type="cellIs" dxfId="33372" priority="49000" operator="lessThan">
      <formula>0</formula>
    </cfRule>
    <cfRule type="cellIs" dxfId="33371" priority="49001" operator="lessThan">
      <formula>0</formula>
    </cfRule>
  </conditionalFormatting>
  <conditionalFormatting sqref="I293">
    <cfRule type="expression" dxfId="33370" priority="48999">
      <formula>$I293=0</formula>
    </cfRule>
  </conditionalFormatting>
  <conditionalFormatting sqref="J293">
    <cfRule type="expression" dxfId="33369" priority="48998">
      <formula>$I293=0</formula>
    </cfRule>
  </conditionalFormatting>
  <conditionalFormatting sqref="K293">
    <cfRule type="expression" dxfId="33368" priority="48995">
      <formula>$I293=0</formula>
    </cfRule>
  </conditionalFormatting>
  <conditionalFormatting sqref="M293">
    <cfRule type="expression" dxfId="33367" priority="48991">
      <formula>$I293=0</formula>
    </cfRule>
  </conditionalFormatting>
  <conditionalFormatting sqref="N293:P293">
    <cfRule type="expression" dxfId="33366" priority="48990">
      <formula>$I293=0</formula>
    </cfRule>
  </conditionalFormatting>
  <conditionalFormatting sqref="O293:P293">
    <cfRule type="cellIs" dxfId="33365" priority="48988" operator="lessThan">
      <formula>0</formula>
    </cfRule>
    <cfRule type="cellIs" dxfId="33364" priority="48989" operator="lessThan">
      <formula>0</formula>
    </cfRule>
  </conditionalFormatting>
  <conditionalFormatting sqref="Q293">
    <cfRule type="expression" dxfId="33363" priority="48987">
      <formula>$I293=0</formula>
    </cfRule>
  </conditionalFormatting>
  <conditionalFormatting sqref="R293:T293">
    <cfRule type="expression" dxfId="33362" priority="48986">
      <formula>$I293=0</formula>
    </cfRule>
  </conditionalFormatting>
  <conditionalFormatting sqref="S293:T293">
    <cfRule type="cellIs" dxfId="33361" priority="48984" operator="lessThan">
      <formula>0</formula>
    </cfRule>
    <cfRule type="cellIs" dxfId="33360" priority="48985" operator="lessThan">
      <formula>0</formula>
    </cfRule>
  </conditionalFormatting>
  <conditionalFormatting sqref="U293">
    <cfRule type="expression" dxfId="33359" priority="48983">
      <formula>$I293=0</formula>
    </cfRule>
  </conditionalFormatting>
  <conditionalFormatting sqref="B294">
    <cfRule type="expression" dxfId="33358" priority="48982">
      <formula>$I294=0</formula>
    </cfRule>
  </conditionalFormatting>
  <conditionalFormatting sqref="F294">
    <cfRule type="expression" dxfId="33357" priority="48981">
      <formula>$I294=0</formula>
    </cfRule>
  </conditionalFormatting>
  <conditionalFormatting sqref="I294">
    <cfRule type="expression" dxfId="33356" priority="48980">
      <formula>$I294=0</formula>
    </cfRule>
  </conditionalFormatting>
  <conditionalFormatting sqref="K294">
    <cfRule type="expression" dxfId="33355" priority="48979">
      <formula>$I294=0</formula>
    </cfRule>
  </conditionalFormatting>
  <conditionalFormatting sqref="M294">
    <cfRule type="expression" dxfId="33354" priority="48978">
      <formula>$I294=0</formula>
    </cfRule>
  </conditionalFormatting>
  <conditionalFormatting sqref="Q294">
    <cfRule type="expression" dxfId="33353" priority="48977">
      <formula>$I294=0</formula>
    </cfRule>
  </conditionalFormatting>
  <conditionalFormatting sqref="U294">
    <cfRule type="expression" dxfId="33352" priority="48976">
      <formula>$I294=0</formula>
    </cfRule>
  </conditionalFormatting>
  <conditionalFormatting sqref="B295">
    <cfRule type="expression" dxfId="33351" priority="48972">
      <formula>$I295=0</formula>
    </cfRule>
  </conditionalFormatting>
  <conditionalFormatting sqref="C295:E295">
    <cfRule type="expression" dxfId="33350" priority="48971">
      <formula>$I295=0</formula>
    </cfRule>
  </conditionalFormatting>
  <conditionalFormatting sqref="D295:E295">
    <cfRule type="cellIs" dxfId="33349" priority="48969" operator="lessThan">
      <formula>0</formula>
    </cfRule>
    <cfRule type="cellIs" dxfId="33348" priority="48970" operator="lessThan">
      <formula>0</formula>
    </cfRule>
  </conditionalFormatting>
  <conditionalFormatting sqref="F295">
    <cfRule type="expression" dxfId="33347" priority="48968">
      <formula>$I295=0</formula>
    </cfRule>
  </conditionalFormatting>
  <conditionalFormatting sqref="G295:H295">
    <cfRule type="cellIs" dxfId="33346" priority="48965" operator="lessThan">
      <formula>0</formula>
    </cfRule>
    <cfRule type="cellIs" dxfId="33345" priority="48966" operator="lessThan">
      <formula>0</formula>
    </cfRule>
  </conditionalFormatting>
  <conditionalFormatting sqref="I295">
    <cfRule type="expression" dxfId="33344" priority="48964">
      <formula>$I295=0</formula>
    </cfRule>
  </conditionalFormatting>
  <conditionalFormatting sqref="J295">
    <cfRule type="expression" dxfId="33343" priority="48963">
      <formula>$I295=0</formula>
    </cfRule>
  </conditionalFormatting>
  <conditionalFormatting sqref="K295">
    <cfRule type="expression" dxfId="33342" priority="48960">
      <formula>$I295=0</formula>
    </cfRule>
  </conditionalFormatting>
  <conditionalFormatting sqref="M295">
    <cfRule type="expression" dxfId="33341" priority="48956">
      <formula>$I295=0</formula>
    </cfRule>
  </conditionalFormatting>
  <conditionalFormatting sqref="N295:P295">
    <cfRule type="expression" dxfId="33340" priority="48955">
      <formula>$I295=0</formula>
    </cfRule>
  </conditionalFormatting>
  <conditionalFormatting sqref="O295:P295">
    <cfRule type="cellIs" dxfId="33339" priority="48953" operator="lessThan">
      <formula>0</formula>
    </cfRule>
    <cfRule type="cellIs" dxfId="33338" priority="48954" operator="lessThan">
      <formula>0</formula>
    </cfRule>
  </conditionalFormatting>
  <conditionalFormatting sqref="Q295">
    <cfRule type="expression" dxfId="33337" priority="48952">
      <formula>$I295=0</formula>
    </cfRule>
  </conditionalFormatting>
  <conditionalFormatting sqref="R295:T295">
    <cfRule type="expression" dxfId="33336" priority="48951">
      <formula>$I295=0</formula>
    </cfRule>
  </conditionalFormatting>
  <conditionalFormatting sqref="S295:T295">
    <cfRule type="cellIs" dxfId="33335" priority="48949" operator="lessThan">
      <formula>0</formula>
    </cfRule>
    <cfRule type="cellIs" dxfId="33334" priority="48950" operator="lessThan">
      <formula>0</formula>
    </cfRule>
  </conditionalFormatting>
  <conditionalFormatting sqref="U295">
    <cfRule type="expression" dxfId="33333" priority="48948">
      <formula>$I295=0</formula>
    </cfRule>
  </conditionalFormatting>
  <conditionalFormatting sqref="B296">
    <cfRule type="expression" dxfId="33332" priority="48947">
      <formula>$I296=0</formula>
    </cfRule>
  </conditionalFormatting>
  <conditionalFormatting sqref="F296">
    <cfRule type="expression" dxfId="33331" priority="48946">
      <formula>$I296=0</formula>
    </cfRule>
  </conditionalFormatting>
  <conditionalFormatting sqref="I296">
    <cfRule type="expression" dxfId="33330" priority="48945">
      <formula>$I296=0</formula>
    </cfRule>
  </conditionalFormatting>
  <conditionalFormatting sqref="K296">
    <cfRule type="expression" dxfId="33329" priority="48944">
      <formula>$I296=0</formula>
    </cfRule>
  </conditionalFormatting>
  <conditionalFormatting sqref="M296">
    <cfRule type="expression" dxfId="33328" priority="48943">
      <formula>$I296=0</formula>
    </cfRule>
  </conditionalFormatting>
  <conditionalFormatting sqref="Q296">
    <cfRule type="expression" dxfId="33327" priority="48942">
      <formula>$I296=0</formula>
    </cfRule>
  </conditionalFormatting>
  <conditionalFormatting sqref="U296">
    <cfRule type="expression" dxfId="33326" priority="48941">
      <formula>$I296=0</formula>
    </cfRule>
  </conditionalFormatting>
  <conditionalFormatting sqref="B297">
    <cfRule type="expression" dxfId="33325" priority="48937">
      <formula>$I297=0</formula>
    </cfRule>
  </conditionalFormatting>
  <conditionalFormatting sqref="C297:E297">
    <cfRule type="expression" dxfId="33324" priority="48936">
      <formula>$I297=0</formula>
    </cfRule>
  </conditionalFormatting>
  <conditionalFormatting sqref="D297:E297">
    <cfRule type="cellIs" dxfId="33323" priority="48934" operator="lessThan">
      <formula>0</formula>
    </cfRule>
    <cfRule type="cellIs" dxfId="33322" priority="48935" operator="lessThan">
      <formula>0</formula>
    </cfRule>
  </conditionalFormatting>
  <conditionalFormatting sqref="F297">
    <cfRule type="expression" dxfId="33321" priority="48933">
      <formula>$I297=0</formula>
    </cfRule>
  </conditionalFormatting>
  <conditionalFormatting sqref="G297:H297">
    <cfRule type="cellIs" dxfId="33320" priority="48930" operator="lessThan">
      <formula>0</formula>
    </cfRule>
    <cfRule type="cellIs" dxfId="33319" priority="48931" operator="lessThan">
      <formula>0</formula>
    </cfRule>
  </conditionalFormatting>
  <conditionalFormatting sqref="I297">
    <cfRule type="expression" dxfId="33318" priority="48929">
      <formula>$I297=0</formula>
    </cfRule>
  </conditionalFormatting>
  <conditionalFormatting sqref="J297">
    <cfRule type="expression" dxfId="33317" priority="48928">
      <formula>$I297=0</formula>
    </cfRule>
  </conditionalFormatting>
  <conditionalFormatting sqref="K297">
    <cfRule type="expression" dxfId="33316" priority="48925">
      <formula>$I297=0</formula>
    </cfRule>
  </conditionalFormatting>
  <conditionalFormatting sqref="M297">
    <cfRule type="expression" dxfId="33315" priority="48921">
      <formula>$I297=0</formula>
    </cfRule>
  </conditionalFormatting>
  <conditionalFormatting sqref="N297:P297">
    <cfRule type="expression" dxfId="33314" priority="48920">
      <formula>$I297=0</formula>
    </cfRule>
  </conditionalFormatting>
  <conditionalFormatting sqref="O297:P297">
    <cfRule type="cellIs" dxfId="33313" priority="48918" operator="lessThan">
      <formula>0</formula>
    </cfRule>
    <cfRule type="cellIs" dxfId="33312" priority="48919" operator="lessThan">
      <formula>0</formula>
    </cfRule>
  </conditionalFormatting>
  <conditionalFormatting sqref="Q297">
    <cfRule type="expression" dxfId="33311" priority="48917">
      <formula>$I297=0</formula>
    </cfRule>
  </conditionalFormatting>
  <conditionalFormatting sqref="R297:T297">
    <cfRule type="expression" dxfId="33310" priority="48916">
      <formula>$I297=0</formula>
    </cfRule>
  </conditionalFormatting>
  <conditionalFormatting sqref="S297:T297">
    <cfRule type="cellIs" dxfId="33309" priority="48914" operator="lessThan">
      <formula>0</formula>
    </cfRule>
    <cfRule type="cellIs" dxfId="33308" priority="48915" operator="lessThan">
      <formula>0</formula>
    </cfRule>
  </conditionalFormatting>
  <conditionalFormatting sqref="U297">
    <cfRule type="expression" dxfId="33307" priority="48913">
      <formula>$I297=0</formula>
    </cfRule>
  </conditionalFormatting>
  <conditionalFormatting sqref="B298">
    <cfRule type="expression" dxfId="33306" priority="48912">
      <formula>$I298=0</formula>
    </cfRule>
  </conditionalFormatting>
  <conditionalFormatting sqref="F298">
    <cfRule type="expression" dxfId="33305" priority="48911">
      <formula>$I298=0</formula>
    </cfRule>
  </conditionalFormatting>
  <conditionalFormatting sqref="I298">
    <cfRule type="expression" dxfId="33304" priority="48910">
      <formula>$I298=0</formula>
    </cfRule>
  </conditionalFormatting>
  <conditionalFormatting sqref="K298">
    <cfRule type="expression" dxfId="33303" priority="48909">
      <formula>$I298=0</formula>
    </cfRule>
  </conditionalFormatting>
  <conditionalFormatting sqref="M298">
    <cfRule type="expression" dxfId="33302" priority="48908">
      <formula>$I298=0</formula>
    </cfRule>
  </conditionalFormatting>
  <conditionalFormatting sqref="Q298">
    <cfRule type="expression" dxfId="33301" priority="48907">
      <formula>$I298=0</formula>
    </cfRule>
  </conditionalFormatting>
  <conditionalFormatting sqref="U298">
    <cfRule type="expression" dxfId="33300" priority="48906">
      <formula>$I298=0</formula>
    </cfRule>
  </conditionalFormatting>
  <conditionalFormatting sqref="B299">
    <cfRule type="expression" dxfId="33299" priority="48902">
      <formula>$I299=0</formula>
    </cfRule>
  </conditionalFormatting>
  <conditionalFormatting sqref="C299:E299">
    <cfRule type="expression" dxfId="33298" priority="48901">
      <formula>$I299=0</formula>
    </cfRule>
  </conditionalFormatting>
  <conditionalFormatting sqref="D299:E299">
    <cfRule type="cellIs" dxfId="33297" priority="48899" operator="lessThan">
      <formula>0</formula>
    </cfRule>
    <cfRule type="cellIs" dxfId="33296" priority="48900" operator="lessThan">
      <formula>0</formula>
    </cfRule>
  </conditionalFormatting>
  <conditionalFormatting sqref="F299">
    <cfRule type="expression" dxfId="33295" priority="48898">
      <formula>$I299=0</formula>
    </cfRule>
  </conditionalFormatting>
  <conditionalFormatting sqref="G299:H299">
    <cfRule type="cellIs" dxfId="33294" priority="48895" operator="lessThan">
      <formula>0</formula>
    </cfRule>
    <cfRule type="cellIs" dxfId="33293" priority="48896" operator="lessThan">
      <formula>0</formula>
    </cfRule>
  </conditionalFormatting>
  <conditionalFormatting sqref="I299">
    <cfRule type="expression" dxfId="33292" priority="48894">
      <formula>$I299=0</formula>
    </cfRule>
  </conditionalFormatting>
  <conditionalFormatting sqref="J299">
    <cfRule type="expression" dxfId="33291" priority="48893">
      <formula>$I299=0</formula>
    </cfRule>
  </conditionalFormatting>
  <conditionalFormatting sqref="K299">
    <cfRule type="expression" dxfId="33290" priority="48890">
      <formula>$I299=0</formula>
    </cfRule>
  </conditionalFormatting>
  <conditionalFormatting sqref="M299">
    <cfRule type="expression" dxfId="33289" priority="48886">
      <formula>$I299=0</formula>
    </cfRule>
  </conditionalFormatting>
  <conditionalFormatting sqref="N299:P299">
    <cfRule type="expression" dxfId="33288" priority="48885">
      <formula>$I299=0</formula>
    </cfRule>
  </conditionalFormatting>
  <conditionalFormatting sqref="O299:P299">
    <cfRule type="cellIs" dxfId="33287" priority="48883" operator="lessThan">
      <formula>0</formula>
    </cfRule>
    <cfRule type="cellIs" dxfId="33286" priority="48884" operator="lessThan">
      <formula>0</formula>
    </cfRule>
  </conditionalFormatting>
  <conditionalFormatting sqref="Q299">
    <cfRule type="expression" dxfId="33285" priority="48882">
      <formula>$I299=0</formula>
    </cfRule>
  </conditionalFormatting>
  <conditionalFormatting sqref="R299:T299">
    <cfRule type="expression" dxfId="33284" priority="48881">
      <formula>$I299=0</formula>
    </cfRule>
  </conditionalFormatting>
  <conditionalFormatting sqref="S299:T299">
    <cfRule type="cellIs" dxfId="33283" priority="48879" operator="lessThan">
      <formula>0</formula>
    </cfRule>
    <cfRule type="cellIs" dxfId="33282" priority="48880" operator="lessThan">
      <formula>0</formula>
    </cfRule>
  </conditionalFormatting>
  <conditionalFormatting sqref="U299">
    <cfRule type="expression" dxfId="33281" priority="48878">
      <formula>$I299=0</formula>
    </cfRule>
  </conditionalFormatting>
  <conditionalFormatting sqref="B300">
    <cfRule type="expression" dxfId="33280" priority="48877">
      <formula>$I300=0</formula>
    </cfRule>
  </conditionalFormatting>
  <conditionalFormatting sqref="F300">
    <cfRule type="expression" dxfId="33279" priority="48876">
      <formula>$I300=0</formula>
    </cfRule>
  </conditionalFormatting>
  <conditionalFormatting sqref="I300">
    <cfRule type="expression" dxfId="33278" priority="48875">
      <formula>$I300=0</formula>
    </cfRule>
  </conditionalFormatting>
  <conditionalFormatting sqref="K300">
    <cfRule type="expression" dxfId="33277" priority="48874">
      <formula>$I300=0</formula>
    </cfRule>
  </conditionalFormatting>
  <conditionalFormatting sqref="M300">
    <cfRule type="expression" dxfId="33276" priority="48873">
      <formula>$I300=0</formula>
    </cfRule>
  </conditionalFormatting>
  <conditionalFormatting sqref="Q300">
    <cfRule type="expression" dxfId="33275" priority="48872">
      <formula>$I300=0</formula>
    </cfRule>
  </conditionalFormatting>
  <conditionalFormatting sqref="U300">
    <cfRule type="expression" dxfId="33274" priority="48871">
      <formula>$I300=0</formula>
    </cfRule>
  </conditionalFormatting>
  <conditionalFormatting sqref="B301">
    <cfRule type="expression" dxfId="33273" priority="48867">
      <formula>$I301=0</formula>
    </cfRule>
  </conditionalFormatting>
  <conditionalFormatting sqref="C301:E301">
    <cfRule type="expression" dxfId="33272" priority="48866">
      <formula>$I301=0</formula>
    </cfRule>
  </conditionalFormatting>
  <conditionalFormatting sqref="D301:E301">
    <cfRule type="cellIs" dxfId="33271" priority="48864" operator="lessThan">
      <formula>0</formula>
    </cfRule>
    <cfRule type="cellIs" dxfId="33270" priority="48865" operator="lessThan">
      <formula>0</formula>
    </cfRule>
  </conditionalFormatting>
  <conditionalFormatting sqref="F301">
    <cfRule type="expression" dxfId="33269" priority="48863">
      <formula>$I301=0</formula>
    </cfRule>
  </conditionalFormatting>
  <conditionalFormatting sqref="G301:H301">
    <cfRule type="cellIs" dxfId="33268" priority="48860" operator="lessThan">
      <formula>0</formula>
    </cfRule>
    <cfRule type="cellIs" dxfId="33267" priority="48861" operator="lessThan">
      <formula>0</formula>
    </cfRule>
  </conditionalFormatting>
  <conditionalFormatting sqref="I301">
    <cfRule type="expression" dxfId="33266" priority="48859">
      <formula>$I301=0</formula>
    </cfRule>
  </conditionalFormatting>
  <conditionalFormatting sqref="J301">
    <cfRule type="expression" dxfId="33265" priority="48858">
      <formula>$I301=0</formula>
    </cfRule>
  </conditionalFormatting>
  <conditionalFormatting sqref="K301">
    <cfRule type="expression" dxfId="33264" priority="48855">
      <formula>$I301=0</formula>
    </cfRule>
  </conditionalFormatting>
  <conditionalFormatting sqref="M301">
    <cfRule type="expression" dxfId="33263" priority="48851">
      <formula>$I301=0</formula>
    </cfRule>
  </conditionalFormatting>
  <conditionalFormatting sqref="N301:P301">
    <cfRule type="expression" dxfId="33262" priority="48850">
      <formula>$I301=0</formula>
    </cfRule>
  </conditionalFormatting>
  <conditionalFormatting sqref="O301:P301">
    <cfRule type="cellIs" dxfId="33261" priority="48848" operator="lessThan">
      <formula>0</formula>
    </cfRule>
    <cfRule type="cellIs" dxfId="33260" priority="48849" operator="lessThan">
      <formula>0</formula>
    </cfRule>
  </conditionalFormatting>
  <conditionalFormatting sqref="Q301">
    <cfRule type="expression" dxfId="33259" priority="48847">
      <formula>$I301=0</formula>
    </cfRule>
  </conditionalFormatting>
  <conditionalFormatting sqref="R301:T301">
    <cfRule type="expression" dxfId="33258" priority="48846">
      <formula>$I301=0</formula>
    </cfRule>
  </conditionalFormatting>
  <conditionalFormatting sqref="S301:T301">
    <cfRule type="cellIs" dxfId="33257" priority="48844" operator="lessThan">
      <formula>0</formula>
    </cfRule>
    <cfRule type="cellIs" dxfId="33256" priority="48845" operator="lessThan">
      <formula>0</formula>
    </cfRule>
  </conditionalFormatting>
  <conditionalFormatting sqref="U301">
    <cfRule type="expression" dxfId="33255" priority="48843">
      <formula>$I301=0</formula>
    </cfRule>
  </conditionalFormatting>
  <conditionalFormatting sqref="B302">
    <cfRule type="expression" dxfId="33254" priority="48842">
      <formula>$I302=0</formula>
    </cfRule>
  </conditionalFormatting>
  <conditionalFormatting sqref="F302">
    <cfRule type="expression" dxfId="33253" priority="48841">
      <formula>$I302=0</formula>
    </cfRule>
  </conditionalFormatting>
  <conditionalFormatting sqref="I302">
    <cfRule type="expression" dxfId="33252" priority="48840">
      <formula>$I302=0</formula>
    </cfRule>
  </conditionalFormatting>
  <conditionalFormatting sqref="K302">
    <cfRule type="expression" dxfId="33251" priority="48839">
      <formula>$I302=0</formula>
    </cfRule>
  </conditionalFormatting>
  <conditionalFormatting sqref="M302">
    <cfRule type="expression" dxfId="33250" priority="48838">
      <formula>$I302=0</formula>
    </cfRule>
  </conditionalFormatting>
  <conditionalFormatting sqref="Q302">
    <cfRule type="expression" dxfId="33249" priority="48837">
      <formula>$I302=0</formula>
    </cfRule>
  </conditionalFormatting>
  <conditionalFormatting sqref="U302">
    <cfRule type="expression" dxfId="33248" priority="48836">
      <formula>$I302=0</formula>
    </cfRule>
  </conditionalFormatting>
  <conditionalFormatting sqref="B303">
    <cfRule type="expression" dxfId="33247" priority="48832">
      <formula>$I303=0</formula>
    </cfRule>
  </conditionalFormatting>
  <conditionalFormatting sqref="C303:E303">
    <cfRule type="expression" dxfId="33246" priority="48831">
      <formula>$I303=0</formula>
    </cfRule>
  </conditionalFormatting>
  <conditionalFormatting sqref="D303:E303">
    <cfRule type="cellIs" dxfId="33245" priority="48829" operator="lessThan">
      <formula>0</formula>
    </cfRule>
    <cfRule type="cellIs" dxfId="33244" priority="48830" operator="lessThan">
      <formula>0</formula>
    </cfRule>
  </conditionalFormatting>
  <conditionalFormatting sqref="F303">
    <cfRule type="expression" dxfId="33243" priority="48828">
      <formula>$I303=0</formula>
    </cfRule>
  </conditionalFormatting>
  <conditionalFormatting sqref="G303:H303">
    <cfRule type="cellIs" dxfId="33242" priority="48825" operator="lessThan">
      <formula>0</formula>
    </cfRule>
    <cfRule type="cellIs" dxfId="33241" priority="48826" operator="lessThan">
      <formula>0</formula>
    </cfRule>
  </conditionalFormatting>
  <conditionalFormatting sqref="I303">
    <cfRule type="expression" dxfId="33240" priority="48824">
      <formula>$I303=0</formula>
    </cfRule>
  </conditionalFormatting>
  <conditionalFormatting sqref="J303">
    <cfRule type="expression" dxfId="33239" priority="48823">
      <formula>$I303=0</formula>
    </cfRule>
  </conditionalFormatting>
  <conditionalFormatting sqref="K303">
    <cfRule type="expression" dxfId="33238" priority="48820">
      <formula>$I303=0</formula>
    </cfRule>
  </conditionalFormatting>
  <conditionalFormatting sqref="M303">
    <cfRule type="expression" dxfId="33237" priority="48816">
      <formula>$I303=0</formula>
    </cfRule>
  </conditionalFormatting>
  <conditionalFormatting sqref="N303:P303">
    <cfRule type="expression" dxfId="33236" priority="48815">
      <formula>$I303=0</formula>
    </cfRule>
  </conditionalFormatting>
  <conditionalFormatting sqref="O303:P303">
    <cfRule type="cellIs" dxfId="33235" priority="48813" operator="lessThan">
      <formula>0</formula>
    </cfRule>
    <cfRule type="cellIs" dxfId="33234" priority="48814" operator="lessThan">
      <formula>0</formula>
    </cfRule>
  </conditionalFormatting>
  <conditionalFormatting sqref="Q303">
    <cfRule type="expression" dxfId="33233" priority="48812">
      <formula>$I303=0</formula>
    </cfRule>
  </conditionalFormatting>
  <conditionalFormatting sqref="R303:T303">
    <cfRule type="expression" dxfId="33232" priority="48811">
      <formula>$I303=0</formula>
    </cfRule>
  </conditionalFormatting>
  <conditionalFormatting sqref="S303:T303">
    <cfRule type="cellIs" dxfId="33231" priority="48809" operator="lessThan">
      <formula>0</formula>
    </cfRule>
    <cfRule type="cellIs" dxfId="33230" priority="48810" operator="lessThan">
      <formula>0</formula>
    </cfRule>
  </conditionalFormatting>
  <conditionalFormatting sqref="U303">
    <cfRule type="expression" dxfId="33229" priority="48808">
      <formula>$I303=0</formula>
    </cfRule>
  </conditionalFormatting>
  <conditionalFormatting sqref="B304">
    <cfRule type="expression" dxfId="33228" priority="48807">
      <formula>$I304=0</formula>
    </cfRule>
  </conditionalFormatting>
  <conditionalFormatting sqref="F304">
    <cfRule type="expression" dxfId="33227" priority="48806">
      <formula>$I304=0</formula>
    </cfRule>
  </conditionalFormatting>
  <conditionalFormatting sqref="I304">
    <cfRule type="expression" dxfId="33226" priority="48805">
      <formula>$I304=0</formula>
    </cfRule>
  </conditionalFormatting>
  <conditionalFormatting sqref="K304">
    <cfRule type="expression" dxfId="33225" priority="48804">
      <formula>$I304=0</formula>
    </cfRule>
  </conditionalFormatting>
  <conditionalFormatting sqref="M304">
    <cfRule type="expression" dxfId="33224" priority="48803">
      <formula>$I304=0</formula>
    </cfRule>
  </conditionalFormatting>
  <conditionalFormatting sqref="Q304">
    <cfRule type="expression" dxfId="33223" priority="48802">
      <formula>$I304=0</formula>
    </cfRule>
  </conditionalFormatting>
  <conditionalFormatting sqref="U304">
    <cfRule type="expression" dxfId="33222" priority="48801">
      <formula>$I304=0</formula>
    </cfRule>
  </conditionalFormatting>
  <conditionalFormatting sqref="B305">
    <cfRule type="expression" dxfId="33221" priority="48797">
      <formula>$I305=0</formula>
    </cfRule>
  </conditionalFormatting>
  <conditionalFormatting sqref="C305:E305">
    <cfRule type="expression" dxfId="33220" priority="48796">
      <formula>$I305=0</formula>
    </cfRule>
  </conditionalFormatting>
  <conditionalFormatting sqref="D305:E305">
    <cfRule type="cellIs" dxfId="33219" priority="48794" operator="lessThan">
      <formula>0</formula>
    </cfRule>
    <cfRule type="cellIs" dxfId="33218" priority="48795" operator="lessThan">
      <formula>0</formula>
    </cfRule>
  </conditionalFormatting>
  <conditionalFormatting sqref="F305">
    <cfRule type="expression" dxfId="33217" priority="48793">
      <formula>$I305=0</formula>
    </cfRule>
  </conditionalFormatting>
  <conditionalFormatting sqref="G305:H305">
    <cfRule type="cellIs" dxfId="33216" priority="48790" operator="lessThan">
      <formula>0</formula>
    </cfRule>
    <cfRule type="cellIs" dxfId="33215" priority="48791" operator="lessThan">
      <formula>0</formula>
    </cfRule>
  </conditionalFormatting>
  <conditionalFormatting sqref="I305">
    <cfRule type="expression" dxfId="33214" priority="48789">
      <formula>$I305=0</formula>
    </cfRule>
  </conditionalFormatting>
  <conditionalFormatting sqref="J305">
    <cfRule type="expression" dxfId="33213" priority="48788">
      <formula>$I305=0</formula>
    </cfRule>
  </conditionalFormatting>
  <conditionalFormatting sqref="K305">
    <cfRule type="expression" dxfId="33212" priority="48785">
      <formula>$I305=0</formula>
    </cfRule>
  </conditionalFormatting>
  <conditionalFormatting sqref="M305">
    <cfRule type="expression" dxfId="33211" priority="48781">
      <formula>$I305=0</formula>
    </cfRule>
  </conditionalFormatting>
  <conditionalFormatting sqref="N305:P305">
    <cfRule type="expression" dxfId="33210" priority="48780">
      <formula>$I305=0</formula>
    </cfRule>
  </conditionalFormatting>
  <conditionalFormatting sqref="O305:P305">
    <cfRule type="cellIs" dxfId="33209" priority="48778" operator="lessThan">
      <formula>0</formula>
    </cfRule>
    <cfRule type="cellIs" dxfId="33208" priority="48779" operator="lessThan">
      <formula>0</formula>
    </cfRule>
  </conditionalFormatting>
  <conditionalFormatting sqref="Q305">
    <cfRule type="expression" dxfId="33207" priority="48777">
      <formula>$I305=0</formula>
    </cfRule>
  </conditionalFormatting>
  <conditionalFormatting sqref="R305:T305">
    <cfRule type="expression" dxfId="33206" priority="48776">
      <formula>$I305=0</formula>
    </cfRule>
  </conditionalFormatting>
  <conditionalFormatting sqref="S305:T305">
    <cfRule type="cellIs" dxfId="33205" priority="48774" operator="lessThan">
      <formula>0</formula>
    </cfRule>
    <cfRule type="cellIs" dxfId="33204" priority="48775" operator="lessThan">
      <formula>0</formula>
    </cfRule>
  </conditionalFormatting>
  <conditionalFormatting sqref="U305">
    <cfRule type="expression" dxfId="33203" priority="48773">
      <formula>$I305=0</formula>
    </cfRule>
  </conditionalFormatting>
  <conditionalFormatting sqref="B306">
    <cfRule type="expression" dxfId="33202" priority="48772">
      <formula>$I306=0</formula>
    </cfRule>
  </conditionalFormatting>
  <conditionalFormatting sqref="F306">
    <cfRule type="expression" dxfId="33201" priority="48771">
      <formula>$I306=0</formula>
    </cfRule>
  </conditionalFormatting>
  <conditionalFormatting sqref="I306">
    <cfRule type="expression" dxfId="33200" priority="48770">
      <formula>$I306=0</formula>
    </cfRule>
  </conditionalFormatting>
  <conditionalFormatting sqref="K306">
    <cfRule type="expression" dxfId="33199" priority="48769">
      <formula>$I306=0</formula>
    </cfRule>
  </conditionalFormatting>
  <conditionalFormatting sqref="M306">
    <cfRule type="expression" dxfId="33198" priority="48768">
      <formula>$I306=0</formula>
    </cfRule>
  </conditionalFormatting>
  <conditionalFormatting sqref="Q306">
    <cfRule type="expression" dxfId="33197" priority="48767">
      <formula>$I306=0</formula>
    </cfRule>
  </conditionalFormatting>
  <conditionalFormatting sqref="U306">
    <cfRule type="expression" dxfId="33196" priority="48766">
      <formula>$I306=0</formula>
    </cfRule>
  </conditionalFormatting>
  <conditionalFormatting sqref="B307">
    <cfRule type="expression" dxfId="33195" priority="48762">
      <formula>$I307=0</formula>
    </cfRule>
  </conditionalFormatting>
  <conditionalFormatting sqref="C307:E307">
    <cfRule type="expression" dxfId="33194" priority="48761">
      <formula>$I307=0</formula>
    </cfRule>
  </conditionalFormatting>
  <conditionalFormatting sqref="D307:E307">
    <cfRule type="cellIs" dxfId="33193" priority="48759" operator="lessThan">
      <formula>0</formula>
    </cfRule>
    <cfRule type="cellIs" dxfId="33192" priority="48760" operator="lessThan">
      <formula>0</formula>
    </cfRule>
  </conditionalFormatting>
  <conditionalFormatting sqref="F307">
    <cfRule type="expression" dxfId="33191" priority="48758">
      <formula>$I307=0</formula>
    </cfRule>
  </conditionalFormatting>
  <conditionalFormatting sqref="G307:H307">
    <cfRule type="cellIs" dxfId="33190" priority="48755" operator="lessThan">
      <formula>0</formula>
    </cfRule>
    <cfRule type="cellIs" dxfId="33189" priority="48756" operator="lessThan">
      <formula>0</formula>
    </cfRule>
  </conditionalFormatting>
  <conditionalFormatting sqref="I307">
    <cfRule type="expression" dxfId="33188" priority="48754">
      <formula>$I307=0</formula>
    </cfRule>
  </conditionalFormatting>
  <conditionalFormatting sqref="J307">
    <cfRule type="expression" dxfId="33187" priority="48753">
      <formula>$I307=0</formula>
    </cfRule>
  </conditionalFormatting>
  <conditionalFormatting sqref="K307">
    <cfRule type="expression" dxfId="33186" priority="48750">
      <formula>$I307=0</formula>
    </cfRule>
  </conditionalFormatting>
  <conditionalFormatting sqref="M307">
    <cfRule type="expression" dxfId="33185" priority="48746">
      <formula>$I307=0</formula>
    </cfRule>
  </conditionalFormatting>
  <conditionalFormatting sqref="N307:P307">
    <cfRule type="expression" dxfId="33184" priority="48745">
      <formula>$I307=0</formula>
    </cfRule>
  </conditionalFormatting>
  <conditionalFormatting sqref="O307:P307">
    <cfRule type="cellIs" dxfId="33183" priority="48743" operator="lessThan">
      <formula>0</formula>
    </cfRule>
    <cfRule type="cellIs" dxfId="33182" priority="48744" operator="lessThan">
      <formula>0</formula>
    </cfRule>
  </conditionalFormatting>
  <conditionalFormatting sqref="Q307">
    <cfRule type="expression" dxfId="33181" priority="48742">
      <formula>$I307=0</formula>
    </cfRule>
  </conditionalFormatting>
  <conditionalFormatting sqref="R307:T307">
    <cfRule type="expression" dxfId="33180" priority="48741">
      <formula>$I307=0</formula>
    </cfRule>
  </conditionalFormatting>
  <conditionalFormatting sqref="S307:T307">
    <cfRule type="cellIs" dxfId="33179" priority="48739" operator="lessThan">
      <formula>0</formula>
    </cfRule>
    <cfRule type="cellIs" dxfId="33178" priority="48740" operator="lessThan">
      <formula>0</formula>
    </cfRule>
  </conditionalFormatting>
  <conditionalFormatting sqref="U307">
    <cfRule type="expression" dxfId="33177" priority="48738">
      <formula>$I307=0</formula>
    </cfRule>
  </conditionalFormatting>
  <conditionalFormatting sqref="B308">
    <cfRule type="expression" dxfId="33176" priority="48737">
      <formula>$I308=0</formula>
    </cfRule>
  </conditionalFormatting>
  <conditionalFormatting sqref="F308">
    <cfRule type="expression" dxfId="33175" priority="48736">
      <formula>$I308=0</formula>
    </cfRule>
  </conditionalFormatting>
  <conditionalFormatting sqref="I308">
    <cfRule type="expression" dxfId="33174" priority="48735">
      <formula>$I308=0</formula>
    </cfRule>
  </conditionalFormatting>
  <conditionalFormatting sqref="K308">
    <cfRule type="expression" dxfId="33173" priority="48734">
      <formula>$I308=0</formula>
    </cfRule>
  </conditionalFormatting>
  <conditionalFormatting sqref="M308">
    <cfRule type="expression" dxfId="33172" priority="48733">
      <formula>$I308=0</formula>
    </cfRule>
  </conditionalFormatting>
  <conditionalFormatting sqref="Q308">
    <cfRule type="expression" dxfId="33171" priority="48732">
      <formula>$I308=0</formula>
    </cfRule>
  </conditionalFormatting>
  <conditionalFormatting sqref="U308">
    <cfRule type="expression" dxfId="33170" priority="48731">
      <formula>$I308=0</formula>
    </cfRule>
  </conditionalFormatting>
  <conditionalFormatting sqref="B309">
    <cfRule type="expression" dxfId="33169" priority="48727">
      <formula>$I309=0</formula>
    </cfRule>
  </conditionalFormatting>
  <conditionalFormatting sqref="C309:E309">
    <cfRule type="expression" dxfId="33168" priority="48726">
      <formula>$I309=0</formula>
    </cfRule>
  </conditionalFormatting>
  <conditionalFormatting sqref="D309:E309">
    <cfRule type="cellIs" dxfId="33167" priority="48724" operator="lessThan">
      <formula>0</formula>
    </cfRule>
    <cfRule type="cellIs" dxfId="33166" priority="48725" operator="lessThan">
      <formula>0</formula>
    </cfRule>
  </conditionalFormatting>
  <conditionalFormatting sqref="F309">
    <cfRule type="expression" dxfId="33165" priority="48723">
      <formula>$I309=0</formula>
    </cfRule>
  </conditionalFormatting>
  <conditionalFormatting sqref="G309:H309">
    <cfRule type="cellIs" dxfId="33164" priority="48720" operator="lessThan">
      <formula>0</formula>
    </cfRule>
    <cfRule type="cellIs" dxfId="33163" priority="48721" operator="lessThan">
      <formula>0</formula>
    </cfRule>
  </conditionalFormatting>
  <conditionalFormatting sqref="I309">
    <cfRule type="expression" dxfId="33162" priority="48719">
      <formula>$I309=0</formula>
    </cfRule>
  </conditionalFormatting>
  <conditionalFormatting sqref="J309">
    <cfRule type="expression" dxfId="33161" priority="48718">
      <formula>$I309=0</formula>
    </cfRule>
  </conditionalFormatting>
  <conditionalFormatting sqref="K309">
    <cfRule type="expression" dxfId="33160" priority="48715">
      <formula>$I309=0</formula>
    </cfRule>
  </conditionalFormatting>
  <conditionalFormatting sqref="M309">
    <cfRule type="expression" dxfId="33159" priority="48711">
      <formula>$I309=0</formula>
    </cfRule>
  </conditionalFormatting>
  <conditionalFormatting sqref="N309:P309">
    <cfRule type="expression" dxfId="33158" priority="48710">
      <formula>$I309=0</formula>
    </cfRule>
  </conditionalFormatting>
  <conditionalFormatting sqref="O309:P309">
    <cfRule type="cellIs" dxfId="33157" priority="48708" operator="lessThan">
      <formula>0</formula>
    </cfRule>
    <cfRule type="cellIs" dxfId="33156" priority="48709" operator="lessThan">
      <formula>0</formula>
    </cfRule>
  </conditionalFormatting>
  <conditionalFormatting sqref="Q309">
    <cfRule type="expression" dxfId="33155" priority="48707">
      <formula>$I309=0</formula>
    </cfRule>
  </conditionalFormatting>
  <conditionalFormatting sqref="R309:T309">
    <cfRule type="expression" dxfId="33154" priority="48706">
      <formula>$I309=0</formula>
    </cfRule>
  </conditionalFormatting>
  <conditionalFormatting sqref="S309:T309">
    <cfRule type="cellIs" dxfId="33153" priority="48704" operator="lessThan">
      <formula>0</formula>
    </cfRule>
    <cfRule type="cellIs" dxfId="33152" priority="48705" operator="lessThan">
      <formula>0</formula>
    </cfRule>
  </conditionalFormatting>
  <conditionalFormatting sqref="U309">
    <cfRule type="expression" dxfId="33151" priority="48703">
      <formula>$I309=0</formula>
    </cfRule>
  </conditionalFormatting>
  <conditionalFormatting sqref="B310">
    <cfRule type="expression" dxfId="33150" priority="48702">
      <formula>$I310=0</formula>
    </cfRule>
  </conditionalFormatting>
  <conditionalFormatting sqref="F310">
    <cfRule type="expression" dxfId="33149" priority="48701">
      <formula>$I310=0</formula>
    </cfRule>
  </conditionalFormatting>
  <conditionalFormatting sqref="I310">
    <cfRule type="expression" dxfId="33148" priority="48700">
      <formula>$I310=0</formula>
    </cfRule>
  </conditionalFormatting>
  <conditionalFormatting sqref="K310">
    <cfRule type="expression" dxfId="33147" priority="48699">
      <formula>$I310=0</formula>
    </cfRule>
  </conditionalFormatting>
  <conditionalFormatting sqref="M310">
    <cfRule type="expression" dxfId="33146" priority="48698">
      <formula>$I310=0</formula>
    </cfRule>
  </conditionalFormatting>
  <conditionalFormatting sqref="Q310">
    <cfRule type="expression" dxfId="33145" priority="48697">
      <formula>$I310=0</formula>
    </cfRule>
  </conditionalFormatting>
  <conditionalFormatting sqref="U310">
    <cfRule type="expression" dxfId="33144" priority="48696">
      <formula>$I310=0</formula>
    </cfRule>
  </conditionalFormatting>
  <conditionalFormatting sqref="B311">
    <cfRule type="expression" dxfId="33143" priority="48692">
      <formula>$I311=0</formula>
    </cfRule>
  </conditionalFormatting>
  <conditionalFormatting sqref="C311:E311">
    <cfRule type="expression" dxfId="33142" priority="48691">
      <formula>$I311=0</formula>
    </cfRule>
  </conditionalFormatting>
  <conditionalFormatting sqref="D311:E311">
    <cfRule type="cellIs" dxfId="33141" priority="48689" operator="lessThan">
      <formula>0</formula>
    </cfRule>
    <cfRule type="cellIs" dxfId="33140" priority="48690" operator="lessThan">
      <formula>0</formula>
    </cfRule>
  </conditionalFormatting>
  <conditionalFormatting sqref="F311">
    <cfRule type="expression" dxfId="33139" priority="48688">
      <formula>$I311=0</formula>
    </cfRule>
  </conditionalFormatting>
  <conditionalFormatting sqref="G311:H311">
    <cfRule type="cellIs" dxfId="33138" priority="48685" operator="lessThan">
      <formula>0</formula>
    </cfRule>
    <cfRule type="cellIs" dxfId="33137" priority="48686" operator="lessThan">
      <formula>0</formula>
    </cfRule>
  </conditionalFormatting>
  <conditionalFormatting sqref="I311">
    <cfRule type="expression" dxfId="33136" priority="48684">
      <formula>$I311=0</formula>
    </cfRule>
  </conditionalFormatting>
  <conditionalFormatting sqref="J311">
    <cfRule type="expression" dxfId="33135" priority="48683">
      <formula>$I311=0</formula>
    </cfRule>
  </conditionalFormatting>
  <conditionalFormatting sqref="K311">
    <cfRule type="expression" dxfId="33134" priority="48680">
      <formula>$I311=0</formula>
    </cfRule>
  </conditionalFormatting>
  <conditionalFormatting sqref="M311">
    <cfRule type="expression" dxfId="33133" priority="48676">
      <formula>$I311=0</formula>
    </cfRule>
  </conditionalFormatting>
  <conditionalFormatting sqref="N311:P311">
    <cfRule type="expression" dxfId="33132" priority="48675">
      <formula>$I311=0</formula>
    </cfRule>
  </conditionalFormatting>
  <conditionalFormatting sqref="O311:P311">
    <cfRule type="cellIs" dxfId="33131" priority="48673" operator="lessThan">
      <formula>0</formula>
    </cfRule>
    <cfRule type="cellIs" dxfId="33130" priority="48674" operator="lessThan">
      <formula>0</formula>
    </cfRule>
  </conditionalFormatting>
  <conditionalFormatting sqref="Q311">
    <cfRule type="expression" dxfId="33129" priority="48672">
      <formula>$I311=0</formula>
    </cfRule>
  </conditionalFormatting>
  <conditionalFormatting sqref="R311:T311">
    <cfRule type="expression" dxfId="33128" priority="48671">
      <formula>$I311=0</formula>
    </cfRule>
  </conditionalFormatting>
  <conditionalFormatting sqref="S311:T311">
    <cfRule type="cellIs" dxfId="33127" priority="48669" operator="lessThan">
      <formula>0</formula>
    </cfRule>
    <cfRule type="cellIs" dxfId="33126" priority="48670" operator="lessThan">
      <formula>0</formula>
    </cfRule>
  </conditionalFormatting>
  <conditionalFormatting sqref="U311">
    <cfRule type="expression" dxfId="33125" priority="48668">
      <formula>$I311=0</formula>
    </cfRule>
  </conditionalFormatting>
  <conditionalFormatting sqref="B312">
    <cfRule type="expression" dxfId="33124" priority="48667">
      <formula>$I312=0</formula>
    </cfRule>
  </conditionalFormatting>
  <conditionalFormatting sqref="F312">
    <cfRule type="expression" dxfId="33123" priority="48666">
      <formula>$I312=0</formula>
    </cfRule>
  </conditionalFormatting>
  <conditionalFormatting sqref="I312">
    <cfRule type="expression" dxfId="33122" priority="48665">
      <formula>$I312=0</formula>
    </cfRule>
  </conditionalFormatting>
  <conditionalFormatting sqref="K312">
    <cfRule type="expression" dxfId="33121" priority="48664">
      <formula>$I312=0</formula>
    </cfRule>
  </conditionalFormatting>
  <conditionalFormatting sqref="M312">
    <cfRule type="expression" dxfId="33120" priority="48663">
      <formula>$I312=0</formula>
    </cfRule>
  </conditionalFormatting>
  <conditionalFormatting sqref="Q312">
    <cfRule type="expression" dxfId="33119" priority="48662">
      <formula>$I312=0</formula>
    </cfRule>
  </conditionalFormatting>
  <conditionalFormatting sqref="U312">
    <cfRule type="expression" dxfId="33118" priority="48661">
      <formula>$I312=0</formula>
    </cfRule>
  </conditionalFormatting>
  <conditionalFormatting sqref="B313">
    <cfRule type="expression" dxfId="33117" priority="48657">
      <formula>$I313=0</formula>
    </cfRule>
  </conditionalFormatting>
  <conditionalFormatting sqref="C313:E313">
    <cfRule type="expression" dxfId="33116" priority="48656">
      <formula>$I313=0</formula>
    </cfRule>
  </conditionalFormatting>
  <conditionalFormatting sqref="D313:E313">
    <cfRule type="cellIs" dxfId="33115" priority="48654" operator="lessThan">
      <formula>0</formula>
    </cfRule>
    <cfRule type="cellIs" dxfId="33114" priority="48655" operator="lessThan">
      <formula>0</formula>
    </cfRule>
  </conditionalFormatting>
  <conditionalFormatting sqref="F313">
    <cfRule type="expression" dxfId="33113" priority="48653">
      <formula>$I313=0</formula>
    </cfRule>
  </conditionalFormatting>
  <conditionalFormatting sqref="G313:H313">
    <cfRule type="cellIs" dxfId="33112" priority="48650" operator="lessThan">
      <formula>0</formula>
    </cfRule>
    <cfRule type="cellIs" dxfId="33111" priority="48651" operator="lessThan">
      <formula>0</formula>
    </cfRule>
  </conditionalFormatting>
  <conditionalFormatting sqref="I313">
    <cfRule type="expression" dxfId="33110" priority="48649">
      <formula>$I313=0</formula>
    </cfRule>
  </conditionalFormatting>
  <conditionalFormatting sqref="J313">
    <cfRule type="expression" dxfId="33109" priority="48648">
      <formula>$I313=0</formula>
    </cfRule>
  </conditionalFormatting>
  <conditionalFormatting sqref="K313">
    <cfRule type="expression" dxfId="33108" priority="48645">
      <formula>$I313=0</formula>
    </cfRule>
  </conditionalFormatting>
  <conditionalFormatting sqref="M313">
    <cfRule type="expression" dxfId="33107" priority="48641">
      <formula>$I313=0</formula>
    </cfRule>
  </conditionalFormatting>
  <conditionalFormatting sqref="N313:P313">
    <cfRule type="expression" dxfId="33106" priority="48640">
      <formula>$I313=0</formula>
    </cfRule>
  </conditionalFormatting>
  <conditionalFormatting sqref="O313:P313">
    <cfRule type="cellIs" dxfId="33105" priority="48638" operator="lessThan">
      <formula>0</formula>
    </cfRule>
    <cfRule type="cellIs" dxfId="33104" priority="48639" operator="lessThan">
      <formula>0</formula>
    </cfRule>
  </conditionalFormatting>
  <conditionalFormatting sqref="Q313">
    <cfRule type="expression" dxfId="33103" priority="48637">
      <formula>$I313=0</formula>
    </cfRule>
  </conditionalFormatting>
  <conditionalFormatting sqref="R313:T313">
    <cfRule type="expression" dxfId="33102" priority="48636">
      <formula>$I313=0</formula>
    </cfRule>
  </conditionalFormatting>
  <conditionalFormatting sqref="S313:T313">
    <cfRule type="cellIs" dxfId="33101" priority="48634" operator="lessThan">
      <formula>0</formula>
    </cfRule>
    <cfRule type="cellIs" dxfId="33100" priority="48635" operator="lessThan">
      <formula>0</formula>
    </cfRule>
  </conditionalFormatting>
  <conditionalFormatting sqref="U313">
    <cfRule type="expression" dxfId="33099" priority="48633">
      <formula>$I313=0</formula>
    </cfRule>
  </conditionalFormatting>
  <conditionalFormatting sqref="B314">
    <cfRule type="expression" dxfId="33098" priority="48632">
      <formula>$I314=0</formula>
    </cfRule>
  </conditionalFormatting>
  <conditionalFormatting sqref="F314">
    <cfRule type="expression" dxfId="33097" priority="48631">
      <formula>$I314=0</formula>
    </cfRule>
  </conditionalFormatting>
  <conditionalFormatting sqref="I314">
    <cfRule type="expression" dxfId="33096" priority="48630">
      <formula>$I314=0</formula>
    </cfRule>
  </conditionalFormatting>
  <conditionalFormatting sqref="K314">
    <cfRule type="expression" dxfId="33095" priority="48629">
      <formula>$I314=0</formula>
    </cfRule>
  </conditionalFormatting>
  <conditionalFormatting sqref="M314">
    <cfRule type="expression" dxfId="33094" priority="48628">
      <formula>$I314=0</formula>
    </cfRule>
  </conditionalFormatting>
  <conditionalFormatting sqref="Q314">
    <cfRule type="expression" dxfId="33093" priority="48627">
      <formula>$I314=0</formula>
    </cfRule>
  </conditionalFormatting>
  <conditionalFormatting sqref="U314">
    <cfRule type="expression" dxfId="33092" priority="48626">
      <formula>$I314=0</formula>
    </cfRule>
  </conditionalFormatting>
  <conditionalFormatting sqref="B315">
    <cfRule type="expression" dxfId="33091" priority="48622">
      <formula>$I315=0</formula>
    </cfRule>
  </conditionalFormatting>
  <conditionalFormatting sqref="C315:E315">
    <cfRule type="expression" dxfId="33090" priority="48621">
      <formula>$I315=0</formula>
    </cfRule>
  </conditionalFormatting>
  <conditionalFormatting sqref="D315:E315">
    <cfRule type="cellIs" dxfId="33089" priority="48619" operator="lessThan">
      <formula>0</formula>
    </cfRule>
    <cfRule type="cellIs" dxfId="33088" priority="48620" operator="lessThan">
      <formula>0</formula>
    </cfRule>
  </conditionalFormatting>
  <conditionalFormatting sqref="F315">
    <cfRule type="expression" dxfId="33087" priority="48618">
      <formula>$I315=0</formula>
    </cfRule>
  </conditionalFormatting>
  <conditionalFormatting sqref="G315:H315">
    <cfRule type="cellIs" dxfId="33086" priority="48615" operator="lessThan">
      <formula>0</formula>
    </cfRule>
    <cfRule type="cellIs" dxfId="33085" priority="48616" operator="lessThan">
      <formula>0</formula>
    </cfRule>
  </conditionalFormatting>
  <conditionalFormatting sqref="I315">
    <cfRule type="expression" dxfId="33084" priority="48614">
      <formula>$I315=0</formula>
    </cfRule>
  </conditionalFormatting>
  <conditionalFormatting sqref="J315">
    <cfRule type="expression" dxfId="33083" priority="48613">
      <formula>$I315=0</formula>
    </cfRule>
  </conditionalFormatting>
  <conditionalFormatting sqref="K315">
    <cfRule type="expression" dxfId="33082" priority="48610">
      <formula>$I315=0</formula>
    </cfRule>
  </conditionalFormatting>
  <conditionalFormatting sqref="M315">
    <cfRule type="expression" dxfId="33081" priority="48606">
      <formula>$I315=0</formula>
    </cfRule>
  </conditionalFormatting>
  <conditionalFormatting sqref="N315:P315">
    <cfRule type="expression" dxfId="33080" priority="48605">
      <formula>$I315=0</formula>
    </cfRule>
  </conditionalFormatting>
  <conditionalFormatting sqref="O315:P315">
    <cfRule type="cellIs" dxfId="33079" priority="48603" operator="lessThan">
      <formula>0</formula>
    </cfRule>
    <cfRule type="cellIs" dxfId="33078" priority="48604" operator="lessThan">
      <formula>0</formula>
    </cfRule>
  </conditionalFormatting>
  <conditionalFormatting sqref="Q315">
    <cfRule type="expression" dxfId="33077" priority="48602">
      <formula>$I315=0</formula>
    </cfRule>
  </conditionalFormatting>
  <conditionalFormatting sqref="R315:T315">
    <cfRule type="expression" dxfId="33076" priority="48601">
      <formula>$I315=0</formula>
    </cfRule>
  </conditionalFormatting>
  <conditionalFormatting sqref="S315:T315">
    <cfRule type="cellIs" dxfId="33075" priority="48599" operator="lessThan">
      <formula>0</formula>
    </cfRule>
    <cfRule type="cellIs" dxfId="33074" priority="48600" operator="lessThan">
      <formula>0</formula>
    </cfRule>
  </conditionalFormatting>
  <conditionalFormatting sqref="U315">
    <cfRule type="expression" dxfId="33073" priority="48598">
      <formula>$I315=0</formula>
    </cfRule>
  </conditionalFormatting>
  <conditionalFormatting sqref="B316">
    <cfRule type="expression" dxfId="33072" priority="48597">
      <formula>$I316=0</formula>
    </cfRule>
  </conditionalFormatting>
  <conditionalFormatting sqref="F316">
    <cfRule type="expression" dxfId="33071" priority="48596">
      <formula>$I316=0</formula>
    </cfRule>
  </conditionalFormatting>
  <conditionalFormatting sqref="I316">
    <cfRule type="expression" dxfId="33070" priority="48595">
      <formula>$I316=0</formula>
    </cfRule>
  </conditionalFormatting>
  <conditionalFormatting sqref="K316">
    <cfRule type="expression" dxfId="33069" priority="48594">
      <formula>$I316=0</formula>
    </cfRule>
  </conditionalFormatting>
  <conditionalFormatting sqref="M316">
    <cfRule type="expression" dxfId="33068" priority="48593">
      <formula>$I316=0</formula>
    </cfRule>
  </conditionalFormatting>
  <conditionalFormatting sqref="Q316">
    <cfRule type="expression" dxfId="33067" priority="48592">
      <formula>$I316=0</formula>
    </cfRule>
  </conditionalFormatting>
  <conditionalFormatting sqref="U316">
    <cfRule type="expression" dxfId="33066" priority="48591">
      <formula>$I316=0</formula>
    </cfRule>
  </conditionalFormatting>
  <conditionalFormatting sqref="B317">
    <cfRule type="expression" dxfId="33065" priority="48587">
      <formula>$I317=0</formula>
    </cfRule>
  </conditionalFormatting>
  <conditionalFormatting sqref="C317:E317">
    <cfRule type="expression" dxfId="33064" priority="48586">
      <formula>$I317=0</formula>
    </cfRule>
  </conditionalFormatting>
  <conditionalFormatting sqref="D317:E317">
    <cfRule type="cellIs" dxfId="33063" priority="48584" operator="lessThan">
      <formula>0</formula>
    </cfRule>
    <cfRule type="cellIs" dxfId="33062" priority="48585" operator="lessThan">
      <formula>0</formula>
    </cfRule>
  </conditionalFormatting>
  <conditionalFormatting sqref="F317">
    <cfRule type="expression" dxfId="33061" priority="48583">
      <formula>$I317=0</formula>
    </cfRule>
  </conditionalFormatting>
  <conditionalFormatting sqref="G317:H317">
    <cfRule type="cellIs" dxfId="33060" priority="48580" operator="lessThan">
      <formula>0</formula>
    </cfRule>
    <cfRule type="cellIs" dxfId="33059" priority="48581" operator="lessThan">
      <formula>0</formula>
    </cfRule>
  </conditionalFormatting>
  <conditionalFormatting sqref="I317">
    <cfRule type="expression" dxfId="33058" priority="48579">
      <formula>$I317=0</formula>
    </cfRule>
  </conditionalFormatting>
  <conditionalFormatting sqref="J317">
    <cfRule type="expression" dxfId="33057" priority="48578">
      <formula>$I317=0</formula>
    </cfRule>
  </conditionalFormatting>
  <conditionalFormatting sqref="K317">
    <cfRule type="expression" dxfId="33056" priority="48575">
      <formula>$I317=0</formula>
    </cfRule>
  </conditionalFormatting>
  <conditionalFormatting sqref="M317">
    <cfRule type="expression" dxfId="33055" priority="48571">
      <formula>$I317=0</formula>
    </cfRule>
  </conditionalFormatting>
  <conditionalFormatting sqref="N317:P317">
    <cfRule type="expression" dxfId="33054" priority="48570">
      <formula>$I317=0</formula>
    </cfRule>
  </conditionalFormatting>
  <conditionalFormatting sqref="O317:P317">
    <cfRule type="cellIs" dxfId="33053" priority="48568" operator="lessThan">
      <formula>0</formula>
    </cfRule>
    <cfRule type="cellIs" dxfId="33052" priority="48569" operator="lessThan">
      <formula>0</formula>
    </cfRule>
  </conditionalFormatting>
  <conditionalFormatting sqref="Q317">
    <cfRule type="expression" dxfId="33051" priority="48567">
      <formula>$I317=0</formula>
    </cfRule>
  </conditionalFormatting>
  <conditionalFormatting sqref="R317:T317">
    <cfRule type="expression" dxfId="33050" priority="48566">
      <formula>$I317=0</formula>
    </cfRule>
  </conditionalFormatting>
  <conditionalFormatting sqref="S317:T317">
    <cfRule type="cellIs" dxfId="33049" priority="48564" operator="lessThan">
      <formula>0</formula>
    </cfRule>
    <cfRule type="cellIs" dxfId="33048" priority="48565" operator="lessThan">
      <formula>0</formula>
    </cfRule>
  </conditionalFormatting>
  <conditionalFormatting sqref="U317">
    <cfRule type="expression" dxfId="33047" priority="48563">
      <formula>$I317=0</formula>
    </cfRule>
  </conditionalFormatting>
  <conditionalFormatting sqref="B318">
    <cfRule type="expression" dxfId="33046" priority="48562">
      <formula>$I318=0</formula>
    </cfRule>
  </conditionalFormatting>
  <conditionalFormatting sqref="F318">
    <cfRule type="expression" dxfId="33045" priority="48561">
      <formula>$I318=0</formula>
    </cfRule>
  </conditionalFormatting>
  <conditionalFormatting sqref="I318">
    <cfRule type="expression" dxfId="33044" priority="48560">
      <formula>$I318=0</formula>
    </cfRule>
  </conditionalFormatting>
  <conditionalFormatting sqref="K318">
    <cfRule type="expression" dxfId="33043" priority="48559">
      <formula>$I318=0</formula>
    </cfRule>
  </conditionalFormatting>
  <conditionalFormatting sqref="M318">
    <cfRule type="expression" dxfId="33042" priority="48558">
      <formula>$I318=0</formula>
    </cfRule>
  </conditionalFormatting>
  <conditionalFormatting sqref="Q318">
    <cfRule type="expression" dxfId="33041" priority="48557">
      <formula>$I318=0</formula>
    </cfRule>
  </conditionalFormatting>
  <conditionalFormatting sqref="U318">
    <cfRule type="expression" dxfId="33040" priority="48556">
      <formula>$I318=0</formula>
    </cfRule>
  </conditionalFormatting>
  <conditionalFormatting sqref="B319">
    <cfRule type="expression" dxfId="33039" priority="48552">
      <formula>$I319=0</formula>
    </cfRule>
  </conditionalFormatting>
  <conditionalFormatting sqref="C319:E319">
    <cfRule type="expression" dxfId="33038" priority="48551">
      <formula>$I319=0</formula>
    </cfRule>
  </conditionalFormatting>
  <conditionalFormatting sqref="D319:E319">
    <cfRule type="cellIs" dxfId="33037" priority="48549" operator="lessThan">
      <formula>0</formula>
    </cfRule>
    <cfRule type="cellIs" dxfId="33036" priority="48550" operator="lessThan">
      <formula>0</formula>
    </cfRule>
  </conditionalFormatting>
  <conditionalFormatting sqref="F319">
    <cfRule type="expression" dxfId="33035" priority="48548">
      <formula>$I319=0</formula>
    </cfRule>
  </conditionalFormatting>
  <conditionalFormatting sqref="G319:H319">
    <cfRule type="cellIs" dxfId="33034" priority="48545" operator="lessThan">
      <formula>0</formula>
    </cfRule>
    <cfRule type="cellIs" dxfId="33033" priority="48546" operator="lessThan">
      <formula>0</formula>
    </cfRule>
  </conditionalFormatting>
  <conditionalFormatting sqref="I319">
    <cfRule type="expression" dxfId="33032" priority="48544">
      <formula>$I319=0</formula>
    </cfRule>
  </conditionalFormatting>
  <conditionalFormatting sqref="J319">
    <cfRule type="expression" dxfId="33031" priority="48543">
      <formula>$I319=0</formula>
    </cfRule>
  </conditionalFormatting>
  <conditionalFormatting sqref="K319">
    <cfRule type="expression" dxfId="33030" priority="48540">
      <formula>$I319=0</formula>
    </cfRule>
  </conditionalFormatting>
  <conditionalFormatting sqref="M319">
    <cfRule type="expression" dxfId="33029" priority="48536">
      <formula>$I319=0</formula>
    </cfRule>
  </conditionalFormatting>
  <conditionalFormatting sqref="N319:P319">
    <cfRule type="expression" dxfId="33028" priority="48535">
      <formula>$I319=0</formula>
    </cfRule>
  </conditionalFormatting>
  <conditionalFormatting sqref="O319:P319">
    <cfRule type="cellIs" dxfId="33027" priority="48533" operator="lessThan">
      <formula>0</formula>
    </cfRule>
    <cfRule type="cellIs" dxfId="33026" priority="48534" operator="lessThan">
      <formula>0</formula>
    </cfRule>
  </conditionalFormatting>
  <conditionalFormatting sqref="Q319">
    <cfRule type="expression" dxfId="33025" priority="48532">
      <formula>$I319=0</formula>
    </cfRule>
  </conditionalFormatting>
  <conditionalFormatting sqref="R319:T319">
    <cfRule type="expression" dxfId="33024" priority="48531">
      <formula>$I319=0</formula>
    </cfRule>
  </conditionalFormatting>
  <conditionalFormatting sqref="S319:T319">
    <cfRule type="cellIs" dxfId="33023" priority="48529" operator="lessThan">
      <formula>0</formula>
    </cfRule>
    <cfRule type="cellIs" dxfId="33022" priority="48530" operator="lessThan">
      <formula>0</formula>
    </cfRule>
  </conditionalFormatting>
  <conditionalFormatting sqref="U319">
    <cfRule type="expression" dxfId="33021" priority="48528">
      <formula>$I319=0</formula>
    </cfRule>
  </conditionalFormatting>
  <conditionalFormatting sqref="B320">
    <cfRule type="expression" dxfId="33020" priority="48527">
      <formula>$I320=0</formula>
    </cfRule>
  </conditionalFormatting>
  <conditionalFormatting sqref="F320">
    <cfRule type="expression" dxfId="33019" priority="48526">
      <formula>$I320=0</formula>
    </cfRule>
  </conditionalFormatting>
  <conditionalFormatting sqref="I320">
    <cfRule type="expression" dxfId="33018" priority="48525">
      <formula>$I320=0</formula>
    </cfRule>
  </conditionalFormatting>
  <conditionalFormatting sqref="K320">
    <cfRule type="expression" dxfId="33017" priority="48524">
      <formula>$I320=0</formula>
    </cfRule>
  </conditionalFormatting>
  <conditionalFormatting sqref="M320">
    <cfRule type="expression" dxfId="33016" priority="48523">
      <formula>$I320=0</formula>
    </cfRule>
  </conditionalFormatting>
  <conditionalFormatting sqref="Q320">
    <cfRule type="expression" dxfId="33015" priority="48522">
      <formula>$I320=0</formula>
    </cfRule>
  </conditionalFormatting>
  <conditionalFormatting sqref="U320">
    <cfRule type="expression" dxfId="33014" priority="48521">
      <formula>$I320=0</formula>
    </cfRule>
  </conditionalFormatting>
  <conditionalFormatting sqref="B321">
    <cfRule type="expression" dxfId="33013" priority="48517">
      <formula>$I321=0</formula>
    </cfRule>
  </conditionalFormatting>
  <conditionalFormatting sqref="C321:E321">
    <cfRule type="expression" dxfId="33012" priority="48516">
      <formula>$I321=0</formula>
    </cfRule>
  </conditionalFormatting>
  <conditionalFormatting sqref="D321:E321">
    <cfRule type="cellIs" dxfId="33011" priority="48514" operator="lessThan">
      <formula>0</formula>
    </cfRule>
    <cfRule type="cellIs" dxfId="33010" priority="48515" operator="lessThan">
      <formula>0</formula>
    </cfRule>
  </conditionalFormatting>
  <conditionalFormatting sqref="F321">
    <cfRule type="expression" dxfId="33009" priority="48513">
      <formula>$I321=0</formula>
    </cfRule>
  </conditionalFormatting>
  <conditionalFormatting sqref="G321:H321">
    <cfRule type="cellIs" dxfId="33008" priority="48510" operator="lessThan">
      <formula>0</formula>
    </cfRule>
    <cfRule type="cellIs" dxfId="33007" priority="48511" operator="lessThan">
      <formula>0</formula>
    </cfRule>
  </conditionalFormatting>
  <conditionalFormatting sqref="I321">
    <cfRule type="expression" dxfId="33006" priority="48509">
      <formula>$I321=0</formula>
    </cfRule>
  </conditionalFormatting>
  <conditionalFormatting sqref="J321">
    <cfRule type="expression" dxfId="33005" priority="48508">
      <formula>$I321=0</formula>
    </cfRule>
  </conditionalFormatting>
  <conditionalFormatting sqref="K321">
    <cfRule type="expression" dxfId="33004" priority="48505">
      <formula>$I321=0</formula>
    </cfRule>
  </conditionalFormatting>
  <conditionalFormatting sqref="M321">
    <cfRule type="expression" dxfId="33003" priority="48501">
      <formula>$I321=0</formula>
    </cfRule>
  </conditionalFormatting>
  <conditionalFormatting sqref="N321:P321">
    <cfRule type="expression" dxfId="33002" priority="48500">
      <formula>$I321=0</formula>
    </cfRule>
  </conditionalFormatting>
  <conditionalFormatting sqref="O321:P321">
    <cfRule type="cellIs" dxfId="33001" priority="48498" operator="lessThan">
      <formula>0</formula>
    </cfRule>
    <cfRule type="cellIs" dxfId="33000" priority="48499" operator="lessThan">
      <formula>0</formula>
    </cfRule>
  </conditionalFormatting>
  <conditionalFormatting sqref="Q321">
    <cfRule type="expression" dxfId="32999" priority="48497">
      <formula>$I321=0</formula>
    </cfRule>
  </conditionalFormatting>
  <conditionalFormatting sqref="R321:T321">
    <cfRule type="expression" dxfId="32998" priority="48496">
      <formula>$I321=0</formula>
    </cfRule>
  </conditionalFormatting>
  <conditionalFormatting sqref="S321:T321">
    <cfRule type="cellIs" dxfId="32997" priority="48494" operator="lessThan">
      <formula>0</formula>
    </cfRule>
    <cfRule type="cellIs" dxfId="32996" priority="48495" operator="lessThan">
      <formula>0</formula>
    </cfRule>
  </conditionalFormatting>
  <conditionalFormatting sqref="U321">
    <cfRule type="expression" dxfId="32995" priority="48493">
      <formula>$I321=0</formula>
    </cfRule>
  </conditionalFormatting>
  <conditionalFormatting sqref="B322">
    <cfRule type="expression" dxfId="32994" priority="48492">
      <formula>$I322=0</formula>
    </cfRule>
  </conditionalFormatting>
  <conditionalFormatting sqref="F322">
    <cfRule type="expression" dxfId="32993" priority="48491">
      <formula>$I322=0</formula>
    </cfRule>
  </conditionalFormatting>
  <conditionalFormatting sqref="I322">
    <cfRule type="expression" dxfId="32992" priority="48490">
      <formula>$I322=0</formula>
    </cfRule>
  </conditionalFormatting>
  <conditionalFormatting sqref="K322">
    <cfRule type="expression" dxfId="32991" priority="48489">
      <formula>$I322=0</formula>
    </cfRule>
  </conditionalFormatting>
  <conditionalFormatting sqref="M322">
    <cfRule type="expression" dxfId="32990" priority="48488">
      <formula>$I322=0</formula>
    </cfRule>
  </conditionalFormatting>
  <conditionalFormatting sqref="Q322">
    <cfRule type="expression" dxfId="32989" priority="48487">
      <formula>$I322=0</formula>
    </cfRule>
  </conditionalFormatting>
  <conditionalFormatting sqref="U322">
    <cfRule type="expression" dxfId="32988" priority="48486">
      <formula>$I322=0</formula>
    </cfRule>
  </conditionalFormatting>
  <conditionalFormatting sqref="B323">
    <cfRule type="expression" dxfId="32987" priority="48482">
      <formula>$I323=0</formula>
    </cfRule>
  </conditionalFormatting>
  <conditionalFormatting sqref="C323:E323">
    <cfRule type="expression" dxfId="32986" priority="48481">
      <formula>$I323=0</formula>
    </cfRule>
  </conditionalFormatting>
  <conditionalFormatting sqref="D323:E323">
    <cfRule type="cellIs" dxfId="32985" priority="48479" operator="lessThan">
      <formula>0</formula>
    </cfRule>
    <cfRule type="cellIs" dxfId="32984" priority="48480" operator="lessThan">
      <formula>0</formula>
    </cfRule>
  </conditionalFormatting>
  <conditionalFormatting sqref="F323">
    <cfRule type="expression" dxfId="32983" priority="48478">
      <formula>$I323=0</formula>
    </cfRule>
  </conditionalFormatting>
  <conditionalFormatting sqref="G323:H323">
    <cfRule type="cellIs" dxfId="32982" priority="48475" operator="lessThan">
      <formula>0</formula>
    </cfRule>
    <cfRule type="cellIs" dxfId="32981" priority="48476" operator="lessThan">
      <formula>0</formula>
    </cfRule>
  </conditionalFormatting>
  <conditionalFormatting sqref="I323">
    <cfRule type="expression" dxfId="32980" priority="48474">
      <formula>$I323=0</formula>
    </cfRule>
  </conditionalFormatting>
  <conditionalFormatting sqref="J323">
    <cfRule type="expression" dxfId="32979" priority="48473">
      <formula>$I323=0</formula>
    </cfRule>
  </conditionalFormatting>
  <conditionalFormatting sqref="K323">
    <cfRule type="expression" dxfId="32978" priority="48470">
      <formula>$I323=0</formula>
    </cfRule>
  </conditionalFormatting>
  <conditionalFormatting sqref="M323">
    <cfRule type="expression" dxfId="32977" priority="48466">
      <formula>$I323=0</formula>
    </cfRule>
  </conditionalFormatting>
  <conditionalFormatting sqref="N323:P323">
    <cfRule type="expression" dxfId="32976" priority="48465">
      <formula>$I323=0</formula>
    </cfRule>
  </conditionalFormatting>
  <conditionalFormatting sqref="O323:P323">
    <cfRule type="cellIs" dxfId="32975" priority="48463" operator="lessThan">
      <formula>0</formula>
    </cfRule>
    <cfRule type="cellIs" dxfId="32974" priority="48464" operator="lessThan">
      <formula>0</formula>
    </cfRule>
  </conditionalFormatting>
  <conditionalFormatting sqref="Q323">
    <cfRule type="expression" dxfId="32973" priority="48462">
      <formula>$I323=0</formula>
    </cfRule>
  </conditionalFormatting>
  <conditionalFormatting sqref="R323:T323">
    <cfRule type="expression" dxfId="32972" priority="48461">
      <formula>$I323=0</formula>
    </cfRule>
  </conditionalFormatting>
  <conditionalFormatting sqref="S323:T323">
    <cfRule type="cellIs" dxfId="32971" priority="48459" operator="lessThan">
      <formula>0</formula>
    </cfRule>
    <cfRule type="cellIs" dxfId="32970" priority="48460" operator="lessThan">
      <formula>0</formula>
    </cfRule>
  </conditionalFormatting>
  <conditionalFormatting sqref="U323">
    <cfRule type="expression" dxfId="32969" priority="48458">
      <formula>$I323=0</formula>
    </cfRule>
  </conditionalFormatting>
  <conditionalFormatting sqref="B324">
    <cfRule type="expression" dxfId="32968" priority="48457">
      <formula>$I324=0</formula>
    </cfRule>
  </conditionalFormatting>
  <conditionalFormatting sqref="F324">
    <cfRule type="expression" dxfId="32967" priority="48456">
      <formula>$I324=0</formula>
    </cfRule>
  </conditionalFormatting>
  <conditionalFormatting sqref="I324">
    <cfRule type="expression" dxfId="32966" priority="48455">
      <formula>$I324=0</formula>
    </cfRule>
  </conditionalFormatting>
  <conditionalFormatting sqref="K324">
    <cfRule type="expression" dxfId="32965" priority="48454">
      <formula>$I324=0</formula>
    </cfRule>
  </conditionalFormatting>
  <conditionalFormatting sqref="M324">
    <cfRule type="expression" dxfId="32964" priority="48453">
      <formula>$I324=0</formula>
    </cfRule>
  </conditionalFormatting>
  <conditionalFormatting sqref="Q324">
    <cfRule type="expression" dxfId="32963" priority="48452">
      <formula>$I324=0</formula>
    </cfRule>
  </conditionalFormatting>
  <conditionalFormatting sqref="U324">
    <cfRule type="expression" dxfId="32962" priority="48451">
      <formula>$I324=0</formula>
    </cfRule>
  </conditionalFormatting>
  <conditionalFormatting sqref="B325">
    <cfRule type="expression" dxfId="32961" priority="48447">
      <formula>$I325=0</formula>
    </cfRule>
  </conditionalFormatting>
  <conditionalFormatting sqref="C325:E325">
    <cfRule type="expression" dxfId="32960" priority="48446">
      <formula>$I325=0</formula>
    </cfRule>
  </conditionalFormatting>
  <conditionalFormatting sqref="D325:E325">
    <cfRule type="cellIs" dxfId="32959" priority="48444" operator="lessThan">
      <formula>0</formula>
    </cfRule>
    <cfRule type="cellIs" dxfId="32958" priority="48445" operator="lessThan">
      <formula>0</formula>
    </cfRule>
  </conditionalFormatting>
  <conditionalFormatting sqref="F325">
    <cfRule type="expression" dxfId="32957" priority="48443">
      <formula>$I325=0</formula>
    </cfRule>
  </conditionalFormatting>
  <conditionalFormatting sqref="G325:H325">
    <cfRule type="cellIs" dxfId="32956" priority="48440" operator="lessThan">
      <formula>0</formula>
    </cfRule>
    <cfRule type="cellIs" dxfId="32955" priority="48441" operator="lessThan">
      <formula>0</formula>
    </cfRule>
  </conditionalFormatting>
  <conditionalFormatting sqref="I325">
    <cfRule type="expression" dxfId="32954" priority="48439">
      <formula>$I325=0</formula>
    </cfRule>
  </conditionalFormatting>
  <conditionalFormatting sqref="J325">
    <cfRule type="expression" dxfId="32953" priority="48438">
      <formula>$I325=0</formula>
    </cfRule>
  </conditionalFormatting>
  <conditionalFormatting sqref="K325">
    <cfRule type="expression" dxfId="32952" priority="48435">
      <formula>$I325=0</formula>
    </cfRule>
  </conditionalFormatting>
  <conditionalFormatting sqref="M325">
    <cfRule type="expression" dxfId="32951" priority="48431">
      <formula>$I325=0</formula>
    </cfRule>
  </conditionalFormatting>
  <conditionalFormatting sqref="N325:P325">
    <cfRule type="expression" dxfId="32950" priority="48430">
      <formula>$I325=0</formula>
    </cfRule>
  </conditionalFormatting>
  <conditionalFormatting sqref="O325:P325">
    <cfRule type="cellIs" dxfId="32949" priority="48428" operator="lessThan">
      <formula>0</formula>
    </cfRule>
    <cfRule type="cellIs" dxfId="32948" priority="48429" operator="lessThan">
      <formula>0</formula>
    </cfRule>
  </conditionalFormatting>
  <conditionalFormatting sqref="Q325">
    <cfRule type="expression" dxfId="32947" priority="48427">
      <formula>$I325=0</formula>
    </cfRule>
  </conditionalFormatting>
  <conditionalFormatting sqref="R325:T325">
    <cfRule type="expression" dxfId="32946" priority="48426">
      <formula>$I325=0</formula>
    </cfRule>
  </conditionalFormatting>
  <conditionalFormatting sqref="S325:T325">
    <cfRule type="cellIs" dxfId="32945" priority="48424" operator="lessThan">
      <formula>0</formula>
    </cfRule>
    <cfRule type="cellIs" dxfId="32944" priority="48425" operator="lessThan">
      <formula>0</formula>
    </cfRule>
  </conditionalFormatting>
  <conditionalFormatting sqref="U325">
    <cfRule type="expression" dxfId="32943" priority="48423">
      <formula>$I325=0</formula>
    </cfRule>
  </conditionalFormatting>
  <conditionalFormatting sqref="B326">
    <cfRule type="expression" dxfId="32942" priority="48422">
      <formula>$I326=0</formula>
    </cfRule>
  </conditionalFormatting>
  <conditionalFormatting sqref="F326">
    <cfRule type="expression" dxfId="32941" priority="48421">
      <formula>$I326=0</formula>
    </cfRule>
  </conditionalFormatting>
  <conditionalFormatting sqref="I326">
    <cfRule type="expression" dxfId="32940" priority="48420">
      <formula>$I326=0</formula>
    </cfRule>
  </conditionalFormatting>
  <conditionalFormatting sqref="K326">
    <cfRule type="expression" dxfId="32939" priority="48419">
      <formula>$I326=0</formula>
    </cfRule>
  </conditionalFormatting>
  <conditionalFormatting sqref="M326">
    <cfRule type="expression" dxfId="32938" priority="48418">
      <formula>$I326=0</formula>
    </cfRule>
  </conditionalFormatting>
  <conditionalFormatting sqref="Q326">
    <cfRule type="expression" dxfId="32937" priority="48417">
      <formula>$I326=0</formula>
    </cfRule>
  </conditionalFormatting>
  <conditionalFormatting sqref="U326">
    <cfRule type="expression" dxfId="32936" priority="48416">
      <formula>$I326=0</formula>
    </cfRule>
  </conditionalFormatting>
  <conditionalFormatting sqref="B327">
    <cfRule type="expression" dxfId="32935" priority="48412">
      <formula>$I327=0</formula>
    </cfRule>
  </conditionalFormatting>
  <conditionalFormatting sqref="C327:E327">
    <cfRule type="expression" dxfId="32934" priority="48411">
      <formula>$I327=0</formula>
    </cfRule>
  </conditionalFormatting>
  <conditionalFormatting sqref="D327:E327">
    <cfRule type="cellIs" dxfId="32933" priority="48409" operator="lessThan">
      <formula>0</formula>
    </cfRule>
    <cfRule type="cellIs" dxfId="32932" priority="48410" operator="lessThan">
      <formula>0</formula>
    </cfRule>
  </conditionalFormatting>
  <conditionalFormatting sqref="F327">
    <cfRule type="expression" dxfId="32931" priority="48408">
      <formula>$I327=0</formula>
    </cfRule>
  </conditionalFormatting>
  <conditionalFormatting sqref="G327:H327">
    <cfRule type="cellIs" dxfId="32930" priority="48405" operator="lessThan">
      <formula>0</formula>
    </cfRule>
    <cfRule type="cellIs" dxfId="32929" priority="48406" operator="lessThan">
      <formula>0</formula>
    </cfRule>
  </conditionalFormatting>
  <conditionalFormatting sqref="I327">
    <cfRule type="expression" dxfId="32928" priority="48404">
      <formula>$I327=0</formula>
    </cfRule>
  </conditionalFormatting>
  <conditionalFormatting sqref="J327">
    <cfRule type="expression" dxfId="32927" priority="48403">
      <formula>$I327=0</formula>
    </cfRule>
  </conditionalFormatting>
  <conditionalFormatting sqref="K327">
    <cfRule type="expression" dxfId="32926" priority="48400">
      <formula>$I327=0</formula>
    </cfRule>
  </conditionalFormatting>
  <conditionalFormatting sqref="M327">
    <cfRule type="expression" dxfId="32925" priority="48396">
      <formula>$I327=0</formula>
    </cfRule>
  </conditionalFormatting>
  <conditionalFormatting sqref="N327:P327">
    <cfRule type="expression" dxfId="32924" priority="48395">
      <formula>$I327=0</formula>
    </cfRule>
  </conditionalFormatting>
  <conditionalFormatting sqref="O327:P327">
    <cfRule type="cellIs" dxfId="32923" priority="48393" operator="lessThan">
      <formula>0</formula>
    </cfRule>
    <cfRule type="cellIs" dxfId="32922" priority="48394" operator="lessThan">
      <formula>0</formula>
    </cfRule>
  </conditionalFormatting>
  <conditionalFormatting sqref="Q327">
    <cfRule type="expression" dxfId="32921" priority="48392">
      <formula>$I327=0</formula>
    </cfRule>
  </conditionalFormatting>
  <conditionalFormatting sqref="R327:T327">
    <cfRule type="expression" dxfId="32920" priority="48391">
      <formula>$I327=0</formula>
    </cfRule>
  </conditionalFormatting>
  <conditionalFormatting sqref="S327:T327">
    <cfRule type="cellIs" dxfId="32919" priority="48389" operator="lessThan">
      <formula>0</formula>
    </cfRule>
    <cfRule type="cellIs" dxfId="32918" priority="48390" operator="lessThan">
      <formula>0</formula>
    </cfRule>
  </conditionalFormatting>
  <conditionalFormatting sqref="U327">
    <cfRule type="expression" dxfId="32917" priority="48388">
      <formula>$I327=0</formula>
    </cfRule>
  </conditionalFormatting>
  <conditionalFormatting sqref="B328">
    <cfRule type="expression" dxfId="32916" priority="48387">
      <formula>$I328=0</formula>
    </cfRule>
  </conditionalFormatting>
  <conditionalFormatting sqref="F328">
    <cfRule type="expression" dxfId="32915" priority="48386">
      <formula>$I328=0</formula>
    </cfRule>
  </conditionalFormatting>
  <conditionalFormatting sqref="I328">
    <cfRule type="expression" dxfId="32914" priority="48385">
      <formula>$I328=0</formula>
    </cfRule>
  </conditionalFormatting>
  <conditionalFormatting sqref="K328">
    <cfRule type="expression" dxfId="32913" priority="48384">
      <formula>$I328=0</formula>
    </cfRule>
  </conditionalFormatting>
  <conditionalFormatting sqref="M328">
    <cfRule type="expression" dxfId="32912" priority="48383">
      <formula>$I328=0</formula>
    </cfRule>
  </conditionalFormatting>
  <conditionalFormatting sqref="Q328">
    <cfRule type="expression" dxfId="32911" priority="48382">
      <formula>$I328=0</formula>
    </cfRule>
  </conditionalFormatting>
  <conditionalFormatting sqref="U328">
    <cfRule type="expression" dxfId="32910" priority="48381">
      <formula>$I328=0</formula>
    </cfRule>
  </conditionalFormatting>
  <conditionalFormatting sqref="B329">
    <cfRule type="expression" dxfId="32909" priority="48377">
      <formula>$I329=0</formula>
    </cfRule>
  </conditionalFormatting>
  <conditionalFormatting sqref="C329:E329">
    <cfRule type="expression" dxfId="32908" priority="48376">
      <formula>$I329=0</formula>
    </cfRule>
  </conditionalFormatting>
  <conditionalFormatting sqref="D329:E329">
    <cfRule type="cellIs" dxfId="32907" priority="48374" operator="lessThan">
      <formula>0</formula>
    </cfRule>
    <cfRule type="cellIs" dxfId="32906" priority="48375" operator="lessThan">
      <formula>0</formula>
    </cfRule>
  </conditionalFormatting>
  <conditionalFormatting sqref="F329">
    <cfRule type="expression" dxfId="32905" priority="48373">
      <formula>$I329=0</formula>
    </cfRule>
  </conditionalFormatting>
  <conditionalFormatting sqref="G329:H329">
    <cfRule type="cellIs" dxfId="32904" priority="48370" operator="lessThan">
      <formula>0</formula>
    </cfRule>
    <cfRule type="cellIs" dxfId="32903" priority="48371" operator="lessThan">
      <formula>0</formula>
    </cfRule>
  </conditionalFormatting>
  <conditionalFormatting sqref="I329">
    <cfRule type="expression" dxfId="32902" priority="48369">
      <formula>$I329=0</formula>
    </cfRule>
  </conditionalFormatting>
  <conditionalFormatting sqref="J329">
    <cfRule type="expression" dxfId="32901" priority="48368">
      <formula>$I329=0</formula>
    </cfRule>
  </conditionalFormatting>
  <conditionalFormatting sqref="K329">
    <cfRule type="expression" dxfId="32900" priority="48365">
      <formula>$I329=0</formula>
    </cfRule>
  </conditionalFormatting>
  <conditionalFormatting sqref="M329">
    <cfRule type="expression" dxfId="32899" priority="48361">
      <formula>$I329=0</formula>
    </cfRule>
  </conditionalFormatting>
  <conditionalFormatting sqref="N329:P329">
    <cfRule type="expression" dxfId="32898" priority="48360">
      <formula>$I329=0</formula>
    </cfRule>
  </conditionalFormatting>
  <conditionalFormatting sqref="O329:P329">
    <cfRule type="cellIs" dxfId="32897" priority="48358" operator="lessThan">
      <formula>0</formula>
    </cfRule>
    <cfRule type="cellIs" dxfId="32896" priority="48359" operator="lessThan">
      <formula>0</formula>
    </cfRule>
  </conditionalFormatting>
  <conditionalFormatting sqref="Q329">
    <cfRule type="expression" dxfId="32895" priority="48357">
      <formula>$I329=0</formula>
    </cfRule>
  </conditionalFormatting>
  <conditionalFormatting sqref="R329:T329">
    <cfRule type="expression" dxfId="32894" priority="48356">
      <formula>$I329=0</formula>
    </cfRule>
  </conditionalFormatting>
  <conditionalFormatting sqref="S329:T329">
    <cfRule type="cellIs" dxfId="32893" priority="48354" operator="lessThan">
      <formula>0</formula>
    </cfRule>
    <cfRule type="cellIs" dxfId="32892" priority="48355" operator="lessThan">
      <formula>0</formula>
    </cfRule>
  </conditionalFormatting>
  <conditionalFormatting sqref="U329">
    <cfRule type="expression" dxfId="32891" priority="48353">
      <formula>$I329=0</formula>
    </cfRule>
  </conditionalFormatting>
  <conditionalFormatting sqref="B330">
    <cfRule type="expression" dxfId="32890" priority="48352">
      <formula>$I330=0</formula>
    </cfRule>
  </conditionalFormatting>
  <conditionalFormatting sqref="F330">
    <cfRule type="expression" dxfId="32889" priority="48351">
      <formula>$I330=0</formula>
    </cfRule>
  </conditionalFormatting>
  <conditionalFormatting sqref="I330">
    <cfRule type="expression" dxfId="32888" priority="48350">
      <formula>$I330=0</formula>
    </cfRule>
  </conditionalFormatting>
  <conditionalFormatting sqref="K330">
    <cfRule type="expression" dxfId="32887" priority="48349">
      <formula>$I330=0</formula>
    </cfRule>
  </conditionalFormatting>
  <conditionalFormatting sqref="M330">
    <cfRule type="expression" dxfId="32886" priority="48348">
      <formula>$I330=0</formula>
    </cfRule>
  </conditionalFormatting>
  <conditionalFormatting sqref="Q330">
    <cfRule type="expression" dxfId="32885" priority="48347">
      <formula>$I330=0</formula>
    </cfRule>
  </conditionalFormatting>
  <conditionalFormatting sqref="U330">
    <cfRule type="expression" dxfId="32884" priority="48346">
      <formula>$I330=0</formula>
    </cfRule>
  </conditionalFormatting>
  <conditionalFormatting sqref="B331">
    <cfRule type="expression" dxfId="32883" priority="48342">
      <formula>$I331=0</formula>
    </cfRule>
  </conditionalFormatting>
  <conditionalFormatting sqref="C331:E331">
    <cfRule type="expression" dxfId="32882" priority="48341">
      <formula>$I331=0</formula>
    </cfRule>
  </conditionalFormatting>
  <conditionalFormatting sqref="D331:E331">
    <cfRule type="cellIs" dxfId="32881" priority="48339" operator="lessThan">
      <formula>0</formula>
    </cfRule>
    <cfRule type="cellIs" dxfId="32880" priority="48340" operator="lessThan">
      <formula>0</formula>
    </cfRule>
  </conditionalFormatting>
  <conditionalFormatting sqref="F331">
    <cfRule type="expression" dxfId="32879" priority="48338">
      <formula>$I331=0</formula>
    </cfRule>
  </conditionalFormatting>
  <conditionalFormatting sqref="G331:H331">
    <cfRule type="cellIs" dxfId="32878" priority="48335" operator="lessThan">
      <formula>0</formula>
    </cfRule>
    <cfRule type="cellIs" dxfId="32877" priority="48336" operator="lessThan">
      <formula>0</formula>
    </cfRule>
  </conditionalFormatting>
  <conditionalFormatting sqref="I331">
    <cfRule type="expression" dxfId="32876" priority="48334">
      <formula>$I331=0</formula>
    </cfRule>
  </conditionalFormatting>
  <conditionalFormatting sqref="J331">
    <cfRule type="expression" dxfId="32875" priority="48333">
      <formula>$I331=0</formula>
    </cfRule>
  </conditionalFormatting>
  <conditionalFormatting sqref="K331">
    <cfRule type="expression" dxfId="32874" priority="48330">
      <formula>$I331=0</formula>
    </cfRule>
  </conditionalFormatting>
  <conditionalFormatting sqref="M331">
    <cfRule type="expression" dxfId="32873" priority="48326">
      <formula>$I331=0</formula>
    </cfRule>
  </conditionalFormatting>
  <conditionalFormatting sqref="N331:P331">
    <cfRule type="expression" dxfId="32872" priority="48325">
      <formula>$I331=0</formula>
    </cfRule>
  </conditionalFormatting>
  <conditionalFormatting sqref="O331:P331">
    <cfRule type="cellIs" dxfId="32871" priority="48323" operator="lessThan">
      <formula>0</formula>
    </cfRule>
    <cfRule type="cellIs" dxfId="32870" priority="48324" operator="lessThan">
      <formula>0</formula>
    </cfRule>
  </conditionalFormatting>
  <conditionalFormatting sqref="Q331">
    <cfRule type="expression" dxfId="32869" priority="48322">
      <formula>$I331=0</formula>
    </cfRule>
  </conditionalFormatting>
  <conditionalFormatting sqref="R331:T331">
    <cfRule type="expression" dxfId="32868" priority="48321">
      <formula>$I331=0</formula>
    </cfRule>
  </conditionalFormatting>
  <conditionalFormatting sqref="S331:T331">
    <cfRule type="cellIs" dxfId="32867" priority="48319" operator="lessThan">
      <formula>0</formula>
    </cfRule>
    <cfRule type="cellIs" dxfId="32866" priority="48320" operator="lessThan">
      <formula>0</formula>
    </cfRule>
  </conditionalFormatting>
  <conditionalFormatting sqref="U331">
    <cfRule type="expression" dxfId="32865" priority="48318">
      <formula>$I331=0</formula>
    </cfRule>
  </conditionalFormatting>
  <conditionalFormatting sqref="B332">
    <cfRule type="expression" dxfId="32864" priority="48317">
      <formula>$I332=0</formula>
    </cfRule>
  </conditionalFormatting>
  <conditionalFormatting sqref="F332">
    <cfRule type="expression" dxfId="32863" priority="48316">
      <formula>$I332=0</formula>
    </cfRule>
  </conditionalFormatting>
  <conditionalFormatting sqref="I332">
    <cfRule type="expression" dxfId="32862" priority="48315">
      <formula>$I332=0</formula>
    </cfRule>
  </conditionalFormatting>
  <conditionalFormatting sqref="K332">
    <cfRule type="expression" dxfId="32861" priority="48314">
      <formula>$I332=0</formula>
    </cfRule>
  </conditionalFormatting>
  <conditionalFormatting sqref="M332">
    <cfRule type="expression" dxfId="32860" priority="48313">
      <formula>$I332=0</formula>
    </cfRule>
  </conditionalFormatting>
  <conditionalFormatting sqref="Q332">
    <cfRule type="expression" dxfId="32859" priority="48312">
      <formula>$I332=0</formula>
    </cfRule>
  </conditionalFormatting>
  <conditionalFormatting sqref="U332">
    <cfRule type="expression" dxfId="32858" priority="48311">
      <formula>$I332=0</formula>
    </cfRule>
  </conditionalFormatting>
  <conditionalFormatting sqref="B333">
    <cfRule type="expression" dxfId="32857" priority="48307">
      <formula>$I333=0</formula>
    </cfRule>
  </conditionalFormatting>
  <conditionalFormatting sqref="C333:E333">
    <cfRule type="expression" dxfId="32856" priority="48306">
      <formula>$I333=0</formula>
    </cfRule>
  </conditionalFormatting>
  <conditionalFormatting sqref="D333:E333">
    <cfRule type="cellIs" dxfId="32855" priority="48304" operator="lessThan">
      <formula>0</formula>
    </cfRule>
    <cfRule type="cellIs" dxfId="32854" priority="48305" operator="lessThan">
      <formula>0</formula>
    </cfRule>
  </conditionalFormatting>
  <conditionalFormatting sqref="F333">
    <cfRule type="expression" dxfId="32853" priority="48303">
      <formula>$I333=0</formula>
    </cfRule>
  </conditionalFormatting>
  <conditionalFormatting sqref="G333:H333">
    <cfRule type="cellIs" dxfId="32852" priority="48300" operator="lessThan">
      <formula>0</formula>
    </cfRule>
    <cfRule type="cellIs" dxfId="32851" priority="48301" operator="lessThan">
      <formula>0</formula>
    </cfRule>
  </conditionalFormatting>
  <conditionalFormatting sqref="I333">
    <cfRule type="expression" dxfId="32850" priority="48299">
      <formula>$I333=0</formula>
    </cfRule>
  </conditionalFormatting>
  <conditionalFormatting sqref="J333">
    <cfRule type="expression" dxfId="32849" priority="48298">
      <formula>$I333=0</formula>
    </cfRule>
  </conditionalFormatting>
  <conditionalFormatting sqref="K333">
    <cfRule type="expression" dxfId="32848" priority="48295">
      <formula>$I333=0</formula>
    </cfRule>
  </conditionalFormatting>
  <conditionalFormatting sqref="M333">
    <cfRule type="expression" dxfId="32847" priority="48291">
      <formula>$I333=0</formula>
    </cfRule>
  </conditionalFormatting>
  <conditionalFormatting sqref="N333:P333">
    <cfRule type="expression" dxfId="32846" priority="48290">
      <formula>$I333=0</formula>
    </cfRule>
  </conditionalFormatting>
  <conditionalFormatting sqref="O333:P333">
    <cfRule type="cellIs" dxfId="32845" priority="48288" operator="lessThan">
      <formula>0</formula>
    </cfRule>
    <cfRule type="cellIs" dxfId="32844" priority="48289" operator="lessThan">
      <formula>0</formula>
    </cfRule>
  </conditionalFormatting>
  <conditionalFormatting sqref="Q333">
    <cfRule type="expression" dxfId="32843" priority="48287">
      <formula>$I333=0</formula>
    </cfRule>
  </conditionalFormatting>
  <conditionalFormatting sqref="R333:T333">
    <cfRule type="expression" dxfId="32842" priority="48286">
      <formula>$I333=0</formula>
    </cfRule>
  </conditionalFormatting>
  <conditionalFormatting sqref="S333:T333">
    <cfRule type="cellIs" dxfId="32841" priority="48284" operator="lessThan">
      <formula>0</formula>
    </cfRule>
    <cfRule type="cellIs" dxfId="32840" priority="48285" operator="lessThan">
      <formula>0</formula>
    </cfRule>
  </conditionalFormatting>
  <conditionalFormatting sqref="U333">
    <cfRule type="expression" dxfId="32839" priority="48283">
      <formula>$I333=0</formula>
    </cfRule>
  </conditionalFormatting>
  <conditionalFormatting sqref="B334">
    <cfRule type="expression" dxfId="32838" priority="48282">
      <formula>$I334=0</formula>
    </cfRule>
  </conditionalFormatting>
  <conditionalFormatting sqref="F334">
    <cfRule type="expression" dxfId="32837" priority="48281">
      <formula>$I334=0</formula>
    </cfRule>
  </conditionalFormatting>
  <conditionalFormatting sqref="I334">
    <cfRule type="expression" dxfId="32836" priority="48280">
      <formula>$I334=0</formula>
    </cfRule>
  </conditionalFormatting>
  <conditionalFormatting sqref="K334">
    <cfRule type="expression" dxfId="32835" priority="48279">
      <formula>$I334=0</formula>
    </cfRule>
  </conditionalFormatting>
  <conditionalFormatting sqref="M334">
    <cfRule type="expression" dxfId="32834" priority="48278">
      <formula>$I334=0</formula>
    </cfRule>
  </conditionalFormatting>
  <conditionalFormatting sqref="Q334">
    <cfRule type="expression" dxfId="32833" priority="48277">
      <formula>$I334=0</formula>
    </cfRule>
  </conditionalFormatting>
  <conditionalFormatting sqref="U334">
    <cfRule type="expression" dxfId="32832" priority="48276">
      <formula>$I334=0</formula>
    </cfRule>
  </conditionalFormatting>
  <conditionalFormatting sqref="B335">
    <cfRule type="expression" dxfId="32831" priority="48272">
      <formula>$I335=0</formula>
    </cfRule>
  </conditionalFormatting>
  <conditionalFormatting sqref="C335:E335">
    <cfRule type="expression" dxfId="32830" priority="48271">
      <formula>$I335=0</formula>
    </cfRule>
  </conditionalFormatting>
  <conditionalFormatting sqref="D335:E335">
    <cfRule type="cellIs" dxfId="32829" priority="48269" operator="lessThan">
      <formula>0</formula>
    </cfRule>
    <cfRule type="cellIs" dxfId="32828" priority="48270" operator="lessThan">
      <formula>0</formula>
    </cfRule>
  </conditionalFormatting>
  <conditionalFormatting sqref="F335">
    <cfRule type="expression" dxfId="32827" priority="48268">
      <formula>$I335=0</formula>
    </cfRule>
  </conditionalFormatting>
  <conditionalFormatting sqref="G335:H335">
    <cfRule type="cellIs" dxfId="32826" priority="48265" operator="lessThan">
      <formula>0</formula>
    </cfRule>
    <cfRule type="cellIs" dxfId="32825" priority="48266" operator="lessThan">
      <formula>0</formula>
    </cfRule>
  </conditionalFormatting>
  <conditionalFormatting sqref="I335">
    <cfRule type="expression" dxfId="32824" priority="48264">
      <formula>$I335=0</formula>
    </cfRule>
  </conditionalFormatting>
  <conditionalFormatting sqref="J335">
    <cfRule type="expression" dxfId="32823" priority="48263">
      <formula>$I335=0</formula>
    </cfRule>
  </conditionalFormatting>
  <conditionalFormatting sqref="K335">
    <cfRule type="expression" dxfId="32822" priority="48260">
      <formula>$I335=0</formula>
    </cfRule>
  </conditionalFormatting>
  <conditionalFormatting sqref="M335">
    <cfRule type="expression" dxfId="32821" priority="48256">
      <formula>$I335=0</formula>
    </cfRule>
  </conditionalFormatting>
  <conditionalFormatting sqref="N335:P335">
    <cfRule type="expression" dxfId="32820" priority="48255">
      <formula>$I335=0</formula>
    </cfRule>
  </conditionalFormatting>
  <conditionalFormatting sqref="O335:P335">
    <cfRule type="cellIs" dxfId="32819" priority="48253" operator="lessThan">
      <formula>0</formula>
    </cfRule>
    <cfRule type="cellIs" dxfId="32818" priority="48254" operator="lessThan">
      <formula>0</formula>
    </cfRule>
  </conditionalFormatting>
  <conditionalFormatting sqref="Q335">
    <cfRule type="expression" dxfId="32817" priority="48252">
      <formula>$I335=0</formula>
    </cfRule>
  </conditionalFormatting>
  <conditionalFormatting sqref="R335:T335">
    <cfRule type="expression" dxfId="32816" priority="48251">
      <formula>$I335=0</formula>
    </cfRule>
  </conditionalFormatting>
  <conditionalFormatting sqref="S335:T335">
    <cfRule type="cellIs" dxfId="32815" priority="48249" operator="lessThan">
      <formula>0</formula>
    </cfRule>
    <cfRule type="cellIs" dxfId="32814" priority="48250" operator="lessThan">
      <formula>0</formula>
    </cfRule>
  </conditionalFormatting>
  <conditionalFormatting sqref="U335">
    <cfRule type="expression" dxfId="32813" priority="48248">
      <formula>$I335=0</formula>
    </cfRule>
  </conditionalFormatting>
  <conditionalFormatting sqref="B336">
    <cfRule type="expression" dxfId="32812" priority="48247">
      <formula>$I336=0</formula>
    </cfRule>
  </conditionalFormatting>
  <conditionalFormatting sqref="F336">
    <cfRule type="expression" dxfId="32811" priority="48246">
      <formula>$I336=0</formula>
    </cfRule>
  </conditionalFormatting>
  <conditionalFormatting sqref="I336">
    <cfRule type="expression" dxfId="32810" priority="48245">
      <formula>$I336=0</formula>
    </cfRule>
  </conditionalFormatting>
  <conditionalFormatting sqref="K336">
    <cfRule type="expression" dxfId="32809" priority="48244">
      <formula>$I336=0</formula>
    </cfRule>
  </conditionalFormatting>
  <conditionalFormatting sqref="M336">
    <cfRule type="expression" dxfId="32808" priority="48243">
      <formula>$I336=0</formula>
    </cfRule>
  </conditionalFormatting>
  <conditionalFormatting sqref="Q336">
    <cfRule type="expression" dxfId="32807" priority="48242">
      <formula>$I336=0</formula>
    </cfRule>
  </conditionalFormatting>
  <conditionalFormatting sqref="U336">
    <cfRule type="expression" dxfId="32806" priority="48241">
      <formula>$I336=0</formula>
    </cfRule>
  </conditionalFormatting>
  <conditionalFormatting sqref="B337">
    <cfRule type="expression" dxfId="32805" priority="48237">
      <formula>$I337=0</formula>
    </cfRule>
  </conditionalFormatting>
  <conditionalFormatting sqref="C337:E337">
    <cfRule type="expression" dxfId="32804" priority="48236">
      <formula>$I337=0</formula>
    </cfRule>
  </conditionalFormatting>
  <conditionalFormatting sqref="D337:E337">
    <cfRule type="cellIs" dxfId="32803" priority="48234" operator="lessThan">
      <formula>0</formula>
    </cfRule>
    <cfRule type="cellIs" dxfId="32802" priority="48235" operator="lessThan">
      <formula>0</formula>
    </cfRule>
  </conditionalFormatting>
  <conditionalFormatting sqref="F337">
    <cfRule type="expression" dxfId="32801" priority="48233">
      <formula>$I337=0</formula>
    </cfRule>
  </conditionalFormatting>
  <conditionalFormatting sqref="G337:H337">
    <cfRule type="cellIs" dxfId="32800" priority="48230" operator="lessThan">
      <formula>0</formula>
    </cfRule>
    <cfRule type="cellIs" dxfId="32799" priority="48231" operator="lessThan">
      <formula>0</formula>
    </cfRule>
  </conditionalFormatting>
  <conditionalFormatting sqref="I337">
    <cfRule type="expression" dxfId="32798" priority="48229">
      <formula>$I337=0</formula>
    </cfRule>
  </conditionalFormatting>
  <conditionalFormatting sqref="J337">
    <cfRule type="expression" dxfId="32797" priority="48228">
      <formula>$I337=0</formula>
    </cfRule>
  </conditionalFormatting>
  <conditionalFormatting sqref="K337">
    <cfRule type="expression" dxfId="32796" priority="48225">
      <formula>$I337=0</formula>
    </cfRule>
  </conditionalFormatting>
  <conditionalFormatting sqref="M337">
    <cfRule type="expression" dxfId="32795" priority="48221">
      <formula>$I337=0</formula>
    </cfRule>
  </conditionalFormatting>
  <conditionalFormatting sqref="N337:P337">
    <cfRule type="expression" dxfId="32794" priority="48220">
      <formula>$I337=0</formula>
    </cfRule>
  </conditionalFormatting>
  <conditionalFormatting sqref="O337:P337">
    <cfRule type="cellIs" dxfId="32793" priority="48218" operator="lessThan">
      <formula>0</formula>
    </cfRule>
    <cfRule type="cellIs" dxfId="32792" priority="48219" operator="lessThan">
      <formula>0</formula>
    </cfRule>
  </conditionalFormatting>
  <conditionalFormatting sqref="Q337">
    <cfRule type="expression" dxfId="32791" priority="48217">
      <formula>$I337=0</formula>
    </cfRule>
  </conditionalFormatting>
  <conditionalFormatting sqref="R337:T337">
    <cfRule type="expression" dxfId="32790" priority="48216">
      <formula>$I337=0</formula>
    </cfRule>
  </conditionalFormatting>
  <conditionalFormatting sqref="S337:T337">
    <cfRule type="cellIs" dxfId="32789" priority="48214" operator="lessThan">
      <formula>0</formula>
    </cfRule>
    <cfRule type="cellIs" dxfId="32788" priority="48215" operator="lessThan">
      <formula>0</formula>
    </cfRule>
  </conditionalFormatting>
  <conditionalFormatting sqref="U337">
    <cfRule type="expression" dxfId="32787" priority="48213">
      <formula>$I337=0</formula>
    </cfRule>
  </conditionalFormatting>
  <conditionalFormatting sqref="B338">
    <cfRule type="expression" dxfId="32786" priority="48212">
      <formula>$I338=0</formula>
    </cfRule>
  </conditionalFormatting>
  <conditionalFormatting sqref="F338">
    <cfRule type="expression" dxfId="32785" priority="48211">
      <formula>$I338=0</formula>
    </cfRule>
  </conditionalFormatting>
  <conditionalFormatting sqref="I338">
    <cfRule type="expression" dxfId="32784" priority="48210">
      <formula>$I338=0</formula>
    </cfRule>
  </conditionalFormatting>
  <conditionalFormatting sqref="K338">
    <cfRule type="expression" dxfId="32783" priority="48209">
      <formula>$I338=0</formula>
    </cfRule>
  </conditionalFormatting>
  <conditionalFormatting sqref="M338">
    <cfRule type="expression" dxfId="32782" priority="48208">
      <formula>$I338=0</formula>
    </cfRule>
  </conditionalFormatting>
  <conditionalFormatting sqref="Q338">
    <cfRule type="expression" dxfId="32781" priority="48207">
      <formula>$I338=0</formula>
    </cfRule>
  </conditionalFormatting>
  <conditionalFormatting sqref="U338">
    <cfRule type="expression" dxfId="32780" priority="48206">
      <formula>$I338=0</formula>
    </cfRule>
  </conditionalFormatting>
  <conditionalFormatting sqref="B339">
    <cfRule type="expression" dxfId="32779" priority="48202">
      <formula>$I339=0</formula>
    </cfRule>
  </conditionalFormatting>
  <conditionalFormatting sqref="C339:E339">
    <cfRule type="expression" dxfId="32778" priority="48201">
      <formula>$I339=0</formula>
    </cfRule>
  </conditionalFormatting>
  <conditionalFormatting sqref="D339:E339">
    <cfRule type="cellIs" dxfId="32777" priority="48199" operator="lessThan">
      <formula>0</formula>
    </cfRule>
    <cfRule type="cellIs" dxfId="32776" priority="48200" operator="lessThan">
      <formula>0</formula>
    </cfRule>
  </conditionalFormatting>
  <conditionalFormatting sqref="F339">
    <cfRule type="expression" dxfId="32775" priority="48198">
      <formula>$I339=0</formula>
    </cfRule>
  </conditionalFormatting>
  <conditionalFormatting sqref="G339:H339">
    <cfRule type="cellIs" dxfId="32774" priority="48195" operator="lessThan">
      <formula>0</formula>
    </cfRule>
    <cfRule type="cellIs" dxfId="32773" priority="48196" operator="lessThan">
      <formula>0</formula>
    </cfRule>
  </conditionalFormatting>
  <conditionalFormatting sqref="I339">
    <cfRule type="expression" dxfId="32772" priority="48194">
      <formula>$I339=0</formula>
    </cfRule>
  </conditionalFormatting>
  <conditionalFormatting sqref="J339">
    <cfRule type="expression" dxfId="32771" priority="48193">
      <formula>$I339=0</formula>
    </cfRule>
  </conditionalFormatting>
  <conditionalFormatting sqref="K339">
    <cfRule type="expression" dxfId="32770" priority="48190">
      <formula>$I339=0</formula>
    </cfRule>
  </conditionalFormatting>
  <conditionalFormatting sqref="M339">
    <cfRule type="expression" dxfId="32769" priority="48186">
      <formula>$I339=0</formula>
    </cfRule>
  </conditionalFormatting>
  <conditionalFormatting sqref="N339:P339">
    <cfRule type="expression" dxfId="32768" priority="48185">
      <formula>$I339=0</formula>
    </cfRule>
  </conditionalFormatting>
  <conditionalFormatting sqref="O339:P339">
    <cfRule type="cellIs" dxfId="32767" priority="48183" operator="lessThan">
      <formula>0</formula>
    </cfRule>
    <cfRule type="cellIs" dxfId="32766" priority="48184" operator="lessThan">
      <formula>0</formula>
    </cfRule>
  </conditionalFormatting>
  <conditionalFormatting sqref="Q339">
    <cfRule type="expression" dxfId="32765" priority="48182">
      <formula>$I339=0</formula>
    </cfRule>
  </conditionalFormatting>
  <conditionalFormatting sqref="R339:T339">
    <cfRule type="expression" dxfId="32764" priority="48181">
      <formula>$I339=0</formula>
    </cfRule>
  </conditionalFormatting>
  <conditionalFormatting sqref="S339:T339">
    <cfRule type="cellIs" dxfId="32763" priority="48179" operator="lessThan">
      <formula>0</formula>
    </cfRule>
    <cfRule type="cellIs" dxfId="32762" priority="48180" operator="lessThan">
      <formula>0</formula>
    </cfRule>
  </conditionalFormatting>
  <conditionalFormatting sqref="U339">
    <cfRule type="expression" dxfId="32761" priority="48178">
      <formula>$I339=0</formula>
    </cfRule>
  </conditionalFormatting>
  <conditionalFormatting sqref="B340">
    <cfRule type="expression" dxfId="32760" priority="48177">
      <formula>$I340=0</formula>
    </cfRule>
  </conditionalFormatting>
  <conditionalFormatting sqref="F340">
    <cfRule type="expression" dxfId="32759" priority="48176">
      <formula>$I340=0</formula>
    </cfRule>
  </conditionalFormatting>
  <conditionalFormatting sqref="I340">
    <cfRule type="expression" dxfId="32758" priority="48175">
      <formula>$I340=0</formula>
    </cfRule>
  </conditionalFormatting>
  <conditionalFormatting sqref="K340">
    <cfRule type="expression" dxfId="32757" priority="48174">
      <formula>$I340=0</formula>
    </cfRule>
  </conditionalFormatting>
  <conditionalFormatting sqref="M340">
    <cfRule type="expression" dxfId="32756" priority="48173">
      <formula>$I340=0</formula>
    </cfRule>
  </conditionalFormatting>
  <conditionalFormatting sqref="Q340">
    <cfRule type="expression" dxfId="32755" priority="48172">
      <formula>$I340=0</formula>
    </cfRule>
  </conditionalFormatting>
  <conditionalFormatting sqref="U340">
    <cfRule type="expression" dxfId="32754" priority="48171">
      <formula>$I340=0</formula>
    </cfRule>
  </conditionalFormatting>
  <conditionalFormatting sqref="B341">
    <cfRule type="expression" dxfId="32753" priority="48167">
      <formula>$I341=0</formula>
    </cfRule>
  </conditionalFormatting>
  <conditionalFormatting sqref="C341:E341">
    <cfRule type="expression" dxfId="32752" priority="48166">
      <formula>$I341=0</formula>
    </cfRule>
  </conditionalFormatting>
  <conditionalFormatting sqref="D341:E341">
    <cfRule type="cellIs" dxfId="32751" priority="48164" operator="lessThan">
      <formula>0</formula>
    </cfRule>
    <cfRule type="cellIs" dxfId="32750" priority="48165" operator="lessThan">
      <formula>0</formula>
    </cfRule>
  </conditionalFormatting>
  <conditionalFormatting sqref="F341">
    <cfRule type="expression" dxfId="32749" priority="48163">
      <formula>$I341=0</formula>
    </cfRule>
  </conditionalFormatting>
  <conditionalFormatting sqref="G341:H341">
    <cfRule type="cellIs" dxfId="32748" priority="48160" operator="lessThan">
      <formula>0</formula>
    </cfRule>
    <cfRule type="cellIs" dxfId="32747" priority="48161" operator="lessThan">
      <formula>0</formula>
    </cfRule>
  </conditionalFormatting>
  <conditionalFormatting sqref="I341">
    <cfRule type="expression" dxfId="32746" priority="48159">
      <formula>$I341=0</formula>
    </cfRule>
  </conditionalFormatting>
  <conditionalFormatting sqref="J341">
    <cfRule type="expression" dxfId="32745" priority="48158">
      <formula>$I341=0</formula>
    </cfRule>
  </conditionalFormatting>
  <conditionalFormatting sqref="K341">
    <cfRule type="expression" dxfId="32744" priority="48155">
      <formula>$I341=0</formula>
    </cfRule>
  </conditionalFormatting>
  <conditionalFormatting sqref="M341">
    <cfRule type="expression" dxfId="32743" priority="48151">
      <formula>$I341=0</formula>
    </cfRule>
  </conditionalFormatting>
  <conditionalFormatting sqref="N341:P341">
    <cfRule type="expression" dxfId="32742" priority="48150">
      <formula>$I341=0</formula>
    </cfRule>
  </conditionalFormatting>
  <conditionalFormatting sqref="O341:P341">
    <cfRule type="cellIs" dxfId="32741" priority="48148" operator="lessThan">
      <formula>0</formula>
    </cfRule>
    <cfRule type="cellIs" dxfId="32740" priority="48149" operator="lessThan">
      <formula>0</formula>
    </cfRule>
  </conditionalFormatting>
  <conditionalFormatting sqref="Q341">
    <cfRule type="expression" dxfId="32739" priority="48147">
      <formula>$I341=0</formula>
    </cfRule>
  </conditionalFormatting>
  <conditionalFormatting sqref="R341:T341">
    <cfRule type="expression" dxfId="32738" priority="48146">
      <formula>$I341=0</formula>
    </cfRule>
  </conditionalFormatting>
  <conditionalFormatting sqref="S341:T341">
    <cfRule type="cellIs" dxfId="32737" priority="48144" operator="lessThan">
      <formula>0</formula>
    </cfRule>
    <cfRule type="cellIs" dxfId="32736" priority="48145" operator="lessThan">
      <formula>0</formula>
    </cfRule>
  </conditionalFormatting>
  <conditionalFormatting sqref="U341">
    <cfRule type="expression" dxfId="32735" priority="48143">
      <formula>$I341=0</formula>
    </cfRule>
  </conditionalFormatting>
  <conditionalFormatting sqref="B342">
    <cfRule type="expression" dxfId="32734" priority="48142">
      <formula>$I342=0</formula>
    </cfRule>
  </conditionalFormatting>
  <conditionalFormatting sqref="F342">
    <cfRule type="expression" dxfId="32733" priority="48141">
      <formula>$I342=0</formula>
    </cfRule>
  </conditionalFormatting>
  <conditionalFormatting sqref="I342">
    <cfRule type="expression" dxfId="32732" priority="48140">
      <formula>$I342=0</formula>
    </cfRule>
  </conditionalFormatting>
  <conditionalFormatting sqref="K342">
    <cfRule type="expression" dxfId="32731" priority="48139">
      <formula>$I342=0</formula>
    </cfRule>
  </conditionalFormatting>
  <conditionalFormatting sqref="M342">
    <cfRule type="expression" dxfId="32730" priority="48138">
      <formula>$I342=0</formula>
    </cfRule>
  </conditionalFormatting>
  <conditionalFormatting sqref="Q342">
    <cfRule type="expression" dxfId="32729" priority="48137">
      <formula>$I342=0</formula>
    </cfRule>
  </conditionalFormatting>
  <conditionalFormatting sqref="U342">
    <cfRule type="expression" dxfId="32728" priority="48136">
      <formula>$I342=0</formula>
    </cfRule>
  </conditionalFormatting>
  <conditionalFormatting sqref="B343">
    <cfRule type="expression" dxfId="32727" priority="48132">
      <formula>$I343=0</formula>
    </cfRule>
  </conditionalFormatting>
  <conditionalFormatting sqref="C343:E343">
    <cfRule type="expression" dxfId="32726" priority="48131">
      <formula>$I343=0</formula>
    </cfRule>
  </conditionalFormatting>
  <conditionalFormatting sqref="D343:E343">
    <cfRule type="cellIs" dxfId="32725" priority="48129" operator="lessThan">
      <formula>0</formula>
    </cfRule>
    <cfRule type="cellIs" dxfId="32724" priority="48130" operator="lessThan">
      <formula>0</formula>
    </cfRule>
  </conditionalFormatting>
  <conditionalFormatting sqref="F343">
    <cfRule type="expression" dxfId="32723" priority="48128">
      <formula>$I343=0</formula>
    </cfRule>
  </conditionalFormatting>
  <conditionalFormatting sqref="G343:H343">
    <cfRule type="cellIs" dxfId="32722" priority="48125" operator="lessThan">
      <formula>0</formula>
    </cfRule>
    <cfRule type="cellIs" dxfId="32721" priority="48126" operator="lessThan">
      <formula>0</formula>
    </cfRule>
  </conditionalFormatting>
  <conditionalFormatting sqref="I343">
    <cfRule type="expression" dxfId="32720" priority="48124">
      <formula>$I343=0</formula>
    </cfRule>
  </conditionalFormatting>
  <conditionalFormatting sqref="J343">
    <cfRule type="expression" dxfId="32719" priority="48123">
      <formula>$I343=0</formula>
    </cfRule>
  </conditionalFormatting>
  <conditionalFormatting sqref="K343">
    <cfRule type="expression" dxfId="32718" priority="48120">
      <formula>$I343=0</formula>
    </cfRule>
  </conditionalFormatting>
  <conditionalFormatting sqref="M343">
    <cfRule type="expression" dxfId="32717" priority="48116">
      <formula>$I343=0</formula>
    </cfRule>
  </conditionalFormatting>
  <conditionalFormatting sqref="N343:P343">
    <cfRule type="expression" dxfId="32716" priority="48115">
      <formula>$I343=0</formula>
    </cfRule>
  </conditionalFormatting>
  <conditionalFormatting sqref="O343:P343">
    <cfRule type="cellIs" dxfId="32715" priority="48113" operator="lessThan">
      <formula>0</formula>
    </cfRule>
    <cfRule type="cellIs" dxfId="32714" priority="48114" operator="lessThan">
      <formula>0</formula>
    </cfRule>
  </conditionalFormatting>
  <conditionalFormatting sqref="Q343">
    <cfRule type="expression" dxfId="32713" priority="48112">
      <formula>$I343=0</formula>
    </cfRule>
  </conditionalFormatting>
  <conditionalFormatting sqref="R343:T343">
    <cfRule type="expression" dxfId="32712" priority="48111">
      <formula>$I343=0</formula>
    </cfRule>
  </conditionalFormatting>
  <conditionalFormatting sqref="S343:T343">
    <cfRule type="cellIs" dxfId="32711" priority="48109" operator="lessThan">
      <formula>0</formula>
    </cfRule>
    <cfRule type="cellIs" dxfId="32710" priority="48110" operator="lessThan">
      <formula>0</formula>
    </cfRule>
  </conditionalFormatting>
  <conditionalFormatting sqref="U343">
    <cfRule type="expression" dxfId="32709" priority="48108">
      <formula>$I343=0</formula>
    </cfRule>
  </conditionalFormatting>
  <conditionalFormatting sqref="B344">
    <cfRule type="expression" dxfId="32708" priority="48107">
      <formula>$I344=0</formula>
    </cfRule>
  </conditionalFormatting>
  <conditionalFormatting sqref="F344">
    <cfRule type="expression" dxfId="32707" priority="48106">
      <formula>$I344=0</formula>
    </cfRule>
  </conditionalFormatting>
  <conditionalFormatting sqref="I344">
    <cfRule type="expression" dxfId="32706" priority="48105">
      <formula>$I344=0</formula>
    </cfRule>
  </conditionalFormatting>
  <conditionalFormatting sqref="K344">
    <cfRule type="expression" dxfId="32705" priority="48104">
      <formula>$I344=0</formula>
    </cfRule>
  </conditionalFormatting>
  <conditionalFormatting sqref="M344">
    <cfRule type="expression" dxfId="32704" priority="48103">
      <formula>$I344=0</formula>
    </cfRule>
  </conditionalFormatting>
  <conditionalFormatting sqref="Q344">
    <cfRule type="expression" dxfId="32703" priority="48102">
      <formula>$I344=0</formula>
    </cfRule>
  </conditionalFormatting>
  <conditionalFormatting sqref="U344">
    <cfRule type="expression" dxfId="32702" priority="48101">
      <formula>$I344=0</formula>
    </cfRule>
  </conditionalFormatting>
  <conditionalFormatting sqref="B345">
    <cfRule type="expression" dxfId="32701" priority="48097">
      <formula>$I345=0</formula>
    </cfRule>
  </conditionalFormatting>
  <conditionalFormatting sqref="C345:E345">
    <cfRule type="expression" dxfId="32700" priority="48096">
      <formula>$I345=0</formula>
    </cfRule>
  </conditionalFormatting>
  <conditionalFormatting sqref="D345:E345">
    <cfRule type="cellIs" dxfId="32699" priority="48094" operator="lessThan">
      <formula>0</formula>
    </cfRule>
    <cfRule type="cellIs" dxfId="32698" priority="48095" operator="lessThan">
      <formula>0</formula>
    </cfRule>
  </conditionalFormatting>
  <conditionalFormatting sqref="F345">
    <cfRule type="expression" dxfId="32697" priority="48093">
      <formula>$I345=0</formula>
    </cfRule>
  </conditionalFormatting>
  <conditionalFormatting sqref="G345:H345">
    <cfRule type="cellIs" dxfId="32696" priority="48090" operator="lessThan">
      <formula>0</formula>
    </cfRule>
    <cfRule type="cellIs" dxfId="32695" priority="48091" operator="lessThan">
      <formula>0</formula>
    </cfRule>
  </conditionalFormatting>
  <conditionalFormatting sqref="I345">
    <cfRule type="expression" dxfId="32694" priority="48089">
      <formula>$I345=0</formula>
    </cfRule>
  </conditionalFormatting>
  <conditionalFormatting sqref="J345">
    <cfRule type="expression" dxfId="32693" priority="48088">
      <formula>$I345=0</formula>
    </cfRule>
  </conditionalFormatting>
  <conditionalFormatting sqref="K345">
    <cfRule type="expression" dxfId="32692" priority="48085">
      <formula>$I345=0</formula>
    </cfRule>
  </conditionalFormatting>
  <conditionalFormatting sqref="M345">
    <cfRule type="expression" dxfId="32691" priority="48081">
      <formula>$I345=0</formula>
    </cfRule>
  </conditionalFormatting>
  <conditionalFormatting sqref="N345:P345">
    <cfRule type="expression" dxfId="32690" priority="48080">
      <formula>$I345=0</formula>
    </cfRule>
  </conditionalFormatting>
  <conditionalFormatting sqref="O345:P345">
    <cfRule type="cellIs" dxfId="32689" priority="48078" operator="lessThan">
      <formula>0</formula>
    </cfRule>
    <cfRule type="cellIs" dxfId="32688" priority="48079" operator="lessThan">
      <formula>0</formula>
    </cfRule>
  </conditionalFormatting>
  <conditionalFormatting sqref="Q345">
    <cfRule type="expression" dxfId="32687" priority="48077">
      <formula>$I345=0</formula>
    </cfRule>
  </conditionalFormatting>
  <conditionalFormatting sqref="R345:T345">
    <cfRule type="expression" dxfId="32686" priority="48076">
      <formula>$I345=0</formula>
    </cfRule>
  </conditionalFormatting>
  <conditionalFormatting sqref="S345:T345">
    <cfRule type="cellIs" dxfId="32685" priority="48074" operator="lessThan">
      <formula>0</formula>
    </cfRule>
    <cfRule type="cellIs" dxfId="32684" priority="48075" operator="lessThan">
      <formula>0</formula>
    </cfRule>
  </conditionalFormatting>
  <conditionalFormatting sqref="U345">
    <cfRule type="expression" dxfId="32683" priority="48073">
      <formula>$I345=0</formula>
    </cfRule>
  </conditionalFormatting>
  <conditionalFormatting sqref="B346">
    <cfRule type="expression" dxfId="32682" priority="48072">
      <formula>$I346=0</formula>
    </cfRule>
  </conditionalFormatting>
  <conditionalFormatting sqref="F346">
    <cfRule type="expression" dxfId="32681" priority="48071">
      <formula>$I346=0</formula>
    </cfRule>
  </conditionalFormatting>
  <conditionalFormatting sqref="I346">
    <cfRule type="expression" dxfId="32680" priority="48070">
      <formula>$I346=0</formula>
    </cfRule>
  </conditionalFormatting>
  <conditionalFormatting sqref="K346">
    <cfRule type="expression" dxfId="32679" priority="48069">
      <formula>$I346=0</formula>
    </cfRule>
  </conditionalFormatting>
  <conditionalFormatting sqref="M346">
    <cfRule type="expression" dxfId="32678" priority="48068">
      <formula>$I346=0</formula>
    </cfRule>
  </conditionalFormatting>
  <conditionalFormatting sqref="Q346">
    <cfRule type="expression" dxfId="32677" priority="48067">
      <formula>$I346=0</formula>
    </cfRule>
  </conditionalFormatting>
  <conditionalFormatting sqref="U346">
    <cfRule type="expression" dxfId="32676" priority="48066">
      <formula>$I346=0</formula>
    </cfRule>
  </conditionalFormatting>
  <conditionalFormatting sqref="B347">
    <cfRule type="expression" dxfId="32675" priority="48062">
      <formula>$I347=0</formula>
    </cfRule>
  </conditionalFormatting>
  <conditionalFormatting sqref="C347:E347">
    <cfRule type="expression" dxfId="32674" priority="48061">
      <formula>$I347=0</formula>
    </cfRule>
  </conditionalFormatting>
  <conditionalFormatting sqref="D347:E347">
    <cfRule type="cellIs" dxfId="32673" priority="48059" operator="lessThan">
      <formula>0</formula>
    </cfRule>
    <cfRule type="cellIs" dxfId="32672" priority="48060" operator="lessThan">
      <formula>0</formula>
    </cfRule>
  </conditionalFormatting>
  <conditionalFormatting sqref="F347">
    <cfRule type="expression" dxfId="32671" priority="48058">
      <formula>$I347=0</formula>
    </cfRule>
  </conditionalFormatting>
  <conditionalFormatting sqref="G347:H347">
    <cfRule type="cellIs" dxfId="32670" priority="48055" operator="lessThan">
      <formula>0</formula>
    </cfRule>
    <cfRule type="cellIs" dxfId="32669" priority="48056" operator="lessThan">
      <formula>0</formula>
    </cfRule>
  </conditionalFormatting>
  <conditionalFormatting sqref="I347">
    <cfRule type="expression" dxfId="32668" priority="48054">
      <formula>$I347=0</formula>
    </cfRule>
  </conditionalFormatting>
  <conditionalFormatting sqref="J347">
    <cfRule type="expression" dxfId="32667" priority="48053">
      <formula>$I347=0</formula>
    </cfRule>
  </conditionalFormatting>
  <conditionalFormatting sqref="K347">
    <cfRule type="expression" dxfId="32666" priority="48050">
      <formula>$I347=0</formula>
    </cfRule>
  </conditionalFormatting>
  <conditionalFormatting sqref="M347">
    <cfRule type="expression" dxfId="32665" priority="48046">
      <formula>$I347=0</formula>
    </cfRule>
  </conditionalFormatting>
  <conditionalFormatting sqref="N347:P347">
    <cfRule type="expression" dxfId="32664" priority="48045">
      <formula>$I347=0</formula>
    </cfRule>
  </conditionalFormatting>
  <conditionalFormatting sqref="O347:P347">
    <cfRule type="cellIs" dxfId="32663" priority="48043" operator="lessThan">
      <formula>0</formula>
    </cfRule>
    <cfRule type="cellIs" dxfId="32662" priority="48044" operator="lessThan">
      <formula>0</formula>
    </cfRule>
  </conditionalFormatting>
  <conditionalFormatting sqref="Q347">
    <cfRule type="expression" dxfId="32661" priority="48042">
      <formula>$I347=0</formula>
    </cfRule>
  </conditionalFormatting>
  <conditionalFormatting sqref="R347:T347">
    <cfRule type="expression" dxfId="32660" priority="48041">
      <formula>$I347=0</formula>
    </cfRule>
  </conditionalFormatting>
  <conditionalFormatting sqref="S347:T347">
    <cfRule type="cellIs" dxfId="32659" priority="48039" operator="lessThan">
      <formula>0</formula>
    </cfRule>
    <cfRule type="cellIs" dxfId="32658" priority="48040" operator="lessThan">
      <formula>0</formula>
    </cfRule>
  </conditionalFormatting>
  <conditionalFormatting sqref="U347">
    <cfRule type="expression" dxfId="32657" priority="48038">
      <formula>$I347=0</formula>
    </cfRule>
  </conditionalFormatting>
  <conditionalFormatting sqref="B348">
    <cfRule type="expression" dxfId="32656" priority="48037">
      <formula>$I348=0</formula>
    </cfRule>
  </conditionalFormatting>
  <conditionalFormatting sqref="F348">
    <cfRule type="expression" dxfId="32655" priority="48036">
      <formula>$I348=0</formula>
    </cfRule>
  </conditionalFormatting>
  <conditionalFormatting sqref="I348">
    <cfRule type="expression" dxfId="32654" priority="48035">
      <formula>$I348=0</formula>
    </cfRule>
  </conditionalFormatting>
  <conditionalFormatting sqref="K348">
    <cfRule type="expression" dxfId="32653" priority="48034">
      <formula>$I348=0</formula>
    </cfRule>
  </conditionalFormatting>
  <conditionalFormatting sqref="M348">
    <cfRule type="expression" dxfId="32652" priority="48033">
      <formula>$I348=0</formula>
    </cfRule>
  </conditionalFormatting>
  <conditionalFormatting sqref="Q348">
    <cfRule type="expression" dxfId="32651" priority="48032">
      <formula>$I348=0</formula>
    </cfRule>
  </conditionalFormatting>
  <conditionalFormatting sqref="U348">
    <cfRule type="expression" dxfId="32650" priority="48031">
      <formula>$I348=0</formula>
    </cfRule>
  </conditionalFormatting>
  <conditionalFormatting sqref="B349">
    <cfRule type="expression" dxfId="32649" priority="48027">
      <formula>$I349=0</formula>
    </cfRule>
  </conditionalFormatting>
  <conditionalFormatting sqref="C349:E349">
    <cfRule type="expression" dxfId="32648" priority="48026">
      <formula>$I349=0</formula>
    </cfRule>
  </conditionalFormatting>
  <conditionalFormatting sqref="D349:E349">
    <cfRule type="cellIs" dxfId="32647" priority="48024" operator="lessThan">
      <formula>0</formula>
    </cfRule>
    <cfRule type="cellIs" dxfId="32646" priority="48025" operator="lessThan">
      <formula>0</formula>
    </cfRule>
  </conditionalFormatting>
  <conditionalFormatting sqref="F349">
    <cfRule type="expression" dxfId="32645" priority="48023">
      <formula>$I349=0</formula>
    </cfRule>
  </conditionalFormatting>
  <conditionalFormatting sqref="G349:H349">
    <cfRule type="cellIs" dxfId="32644" priority="48020" operator="lessThan">
      <formula>0</formula>
    </cfRule>
    <cfRule type="cellIs" dxfId="32643" priority="48021" operator="lessThan">
      <formula>0</formula>
    </cfRule>
  </conditionalFormatting>
  <conditionalFormatting sqref="I349">
    <cfRule type="expression" dxfId="32642" priority="48019">
      <formula>$I349=0</formula>
    </cfRule>
  </conditionalFormatting>
  <conditionalFormatting sqref="J349">
    <cfRule type="expression" dxfId="32641" priority="48018">
      <formula>$I349=0</formula>
    </cfRule>
  </conditionalFormatting>
  <conditionalFormatting sqref="K349">
    <cfRule type="expression" dxfId="32640" priority="48015">
      <formula>$I349=0</formula>
    </cfRule>
  </conditionalFormatting>
  <conditionalFormatting sqref="M349">
    <cfRule type="expression" dxfId="32639" priority="48011">
      <formula>$I349=0</formula>
    </cfRule>
  </conditionalFormatting>
  <conditionalFormatting sqref="N349:P349">
    <cfRule type="expression" dxfId="32638" priority="48010">
      <formula>$I349=0</formula>
    </cfRule>
  </conditionalFormatting>
  <conditionalFormatting sqref="O349:P349">
    <cfRule type="cellIs" dxfId="32637" priority="48008" operator="lessThan">
      <formula>0</formula>
    </cfRule>
    <cfRule type="cellIs" dxfId="32636" priority="48009" operator="lessThan">
      <formula>0</formula>
    </cfRule>
  </conditionalFormatting>
  <conditionalFormatting sqref="Q349">
    <cfRule type="expression" dxfId="32635" priority="48007">
      <formula>$I349=0</formula>
    </cfRule>
  </conditionalFormatting>
  <conditionalFormatting sqref="R349:T349">
    <cfRule type="expression" dxfId="32634" priority="48006">
      <formula>$I349=0</formula>
    </cfRule>
  </conditionalFormatting>
  <conditionalFormatting sqref="S349:T349">
    <cfRule type="cellIs" dxfId="32633" priority="48004" operator="lessThan">
      <formula>0</formula>
    </cfRule>
    <cfRule type="cellIs" dxfId="32632" priority="48005" operator="lessThan">
      <formula>0</formula>
    </cfRule>
  </conditionalFormatting>
  <conditionalFormatting sqref="U349">
    <cfRule type="expression" dxfId="32631" priority="48003">
      <formula>$I349=0</formula>
    </cfRule>
  </conditionalFormatting>
  <conditionalFormatting sqref="B350">
    <cfRule type="expression" dxfId="32630" priority="48002">
      <formula>$I350=0</formula>
    </cfRule>
  </conditionalFormatting>
  <conditionalFormatting sqref="F350">
    <cfRule type="expression" dxfId="32629" priority="48001">
      <formula>$I350=0</formula>
    </cfRule>
  </conditionalFormatting>
  <conditionalFormatting sqref="I350">
    <cfRule type="expression" dxfId="32628" priority="48000">
      <formula>$I350=0</formula>
    </cfRule>
  </conditionalFormatting>
  <conditionalFormatting sqref="K350">
    <cfRule type="expression" dxfId="32627" priority="47999">
      <formula>$I350=0</formula>
    </cfRule>
  </conditionalFormatting>
  <conditionalFormatting sqref="M350">
    <cfRule type="expression" dxfId="32626" priority="47998">
      <formula>$I350=0</formula>
    </cfRule>
  </conditionalFormatting>
  <conditionalFormatting sqref="Q350">
    <cfRule type="expression" dxfId="32625" priority="47997">
      <formula>$I350=0</formula>
    </cfRule>
  </conditionalFormatting>
  <conditionalFormatting sqref="U350">
    <cfRule type="expression" dxfId="32624" priority="47996">
      <formula>$I350=0</formula>
    </cfRule>
  </conditionalFormatting>
  <conditionalFormatting sqref="B351">
    <cfRule type="expression" dxfId="32623" priority="47992">
      <formula>$I351=0</formula>
    </cfRule>
  </conditionalFormatting>
  <conditionalFormatting sqref="C351:E351">
    <cfRule type="expression" dxfId="32622" priority="47991">
      <formula>$I351=0</formula>
    </cfRule>
  </conditionalFormatting>
  <conditionalFormatting sqref="D351:E351">
    <cfRule type="cellIs" dxfId="32621" priority="47989" operator="lessThan">
      <formula>0</formula>
    </cfRule>
    <cfRule type="cellIs" dxfId="32620" priority="47990" operator="lessThan">
      <formula>0</formula>
    </cfRule>
  </conditionalFormatting>
  <conditionalFormatting sqref="F351">
    <cfRule type="expression" dxfId="32619" priority="47988">
      <formula>$I351=0</formula>
    </cfRule>
  </conditionalFormatting>
  <conditionalFormatting sqref="G351:H351">
    <cfRule type="cellIs" dxfId="32618" priority="47985" operator="lessThan">
      <formula>0</formula>
    </cfRule>
    <cfRule type="cellIs" dxfId="32617" priority="47986" operator="lessThan">
      <formula>0</formula>
    </cfRule>
  </conditionalFormatting>
  <conditionalFormatting sqref="I351">
    <cfRule type="expression" dxfId="32616" priority="47984">
      <formula>$I351=0</formula>
    </cfRule>
  </conditionalFormatting>
  <conditionalFormatting sqref="J351">
    <cfRule type="expression" dxfId="32615" priority="47983">
      <formula>$I351=0</formula>
    </cfRule>
  </conditionalFormatting>
  <conditionalFormatting sqref="K351">
    <cfRule type="expression" dxfId="32614" priority="47980">
      <formula>$I351=0</formula>
    </cfRule>
  </conditionalFormatting>
  <conditionalFormatting sqref="M351">
    <cfRule type="expression" dxfId="32613" priority="47976">
      <formula>$I351=0</formula>
    </cfRule>
  </conditionalFormatting>
  <conditionalFormatting sqref="N351:P351">
    <cfRule type="expression" dxfId="32612" priority="47975">
      <formula>$I351=0</formula>
    </cfRule>
  </conditionalFormatting>
  <conditionalFormatting sqref="O351:P351">
    <cfRule type="cellIs" dxfId="32611" priority="47973" operator="lessThan">
      <formula>0</formula>
    </cfRule>
    <cfRule type="cellIs" dxfId="32610" priority="47974" operator="lessThan">
      <formula>0</formula>
    </cfRule>
  </conditionalFormatting>
  <conditionalFormatting sqref="Q351">
    <cfRule type="expression" dxfId="32609" priority="47972">
      <formula>$I351=0</formula>
    </cfRule>
  </conditionalFormatting>
  <conditionalFormatting sqref="R351:T351">
    <cfRule type="expression" dxfId="32608" priority="47971">
      <formula>$I351=0</formula>
    </cfRule>
  </conditionalFormatting>
  <conditionalFormatting sqref="S351:T351">
    <cfRule type="cellIs" dxfId="32607" priority="47969" operator="lessThan">
      <formula>0</formula>
    </cfRule>
    <cfRule type="cellIs" dxfId="32606" priority="47970" operator="lessThan">
      <formula>0</formula>
    </cfRule>
  </conditionalFormatting>
  <conditionalFormatting sqref="U351">
    <cfRule type="expression" dxfId="32605" priority="47968">
      <formula>$I351=0</formula>
    </cfRule>
  </conditionalFormatting>
  <conditionalFormatting sqref="B352">
    <cfRule type="expression" dxfId="32604" priority="47967">
      <formula>$I352=0</formula>
    </cfRule>
  </conditionalFormatting>
  <conditionalFormatting sqref="F352">
    <cfRule type="expression" dxfId="32603" priority="47966">
      <formula>$I352=0</formula>
    </cfRule>
  </conditionalFormatting>
  <conditionalFormatting sqref="I352">
    <cfRule type="expression" dxfId="32602" priority="47965">
      <formula>$I352=0</formula>
    </cfRule>
  </conditionalFormatting>
  <conditionalFormatting sqref="K352">
    <cfRule type="expression" dxfId="32601" priority="47964">
      <formula>$I352=0</formula>
    </cfRule>
  </conditionalFormatting>
  <conditionalFormatting sqref="M352">
    <cfRule type="expression" dxfId="32600" priority="47963">
      <formula>$I352=0</formula>
    </cfRule>
  </conditionalFormatting>
  <conditionalFormatting sqref="Q352">
    <cfRule type="expression" dxfId="32599" priority="47962">
      <formula>$I352=0</formula>
    </cfRule>
  </conditionalFormatting>
  <conditionalFormatting sqref="U352">
    <cfRule type="expression" dxfId="32598" priority="47961">
      <formula>$I352=0</formula>
    </cfRule>
  </conditionalFormatting>
  <conditionalFormatting sqref="B353">
    <cfRule type="expression" dxfId="32597" priority="47957">
      <formula>$I353=0</formula>
    </cfRule>
  </conditionalFormatting>
  <conditionalFormatting sqref="C353:E353">
    <cfRule type="expression" dxfId="32596" priority="47956">
      <formula>$I353=0</formula>
    </cfRule>
  </conditionalFormatting>
  <conditionalFormatting sqref="D353:E353">
    <cfRule type="cellIs" dxfId="32595" priority="47954" operator="lessThan">
      <formula>0</formula>
    </cfRule>
    <cfRule type="cellIs" dxfId="32594" priority="47955" operator="lessThan">
      <formula>0</formula>
    </cfRule>
  </conditionalFormatting>
  <conditionalFormatting sqref="F353">
    <cfRule type="expression" dxfId="32593" priority="47953">
      <formula>$I353=0</formula>
    </cfRule>
  </conditionalFormatting>
  <conditionalFormatting sqref="G353:H353">
    <cfRule type="cellIs" dxfId="32592" priority="47950" operator="lessThan">
      <formula>0</formula>
    </cfRule>
    <cfRule type="cellIs" dxfId="32591" priority="47951" operator="lessThan">
      <formula>0</formula>
    </cfRule>
  </conditionalFormatting>
  <conditionalFormatting sqref="I353">
    <cfRule type="expression" dxfId="32590" priority="47949">
      <formula>$I353=0</formula>
    </cfRule>
  </conditionalFormatting>
  <conditionalFormatting sqref="J353">
    <cfRule type="expression" dxfId="32589" priority="47948">
      <formula>$I353=0</formula>
    </cfRule>
  </conditionalFormatting>
  <conditionalFormatting sqref="K353">
    <cfRule type="expression" dxfId="32588" priority="47945">
      <formula>$I353=0</formula>
    </cfRule>
  </conditionalFormatting>
  <conditionalFormatting sqref="M353">
    <cfRule type="expression" dxfId="32587" priority="47941">
      <formula>$I353=0</formula>
    </cfRule>
  </conditionalFormatting>
  <conditionalFormatting sqref="N353:P353">
    <cfRule type="expression" dxfId="32586" priority="47940">
      <formula>$I353=0</formula>
    </cfRule>
  </conditionalFormatting>
  <conditionalFormatting sqref="O353:P353">
    <cfRule type="cellIs" dxfId="32585" priority="47938" operator="lessThan">
      <formula>0</formula>
    </cfRule>
    <cfRule type="cellIs" dxfId="32584" priority="47939" operator="lessThan">
      <formula>0</formula>
    </cfRule>
  </conditionalFormatting>
  <conditionalFormatting sqref="Q353">
    <cfRule type="expression" dxfId="32583" priority="47937">
      <formula>$I353=0</formula>
    </cfRule>
  </conditionalFormatting>
  <conditionalFormatting sqref="R353:T353">
    <cfRule type="expression" dxfId="32582" priority="47936">
      <formula>$I353=0</formula>
    </cfRule>
  </conditionalFormatting>
  <conditionalFormatting sqref="S353:T353">
    <cfRule type="cellIs" dxfId="32581" priority="47934" operator="lessThan">
      <formula>0</formula>
    </cfRule>
    <cfRule type="cellIs" dxfId="32580" priority="47935" operator="lessThan">
      <formula>0</formula>
    </cfRule>
  </conditionalFormatting>
  <conditionalFormatting sqref="U353">
    <cfRule type="expression" dxfId="32579" priority="47933">
      <formula>$I353=0</formula>
    </cfRule>
  </conditionalFormatting>
  <conditionalFormatting sqref="B354">
    <cfRule type="expression" dxfId="32578" priority="47932">
      <formula>$I354=0</formula>
    </cfRule>
  </conditionalFormatting>
  <conditionalFormatting sqref="F354">
    <cfRule type="expression" dxfId="32577" priority="47931">
      <formula>$I354=0</formula>
    </cfRule>
  </conditionalFormatting>
  <conditionalFormatting sqref="I354">
    <cfRule type="expression" dxfId="32576" priority="47930">
      <formula>$I354=0</formula>
    </cfRule>
  </conditionalFormatting>
  <conditionalFormatting sqref="K354">
    <cfRule type="expression" dxfId="32575" priority="47929">
      <formula>$I354=0</formula>
    </cfRule>
  </conditionalFormatting>
  <conditionalFormatting sqref="M354">
    <cfRule type="expression" dxfId="32574" priority="47928">
      <formula>$I354=0</formula>
    </cfRule>
  </conditionalFormatting>
  <conditionalFormatting sqref="Q354">
    <cfRule type="expression" dxfId="32573" priority="47927">
      <formula>$I354=0</formula>
    </cfRule>
  </conditionalFormatting>
  <conditionalFormatting sqref="U354">
    <cfRule type="expression" dxfId="32572" priority="47926">
      <formula>$I354=0</formula>
    </cfRule>
  </conditionalFormatting>
  <conditionalFormatting sqref="B355">
    <cfRule type="expression" dxfId="32571" priority="47922">
      <formula>$I355=0</formula>
    </cfRule>
  </conditionalFormatting>
  <conditionalFormatting sqref="C355:E355">
    <cfRule type="expression" dxfId="32570" priority="47921">
      <formula>$I355=0</formula>
    </cfRule>
  </conditionalFormatting>
  <conditionalFormatting sqref="D355:E355">
    <cfRule type="cellIs" dxfId="32569" priority="47919" operator="lessThan">
      <formula>0</formula>
    </cfRule>
    <cfRule type="cellIs" dxfId="32568" priority="47920" operator="lessThan">
      <formula>0</formula>
    </cfRule>
  </conditionalFormatting>
  <conditionalFormatting sqref="F355">
    <cfRule type="expression" dxfId="32567" priority="47918">
      <formula>$I355=0</formula>
    </cfRule>
  </conditionalFormatting>
  <conditionalFormatting sqref="G355:H355">
    <cfRule type="cellIs" dxfId="32566" priority="47915" operator="lessThan">
      <formula>0</formula>
    </cfRule>
    <cfRule type="cellIs" dxfId="32565" priority="47916" operator="lessThan">
      <formula>0</formula>
    </cfRule>
  </conditionalFormatting>
  <conditionalFormatting sqref="I355">
    <cfRule type="expression" dxfId="32564" priority="47914">
      <formula>$I355=0</formula>
    </cfRule>
  </conditionalFormatting>
  <conditionalFormatting sqref="J355">
    <cfRule type="expression" dxfId="32563" priority="47913">
      <formula>$I355=0</formula>
    </cfRule>
  </conditionalFormatting>
  <conditionalFormatting sqref="K355">
    <cfRule type="expression" dxfId="32562" priority="47910">
      <formula>$I355=0</formula>
    </cfRule>
  </conditionalFormatting>
  <conditionalFormatting sqref="M355">
    <cfRule type="expression" dxfId="32561" priority="47906">
      <formula>$I355=0</formula>
    </cfRule>
  </conditionalFormatting>
  <conditionalFormatting sqref="N355:P355">
    <cfRule type="expression" dxfId="32560" priority="47905">
      <formula>$I355=0</formula>
    </cfRule>
  </conditionalFormatting>
  <conditionalFormatting sqref="O355:P355">
    <cfRule type="cellIs" dxfId="32559" priority="47903" operator="lessThan">
      <formula>0</formula>
    </cfRule>
    <cfRule type="cellIs" dxfId="32558" priority="47904" operator="lessThan">
      <formula>0</formula>
    </cfRule>
  </conditionalFormatting>
  <conditionalFormatting sqref="Q355">
    <cfRule type="expression" dxfId="32557" priority="47902">
      <formula>$I355=0</formula>
    </cfRule>
  </conditionalFormatting>
  <conditionalFormatting sqref="R355:T355">
    <cfRule type="expression" dxfId="32556" priority="47901">
      <formula>$I355=0</formula>
    </cfRule>
  </conditionalFormatting>
  <conditionalFormatting sqref="S355:T355">
    <cfRule type="cellIs" dxfId="32555" priority="47899" operator="lessThan">
      <formula>0</formula>
    </cfRule>
    <cfRule type="cellIs" dxfId="32554" priority="47900" operator="lessThan">
      <formula>0</formula>
    </cfRule>
  </conditionalFormatting>
  <conditionalFormatting sqref="U355">
    <cfRule type="expression" dxfId="32553" priority="47898">
      <formula>$I355=0</formula>
    </cfRule>
  </conditionalFormatting>
  <conditionalFormatting sqref="B356">
    <cfRule type="expression" dxfId="32552" priority="47897">
      <formula>$I356=0</formula>
    </cfRule>
  </conditionalFormatting>
  <conditionalFormatting sqref="F356">
    <cfRule type="expression" dxfId="32551" priority="47896">
      <formula>$I356=0</formula>
    </cfRule>
  </conditionalFormatting>
  <conditionalFormatting sqref="I356">
    <cfRule type="expression" dxfId="32550" priority="47895">
      <formula>$I356=0</formula>
    </cfRule>
  </conditionalFormatting>
  <conditionalFormatting sqref="K356">
    <cfRule type="expression" dxfId="32549" priority="47894">
      <formula>$I356=0</formula>
    </cfRule>
  </conditionalFormatting>
  <conditionalFormatting sqref="M356">
    <cfRule type="expression" dxfId="32548" priority="47893">
      <formula>$I356=0</formula>
    </cfRule>
  </conditionalFormatting>
  <conditionalFormatting sqref="Q356">
    <cfRule type="expression" dxfId="32547" priority="47892">
      <formula>$I356=0</formula>
    </cfRule>
  </conditionalFormatting>
  <conditionalFormatting sqref="U356">
    <cfRule type="expression" dxfId="32546" priority="47891">
      <formula>$I356=0</formula>
    </cfRule>
  </conditionalFormatting>
  <conditionalFormatting sqref="B357">
    <cfRule type="expression" dxfId="32545" priority="47887">
      <formula>$I357=0</formula>
    </cfRule>
  </conditionalFormatting>
  <conditionalFormatting sqref="C357:E357">
    <cfRule type="expression" dxfId="32544" priority="47886">
      <formula>$I357=0</formula>
    </cfRule>
  </conditionalFormatting>
  <conditionalFormatting sqref="D357:E357">
    <cfRule type="cellIs" dxfId="32543" priority="47884" operator="lessThan">
      <formula>0</formula>
    </cfRule>
    <cfRule type="cellIs" dxfId="32542" priority="47885" operator="lessThan">
      <formula>0</formula>
    </cfRule>
  </conditionalFormatting>
  <conditionalFormatting sqref="F357">
    <cfRule type="expression" dxfId="32541" priority="47883">
      <formula>$I357=0</formula>
    </cfRule>
  </conditionalFormatting>
  <conditionalFormatting sqref="G357:H357">
    <cfRule type="cellIs" dxfId="32540" priority="47880" operator="lessThan">
      <formula>0</formula>
    </cfRule>
    <cfRule type="cellIs" dxfId="32539" priority="47881" operator="lessThan">
      <formula>0</formula>
    </cfRule>
  </conditionalFormatting>
  <conditionalFormatting sqref="I357">
    <cfRule type="expression" dxfId="32538" priority="47879">
      <formula>$I357=0</formula>
    </cfRule>
  </conditionalFormatting>
  <conditionalFormatting sqref="J357">
    <cfRule type="expression" dxfId="32537" priority="47878">
      <formula>$I357=0</formula>
    </cfRule>
  </conditionalFormatting>
  <conditionalFormatting sqref="K357">
    <cfRule type="expression" dxfId="32536" priority="47875">
      <formula>$I357=0</formula>
    </cfRule>
  </conditionalFormatting>
  <conditionalFormatting sqref="M357">
    <cfRule type="expression" dxfId="32535" priority="47871">
      <formula>$I357=0</formula>
    </cfRule>
  </conditionalFormatting>
  <conditionalFormatting sqref="N357:P357">
    <cfRule type="expression" dxfId="32534" priority="47870">
      <formula>$I357=0</formula>
    </cfRule>
  </conditionalFormatting>
  <conditionalFormatting sqref="O357:P357">
    <cfRule type="cellIs" dxfId="32533" priority="47868" operator="lessThan">
      <formula>0</formula>
    </cfRule>
    <cfRule type="cellIs" dxfId="32532" priority="47869" operator="lessThan">
      <formula>0</formula>
    </cfRule>
  </conditionalFormatting>
  <conditionalFormatting sqref="Q357">
    <cfRule type="expression" dxfId="32531" priority="47867">
      <formula>$I357=0</formula>
    </cfRule>
  </conditionalFormatting>
  <conditionalFormatting sqref="R357:T357">
    <cfRule type="expression" dxfId="32530" priority="47866">
      <formula>$I357=0</formula>
    </cfRule>
  </conditionalFormatting>
  <conditionalFormatting sqref="S357:T357">
    <cfRule type="cellIs" dxfId="32529" priority="47864" operator="lessThan">
      <formula>0</formula>
    </cfRule>
    <cfRule type="cellIs" dxfId="32528" priority="47865" operator="lessThan">
      <formula>0</formula>
    </cfRule>
  </conditionalFormatting>
  <conditionalFormatting sqref="U357">
    <cfRule type="expression" dxfId="32527" priority="47863">
      <formula>$I357=0</formula>
    </cfRule>
  </conditionalFormatting>
  <conditionalFormatting sqref="B358">
    <cfRule type="expression" dxfId="32526" priority="47862">
      <formula>$I358=0</formula>
    </cfRule>
  </conditionalFormatting>
  <conditionalFormatting sqref="F358">
    <cfRule type="expression" dxfId="32525" priority="47861">
      <formula>$I358=0</formula>
    </cfRule>
  </conditionalFormatting>
  <conditionalFormatting sqref="I358">
    <cfRule type="expression" dxfId="32524" priority="47860">
      <formula>$I358=0</formula>
    </cfRule>
  </conditionalFormatting>
  <conditionalFormatting sqref="K358">
    <cfRule type="expression" dxfId="32523" priority="47859">
      <formula>$I358=0</formula>
    </cfRule>
  </conditionalFormatting>
  <conditionalFormatting sqref="M358">
    <cfRule type="expression" dxfId="32522" priority="47858">
      <formula>$I358=0</formula>
    </cfRule>
  </conditionalFormatting>
  <conditionalFormatting sqref="Q358">
    <cfRule type="expression" dxfId="32521" priority="47857">
      <formula>$I358=0</formula>
    </cfRule>
  </conditionalFormatting>
  <conditionalFormatting sqref="U358">
    <cfRule type="expression" dxfId="32520" priority="47856">
      <formula>$I358=0</formula>
    </cfRule>
  </conditionalFormatting>
  <conditionalFormatting sqref="B359">
    <cfRule type="expression" dxfId="32519" priority="47852">
      <formula>$I359=0</formula>
    </cfRule>
  </conditionalFormatting>
  <conditionalFormatting sqref="C359:E359">
    <cfRule type="expression" dxfId="32518" priority="47851">
      <formula>$I359=0</formula>
    </cfRule>
  </conditionalFormatting>
  <conditionalFormatting sqref="D359:E359">
    <cfRule type="cellIs" dxfId="32517" priority="47849" operator="lessThan">
      <formula>0</formula>
    </cfRule>
    <cfRule type="cellIs" dxfId="32516" priority="47850" operator="lessThan">
      <formula>0</formula>
    </cfRule>
  </conditionalFormatting>
  <conditionalFormatting sqref="F359">
    <cfRule type="expression" dxfId="32515" priority="47848">
      <formula>$I359=0</formula>
    </cfRule>
  </conditionalFormatting>
  <conditionalFormatting sqref="G359:H359">
    <cfRule type="cellIs" dxfId="32514" priority="47845" operator="lessThan">
      <formula>0</formula>
    </cfRule>
    <cfRule type="cellIs" dxfId="32513" priority="47846" operator="lessThan">
      <formula>0</formula>
    </cfRule>
  </conditionalFormatting>
  <conditionalFormatting sqref="I359">
    <cfRule type="expression" dxfId="32512" priority="47844">
      <formula>$I359=0</formula>
    </cfRule>
  </conditionalFormatting>
  <conditionalFormatting sqref="J359">
    <cfRule type="expression" dxfId="32511" priority="47843">
      <formula>$I359=0</formula>
    </cfRule>
  </conditionalFormatting>
  <conditionalFormatting sqref="K359">
    <cfRule type="expression" dxfId="32510" priority="47840">
      <formula>$I359=0</formula>
    </cfRule>
  </conditionalFormatting>
  <conditionalFormatting sqref="M359">
    <cfRule type="expression" dxfId="32509" priority="47836">
      <formula>$I359=0</formula>
    </cfRule>
  </conditionalFormatting>
  <conditionalFormatting sqref="N359:P359">
    <cfRule type="expression" dxfId="32508" priority="47835">
      <formula>$I359=0</formula>
    </cfRule>
  </conditionalFormatting>
  <conditionalFormatting sqref="O359:P359">
    <cfRule type="cellIs" dxfId="32507" priority="47833" operator="lessThan">
      <formula>0</formula>
    </cfRule>
    <cfRule type="cellIs" dxfId="32506" priority="47834" operator="lessThan">
      <formula>0</formula>
    </cfRule>
  </conditionalFormatting>
  <conditionalFormatting sqref="Q359">
    <cfRule type="expression" dxfId="32505" priority="47832">
      <formula>$I359=0</formula>
    </cfRule>
  </conditionalFormatting>
  <conditionalFormatting sqref="R359:T359">
    <cfRule type="expression" dxfId="32504" priority="47831">
      <formula>$I359=0</formula>
    </cfRule>
  </conditionalFormatting>
  <conditionalFormatting sqref="S359:T359">
    <cfRule type="cellIs" dxfId="32503" priority="47829" operator="lessThan">
      <formula>0</formula>
    </cfRule>
    <cfRule type="cellIs" dxfId="32502" priority="47830" operator="lessThan">
      <formula>0</formula>
    </cfRule>
  </conditionalFormatting>
  <conditionalFormatting sqref="U359">
    <cfRule type="expression" dxfId="32501" priority="47828">
      <formula>$I359=0</formula>
    </cfRule>
  </conditionalFormatting>
  <conditionalFormatting sqref="B360">
    <cfRule type="expression" dxfId="32500" priority="47827">
      <formula>$I360=0</formula>
    </cfRule>
  </conditionalFormatting>
  <conditionalFormatting sqref="F360">
    <cfRule type="expression" dxfId="32499" priority="47826">
      <formula>$I360=0</formula>
    </cfRule>
  </conditionalFormatting>
  <conditionalFormatting sqref="I360">
    <cfRule type="expression" dxfId="32498" priority="47825">
      <formula>$I360=0</formula>
    </cfRule>
  </conditionalFormatting>
  <conditionalFormatting sqref="K360">
    <cfRule type="expression" dxfId="32497" priority="47824">
      <formula>$I360=0</formula>
    </cfRule>
  </conditionalFormatting>
  <conditionalFormatting sqref="M360">
    <cfRule type="expression" dxfId="32496" priority="47823">
      <formula>$I360=0</formula>
    </cfRule>
  </conditionalFormatting>
  <conditionalFormatting sqref="Q360">
    <cfRule type="expression" dxfId="32495" priority="47822">
      <formula>$I360=0</formula>
    </cfRule>
  </conditionalFormatting>
  <conditionalFormatting sqref="U360">
    <cfRule type="expression" dxfId="32494" priority="47821">
      <formula>$I360=0</formula>
    </cfRule>
  </conditionalFormatting>
  <conditionalFormatting sqref="B361">
    <cfRule type="expression" dxfId="32493" priority="47817">
      <formula>$I361=0</formula>
    </cfRule>
  </conditionalFormatting>
  <conditionalFormatting sqref="C361:E361">
    <cfRule type="expression" dxfId="32492" priority="47816">
      <formula>$I361=0</formula>
    </cfRule>
  </conditionalFormatting>
  <conditionalFormatting sqref="D361:E361">
    <cfRule type="cellIs" dxfId="32491" priority="47814" operator="lessThan">
      <formula>0</formula>
    </cfRule>
    <cfRule type="cellIs" dxfId="32490" priority="47815" operator="lessThan">
      <formula>0</formula>
    </cfRule>
  </conditionalFormatting>
  <conditionalFormatting sqref="F361">
    <cfRule type="expression" dxfId="32489" priority="47813">
      <formula>$I361=0</formula>
    </cfRule>
  </conditionalFormatting>
  <conditionalFormatting sqref="G361:H361">
    <cfRule type="cellIs" dxfId="32488" priority="47810" operator="lessThan">
      <formula>0</formula>
    </cfRule>
    <cfRule type="cellIs" dxfId="32487" priority="47811" operator="lessThan">
      <formula>0</formula>
    </cfRule>
  </conditionalFormatting>
  <conditionalFormatting sqref="I361">
    <cfRule type="expression" dxfId="32486" priority="47809">
      <formula>$I361=0</formula>
    </cfRule>
  </conditionalFormatting>
  <conditionalFormatting sqref="J361">
    <cfRule type="expression" dxfId="32485" priority="47808">
      <formula>$I361=0</formula>
    </cfRule>
  </conditionalFormatting>
  <conditionalFormatting sqref="K361">
    <cfRule type="expression" dxfId="32484" priority="47805">
      <formula>$I361=0</formula>
    </cfRule>
  </conditionalFormatting>
  <conditionalFormatting sqref="M361">
    <cfRule type="expression" dxfId="32483" priority="47801">
      <formula>$I361=0</formula>
    </cfRule>
  </conditionalFormatting>
  <conditionalFormatting sqref="N361:P361">
    <cfRule type="expression" dxfId="32482" priority="47800">
      <formula>$I361=0</formula>
    </cfRule>
  </conditionalFormatting>
  <conditionalFormatting sqref="O361:P361">
    <cfRule type="cellIs" dxfId="32481" priority="47798" operator="lessThan">
      <formula>0</formula>
    </cfRule>
    <cfRule type="cellIs" dxfId="32480" priority="47799" operator="lessThan">
      <formula>0</formula>
    </cfRule>
  </conditionalFormatting>
  <conditionalFormatting sqref="Q361">
    <cfRule type="expression" dxfId="32479" priority="47797">
      <formula>$I361=0</formula>
    </cfRule>
  </conditionalFormatting>
  <conditionalFormatting sqref="R361:T361">
    <cfRule type="expression" dxfId="32478" priority="47796">
      <formula>$I361=0</formula>
    </cfRule>
  </conditionalFormatting>
  <conditionalFormatting sqref="S361:T361">
    <cfRule type="cellIs" dxfId="32477" priority="47794" operator="lessThan">
      <formula>0</formula>
    </cfRule>
    <cfRule type="cellIs" dxfId="32476" priority="47795" operator="lessThan">
      <formula>0</formula>
    </cfRule>
  </conditionalFormatting>
  <conditionalFormatting sqref="U361">
    <cfRule type="expression" dxfId="32475" priority="47793">
      <formula>$I361=0</formula>
    </cfRule>
  </conditionalFormatting>
  <conditionalFormatting sqref="B362">
    <cfRule type="expression" dxfId="32474" priority="47792">
      <formula>$I362=0</formula>
    </cfRule>
  </conditionalFormatting>
  <conditionalFormatting sqref="F362">
    <cfRule type="expression" dxfId="32473" priority="47791">
      <formula>$I362=0</formula>
    </cfRule>
  </conditionalFormatting>
  <conditionalFormatting sqref="I362">
    <cfRule type="expression" dxfId="32472" priority="47790">
      <formula>$I362=0</formula>
    </cfRule>
  </conditionalFormatting>
  <conditionalFormatting sqref="K362">
    <cfRule type="expression" dxfId="32471" priority="47789">
      <formula>$I362=0</formula>
    </cfRule>
  </conditionalFormatting>
  <conditionalFormatting sqref="M362">
    <cfRule type="expression" dxfId="32470" priority="47788">
      <formula>$I362=0</formula>
    </cfRule>
  </conditionalFormatting>
  <conditionalFormatting sqref="Q362">
    <cfRule type="expression" dxfId="32469" priority="47787">
      <formula>$I362=0</formula>
    </cfRule>
  </conditionalFormatting>
  <conditionalFormatting sqref="U362">
    <cfRule type="expression" dxfId="32468" priority="47786">
      <formula>$I362=0</formula>
    </cfRule>
  </conditionalFormatting>
  <conditionalFormatting sqref="B363">
    <cfRule type="expression" dxfId="32467" priority="47782">
      <formula>$I363=0</formula>
    </cfRule>
  </conditionalFormatting>
  <conditionalFormatting sqref="C363:E363">
    <cfRule type="expression" dxfId="32466" priority="47781">
      <formula>$I363=0</formula>
    </cfRule>
  </conditionalFormatting>
  <conditionalFormatting sqref="D363:E363">
    <cfRule type="cellIs" dxfId="32465" priority="47779" operator="lessThan">
      <formula>0</formula>
    </cfRule>
    <cfRule type="cellIs" dxfId="32464" priority="47780" operator="lessThan">
      <formula>0</formula>
    </cfRule>
  </conditionalFormatting>
  <conditionalFormatting sqref="F363">
    <cfRule type="expression" dxfId="32463" priority="47778">
      <formula>$I363=0</formula>
    </cfRule>
  </conditionalFormatting>
  <conditionalFormatting sqref="G363:H363">
    <cfRule type="cellIs" dxfId="32462" priority="47775" operator="lessThan">
      <formula>0</formula>
    </cfRule>
    <cfRule type="cellIs" dxfId="32461" priority="47776" operator="lessThan">
      <formula>0</formula>
    </cfRule>
  </conditionalFormatting>
  <conditionalFormatting sqref="I363">
    <cfRule type="expression" dxfId="32460" priority="47774">
      <formula>$I363=0</formula>
    </cfRule>
  </conditionalFormatting>
  <conditionalFormatting sqref="J363">
    <cfRule type="expression" dxfId="32459" priority="47773">
      <formula>$I363=0</formula>
    </cfRule>
  </conditionalFormatting>
  <conditionalFormatting sqref="K363">
    <cfRule type="expression" dxfId="32458" priority="47770">
      <formula>$I363=0</formula>
    </cfRule>
  </conditionalFormatting>
  <conditionalFormatting sqref="M363">
    <cfRule type="expression" dxfId="32457" priority="47766">
      <formula>$I363=0</formula>
    </cfRule>
  </conditionalFormatting>
  <conditionalFormatting sqref="N363:P363">
    <cfRule type="expression" dxfId="32456" priority="47765">
      <formula>$I363=0</formula>
    </cfRule>
  </conditionalFormatting>
  <conditionalFormatting sqref="O363:P363">
    <cfRule type="cellIs" dxfId="32455" priority="47763" operator="lessThan">
      <formula>0</formula>
    </cfRule>
    <cfRule type="cellIs" dxfId="32454" priority="47764" operator="lessThan">
      <formula>0</formula>
    </cfRule>
  </conditionalFormatting>
  <conditionalFormatting sqref="Q363">
    <cfRule type="expression" dxfId="32453" priority="47762">
      <formula>$I363=0</formula>
    </cfRule>
  </conditionalFormatting>
  <conditionalFormatting sqref="R363:T363">
    <cfRule type="expression" dxfId="32452" priority="47761">
      <formula>$I363=0</formula>
    </cfRule>
  </conditionalFormatting>
  <conditionalFormatting sqref="S363:T363">
    <cfRule type="cellIs" dxfId="32451" priority="47759" operator="lessThan">
      <formula>0</formula>
    </cfRule>
    <cfRule type="cellIs" dxfId="32450" priority="47760" operator="lessThan">
      <formula>0</formula>
    </cfRule>
  </conditionalFormatting>
  <conditionalFormatting sqref="U363">
    <cfRule type="expression" dxfId="32449" priority="47758">
      <formula>$I363=0</formula>
    </cfRule>
  </conditionalFormatting>
  <conditionalFormatting sqref="B364">
    <cfRule type="expression" dxfId="32448" priority="47757">
      <formula>$I364=0</formula>
    </cfRule>
  </conditionalFormatting>
  <conditionalFormatting sqref="F364">
    <cfRule type="expression" dxfId="32447" priority="47756">
      <formula>$I364=0</formula>
    </cfRule>
  </conditionalFormatting>
  <conditionalFormatting sqref="I364">
    <cfRule type="expression" dxfId="32446" priority="47755">
      <formula>$I364=0</formula>
    </cfRule>
  </conditionalFormatting>
  <conditionalFormatting sqref="K364">
    <cfRule type="expression" dxfId="32445" priority="47754">
      <formula>$I364=0</formula>
    </cfRule>
  </conditionalFormatting>
  <conditionalFormatting sqref="M364">
    <cfRule type="expression" dxfId="32444" priority="47753">
      <formula>$I364=0</formula>
    </cfRule>
  </conditionalFormatting>
  <conditionalFormatting sqref="Q364">
    <cfRule type="expression" dxfId="32443" priority="47752">
      <formula>$I364=0</formula>
    </cfRule>
  </conditionalFormatting>
  <conditionalFormatting sqref="U364">
    <cfRule type="expression" dxfId="32442" priority="47751">
      <formula>$I364=0</formula>
    </cfRule>
  </conditionalFormatting>
  <conditionalFormatting sqref="B365">
    <cfRule type="expression" dxfId="32441" priority="47747">
      <formula>$I365=0</formula>
    </cfRule>
  </conditionalFormatting>
  <conditionalFormatting sqref="C365:E365">
    <cfRule type="expression" dxfId="32440" priority="47746">
      <formula>$I365=0</formula>
    </cfRule>
  </conditionalFormatting>
  <conditionalFormatting sqref="D365:E365">
    <cfRule type="cellIs" dxfId="32439" priority="47744" operator="lessThan">
      <formula>0</formula>
    </cfRule>
    <cfRule type="cellIs" dxfId="32438" priority="47745" operator="lessThan">
      <formula>0</formula>
    </cfRule>
  </conditionalFormatting>
  <conditionalFormatting sqref="F365">
    <cfRule type="expression" dxfId="32437" priority="47743">
      <formula>$I365=0</formula>
    </cfRule>
  </conditionalFormatting>
  <conditionalFormatting sqref="G365:H365">
    <cfRule type="cellIs" dxfId="32436" priority="47740" operator="lessThan">
      <formula>0</formula>
    </cfRule>
    <cfRule type="cellIs" dxfId="32435" priority="47741" operator="lessThan">
      <formula>0</formula>
    </cfRule>
  </conditionalFormatting>
  <conditionalFormatting sqref="I365">
    <cfRule type="expression" dxfId="32434" priority="47739">
      <formula>$I365=0</formula>
    </cfRule>
  </conditionalFormatting>
  <conditionalFormatting sqref="J365">
    <cfRule type="expression" dxfId="32433" priority="47738">
      <formula>$I365=0</formula>
    </cfRule>
  </conditionalFormatting>
  <conditionalFormatting sqref="K365">
    <cfRule type="expression" dxfId="32432" priority="47735">
      <formula>$I365=0</formula>
    </cfRule>
  </conditionalFormatting>
  <conditionalFormatting sqref="M365">
    <cfRule type="expression" dxfId="32431" priority="47731">
      <formula>$I365=0</formula>
    </cfRule>
  </conditionalFormatting>
  <conditionalFormatting sqref="N365:P365">
    <cfRule type="expression" dxfId="32430" priority="47730">
      <formula>$I365=0</formula>
    </cfRule>
  </conditionalFormatting>
  <conditionalFormatting sqref="O365:P365">
    <cfRule type="cellIs" dxfId="32429" priority="47728" operator="lessThan">
      <formula>0</formula>
    </cfRule>
    <cfRule type="cellIs" dxfId="32428" priority="47729" operator="lessThan">
      <formula>0</formula>
    </cfRule>
  </conditionalFormatting>
  <conditionalFormatting sqref="Q365">
    <cfRule type="expression" dxfId="32427" priority="47727">
      <formula>$I365=0</formula>
    </cfRule>
  </conditionalFormatting>
  <conditionalFormatting sqref="R365:T365">
    <cfRule type="expression" dxfId="32426" priority="47726">
      <formula>$I365=0</formula>
    </cfRule>
  </conditionalFormatting>
  <conditionalFormatting sqref="S365:T365">
    <cfRule type="cellIs" dxfId="32425" priority="47724" operator="lessThan">
      <formula>0</formula>
    </cfRule>
    <cfRule type="cellIs" dxfId="32424" priority="47725" operator="lessThan">
      <formula>0</formula>
    </cfRule>
  </conditionalFormatting>
  <conditionalFormatting sqref="U365">
    <cfRule type="expression" dxfId="32423" priority="47723">
      <formula>$I365=0</formula>
    </cfRule>
  </conditionalFormatting>
  <conditionalFormatting sqref="B366">
    <cfRule type="expression" dxfId="32422" priority="47722">
      <formula>$I366=0</formula>
    </cfRule>
  </conditionalFormatting>
  <conditionalFormatting sqref="F366">
    <cfRule type="expression" dxfId="32421" priority="47721">
      <formula>$I366=0</formula>
    </cfRule>
  </conditionalFormatting>
  <conditionalFormatting sqref="I366">
    <cfRule type="expression" dxfId="32420" priority="47720">
      <formula>$I366=0</formula>
    </cfRule>
  </conditionalFormatting>
  <conditionalFormatting sqref="K366">
    <cfRule type="expression" dxfId="32419" priority="47719">
      <formula>$I366=0</formula>
    </cfRule>
  </conditionalFormatting>
  <conditionalFormatting sqref="M366">
    <cfRule type="expression" dxfId="32418" priority="47718">
      <formula>$I366=0</formula>
    </cfRule>
  </conditionalFormatting>
  <conditionalFormatting sqref="Q366">
    <cfRule type="expression" dxfId="32417" priority="47717">
      <formula>$I366=0</formula>
    </cfRule>
  </conditionalFormatting>
  <conditionalFormatting sqref="U366">
    <cfRule type="expression" dxfId="32416" priority="47716">
      <formula>$I366=0</formula>
    </cfRule>
  </conditionalFormatting>
  <conditionalFormatting sqref="B367">
    <cfRule type="expression" dxfId="32415" priority="47712">
      <formula>$I367=0</formula>
    </cfRule>
  </conditionalFormatting>
  <conditionalFormatting sqref="C367:E367">
    <cfRule type="expression" dxfId="32414" priority="47711">
      <formula>$I367=0</formula>
    </cfRule>
  </conditionalFormatting>
  <conditionalFormatting sqref="D367:E367">
    <cfRule type="cellIs" dxfId="32413" priority="47709" operator="lessThan">
      <formula>0</formula>
    </cfRule>
    <cfRule type="cellIs" dxfId="32412" priority="47710" operator="lessThan">
      <formula>0</formula>
    </cfRule>
  </conditionalFormatting>
  <conditionalFormatting sqref="F367">
    <cfRule type="expression" dxfId="32411" priority="47708">
      <formula>$I367=0</formula>
    </cfRule>
  </conditionalFormatting>
  <conditionalFormatting sqref="G367:H367">
    <cfRule type="cellIs" dxfId="32410" priority="47705" operator="lessThan">
      <formula>0</formula>
    </cfRule>
    <cfRule type="cellIs" dxfId="32409" priority="47706" operator="lessThan">
      <formula>0</formula>
    </cfRule>
  </conditionalFormatting>
  <conditionalFormatting sqref="I367">
    <cfRule type="expression" dxfId="32408" priority="47704">
      <formula>$I367=0</formula>
    </cfRule>
  </conditionalFormatting>
  <conditionalFormatting sqref="J367">
    <cfRule type="expression" dxfId="32407" priority="47703">
      <formula>$I367=0</formula>
    </cfRule>
  </conditionalFormatting>
  <conditionalFormatting sqref="K367">
    <cfRule type="expression" dxfId="32406" priority="47700">
      <formula>$I367=0</formula>
    </cfRule>
  </conditionalFormatting>
  <conditionalFormatting sqref="M367">
    <cfRule type="expression" dxfId="32405" priority="47696">
      <formula>$I367=0</formula>
    </cfRule>
  </conditionalFormatting>
  <conditionalFormatting sqref="N367:P367">
    <cfRule type="expression" dxfId="32404" priority="47695">
      <formula>$I367=0</formula>
    </cfRule>
  </conditionalFormatting>
  <conditionalFormatting sqref="O367:P367">
    <cfRule type="cellIs" dxfId="32403" priority="47693" operator="lessThan">
      <formula>0</formula>
    </cfRule>
    <cfRule type="cellIs" dxfId="32402" priority="47694" operator="lessThan">
      <formula>0</formula>
    </cfRule>
  </conditionalFormatting>
  <conditionalFormatting sqref="Q367">
    <cfRule type="expression" dxfId="32401" priority="47692">
      <formula>$I367=0</formula>
    </cfRule>
  </conditionalFormatting>
  <conditionalFormatting sqref="R367:T367">
    <cfRule type="expression" dxfId="32400" priority="47691">
      <formula>$I367=0</formula>
    </cfRule>
  </conditionalFormatting>
  <conditionalFormatting sqref="S367:T367">
    <cfRule type="cellIs" dxfId="32399" priority="47689" operator="lessThan">
      <formula>0</formula>
    </cfRule>
    <cfRule type="cellIs" dxfId="32398" priority="47690" operator="lessThan">
      <formula>0</formula>
    </cfRule>
  </conditionalFormatting>
  <conditionalFormatting sqref="U367">
    <cfRule type="expression" dxfId="32397" priority="47688">
      <formula>$I367=0</formula>
    </cfRule>
  </conditionalFormatting>
  <conditionalFormatting sqref="B368">
    <cfRule type="expression" dxfId="32396" priority="47687">
      <formula>$I368=0</formula>
    </cfRule>
  </conditionalFormatting>
  <conditionalFormatting sqref="F368">
    <cfRule type="expression" dxfId="32395" priority="47686">
      <formula>$I368=0</formula>
    </cfRule>
  </conditionalFormatting>
  <conditionalFormatting sqref="I368">
    <cfRule type="expression" dxfId="32394" priority="47685">
      <formula>$I368=0</formula>
    </cfRule>
  </conditionalFormatting>
  <conditionalFormatting sqref="K368">
    <cfRule type="expression" dxfId="32393" priority="47684">
      <formula>$I368=0</formula>
    </cfRule>
  </conditionalFormatting>
  <conditionalFormatting sqref="M368">
    <cfRule type="expression" dxfId="32392" priority="47683">
      <formula>$I368=0</formula>
    </cfRule>
  </conditionalFormatting>
  <conditionalFormatting sqref="Q368">
    <cfRule type="expression" dxfId="32391" priority="47682">
      <formula>$I368=0</formula>
    </cfRule>
  </conditionalFormatting>
  <conditionalFormatting sqref="U368">
    <cfRule type="expression" dxfId="32390" priority="47681">
      <formula>$I368=0</formula>
    </cfRule>
  </conditionalFormatting>
  <conditionalFormatting sqref="B369">
    <cfRule type="expression" dxfId="32389" priority="47677">
      <formula>$I369=0</formula>
    </cfRule>
  </conditionalFormatting>
  <conditionalFormatting sqref="C369:E369">
    <cfRule type="expression" dxfId="32388" priority="47676">
      <formula>$I369=0</formula>
    </cfRule>
  </conditionalFormatting>
  <conditionalFormatting sqref="D369:E369">
    <cfRule type="cellIs" dxfId="32387" priority="47674" operator="lessThan">
      <formula>0</formula>
    </cfRule>
    <cfRule type="cellIs" dxfId="32386" priority="47675" operator="lessThan">
      <formula>0</formula>
    </cfRule>
  </conditionalFormatting>
  <conditionalFormatting sqref="F369">
    <cfRule type="expression" dxfId="32385" priority="47673">
      <formula>$I369=0</formula>
    </cfRule>
  </conditionalFormatting>
  <conditionalFormatting sqref="G369:H369">
    <cfRule type="cellIs" dxfId="32384" priority="47670" operator="lessThan">
      <formula>0</formula>
    </cfRule>
    <cfRule type="cellIs" dxfId="32383" priority="47671" operator="lessThan">
      <formula>0</formula>
    </cfRule>
  </conditionalFormatting>
  <conditionalFormatting sqref="I369">
    <cfRule type="expression" dxfId="32382" priority="47669">
      <formula>$I369=0</formula>
    </cfRule>
  </conditionalFormatting>
  <conditionalFormatting sqref="J369">
    <cfRule type="expression" dxfId="32381" priority="47668">
      <formula>$I369=0</formula>
    </cfRule>
  </conditionalFormatting>
  <conditionalFormatting sqref="K369">
    <cfRule type="expression" dxfId="32380" priority="47665">
      <formula>$I369=0</formula>
    </cfRule>
  </conditionalFormatting>
  <conditionalFormatting sqref="M369">
    <cfRule type="expression" dxfId="32379" priority="47661">
      <formula>$I369=0</formula>
    </cfRule>
  </conditionalFormatting>
  <conditionalFormatting sqref="N369:P369">
    <cfRule type="expression" dxfId="32378" priority="47660">
      <formula>$I369=0</formula>
    </cfRule>
  </conditionalFormatting>
  <conditionalFormatting sqref="O369:P369">
    <cfRule type="cellIs" dxfId="32377" priority="47658" operator="lessThan">
      <formula>0</formula>
    </cfRule>
    <cfRule type="cellIs" dxfId="32376" priority="47659" operator="lessThan">
      <formula>0</formula>
    </cfRule>
  </conditionalFormatting>
  <conditionalFormatting sqref="Q369">
    <cfRule type="expression" dxfId="32375" priority="47657">
      <formula>$I369=0</formula>
    </cfRule>
  </conditionalFormatting>
  <conditionalFormatting sqref="R369:T369">
    <cfRule type="expression" dxfId="32374" priority="47656">
      <formula>$I369=0</formula>
    </cfRule>
  </conditionalFormatting>
  <conditionalFormatting sqref="S369:T369">
    <cfRule type="cellIs" dxfId="32373" priority="47654" operator="lessThan">
      <formula>0</formula>
    </cfRule>
    <cfRule type="cellIs" dxfId="32372" priority="47655" operator="lessThan">
      <formula>0</formula>
    </cfRule>
  </conditionalFormatting>
  <conditionalFormatting sqref="U369">
    <cfRule type="expression" dxfId="32371" priority="47653">
      <formula>$I369=0</formula>
    </cfRule>
  </conditionalFormatting>
  <conditionalFormatting sqref="B370">
    <cfRule type="expression" dxfId="32370" priority="47652">
      <formula>$I370=0</formula>
    </cfRule>
  </conditionalFormatting>
  <conditionalFormatting sqref="F370">
    <cfRule type="expression" dxfId="32369" priority="47651">
      <formula>$I370=0</formula>
    </cfRule>
  </conditionalFormatting>
  <conditionalFormatting sqref="I370">
    <cfRule type="expression" dxfId="32368" priority="47650">
      <formula>$I370=0</formula>
    </cfRule>
  </conditionalFormatting>
  <conditionalFormatting sqref="K370">
    <cfRule type="expression" dxfId="32367" priority="47649">
      <formula>$I370=0</formula>
    </cfRule>
  </conditionalFormatting>
  <conditionalFormatting sqref="M370">
    <cfRule type="expression" dxfId="32366" priority="47648">
      <formula>$I370=0</formula>
    </cfRule>
  </conditionalFormatting>
  <conditionalFormatting sqref="Q370">
    <cfRule type="expression" dxfId="32365" priority="47647">
      <formula>$I370=0</formula>
    </cfRule>
  </conditionalFormatting>
  <conditionalFormatting sqref="U370">
    <cfRule type="expression" dxfId="32364" priority="47646">
      <formula>$I370=0</formula>
    </cfRule>
  </conditionalFormatting>
  <conditionalFormatting sqref="B371">
    <cfRule type="expression" dxfId="32363" priority="47642">
      <formula>$I371=0</formula>
    </cfRule>
  </conditionalFormatting>
  <conditionalFormatting sqref="C371:E371">
    <cfRule type="expression" dxfId="32362" priority="47641">
      <formula>$I371=0</formula>
    </cfRule>
  </conditionalFormatting>
  <conditionalFormatting sqref="D371:E371">
    <cfRule type="cellIs" dxfId="32361" priority="47639" operator="lessThan">
      <formula>0</formula>
    </cfRule>
    <cfRule type="cellIs" dxfId="32360" priority="47640" operator="lessThan">
      <formula>0</formula>
    </cfRule>
  </conditionalFormatting>
  <conditionalFormatting sqref="F371">
    <cfRule type="expression" dxfId="32359" priority="47638">
      <formula>$I371=0</formula>
    </cfRule>
  </conditionalFormatting>
  <conditionalFormatting sqref="G371:H371">
    <cfRule type="cellIs" dxfId="32358" priority="47635" operator="lessThan">
      <formula>0</formula>
    </cfRule>
    <cfRule type="cellIs" dxfId="32357" priority="47636" operator="lessThan">
      <formula>0</formula>
    </cfRule>
  </conditionalFormatting>
  <conditionalFormatting sqref="I371">
    <cfRule type="expression" dxfId="32356" priority="47634">
      <formula>$I371=0</formula>
    </cfRule>
  </conditionalFormatting>
  <conditionalFormatting sqref="J371">
    <cfRule type="expression" dxfId="32355" priority="47633">
      <formula>$I371=0</formula>
    </cfRule>
  </conditionalFormatting>
  <conditionalFormatting sqref="K371">
    <cfRule type="expression" dxfId="32354" priority="47630">
      <formula>$I371=0</formula>
    </cfRule>
  </conditionalFormatting>
  <conditionalFormatting sqref="M371">
    <cfRule type="expression" dxfId="32353" priority="47626">
      <formula>$I371=0</formula>
    </cfRule>
  </conditionalFormatting>
  <conditionalFormatting sqref="N371:P371">
    <cfRule type="expression" dxfId="32352" priority="47625">
      <formula>$I371=0</formula>
    </cfRule>
  </conditionalFormatting>
  <conditionalFormatting sqref="O371:P371">
    <cfRule type="cellIs" dxfId="32351" priority="47623" operator="lessThan">
      <formula>0</formula>
    </cfRule>
    <cfRule type="cellIs" dxfId="32350" priority="47624" operator="lessThan">
      <formula>0</formula>
    </cfRule>
  </conditionalFormatting>
  <conditionalFormatting sqref="Q371">
    <cfRule type="expression" dxfId="32349" priority="47622">
      <formula>$I371=0</formula>
    </cfRule>
  </conditionalFormatting>
  <conditionalFormatting sqref="R371:T371">
    <cfRule type="expression" dxfId="32348" priority="47621">
      <formula>$I371=0</formula>
    </cfRule>
  </conditionalFormatting>
  <conditionalFormatting sqref="S371:T371">
    <cfRule type="cellIs" dxfId="32347" priority="47619" operator="lessThan">
      <formula>0</formula>
    </cfRule>
    <cfRule type="cellIs" dxfId="32346" priority="47620" operator="lessThan">
      <formula>0</formula>
    </cfRule>
  </conditionalFormatting>
  <conditionalFormatting sqref="U371">
    <cfRule type="expression" dxfId="32345" priority="47618">
      <formula>$I371=0</formula>
    </cfRule>
  </conditionalFormatting>
  <conditionalFormatting sqref="B372">
    <cfRule type="expression" dxfId="32344" priority="47617">
      <formula>$I372=0</formula>
    </cfRule>
  </conditionalFormatting>
  <conditionalFormatting sqref="F372">
    <cfRule type="expression" dxfId="32343" priority="47616">
      <formula>$I372=0</formula>
    </cfRule>
  </conditionalFormatting>
  <conditionalFormatting sqref="I372">
    <cfRule type="expression" dxfId="32342" priority="47615">
      <formula>$I372=0</formula>
    </cfRule>
  </conditionalFormatting>
  <conditionalFormatting sqref="K372">
    <cfRule type="expression" dxfId="32341" priority="47614">
      <formula>$I372=0</formula>
    </cfRule>
  </conditionalFormatting>
  <conditionalFormatting sqref="M372">
    <cfRule type="expression" dxfId="32340" priority="47613">
      <formula>$I372=0</formula>
    </cfRule>
  </conditionalFormatting>
  <conditionalFormatting sqref="Q372">
    <cfRule type="expression" dxfId="32339" priority="47612">
      <formula>$I372=0</formula>
    </cfRule>
  </conditionalFormatting>
  <conditionalFormatting sqref="U372">
    <cfRule type="expression" dxfId="32338" priority="47611">
      <formula>$I372=0</formula>
    </cfRule>
  </conditionalFormatting>
  <conditionalFormatting sqref="B373">
    <cfRule type="expression" dxfId="32337" priority="47607">
      <formula>$I373=0</formula>
    </cfRule>
  </conditionalFormatting>
  <conditionalFormatting sqref="C373:E373">
    <cfRule type="expression" dxfId="32336" priority="47606">
      <formula>$I373=0</formula>
    </cfRule>
  </conditionalFormatting>
  <conditionalFormatting sqref="D373:E373">
    <cfRule type="cellIs" dxfId="32335" priority="47604" operator="lessThan">
      <formula>0</formula>
    </cfRule>
    <cfRule type="cellIs" dxfId="32334" priority="47605" operator="lessThan">
      <formula>0</formula>
    </cfRule>
  </conditionalFormatting>
  <conditionalFormatting sqref="F373">
    <cfRule type="expression" dxfId="32333" priority="47603">
      <formula>$I373=0</formula>
    </cfRule>
  </conditionalFormatting>
  <conditionalFormatting sqref="G373:H373">
    <cfRule type="cellIs" dxfId="32332" priority="47600" operator="lessThan">
      <formula>0</formula>
    </cfRule>
    <cfRule type="cellIs" dxfId="32331" priority="47601" operator="lessThan">
      <formula>0</formula>
    </cfRule>
  </conditionalFormatting>
  <conditionalFormatting sqref="I373">
    <cfRule type="expression" dxfId="32330" priority="47599">
      <formula>$I373=0</formula>
    </cfRule>
  </conditionalFormatting>
  <conditionalFormatting sqref="J373">
    <cfRule type="expression" dxfId="32329" priority="47598">
      <formula>$I373=0</formula>
    </cfRule>
  </conditionalFormatting>
  <conditionalFormatting sqref="K373">
    <cfRule type="expression" dxfId="32328" priority="47595">
      <formula>$I373=0</formula>
    </cfRule>
  </conditionalFormatting>
  <conditionalFormatting sqref="M373">
    <cfRule type="expression" dxfId="32327" priority="47591">
      <formula>$I373=0</formula>
    </cfRule>
  </conditionalFormatting>
  <conditionalFormatting sqref="N373:P373">
    <cfRule type="expression" dxfId="32326" priority="47590">
      <formula>$I373=0</formula>
    </cfRule>
  </conditionalFormatting>
  <conditionalFormatting sqref="O373:P373">
    <cfRule type="cellIs" dxfId="32325" priority="47588" operator="lessThan">
      <formula>0</formula>
    </cfRule>
    <cfRule type="cellIs" dxfId="32324" priority="47589" operator="lessThan">
      <formula>0</formula>
    </cfRule>
  </conditionalFormatting>
  <conditionalFormatting sqref="Q373">
    <cfRule type="expression" dxfId="32323" priority="47587">
      <formula>$I373=0</formula>
    </cfRule>
  </conditionalFormatting>
  <conditionalFormatting sqref="R373:T373">
    <cfRule type="expression" dxfId="32322" priority="47586">
      <formula>$I373=0</formula>
    </cfRule>
  </conditionalFormatting>
  <conditionalFormatting sqref="S373:T373">
    <cfRule type="cellIs" dxfId="32321" priority="47584" operator="lessThan">
      <formula>0</formula>
    </cfRule>
    <cfRule type="cellIs" dxfId="32320" priority="47585" operator="lessThan">
      <formula>0</formula>
    </cfRule>
  </conditionalFormatting>
  <conditionalFormatting sqref="U373">
    <cfRule type="expression" dxfId="32319" priority="47583">
      <formula>$I373=0</formula>
    </cfRule>
  </conditionalFormatting>
  <conditionalFormatting sqref="B374">
    <cfRule type="expression" dxfId="32318" priority="47582">
      <formula>$I374=0</formula>
    </cfRule>
  </conditionalFormatting>
  <conditionalFormatting sqref="F374">
    <cfRule type="expression" dxfId="32317" priority="47581">
      <formula>$I374=0</formula>
    </cfRule>
  </conditionalFormatting>
  <conditionalFormatting sqref="I374">
    <cfRule type="expression" dxfId="32316" priority="47580">
      <formula>$I374=0</formula>
    </cfRule>
  </conditionalFormatting>
  <conditionalFormatting sqref="K374">
    <cfRule type="expression" dxfId="32315" priority="47579">
      <formula>$I374=0</formula>
    </cfRule>
  </conditionalFormatting>
  <conditionalFormatting sqref="M374">
    <cfRule type="expression" dxfId="32314" priority="47578">
      <formula>$I374=0</formula>
    </cfRule>
  </conditionalFormatting>
  <conditionalFormatting sqref="Q374">
    <cfRule type="expression" dxfId="32313" priority="47577">
      <formula>$I374=0</formula>
    </cfRule>
  </conditionalFormatting>
  <conditionalFormatting sqref="U374">
    <cfRule type="expression" dxfId="32312" priority="47576">
      <formula>$I374=0</formula>
    </cfRule>
  </conditionalFormatting>
  <conditionalFormatting sqref="B375">
    <cfRule type="expression" dxfId="32311" priority="47572">
      <formula>$I375=0</formula>
    </cfRule>
  </conditionalFormatting>
  <conditionalFormatting sqref="C375:E375">
    <cfRule type="expression" dxfId="32310" priority="47571">
      <formula>$I375=0</formula>
    </cfRule>
  </conditionalFormatting>
  <conditionalFormatting sqref="D375:E375">
    <cfRule type="cellIs" dxfId="32309" priority="47569" operator="lessThan">
      <formula>0</formula>
    </cfRule>
    <cfRule type="cellIs" dxfId="32308" priority="47570" operator="lessThan">
      <formula>0</formula>
    </cfRule>
  </conditionalFormatting>
  <conditionalFormatting sqref="F375">
    <cfRule type="expression" dxfId="32307" priority="47568">
      <formula>$I375=0</formula>
    </cfRule>
  </conditionalFormatting>
  <conditionalFormatting sqref="G375:H375">
    <cfRule type="cellIs" dxfId="32306" priority="47565" operator="lessThan">
      <formula>0</formula>
    </cfRule>
    <cfRule type="cellIs" dxfId="32305" priority="47566" operator="lessThan">
      <formula>0</formula>
    </cfRule>
  </conditionalFormatting>
  <conditionalFormatting sqref="I375">
    <cfRule type="expression" dxfId="32304" priority="47564">
      <formula>$I375=0</formula>
    </cfRule>
  </conditionalFormatting>
  <conditionalFormatting sqref="J375">
    <cfRule type="expression" dxfId="32303" priority="47563">
      <formula>$I375=0</formula>
    </cfRule>
  </conditionalFormatting>
  <conditionalFormatting sqref="K375">
    <cfRule type="expression" dxfId="32302" priority="47560">
      <formula>$I375=0</formula>
    </cfRule>
  </conditionalFormatting>
  <conditionalFormatting sqref="M375">
    <cfRule type="expression" dxfId="32301" priority="47556">
      <formula>$I375=0</formula>
    </cfRule>
  </conditionalFormatting>
  <conditionalFormatting sqref="N375:P375">
    <cfRule type="expression" dxfId="32300" priority="47555">
      <formula>$I375=0</formula>
    </cfRule>
  </conditionalFormatting>
  <conditionalFormatting sqref="O375:P375">
    <cfRule type="cellIs" dxfId="32299" priority="47553" operator="lessThan">
      <formula>0</formula>
    </cfRule>
    <cfRule type="cellIs" dxfId="32298" priority="47554" operator="lessThan">
      <formula>0</formula>
    </cfRule>
  </conditionalFormatting>
  <conditionalFormatting sqref="Q375">
    <cfRule type="expression" dxfId="32297" priority="47552">
      <formula>$I375=0</formula>
    </cfRule>
  </conditionalFormatting>
  <conditionalFormatting sqref="R375:T375">
    <cfRule type="expression" dxfId="32296" priority="47551">
      <formula>$I375=0</formula>
    </cfRule>
  </conditionalFormatting>
  <conditionalFormatting sqref="S375:T375">
    <cfRule type="cellIs" dxfId="32295" priority="47549" operator="lessThan">
      <formula>0</formula>
    </cfRule>
    <cfRule type="cellIs" dxfId="32294" priority="47550" operator="lessThan">
      <formula>0</formula>
    </cfRule>
  </conditionalFormatting>
  <conditionalFormatting sqref="U375">
    <cfRule type="expression" dxfId="32293" priority="47548">
      <formula>$I375=0</formula>
    </cfRule>
  </conditionalFormatting>
  <conditionalFormatting sqref="B376">
    <cfRule type="expression" dxfId="32292" priority="47547">
      <formula>$I376=0</formula>
    </cfRule>
  </conditionalFormatting>
  <conditionalFormatting sqref="F376">
    <cfRule type="expression" dxfId="32291" priority="47546">
      <formula>$I376=0</formula>
    </cfRule>
  </conditionalFormatting>
  <conditionalFormatting sqref="I376">
    <cfRule type="expression" dxfId="32290" priority="47545">
      <formula>$I376=0</formula>
    </cfRule>
  </conditionalFormatting>
  <conditionalFormatting sqref="K376">
    <cfRule type="expression" dxfId="32289" priority="47544">
      <formula>$I376=0</formula>
    </cfRule>
  </conditionalFormatting>
  <conditionalFormatting sqref="M376">
    <cfRule type="expression" dxfId="32288" priority="47543">
      <formula>$I376=0</formula>
    </cfRule>
  </conditionalFormatting>
  <conditionalFormatting sqref="Q376">
    <cfRule type="expression" dxfId="32287" priority="47542">
      <formula>$I376=0</formula>
    </cfRule>
  </conditionalFormatting>
  <conditionalFormatting sqref="U376">
    <cfRule type="expression" dxfId="32286" priority="47541">
      <formula>$I376=0</formula>
    </cfRule>
  </conditionalFormatting>
  <conditionalFormatting sqref="B377">
    <cfRule type="expression" dxfId="32285" priority="47537">
      <formula>$I377=0</formula>
    </cfRule>
  </conditionalFormatting>
  <conditionalFormatting sqref="C377:E377">
    <cfRule type="expression" dxfId="32284" priority="47536">
      <formula>$I377=0</formula>
    </cfRule>
  </conditionalFormatting>
  <conditionalFormatting sqref="D377:E377">
    <cfRule type="cellIs" dxfId="32283" priority="47534" operator="lessThan">
      <formula>0</formula>
    </cfRule>
    <cfRule type="cellIs" dxfId="32282" priority="47535" operator="lessThan">
      <formula>0</formula>
    </cfRule>
  </conditionalFormatting>
  <conditionalFormatting sqref="F377">
    <cfRule type="expression" dxfId="32281" priority="47533">
      <formula>$I377=0</formula>
    </cfRule>
  </conditionalFormatting>
  <conditionalFormatting sqref="G377:H377">
    <cfRule type="cellIs" dxfId="32280" priority="47530" operator="lessThan">
      <formula>0</formula>
    </cfRule>
    <cfRule type="cellIs" dxfId="32279" priority="47531" operator="lessThan">
      <formula>0</formula>
    </cfRule>
  </conditionalFormatting>
  <conditionalFormatting sqref="I377">
    <cfRule type="expression" dxfId="32278" priority="47529">
      <formula>$I377=0</formula>
    </cfRule>
  </conditionalFormatting>
  <conditionalFormatting sqref="J377">
    <cfRule type="expression" dxfId="32277" priority="47528">
      <formula>$I377=0</formula>
    </cfRule>
  </conditionalFormatting>
  <conditionalFormatting sqref="K377">
    <cfRule type="expression" dxfId="32276" priority="47525">
      <formula>$I377=0</formula>
    </cfRule>
  </conditionalFormatting>
  <conditionalFormatting sqref="M377">
    <cfRule type="expression" dxfId="32275" priority="47521">
      <formula>$I377=0</formula>
    </cfRule>
  </conditionalFormatting>
  <conditionalFormatting sqref="N377:P377">
    <cfRule type="expression" dxfId="32274" priority="47520">
      <formula>$I377=0</formula>
    </cfRule>
  </conditionalFormatting>
  <conditionalFormatting sqref="O377:P377">
    <cfRule type="cellIs" dxfId="32273" priority="47518" operator="lessThan">
      <formula>0</formula>
    </cfRule>
    <cfRule type="cellIs" dxfId="32272" priority="47519" operator="lessThan">
      <formula>0</formula>
    </cfRule>
  </conditionalFormatting>
  <conditionalFormatting sqref="Q377">
    <cfRule type="expression" dxfId="32271" priority="47517">
      <formula>$I377=0</formula>
    </cfRule>
  </conditionalFormatting>
  <conditionalFormatting sqref="R377:T377">
    <cfRule type="expression" dxfId="32270" priority="47516">
      <formula>$I377=0</formula>
    </cfRule>
  </conditionalFormatting>
  <conditionalFormatting sqref="S377:T377">
    <cfRule type="cellIs" dxfId="32269" priority="47514" operator="lessThan">
      <formula>0</formula>
    </cfRule>
    <cfRule type="cellIs" dxfId="32268" priority="47515" operator="lessThan">
      <formula>0</formula>
    </cfRule>
  </conditionalFormatting>
  <conditionalFormatting sqref="U377">
    <cfRule type="expression" dxfId="32267" priority="47513">
      <formula>$I377=0</formula>
    </cfRule>
  </conditionalFormatting>
  <conditionalFormatting sqref="B378">
    <cfRule type="expression" dxfId="32266" priority="47512">
      <formula>$I378=0</formula>
    </cfRule>
  </conditionalFormatting>
  <conditionalFormatting sqref="F378">
    <cfRule type="expression" dxfId="32265" priority="47511">
      <formula>$I378=0</formula>
    </cfRule>
  </conditionalFormatting>
  <conditionalFormatting sqref="I378">
    <cfRule type="expression" dxfId="32264" priority="47510">
      <formula>$I378=0</formula>
    </cfRule>
  </conditionalFormatting>
  <conditionalFormatting sqref="K378">
    <cfRule type="expression" dxfId="32263" priority="47509">
      <formula>$I378=0</formula>
    </cfRule>
  </conditionalFormatting>
  <conditionalFormatting sqref="M378">
    <cfRule type="expression" dxfId="32262" priority="47508">
      <formula>$I378=0</formula>
    </cfRule>
  </conditionalFormatting>
  <conditionalFormatting sqref="Q378">
    <cfRule type="expression" dxfId="32261" priority="47507">
      <formula>$I378=0</formula>
    </cfRule>
  </conditionalFormatting>
  <conditionalFormatting sqref="U378">
    <cfRule type="expression" dxfId="32260" priority="47506">
      <formula>$I378=0</formula>
    </cfRule>
  </conditionalFormatting>
  <conditionalFormatting sqref="B379">
    <cfRule type="expression" dxfId="32259" priority="47502">
      <formula>$I379=0</formula>
    </cfRule>
  </conditionalFormatting>
  <conditionalFormatting sqref="C379:E379">
    <cfRule type="expression" dxfId="32258" priority="47501">
      <formula>$I379=0</formula>
    </cfRule>
  </conditionalFormatting>
  <conditionalFormatting sqref="D379:E379">
    <cfRule type="cellIs" dxfId="32257" priority="47499" operator="lessThan">
      <formula>0</formula>
    </cfRule>
    <cfRule type="cellIs" dxfId="32256" priority="47500" operator="lessThan">
      <formula>0</formula>
    </cfRule>
  </conditionalFormatting>
  <conditionalFormatting sqref="F379">
    <cfRule type="expression" dxfId="32255" priority="47498">
      <formula>$I379=0</formula>
    </cfRule>
  </conditionalFormatting>
  <conditionalFormatting sqref="G379:H379">
    <cfRule type="cellIs" dxfId="32254" priority="47495" operator="lessThan">
      <formula>0</formula>
    </cfRule>
    <cfRule type="cellIs" dxfId="32253" priority="47496" operator="lessThan">
      <formula>0</formula>
    </cfRule>
  </conditionalFormatting>
  <conditionalFormatting sqref="I379">
    <cfRule type="expression" dxfId="32252" priority="47494">
      <formula>$I379=0</formula>
    </cfRule>
  </conditionalFormatting>
  <conditionalFormatting sqref="J379">
    <cfRule type="expression" dxfId="32251" priority="47493">
      <formula>$I379=0</formula>
    </cfRule>
  </conditionalFormatting>
  <conditionalFormatting sqref="K379">
    <cfRule type="expression" dxfId="32250" priority="47490">
      <formula>$I379=0</formula>
    </cfRule>
  </conditionalFormatting>
  <conditionalFormatting sqref="M379">
    <cfRule type="expression" dxfId="32249" priority="47486">
      <formula>$I379=0</formula>
    </cfRule>
  </conditionalFormatting>
  <conditionalFormatting sqref="N379:P379">
    <cfRule type="expression" dxfId="32248" priority="47485">
      <formula>$I379=0</formula>
    </cfRule>
  </conditionalFormatting>
  <conditionalFormatting sqref="O379:P379">
    <cfRule type="cellIs" dxfId="32247" priority="47483" operator="lessThan">
      <formula>0</formula>
    </cfRule>
    <cfRule type="cellIs" dxfId="32246" priority="47484" operator="lessThan">
      <formula>0</formula>
    </cfRule>
  </conditionalFormatting>
  <conditionalFormatting sqref="Q379">
    <cfRule type="expression" dxfId="32245" priority="47482">
      <formula>$I379=0</formula>
    </cfRule>
  </conditionalFormatting>
  <conditionalFormatting sqref="R379:T379">
    <cfRule type="expression" dxfId="32244" priority="47481">
      <formula>$I379=0</formula>
    </cfRule>
  </conditionalFormatting>
  <conditionalFormatting sqref="S379:T379">
    <cfRule type="cellIs" dxfId="32243" priority="47479" operator="lessThan">
      <formula>0</formula>
    </cfRule>
    <cfRule type="cellIs" dxfId="32242" priority="47480" operator="lessThan">
      <formula>0</formula>
    </cfRule>
  </conditionalFormatting>
  <conditionalFormatting sqref="U379">
    <cfRule type="expression" dxfId="32241" priority="47478">
      <formula>$I379=0</formula>
    </cfRule>
  </conditionalFormatting>
  <conditionalFormatting sqref="B380">
    <cfRule type="expression" dxfId="32240" priority="47477">
      <formula>$I380=0</formula>
    </cfRule>
  </conditionalFormatting>
  <conditionalFormatting sqref="F380">
    <cfRule type="expression" dxfId="32239" priority="47476">
      <formula>$I380=0</formula>
    </cfRule>
  </conditionalFormatting>
  <conditionalFormatting sqref="I380">
    <cfRule type="expression" dxfId="32238" priority="47475">
      <formula>$I380=0</formula>
    </cfRule>
  </conditionalFormatting>
  <conditionalFormatting sqref="K380">
    <cfRule type="expression" dxfId="32237" priority="47474">
      <formula>$I380=0</formula>
    </cfRule>
  </conditionalFormatting>
  <conditionalFormatting sqref="M380">
    <cfRule type="expression" dxfId="32236" priority="47473">
      <formula>$I380=0</formula>
    </cfRule>
  </conditionalFormatting>
  <conditionalFormatting sqref="Q380">
    <cfRule type="expression" dxfId="32235" priority="47472">
      <formula>$I380=0</formula>
    </cfRule>
  </conditionalFormatting>
  <conditionalFormatting sqref="U380">
    <cfRule type="expression" dxfId="32234" priority="47471">
      <formula>$I380=0</formula>
    </cfRule>
  </conditionalFormatting>
  <conditionalFormatting sqref="B381">
    <cfRule type="expression" dxfId="32233" priority="47467">
      <formula>$I381=0</formula>
    </cfRule>
  </conditionalFormatting>
  <conditionalFormatting sqref="C381:E381">
    <cfRule type="expression" dxfId="32232" priority="47466">
      <formula>$I381=0</formula>
    </cfRule>
  </conditionalFormatting>
  <conditionalFormatting sqref="D381:E381">
    <cfRule type="cellIs" dxfId="32231" priority="47464" operator="lessThan">
      <formula>0</formula>
    </cfRule>
    <cfRule type="cellIs" dxfId="32230" priority="47465" operator="lessThan">
      <formula>0</formula>
    </cfRule>
  </conditionalFormatting>
  <conditionalFormatting sqref="F381">
    <cfRule type="expression" dxfId="32229" priority="47463">
      <formula>$I381=0</formula>
    </cfRule>
  </conditionalFormatting>
  <conditionalFormatting sqref="G381:H381">
    <cfRule type="cellIs" dxfId="32228" priority="47460" operator="lessThan">
      <formula>0</formula>
    </cfRule>
    <cfRule type="cellIs" dxfId="32227" priority="47461" operator="lessThan">
      <formula>0</formula>
    </cfRule>
  </conditionalFormatting>
  <conditionalFormatting sqref="I381">
    <cfRule type="expression" dxfId="32226" priority="47459">
      <formula>$I381=0</formula>
    </cfRule>
  </conditionalFormatting>
  <conditionalFormatting sqref="J381">
    <cfRule type="expression" dxfId="32225" priority="47458">
      <formula>$I381=0</formula>
    </cfRule>
  </conditionalFormatting>
  <conditionalFormatting sqref="K381">
    <cfRule type="expression" dxfId="32224" priority="47455">
      <formula>$I381=0</formula>
    </cfRule>
  </conditionalFormatting>
  <conditionalFormatting sqref="M381">
    <cfRule type="expression" dxfId="32223" priority="47451">
      <formula>$I381=0</formula>
    </cfRule>
  </conditionalFormatting>
  <conditionalFormatting sqref="N381:P381">
    <cfRule type="expression" dxfId="32222" priority="47450">
      <formula>$I381=0</formula>
    </cfRule>
  </conditionalFormatting>
  <conditionalFormatting sqref="O381:P381">
    <cfRule type="cellIs" dxfId="32221" priority="47448" operator="lessThan">
      <formula>0</formula>
    </cfRule>
    <cfRule type="cellIs" dxfId="32220" priority="47449" operator="lessThan">
      <formula>0</formula>
    </cfRule>
  </conditionalFormatting>
  <conditionalFormatting sqref="Q381">
    <cfRule type="expression" dxfId="32219" priority="47447">
      <formula>$I381=0</formula>
    </cfRule>
  </conditionalFormatting>
  <conditionalFormatting sqref="R381:T381">
    <cfRule type="expression" dxfId="32218" priority="47446">
      <formula>$I381=0</formula>
    </cfRule>
  </conditionalFormatting>
  <conditionalFormatting sqref="S381:T381">
    <cfRule type="cellIs" dxfId="32217" priority="47444" operator="lessThan">
      <formula>0</formula>
    </cfRule>
    <cfRule type="cellIs" dxfId="32216" priority="47445" operator="lessThan">
      <formula>0</formula>
    </cfRule>
  </conditionalFormatting>
  <conditionalFormatting sqref="U381">
    <cfRule type="expression" dxfId="32215" priority="47443">
      <formula>$I381=0</formula>
    </cfRule>
  </conditionalFormatting>
  <conditionalFormatting sqref="B382">
    <cfRule type="expression" dxfId="32214" priority="47442">
      <formula>$I382=0</formula>
    </cfRule>
  </conditionalFormatting>
  <conditionalFormatting sqref="F382">
    <cfRule type="expression" dxfId="32213" priority="47441">
      <formula>$I382=0</formula>
    </cfRule>
  </conditionalFormatting>
  <conditionalFormatting sqref="I382">
    <cfRule type="expression" dxfId="32212" priority="47440">
      <formula>$I382=0</formula>
    </cfRule>
  </conditionalFormatting>
  <conditionalFormatting sqref="K382">
    <cfRule type="expression" dxfId="32211" priority="47439">
      <formula>$I382=0</formula>
    </cfRule>
  </conditionalFormatting>
  <conditionalFormatting sqref="M382">
    <cfRule type="expression" dxfId="32210" priority="47438">
      <formula>$I382=0</formula>
    </cfRule>
  </conditionalFormatting>
  <conditionalFormatting sqref="Q382">
    <cfRule type="expression" dxfId="32209" priority="47437">
      <formula>$I382=0</formula>
    </cfRule>
  </conditionalFormatting>
  <conditionalFormatting sqref="U382">
    <cfRule type="expression" dxfId="32208" priority="47436">
      <formula>$I382=0</formula>
    </cfRule>
  </conditionalFormatting>
  <conditionalFormatting sqref="B383">
    <cfRule type="expression" dxfId="32207" priority="47432">
      <formula>$I383=0</formula>
    </cfRule>
  </conditionalFormatting>
  <conditionalFormatting sqref="C383:E383">
    <cfRule type="expression" dxfId="32206" priority="47431">
      <formula>$I383=0</formula>
    </cfRule>
  </conditionalFormatting>
  <conditionalFormatting sqref="D383:E383">
    <cfRule type="cellIs" dxfId="32205" priority="47429" operator="lessThan">
      <formula>0</formula>
    </cfRule>
    <cfRule type="cellIs" dxfId="32204" priority="47430" operator="lessThan">
      <formula>0</formula>
    </cfRule>
  </conditionalFormatting>
  <conditionalFormatting sqref="F383">
    <cfRule type="expression" dxfId="32203" priority="47428">
      <formula>$I383=0</formula>
    </cfRule>
  </conditionalFormatting>
  <conditionalFormatting sqref="G383:H383">
    <cfRule type="cellIs" dxfId="32202" priority="47425" operator="lessThan">
      <formula>0</formula>
    </cfRule>
    <cfRule type="cellIs" dxfId="32201" priority="47426" operator="lessThan">
      <formula>0</formula>
    </cfRule>
  </conditionalFormatting>
  <conditionalFormatting sqref="I383">
    <cfRule type="expression" dxfId="32200" priority="47424">
      <formula>$I383=0</formula>
    </cfRule>
  </conditionalFormatting>
  <conditionalFormatting sqref="J383">
    <cfRule type="expression" dxfId="32199" priority="47423">
      <formula>$I383=0</formula>
    </cfRule>
  </conditionalFormatting>
  <conditionalFormatting sqref="K383">
    <cfRule type="expression" dxfId="32198" priority="47420">
      <formula>$I383=0</formula>
    </cfRule>
  </conditionalFormatting>
  <conditionalFormatting sqref="M383">
    <cfRule type="expression" dxfId="32197" priority="47416">
      <formula>$I383=0</formula>
    </cfRule>
  </conditionalFormatting>
  <conditionalFormatting sqref="N383:P383">
    <cfRule type="expression" dxfId="32196" priority="47415">
      <formula>$I383=0</formula>
    </cfRule>
  </conditionalFormatting>
  <conditionalFormatting sqref="O383:P383">
    <cfRule type="cellIs" dxfId="32195" priority="47413" operator="lessThan">
      <formula>0</formula>
    </cfRule>
    <cfRule type="cellIs" dxfId="32194" priority="47414" operator="lessThan">
      <formula>0</formula>
    </cfRule>
  </conditionalFormatting>
  <conditionalFormatting sqref="Q383">
    <cfRule type="expression" dxfId="32193" priority="47412">
      <formula>$I383=0</formula>
    </cfRule>
  </conditionalFormatting>
  <conditionalFormatting sqref="R383:T383">
    <cfRule type="expression" dxfId="32192" priority="47411">
      <formula>$I383=0</formula>
    </cfRule>
  </conditionalFormatting>
  <conditionalFormatting sqref="S383:T383">
    <cfRule type="cellIs" dxfId="32191" priority="47409" operator="lessThan">
      <formula>0</formula>
    </cfRule>
    <cfRule type="cellIs" dxfId="32190" priority="47410" operator="lessThan">
      <formula>0</formula>
    </cfRule>
  </conditionalFormatting>
  <conditionalFormatting sqref="U383">
    <cfRule type="expression" dxfId="32189" priority="47408">
      <formula>$I383=0</formula>
    </cfRule>
  </conditionalFormatting>
  <conditionalFormatting sqref="B384">
    <cfRule type="expression" dxfId="32188" priority="47407">
      <formula>$I384=0</formula>
    </cfRule>
  </conditionalFormatting>
  <conditionalFormatting sqref="F384">
    <cfRule type="expression" dxfId="32187" priority="47406">
      <formula>$I384=0</formula>
    </cfRule>
  </conditionalFormatting>
  <conditionalFormatting sqref="I384">
    <cfRule type="expression" dxfId="32186" priority="47405">
      <formula>$I384=0</formula>
    </cfRule>
  </conditionalFormatting>
  <conditionalFormatting sqref="K384">
    <cfRule type="expression" dxfId="32185" priority="47404">
      <formula>$I384=0</formula>
    </cfRule>
  </conditionalFormatting>
  <conditionalFormatting sqref="M384">
    <cfRule type="expression" dxfId="32184" priority="47403">
      <formula>$I384=0</formula>
    </cfRule>
  </conditionalFormatting>
  <conditionalFormatting sqref="Q384">
    <cfRule type="expression" dxfId="32183" priority="47402">
      <formula>$I384=0</formula>
    </cfRule>
  </conditionalFormatting>
  <conditionalFormatting sqref="U384">
    <cfRule type="expression" dxfId="32182" priority="47401">
      <formula>$I384=0</formula>
    </cfRule>
  </conditionalFormatting>
  <conditionalFormatting sqref="B385">
    <cfRule type="expression" dxfId="32181" priority="47397">
      <formula>$I385=0</formula>
    </cfRule>
  </conditionalFormatting>
  <conditionalFormatting sqref="C385:E385">
    <cfRule type="expression" dxfId="32180" priority="47396">
      <formula>$I385=0</formula>
    </cfRule>
  </conditionalFormatting>
  <conditionalFormatting sqref="D385:E385">
    <cfRule type="cellIs" dxfId="32179" priority="47394" operator="lessThan">
      <formula>0</formula>
    </cfRule>
    <cfRule type="cellIs" dxfId="32178" priority="47395" operator="lessThan">
      <formula>0</formula>
    </cfRule>
  </conditionalFormatting>
  <conditionalFormatting sqref="F385">
    <cfRule type="expression" dxfId="32177" priority="47393">
      <formula>$I385=0</formula>
    </cfRule>
  </conditionalFormatting>
  <conditionalFormatting sqref="G385:H385">
    <cfRule type="cellIs" dxfId="32176" priority="47390" operator="lessThan">
      <formula>0</formula>
    </cfRule>
    <cfRule type="cellIs" dxfId="32175" priority="47391" operator="lessThan">
      <formula>0</formula>
    </cfRule>
  </conditionalFormatting>
  <conditionalFormatting sqref="I385">
    <cfRule type="expression" dxfId="32174" priority="47389">
      <formula>$I385=0</formula>
    </cfRule>
  </conditionalFormatting>
  <conditionalFormatting sqref="J385">
    <cfRule type="expression" dxfId="32173" priority="47388">
      <formula>$I385=0</formula>
    </cfRule>
  </conditionalFormatting>
  <conditionalFormatting sqref="K385">
    <cfRule type="expression" dxfId="32172" priority="47385">
      <formula>$I385=0</formula>
    </cfRule>
  </conditionalFormatting>
  <conditionalFormatting sqref="M385">
    <cfRule type="expression" dxfId="32171" priority="47381">
      <formula>$I385=0</formula>
    </cfRule>
  </conditionalFormatting>
  <conditionalFormatting sqref="N385:P385">
    <cfRule type="expression" dxfId="32170" priority="47380">
      <formula>$I385=0</formula>
    </cfRule>
  </conditionalFormatting>
  <conditionalFormatting sqref="O385:P385">
    <cfRule type="cellIs" dxfId="32169" priority="47378" operator="lessThan">
      <formula>0</formula>
    </cfRule>
    <cfRule type="cellIs" dxfId="32168" priority="47379" operator="lessThan">
      <formula>0</formula>
    </cfRule>
  </conditionalFormatting>
  <conditionalFormatting sqref="Q385">
    <cfRule type="expression" dxfId="32167" priority="47377">
      <formula>$I385=0</formula>
    </cfRule>
  </conditionalFormatting>
  <conditionalFormatting sqref="R385:T385">
    <cfRule type="expression" dxfId="32166" priority="47376">
      <formula>$I385=0</formula>
    </cfRule>
  </conditionalFormatting>
  <conditionalFormatting sqref="S385:T385">
    <cfRule type="cellIs" dxfId="32165" priority="47374" operator="lessThan">
      <formula>0</formula>
    </cfRule>
    <cfRule type="cellIs" dxfId="32164" priority="47375" operator="lessThan">
      <formula>0</formula>
    </cfRule>
  </conditionalFormatting>
  <conditionalFormatting sqref="U385">
    <cfRule type="expression" dxfId="32163" priority="47373">
      <formula>$I385=0</formula>
    </cfRule>
  </conditionalFormatting>
  <conditionalFormatting sqref="B386">
    <cfRule type="expression" dxfId="32162" priority="47372">
      <formula>$I386=0</formula>
    </cfRule>
  </conditionalFormatting>
  <conditionalFormatting sqref="F386">
    <cfRule type="expression" dxfId="32161" priority="47371">
      <formula>$I386=0</formula>
    </cfRule>
  </conditionalFormatting>
  <conditionalFormatting sqref="I386">
    <cfRule type="expression" dxfId="32160" priority="47370">
      <formula>$I386=0</formula>
    </cfRule>
  </conditionalFormatting>
  <conditionalFormatting sqref="K386">
    <cfRule type="expression" dxfId="32159" priority="47369">
      <formula>$I386=0</formula>
    </cfRule>
  </conditionalFormatting>
  <conditionalFormatting sqref="M386">
    <cfRule type="expression" dxfId="32158" priority="47368">
      <formula>$I386=0</formula>
    </cfRule>
  </conditionalFormatting>
  <conditionalFormatting sqref="Q386">
    <cfRule type="expression" dxfId="32157" priority="47367">
      <formula>$I386=0</formula>
    </cfRule>
  </conditionalFormatting>
  <conditionalFormatting sqref="U386">
    <cfRule type="expression" dxfId="32156" priority="47366">
      <formula>$I386=0</formula>
    </cfRule>
  </conditionalFormatting>
  <conditionalFormatting sqref="B387">
    <cfRule type="expression" dxfId="32155" priority="47362">
      <formula>$I387=0</formula>
    </cfRule>
  </conditionalFormatting>
  <conditionalFormatting sqref="C387:E387">
    <cfRule type="expression" dxfId="32154" priority="47361">
      <formula>$I387=0</formula>
    </cfRule>
  </conditionalFormatting>
  <conditionalFormatting sqref="D387:E387">
    <cfRule type="cellIs" dxfId="32153" priority="47359" operator="lessThan">
      <formula>0</formula>
    </cfRule>
    <cfRule type="cellIs" dxfId="32152" priority="47360" operator="lessThan">
      <formula>0</formula>
    </cfRule>
  </conditionalFormatting>
  <conditionalFormatting sqref="F387">
    <cfRule type="expression" dxfId="32151" priority="47358">
      <formula>$I387=0</formula>
    </cfRule>
  </conditionalFormatting>
  <conditionalFormatting sqref="G387:H387">
    <cfRule type="cellIs" dxfId="32150" priority="47355" operator="lessThan">
      <formula>0</formula>
    </cfRule>
    <cfRule type="cellIs" dxfId="32149" priority="47356" operator="lessThan">
      <formula>0</formula>
    </cfRule>
  </conditionalFormatting>
  <conditionalFormatting sqref="I387">
    <cfRule type="expression" dxfId="32148" priority="47354">
      <formula>$I387=0</formula>
    </cfRule>
  </conditionalFormatting>
  <conditionalFormatting sqref="J387">
    <cfRule type="expression" dxfId="32147" priority="47353">
      <formula>$I387=0</formula>
    </cfRule>
  </conditionalFormatting>
  <conditionalFormatting sqref="K387">
    <cfRule type="expression" dxfId="32146" priority="47350">
      <formula>$I387=0</formula>
    </cfRule>
  </conditionalFormatting>
  <conditionalFormatting sqref="M387">
    <cfRule type="expression" dxfId="32145" priority="47346">
      <formula>$I387=0</formula>
    </cfRule>
  </conditionalFormatting>
  <conditionalFormatting sqref="N387:P387">
    <cfRule type="expression" dxfId="32144" priority="47345">
      <formula>$I387=0</formula>
    </cfRule>
  </conditionalFormatting>
  <conditionalFormatting sqref="O387:P387">
    <cfRule type="cellIs" dxfId="32143" priority="47343" operator="lessThan">
      <formula>0</formula>
    </cfRule>
    <cfRule type="cellIs" dxfId="32142" priority="47344" operator="lessThan">
      <formula>0</formula>
    </cfRule>
  </conditionalFormatting>
  <conditionalFormatting sqref="Q387">
    <cfRule type="expression" dxfId="32141" priority="47342">
      <formula>$I387=0</formula>
    </cfRule>
  </conditionalFormatting>
  <conditionalFormatting sqref="R387:T387">
    <cfRule type="expression" dxfId="32140" priority="47341">
      <formula>$I387=0</formula>
    </cfRule>
  </conditionalFormatting>
  <conditionalFormatting sqref="S387:T387">
    <cfRule type="cellIs" dxfId="32139" priority="47339" operator="lessThan">
      <formula>0</formula>
    </cfRule>
    <cfRule type="cellIs" dxfId="32138" priority="47340" operator="lessThan">
      <formula>0</formula>
    </cfRule>
  </conditionalFormatting>
  <conditionalFormatting sqref="U387">
    <cfRule type="expression" dxfId="32137" priority="47338">
      <formula>$I387=0</formula>
    </cfRule>
  </conditionalFormatting>
  <conditionalFormatting sqref="B388">
    <cfRule type="expression" dxfId="32136" priority="47337">
      <formula>$I388=0</formula>
    </cfRule>
  </conditionalFormatting>
  <conditionalFormatting sqref="F388">
    <cfRule type="expression" dxfId="32135" priority="47336">
      <formula>$I388=0</formula>
    </cfRule>
  </conditionalFormatting>
  <conditionalFormatting sqref="I388">
    <cfRule type="expression" dxfId="32134" priority="47335">
      <formula>$I388=0</formula>
    </cfRule>
  </conditionalFormatting>
  <conditionalFormatting sqref="K388">
    <cfRule type="expression" dxfId="32133" priority="47334">
      <formula>$I388=0</formula>
    </cfRule>
  </conditionalFormatting>
  <conditionalFormatting sqref="M388">
    <cfRule type="expression" dxfId="32132" priority="47333">
      <formula>$I388=0</formula>
    </cfRule>
  </conditionalFormatting>
  <conditionalFormatting sqref="Q388">
    <cfRule type="expression" dxfId="32131" priority="47332">
      <formula>$I388=0</formula>
    </cfRule>
  </conditionalFormatting>
  <conditionalFormatting sqref="U388">
    <cfRule type="expression" dxfId="32130" priority="47331">
      <formula>$I388=0</formula>
    </cfRule>
  </conditionalFormatting>
  <conditionalFormatting sqref="B389">
    <cfRule type="expression" dxfId="32129" priority="47327">
      <formula>$I389=0</formula>
    </cfRule>
  </conditionalFormatting>
  <conditionalFormatting sqref="C389:E389">
    <cfRule type="expression" dxfId="32128" priority="47326">
      <formula>$I389=0</formula>
    </cfRule>
  </conditionalFormatting>
  <conditionalFormatting sqref="D389:E389">
    <cfRule type="cellIs" dxfId="32127" priority="47324" operator="lessThan">
      <formula>0</formula>
    </cfRule>
    <cfRule type="cellIs" dxfId="32126" priority="47325" operator="lessThan">
      <formula>0</formula>
    </cfRule>
  </conditionalFormatting>
  <conditionalFormatting sqref="F389">
    <cfRule type="expression" dxfId="32125" priority="47323">
      <formula>$I389=0</formula>
    </cfRule>
  </conditionalFormatting>
  <conditionalFormatting sqref="G389:H389">
    <cfRule type="cellIs" dxfId="32124" priority="47320" operator="lessThan">
      <formula>0</formula>
    </cfRule>
    <cfRule type="cellIs" dxfId="32123" priority="47321" operator="lessThan">
      <formula>0</formula>
    </cfRule>
  </conditionalFormatting>
  <conditionalFormatting sqref="I389">
    <cfRule type="expression" dxfId="32122" priority="47319">
      <formula>$I389=0</formula>
    </cfRule>
  </conditionalFormatting>
  <conditionalFormatting sqref="J389">
    <cfRule type="expression" dxfId="32121" priority="47318">
      <formula>$I389=0</formula>
    </cfRule>
  </conditionalFormatting>
  <conditionalFormatting sqref="K389">
    <cfRule type="expression" dxfId="32120" priority="47315">
      <formula>$I389=0</formula>
    </cfRule>
  </conditionalFormatting>
  <conditionalFormatting sqref="M389">
    <cfRule type="expression" dxfId="32119" priority="47311">
      <formula>$I389=0</formula>
    </cfRule>
  </conditionalFormatting>
  <conditionalFormatting sqref="N389:P389">
    <cfRule type="expression" dxfId="32118" priority="47310">
      <formula>$I389=0</formula>
    </cfRule>
  </conditionalFormatting>
  <conditionalFormatting sqref="O389:P389">
    <cfRule type="cellIs" dxfId="32117" priority="47308" operator="lessThan">
      <formula>0</formula>
    </cfRule>
    <cfRule type="cellIs" dxfId="32116" priority="47309" operator="lessThan">
      <formula>0</formula>
    </cfRule>
  </conditionalFormatting>
  <conditionalFormatting sqref="Q389">
    <cfRule type="expression" dxfId="32115" priority="47307">
      <formula>$I389=0</formula>
    </cfRule>
  </conditionalFormatting>
  <conditionalFormatting sqref="R389:T389">
    <cfRule type="expression" dxfId="32114" priority="47306">
      <formula>$I389=0</formula>
    </cfRule>
  </conditionalFormatting>
  <conditionalFormatting sqref="S389:T389">
    <cfRule type="cellIs" dxfId="32113" priority="47304" operator="lessThan">
      <formula>0</formula>
    </cfRule>
    <cfRule type="cellIs" dxfId="32112" priority="47305" operator="lessThan">
      <formula>0</formula>
    </cfRule>
  </conditionalFormatting>
  <conditionalFormatting sqref="U389">
    <cfRule type="expression" dxfId="32111" priority="47303">
      <formula>$I389=0</formula>
    </cfRule>
  </conditionalFormatting>
  <conditionalFormatting sqref="B390">
    <cfRule type="expression" dxfId="32110" priority="47302">
      <formula>$I390=0</formula>
    </cfRule>
  </conditionalFormatting>
  <conditionalFormatting sqref="F390">
    <cfRule type="expression" dxfId="32109" priority="47301">
      <formula>$I390=0</formula>
    </cfRule>
  </conditionalFormatting>
  <conditionalFormatting sqref="I390">
    <cfRule type="expression" dxfId="32108" priority="47300">
      <formula>$I390=0</formula>
    </cfRule>
  </conditionalFormatting>
  <conditionalFormatting sqref="K390">
    <cfRule type="expression" dxfId="32107" priority="47299">
      <formula>$I390=0</formula>
    </cfRule>
  </conditionalFormatting>
  <conditionalFormatting sqref="M390">
    <cfRule type="expression" dxfId="32106" priority="47298">
      <formula>$I390=0</formula>
    </cfRule>
  </conditionalFormatting>
  <conditionalFormatting sqref="Q390">
    <cfRule type="expression" dxfId="32105" priority="47297">
      <formula>$I390=0</formula>
    </cfRule>
  </conditionalFormatting>
  <conditionalFormatting sqref="U390">
    <cfRule type="expression" dxfId="32104" priority="47296">
      <formula>$I390=0</formula>
    </cfRule>
  </conditionalFormatting>
  <conditionalFormatting sqref="B391">
    <cfRule type="expression" dxfId="32103" priority="47292">
      <formula>$I391=0</formula>
    </cfRule>
  </conditionalFormatting>
  <conditionalFormatting sqref="C391:E391">
    <cfRule type="expression" dxfId="32102" priority="47291">
      <formula>$I391=0</formula>
    </cfRule>
  </conditionalFormatting>
  <conditionalFormatting sqref="D391:E391">
    <cfRule type="cellIs" dxfId="32101" priority="47289" operator="lessThan">
      <formula>0</formula>
    </cfRule>
    <cfRule type="cellIs" dxfId="32100" priority="47290" operator="lessThan">
      <formula>0</formula>
    </cfRule>
  </conditionalFormatting>
  <conditionalFormatting sqref="F391">
    <cfRule type="expression" dxfId="32099" priority="47288">
      <formula>$I391=0</formula>
    </cfRule>
  </conditionalFormatting>
  <conditionalFormatting sqref="G391:H391">
    <cfRule type="cellIs" dxfId="32098" priority="47285" operator="lessThan">
      <formula>0</formula>
    </cfRule>
    <cfRule type="cellIs" dxfId="32097" priority="47286" operator="lessThan">
      <formula>0</formula>
    </cfRule>
  </conditionalFormatting>
  <conditionalFormatting sqref="I391">
    <cfRule type="expression" dxfId="32096" priority="47284">
      <formula>$I391=0</formula>
    </cfRule>
  </conditionalFormatting>
  <conditionalFormatting sqref="J391">
    <cfRule type="expression" dxfId="32095" priority="47283">
      <formula>$I391=0</formula>
    </cfRule>
  </conditionalFormatting>
  <conditionalFormatting sqref="K391">
    <cfRule type="expression" dxfId="32094" priority="47280">
      <formula>$I391=0</formula>
    </cfRule>
  </conditionalFormatting>
  <conditionalFormatting sqref="M391">
    <cfRule type="expression" dxfId="32093" priority="47276">
      <formula>$I391=0</formula>
    </cfRule>
  </conditionalFormatting>
  <conditionalFormatting sqref="N391:P391">
    <cfRule type="expression" dxfId="32092" priority="47275">
      <formula>$I391=0</formula>
    </cfRule>
  </conditionalFormatting>
  <conditionalFormatting sqref="O391:P391">
    <cfRule type="cellIs" dxfId="32091" priority="47273" operator="lessThan">
      <formula>0</formula>
    </cfRule>
    <cfRule type="cellIs" dxfId="32090" priority="47274" operator="lessThan">
      <formula>0</formula>
    </cfRule>
  </conditionalFormatting>
  <conditionalFormatting sqref="Q391">
    <cfRule type="expression" dxfId="32089" priority="47272">
      <formula>$I391=0</formula>
    </cfRule>
  </conditionalFormatting>
  <conditionalFormatting sqref="R391:T391">
    <cfRule type="expression" dxfId="32088" priority="47271">
      <formula>$I391=0</formula>
    </cfRule>
  </conditionalFormatting>
  <conditionalFormatting sqref="S391:T391">
    <cfRule type="cellIs" dxfId="32087" priority="47269" operator="lessThan">
      <formula>0</formula>
    </cfRule>
    <cfRule type="cellIs" dxfId="32086" priority="47270" operator="lessThan">
      <formula>0</formula>
    </cfRule>
  </conditionalFormatting>
  <conditionalFormatting sqref="U391">
    <cfRule type="expression" dxfId="32085" priority="47268">
      <formula>$I391=0</formula>
    </cfRule>
  </conditionalFormatting>
  <conditionalFormatting sqref="B392">
    <cfRule type="expression" dxfId="32084" priority="47267">
      <formula>$I392=0</formula>
    </cfRule>
  </conditionalFormatting>
  <conditionalFormatting sqref="F392">
    <cfRule type="expression" dxfId="32083" priority="47266">
      <formula>$I392=0</formula>
    </cfRule>
  </conditionalFormatting>
  <conditionalFormatting sqref="I392">
    <cfRule type="expression" dxfId="32082" priority="47265">
      <formula>$I392=0</formula>
    </cfRule>
  </conditionalFormatting>
  <conditionalFormatting sqref="K392">
    <cfRule type="expression" dxfId="32081" priority="47264">
      <formula>$I392=0</formula>
    </cfRule>
  </conditionalFormatting>
  <conditionalFormatting sqref="M392">
    <cfRule type="expression" dxfId="32080" priority="47263">
      <formula>$I392=0</formula>
    </cfRule>
  </conditionalFormatting>
  <conditionalFormatting sqref="Q392">
    <cfRule type="expression" dxfId="32079" priority="47262">
      <formula>$I392=0</formula>
    </cfRule>
  </conditionalFormatting>
  <conditionalFormatting sqref="U392">
    <cfRule type="expression" dxfId="32078" priority="47261">
      <formula>$I392=0</formula>
    </cfRule>
  </conditionalFormatting>
  <conditionalFormatting sqref="V392">
    <cfRule type="expression" dxfId="32077" priority="47258">
      <formula>$I392=0</formula>
    </cfRule>
    <cfRule type="cellIs" dxfId="32076" priority="47259" operator="lessThan">
      <formula>0</formula>
    </cfRule>
    <cfRule type="cellIs" dxfId="32075" priority="47260" operator="lessThan">
      <formula>0</formula>
    </cfRule>
  </conditionalFormatting>
  <conditionalFormatting sqref="B393">
    <cfRule type="expression" dxfId="32074" priority="47254">
      <formula>$I393=0</formula>
    </cfRule>
  </conditionalFormatting>
  <conditionalFormatting sqref="C393:E393">
    <cfRule type="expression" dxfId="32073" priority="47253">
      <formula>$I393=0</formula>
    </cfRule>
  </conditionalFormatting>
  <conditionalFormatting sqref="D393:E393">
    <cfRule type="cellIs" dxfId="32072" priority="47251" operator="lessThan">
      <formula>0</formula>
    </cfRule>
    <cfRule type="cellIs" dxfId="32071" priority="47252" operator="lessThan">
      <formula>0</formula>
    </cfRule>
  </conditionalFormatting>
  <conditionalFormatting sqref="F393">
    <cfRule type="expression" dxfId="32070" priority="47250">
      <formula>$I393=0</formula>
    </cfRule>
  </conditionalFormatting>
  <conditionalFormatting sqref="G393:H393">
    <cfRule type="cellIs" dxfId="32069" priority="47247" operator="lessThan">
      <formula>0</formula>
    </cfRule>
    <cfRule type="cellIs" dxfId="32068" priority="47248" operator="lessThan">
      <formula>0</formula>
    </cfRule>
  </conditionalFormatting>
  <conditionalFormatting sqref="I393">
    <cfRule type="expression" dxfId="32067" priority="47246">
      <formula>$I393=0</formula>
    </cfRule>
  </conditionalFormatting>
  <conditionalFormatting sqref="J393">
    <cfRule type="expression" dxfId="32066" priority="47245">
      <formula>$I393=0</formula>
    </cfRule>
  </conditionalFormatting>
  <conditionalFormatting sqref="K393">
    <cfRule type="expression" dxfId="32065" priority="47242">
      <formula>$I393=0</formula>
    </cfRule>
  </conditionalFormatting>
  <conditionalFormatting sqref="M393">
    <cfRule type="expression" dxfId="32064" priority="47238">
      <formula>$I393=0</formula>
    </cfRule>
  </conditionalFormatting>
  <conditionalFormatting sqref="N393:P393">
    <cfRule type="expression" dxfId="32063" priority="47237">
      <formula>$I393=0</formula>
    </cfRule>
  </conditionalFormatting>
  <conditionalFormatting sqref="O393:P393">
    <cfRule type="cellIs" dxfId="32062" priority="47235" operator="lessThan">
      <formula>0</formula>
    </cfRule>
    <cfRule type="cellIs" dxfId="32061" priority="47236" operator="lessThan">
      <formula>0</formula>
    </cfRule>
  </conditionalFormatting>
  <conditionalFormatting sqref="Q393">
    <cfRule type="expression" dxfId="32060" priority="47234">
      <formula>$I393=0</formula>
    </cfRule>
  </conditionalFormatting>
  <conditionalFormatting sqref="R393:T393">
    <cfRule type="expression" dxfId="32059" priority="47233">
      <formula>$I393=0</formula>
    </cfRule>
  </conditionalFormatting>
  <conditionalFormatting sqref="S393:T393">
    <cfRule type="cellIs" dxfId="32058" priority="47231" operator="lessThan">
      <formula>0</formula>
    </cfRule>
    <cfRule type="cellIs" dxfId="32057" priority="47232" operator="lessThan">
      <formula>0</formula>
    </cfRule>
  </conditionalFormatting>
  <conditionalFormatting sqref="U393">
    <cfRule type="expression" dxfId="32056" priority="47230">
      <formula>$I393=0</formula>
    </cfRule>
  </conditionalFormatting>
  <conditionalFormatting sqref="V393">
    <cfRule type="expression" dxfId="32055" priority="47229">
      <formula>$I393=0</formula>
    </cfRule>
  </conditionalFormatting>
  <conditionalFormatting sqref="B394">
    <cfRule type="expression" dxfId="32054" priority="47228">
      <formula>$I394=0</formula>
    </cfRule>
  </conditionalFormatting>
  <conditionalFormatting sqref="F394">
    <cfRule type="expression" dxfId="32053" priority="47227">
      <formula>$I394=0</formula>
    </cfRule>
  </conditionalFormatting>
  <conditionalFormatting sqref="I394">
    <cfRule type="expression" dxfId="32052" priority="47226">
      <formula>$I394=0</formula>
    </cfRule>
  </conditionalFormatting>
  <conditionalFormatting sqref="K394">
    <cfRule type="expression" dxfId="32051" priority="47225">
      <formula>$I394=0</formula>
    </cfRule>
  </conditionalFormatting>
  <conditionalFormatting sqref="M394">
    <cfRule type="expression" dxfId="32050" priority="47224">
      <formula>$I394=0</formula>
    </cfRule>
  </conditionalFormatting>
  <conditionalFormatting sqref="Q394">
    <cfRule type="expression" dxfId="32049" priority="47223">
      <formula>$I394=0</formula>
    </cfRule>
  </conditionalFormatting>
  <conditionalFormatting sqref="U394">
    <cfRule type="expression" dxfId="32048" priority="47222">
      <formula>$I394=0</formula>
    </cfRule>
  </conditionalFormatting>
  <conditionalFormatting sqref="B395">
    <cfRule type="expression" dxfId="32047" priority="47218">
      <formula>$I395=0</formula>
    </cfRule>
  </conditionalFormatting>
  <conditionalFormatting sqref="C395:E395">
    <cfRule type="expression" dxfId="32046" priority="47217">
      <formula>$I395=0</formula>
    </cfRule>
  </conditionalFormatting>
  <conditionalFormatting sqref="D395:E395">
    <cfRule type="cellIs" dxfId="32045" priority="47215" operator="lessThan">
      <formula>0</formula>
    </cfRule>
    <cfRule type="cellIs" dxfId="32044" priority="47216" operator="lessThan">
      <formula>0</formula>
    </cfRule>
  </conditionalFormatting>
  <conditionalFormatting sqref="F395">
    <cfRule type="expression" dxfId="32043" priority="47214">
      <formula>$I395=0</formula>
    </cfRule>
  </conditionalFormatting>
  <conditionalFormatting sqref="G395:H395">
    <cfRule type="cellIs" dxfId="32042" priority="47211" operator="lessThan">
      <formula>0</formula>
    </cfRule>
    <cfRule type="cellIs" dxfId="32041" priority="47212" operator="lessThan">
      <formula>0</formula>
    </cfRule>
  </conditionalFormatting>
  <conditionalFormatting sqref="I395">
    <cfRule type="expression" dxfId="32040" priority="47210">
      <formula>$I395=0</formula>
    </cfRule>
  </conditionalFormatting>
  <conditionalFormatting sqref="J395">
    <cfRule type="expression" dxfId="32039" priority="47209">
      <formula>$I395=0</formula>
    </cfRule>
  </conditionalFormatting>
  <conditionalFormatting sqref="K395">
    <cfRule type="expression" dxfId="32038" priority="47206">
      <formula>$I395=0</formula>
    </cfRule>
  </conditionalFormatting>
  <conditionalFormatting sqref="M395">
    <cfRule type="expression" dxfId="32037" priority="47202">
      <formula>$I395=0</formula>
    </cfRule>
  </conditionalFormatting>
  <conditionalFormatting sqref="N395:P395">
    <cfRule type="expression" dxfId="32036" priority="47201">
      <formula>$I395=0</formula>
    </cfRule>
  </conditionalFormatting>
  <conditionalFormatting sqref="O395:P395">
    <cfRule type="cellIs" dxfId="32035" priority="47199" operator="lessThan">
      <formula>0</formula>
    </cfRule>
    <cfRule type="cellIs" dxfId="32034" priority="47200" operator="lessThan">
      <formula>0</formula>
    </cfRule>
  </conditionalFormatting>
  <conditionalFormatting sqref="Q395">
    <cfRule type="expression" dxfId="32033" priority="47198">
      <formula>$I395=0</formula>
    </cfRule>
  </conditionalFormatting>
  <conditionalFormatting sqref="R395:T395">
    <cfRule type="expression" dxfId="32032" priority="47197">
      <formula>$I395=0</formula>
    </cfRule>
  </conditionalFormatting>
  <conditionalFormatting sqref="S395:T395">
    <cfRule type="cellIs" dxfId="32031" priority="47195" operator="lessThan">
      <formula>0</formula>
    </cfRule>
    <cfRule type="cellIs" dxfId="32030" priority="47196" operator="lessThan">
      <formula>0</formula>
    </cfRule>
  </conditionalFormatting>
  <conditionalFormatting sqref="U395">
    <cfRule type="expression" dxfId="32029" priority="47194">
      <formula>$I395=0</formula>
    </cfRule>
  </conditionalFormatting>
  <conditionalFormatting sqref="B396">
    <cfRule type="expression" dxfId="32028" priority="47193">
      <formula>$I396=0</formula>
    </cfRule>
  </conditionalFormatting>
  <conditionalFormatting sqref="F396">
    <cfRule type="expression" dxfId="32027" priority="47192">
      <formula>$I396=0</formula>
    </cfRule>
  </conditionalFormatting>
  <conditionalFormatting sqref="I396">
    <cfRule type="expression" dxfId="32026" priority="47191">
      <formula>$I396=0</formula>
    </cfRule>
  </conditionalFormatting>
  <conditionalFormatting sqref="K396">
    <cfRule type="expression" dxfId="32025" priority="47190">
      <formula>$I396=0</formula>
    </cfRule>
  </conditionalFormatting>
  <conditionalFormatting sqref="M396">
    <cfRule type="expression" dxfId="32024" priority="47189">
      <formula>$I396=0</formula>
    </cfRule>
  </conditionalFormatting>
  <conditionalFormatting sqref="Q396">
    <cfRule type="expression" dxfId="32023" priority="47188">
      <formula>$I396=0</formula>
    </cfRule>
  </conditionalFormatting>
  <conditionalFormatting sqref="U396">
    <cfRule type="expression" dxfId="32022" priority="47187">
      <formula>$I396=0</formula>
    </cfRule>
  </conditionalFormatting>
  <conditionalFormatting sqref="B397">
    <cfRule type="expression" dxfId="32021" priority="47183">
      <formula>$I397=0</formula>
    </cfRule>
  </conditionalFormatting>
  <conditionalFormatting sqref="C397:E397">
    <cfRule type="expression" dxfId="32020" priority="47182">
      <formula>$I397=0</formula>
    </cfRule>
  </conditionalFormatting>
  <conditionalFormatting sqref="D397:E397">
    <cfRule type="cellIs" dxfId="32019" priority="47180" operator="lessThan">
      <formula>0</formula>
    </cfRule>
    <cfRule type="cellIs" dxfId="32018" priority="47181" operator="lessThan">
      <formula>0</formula>
    </cfRule>
  </conditionalFormatting>
  <conditionalFormatting sqref="F397">
    <cfRule type="expression" dxfId="32017" priority="47179">
      <formula>$I397=0</formula>
    </cfRule>
  </conditionalFormatting>
  <conditionalFormatting sqref="G397:H397">
    <cfRule type="cellIs" dxfId="32016" priority="47176" operator="lessThan">
      <formula>0</formula>
    </cfRule>
    <cfRule type="cellIs" dxfId="32015" priority="47177" operator="lessThan">
      <formula>0</formula>
    </cfRule>
  </conditionalFormatting>
  <conditionalFormatting sqref="I397">
    <cfRule type="expression" dxfId="32014" priority="47175">
      <formula>$I397=0</formula>
    </cfRule>
  </conditionalFormatting>
  <conditionalFormatting sqref="J397">
    <cfRule type="expression" dxfId="32013" priority="47174">
      <formula>$I397=0</formula>
    </cfRule>
  </conditionalFormatting>
  <conditionalFormatting sqref="K397">
    <cfRule type="expression" dxfId="32012" priority="47171">
      <formula>$I397=0</formula>
    </cfRule>
  </conditionalFormatting>
  <conditionalFormatting sqref="M397">
    <cfRule type="expression" dxfId="32011" priority="47167">
      <formula>$I397=0</formula>
    </cfRule>
  </conditionalFormatting>
  <conditionalFormatting sqref="N397:P397">
    <cfRule type="expression" dxfId="32010" priority="47166">
      <formula>$I397=0</formula>
    </cfRule>
  </conditionalFormatting>
  <conditionalFormatting sqref="O397:P397">
    <cfRule type="cellIs" dxfId="32009" priority="47164" operator="lessThan">
      <formula>0</formula>
    </cfRule>
    <cfRule type="cellIs" dxfId="32008" priority="47165" operator="lessThan">
      <formula>0</formula>
    </cfRule>
  </conditionalFormatting>
  <conditionalFormatting sqref="Q397">
    <cfRule type="expression" dxfId="32007" priority="47163">
      <formula>$I397=0</formula>
    </cfRule>
  </conditionalFormatting>
  <conditionalFormatting sqref="R397:T397">
    <cfRule type="expression" dxfId="32006" priority="47162">
      <formula>$I397=0</formula>
    </cfRule>
  </conditionalFormatting>
  <conditionalFormatting sqref="S397:T397">
    <cfRule type="cellIs" dxfId="32005" priority="47160" operator="lessThan">
      <formula>0</formula>
    </cfRule>
    <cfRule type="cellIs" dxfId="32004" priority="47161" operator="lessThan">
      <formula>0</formula>
    </cfRule>
  </conditionalFormatting>
  <conditionalFormatting sqref="U397">
    <cfRule type="expression" dxfId="32003" priority="47159">
      <formula>$I397=0</formula>
    </cfRule>
  </conditionalFormatting>
  <conditionalFormatting sqref="B398">
    <cfRule type="expression" dxfId="32002" priority="47158">
      <formula>$I398=0</formula>
    </cfRule>
  </conditionalFormatting>
  <conditionalFormatting sqref="F398">
    <cfRule type="expression" dxfId="32001" priority="47157">
      <formula>$I398=0</formula>
    </cfRule>
  </conditionalFormatting>
  <conditionalFormatting sqref="I398">
    <cfRule type="expression" dxfId="32000" priority="47156">
      <formula>$I398=0</formula>
    </cfRule>
  </conditionalFormatting>
  <conditionalFormatting sqref="K398">
    <cfRule type="expression" dxfId="31999" priority="47155">
      <formula>$I398=0</formula>
    </cfRule>
  </conditionalFormatting>
  <conditionalFormatting sqref="M398">
    <cfRule type="expression" dxfId="31998" priority="47154">
      <formula>$I398=0</formula>
    </cfRule>
  </conditionalFormatting>
  <conditionalFormatting sqref="Q398">
    <cfRule type="expression" dxfId="31997" priority="47153">
      <formula>$I398=0</formula>
    </cfRule>
  </conditionalFormatting>
  <conditionalFormatting sqref="U398">
    <cfRule type="expression" dxfId="31996" priority="47152">
      <formula>$I398=0</formula>
    </cfRule>
  </conditionalFormatting>
  <conditionalFormatting sqref="B399">
    <cfRule type="expression" dxfId="31995" priority="47148">
      <formula>$I399=0</formula>
    </cfRule>
  </conditionalFormatting>
  <conditionalFormatting sqref="C399:E399">
    <cfRule type="expression" dxfId="31994" priority="47147">
      <formula>$I399=0</formula>
    </cfRule>
  </conditionalFormatting>
  <conditionalFormatting sqref="D399:E399">
    <cfRule type="cellIs" dxfId="31993" priority="47145" operator="lessThan">
      <formula>0</formula>
    </cfRule>
    <cfRule type="cellIs" dxfId="31992" priority="47146" operator="lessThan">
      <formula>0</formula>
    </cfRule>
  </conditionalFormatting>
  <conditionalFormatting sqref="F399">
    <cfRule type="expression" dxfId="31991" priority="47144">
      <formula>$I399=0</formula>
    </cfRule>
  </conditionalFormatting>
  <conditionalFormatting sqref="G399:H399">
    <cfRule type="cellIs" dxfId="31990" priority="47141" operator="lessThan">
      <formula>0</formula>
    </cfRule>
    <cfRule type="cellIs" dxfId="31989" priority="47142" operator="lessThan">
      <formula>0</formula>
    </cfRule>
  </conditionalFormatting>
  <conditionalFormatting sqref="I399">
    <cfRule type="expression" dxfId="31988" priority="47140">
      <formula>$I399=0</formula>
    </cfRule>
  </conditionalFormatting>
  <conditionalFormatting sqref="J399">
    <cfRule type="expression" dxfId="31987" priority="47139">
      <formula>$I399=0</formula>
    </cfRule>
  </conditionalFormatting>
  <conditionalFormatting sqref="K399">
    <cfRule type="expression" dxfId="31986" priority="47136">
      <formula>$I399=0</formula>
    </cfRule>
  </conditionalFormatting>
  <conditionalFormatting sqref="M399">
    <cfRule type="expression" dxfId="31985" priority="47132">
      <formula>$I399=0</formula>
    </cfRule>
  </conditionalFormatting>
  <conditionalFormatting sqref="N399:P399">
    <cfRule type="expression" dxfId="31984" priority="47131">
      <formula>$I399=0</formula>
    </cfRule>
  </conditionalFormatting>
  <conditionalFormatting sqref="O399:P399">
    <cfRule type="cellIs" dxfId="31983" priority="47129" operator="lessThan">
      <formula>0</formula>
    </cfRule>
    <cfRule type="cellIs" dxfId="31982" priority="47130" operator="lessThan">
      <formula>0</formula>
    </cfRule>
  </conditionalFormatting>
  <conditionalFormatting sqref="Q399">
    <cfRule type="expression" dxfId="31981" priority="47128">
      <formula>$I399=0</formula>
    </cfRule>
  </conditionalFormatting>
  <conditionalFormatting sqref="R399:T399">
    <cfRule type="expression" dxfId="31980" priority="47127">
      <formula>$I399=0</formula>
    </cfRule>
  </conditionalFormatting>
  <conditionalFormatting sqref="S399:T399">
    <cfRule type="cellIs" dxfId="31979" priority="47125" operator="lessThan">
      <formula>0</formula>
    </cfRule>
    <cfRule type="cellIs" dxfId="31978" priority="47126" operator="lessThan">
      <formula>0</formula>
    </cfRule>
  </conditionalFormatting>
  <conditionalFormatting sqref="U399">
    <cfRule type="expression" dxfId="31977" priority="47124">
      <formula>$I399=0</formula>
    </cfRule>
  </conditionalFormatting>
  <conditionalFormatting sqref="B400">
    <cfRule type="expression" dxfId="31976" priority="47123">
      <formula>$I400=0</formula>
    </cfRule>
  </conditionalFormatting>
  <conditionalFormatting sqref="F400">
    <cfRule type="expression" dxfId="31975" priority="47122">
      <formula>$I400=0</formula>
    </cfRule>
  </conditionalFormatting>
  <conditionalFormatting sqref="I400">
    <cfRule type="expression" dxfId="31974" priority="47121">
      <formula>$I400=0</formula>
    </cfRule>
  </conditionalFormatting>
  <conditionalFormatting sqref="K400">
    <cfRule type="expression" dxfId="31973" priority="47120">
      <formula>$I400=0</formula>
    </cfRule>
  </conditionalFormatting>
  <conditionalFormatting sqref="M400">
    <cfRule type="expression" dxfId="31972" priority="47119">
      <formula>$I400=0</formula>
    </cfRule>
  </conditionalFormatting>
  <conditionalFormatting sqref="Q400">
    <cfRule type="expression" dxfId="31971" priority="47118">
      <formula>$I400=0</formula>
    </cfRule>
  </conditionalFormatting>
  <conditionalFormatting sqref="U400">
    <cfRule type="expression" dxfId="31970" priority="47117">
      <formula>$I400=0</formula>
    </cfRule>
  </conditionalFormatting>
  <conditionalFormatting sqref="B401">
    <cfRule type="expression" dxfId="31969" priority="47113">
      <formula>$I401=0</formula>
    </cfRule>
  </conditionalFormatting>
  <conditionalFormatting sqref="C401:E401">
    <cfRule type="expression" dxfId="31968" priority="47112">
      <formula>$I401=0</formula>
    </cfRule>
  </conditionalFormatting>
  <conditionalFormatting sqref="D401:E401">
    <cfRule type="cellIs" dxfId="31967" priority="47110" operator="lessThan">
      <formula>0</formula>
    </cfRule>
    <cfRule type="cellIs" dxfId="31966" priority="47111" operator="lessThan">
      <formula>0</formula>
    </cfRule>
  </conditionalFormatting>
  <conditionalFormatting sqref="F401">
    <cfRule type="expression" dxfId="31965" priority="47109">
      <formula>$I401=0</formula>
    </cfRule>
  </conditionalFormatting>
  <conditionalFormatting sqref="G401:H401">
    <cfRule type="cellIs" dxfId="31964" priority="47106" operator="lessThan">
      <formula>0</formula>
    </cfRule>
    <cfRule type="cellIs" dxfId="31963" priority="47107" operator="lessThan">
      <formula>0</formula>
    </cfRule>
  </conditionalFormatting>
  <conditionalFormatting sqref="I401">
    <cfRule type="expression" dxfId="31962" priority="47105">
      <formula>$I401=0</formula>
    </cfRule>
  </conditionalFormatting>
  <conditionalFormatting sqref="J401">
    <cfRule type="expression" dxfId="31961" priority="47104">
      <formula>$I401=0</formula>
    </cfRule>
  </conditionalFormatting>
  <conditionalFormatting sqref="K401">
    <cfRule type="expression" dxfId="31960" priority="47101">
      <formula>$I401=0</formula>
    </cfRule>
  </conditionalFormatting>
  <conditionalFormatting sqref="M401">
    <cfRule type="expression" dxfId="31959" priority="47097">
      <formula>$I401=0</formula>
    </cfRule>
  </conditionalFormatting>
  <conditionalFormatting sqref="N401:P401">
    <cfRule type="expression" dxfId="31958" priority="47096">
      <formula>$I401=0</formula>
    </cfRule>
  </conditionalFormatting>
  <conditionalFormatting sqref="O401:P401">
    <cfRule type="cellIs" dxfId="31957" priority="47094" operator="lessThan">
      <formula>0</formula>
    </cfRule>
    <cfRule type="cellIs" dxfId="31956" priority="47095" operator="lessThan">
      <formula>0</formula>
    </cfRule>
  </conditionalFormatting>
  <conditionalFormatting sqref="Q401">
    <cfRule type="expression" dxfId="31955" priority="47093">
      <formula>$I401=0</formula>
    </cfRule>
  </conditionalFormatting>
  <conditionalFormatting sqref="R401:T401">
    <cfRule type="expression" dxfId="31954" priority="47092">
      <formula>$I401=0</formula>
    </cfRule>
  </conditionalFormatting>
  <conditionalFormatting sqref="S401:T401">
    <cfRule type="cellIs" dxfId="31953" priority="47090" operator="lessThan">
      <formula>0</formula>
    </cfRule>
    <cfRule type="cellIs" dxfId="31952" priority="47091" operator="lessThan">
      <formula>0</formula>
    </cfRule>
  </conditionalFormatting>
  <conditionalFormatting sqref="U401">
    <cfRule type="expression" dxfId="31951" priority="47089">
      <formula>$I401=0</formula>
    </cfRule>
  </conditionalFormatting>
  <conditionalFormatting sqref="B402">
    <cfRule type="expression" dxfId="31950" priority="47088">
      <formula>$I402=0</formula>
    </cfRule>
  </conditionalFormatting>
  <conditionalFormatting sqref="F402">
    <cfRule type="expression" dxfId="31949" priority="47087">
      <formula>$I402=0</formula>
    </cfRule>
  </conditionalFormatting>
  <conditionalFormatting sqref="I402">
    <cfRule type="expression" dxfId="31948" priority="47086">
      <formula>$I402=0</formula>
    </cfRule>
  </conditionalFormatting>
  <conditionalFormatting sqref="K402">
    <cfRule type="expression" dxfId="31947" priority="47085">
      <formula>$I402=0</formula>
    </cfRule>
  </conditionalFormatting>
  <conditionalFormatting sqref="M402">
    <cfRule type="expression" dxfId="31946" priority="47084">
      <formula>$I402=0</formula>
    </cfRule>
  </conditionalFormatting>
  <conditionalFormatting sqref="Q402">
    <cfRule type="expression" dxfId="31945" priority="47083">
      <formula>$I402=0</formula>
    </cfRule>
  </conditionalFormatting>
  <conditionalFormatting sqref="U402">
    <cfRule type="expression" dxfId="31944" priority="47082">
      <formula>$I402=0</formula>
    </cfRule>
  </conditionalFormatting>
  <conditionalFormatting sqref="B403">
    <cfRule type="expression" dxfId="31943" priority="47078">
      <formula>$I403=0</formula>
    </cfRule>
  </conditionalFormatting>
  <conditionalFormatting sqref="C403:E403">
    <cfRule type="expression" dxfId="31942" priority="47077">
      <formula>$I403=0</formula>
    </cfRule>
  </conditionalFormatting>
  <conditionalFormatting sqref="D403:E403">
    <cfRule type="cellIs" dxfId="31941" priority="47075" operator="lessThan">
      <formula>0</formula>
    </cfRule>
    <cfRule type="cellIs" dxfId="31940" priority="47076" operator="lessThan">
      <formula>0</formula>
    </cfRule>
  </conditionalFormatting>
  <conditionalFormatting sqref="F403">
    <cfRule type="expression" dxfId="31939" priority="47074">
      <formula>$I403=0</formula>
    </cfRule>
  </conditionalFormatting>
  <conditionalFormatting sqref="G403:H403">
    <cfRule type="cellIs" dxfId="31938" priority="47071" operator="lessThan">
      <formula>0</formula>
    </cfRule>
    <cfRule type="cellIs" dxfId="31937" priority="47072" operator="lessThan">
      <formula>0</formula>
    </cfRule>
  </conditionalFormatting>
  <conditionalFormatting sqref="I403">
    <cfRule type="expression" dxfId="31936" priority="47070">
      <formula>$I403=0</formula>
    </cfRule>
  </conditionalFormatting>
  <conditionalFormatting sqref="J403">
    <cfRule type="expression" dxfId="31935" priority="47069">
      <formula>$I403=0</formula>
    </cfRule>
  </conditionalFormatting>
  <conditionalFormatting sqref="K403">
    <cfRule type="expression" dxfId="31934" priority="47066">
      <formula>$I403=0</formula>
    </cfRule>
  </conditionalFormatting>
  <conditionalFormatting sqref="M403">
    <cfRule type="expression" dxfId="31933" priority="47062">
      <formula>$I403=0</formula>
    </cfRule>
  </conditionalFormatting>
  <conditionalFormatting sqref="N403:P403">
    <cfRule type="expression" dxfId="31932" priority="47061">
      <formula>$I403=0</formula>
    </cfRule>
  </conditionalFormatting>
  <conditionalFormatting sqref="O403:P403">
    <cfRule type="cellIs" dxfId="31931" priority="47059" operator="lessThan">
      <formula>0</formula>
    </cfRule>
    <cfRule type="cellIs" dxfId="31930" priority="47060" operator="lessThan">
      <formula>0</formula>
    </cfRule>
  </conditionalFormatting>
  <conditionalFormatting sqref="Q403">
    <cfRule type="expression" dxfId="31929" priority="47058">
      <formula>$I403=0</formula>
    </cfRule>
  </conditionalFormatting>
  <conditionalFormatting sqref="R403:T403">
    <cfRule type="expression" dxfId="31928" priority="47057">
      <formula>$I403=0</formula>
    </cfRule>
  </conditionalFormatting>
  <conditionalFormatting sqref="S403:T403">
    <cfRule type="cellIs" dxfId="31927" priority="47055" operator="lessThan">
      <formula>0</formula>
    </cfRule>
    <cfRule type="cellIs" dxfId="31926" priority="47056" operator="lessThan">
      <formula>0</formula>
    </cfRule>
  </conditionalFormatting>
  <conditionalFormatting sqref="U403">
    <cfRule type="expression" dxfId="31925" priority="47054">
      <formula>$I403=0</formula>
    </cfRule>
  </conditionalFormatting>
  <conditionalFormatting sqref="B404">
    <cfRule type="expression" dxfId="31924" priority="47053">
      <formula>$I404=0</formula>
    </cfRule>
  </conditionalFormatting>
  <conditionalFormatting sqref="F404">
    <cfRule type="expression" dxfId="31923" priority="47052">
      <formula>$I404=0</formula>
    </cfRule>
  </conditionalFormatting>
  <conditionalFormatting sqref="I404">
    <cfRule type="expression" dxfId="31922" priority="47051">
      <formula>$I404=0</formula>
    </cfRule>
  </conditionalFormatting>
  <conditionalFormatting sqref="K404">
    <cfRule type="expression" dxfId="31921" priority="47050">
      <formula>$I404=0</formula>
    </cfRule>
  </conditionalFormatting>
  <conditionalFormatting sqref="M404">
    <cfRule type="expression" dxfId="31920" priority="47049">
      <formula>$I404=0</formula>
    </cfRule>
  </conditionalFormatting>
  <conditionalFormatting sqref="Q404">
    <cfRule type="expression" dxfId="31919" priority="47048">
      <formula>$I404=0</formula>
    </cfRule>
  </conditionalFormatting>
  <conditionalFormatting sqref="U404">
    <cfRule type="expression" dxfId="31918" priority="47047">
      <formula>$I404=0</formula>
    </cfRule>
  </conditionalFormatting>
  <conditionalFormatting sqref="B405">
    <cfRule type="expression" dxfId="31917" priority="47043">
      <formula>$I405=0</formula>
    </cfRule>
  </conditionalFormatting>
  <conditionalFormatting sqref="C405:E405">
    <cfRule type="expression" dxfId="31916" priority="47042">
      <formula>$I405=0</formula>
    </cfRule>
  </conditionalFormatting>
  <conditionalFormatting sqref="D405:E405">
    <cfRule type="cellIs" dxfId="31915" priority="47040" operator="lessThan">
      <formula>0</formula>
    </cfRule>
    <cfRule type="cellIs" dxfId="31914" priority="47041" operator="lessThan">
      <formula>0</formula>
    </cfRule>
  </conditionalFormatting>
  <conditionalFormatting sqref="F405">
    <cfRule type="expression" dxfId="31913" priority="47039">
      <formula>$I405=0</formula>
    </cfRule>
  </conditionalFormatting>
  <conditionalFormatting sqref="G405:H405">
    <cfRule type="cellIs" dxfId="31912" priority="47036" operator="lessThan">
      <formula>0</formula>
    </cfRule>
    <cfRule type="cellIs" dxfId="31911" priority="47037" operator="lessThan">
      <formula>0</formula>
    </cfRule>
  </conditionalFormatting>
  <conditionalFormatting sqref="I405">
    <cfRule type="expression" dxfId="31910" priority="47035">
      <formula>$I405=0</formula>
    </cfRule>
  </conditionalFormatting>
  <conditionalFormatting sqref="J405">
    <cfRule type="expression" dxfId="31909" priority="47034">
      <formula>$I405=0</formula>
    </cfRule>
  </conditionalFormatting>
  <conditionalFormatting sqref="K405">
    <cfRule type="expression" dxfId="31908" priority="47031">
      <formula>$I405=0</formula>
    </cfRule>
  </conditionalFormatting>
  <conditionalFormatting sqref="M405">
    <cfRule type="expression" dxfId="31907" priority="47027">
      <formula>$I405=0</formula>
    </cfRule>
  </conditionalFormatting>
  <conditionalFormatting sqref="N405:P405">
    <cfRule type="expression" dxfId="31906" priority="47026">
      <formula>$I405=0</formula>
    </cfRule>
  </conditionalFormatting>
  <conditionalFormatting sqref="O405:P405">
    <cfRule type="cellIs" dxfId="31905" priority="47024" operator="lessThan">
      <formula>0</formula>
    </cfRule>
    <cfRule type="cellIs" dxfId="31904" priority="47025" operator="lessThan">
      <formula>0</formula>
    </cfRule>
  </conditionalFormatting>
  <conditionalFormatting sqref="Q405">
    <cfRule type="expression" dxfId="31903" priority="47023">
      <formula>$I405=0</formula>
    </cfRule>
  </conditionalFormatting>
  <conditionalFormatting sqref="R405:T405">
    <cfRule type="expression" dxfId="31902" priority="47022">
      <formula>$I405=0</formula>
    </cfRule>
  </conditionalFormatting>
  <conditionalFormatting sqref="S405:T405">
    <cfRule type="cellIs" dxfId="31901" priority="47020" operator="lessThan">
      <formula>0</formula>
    </cfRule>
    <cfRule type="cellIs" dxfId="31900" priority="47021" operator="lessThan">
      <formula>0</formula>
    </cfRule>
  </conditionalFormatting>
  <conditionalFormatting sqref="U405">
    <cfRule type="expression" dxfId="31899" priority="47019">
      <formula>$I405=0</formula>
    </cfRule>
  </conditionalFormatting>
  <conditionalFormatting sqref="B406">
    <cfRule type="expression" dxfId="31898" priority="47018">
      <formula>$I406=0</formula>
    </cfRule>
  </conditionalFormatting>
  <conditionalFormatting sqref="F406">
    <cfRule type="expression" dxfId="31897" priority="47017">
      <formula>$I406=0</formula>
    </cfRule>
  </conditionalFormatting>
  <conditionalFormatting sqref="I406">
    <cfRule type="expression" dxfId="31896" priority="47016">
      <formula>$I406=0</formula>
    </cfRule>
  </conditionalFormatting>
  <conditionalFormatting sqref="K406">
    <cfRule type="expression" dxfId="31895" priority="47015">
      <formula>$I406=0</formula>
    </cfRule>
  </conditionalFormatting>
  <conditionalFormatting sqref="M406">
    <cfRule type="expression" dxfId="31894" priority="47014">
      <formula>$I406=0</formula>
    </cfRule>
  </conditionalFormatting>
  <conditionalFormatting sqref="Q406">
    <cfRule type="expression" dxfId="31893" priority="47013">
      <formula>$I406=0</formula>
    </cfRule>
  </conditionalFormatting>
  <conditionalFormatting sqref="U406">
    <cfRule type="expression" dxfId="31892" priority="47012">
      <formula>$I406=0</formula>
    </cfRule>
  </conditionalFormatting>
  <conditionalFormatting sqref="B407">
    <cfRule type="expression" dxfId="31891" priority="47008">
      <formula>$I407=0</formula>
    </cfRule>
  </conditionalFormatting>
  <conditionalFormatting sqref="C407:E407">
    <cfRule type="expression" dxfId="31890" priority="47007">
      <formula>$I407=0</formula>
    </cfRule>
  </conditionalFormatting>
  <conditionalFormatting sqref="D407:E407">
    <cfRule type="cellIs" dxfId="31889" priority="47005" operator="lessThan">
      <formula>0</formula>
    </cfRule>
    <cfRule type="cellIs" dxfId="31888" priority="47006" operator="lessThan">
      <formula>0</formula>
    </cfRule>
  </conditionalFormatting>
  <conditionalFormatting sqref="F407">
    <cfRule type="expression" dxfId="31887" priority="47004">
      <formula>$I407=0</formula>
    </cfRule>
  </conditionalFormatting>
  <conditionalFormatting sqref="G407:H407">
    <cfRule type="cellIs" dxfId="31886" priority="47001" operator="lessThan">
      <formula>0</formula>
    </cfRule>
    <cfRule type="cellIs" dxfId="31885" priority="47002" operator="lessThan">
      <formula>0</formula>
    </cfRule>
  </conditionalFormatting>
  <conditionalFormatting sqref="I407">
    <cfRule type="expression" dxfId="31884" priority="47000">
      <formula>$I407=0</formula>
    </cfRule>
  </conditionalFormatting>
  <conditionalFormatting sqref="J407">
    <cfRule type="expression" dxfId="31883" priority="46999">
      <formula>$I407=0</formula>
    </cfRule>
  </conditionalFormatting>
  <conditionalFormatting sqref="K407">
    <cfRule type="expression" dxfId="31882" priority="46996">
      <formula>$I407=0</formula>
    </cfRule>
  </conditionalFormatting>
  <conditionalFormatting sqref="M407">
    <cfRule type="expression" dxfId="31881" priority="46992">
      <formula>$I407=0</formula>
    </cfRule>
  </conditionalFormatting>
  <conditionalFormatting sqref="N407:P407">
    <cfRule type="expression" dxfId="31880" priority="46991">
      <formula>$I407=0</formula>
    </cfRule>
  </conditionalFormatting>
  <conditionalFormatting sqref="O407:P407">
    <cfRule type="cellIs" dxfId="31879" priority="46989" operator="lessThan">
      <formula>0</formula>
    </cfRule>
    <cfRule type="cellIs" dxfId="31878" priority="46990" operator="lessThan">
      <formula>0</formula>
    </cfRule>
  </conditionalFormatting>
  <conditionalFormatting sqref="Q407">
    <cfRule type="expression" dxfId="31877" priority="46988">
      <formula>$I407=0</formula>
    </cfRule>
  </conditionalFormatting>
  <conditionalFormatting sqref="R407:T407">
    <cfRule type="expression" dxfId="31876" priority="46987">
      <formula>$I407=0</formula>
    </cfRule>
  </conditionalFormatting>
  <conditionalFormatting sqref="S407:T407">
    <cfRule type="cellIs" dxfId="31875" priority="46985" operator="lessThan">
      <formula>0</formula>
    </cfRule>
    <cfRule type="cellIs" dxfId="31874" priority="46986" operator="lessThan">
      <formula>0</formula>
    </cfRule>
  </conditionalFormatting>
  <conditionalFormatting sqref="U407">
    <cfRule type="expression" dxfId="31873" priority="46984">
      <formula>$I407=0</formula>
    </cfRule>
  </conditionalFormatting>
  <conditionalFormatting sqref="B408">
    <cfRule type="expression" dxfId="31872" priority="46983">
      <formula>$I408=0</formula>
    </cfRule>
  </conditionalFormatting>
  <conditionalFormatting sqref="F408">
    <cfRule type="expression" dxfId="31871" priority="46982">
      <formula>$I408=0</formula>
    </cfRule>
  </conditionalFormatting>
  <conditionalFormatting sqref="I408">
    <cfRule type="expression" dxfId="31870" priority="46981">
      <formula>$I408=0</formula>
    </cfRule>
  </conditionalFormatting>
  <conditionalFormatting sqref="K408">
    <cfRule type="expression" dxfId="31869" priority="46980">
      <formula>$I408=0</formula>
    </cfRule>
  </conditionalFormatting>
  <conditionalFormatting sqref="M408">
    <cfRule type="expression" dxfId="31868" priority="46979">
      <formula>$I408=0</formula>
    </cfRule>
  </conditionalFormatting>
  <conditionalFormatting sqref="Q408">
    <cfRule type="expression" dxfId="31867" priority="46978">
      <formula>$I408=0</formula>
    </cfRule>
  </conditionalFormatting>
  <conditionalFormatting sqref="U408">
    <cfRule type="expression" dxfId="31866" priority="46977">
      <formula>$I408=0</formula>
    </cfRule>
  </conditionalFormatting>
  <conditionalFormatting sqref="B409">
    <cfRule type="expression" dxfId="31865" priority="46973">
      <formula>$I409=0</formula>
    </cfRule>
  </conditionalFormatting>
  <conditionalFormatting sqref="C409:E409">
    <cfRule type="expression" dxfId="31864" priority="46972">
      <formula>$I409=0</formula>
    </cfRule>
  </conditionalFormatting>
  <conditionalFormatting sqref="D409:E409">
    <cfRule type="cellIs" dxfId="31863" priority="46970" operator="lessThan">
      <formula>0</formula>
    </cfRule>
    <cfRule type="cellIs" dxfId="31862" priority="46971" operator="lessThan">
      <formula>0</formula>
    </cfRule>
  </conditionalFormatting>
  <conditionalFormatting sqref="F409">
    <cfRule type="expression" dxfId="31861" priority="46969">
      <formula>$I409=0</formula>
    </cfRule>
  </conditionalFormatting>
  <conditionalFormatting sqref="G409:H409">
    <cfRule type="cellIs" dxfId="31860" priority="46966" operator="lessThan">
      <formula>0</formula>
    </cfRule>
    <cfRule type="cellIs" dxfId="31859" priority="46967" operator="lessThan">
      <formula>0</formula>
    </cfRule>
  </conditionalFormatting>
  <conditionalFormatting sqref="I409">
    <cfRule type="expression" dxfId="31858" priority="46965">
      <formula>$I409=0</formula>
    </cfRule>
  </conditionalFormatting>
  <conditionalFormatting sqref="J409">
    <cfRule type="expression" dxfId="31857" priority="46964">
      <formula>$I409=0</formula>
    </cfRule>
  </conditionalFormatting>
  <conditionalFormatting sqref="K409">
    <cfRule type="expression" dxfId="31856" priority="46961">
      <formula>$I409=0</formula>
    </cfRule>
  </conditionalFormatting>
  <conditionalFormatting sqref="M409">
    <cfRule type="expression" dxfId="31855" priority="46957">
      <formula>$I409=0</formula>
    </cfRule>
  </conditionalFormatting>
  <conditionalFormatting sqref="N409:P409">
    <cfRule type="expression" dxfId="31854" priority="46956">
      <formula>$I409=0</formula>
    </cfRule>
  </conditionalFormatting>
  <conditionalFormatting sqref="O409:P409">
    <cfRule type="cellIs" dxfId="31853" priority="46954" operator="lessThan">
      <formula>0</formula>
    </cfRule>
    <cfRule type="cellIs" dxfId="31852" priority="46955" operator="lessThan">
      <formula>0</formula>
    </cfRule>
  </conditionalFormatting>
  <conditionalFormatting sqref="Q409">
    <cfRule type="expression" dxfId="31851" priority="46953">
      <formula>$I409=0</formula>
    </cfRule>
  </conditionalFormatting>
  <conditionalFormatting sqref="R409:T409">
    <cfRule type="expression" dxfId="31850" priority="46952">
      <formula>$I409=0</formula>
    </cfRule>
  </conditionalFormatting>
  <conditionalFormatting sqref="S409:T409">
    <cfRule type="cellIs" dxfId="31849" priority="46950" operator="lessThan">
      <formula>0</formula>
    </cfRule>
    <cfRule type="cellIs" dxfId="31848" priority="46951" operator="lessThan">
      <formula>0</formula>
    </cfRule>
  </conditionalFormatting>
  <conditionalFormatting sqref="U409">
    <cfRule type="expression" dxfId="31847" priority="46949">
      <formula>$I409=0</formula>
    </cfRule>
  </conditionalFormatting>
  <conditionalFormatting sqref="B410">
    <cfRule type="expression" dxfId="31846" priority="46948">
      <formula>$I410=0</formula>
    </cfRule>
  </conditionalFormatting>
  <conditionalFormatting sqref="F410">
    <cfRule type="expression" dxfId="31845" priority="46947">
      <formula>$I410=0</formula>
    </cfRule>
  </conditionalFormatting>
  <conditionalFormatting sqref="I410">
    <cfRule type="expression" dxfId="31844" priority="46946">
      <formula>$I410=0</formula>
    </cfRule>
  </conditionalFormatting>
  <conditionalFormatting sqref="K410">
    <cfRule type="expression" dxfId="31843" priority="46945">
      <formula>$I410=0</formula>
    </cfRule>
  </conditionalFormatting>
  <conditionalFormatting sqref="M410">
    <cfRule type="expression" dxfId="31842" priority="46944">
      <formula>$I410=0</formula>
    </cfRule>
  </conditionalFormatting>
  <conditionalFormatting sqref="Q410">
    <cfRule type="expression" dxfId="31841" priority="46943">
      <formula>$I410=0</formula>
    </cfRule>
  </conditionalFormatting>
  <conditionalFormatting sqref="U410">
    <cfRule type="expression" dxfId="31840" priority="46942">
      <formula>$I410=0</formula>
    </cfRule>
  </conditionalFormatting>
  <conditionalFormatting sqref="B411">
    <cfRule type="expression" dxfId="31839" priority="46938">
      <formula>$I411=0</formula>
    </cfRule>
  </conditionalFormatting>
  <conditionalFormatting sqref="C411:E411">
    <cfRule type="expression" dxfId="31838" priority="46937">
      <formula>$I411=0</formula>
    </cfRule>
  </conditionalFormatting>
  <conditionalFormatting sqref="D411:E411">
    <cfRule type="cellIs" dxfId="31837" priority="46935" operator="lessThan">
      <formula>0</formula>
    </cfRule>
    <cfRule type="cellIs" dxfId="31836" priority="46936" operator="lessThan">
      <formula>0</formula>
    </cfRule>
  </conditionalFormatting>
  <conditionalFormatting sqref="F411">
    <cfRule type="expression" dxfId="31835" priority="46934">
      <formula>$I411=0</formula>
    </cfRule>
  </conditionalFormatting>
  <conditionalFormatting sqref="G411:H411">
    <cfRule type="cellIs" dxfId="31834" priority="46931" operator="lessThan">
      <formula>0</formula>
    </cfRule>
    <cfRule type="cellIs" dxfId="31833" priority="46932" operator="lessThan">
      <formula>0</formula>
    </cfRule>
  </conditionalFormatting>
  <conditionalFormatting sqref="I411">
    <cfRule type="expression" dxfId="31832" priority="46930">
      <formula>$I411=0</formula>
    </cfRule>
  </conditionalFormatting>
  <conditionalFormatting sqref="J411">
    <cfRule type="expression" dxfId="31831" priority="46929">
      <formula>$I411=0</formula>
    </cfRule>
  </conditionalFormatting>
  <conditionalFormatting sqref="K411">
    <cfRule type="expression" dxfId="31830" priority="46926">
      <formula>$I411=0</formula>
    </cfRule>
  </conditionalFormatting>
  <conditionalFormatting sqref="M411">
    <cfRule type="expression" dxfId="31829" priority="46922">
      <formula>$I411=0</formula>
    </cfRule>
  </conditionalFormatting>
  <conditionalFormatting sqref="N411:P411">
    <cfRule type="expression" dxfId="31828" priority="46921">
      <formula>$I411=0</formula>
    </cfRule>
  </conditionalFormatting>
  <conditionalFormatting sqref="O411:P411">
    <cfRule type="cellIs" dxfId="31827" priority="46919" operator="lessThan">
      <formula>0</formula>
    </cfRule>
    <cfRule type="cellIs" dxfId="31826" priority="46920" operator="lessThan">
      <formula>0</formula>
    </cfRule>
  </conditionalFormatting>
  <conditionalFormatting sqref="Q411">
    <cfRule type="expression" dxfId="31825" priority="46918">
      <formula>$I411=0</formula>
    </cfRule>
  </conditionalFormatting>
  <conditionalFormatting sqref="R411:T411">
    <cfRule type="expression" dxfId="31824" priority="46917">
      <formula>$I411=0</formula>
    </cfRule>
  </conditionalFormatting>
  <conditionalFormatting sqref="S411:T411">
    <cfRule type="cellIs" dxfId="31823" priority="46915" operator="lessThan">
      <formula>0</formula>
    </cfRule>
    <cfRule type="cellIs" dxfId="31822" priority="46916" operator="lessThan">
      <formula>0</formula>
    </cfRule>
  </conditionalFormatting>
  <conditionalFormatting sqref="U411">
    <cfRule type="expression" dxfId="31821" priority="46914">
      <formula>$I411=0</formula>
    </cfRule>
  </conditionalFormatting>
  <conditionalFormatting sqref="B412">
    <cfRule type="expression" dxfId="31820" priority="46913">
      <formula>$I412=0</formula>
    </cfRule>
  </conditionalFormatting>
  <conditionalFormatting sqref="F412">
    <cfRule type="expression" dxfId="31819" priority="46912">
      <formula>$I412=0</formula>
    </cfRule>
  </conditionalFormatting>
  <conditionalFormatting sqref="I412">
    <cfRule type="expression" dxfId="31818" priority="46911">
      <formula>$I412=0</formula>
    </cfRule>
  </conditionalFormatting>
  <conditionalFormatting sqref="K412">
    <cfRule type="expression" dxfId="31817" priority="46910">
      <formula>$I412=0</formula>
    </cfRule>
  </conditionalFormatting>
  <conditionalFormatting sqref="M412">
    <cfRule type="expression" dxfId="31816" priority="46909">
      <formula>$I412=0</formula>
    </cfRule>
  </conditionalFormatting>
  <conditionalFormatting sqref="Q412">
    <cfRule type="expression" dxfId="31815" priority="46908">
      <formula>$I412=0</formula>
    </cfRule>
  </conditionalFormatting>
  <conditionalFormatting sqref="U412">
    <cfRule type="expression" dxfId="31814" priority="46907">
      <formula>$I412=0</formula>
    </cfRule>
  </conditionalFormatting>
  <conditionalFormatting sqref="B413">
    <cfRule type="expression" dxfId="31813" priority="46903">
      <formula>$I413=0</formula>
    </cfRule>
  </conditionalFormatting>
  <conditionalFormatting sqref="C413:E413">
    <cfRule type="expression" dxfId="31812" priority="46902">
      <formula>$I413=0</formula>
    </cfRule>
  </conditionalFormatting>
  <conditionalFormatting sqref="D413:E413">
    <cfRule type="cellIs" dxfId="31811" priority="46900" operator="lessThan">
      <formula>0</formula>
    </cfRule>
    <cfRule type="cellIs" dxfId="31810" priority="46901" operator="lessThan">
      <formula>0</formula>
    </cfRule>
  </conditionalFormatting>
  <conditionalFormatting sqref="F413">
    <cfRule type="expression" dxfId="31809" priority="46899">
      <formula>$I413=0</formula>
    </cfRule>
  </conditionalFormatting>
  <conditionalFormatting sqref="G413:H413">
    <cfRule type="cellIs" dxfId="31808" priority="46896" operator="lessThan">
      <formula>0</formula>
    </cfRule>
    <cfRule type="cellIs" dxfId="31807" priority="46897" operator="lessThan">
      <formula>0</formula>
    </cfRule>
  </conditionalFormatting>
  <conditionalFormatting sqref="I413">
    <cfRule type="expression" dxfId="31806" priority="46895">
      <formula>$I413=0</formula>
    </cfRule>
  </conditionalFormatting>
  <conditionalFormatting sqref="J413">
    <cfRule type="expression" dxfId="31805" priority="46894">
      <formula>$I413=0</formula>
    </cfRule>
  </conditionalFormatting>
  <conditionalFormatting sqref="K413">
    <cfRule type="expression" dxfId="31804" priority="46891">
      <formula>$I413=0</formula>
    </cfRule>
  </conditionalFormatting>
  <conditionalFormatting sqref="M413">
    <cfRule type="expression" dxfId="31803" priority="46887">
      <formula>$I413=0</formula>
    </cfRule>
  </conditionalFormatting>
  <conditionalFormatting sqref="N413:P413">
    <cfRule type="expression" dxfId="31802" priority="46886">
      <formula>$I413=0</formula>
    </cfRule>
  </conditionalFormatting>
  <conditionalFormatting sqref="O413:P413">
    <cfRule type="cellIs" dxfId="31801" priority="46884" operator="lessThan">
      <formula>0</formula>
    </cfRule>
    <cfRule type="cellIs" dxfId="31800" priority="46885" operator="lessThan">
      <formula>0</formula>
    </cfRule>
  </conditionalFormatting>
  <conditionalFormatting sqref="Q413">
    <cfRule type="expression" dxfId="31799" priority="46883">
      <formula>$I413=0</formula>
    </cfRule>
  </conditionalFormatting>
  <conditionalFormatting sqref="R413:T413">
    <cfRule type="expression" dxfId="31798" priority="46882">
      <formula>$I413=0</formula>
    </cfRule>
  </conditionalFormatting>
  <conditionalFormatting sqref="S413:T413">
    <cfRule type="cellIs" dxfId="31797" priority="46880" operator="lessThan">
      <formula>0</formula>
    </cfRule>
    <cfRule type="cellIs" dxfId="31796" priority="46881" operator="lessThan">
      <formula>0</formula>
    </cfRule>
  </conditionalFormatting>
  <conditionalFormatting sqref="U413">
    <cfRule type="expression" dxfId="31795" priority="46879">
      <formula>$I413=0</formula>
    </cfRule>
  </conditionalFormatting>
  <conditionalFormatting sqref="B414">
    <cfRule type="expression" dxfId="31794" priority="46878">
      <formula>$I414=0</formula>
    </cfRule>
  </conditionalFormatting>
  <conditionalFormatting sqref="F414">
    <cfRule type="expression" dxfId="31793" priority="46877">
      <formula>$I414=0</formula>
    </cfRule>
  </conditionalFormatting>
  <conditionalFormatting sqref="I414">
    <cfRule type="expression" dxfId="31792" priority="46876">
      <formula>$I414=0</formula>
    </cfRule>
  </conditionalFormatting>
  <conditionalFormatting sqref="K414">
    <cfRule type="expression" dxfId="31791" priority="46875">
      <formula>$I414=0</formula>
    </cfRule>
  </conditionalFormatting>
  <conditionalFormatting sqref="M414">
    <cfRule type="expression" dxfId="31790" priority="46874">
      <formula>$I414=0</formula>
    </cfRule>
  </conditionalFormatting>
  <conditionalFormatting sqref="Q414">
    <cfRule type="expression" dxfId="31789" priority="46873">
      <formula>$I414=0</formula>
    </cfRule>
  </conditionalFormatting>
  <conditionalFormatting sqref="U414">
    <cfRule type="expression" dxfId="31788" priority="46872">
      <formula>$I414=0</formula>
    </cfRule>
  </conditionalFormatting>
  <conditionalFormatting sqref="B415">
    <cfRule type="expression" dxfId="31787" priority="46868">
      <formula>$I415=0</formula>
    </cfRule>
  </conditionalFormatting>
  <conditionalFormatting sqref="C415:E415">
    <cfRule type="expression" dxfId="31786" priority="46867">
      <formula>$I415=0</formula>
    </cfRule>
  </conditionalFormatting>
  <conditionalFormatting sqref="D415:E415">
    <cfRule type="cellIs" dxfId="31785" priority="46865" operator="lessThan">
      <formula>0</formula>
    </cfRule>
    <cfRule type="cellIs" dxfId="31784" priority="46866" operator="lessThan">
      <formula>0</formula>
    </cfRule>
  </conditionalFormatting>
  <conditionalFormatting sqref="F415">
    <cfRule type="expression" dxfId="31783" priority="46864">
      <formula>$I415=0</formula>
    </cfRule>
  </conditionalFormatting>
  <conditionalFormatting sqref="G415:H415">
    <cfRule type="cellIs" dxfId="31782" priority="46861" operator="lessThan">
      <formula>0</formula>
    </cfRule>
    <cfRule type="cellIs" dxfId="31781" priority="46862" operator="lessThan">
      <formula>0</formula>
    </cfRule>
  </conditionalFormatting>
  <conditionalFormatting sqref="I415">
    <cfRule type="expression" dxfId="31780" priority="46860">
      <formula>$I415=0</formula>
    </cfRule>
  </conditionalFormatting>
  <conditionalFormatting sqref="J415">
    <cfRule type="expression" dxfId="31779" priority="46859">
      <formula>$I415=0</formula>
    </cfRule>
  </conditionalFormatting>
  <conditionalFormatting sqref="K415">
    <cfRule type="expression" dxfId="31778" priority="46856">
      <formula>$I415=0</formula>
    </cfRule>
  </conditionalFormatting>
  <conditionalFormatting sqref="M415">
    <cfRule type="expression" dxfId="31777" priority="46852">
      <formula>$I415=0</formula>
    </cfRule>
  </conditionalFormatting>
  <conditionalFormatting sqref="N415:P415">
    <cfRule type="expression" dxfId="31776" priority="46851">
      <formula>$I415=0</formula>
    </cfRule>
  </conditionalFormatting>
  <conditionalFormatting sqref="O415:P415">
    <cfRule type="cellIs" dxfId="31775" priority="46849" operator="lessThan">
      <formula>0</formula>
    </cfRule>
    <cfRule type="cellIs" dxfId="31774" priority="46850" operator="lessThan">
      <formula>0</formula>
    </cfRule>
  </conditionalFormatting>
  <conditionalFormatting sqref="Q415">
    <cfRule type="expression" dxfId="31773" priority="46848">
      <formula>$I415=0</formula>
    </cfRule>
  </conditionalFormatting>
  <conditionalFormatting sqref="R415:T415">
    <cfRule type="expression" dxfId="31772" priority="46847">
      <formula>$I415=0</formula>
    </cfRule>
  </conditionalFormatting>
  <conditionalFormatting sqref="S415:T415">
    <cfRule type="cellIs" dxfId="31771" priority="46845" operator="lessThan">
      <formula>0</formula>
    </cfRule>
    <cfRule type="cellIs" dxfId="31770" priority="46846" operator="lessThan">
      <formula>0</formula>
    </cfRule>
  </conditionalFormatting>
  <conditionalFormatting sqref="U415">
    <cfRule type="expression" dxfId="31769" priority="46844">
      <formula>$I415=0</formula>
    </cfRule>
  </conditionalFormatting>
  <conditionalFormatting sqref="B416">
    <cfRule type="expression" dxfId="31768" priority="46843">
      <formula>$I416=0</formula>
    </cfRule>
  </conditionalFormatting>
  <conditionalFormatting sqref="F416">
    <cfRule type="expression" dxfId="31767" priority="46842">
      <formula>$I416=0</formula>
    </cfRule>
  </conditionalFormatting>
  <conditionalFormatting sqref="I416">
    <cfRule type="expression" dxfId="31766" priority="46841">
      <formula>$I416=0</formula>
    </cfRule>
  </conditionalFormatting>
  <conditionalFormatting sqref="K416">
    <cfRule type="expression" dxfId="31765" priority="46840">
      <formula>$I416=0</formula>
    </cfRule>
  </conditionalFormatting>
  <conditionalFormatting sqref="M416">
    <cfRule type="expression" dxfId="31764" priority="46839">
      <formula>$I416=0</formula>
    </cfRule>
  </conditionalFormatting>
  <conditionalFormatting sqref="Q416">
    <cfRule type="expression" dxfId="31763" priority="46838">
      <formula>$I416=0</formula>
    </cfRule>
  </conditionalFormatting>
  <conditionalFormatting sqref="U416">
    <cfRule type="expression" dxfId="31762" priority="46837">
      <formula>$I416=0</formula>
    </cfRule>
  </conditionalFormatting>
  <conditionalFormatting sqref="B417">
    <cfRule type="expression" dxfId="31761" priority="46833">
      <formula>$I417=0</formula>
    </cfRule>
  </conditionalFormatting>
  <conditionalFormatting sqref="C417:E417">
    <cfRule type="expression" dxfId="31760" priority="46832">
      <formula>$I417=0</formula>
    </cfRule>
  </conditionalFormatting>
  <conditionalFormatting sqref="D417:E417">
    <cfRule type="cellIs" dxfId="31759" priority="46830" operator="lessThan">
      <formula>0</formula>
    </cfRule>
    <cfRule type="cellIs" dxfId="31758" priority="46831" operator="lessThan">
      <formula>0</formula>
    </cfRule>
  </conditionalFormatting>
  <conditionalFormatting sqref="F417">
    <cfRule type="expression" dxfId="31757" priority="46829">
      <formula>$I417=0</formula>
    </cfRule>
  </conditionalFormatting>
  <conditionalFormatting sqref="G417:H417">
    <cfRule type="cellIs" dxfId="31756" priority="46826" operator="lessThan">
      <formula>0</formula>
    </cfRule>
    <cfRule type="cellIs" dxfId="31755" priority="46827" operator="lessThan">
      <formula>0</formula>
    </cfRule>
  </conditionalFormatting>
  <conditionalFormatting sqref="I417">
    <cfRule type="expression" dxfId="31754" priority="46825">
      <formula>$I417=0</formula>
    </cfRule>
  </conditionalFormatting>
  <conditionalFormatting sqref="J417">
    <cfRule type="expression" dxfId="31753" priority="46824">
      <formula>$I417=0</formula>
    </cfRule>
  </conditionalFormatting>
  <conditionalFormatting sqref="K417">
    <cfRule type="expression" dxfId="31752" priority="46821">
      <formula>$I417=0</formula>
    </cfRule>
  </conditionalFormatting>
  <conditionalFormatting sqref="M417">
    <cfRule type="expression" dxfId="31751" priority="46817">
      <formula>$I417=0</formula>
    </cfRule>
  </conditionalFormatting>
  <conditionalFormatting sqref="N417:P417">
    <cfRule type="expression" dxfId="31750" priority="46816">
      <formula>$I417=0</formula>
    </cfRule>
  </conditionalFormatting>
  <conditionalFormatting sqref="O417:P417">
    <cfRule type="cellIs" dxfId="31749" priority="46814" operator="lessThan">
      <formula>0</formula>
    </cfRule>
    <cfRule type="cellIs" dxfId="31748" priority="46815" operator="lessThan">
      <formula>0</formula>
    </cfRule>
  </conditionalFormatting>
  <conditionalFormatting sqref="Q417">
    <cfRule type="expression" dxfId="31747" priority="46813">
      <formula>$I417=0</formula>
    </cfRule>
  </conditionalFormatting>
  <conditionalFormatting sqref="R417:T417">
    <cfRule type="expression" dxfId="31746" priority="46812">
      <formula>$I417=0</formula>
    </cfRule>
  </conditionalFormatting>
  <conditionalFormatting sqref="S417:T417">
    <cfRule type="cellIs" dxfId="31745" priority="46810" operator="lessThan">
      <formula>0</formula>
    </cfRule>
    <cfRule type="cellIs" dxfId="31744" priority="46811" operator="lessThan">
      <formula>0</formula>
    </cfRule>
  </conditionalFormatting>
  <conditionalFormatting sqref="U417">
    <cfRule type="expression" dxfId="31743" priority="46809">
      <formula>$I417=0</formula>
    </cfRule>
  </conditionalFormatting>
  <conditionalFormatting sqref="B418">
    <cfRule type="expression" dxfId="31742" priority="46808">
      <formula>$I418=0</formula>
    </cfRule>
  </conditionalFormatting>
  <conditionalFormatting sqref="F418">
    <cfRule type="expression" dxfId="31741" priority="46807">
      <formula>$I418=0</formula>
    </cfRule>
  </conditionalFormatting>
  <conditionalFormatting sqref="I418">
    <cfRule type="expression" dxfId="31740" priority="46806">
      <formula>$I418=0</formula>
    </cfRule>
  </conditionalFormatting>
  <conditionalFormatting sqref="K418">
    <cfRule type="expression" dxfId="31739" priority="46805">
      <formula>$I418=0</formula>
    </cfRule>
  </conditionalFormatting>
  <conditionalFormatting sqref="M418">
    <cfRule type="expression" dxfId="31738" priority="46804">
      <formula>$I418=0</formula>
    </cfRule>
  </conditionalFormatting>
  <conditionalFormatting sqref="Q418">
    <cfRule type="expression" dxfId="31737" priority="46803">
      <formula>$I418=0</formula>
    </cfRule>
  </conditionalFormatting>
  <conditionalFormatting sqref="U418">
    <cfRule type="expression" dxfId="31736" priority="46802">
      <formula>$I418=0</formula>
    </cfRule>
  </conditionalFormatting>
  <conditionalFormatting sqref="B419">
    <cfRule type="expression" dxfId="31735" priority="46798">
      <formula>$I419=0</formula>
    </cfRule>
  </conditionalFormatting>
  <conditionalFormatting sqref="C419:E419">
    <cfRule type="expression" dxfId="31734" priority="46797">
      <formula>$I419=0</formula>
    </cfRule>
  </conditionalFormatting>
  <conditionalFormatting sqref="D419:E419">
    <cfRule type="cellIs" dxfId="31733" priority="46795" operator="lessThan">
      <formula>0</formula>
    </cfRule>
    <cfRule type="cellIs" dxfId="31732" priority="46796" operator="lessThan">
      <formula>0</formula>
    </cfRule>
  </conditionalFormatting>
  <conditionalFormatting sqref="F419">
    <cfRule type="expression" dxfId="31731" priority="46794">
      <formula>$I419=0</formula>
    </cfRule>
  </conditionalFormatting>
  <conditionalFormatting sqref="G419:H419">
    <cfRule type="cellIs" dxfId="31730" priority="46791" operator="lessThan">
      <formula>0</formula>
    </cfRule>
    <cfRule type="cellIs" dxfId="31729" priority="46792" operator="lessThan">
      <formula>0</formula>
    </cfRule>
  </conditionalFormatting>
  <conditionalFormatting sqref="I419">
    <cfRule type="expression" dxfId="31728" priority="46790">
      <formula>$I419=0</formula>
    </cfRule>
  </conditionalFormatting>
  <conditionalFormatting sqref="J419">
    <cfRule type="expression" dxfId="31727" priority="46789">
      <formula>$I419=0</formula>
    </cfRule>
  </conditionalFormatting>
  <conditionalFormatting sqref="K419">
    <cfRule type="expression" dxfId="31726" priority="46786">
      <formula>$I419=0</formula>
    </cfRule>
  </conditionalFormatting>
  <conditionalFormatting sqref="M419">
    <cfRule type="expression" dxfId="31725" priority="46782">
      <formula>$I419=0</formula>
    </cfRule>
  </conditionalFormatting>
  <conditionalFormatting sqref="N419:P419">
    <cfRule type="expression" dxfId="31724" priority="46781">
      <formula>$I419=0</formula>
    </cfRule>
  </conditionalFormatting>
  <conditionalFormatting sqref="O419:P419">
    <cfRule type="cellIs" dxfId="31723" priority="46779" operator="lessThan">
      <formula>0</formula>
    </cfRule>
    <cfRule type="cellIs" dxfId="31722" priority="46780" operator="lessThan">
      <formula>0</formula>
    </cfRule>
  </conditionalFormatting>
  <conditionalFormatting sqref="Q419">
    <cfRule type="expression" dxfId="31721" priority="46778">
      <formula>$I419=0</formula>
    </cfRule>
  </conditionalFormatting>
  <conditionalFormatting sqref="R419:T419">
    <cfRule type="expression" dxfId="31720" priority="46777">
      <formula>$I419=0</formula>
    </cfRule>
  </conditionalFormatting>
  <conditionalFormatting sqref="S419:T419">
    <cfRule type="cellIs" dxfId="31719" priority="46775" operator="lessThan">
      <formula>0</formula>
    </cfRule>
    <cfRule type="cellIs" dxfId="31718" priority="46776" operator="lessThan">
      <formula>0</formula>
    </cfRule>
  </conditionalFormatting>
  <conditionalFormatting sqref="U419">
    <cfRule type="expression" dxfId="31717" priority="46774">
      <formula>$I419=0</formula>
    </cfRule>
  </conditionalFormatting>
  <conditionalFormatting sqref="B420">
    <cfRule type="expression" dxfId="31716" priority="46773">
      <formula>$I420=0</formula>
    </cfRule>
  </conditionalFormatting>
  <conditionalFormatting sqref="F420">
    <cfRule type="expression" dxfId="31715" priority="46772">
      <formula>$I420=0</formula>
    </cfRule>
  </conditionalFormatting>
  <conditionalFormatting sqref="I420">
    <cfRule type="expression" dxfId="31714" priority="46771">
      <formula>$I420=0</formula>
    </cfRule>
  </conditionalFormatting>
  <conditionalFormatting sqref="K420">
    <cfRule type="expression" dxfId="31713" priority="46770">
      <formula>$I420=0</formula>
    </cfRule>
  </conditionalFormatting>
  <conditionalFormatting sqref="M420">
    <cfRule type="expression" dxfId="31712" priority="46769">
      <formula>$I420=0</formula>
    </cfRule>
  </conditionalFormatting>
  <conditionalFormatting sqref="Q420">
    <cfRule type="expression" dxfId="31711" priority="46768">
      <formula>$I420=0</formula>
    </cfRule>
  </conditionalFormatting>
  <conditionalFormatting sqref="U420">
    <cfRule type="expression" dxfId="31710" priority="46767">
      <formula>$I420=0</formula>
    </cfRule>
  </conditionalFormatting>
  <conditionalFormatting sqref="B421">
    <cfRule type="expression" dxfId="31709" priority="46763">
      <formula>$I421=0</formula>
    </cfRule>
  </conditionalFormatting>
  <conditionalFormatting sqref="C421:E421">
    <cfRule type="expression" dxfId="31708" priority="46762">
      <formula>$I421=0</formula>
    </cfRule>
  </conditionalFormatting>
  <conditionalFormatting sqref="D421:E421">
    <cfRule type="cellIs" dxfId="31707" priority="46760" operator="lessThan">
      <formula>0</formula>
    </cfRule>
    <cfRule type="cellIs" dxfId="31706" priority="46761" operator="lessThan">
      <formula>0</formula>
    </cfRule>
  </conditionalFormatting>
  <conditionalFormatting sqref="F421">
    <cfRule type="expression" dxfId="31705" priority="46759">
      <formula>$I421=0</formula>
    </cfRule>
  </conditionalFormatting>
  <conditionalFormatting sqref="G421:H421">
    <cfRule type="cellIs" dxfId="31704" priority="46756" operator="lessThan">
      <formula>0</formula>
    </cfRule>
    <cfRule type="cellIs" dxfId="31703" priority="46757" operator="lessThan">
      <formula>0</formula>
    </cfRule>
  </conditionalFormatting>
  <conditionalFormatting sqref="I421">
    <cfRule type="expression" dxfId="31702" priority="46755">
      <formula>$I421=0</formula>
    </cfRule>
  </conditionalFormatting>
  <conditionalFormatting sqref="J421">
    <cfRule type="expression" dxfId="31701" priority="46754">
      <formula>$I421=0</formula>
    </cfRule>
  </conditionalFormatting>
  <conditionalFormatting sqref="K421">
    <cfRule type="expression" dxfId="31700" priority="46751">
      <formula>$I421=0</formula>
    </cfRule>
  </conditionalFormatting>
  <conditionalFormatting sqref="M421">
    <cfRule type="expression" dxfId="31699" priority="46747">
      <formula>$I421=0</formula>
    </cfRule>
  </conditionalFormatting>
  <conditionalFormatting sqref="N421:P421">
    <cfRule type="expression" dxfId="31698" priority="46746">
      <formula>$I421=0</formula>
    </cfRule>
  </conditionalFormatting>
  <conditionalFormatting sqref="O421:P421">
    <cfRule type="cellIs" dxfId="31697" priority="46744" operator="lessThan">
      <formula>0</formula>
    </cfRule>
    <cfRule type="cellIs" dxfId="31696" priority="46745" operator="lessThan">
      <formula>0</formula>
    </cfRule>
  </conditionalFormatting>
  <conditionalFormatting sqref="Q421">
    <cfRule type="expression" dxfId="31695" priority="46743">
      <formula>$I421=0</formula>
    </cfRule>
  </conditionalFormatting>
  <conditionalFormatting sqref="R421:T421">
    <cfRule type="expression" dxfId="31694" priority="46742">
      <formula>$I421=0</formula>
    </cfRule>
  </conditionalFormatting>
  <conditionalFormatting sqref="S421:T421">
    <cfRule type="cellIs" dxfId="31693" priority="46740" operator="lessThan">
      <formula>0</formula>
    </cfRule>
    <cfRule type="cellIs" dxfId="31692" priority="46741" operator="lessThan">
      <formula>0</formula>
    </cfRule>
  </conditionalFormatting>
  <conditionalFormatting sqref="U421">
    <cfRule type="expression" dxfId="31691" priority="46739">
      <formula>$I421=0</formula>
    </cfRule>
  </conditionalFormatting>
  <conditionalFormatting sqref="B422">
    <cfRule type="expression" dxfId="31690" priority="46738">
      <formula>$I422=0</formula>
    </cfRule>
  </conditionalFormatting>
  <conditionalFormatting sqref="F422">
    <cfRule type="expression" dxfId="31689" priority="46737">
      <formula>$I422=0</formula>
    </cfRule>
  </conditionalFormatting>
  <conditionalFormatting sqref="I422">
    <cfRule type="expression" dxfId="31688" priority="46736">
      <formula>$I422=0</formula>
    </cfRule>
  </conditionalFormatting>
  <conditionalFormatting sqref="K422">
    <cfRule type="expression" dxfId="31687" priority="46735">
      <formula>$I422=0</formula>
    </cfRule>
  </conditionalFormatting>
  <conditionalFormatting sqref="M422">
    <cfRule type="expression" dxfId="31686" priority="46734">
      <formula>$I422=0</formula>
    </cfRule>
  </conditionalFormatting>
  <conditionalFormatting sqref="Q422">
    <cfRule type="expression" dxfId="31685" priority="46733">
      <formula>$I422=0</formula>
    </cfRule>
  </conditionalFormatting>
  <conditionalFormatting sqref="U422">
    <cfRule type="expression" dxfId="31684" priority="46732">
      <formula>$I422=0</formula>
    </cfRule>
  </conditionalFormatting>
  <conditionalFormatting sqref="B423">
    <cfRule type="expression" dxfId="31683" priority="46728">
      <formula>$I423=0</formula>
    </cfRule>
  </conditionalFormatting>
  <conditionalFormatting sqref="C423:E423">
    <cfRule type="expression" dxfId="31682" priority="46727">
      <formula>$I423=0</formula>
    </cfRule>
  </conditionalFormatting>
  <conditionalFormatting sqref="D423:E423">
    <cfRule type="cellIs" dxfId="31681" priority="46725" operator="lessThan">
      <formula>0</formula>
    </cfRule>
    <cfRule type="cellIs" dxfId="31680" priority="46726" operator="lessThan">
      <formula>0</formula>
    </cfRule>
  </conditionalFormatting>
  <conditionalFormatting sqref="F423">
    <cfRule type="expression" dxfId="31679" priority="46724">
      <formula>$I423=0</formula>
    </cfRule>
  </conditionalFormatting>
  <conditionalFormatting sqref="G423:H423">
    <cfRule type="cellIs" dxfId="31678" priority="46721" operator="lessThan">
      <formula>0</formula>
    </cfRule>
    <cfRule type="cellIs" dxfId="31677" priority="46722" operator="lessThan">
      <formula>0</formula>
    </cfRule>
  </conditionalFormatting>
  <conditionalFormatting sqref="I423">
    <cfRule type="expression" dxfId="31676" priority="46720">
      <formula>$I423=0</formula>
    </cfRule>
  </conditionalFormatting>
  <conditionalFormatting sqref="J423">
    <cfRule type="expression" dxfId="31675" priority="46719">
      <formula>$I423=0</formula>
    </cfRule>
  </conditionalFormatting>
  <conditionalFormatting sqref="K423">
    <cfRule type="expression" dxfId="31674" priority="46716">
      <formula>$I423=0</formula>
    </cfRule>
  </conditionalFormatting>
  <conditionalFormatting sqref="M423">
    <cfRule type="expression" dxfId="31673" priority="46712">
      <formula>$I423=0</formula>
    </cfRule>
  </conditionalFormatting>
  <conditionalFormatting sqref="N423:P423">
    <cfRule type="expression" dxfId="31672" priority="46711">
      <formula>$I423=0</formula>
    </cfRule>
  </conditionalFormatting>
  <conditionalFormatting sqref="O423:P423">
    <cfRule type="cellIs" dxfId="31671" priority="46709" operator="lessThan">
      <formula>0</formula>
    </cfRule>
    <cfRule type="cellIs" dxfId="31670" priority="46710" operator="lessThan">
      <formula>0</formula>
    </cfRule>
  </conditionalFormatting>
  <conditionalFormatting sqref="Q423">
    <cfRule type="expression" dxfId="31669" priority="46708">
      <formula>$I423=0</formula>
    </cfRule>
  </conditionalFormatting>
  <conditionalFormatting sqref="R423:T423">
    <cfRule type="expression" dxfId="31668" priority="46707">
      <formula>$I423=0</formula>
    </cfRule>
  </conditionalFormatting>
  <conditionalFormatting sqref="S423:T423">
    <cfRule type="cellIs" dxfId="31667" priority="46705" operator="lessThan">
      <formula>0</formula>
    </cfRule>
    <cfRule type="cellIs" dxfId="31666" priority="46706" operator="lessThan">
      <formula>0</formula>
    </cfRule>
  </conditionalFormatting>
  <conditionalFormatting sqref="U423">
    <cfRule type="expression" dxfId="31665" priority="46704">
      <formula>$I423=0</formula>
    </cfRule>
  </conditionalFormatting>
  <conditionalFormatting sqref="B424">
    <cfRule type="expression" dxfId="31664" priority="46703">
      <formula>$I424=0</formula>
    </cfRule>
  </conditionalFormatting>
  <conditionalFormatting sqref="F424">
    <cfRule type="expression" dxfId="31663" priority="46702">
      <formula>$I424=0</formula>
    </cfRule>
  </conditionalFormatting>
  <conditionalFormatting sqref="I424">
    <cfRule type="expression" dxfId="31662" priority="46701">
      <formula>$I424=0</formula>
    </cfRule>
  </conditionalFormatting>
  <conditionalFormatting sqref="K424">
    <cfRule type="expression" dxfId="31661" priority="46700">
      <formula>$I424=0</formula>
    </cfRule>
  </conditionalFormatting>
  <conditionalFormatting sqref="M424">
    <cfRule type="expression" dxfId="31660" priority="46699">
      <formula>$I424=0</formula>
    </cfRule>
  </conditionalFormatting>
  <conditionalFormatting sqref="Q424">
    <cfRule type="expression" dxfId="31659" priority="46698">
      <formula>$I424=0</formula>
    </cfRule>
  </conditionalFormatting>
  <conditionalFormatting sqref="U424">
    <cfRule type="expression" dxfId="31658" priority="46697">
      <formula>$I424=0</formula>
    </cfRule>
  </conditionalFormatting>
  <conditionalFormatting sqref="B425">
    <cfRule type="expression" dxfId="31657" priority="46693">
      <formula>$I425=0</formula>
    </cfRule>
  </conditionalFormatting>
  <conditionalFormatting sqref="C425:E425">
    <cfRule type="expression" dxfId="31656" priority="46692">
      <formula>$I425=0</formula>
    </cfRule>
  </conditionalFormatting>
  <conditionalFormatting sqref="D425:E425">
    <cfRule type="cellIs" dxfId="31655" priority="46690" operator="lessThan">
      <formula>0</formula>
    </cfRule>
    <cfRule type="cellIs" dxfId="31654" priority="46691" operator="lessThan">
      <formula>0</formula>
    </cfRule>
  </conditionalFormatting>
  <conditionalFormatting sqref="F425">
    <cfRule type="expression" dxfId="31653" priority="46689">
      <formula>$I425=0</formula>
    </cfRule>
  </conditionalFormatting>
  <conditionalFormatting sqref="G425:H425">
    <cfRule type="cellIs" dxfId="31652" priority="46686" operator="lessThan">
      <formula>0</formula>
    </cfRule>
    <cfRule type="cellIs" dxfId="31651" priority="46687" operator="lessThan">
      <formula>0</formula>
    </cfRule>
  </conditionalFormatting>
  <conditionalFormatting sqref="I425">
    <cfRule type="expression" dxfId="31650" priority="46685">
      <formula>$I425=0</formula>
    </cfRule>
  </conditionalFormatting>
  <conditionalFormatting sqref="J425">
    <cfRule type="expression" dxfId="31649" priority="46684">
      <formula>$I425=0</formula>
    </cfRule>
  </conditionalFormatting>
  <conditionalFormatting sqref="K425">
    <cfRule type="expression" dxfId="31648" priority="46681">
      <formula>$I425=0</formula>
    </cfRule>
  </conditionalFormatting>
  <conditionalFormatting sqref="M425">
    <cfRule type="expression" dxfId="31647" priority="46677">
      <formula>$I425=0</formula>
    </cfRule>
  </conditionalFormatting>
  <conditionalFormatting sqref="N425:P425">
    <cfRule type="expression" dxfId="31646" priority="46676">
      <formula>$I425=0</formula>
    </cfRule>
  </conditionalFormatting>
  <conditionalFormatting sqref="O425:P425">
    <cfRule type="cellIs" dxfId="31645" priority="46674" operator="lessThan">
      <formula>0</formula>
    </cfRule>
    <cfRule type="cellIs" dxfId="31644" priority="46675" operator="lessThan">
      <formula>0</formula>
    </cfRule>
  </conditionalFormatting>
  <conditionalFormatting sqref="Q425">
    <cfRule type="expression" dxfId="31643" priority="46673">
      <formula>$I425=0</formula>
    </cfRule>
  </conditionalFormatting>
  <conditionalFormatting sqref="R425:T425">
    <cfRule type="expression" dxfId="31642" priority="46672">
      <formula>$I425=0</formula>
    </cfRule>
  </conditionalFormatting>
  <conditionalFormatting sqref="S425:T425">
    <cfRule type="cellIs" dxfId="31641" priority="46670" operator="lessThan">
      <formula>0</formula>
    </cfRule>
    <cfRule type="cellIs" dxfId="31640" priority="46671" operator="lessThan">
      <formula>0</formula>
    </cfRule>
  </conditionalFormatting>
  <conditionalFormatting sqref="U425">
    <cfRule type="expression" dxfId="31639" priority="46669">
      <formula>$I425=0</formula>
    </cfRule>
  </conditionalFormatting>
  <conditionalFormatting sqref="B426">
    <cfRule type="expression" dxfId="31638" priority="46668">
      <formula>$I426=0</formula>
    </cfRule>
  </conditionalFormatting>
  <conditionalFormatting sqref="F426">
    <cfRule type="expression" dxfId="31637" priority="46667">
      <formula>$I426=0</formula>
    </cfRule>
  </conditionalFormatting>
  <conditionalFormatting sqref="I426">
    <cfRule type="expression" dxfId="31636" priority="46666">
      <formula>$I426=0</formula>
    </cfRule>
  </conditionalFormatting>
  <conditionalFormatting sqref="K426">
    <cfRule type="expression" dxfId="31635" priority="46665">
      <formula>$I426=0</formula>
    </cfRule>
  </conditionalFormatting>
  <conditionalFormatting sqref="M426">
    <cfRule type="expression" dxfId="31634" priority="46664">
      <formula>$I426=0</formula>
    </cfRule>
  </conditionalFormatting>
  <conditionalFormatting sqref="Q426">
    <cfRule type="expression" dxfId="31633" priority="46663">
      <formula>$I426=0</formula>
    </cfRule>
  </conditionalFormatting>
  <conditionalFormatting sqref="U426">
    <cfRule type="expression" dxfId="31632" priority="46662">
      <formula>$I426=0</formula>
    </cfRule>
  </conditionalFormatting>
  <conditionalFormatting sqref="B427">
    <cfRule type="expression" dxfId="31631" priority="46658">
      <formula>$I427=0</formula>
    </cfRule>
  </conditionalFormatting>
  <conditionalFormatting sqref="C427:E427">
    <cfRule type="expression" dxfId="31630" priority="46657">
      <formula>$I427=0</formula>
    </cfRule>
  </conditionalFormatting>
  <conditionalFormatting sqref="D427:E427">
    <cfRule type="cellIs" dxfId="31629" priority="46655" operator="lessThan">
      <formula>0</formula>
    </cfRule>
    <cfRule type="cellIs" dxfId="31628" priority="46656" operator="lessThan">
      <formula>0</formula>
    </cfRule>
  </conditionalFormatting>
  <conditionalFormatting sqref="F427">
    <cfRule type="expression" dxfId="31627" priority="46654">
      <formula>$I427=0</formula>
    </cfRule>
  </conditionalFormatting>
  <conditionalFormatting sqref="G427:H427">
    <cfRule type="cellIs" dxfId="31626" priority="46651" operator="lessThan">
      <formula>0</formula>
    </cfRule>
    <cfRule type="cellIs" dxfId="31625" priority="46652" operator="lessThan">
      <formula>0</formula>
    </cfRule>
  </conditionalFormatting>
  <conditionalFormatting sqref="I427">
    <cfRule type="expression" dxfId="31624" priority="46650">
      <formula>$I427=0</formula>
    </cfRule>
  </conditionalFormatting>
  <conditionalFormatting sqref="J427">
    <cfRule type="expression" dxfId="31623" priority="46649">
      <formula>$I427=0</formula>
    </cfRule>
  </conditionalFormatting>
  <conditionalFormatting sqref="K427">
    <cfRule type="expression" dxfId="31622" priority="46646">
      <formula>$I427=0</formula>
    </cfRule>
  </conditionalFormatting>
  <conditionalFormatting sqref="M427">
    <cfRule type="expression" dxfId="31621" priority="46642">
      <formula>$I427=0</formula>
    </cfRule>
  </conditionalFormatting>
  <conditionalFormatting sqref="N427:P427">
    <cfRule type="expression" dxfId="31620" priority="46641">
      <formula>$I427=0</formula>
    </cfRule>
  </conditionalFormatting>
  <conditionalFormatting sqref="O427:P427">
    <cfRule type="cellIs" dxfId="31619" priority="46639" operator="lessThan">
      <formula>0</formula>
    </cfRule>
    <cfRule type="cellIs" dxfId="31618" priority="46640" operator="lessThan">
      <formula>0</formula>
    </cfRule>
  </conditionalFormatting>
  <conditionalFormatting sqref="Q427">
    <cfRule type="expression" dxfId="31617" priority="46638">
      <formula>$I427=0</formula>
    </cfRule>
  </conditionalFormatting>
  <conditionalFormatting sqref="R427:T427">
    <cfRule type="expression" dxfId="31616" priority="46637">
      <formula>$I427=0</formula>
    </cfRule>
  </conditionalFormatting>
  <conditionalFormatting sqref="S427:T427">
    <cfRule type="cellIs" dxfId="31615" priority="46635" operator="lessThan">
      <formula>0</formula>
    </cfRule>
    <cfRule type="cellIs" dxfId="31614" priority="46636" operator="lessThan">
      <formula>0</formula>
    </cfRule>
  </conditionalFormatting>
  <conditionalFormatting sqref="U427">
    <cfRule type="expression" dxfId="31613" priority="46634">
      <formula>$I427=0</formula>
    </cfRule>
  </conditionalFormatting>
  <conditionalFormatting sqref="B428">
    <cfRule type="expression" dxfId="31612" priority="46633">
      <formula>$I428=0</formula>
    </cfRule>
  </conditionalFormatting>
  <conditionalFormatting sqref="F428">
    <cfRule type="expression" dxfId="31611" priority="46632">
      <formula>$I428=0</formula>
    </cfRule>
  </conditionalFormatting>
  <conditionalFormatting sqref="I428">
    <cfRule type="expression" dxfId="31610" priority="46631">
      <formula>$I428=0</formula>
    </cfRule>
  </conditionalFormatting>
  <conditionalFormatting sqref="K428">
    <cfRule type="expression" dxfId="31609" priority="46630">
      <formula>$I428=0</formula>
    </cfRule>
  </conditionalFormatting>
  <conditionalFormatting sqref="M428">
    <cfRule type="expression" dxfId="31608" priority="46629">
      <formula>$I428=0</formula>
    </cfRule>
  </conditionalFormatting>
  <conditionalFormatting sqref="Q428">
    <cfRule type="expression" dxfId="31607" priority="46628">
      <formula>$I428=0</formula>
    </cfRule>
  </conditionalFormatting>
  <conditionalFormatting sqref="U428">
    <cfRule type="expression" dxfId="31606" priority="46627">
      <formula>$I428=0</formula>
    </cfRule>
  </conditionalFormatting>
  <conditionalFormatting sqref="B429">
    <cfRule type="expression" dxfId="31605" priority="46623">
      <formula>$I429=0</formula>
    </cfRule>
  </conditionalFormatting>
  <conditionalFormatting sqref="C429:E429">
    <cfRule type="expression" dxfId="31604" priority="46622">
      <formula>$I429=0</formula>
    </cfRule>
  </conditionalFormatting>
  <conditionalFormatting sqref="D429:E429">
    <cfRule type="cellIs" dxfId="31603" priority="46620" operator="lessThan">
      <formula>0</formula>
    </cfRule>
    <cfRule type="cellIs" dxfId="31602" priority="46621" operator="lessThan">
      <formula>0</formula>
    </cfRule>
  </conditionalFormatting>
  <conditionalFormatting sqref="F429">
    <cfRule type="expression" dxfId="31601" priority="46619">
      <formula>$I429=0</formula>
    </cfRule>
  </conditionalFormatting>
  <conditionalFormatting sqref="G429:H429">
    <cfRule type="cellIs" dxfId="31600" priority="46616" operator="lessThan">
      <formula>0</formula>
    </cfRule>
    <cfRule type="cellIs" dxfId="31599" priority="46617" operator="lessThan">
      <formula>0</formula>
    </cfRule>
  </conditionalFormatting>
  <conditionalFormatting sqref="I429">
    <cfRule type="expression" dxfId="31598" priority="46615">
      <formula>$I429=0</formula>
    </cfRule>
  </conditionalFormatting>
  <conditionalFormatting sqref="J429">
    <cfRule type="expression" dxfId="31597" priority="46614">
      <formula>$I429=0</formula>
    </cfRule>
  </conditionalFormatting>
  <conditionalFormatting sqref="K429">
    <cfRule type="expression" dxfId="31596" priority="46611">
      <formula>$I429=0</formula>
    </cfRule>
  </conditionalFormatting>
  <conditionalFormatting sqref="M429">
    <cfRule type="expression" dxfId="31595" priority="46607">
      <formula>$I429=0</formula>
    </cfRule>
  </conditionalFormatting>
  <conditionalFormatting sqref="N429:P429">
    <cfRule type="expression" dxfId="31594" priority="46606">
      <formula>$I429=0</formula>
    </cfRule>
  </conditionalFormatting>
  <conditionalFormatting sqref="O429:P429">
    <cfRule type="cellIs" dxfId="31593" priority="46604" operator="lessThan">
      <formula>0</formula>
    </cfRule>
    <cfRule type="cellIs" dxfId="31592" priority="46605" operator="lessThan">
      <formula>0</formula>
    </cfRule>
  </conditionalFormatting>
  <conditionalFormatting sqref="Q429">
    <cfRule type="expression" dxfId="31591" priority="46603">
      <formula>$I429=0</formula>
    </cfRule>
  </conditionalFormatting>
  <conditionalFormatting sqref="R429:T429">
    <cfRule type="expression" dxfId="31590" priority="46602">
      <formula>$I429=0</formula>
    </cfRule>
  </conditionalFormatting>
  <conditionalFormatting sqref="S429:T429">
    <cfRule type="cellIs" dxfId="31589" priority="46600" operator="lessThan">
      <formula>0</formula>
    </cfRule>
    <cfRule type="cellIs" dxfId="31588" priority="46601" operator="lessThan">
      <formula>0</formula>
    </cfRule>
  </conditionalFormatting>
  <conditionalFormatting sqref="U429">
    <cfRule type="expression" dxfId="31587" priority="46599">
      <formula>$I429=0</formula>
    </cfRule>
  </conditionalFormatting>
  <conditionalFormatting sqref="B430">
    <cfRule type="expression" dxfId="31586" priority="46598">
      <formula>$I430=0</formula>
    </cfRule>
  </conditionalFormatting>
  <conditionalFormatting sqref="F430">
    <cfRule type="expression" dxfId="31585" priority="46597">
      <formula>$I430=0</formula>
    </cfRule>
  </conditionalFormatting>
  <conditionalFormatting sqref="I430">
    <cfRule type="expression" dxfId="31584" priority="46596">
      <formula>$I430=0</formula>
    </cfRule>
  </conditionalFormatting>
  <conditionalFormatting sqref="K430">
    <cfRule type="expression" dxfId="31583" priority="46595">
      <formula>$I430=0</formula>
    </cfRule>
  </conditionalFormatting>
  <conditionalFormatting sqref="M430">
    <cfRule type="expression" dxfId="31582" priority="46594">
      <formula>$I430=0</formula>
    </cfRule>
  </conditionalFormatting>
  <conditionalFormatting sqref="Q430">
    <cfRule type="expression" dxfId="31581" priority="46593">
      <formula>$I430=0</formula>
    </cfRule>
  </conditionalFormatting>
  <conditionalFormatting sqref="U430">
    <cfRule type="expression" dxfId="31580" priority="46592">
      <formula>$I430=0</formula>
    </cfRule>
  </conditionalFormatting>
  <conditionalFormatting sqref="B431">
    <cfRule type="expression" dxfId="31579" priority="46588">
      <formula>$I431=0</formula>
    </cfRule>
  </conditionalFormatting>
  <conditionalFormatting sqref="C431:E431">
    <cfRule type="expression" dxfId="31578" priority="46587">
      <formula>$I431=0</formula>
    </cfRule>
  </conditionalFormatting>
  <conditionalFormatting sqref="D431:E431">
    <cfRule type="cellIs" dxfId="31577" priority="46585" operator="lessThan">
      <formula>0</formula>
    </cfRule>
    <cfRule type="cellIs" dxfId="31576" priority="46586" operator="lessThan">
      <formula>0</formula>
    </cfRule>
  </conditionalFormatting>
  <conditionalFormatting sqref="F431">
    <cfRule type="expression" dxfId="31575" priority="46584">
      <formula>$I431=0</formula>
    </cfRule>
  </conditionalFormatting>
  <conditionalFormatting sqref="G431:H431">
    <cfRule type="cellIs" dxfId="31574" priority="46581" operator="lessThan">
      <formula>0</formula>
    </cfRule>
    <cfRule type="cellIs" dxfId="31573" priority="46582" operator="lessThan">
      <formula>0</formula>
    </cfRule>
  </conditionalFormatting>
  <conditionalFormatting sqref="I431">
    <cfRule type="expression" dxfId="31572" priority="46580">
      <formula>$I431=0</formula>
    </cfRule>
  </conditionalFormatting>
  <conditionalFormatting sqref="J431">
    <cfRule type="expression" dxfId="31571" priority="46579">
      <formula>$I431=0</formula>
    </cfRule>
  </conditionalFormatting>
  <conditionalFormatting sqref="K431">
    <cfRule type="expression" dxfId="31570" priority="46576">
      <formula>$I431=0</formula>
    </cfRule>
  </conditionalFormatting>
  <conditionalFormatting sqref="M431">
    <cfRule type="expression" dxfId="31569" priority="46572">
      <formula>$I431=0</formula>
    </cfRule>
  </conditionalFormatting>
  <conditionalFormatting sqref="N431:P431">
    <cfRule type="expression" dxfId="31568" priority="46571">
      <formula>$I431=0</formula>
    </cfRule>
  </conditionalFormatting>
  <conditionalFormatting sqref="O431:P431">
    <cfRule type="cellIs" dxfId="31567" priority="46569" operator="lessThan">
      <formula>0</formula>
    </cfRule>
    <cfRule type="cellIs" dxfId="31566" priority="46570" operator="lessThan">
      <formula>0</formula>
    </cfRule>
  </conditionalFormatting>
  <conditionalFormatting sqref="Q431">
    <cfRule type="expression" dxfId="31565" priority="46568">
      <formula>$I431=0</formula>
    </cfRule>
  </conditionalFormatting>
  <conditionalFormatting sqref="R431:T431">
    <cfRule type="expression" dxfId="31564" priority="46567">
      <formula>$I431=0</formula>
    </cfRule>
  </conditionalFormatting>
  <conditionalFormatting sqref="S431:T431">
    <cfRule type="cellIs" dxfId="31563" priority="46565" operator="lessThan">
      <formula>0</formula>
    </cfRule>
    <cfRule type="cellIs" dxfId="31562" priority="46566" operator="lessThan">
      <formula>0</formula>
    </cfRule>
  </conditionalFormatting>
  <conditionalFormatting sqref="U431">
    <cfRule type="expression" dxfId="31561" priority="46564">
      <formula>$I431=0</formula>
    </cfRule>
  </conditionalFormatting>
  <conditionalFormatting sqref="B432">
    <cfRule type="expression" dxfId="31560" priority="46563">
      <formula>$I432=0</formula>
    </cfRule>
  </conditionalFormatting>
  <conditionalFormatting sqref="F432">
    <cfRule type="expression" dxfId="31559" priority="46562">
      <formula>$I432=0</formula>
    </cfRule>
  </conditionalFormatting>
  <conditionalFormatting sqref="I432">
    <cfRule type="expression" dxfId="31558" priority="46561">
      <formula>$I432=0</formula>
    </cfRule>
  </conditionalFormatting>
  <conditionalFormatting sqref="K432">
    <cfRule type="expression" dxfId="31557" priority="46560">
      <formula>$I432=0</formula>
    </cfRule>
  </conditionalFormatting>
  <conditionalFormatting sqref="M432">
    <cfRule type="expression" dxfId="31556" priority="46559">
      <formula>$I432=0</formula>
    </cfRule>
  </conditionalFormatting>
  <conditionalFormatting sqref="Q432">
    <cfRule type="expression" dxfId="31555" priority="46558">
      <formula>$I432=0</formula>
    </cfRule>
  </conditionalFormatting>
  <conditionalFormatting sqref="U432">
    <cfRule type="expression" dxfId="31554" priority="46557">
      <formula>$I432=0</formula>
    </cfRule>
  </conditionalFormatting>
  <conditionalFormatting sqref="B433">
    <cfRule type="expression" dxfId="31553" priority="46553">
      <formula>$I433=0</formula>
    </cfRule>
  </conditionalFormatting>
  <conditionalFormatting sqref="C433:E433">
    <cfRule type="expression" dxfId="31552" priority="46552">
      <formula>$I433=0</formula>
    </cfRule>
  </conditionalFormatting>
  <conditionalFormatting sqref="D433:E433">
    <cfRule type="cellIs" dxfId="31551" priority="46550" operator="lessThan">
      <formula>0</formula>
    </cfRule>
    <cfRule type="cellIs" dxfId="31550" priority="46551" operator="lessThan">
      <formula>0</formula>
    </cfRule>
  </conditionalFormatting>
  <conditionalFormatting sqref="F433">
    <cfRule type="expression" dxfId="31549" priority="46549">
      <formula>$I433=0</formula>
    </cfRule>
  </conditionalFormatting>
  <conditionalFormatting sqref="G433:H433">
    <cfRule type="cellIs" dxfId="31548" priority="46546" operator="lessThan">
      <formula>0</formula>
    </cfRule>
    <cfRule type="cellIs" dxfId="31547" priority="46547" operator="lessThan">
      <formula>0</formula>
    </cfRule>
  </conditionalFormatting>
  <conditionalFormatting sqref="I433">
    <cfRule type="expression" dxfId="31546" priority="46545">
      <formula>$I433=0</formula>
    </cfRule>
  </conditionalFormatting>
  <conditionalFormatting sqref="J433">
    <cfRule type="expression" dxfId="31545" priority="46544">
      <formula>$I433=0</formula>
    </cfRule>
  </conditionalFormatting>
  <conditionalFormatting sqref="K433">
    <cfRule type="expression" dxfId="31544" priority="46541">
      <formula>$I433=0</formula>
    </cfRule>
  </conditionalFormatting>
  <conditionalFormatting sqref="M433">
    <cfRule type="expression" dxfId="31543" priority="46537">
      <formula>$I433=0</formula>
    </cfRule>
  </conditionalFormatting>
  <conditionalFormatting sqref="N433:P433">
    <cfRule type="expression" dxfId="31542" priority="46536">
      <formula>$I433=0</formula>
    </cfRule>
  </conditionalFormatting>
  <conditionalFormatting sqref="O433:P433">
    <cfRule type="cellIs" dxfId="31541" priority="46534" operator="lessThan">
      <formula>0</formula>
    </cfRule>
    <cfRule type="cellIs" dxfId="31540" priority="46535" operator="lessThan">
      <formula>0</formula>
    </cfRule>
  </conditionalFormatting>
  <conditionalFormatting sqref="Q433">
    <cfRule type="expression" dxfId="31539" priority="46533">
      <formula>$I433=0</formula>
    </cfRule>
  </conditionalFormatting>
  <conditionalFormatting sqref="R433:T433">
    <cfRule type="expression" dxfId="31538" priority="46532">
      <formula>$I433=0</formula>
    </cfRule>
  </conditionalFormatting>
  <conditionalFormatting sqref="S433:T433">
    <cfRule type="cellIs" dxfId="31537" priority="46530" operator="lessThan">
      <formula>0</formula>
    </cfRule>
    <cfRule type="cellIs" dxfId="31536" priority="46531" operator="lessThan">
      <formula>0</formula>
    </cfRule>
  </conditionalFormatting>
  <conditionalFormatting sqref="U433">
    <cfRule type="expression" dxfId="31535" priority="46529">
      <formula>$I433=0</formula>
    </cfRule>
  </conditionalFormatting>
  <conditionalFormatting sqref="B434">
    <cfRule type="expression" dxfId="31534" priority="46528">
      <formula>$I434=0</formula>
    </cfRule>
  </conditionalFormatting>
  <conditionalFormatting sqref="F434">
    <cfRule type="expression" dxfId="31533" priority="46527">
      <formula>$I434=0</formula>
    </cfRule>
  </conditionalFormatting>
  <conditionalFormatting sqref="I434">
    <cfRule type="expression" dxfId="31532" priority="46526">
      <formula>$I434=0</formula>
    </cfRule>
  </conditionalFormatting>
  <conditionalFormatting sqref="K434">
    <cfRule type="expression" dxfId="31531" priority="46525">
      <formula>$I434=0</formula>
    </cfRule>
  </conditionalFormatting>
  <conditionalFormatting sqref="M434">
    <cfRule type="expression" dxfId="31530" priority="46524">
      <formula>$I434=0</formula>
    </cfRule>
  </conditionalFormatting>
  <conditionalFormatting sqref="Q434">
    <cfRule type="expression" dxfId="31529" priority="46523">
      <formula>$I434=0</formula>
    </cfRule>
  </conditionalFormatting>
  <conditionalFormatting sqref="U434">
    <cfRule type="expression" dxfId="31528" priority="46522">
      <formula>$I434=0</formula>
    </cfRule>
  </conditionalFormatting>
  <conditionalFormatting sqref="B435">
    <cfRule type="expression" dxfId="31527" priority="46518">
      <formula>$I435=0</formula>
    </cfRule>
  </conditionalFormatting>
  <conditionalFormatting sqref="C435:E435">
    <cfRule type="expression" dxfId="31526" priority="46517">
      <formula>$I435=0</formula>
    </cfRule>
  </conditionalFormatting>
  <conditionalFormatting sqref="D435:E435">
    <cfRule type="cellIs" dxfId="31525" priority="46515" operator="lessThan">
      <formula>0</formula>
    </cfRule>
    <cfRule type="cellIs" dxfId="31524" priority="46516" operator="lessThan">
      <formula>0</formula>
    </cfRule>
  </conditionalFormatting>
  <conditionalFormatting sqref="F435">
    <cfRule type="expression" dxfId="31523" priority="46514">
      <formula>$I435=0</formula>
    </cfRule>
  </conditionalFormatting>
  <conditionalFormatting sqref="G435:H435">
    <cfRule type="cellIs" dxfId="31522" priority="46511" operator="lessThan">
      <formula>0</formula>
    </cfRule>
    <cfRule type="cellIs" dxfId="31521" priority="46512" operator="lessThan">
      <formula>0</formula>
    </cfRule>
  </conditionalFormatting>
  <conditionalFormatting sqref="I435">
    <cfRule type="expression" dxfId="31520" priority="46510">
      <formula>$I435=0</formula>
    </cfRule>
  </conditionalFormatting>
  <conditionalFormatting sqref="J435">
    <cfRule type="expression" dxfId="31519" priority="46509">
      <formula>$I435=0</formula>
    </cfRule>
  </conditionalFormatting>
  <conditionalFormatting sqref="K435">
    <cfRule type="expression" dxfId="31518" priority="46506">
      <formula>$I435=0</formula>
    </cfRule>
  </conditionalFormatting>
  <conditionalFormatting sqref="M435">
    <cfRule type="expression" dxfId="31517" priority="46502">
      <formula>$I435=0</formula>
    </cfRule>
  </conditionalFormatting>
  <conditionalFormatting sqref="N435:P435">
    <cfRule type="expression" dxfId="31516" priority="46501">
      <formula>$I435=0</formula>
    </cfRule>
  </conditionalFormatting>
  <conditionalFormatting sqref="O435:P435">
    <cfRule type="cellIs" dxfId="31515" priority="46499" operator="lessThan">
      <formula>0</formula>
    </cfRule>
    <cfRule type="cellIs" dxfId="31514" priority="46500" operator="lessThan">
      <formula>0</formula>
    </cfRule>
  </conditionalFormatting>
  <conditionalFormatting sqref="Q435">
    <cfRule type="expression" dxfId="31513" priority="46498">
      <formula>$I435=0</formula>
    </cfRule>
  </conditionalFormatting>
  <conditionalFormatting sqref="R435:T435">
    <cfRule type="expression" dxfId="31512" priority="46497">
      <formula>$I435=0</formula>
    </cfRule>
  </conditionalFormatting>
  <conditionalFormatting sqref="S435:T435">
    <cfRule type="cellIs" dxfId="31511" priority="46495" operator="lessThan">
      <formula>0</formula>
    </cfRule>
    <cfRule type="cellIs" dxfId="31510" priority="46496" operator="lessThan">
      <formula>0</formula>
    </cfRule>
  </conditionalFormatting>
  <conditionalFormatting sqref="U435">
    <cfRule type="expression" dxfId="31509" priority="46494">
      <formula>$I435=0</formula>
    </cfRule>
  </conditionalFormatting>
  <conditionalFormatting sqref="B436">
    <cfRule type="expression" dxfId="31508" priority="46493">
      <formula>$I436=0</formula>
    </cfRule>
  </conditionalFormatting>
  <conditionalFormatting sqref="F436">
    <cfRule type="expression" dxfId="31507" priority="46492">
      <formula>$I436=0</formula>
    </cfRule>
  </conditionalFormatting>
  <conditionalFormatting sqref="I436">
    <cfRule type="expression" dxfId="31506" priority="46491">
      <formula>$I436=0</formula>
    </cfRule>
  </conditionalFormatting>
  <conditionalFormatting sqref="K436">
    <cfRule type="expression" dxfId="31505" priority="46490">
      <formula>$I436=0</formula>
    </cfRule>
  </conditionalFormatting>
  <conditionalFormatting sqref="M436">
    <cfRule type="expression" dxfId="31504" priority="46489">
      <formula>$I436=0</formula>
    </cfRule>
  </conditionalFormatting>
  <conditionalFormatting sqref="Q436">
    <cfRule type="expression" dxfId="31503" priority="46488">
      <formula>$I436=0</formula>
    </cfRule>
  </conditionalFormatting>
  <conditionalFormatting sqref="U436">
    <cfRule type="expression" dxfId="31502" priority="46487">
      <formula>$I436=0</formula>
    </cfRule>
  </conditionalFormatting>
  <conditionalFormatting sqref="B437">
    <cfRule type="expression" dxfId="31501" priority="46483">
      <formula>$I437=0</formula>
    </cfRule>
  </conditionalFormatting>
  <conditionalFormatting sqref="C437:E437">
    <cfRule type="expression" dxfId="31500" priority="46482">
      <formula>$I437=0</formula>
    </cfRule>
  </conditionalFormatting>
  <conditionalFormatting sqref="D437:E437">
    <cfRule type="cellIs" dxfId="31499" priority="46480" operator="lessThan">
      <formula>0</formula>
    </cfRule>
    <cfRule type="cellIs" dxfId="31498" priority="46481" operator="lessThan">
      <formula>0</formula>
    </cfRule>
  </conditionalFormatting>
  <conditionalFormatting sqref="F437">
    <cfRule type="expression" dxfId="31497" priority="46479">
      <formula>$I437=0</formula>
    </cfRule>
  </conditionalFormatting>
  <conditionalFormatting sqref="G437:H437">
    <cfRule type="cellIs" dxfId="31496" priority="46476" operator="lessThan">
      <formula>0</formula>
    </cfRule>
    <cfRule type="cellIs" dxfId="31495" priority="46477" operator="lessThan">
      <formula>0</formula>
    </cfRule>
  </conditionalFormatting>
  <conditionalFormatting sqref="I437">
    <cfRule type="expression" dxfId="31494" priority="46475">
      <formula>$I437=0</formula>
    </cfRule>
  </conditionalFormatting>
  <conditionalFormatting sqref="J437">
    <cfRule type="expression" dxfId="31493" priority="46474">
      <formula>$I437=0</formula>
    </cfRule>
  </conditionalFormatting>
  <conditionalFormatting sqref="K437">
    <cfRule type="expression" dxfId="31492" priority="46471">
      <formula>$I437=0</formula>
    </cfRule>
  </conditionalFormatting>
  <conditionalFormatting sqref="M437">
    <cfRule type="expression" dxfId="31491" priority="46467">
      <formula>$I437=0</formula>
    </cfRule>
  </conditionalFormatting>
  <conditionalFormatting sqref="N437:P437">
    <cfRule type="expression" dxfId="31490" priority="46466">
      <formula>$I437=0</formula>
    </cfRule>
  </conditionalFormatting>
  <conditionalFormatting sqref="O437:P437">
    <cfRule type="cellIs" dxfId="31489" priority="46464" operator="lessThan">
      <formula>0</formula>
    </cfRule>
    <cfRule type="cellIs" dxfId="31488" priority="46465" operator="lessThan">
      <formula>0</formula>
    </cfRule>
  </conditionalFormatting>
  <conditionalFormatting sqref="Q437">
    <cfRule type="expression" dxfId="31487" priority="46463">
      <formula>$I437=0</formula>
    </cfRule>
  </conditionalFormatting>
  <conditionalFormatting sqref="R437:T437">
    <cfRule type="expression" dxfId="31486" priority="46462">
      <formula>$I437=0</formula>
    </cfRule>
  </conditionalFormatting>
  <conditionalFormatting sqref="S437:T437">
    <cfRule type="cellIs" dxfId="31485" priority="46460" operator="lessThan">
      <formula>0</formula>
    </cfRule>
    <cfRule type="cellIs" dxfId="31484" priority="46461" operator="lessThan">
      <formula>0</formula>
    </cfRule>
  </conditionalFormatting>
  <conditionalFormatting sqref="U437">
    <cfRule type="expression" dxfId="31483" priority="46459">
      <formula>$I437=0</formula>
    </cfRule>
  </conditionalFormatting>
  <conditionalFormatting sqref="B438">
    <cfRule type="expression" dxfId="31482" priority="46458">
      <formula>$I438=0</formula>
    </cfRule>
  </conditionalFormatting>
  <conditionalFormatting sqref="F438">
    <cfRule type="expression" dxfId="31481" priority="46457">
      <formula>$I438=0</formula>
    </cfRule>
  </conditionalFormatting>
  <conditionalFormatting sqref="I438">
    <cfRule type="expression" dxfId="31480" priority="46456">
      <formula>$I438=0</formula>
    </cfRule>
  </conditionalFormatting>
  <conditionalFormatting sqref="K438">
    <cfRule type="expression" dxfId="31479" priority="46455">
      <formula>$I438=0</formula>
    </cfRule>
  </conditionalFormatting>
  <conditionalFormatting sqref="M438">
    <cfRule type="expression" dxfId="31478" priority="46454">
      <formula>$I438=0</formula>
    </cfRule>
  </conditionalFormatting>
  <conditionalFormatting sqref="Q438">
    <cfRule type="expression" dxfId="31477" priority="46453">
      <formula>$I438=0</formula>
    </cfRule>
  </conditionalFormatting>
  <conditionalFormatting sqref="U438">
    <cfRule type="expression" dxfId="31476" priority="46452">
      <formula>$I438=0</formula>
    </cfRule>
  </conditionalFormatting>
  <conditionalFormatting sqref="B439">
    <cfRule type="expression" dxfId="31475" priority="46448">
      <formula>$I439=0</formula>
    </cfRule>
  </conditionalFormatting>
  <conditionalFormatting sqref="C439:E439">
    <cfRule type="expression" dxfId="31474" priority="46447">
      <formula>$I439=0</formula>
    </cfRule>
  </conditionalFormatting>
  <conditionalFormatting sqref="D439:E439">
    <cfRule type="cellIs" dxfId="31473" priority="46445" operator="lessThan">
      <formula>0</formula>
    </cfRule>
    <cfRule type="cellIs" dxfId="31472" priority="46446" operator="lessThan">
      <formula>0</formula>
    </cfRule>
  </conditionalFormatting>
  <conditionalFormatting sqref="F439">
    <cfRule type="expression" dxfId="31471" priority="46444">
      <formula>$I439=0</formula>
    </cfRule>
  </conditionalFormatting>
  <conditionalFormatting sqref="G439:H439">
    <cfRule type="cellIs" dxfId="31470" priority="46441" operator="lessThan">
      <formula>0</formula>
    </cfRule>
    <cfRule type="cellIs" dxfId="31469" priority="46442" operator="lessThan">
      <formula>0</formula>
    </cfRule>
  </conditionalFormatting>
  <conditionalFormatting sqref="I439">
    <cfRule type="expression" dxfId="31468" priority="46440">
      <formula>$I439=0</formula>
    </cfRule>
  </conditionalFormatting>
  <conditionalFormatting sqref="J439">
    <cfRule type="expression" dxfId="31467" priority="46439">
      <formula>$I439=0</formula>
    </cfRule>
  </conditionalFormatting>
  <conditionalFormatting sqref="K439">
    <cfRule type="expression" dxfId="31466" priority="46436">
      <formula>$I439=0</formula>
    </cfRule>
  </conditionalFormatting>
  <conditionalFormatting sqref="M439">
    <cfRule type="expression" dxfId="31465" priority="46432">
      <formula>$I439=0</formula>
    </cfRule>
  </conditionalFormatting>
  <conditionalFormatting sqref="N439:P439">
    <cfRule type="expression" dxfId="31464" priority="46431">
      <formula>$I439=0</formula>
    </cfRule>
  </conditionalFormatting>
  <conditionalFormatting sqref="O439:P439">
    <cfRule type="cellIs" dxfId="31463" priority="46429" operator="lessThan">
      <formula>0</formula>
    </cfRule>
    <cfRule type="cellIs" dxfId="31462" priority="46430" operator="lessThan">
      <formula>0</formula>
    </cfRule>
  </conditionalFormatting>
  <conditionalFormatting sqref="Q439">
    <cfRule type="expression" dxfId="31461" priority="46428">
      <formula>$I439=0</formula>
    </cfRule>
  </conditionalFormatting>
  <conditionalFormatting sqref="R439:T439">
    <cfRule type="expression" dxfId="31460" priority="46427">
      <formula>$I439=0</formula>
    </cfRule>
  </conditionalFormatting>
  <conditionalFormatting sqref="S439:T439">
    <cfRule type="cellIs" dxfId="31459" priority="46425" operator="lessThan">
      <formula>0</formula>
    </cfRule>
    <cfRule type="cellIs" dxfId="31458" priority="46426" operator="lessThan">
      <formula>0</formula>
    </cfRule>
  </conditionalFormatting>
  <conditionalFormatting sqref="U439">
    <cfRule type="expression" dxfId="31457" priority="46424">
      <formula>$I439=0</formula>
    </cfRule>
  </conditionalFormatting>
  <conditionalFormatting sqref="B440">
    <cfRule type="expression" dxfId="31456" priority="46423">
      <formula>$I440=0</formula>
    </cfRule>
  </conditionalFormatting>
  <conditionalFormatting sqref="F440">
    <cfRule type="expression" dxfId="31455" priority="46422">
      <formula>$I440=0</formula>
    </cfRule>
  </conditionalFormatting>
  <conditionalFormatting sqref="I440">
    <cfRule type="expression" dxfId="31454" priority="46421">
      <formula>$I440=0</formula>
    </cfRule>
  </conditionalFormatting>
  <conditionalFormatting sqref="K440">
    <cfRule type="expression" dxfId="31453" priority="46420">
      <formula>$I440=0</formula>
    </cfRule>
  </conditionalFormatting>
  <conditionalFormatting sqref="M440">
    <cfRule type="expression" dxfId="31452" priority="46419">
      <formula>$I440=0</formula>
    </cfRule>
  </conditionalFormatting>
  <conditionalFormatting sqref="Q440">
    <cfRule type="expression" dxfId="31451" priority="46418">
      <formula>$I440=0</formula>
    </cfRule>
  </conditionalFormatting>
  <conditionalFormatting sqref="U440">
    <cfRule type="expression" dxfId="31450" priority="46417">
      <formula>$I440=0</formula>
    </cfRule>
  </conditionalFormatting>
  <conditionalFormatting sqref="B441">
    <cfRule type="expression" dxfId="31449" priority="46413">
      <formula>$I441=0</formula>
    </cfRule>
  </conditionalFormatting>
  <conditionalFormatting sqref="C441:E441">
    <cfRule type="expression" dxfId="31448" priority="46412">
      <formula>$I441=0</formula>
    </cfRule>
  </conditionalFormatting>
  <conditionalFormatting sqref="D441:E441">
    <cfRule type="cellIs" dxfId="31447" priority="46410" operator="lessThan">
      <formula>0</formula>
    </cfRule>
    <cfRule type="cellIs" dxfId="31446" priority="46411" operator="lessThan">
      <formula>0</formula>
    </cfRule>
  </conditionalFormatting>
  <conditionalFormatting sqref="F441">
    <cfRule type="expression" dxfId="31445" priority="46409">
      <formula>$I441=0</formula>
    </cfRule>
  </conditionalFormatting>
  <conditionalFormatting sqref="G441:H441">
    <cfRule type="cellIs" dxfId="31444" priority="46406" operator="lessThan">
      <formula>0</formula>
    </cfRule>
    <cfRule type="cellIs" dxfId="31443" priority="46407" operator="lessThan">
      <formula>0</formula>
    </cfRule>
  </conditionalFormatting>
  <conditionalFormatting sqref="I441">
    <cfRule type="expression" dxfId="31442" priority="46405">
      <formula>$I441=0</formula>
    </cfRule>
  </conditionalFormatting>
  <conditionalFormatting sqref="J441">
    <cfRule type="expression" dxfId="31441" priority="46404">
      <formula>$I441=0</formula>
    </cfRule>
  </conditionalFormatting>
  <conditionalFormatting sqref="K441">
    <cfRule type="expression" dxfId="31440" priority="46401">
      <formula>$I441=0</formula>
    </cfRule>
  </conditionalFormatting>
  <conditionalFormatting sqref="M441">
    <cfRule type="expression" dxfId="31439" priority="46397">
      <formula>$I441=0</formula>
    </cfRule>
  </conditionalFormatting>
  <conditionalFormatting sqref="N441:P441">
    <cfRule type="expression" dxfId="31438" priority="46396">
      <formula>$I441=0</formula>
    </cfRule>
  </conditionalFormatting>
  <conditionalFormatting sqref="O441:P441">
    <cfRule type="cellIs" dxfId="31437" priority="46394" operator="lessThan">
      <formula>0</formula>
    </cfRule>
    <cfRule type="cellIs" dxfId="31436" priority="46395" operator="lessThan">
      <formula>0</formula>
    </cfRule>
  </conditionalFormatting>
  <conditionalFormatting sqref="Q441">
    <cfRule type="expression" dxfId="31435" priority="46393">
      <formula>$I441=0</formula>
    </cfRule>
  </conditionalFormatting>
  <conditionalFormatting sqref="R441:T441">
    <cfRule type="expression" dxfId="31434" priority="46392">
      <formula>$I441=0</formula>
    </cfRule>
  </conditionalFormatting>
  <conditionalFormatting sqref="S441:T441">
    <cfRule type="cellIs" dxfId="31433" priority="46390" operator="lessThan">
      <formula>0</formula>
    </cfRule>
    <cfRule type="cellIs" dxfId="31432" priority="46391" operator="lessThan">
      <formula>0</formula>
    </cfRule>
  </conditionalFormatting>
  <conditionalFormatting sqref="U441">
    <cfRule type="expression" dxfId="31431" priority="46389">
      <formula>$I441=0</formula>
    </cfRule>
  </conditionalFormatting>
  <conditionalFormatting sqref="B442">
    <cfRule type="expression" dxfId="31430" priority="46388">
      <formula>$I442=0</formula>
    </cfRule>
  </conditionalFormatting>
  <conditionalFormatting sqref="F442">
    <cfRule type="expression" dxfId="31429" priority="46387">
      <formula>$I442=0</formula>
    </cfRule>
  </conditionalFormatting>
  <conditionalFormatting sqref="I442">
    <cfRule type="expression" dxfId="31428" priority="46386">
      <formula>$I442=0</formula>
    </cfRule>
  </conditionalFormatting>
  <conditionalFormatting sqref="K442">
    <cfRule type="expression" dxfId="31427" priority="46385">
      <formula>$I442=0</formula>
    </cfRule>
  </conditionalFormatting>
  <conditionalFormatting sqref="M442">
    <cfRule type="expression" dxfId="31426" priority="46384">
      <formula>$I442=0</formula>
    </cfRule>
  </conditionalFormatting>
  <conditionalFormatting sqref="Q442">
    <cfRule type="expression" dxfId="31425" priority="46383">
      <formula>$I442=0</formula>
    </cfRule>
  </conditionalFormatting>
  <conditionalFormatting sqref="U442">
    <cfRule type="expression" dxfId="31424" priority="46382">
      <formula>$I442=0</formula>
    </cfRule>
  </conditionalFormatting>
  <conditionalFormatting sqref="B443">
    <cfRule type="expression" dxfId="31423" priority="46378">
      <formula>$I443=0</formula>
    </cfRule>
  </conditionalFormatting>
  <conditionalFormatting sqref="C443:E443">
    <cfRule type="expression" dxfId="31422" priority="46377">
      <formula>$I443=0</formula>
    </cfRule>
  </conditionalFormatting>
  <conditionalFormatting sqref="D443:E443">
    <cfRule type="cellIs" dxfId="31421" priority="46375" operator="lessThan">
      <formula>0</formula>
    </cfRule>
    <cfRule type="cellIs" dxfId="31420" priority="46376" operator="lessThan">
      <formula>0</formula>
    </cfRule>
  </conditionalFormatting>
  <conditionalFormatting sqref="F443">
    <cfRule type="expression" dxfId="31419" priority="46374">
      <formula>$I443=0</formula>
    </cfRule>
  </conditionalFormatting>
  <conditionalFormatting sqref="G443:H443">
    <cfRule type="cellIs" dxfId="31418" priority="46371" operator="lessThan">
      <formula>0</formula>
    </cfRule>
    <cfRule type="cellIs" dxfId="31417" priority="46372" operator="lessThan">
      <formula>0</formula>
    </cfRule>
  </conditionalFormatting>
  <conditionalFormatting sqref="I443">
    <cfRule type="expression" dxfId="31416" priority="46370">
      <formula>$I443=0</formula>
    </cfRule>
  </conditionalFormatting>
  <conditionalFormatting sqref="J443">
    <cfRule type="expression" dxfId="31415" priority="46369">
      <formula>$I443=0</formula>
    </cfRule>
  </conditionalFormatting>
  <conditionalFormatting sqref="K443">
    <cfRule type="expression" dxfId="31414" priority="46366">
      <formula>$I443=0</formula>
    </cfRule>
  </conditionalFormatting>
  <conditionalFormatting sqref="M443">
    <cfRule type="expression" dxfId="31413" priority="46362">
      <formula>$I443=0</formula>
    </cfRule>
  </conditionalFormatting>
  <conditionalFormatting sqref="N443:P443">
    <cfRule type="expression" dxfId="31412" priority="46361">
      <formula>$I443=0</formula>
    </cfRule>
  </conditionalFormatting>
  <conditionalFormatting sqref="O443:P443">
    <cfRule type="cellIs" dxfId="31411" priority="46359" operator="lessThan">
      <formula>0</formula>
    </cfRule>
    <cfRule type="cellIs" dxfId="31410" priority="46360" operator="lessThan">
      <formula>0</formula>
    </cfRule>
  </conditionalFormatting>
  <conditionalFormatting sqref="Q443">
    <cfRule type="expression" dxfId="31409" priority="46358">
      <formula>$I443=0</formula>
    </cfRule>
  </conditionalFormatting>
  <conditionalFormatting sqref="R443:T443">
    <cfRule type="expression" dxfId="31408" priority="46357">
      <formula>$I443=0</formula>
    </cfRule>
  </conditionalFormatting>
  <conditionalFormatting sqref="S443:T443">
    <cfRule type="cellIs" dxfId="31407" priority="46355" operator="lessThan">
      <formula>0</formula>
    </cfRule>
    <cfRule type="cellIs" dxfId="31406" priority="46356" operator="lessThan">
      <formula>0</formula>
    </cfRule>
  </conditionalFormatting>
  <conditionalFormatting sqref="U443">
    <cfRule type="expression" dxfId="31405" priority="46354">
      <formula>$I443=0</formula>
    </cfRule>
  </conditionalFormatting>
  <conditionalFormatting sqref="B444">
    <cfRule type="expression" dxfId="31404" priority="46353">
      <formula>$I444=0</formula>
    </cfRule>
  </conditionalFormatting>
  <conditionalFormatting sqref="F444">
    <cfRule type="expression" dxfId="31403" priority="46352">
      <formula>$I444=0</formula>
    </cfRule>
  </conditionalFormatting>
  <conditionalFormatting sqref="I444">
    <cfRule type="expression" dxfId="31402" priority="46351">
      <formula>$I444=0</formula>
    </cfRule>
  </conditionalFormatting>
  <conditionalFormatting sqref="K444">
    <cfRule type="expression" dxfId="31401" priority="46350">
      <formula>$I444=0</formula>
    </cfRule>
  </conditionalFormatting>
  <conditionalFormatting sqref="M444">
    <cfRule type="expression" dxfId="31400" priority="46349">
      <formula>$I444=0</formula>
    </cfRule>
  </conditionalFormatting>
  <conditionalFormatting sqref="Q444">
    <cfRule type="expression" dxfId="31399" priority="46348">
      <formula>$I444=0</formula>
    </cfRule>
  </conditionalFormatting>
  <conditionalFormatting sqref="U444">
    <cfRule type="expression" dxfId="31398" priority="46347">
      <formula>$I444=0</formula>
    </cfRule>
  </conditionalFormatting>
  <conditionalFormatting sqref="B445">
    <cfRule type="expression" dxfId="31397" priority="46343">
      <formula>$I445=0</formula>
    </cfRule>
  </conditionalFormatting>
  <conditionalFormatting sqref="C445:E445">
    <cfRule type="expression" dxfId="31396" priority="46342">
      <formula>$I445=0</formula>
    </cfRule>
  </conditionalFormatting>
  <conditionalFormatting sqref="D445:E445">
    <cfRule type="cellIs" dxfId="31395" priority="46340" operator="lessThan">
      <formula>0</formula>
    </cfRule>
    <cfRule type="cellIs" dxfId="31394" priority="46341" operator="lessThan">
      <formula>0</formula>
    </cfRule>
  </conditionalFormatting>
  <conditionalFormatting sqref="F445">
    <cfRule type="expression" dxfId="31393" priority="46339">
      <formula>$I445=0</formula>
    </cfRule>
  </conditionalFormatting>
  <conditionalFormatting sqref="G445:H445">
    <cfRule type="cellIs" dxfId="31392" priority="46336" operator="lessThan">
      <formula>0</formula>
    </cfRule>
    <cfRule type="cellIs" dxfId="31391" priority="46337" operator="lessThan">
      <formula>0</formula>
    </cfRule>
  </conditionalFormatting>
  <conditionalFormatting sqref="I445">
    <cfRule type="expression" dxfId="31390" priority="46335">
      <formula>$I445=0</formula>
    </cfRule>
  </conditionalFormatting>
  <conditionalFormatting sqref="J445">
    <cfRule type="expression" dxfId="31389" priority="46334">
      <formula>$I445=0</formula>
    </cfRule>
  </conditionalFormatting>
  <conditionalFormatting sqref="K445">
    <cfRule type="expression" dxfId="31388" priority="46331">
      <formula>$I445=0</formula>
    </cfRule>
  </conditionalFormatting>
  <conditionalFormatting sqref="M445">
    <cfRule type="expression" dxfId="31387" priority="46327">
      <formula>$I445=0</formula>
    </cfRule>
  </conditionalFormatting>
  <conditionalFormatting sqref="N445:P445">
    <cfRule type="expression" dxfId="31386" priority="46326">
      <formula>$I445=0</formula>
    </cfRule>
  </conditionalFormatting>
  <conditionalFormatting sqref="O445:P445">
    <cfRule type="cellIs" dxfId="31385" priority="46324" operator="lessThan">
      <formula>0</formula>
    </cfRule>
    <cfRule type="cellIs" dxfId="31384" priority="46325" operator="lessThan">
      <formula>0</formula>
    </cfRule>
  </conditionalFormatting>
  <conditionalFormatting sqref="Q445">
    <cfRule type="expression" dxfId="31383" priority="46323">
      <formula>$I445=0</formula>
    </cfRule>
  </conditionalFormatting>
  <conditionalFormatting sqref="R445:T445">
    <cfRule type="expression" dxfId="31382" priority="46322">
      <formula>$I445=0</formula>
    </cfRule>
  </conditionalFormatting>
  <conditionalFormatting sqref="S445:T445">
    <cfRule type="cellIs" dxfId="31381" priority="46320" operator="lessThan">
      <formula>0</formula>
    </cfRule>
    <cfRule type="cellIs" dxfId="31380" priority="46321" operator="lessThan">
      <formula>0</formula>
    </cfRule>
  </conditionalFormatting>
  <conditionalFormatting sqref="U445">
    <cfRule type="expression" dxfId="31379" priority="46319">
      <formula>$I445=0</formula>
    </cfRule>
  </conditionalFormatting>
  <conditionalFormatting sqref="B446">
    <cfRule type="expression" dxfId="31378" priority="46318">
      <formula>$I446=0</formula>
    </cfRule>
  </conditionalFormatting>
  <conditionalFormatting sqref="F446">
    <cfRule type="expression" dxfId="31377" priority="46317">
      <formula>$I446=0</formula>
    </cfRule>
  </conditionalFormatting>
  <conditionalFormatting sqref="I446">
    <cfRule type="expression" dxfId="31376" priority="46316">
      <formula>$I446=0</formula>
    </cfRule>
  </conditionalFormatting>
  <conditionalFormatting sqref="K446">
    <cfRule type="expression" dxfId="31375" priority="46315">
      <formula>$I446=0</formula>
    </cfRule>
  </conditionalFormatting>
  <conditionalFormatting sqref="M446">
    <cfRule type="expression" dxfId="31374" priority="46314">
      <formula>$I446=0</formula>
    </cfRule>
  </conditionalFormatting>
  <conditionalFormatting sqref="Q446">
    <cfRule type="expression" dxfId="31373" priority="46313">
      <formula>$I446=0</formula>
    </cfRule>
  </conditionalFormatting>
  <conditionalFormatting sqref="U446">
    <cfRule type="expression" dxfId="31372" priority="46312">
      <formula>$I446=0</formula>
    </cfRule>
  </conditionalFormatting>
  <conditionalFormatting sqref="B447">
    <cfRule type="expression" dxfId="31371" priority="46308">
      <formula>$I447=0</formula>
    </cfRule>
  </conditionalFormatting>
  <conditionalFormatting sqref="C447:E447">
    <cfRule type="expression" dxfId="31370" priority="46307">
      <formula>$I447=0</formula>
    </cfRule>
  </conditionalFormatting>
  <conditionalFormatting sqref="D447:E447">
    <cfRule type="cellIs" dxfId="31369" priority="46305" operator="lessThan">
      <formula>0</formula>
    </cfRule>
    <cfRule type="cellIs" dxfId="31368" priority="46306" operator="lessThan">
      <formula>0</formula>
    </cfRule>
  </conditionalFormatting>
  <conditionalFormatting sqref="F447">
    <cfRule type="expression" dxfId="31367" priority="46304">
      <formula>$I447=0</formula>
    </cfRule>
  </conditionalFormatting>
  <conditionalFormatting sqref="G447:H447">
    <cfRule type="cellIs" dxfId="31366" priority="46301" operator="lessThan">
      <formula>0</formula>
    </cfRule>
    <cfRule type="cellIs" dxfId="31365" priority="46302" operator="lessThan">
      <formula>0</formula>
    </cfRule>
  </conditionalFormatting>
  <conditionalFormatting sqref="I447">
    <cfRule type="expression" dxfId="31364" priority="46300">
      <formula>$I447=0</formula>
    </cfRule>
  </conditionalFormatting>
  <conditionalFormatting sqref="J447">
    <cfRule type="expression" dxfId="31363" priority="46299">
      <formula>$I447=0</formula>
    </cfRule>
  </conditionalFormatting>
  <conditionalFormatting sqref="K447">
    <cfRule type="expression" dxfId="31362" priority="46296">
      <formula>$I447=0</formula>
    </cfRule>
  </conditionalFormatting>
  <conditionalFormatting sqref="M447">
    <cfRule type="expression" dxfId="31361" priority="46292">
      <formula>$I447=0</formula>
    </cfRule>
  </conditionalFormatting>
  <conditionalFormatting sqref="N447:P447">
    <cfRule type="expression" dxfId="31360" priority="46291">
      <formula>$I447=0</formula>
    </cfRule>
  </conditionalFormatting>
  <conditionalFormatting sqref="O447:P447">
    <cfRule type="cellIs" dxfId="31359" priority="46289" operator="lessThan">
      <formula>0</formula>
    </cfRule>
    <cfRule type="cellIs" dxfId="31358" priority="46290" operator="lessThan">
      <formula>0</formula>
    </cfRule>
  </conditionalFormatting>
  <conditionalFormatting sqref="Q447">
    <cfRule type="expression" dxfId="31357" priority="46288">
      <formula>$I447=0</formula>
    </cfRule>
  </conditionalFormatting>
  <conditionalFormatting sqref="R447:T447">
    <cfRule type="expression" dxfId="31356" priority="46287">
      <formula>$I447=0</formula>
    </cfRule>
  </conditionalFormatting>
  <conditionalFormatting sqref="S447:T447">
    <cfRule type="cellIs" dxfId="31355" priority="46285" operator="lessThan">
      <formula>0</formula>
    </cfRule>
    <cfRule type="cellIs" dxfId="31354" priority="46286" operator="lessThan">
      <formula>0</formula>
    </cfRule>
  </conditionalFormatting>
  <conditionalFormatting sqref="U447">
    <cfRule type="expression" dxfId="31353" priority="46284">
      <formula>$I447=0</formula>
    </cfRule>
  </conditionalFormatting>
  <conditionalFormatting sqref="B448">
    <cfRule type="expression" dxfId="31352" priority="46283">
      <formula>$I448=0</formula>
    </cfRule>
  </conditionalFormatting>
  <conditionalFormatting sqref="F448">
    <cfRule type="expression" dxfId="31351" priority="46282">
      <formula>$I448=0</formula>
    </cfRule>
  </conditionalFormatting>
  <conditionalFormatting sqref="I448">
    <cfRule type="expression" dxfId="31350" priority="46281">
      <formula>$I448=0</formula>
    </cfRule>
  </conditionalFormatting>
  <conditionalFormatting sqref="K448">
    <cfRule type="expression" dxfId="31349" priority="46280">
      <formula>$I448=0</formula>
    </cfRule>
  </conditionalFormatting>
  <conditionalFormatting sqref="M448">
    <cfRule type="expression" dxfId="31348" priority="46279">
      <formula>$I448=0</formula>
    </cfRule>
  </conditionalFormatting>
  <conditionalFormatting sqref="Q448">
    <cfRule type="expression" dxfId="31347" priority="46278">
      <formula>$I448=0</formula>
    </cfRule>
  </conditionalFormatting>
  <conditionalFormatting sqref="U448">
    <cfRule type="expression" dxfId="31346" priority="46277">
      <formula>$I448=0</formula>
    </cfRule>
  </conditionalFormatting>
  <conditionalFormatting sqref="B449">
    <cfRule type="expression" dxfId="31345" priority="46273">
      <formula>$I449=0</formula>
    </cfRule>
  </conditionalFormatting>
  <conditionalFormatting sqref="C449:E449">
    <cfRule type="expression" dxfId="31344" priority="46272">
      <formula>$I449=0</formula>
    </cfRule>
  </conditionalFormatting>
  <conditionalFormatting sqref="D449:E449">
    <cfRule type="cellIs" dxfId="31343" priority="46270" operator="lessThan">
      <formula>0</formula>
    </cfRule>
    <cfRule type="cellIs" dxfId="31342" priority="46271" operator="lessThan">
      <formula>0</formula>
    </cfRule>
  </conditionalFormatting>
  <conditionalFormatting sqref="F449">
    <cfRule type="expression" dxfId="31341" priority="46269">
      <formula>$I449=0</formula>
    </cfRule>
  </conditionalFormatting>
  <conditionalFormatting sqref="G449:H449">
    <cfRule type="cellIs" dxfId="31340" priority="46266" operator="lessThan">
      <formula>0</formula>
    </cfRule>
    <cfRule type="cellIs" dxfId="31339" priority="46267" operator="lessThan">
      <formula>0</formula>
    </cfRule>
  </conditionalFormatting>
  <conditionalFormatting sqref="I449">
    <cfRule type="expression" dxfId="31338" priority="46265">
      <formula>$I449=0</formula>
    </cfRule>
  </conditionalFormatting>
  <conditionalFormatting sqref="J449">
    <cfRule type="expression" dxfId="31337" priority="46264">
      <formula>$I449=0</formula>
    </cfRule>
  </conditionalFormatting>
  <conditionalFormatting sqref="K449">
    <cfRule type="expression" dxfId="31336" priority="46261">
      <formula>$I449=0</formula>
    </cfRule>
  </conditionalFormatting>
  <conditionalFormatting sqref="M449">
    <cfRule type="expression" dxfId="31335" priority="46257">
      <formula>$I449=0</formula>
    </cfRule>
  </conditionalFormatting>
  <conditionalFormatting sqref="N449:P449">
    <cfRule type="expression" dxfId="31334" priority="46256">
      <formula>$I449=0</formula>
    </cfRule>
  </conditionalFormatting>
  <conditionalFormatting sqref="O449:P449">
    <cfRule type="cellIs" dxfId="31333" priority="46254" operator="lessThan">
      <formula>0</formula>
    </cfRule>
    <cfRule type="cellIs" dxfId="31332" priority="46255" operator="lessThan">
      <formula>0</formula>
    </cfRule>
  </conditionalFormatting>
  <conditionalFormatting sqref="Q449">
    <cfRule type="expression" dxfId="31331" priority="46253">
      <formula>$I449=0</formula>
    </cfRule>
  </conditionalFormatting>
  <conditionalFormatting sqref="R449:T449">
    <cfRule type="expression" dxfId="31330" priority="46252">
      <formula>$I449=0</formula>
    </cfRule>
  </conditionalFormatting>
  <conditionalFormatting sqref="S449:T449">
    <cfRule type="cellIs" dxfId="31329" priority="46250" operator="lessThan">
      <formula>0</formula>
    </cfRule>
    <cfRule type="cellIs" dxfId="31328" priority="46251" operator="lessThan">
      <formula>0</formula>
    </cfRule>
  </conditionalFormatting>
  <conditionalFormatting sqref="U449">
    <cfRule type="expression" dxfId="31327" priority="46249">
      <formula>$I449=0</formula>
    </cfRule>
  </conditionalFormatting>
  <conditionalFormatting sqref="B450">
    <cfRule type="expression" dxfId="31326" priority="46248">
      <formula>$I450=0</formula>
    </cfRule>
  </conditionalFormatting>
  <conditionalFormatting sqref="F450">
    <cfRule type="expression" dxfId="31325" priority="46247">
      <formula>$I450=0</formula>
    </cfRule>
  </conditionalFormatting>
  <conditionalFormatting sqref="I450">
    <cfRule type="expression" dxfId="31324" priority="46246">
      <formula>$I450=0</formula>
    </cfRule>
  </conditionalFormatting>
  <conditionalFormatting sqref="K450">
    <cfRule type="expression" dxfId="31323" priority="46245">
      <formula>$I450=0</formula>
    </cfRule>
  </conditionalFormatting>
  <conditionalFormatting sqref="M450">
    <cfRule type="expression" dxfId="31322" priority="46244">
      <formula>$I450=0</formula>
    </cfRule>
  </conditionalFormatting>
  <conditionalFormatting sqref="Q450">
    <cfRule type="expression" dxfId="31321" priority="46243">
      <formula>$I450=0</formula>
    </cfRule>
  </conditionalFormatting>
  <conditionalFormatting sqref="U450">
    <cfRule type="expression" dxfId="31320" priority="46242">
      <formula>$I450=0</formula>
    </cfRule>
  </conditionalFormatting>
  <conditionalFormatting sqref="B451">
    <cfRule type="expression" dxfId="31319" priority="46238">
      <formula>$I451=0</formula>
    </cfRule>
  </conditionalFormatting>
  <conditionalFormatting sqref="C451:E451">
    <cfRule type="expression" dxfId="31318" priority="46237">
      <formula>$I451=0</formula>
    </cfRule>
  </conditionalFormatting>
  <conditionalFormatting sqref="D451:E451">
    <cfRule type="cellIs" dxfId="31317" priority="46235" operator="lessThan">
      <formula>0</formula>
    </cfRule>
    <cfRule type="cellIs" dxfId="31316" priority="46236" operator="lessThan">
      <formula>0</formula>
    </cfRule>
  </conditionalFormatting>
  <conditionalFormatting sqref="F451">
    <cfRule type="expression" dxfId="31315" priority="46234">
      <formula>$I451=0</formula>
    </cfRule>
  </conditionalFormatting>
  <conditionalFormatting sqref="G451:H451">
    <cfRule type="cellIs" dxfId="31314" priority="46231" operator="lessThan">
      <formula>0</formula>
    </cfRule>
    <cfRule type="cellIs" dxfId="31313" priority="46232" operator="lessThan">
      <formula>0</formula>
    </cfRule>
  </conditionalFormatting>
  <conditionalFormatting sqref="I451">
    <cfRule type="expression" dxfId="31312" priority="46230">
      <formula>$I451=0</formula>
    </cfRule>
  </conditionalFormatting>
  <conditionalFormatting sqref="J451">
    <cfRule type="expression" dxfId="31311" priority="46229">
      <formula>$I451=0</formula>
    </cfRule>
  </conditionalFormatting>
  <conditionalFormatting sqref="K451">
    <cfRule type="expression" dxfId="31310" priority="46226">
      <formula>$I451=0</formula>
    </cfRule>
  </conditionalFormatting>
  <conditionalFormatting sqref="M451">
    <cfRule type="expression" dxfId="31309" priority="46222">
      <formula>$I451=0</formula>
    </cfRule>
  </conditionalFormatting>
  <conditionalFormatting sqref="N451:P451">
    <cfRule type="expression" dxfId="31308" priority="46221">
      <formula>$I451=0</formula>
    </cfRule>
  </conditionalFormatting>
  <conditionalFormatting sqref="O451:P451">
    <cfRule type="cellIs" dxfId="31307" priority="46219" operator="lessThan">
      <formula>0</formula>
    </cfRule>
    <cfRule type="cellIs" dxfId="31306" priority="46220" operator="lessThan">
      <formula>0</formula>
    </cfRule>
  </conditionalFormatting>
  <conditionalFormatting sqref="Q451">
    <cfRule type="expression" dxfId="31305" priority="46218">
      <formula>$I451=0</formula>
    </cfRule>
  </conditionalFormatting>
  <conditionalFormatting sqref="R451:T451">
    <cfRule type="expression" dxfId="31304" priority="46217">
      <formula>$I451=0</formula>
    </cfRule>
  </conditionalFormatting>
  <conditionalFormatting sqref="S451:T451">
    <cfRule type="cellIs" dxfId="31303" priority="46215" operator="lessThan">
      <formula>0</formula>
    </cfRule>
    <cfRule type="cellIs" dxfId="31302" priority="46216" operator="lessThan">
      <formula>0</formula>
    </cfRule>
  </conditionalFormatting>
  <conditionalFormatting sqref="U451">
    <cfRule type="expression" dxfId="31301" priority="46214">
      <formula>$I451=0</formula>
    </cfRule>
  </conditionalFormatting>
  <conditionalFormatting sqref="B452">
    <cfRule type="expression" dxfId="31300" priority="46213">
      <formula>$I452=0</formula>
    </cfRule>
  </conditionalFormatting>
  <conditionalFormatting sqref="F452">
    <cfRule type="expression" dxfId="31299" priority="46212">
      <formula>$I452=0</formula>
    </cfRule>
  </conditionalFormatting>
  <conditionalFormatting sqref="I452">
    <cfRule type="expression" dxfId="31298" priority="46211">
      <formula>$I452=0</formula>
    </cfRule>
  </conditionalFormatting>
  <conditionalFormatting sqref="K452">
    <cfRule type="expression" dxfId="31297" priority="46210">
      <formula>$I452=0</formula>
    </cfRule>
  </conditionalFormatting>
  <conditionalFormatting sqref="M452">
    <cfRule type="expression" dxfId="31296" priority="46209">
      <formula>$I452=0</formula>
    </cfRule>
  </conditionalFormatting>
  <conditionalFormatting sqref="Q452">
    <cfRule type="expression" dxfId="31295" priority="46208">
      <formula>$I452=0</formula>
    </cfRule>
  </conditionalFormatting>
  <conditionalFormatting sqref="U452">
    <cfRule type="expression" dxfId="31294" priority="46207">
      <formula>$I452=0</formula>
    </cfRule>
  </conditionalFormatting>
  <conditionalFormatting sqref="B453">
    <cfRule type="expression" dxfId="31293" priority="46203">
      <formula>$I453=0</formula>
    </cfRule>
  </conditionalFormatting>
  <conditionalFormatting sqref="C453:E453">
    <cfRule type="expression" dxfId="31292" priority="46202">
      <formula>$I453=0</formula>
    </cfRule>
  </conditionalFormatting>
  <conditionalFormatting sqref="D453:E453">
    <cfRule type="cellIs" dxfId="31291" priority="46200" operator="lessThan">
      <formula>0</formula>
    </cfRule>
    <cfRule type="cellIs" dxfId="31290" priority="46201" operator="lessThan">
      <formula>0</formula>
    </cfRule>
  </conditionalFormatting>
  <conditionalFormatting sqref="F453">
    <cfRule type="expression" dxfId="31289" priority="46199">
      <formula>$I453=0</formula>
    </cfRule>
  </conditionalFormatting>
  <conditionalFormatting sqref="G453:H453">
    <cfRule type="cellIs" dxfId="31288" priority="46196" operator="lessThan">
      <formula>0</formula>
    </cfRule>
    <cfRule type="cellIs" dxfId="31287" priority="46197" operator="lessThan">
      <formula>0</formula>
    </cfRule>
  </conditionalFormatting>
  <conditionalFormatting sqref="I453">
    <cfRule type="expression" dxfId="31286" priority="46195">
      <formula>$I453=0</formula>
    </cfRule>
  </conditionalFormatting>
  <conditionalFormatting sqref="J453">
    <cfRule type="expression" dxfId="31285" priority="46194">
      <formula>$I453=0</formula>
    </cfRule>
  </conditionalFormatting>
  <conditionalFormatting sqref="K453">
    <cfRule type="expression" dxfId="31284" priority="46191">
      <formula>$I453=0</formula>
    </cfRule>
  </conditionalFormatting>
  <conditionalFormatting sqref="M453">
    <cfRule type="expression" dxfId="31283" priority="46187">
      <formula>$I453=0</formula>
    </cfRule>
  </conditionalFormatting>
  <conditionalFormatting sqref="P453">
    <cfRule type="cellIs" dxfId="31282" priority="46185" operator="lessThan">
      <formula>0</formula>
    </cfRule>
    <cfRule type="cellIs" dxfId="31281" priority="46186" operator="lessThan">
      <formula>0</formula>
    </cfRule>
  </conditionalFormatting>
  <conditionalFormatting sqref="Q453">
    <cfRule type="expression" dxfId="31280" priority="46184">
      <formula>$I453=0</formula>
    </cfRule>
  </conditionalFormatting>
  <conditionalFormatting sqref="R453:T453">
    <cfRule type="expression" dxfId="31279" priority="46183">
      <formula>$I453=0</formula>
    </cfRule>
  </conditionalFormatting>
  <conditionalFormatting sqref="S453:T453">
    <cfRule type="cellIs" dxfId="31278" priority="46181" operator="lessThan">
      <formula>0</formula>
    </cfRule>
    <cfRule type="cellIs" dxfId="31277" priority="46182" operator="lessThan">
      <formula>0</formula>
    </cfRule>
  </conditionalFormatting>
  <conditionalFormatting sqref="U453">
    <cfRule type="expression" dxfId="31276" priority="46180">
      <formula>$I453=0</formula>
    </cfRule>
  </conditionalFormatting>
  <conditionalFormatting sqref="B454">
    <cfRule type="expression" dxfId="31275" priority="46179">
      <formula>$I454=0</formula>
    </cfRule>
  </conditionalFormatting>
  <conditionalFormatting sqref="F454">
    <cfRule type="expression" dxfId="31274" priority="46178">
      <formula>$I454=0</formula>
    </cfRule>
  </conditionalFormatting>
  <conditionalFormatting sqref="I454">
    <cfRule type="expression" dxfId="31273" priority="46177">
      <formula>$I454=0</formula>
    </cfRule>
  </conditionalFormatting>
  <conditionalFormatting sqref="K454">
    <cfRule type="expression" dxfId="31272" priority="46176">
      <formula>$I454=0</formula>
    </cfRule>
  </conditionalFormatting>
  <conditionalFormatting sqref="M454">
    <cfRule type="expression" dxfId="31271" priority="46175">
      <formula>$I454=0</formula>
    </cfRule>
  </conditionalFormatting>
  <conditionalFormatting sqref="Q454">
    <cfRule type="expression" dxfId="31270" priority="46174">
      <formula>$I454=0</formula>
    </cfRule>
  </conditionalFormatting>
  <conditionalFormatting sqref="U454">
    <cfRule type="expression" dxfId="31269" priority="46173">
      <formula>$I454=0</formula>
    </cfRule>
  </conditionalFormatting>
  <conditionalFormatting sqref="B455">
    <cfRule type="expression" dxfId="31268" priority="46169">
      <formula>$I455=0</formula>
    </cfRule>
  </conditionalFormatting>
  <conditionalFormatting sqref="C455:E455">
    <cfRule type="expression" dxfId="31267" priority="46168">
      <formula>$I455=0</formula>
    </cfRule>
  </conditionalFormatting>
  <conditionalFormatting sqref="D455:E455">
    <cfRule type="cellIs" dxfId="31266" priority="46166" operator="lessThan">
      <formula>0</formula>
    </cfRule>
    <cfRule type="cellIs" dxfId="31265" priority="46167" operator="lessThan">
      <formula>0</formula>
    </cfRule>
  </conditionalFormatting>
  <conditionalFormatting sqref="F455">
    <cfRule type="expression" dxfId="31264" priority="46165">
      <formula>$I455=0</formula>
    </cfRule>
  </conditionalFormatting>
  <conditionalFormatting sqref="G455:H455">
    <cfRule type="cellIs" dxfId="31263" priority="46162" operator="lessThan">
      <formula>0</formula>
    </cfRule>
    <cfRule type="cellIs" dxfId="31262" priority="46163" operator="lessThan">
      <formula>0</formula>
    </cfRule>
  </conditionalFormatting>
  <conditionalFormatting sqref="I455">
    <cfRule type="expression" dxfId="31261" priority="46161">
      <formula>$I455=0</formula>
    </cfRule>
  </conditionalFormatting>
  <conditionalFormatting sqref="J455">
    <cfRule type="expression" dxfId="31260" priority="46160">
      <formula>$I455=0</formula>
    </cfRule>
  </conditionalFormatting>
  <conditionalFormatting sqref="K455">
    <cfRule type="expression" dxfId="31259" priority="46157">
      <formula>$I455=0</formula>
    </cfRule>
  </conditionalFormatting>
  <conditionalFormatting sqref="M455">
    <cfRule type="expression" dxfId="31258" priority="46153">
      <formula>$I455=0</formula>
    </cfRule>
  </conditionalFormatting>
  <conditionalFormatting sqref="N455:P455">
    <cfRule type="expression" dxfId="31257" priority="46152">
      <formula>$I455=0</formula>
    </cfRule>
  </conditionalFormatting>
  <conditionalFormatting sqref="O455:P455">
    <cfRule type="cellIs" dxfId="31256" priority="46150" operator="lessThan">
      <formula>0</formula>
    </cfRule>
    <cfRule type="cellIs" dxfId="31255" priority="46151" operator="lessThan">
      <formula>0</formula>
    </cfRule>
  </conditionalFormatting>
  <conditionalFormatting sqref="Q455">
    <cfRule type="expression" dxfId="31254" priority="46149">
      <formula>$I455=0</formula>
    </cfRule>
  </conditionalFormatting>
  <conditionalFormatting sqref="R455:T455">
    <cfRule type="expression" dxfId="31253" priority="46148">
      <formula>$I455=0</formula>
    </cfRule>
  </conditionalFormatting>
  <conditionalFormatting sqref="S455:T455">
    <cfRule type="cellIs" dxfId="31252" priority="46146" operator="lessThan">
      <formula>0</formula>
    </cfRule>
    <cfRule type="cellIs" dxfId="31251" priority="46147" operator="lessThan">
      <formula>0</formula>
    </cfRule>
  </conditionalFormatting>
  <conditionalFormatting sqref="U455">
    <cfRule type="expression" dxfId="31250" priority="46145">
      <formula>$I455=0</formula>
    </cfRule>
  </conditionalFormatting>
  <conditionalFormatting sqref="B456">
    <cfRule type="expression" dxfId="31249" priority="46144">
      <formula>$I456=0</formula>
    </cfRule>
  </conditionalFormatting>
  <conditionalFormatting sqref="F456">
    <cfRule type="expression" dxfId="31248" priority="46143">
      <formula>$I456=0</formula>
    </cfRule>
  </conditionalFormatting>
  <conditionalFormatting sqref="I456">
    <cfRule type="expression" dxfId="31247" priority="46142">
      <formula>$I456=0</formula>
    </cfRule>
  </conditionalFormatting>
  <conditionalFormatting sqref="K456">
    <cfRule type="expression" dxfId="31246" priority="46141">
      <formula>$I456=0</formula>
    </cfRule>
  </conditionalFormatting>
  <conditionalFormatting sqref="M456">
    <cfRule type="expression" dxfId="31245" priority="46140">
      <formula>$I456=0</formula>
    </cfRule>
  </conditionalFormatting>
  <conditionalFormatting sqref="Q456">
    <cfRule type="expression" dxfId="31244" priority="46139">
      <formula>$I456=0</formula>
    </cfRule>
  </conditionalFormatting>
  <conditionalFormatting sqref="U456">
    <cfRule type="expression" dxfId="31243" priority="46138">
      <formula>$I456=0</formula>
    </cfRule>
  </conditionalFormatting>
  <conditionalFormatting sqref="B457">
    <cfRule type="expression" dxfId="31242" priority="46134">
      <formula>$I457=0</formula>
    </cfRule>
  </conditionalFormatting>
  <conditionalFormatting sqref="C457:E457">
    <cfRule type="expression" dxfId="31241" priority="46133">
      <formula>$I457=0</formula>
    </cfRule>
  </conditionalFormatting>
  <conditionalFormatting sqref="D457:E457">
    <cfRule type="cellIs" dxfId="31240" priority="46131" operator="lessThan">
      <formula>0</formula>
    </cfRule>
    <cfRule type="cellIs" dxfId="31239" priority="46132" operator="lessThan">
      <formula>0</formula>
    </cfRule>
  </conditionalFormatting>
  <conditionalFormatting sqref="F457">
    <cfRule type="expression" dxfId="31238" priority="46130">
      <formula>$I457=0</formula>
    </cfRule>
  </conditionalFormatting>
  <conditionalFormatting sqref="G457:H457">
    <cfRule type="cellIs" dxfId="31237" priority="46127" operator="lessThan">
      <formula>0</formula>
    </cfRule>
    <cfRule type="cellIs" dxfId="31236" priority="46128" operator="lessThan">
      <formula>0</formula>
    </cfRule>
  </conditionalFormatting>
  <conditionalFormatting sqref="I457">
    <cfRule type="expression" dxfId="31235" priority="46126">
      <formula>$I457=0</formula>
    </cfRule>
  </conditionalFormatting>
  <conditionalFormatting sqref="J457">
    <cfRule type="expression" dxfId="31234" priority="46125">
      <formula>$I457=0</formula>
    </cfRule>
  </conditionalFormatting>
  <conditionalFormatting sqref="K457">
    <cfRule type="expression" dxfId="31233" priority="46122">
      <formula>$I457=0</formula>
    </cfRule>
  </conditionalFormatting>
  <conditionalFormatting sqref="M457">
    <cfRule type="expression" dxfId="31232" priority="46118">
      <formula>$I457=0</formula>
    </cfRule>
  </conditionalFormatting>
  <conditionalFormatting sqref="N457:P457">
    <cfRule type="expression" dxfId="31231" priority="46117">
      <formula>$I457=0</formula>
    </cfRule>
  </conditionalFormatting>
  <conditionalFormatting sqref="O457:P457">
    <cfRule type="cellIs" dxfId="31230" priority="46115" operator="lessThan">
      <formula>0</formula>
    </cfRule>
    <cfRule type="cellIs" dxfId="31229" priority="46116" operator="lessThan">
      <formula>0</formula>
    </cfRule>
  </conditionalFormatting>
  <conditionalFormatting sqref="Q457">
    <cfRule type="expression" dxfId="31228" priority="46114">
      <formula>$I457=0</formula>
    </cfRule>
  </conditionalFormatting>
  <conditionalFormatting sqref="R457:T457">
    <cfRule type="expression" dxfId="31227" priority="46113">
      <formula>$I457=0</formula>
    </cfRule>
  </conditionalFormatting>
  <conditionalFormatting sqref="S457:T457">
    <cfRule type="cellIs" dxfId="31226" priority="46111" operator="lessThan">
      <formula>0</formula>
    </cfRule>
    <cfRule type="cellIs" dxfId="31225" priority="46112" operator="lessThan">
      <formula>0</formula>
    </cfRule>
  </conditionalFormatting>
  <conditionalFormatting sqref="U457">
    <cfRule type="expression" dxfId="31224" priority="46110">
      <formula>$I457=0</formula>
    </cfRule>
  </conditionalFormatting>
  <conditionalFormatting sqref="B458">
    <cfRule type="expression" dxfId="31223" priority="46109">
      <formula>$I458=0</formula>
    </cfRule>
  </conditionalFormatting>
  <conditionalFormatting sqref="F458">
    <cfRule type="expression" dxfId="31222" priority="46108">
      <formula>$I458=0</formula>
    </cfRule>
  </conditionalFormatting>
  <conditionalFormatting sqref="I458">
    <cfRule type="expression" dxfId="31221" priority="46107">
      <formula>$I458=0</formula>
    </cfRule>
  </conditionalFormatting>
  <conditionalFormatting sqref="K458">
    <cfRule type="expression" dxfId="31220" priority="46106">
      <formula>$I458=0</formula>
    </cfRule>
  </conditionalFormatting>
  <conditionalFormatting sqref="M458">
    <cfRule type="expression" dxfId="31219" priority="46105">
      <formula>$I458=0</formula>
    </cfRule>
  </conditionalFormatting>
  <conditionalFormatting sqref="Q458">
    <cfRule type="expression" dxfId="31218" priority="46104">
      <formula>$I458=0</formula>
    </cfRule>
  </conditionalFormatting>
  <conditionalFormatting sqref="U458">
    <cfRule type="expression" dxfId="31217" priority="46103">
      <formula>$I458=0</formula>
    </cfRule>
  </conditionalFormatting>
  <conditionalFormatting sqref="B459">
    <cfRule type="expression" dxfId="31216" priority="46099">
      <formula>$I459=0</formula>
    </cfRule>
  </conditionalFormatting>
  <conditionalFormatting sqref="C459:E459">
    <cfRule type="expression" dxfId="31215" priority="46098">
      <formula>$I459=0</formula>
    </cfRule>
  </conditionalFormatting>
  <conditionalFormatting sqref="D459:E459">
    <cfRule type="cellIs" dxfId="31214" priority="46096" operator="lessThan">
      <formula>0</formula>
    </cfRule>
    <cfRule type="cellIs" dxfId="31213" priority="46097" operator="lessThan">
      <formula>0</formula>
    </cfRule>
  </conditionalFormatting>
  <conditionalFormatting sqref="F459">
    <cfRule type="expression" dxfId="31212" priority="46095">
      <formula>$I459=0</formula>
    </cfRule>
  </conditionalFormatting>
  <conditionalFormatting sqref="G459:H459">
    <cfRule type="cellIs" dxfId="31211" priority="46092" operator="lessThan">
      <formula>0</formula>
    </cfRule>
    <cfRule type="cellIs" dxfId="31210" priority="46093" operator="lessThan">
      <formula>0</formula>
    </cfRule>
  </conditionalFormatting>
  <conditionalFormatting sqref="I459">
    <cfRule type="expression" dxfId="31209" priority="46091">
      <formula>$I459=0</formula>
    </cfRule>
  </conditionalFormatting>
  <conditionalFormatting sqref="J459">
    <cfRule type="expression" dxfId="31208" priority="46090">
      <formula>$I459=0</formula>
    </cfRule>
  </conditionalFormatting>
  <conditionalFormatting sqref="K459">
    <cfRule type="expression" dxfId="31207" priority="46087">
      <formula>$I459=0</formula>
    </cfRule>
  </conditionalFormatting>
  <conditionalFormatting sqref="M459">
    <cfRule type="expression" dxfId="31206" priority="46083">
      <formula>$I459=0</formula>
    </cfRule>
  </conditionalFormatting>
  <conditionalFormatting sqref="N459:P459">
    <cfRule type="expression" dxfId="31205" priority="46082">
      <formula>$I459=0</formula>
    </cfRule>
  </conditionalFormatting>
  <conditionalFormatting sqref="O459:P459">
    <cfRule type="cellIs" dxfId="31204" priority="46080" operator="lessThan">
      <formula>0</formula>
    </cfRule>
    <cfRule type="cellIs" dxfId="31203" priority="46081" operator="lessThan">
      <formula>0</formula>
    </cfRule>
  </conditionalFormatting>
  <conditionalFormatting sqref="Q459">
    <cfRule type="expression" dxfId="31202" priority="46079">
      <formula>$I459=0</formula>
    </cfRule>
  </conditionalFormatting>
  <conditionalFormatting sqref="R459:T459">
    <cfRule type="expression" dxfId="31201" priority="46078">
      <formula>$I459=0</formula>
    </cfRule>
  </conditionalFormatting>
  <conditionalFormatting sqref="S459:T459">
    <cfRule type="cellIs" dxfId="31200" priority="46076" operator="lessThan">
      <formula>0</formula>
    </cfRule>
    <cfRule type="cellIs" dxfId="31199" priority="46077" operator="lessThan">
      <formula>0</formula>
    </cfRule>
  </conditionalFormatting>
  <conditionalFormatting sqref="U459">
    <cfRule type="expression" dxfId="31198" priority="46075">
      <formula>$I459=0</formula>
    </cfRule>
  </conditionalFormatting>
  <conditionalFormatting sqref="B460">
    <cfRule type="expression" dxfId="31197" priority="46074">
      <formula>$I460=0</formula>
    </cfRule>
  </conditionalFormatting>
  <conditionalFormatting sqref="F460">
    <cfRule type="expression" dxfId="31196" priority="46073">
      <formula>$I460=0</formula>
    </cfRule>
  </conditionalFormatting>
  <conditionalFormatting sqref="I460">
    <cfRule type="expression" dxfId="31195" priority="46072">
      <formula>$I460=0</formula>
    </cfRule>
  </conditionalFormatting>
  <conditionalFormatting sqref="K460">
    <cfRule type="expression" dxfId="31194" priority="46071">
      <formula>$I460=0</formula>
    </cfRule>
  </conditionalFormatting>
  <conditionalFormatting sqref="M460">
    <cfRule type="expression" dxfId="31193" priority="46070">
      <formula>$I460=0</formula>
    </cfRule>
  </conditionalFormatting>
  <conditionalFormatting sqref="Q460">
    <cfRule type="expression" dxfId="31192" priority="46069">
      <formula>$I460=0</formula>
    </cfRule>
  </conditionalFormatting>
  <conditionalFormatting sqref="U460">
    <cfRule type="expression" dxfId="31191" priority="46068">
      <formula>$I460=0</formula>
    </cfRule>
  </conditionalFormatting>
  <conditionalFormatting sqref="B461">
    <cfRule type="expression" dxfId="31190" priority="46064">
      <formula>$I461=0</formula>
    </cfRule>
  </conditionalFormatting>
  <conditionalFormatting sqref="C461:E461">
    <cfRule type="expression" dxfId="31189" priority="46063">
      <formula>$I461=0</formula>
    </cfRule>
  </conditionalFormatting>
  <conditionalFormatting sqref="D461:E461">
    <cfRule type="cellIs" dxfId="31188" priority="46061" operator="lessThan">
      <formula>0</formula>
    </cfRule>
    <cfRule type="cellIs" dxfId="31187" priority="46062" operator="lessThan">
      <formula>0</formula>
    </cfRule>
  </conditionalFormatting>
  <conditionalFormatting sqref="F461">
    <cfRule type="expression" dxfId="31186" priority="46060">
      <formula>$I461=0</formula>
    </cfRule>
  </conditionalFormatting>
  <conditionalFormatting sqref="G461:H461">
    <cfRule type="cellIs" dxfId="31185" priority="46057" operator="lessThan">
      <formula>0</formula>
    </cfRule>
    <cfRule type="cellIs" dxfId="31184" priority="46058" operator="lessThan">
      <formula>0</formula>
    </cfRule>
  </conditionalFormatting>
  <conditionalFormatting sqref="I461">
    <cfRule type="expression" dxfId="31183" priority="46056">
      <formula>$I461=0</formula>
    </cfRule>
  </conditionalFormatting>
  <conditionalFormatting sqref="J461">
    <cfRule type="expression" dxfId="31182" priority="46055">
      <formula>$I461=0</formula>
    </cfRule>
  </conditionalFormatting>
  <conditionalFormatting sqref="K461">
    <cfRule type="expression" dxfId="31181" priority="46052">
      <formula>$I461=0</formula>
    </cfRule>
  </conditionalFormatting>
  <conditionalFormatting sqref="M461">
    <cfRule type="expression" dxfId="31180" priority="46048">
      <formula>$I461=0</formula>
    </cfRule>
  </conditionalFormatting>
  <conditionalFormatting sqref="N461:P461">
    <cfRule type="expression" dxfId="31179" priority="46047">
      <formula>$I461=0</formula>
    </cfRule>
  </conditionalFormatting>
  <conditionalFormatting sqref="O461:P461">
    <cfRule type="cellIs" dxfId="31178" priority="46045" operator="lessThan">
      <formula>0</formula>
    </cfRule>
    <cfRule type="cellIs" dxfId="31177" priority="46046" operator="lessThan">
      <formula>0</formula>
    </cfRule>
  </conditionalFormatting>
  <conditionalFormatting sqref="Q461">
    <cfRule type="expression" dxfId="31176" priority="46044">
      <formula>$I461=0</formula>
    </cfRule>
  </conditionalFormatting>
  <conditionalFormatting sqref="R461:T461">
    <cfRule type="expression" dxfId="31175" priority="46043">
      <formula>$I461=0</formula>
    </cfRule>
  </conditionalFormatting>
  <conditionalFormatting sqref="S461:T461">
    <cfRule type="cellIs" dxfId="31174" priority="46041" operator="lessThan">
      <formula>0</formula>
    </cfRule>
    <cfRule type="cellIs" dxfId="31173" priority="46042" operator="lessThan">
      <formula>0</formula>
    </cfRule>
  </conditionalFormatting>
  <conditionalFormatting sqref="U461">
    <cfRule type="expression" dxfId="31172" priority="46040">
      <formula>$I461=0</formula>
    </cfRule>
  </conditionalFormatting>
  <conditionalFormatting sqref="B462">
    <cfRule type="expression" dxfId="31171" priority="46039">
      <formula>$I462=0</formula>
    </cfRule>
  </conditionalFormatting>
  <conditionalFormatting sqref="F462">
    <cfRule type="expression" dxfId="31170" priority="46038">
      <formula>$I462=0</formula>
    </cfRule>
  </conditionalFormatting>
  <conditionalFormatting sqref="I462">
    <cfRule type="expression" dxfId="31169" priority="46037">
      <formula>$I462=0</formula>
    </cfRule>
  </conditionalFormatting>
  <conditionalFormatting sqref="K462">
    <cfRule type="expression" dxfId="31168" priority="46036">
      <formula>$I462=0</formula>
    </cfRule>
  </conditionalFormatting>
  <conditionalFormatting sqref="M462">
    <cfRule type="expression" dxfId="31167" priority="46035">
      <formula>$I462=0</formula>
    </cfRule>
  </conditionalFormatting>
  <conditionalFormatting sqref="Q462">
    <cfRule type="expression" dxfId="31166" priority="46034">
      <formula>$I462=0</formula>
    </cfRule>
  </conditionalFormatting>
  <conditionalFormatting sqref="U462">
    <cfRule type="expression" dxfId="31165" priority="46033">
      <formula>$I462=0</formula>
    </cfRule>
  </conditionalFormatting>
  <conditionalFormatting sqref="B463">
    <cfRule type="expression" dxfId="31164" priority="46029">
      <formula>$I463=0</formula>
    </cfRule>
  </conditionalFormatting>
  <conditionalFormatting sqref="C463:E463">
    <cfRule type="expression" dxfId="31163" priority="46028">
      <formula>$I463=0</formula>
    </cfRule>
  </conditionalFormatting>
  <conditionalFormatting sqref="D463:E463">
    <cfRule type="cellIs" dxfId="31162" priority="46026" operator="lessThan">
      <formula>0</formula>
    </cfRule>
    <cfRule type="cellIs" dxfId="31161" priority="46027" operator="lessThan">
      <formula>0</formula>
    </cfRule>
  </conditionalFormatting>
  <conditionalFormatting sqref="F463">
    <cfRule type="expression" dxfId="31160" priority="46025">
      <formula>$I463=0</formula>
    </cfRule>
  </conditionalFormatting>
  <conditionalFormatting sqref="G463:H463">
    <cfRule type="cellIs" dxfId="31159" priority="46022" operator="lessThan">
      <formula>0</formula>
    </cfRule>
    <cfRule type="cellIs" dxfId="31158" priority="46023" operator="lessThan">
      <formula>0</formula>
    </cfRule>
  </conditionalFormatting>
  <conditionalFormatting sqref="I463">
    <cfRule type="expression" dxfId="31157" priority="46021">
      <formula>$I463=0</formula>
    </cfRule>
  </conditionalFormatting>
  <conditionalFormatting sqref="J463">
    <cfRule type="expression" dxfId="31156" priority="46020">
      <formula>$I463=0</formula>
    </cfRule>
  </conditionalFormatting>
  <conditionalFormatting sqref="K463">
    <cfRule type="expression" dxfId="31155" priority="46017">
      <formula>$I463=0</formula>
    </cfRule>
  </conditionalFormatting>
  <conditionalFormatting sqref="M463">
    <cfRule type="expression" dxfId="31154" priority="46013">
      <formula>$I463=0</formula>
    </cfRule>
  </conditionalFormatting>
  <conditionalFormatting sqref="N463:P463">
    <cfRule type="expression" dxfId="31153" priority="46012">
      <formula>$I463=0</formula>
    </cfRule>
  </conditionalFormatting>
  <conditionalFormatting sqref="O463:P463">
    <cfRule type="cellIs" dxfId="31152" priority="46010" operator="lessThan">
      <formula>0</formula>
    </cfRule>
    <cfRule type="cellIs" dxfId="31151" priority="46011" operator="lessThan">
      <formula>0</formula>
    </cfRule>
  </conditionalFormatting>
  <conditionalFormatting sqref="Q463">
    <cfRule type="expression" dxfId="31150" priority="46009">
      <formula>$I463=0</formula>
    </cfRule>
  </conditionalFormatting>
  <conditionalFormatting sqref="R463:T463">
    <cfRule type="expression" dxfId="31149" priority="46008">
      <formula>$I463=0</formula>
    </cfRule>
  </conditionalFormatting>
  <conditionalFormatting sqref="S463:T463">
    <cfRule type="cellIs" dxfId="31148" priority="46006" operator="lessThan">
      <formula>0</formula>
    </cfRule>
    <cfRule type="cellIs" dxfId="31147" priority="46007" operator="lessThan">
      <formula>0</formula>
    </cfRule>
  </conditionalFormatting>
  <conditionalFormatting sqref="U463">
    <cfRule type="expression" dxfId="31146" priority="46005">
      <formula>$I463=0</formula>
    </cfRule>
  </conditionalFormatting>
  <conditionalFormatting sqref="B464">
    <cfRule type="expression" dxfId="31145" priority="46004">
      <formula>$I464=0</formula>
    </cfRule>
  </conditionalFormatting>
  <conditionalFormatting sqref="F464">
    <cfRule type="expression" dxfId="31144" priority="46003">
      <formula>$I464=0</formula>
    </cfRule>
  </conditionalFormatting>
  <conditionalFormatting sqref="I464">
    <cfRule type="expression" dxfId="31143" priority="46002">
      <formula>$I464=0</formula>
    </cfRule>
  </conditionalFormatting>
  <conditionalFormatting sqref="K464">
    <cfRule type="expression" dxfId="31142" priority="46001">
      <formula>$I464=0</formula>
    </cfRule>
  </conditionalFormatting>
  <conditionalFormatting sqref="M464">
    <cfRule type="expression" dxfId="31141" priority="46000">
      <formula>$I464=0</formula>
    </cfRule>
  </conditionalFormatting>
  <conditionalFormatting sqref="Q464">
    <cfRule type="expression" dxfId="31140" priority="45999">
      <formula>$I464=0</formula>
    </cfRule>
  </conditionalFormatting>
  <conditionalFormatting sqref="U464">
    <cfRule type="expression" dxfId="31139" priority="45998">
      <formula>$I464=0</formula>
    </cfRule>
  </conditionalFormatting>
  <conditionalFormatting sqref="B465">
    <cfRule type="expression" dxfId="31138" priority="45994">
      <formula>$I465=0</formula>
    </cfRule>
  </conditionalFormatting>
  <conditionalFormatting sqref="C465:E465">
    <cfRule type="expression" dxfId="31137" priority="45993">
      <formula>$I465=0</formula>
    </cfRule>
  </conditionalFormatting>
  <conditionalFormatting sqref="D465:E465">
    <cfRule type="cellIs" dxfId="31136" priority="45991" operator="lessThan">
      <formula>0</formula>
    </cfRule>
    <cfRule type="cellIs" dxfId="31135" priority="45992" operator="lessThan">
      <formula>0</formula>
    </cfRule>
  </conditionalFormatting>
  <conditionalFormatting sqref="F465">
    <cfRule type="expression" dxfId="31134" priority="45990">
      <formula>$I465=0</formula>
    </cfRule>
  </conditionalFormatting>
  <conditionalFormatting sqref="G465:H465">
    <cfRule type="cellIs" dxfId="31133" priority="45987" operator="lessThan">
      <formula>0</formula>
    </cfRule>
    <cfRule type="cellIs" dxfId="31132" priority="45988" operator="lessThan">
      <formula>0</formula>
    </cfRule>
  </conditionalFormatting>
  <conditionalFormatting sqref="I465">
    <cfRule type="expression" dxfId="31131" priority="45986">
      <formula>$I465=0</formula>
    </cfRule>
  </conditionalFormatting>
  <conditionalFormatting sqref="J465">
    <cfRule type="expression" dxfId="31130" priority="45985">
      <formula>$I465=0</formula>
    </cfRule>
  </conditionalFormatting>
  <conditionalFormatting sqref="K465">
    <cfRule type="expression" dxfId="31129" priority="45982">
      <formula>$I465=0</formula>
    </cfRule>
  </conditionalFormatting>
  <conditionalFormatting sqref="M465">
    <cfRule type="expression" dxfId="31128" priority="45978">
      <formula>$I465=0</formula>
    </cfRule>
  </conditionalFormatting>
  <conditionalFormatting sqref="N465:P465">
    <cfRule type="expression" dxfId="31127" priority="45977">
      <formula>$I465=0</formula>
    </cfRule>
  </conditionalFormatting>
  <conditionalFormatting sqref="O465:P465">
    <cfRule type="cellIs" dxfId="31126" priority="45975" operator="lessThan">
      <formula>0</formula>
    </cfRule>
    <cfRule type="cellIs" dxfId="31125" priority="45976" operator="lessThan">
      <formula>0</formula>
    </cfRule>
  </conditionalFormatting>
  <conditionalFormatting sqref="Q465">
    <cfRule type="expression" dxfId="31124" priority="45974">
      <formula>$I465=0</formula>
    </cfRule>
  </conditionalFormatting>
  <conditionalFormatting sqref="R465:T465">
    <cfRule type="expression" dxfId="31123" priority="45973">
      <formula>$I465=0</formula>
    </cfRule>
  </conditionalFormatting>
  <conditionalFormatting sqref="S465:T465">
    <cfRule type="cellIs" dxfId="31122" priority="45971" operator="lessThan">
      <formula>0</formula>
    </cfRule>
    <cfRule type="cellIs" dxfId="31121" priority="45972" operator="lessThan">
      <formula>0</formula>
    </cfRule>
  </conditionalFormatting>
  <conditionalFormatting sqref="U465">
    <cfRule type="expression" dxfId="31120" priority="45970">
      <formula>$I465=0</formula>
    </cfRule>
  </conditionalFormatting>
  <conditionalFormatting sqref="B466">
    <cfRule type="expression" dxfId="31119" priority="45969">
      <formula>$I466=0</formula>
    </cfRule>
  </conditionalFormatting>
  <conditionalFormatting sqref="F466">
    <cfRule type="expression" dxfId="31118" priority="45968">
      <formula>$I466=0</formula>
    </cfRule>
  </conditionalFormatting>
  <conditionalFormatting sqref="I466">
    <cfRule type="expression" dxfId="31117" priority="45967">
      <formula>$I466=0</formula>
    </cfRule>
  </conditionalFormatting>
  <conditionalFormatting sqref="K466">
    <cfRule type="expression" dxfId="31116" priority="45966">
      <formula>$I466=0</formula>
    </cfRule>
  </conditionalFormatting>
  <conditionalFormatting sqref="M466">
    <cfRule type="expression" dxfId="31115" priority="45965">
      <formula>$I466=0</formula>
    </cfRule>
  </conditionalFormatting>
  <conditionalFormatting sqref="Q466">
    <cfRule type="expression" dxfId="31114" priority="45964">
      <formula>$I466=0</formula>
    </cfRule>
  </conditionalFormatting>
  <conditionalFormatting sqref="U466">
    <cfRule type="expression" dxfId="31113" priority="45963">
      <formula>$I466=0</formula>
    </cfRule>
  </conditionalFormatting>
  <conditionalFormatting sqref="B467">
    <cfRule type="expression" dxfId="31112" priority="45959">
      <formula>$I467=0</formula>
    </cfRule>
  </conditionalFormatting>
  <conditionalFormatting sqref="C467:E467">
    <cfRule type="expression" dxfId="31111" priority="45958">
      <formula>$I467=0</formula>
    </cfRule>
  </conditionalFormatting>
  <conditionalFormatting sqref="D467:E467">
    <cfRule type="cellIs" dxfId="31110" priority="45956" operator="lessThan">
      <formula>0</formula>
    </cfRule>
    <cfRule type="cellIs" dxfId="31109" priority="45957" operator="lessThan">
      <formula>0</formula>
    </cfRule>
  </conditionalFormatting>
  <conditionalFormatting sqref="F467">
    <cfRule type="expression" dxfId="31108" priority="45955">
      <formula>$I467=0</formula>
    </cfRule>
  </conditionalFormatting>
  <conditionalFormatting sqref="G467:H467">
    <cfRule type="cellIs" dxfId="31107" priority="45952" operator="lessThan">
      <formula>0</formula>
    </cfRule>
    <cfRule type="cellIs" dxfId="31106" priority="45953" operator="lessThan">
      <formula>0</formula>
    </cfRule>
  </conditionalFormatting>
  <conditionalFormatting sqref="I467">
    <cfRule type="expression" dxfId="31105" priority="45951">
      <formula>$I467=0</formula>
    </cfRule>
  </conditionalFormatting>
  <conditionalFormatting sqref="J467">
    <cfRule type="expression" dxfId="31104" priority="45950">
      <formula>$I467=0</formula>
    </cfRule>
  </conditionalFormatting>
  <conditionalFormatting sqref="K467">
    <cfRule type="expression" dxfId="31103" priority="45947">
      <formula>$I467=0</formula>
    </cfRule>
  </conditionalFormatting>
  <conditionalFormatting sqref="M467">
    <cfRule type="expression" dxfId="31102" priority="45943">
      <formula>$I467=0</formula>
    </cfRule>
  </conditionalFormatting>
  <conditionalFormatting sqref="N467:P467">
    <cfRule type="expression" dxfId="31101" priority="45942">
      <formula>$I467=0</formula>
    </cfRule>
  </conditionalFormatting>
  <conditionalFormatting sqref="O467:P467">
    <cfRule type="cellIs" dxfId="31100" priority="45940" operator="lessThan">
      <formula>0</formula>
    </cfRule>
    <cfRule type="cellIs" dxfId="31099" priority="45941" operator="lessThan">
      <formula>0</formula>
    </cfRule>
  </conditionalFormatting>
  <conditionalFormatting sqref="Q467">
    <cfRule type="expression" dxfId="31098" priority="45939">
      <formula>$I467=0</formula>
    </cfRule>
  </conditionalFormatting>
  <conditionalFormatting sqref="R467:T467">
    <cfRule type="expression" dxfId="31097" priority="45938">
      <formula>$I467=0</formula>
    </cfRule>
  </conditionalFormatting>
  <conditionalFormatting sqref="S467:T467">
    <cfRule type="cellIs" dxfId="31096" priority="45936" operator="lessThan">
      <formula>0</formula>
    </cfRule>
    <cfRule type="cellIs" dxfId="31095" priority="45937" operator="lessThan">
      <formula>0</formula>
    </cfRule>
  </conditionalFormatting>
  <conditionalFormatting sqref="U467">
    <cfRule type="expression" dxfId="31094" priority="45935">
      <formula>$I467=0</formula>
    </cfRule>
  </conditionalFormatting>
  <conditionalFormatting sqref="B468">
    <cfRule type="expression" dxfId="31093" priority="45934">
      <formula>$I468=0</formula>
    </cfRule>
  </conditionalFormatting>
  <conditionalFormatting sqref="F468">
    <cfRule type="expression" dxfId="31092" priority="45933">
      <formula>$I468=0</formula>
    </cfRule>
  </conditionalFormatting>
  <conditionalFormatting sqref="I468">
    <cfRule type="expression" dxfId="31091" priority="45932">
      <formula>$I468=0</formula>
    </cfRule>
  </conditionalFormatting>
  <conditionalFormatting sqref="K468">
    <cfRule type="expression" dxfId="31090" priority="45931">
      <formula>$I468=0</formula>
    </cfRule>
  </conditionalFormatting>
  <conditionalFormatting sqref="M468">
    <cfRule type="expression" dxfId="31089" priority="45930">
      <formula>$I468=0</formula>
    </cfRule>
  </conditionalFormatting>
  <conditionalFormatting sqref="Q468">
    <cfRule type="expression" dxfId="31088" priority="45929">
      <formula>$I468=0</formula>
    </cfRule>
  </conditionalFormatting>
  <conditionalFormatting sqref="U468">
    <cfRule type="expression" dxfId="31087" priority="45928">
      <formula>$I468=0</formula>
    </cfRule>
  </conditionalFormatting>
  <conditionalFormatting sqref="B469">
    <cfRule type="expression" dxfId="31086" priority="45924">
      <formula>$I469=0</formula>
    </cfRule>
  </conditionalFormatting>
  <conditionalFormatting sqref="C469:E469">
    <cfRule type="expression" dxfId="31085" priority="45923">
      <formula>$I469=0</formula>
    </cfRule>
  </conditionalFormatting>
  <conditionalFormatting sqref="D469:E469">
    <cfRule type="cellIs" dxfId="31084" priority="45921" operator="lessThan">
      <formula>0</formula>
    </cfRule>
    <cfRule type="cellIs" dxfId="31083" priority="45922" operator="lessThan">
      <formula>0</formula>
    </cfRule>
  </conditionalFormatting>
  <conditionalFormatting sqref="F469">
    <cfRule type="expression" dxfId="31082" priority="45920">
      <formula>$I469=0</formula>
    </cfRule>
  </conditionalFormatting>
  <conditionalFormatting sqref="G469:H469">
    <cfRule type="cellIs" dxfId="31081" priority="45917" operator="lessThan">
      <formula>0</formula>
    </cfRule>
    <cfRule type="cellIs" dxfId="31080" priority="45918" operator="lessThan">
      <formula>0</formula>
    </cfRule>
  </conditionalFormatting>
  <conditionalFormatting sqref="I469">
    <cfRule type="expression" dxfId="31079" priority="45916">
      <formula>$I469=0</formula>
    </cfRule>
  </conditionalFormatting>
  <conditionalFormatting sqref="J469">
    <cfRule type="expression" dxfId="31078" priority="45915">
      <formula>$I469=0</formula>
    </cfRule>
  </conditionalFormatting>
  <conditionalFormatting sqref="K469">
    <cfRule type="expression" dxfId="31077" priority="45912">
      <formula>$I469=0</formula>
    </cfRule>
  </conditionalFormatting>
  <conditionalFormatting sqref="M469">
    <cfRule type="expression" dxfId="31076" priority="45908">
      <formula>$I469=0</formula>
    </cfRule>
  </conditionalFormatting>
  <conditionalFormatting sqref="N469:P469">
    <cfRule type="expression" dxfId="31075" priority="45907">
      <formula>$I469=0</formula>
    </cfRule>
  </conditionalFormatting>
  <conditionalFormatting sqref="O469:P469">
    <cfRule type="cellIs" dxfId="31074" priority="45905" operator="lessThan">
      <formula>0</formula>
    </cfRule>
    <cfRule type="cellIs" dxfId="31073" priority="45906" operator="lessThan">
      <formula>0</formula>
    </cfRule>
  </conditionalFormatting>
  <conditionalFormatting sqref="Q469">
    <cfRule type="expression" dxfId="31072" priority="45904">
      <formula>$I469=0</formula>
    </cfRule>
  </conditionalFormatting>
  <conditionalFormatting sqref="R469:T469">
    <cfRule type="expression" dxfId="31071" priority="45903">
      <formula>$I469=0</formula>
    </cfRule>
  </conditionalFormatting>
  <conditionalFormatting sqref="S469:T469">
    <cfRule type="cellIs" dxfId="31070" priority="45901" operator="lessThan">
      <formula>0</formula>
    </cfRule>
    <cfRule type="cellIs" dxfId="31069" priority="45902" operator="lessThan">
      <formula>0</formula>
    </cfRule>
  </conditionalFormatting>
  <conditionalFormatting sqref="U469">
    <cfRule type="expression" dxfId="31068" priority="45900">
      <formula>$I469=0</formula>
    </cfRule>
  </conditionalFormatting>
  <conditionalFormatting sqref="B470">
    <cfRule type="expression" dxfId="31067" priority="45899">
      <formula>$I470=0</formula>
    </cfRule>
  </conditionalFormatting>
  <conditionalFormatting sqref="F470">
    <cfRule type="expression" dxfId="31066" priority="45898">
      <formula>$I470=0</formula>
    </cfRule>
  </conditionalFormatting>
  <conditionalFormatting sqref="I470">
    <cfRule type="expression" dxfId="31065" priority="45897">
      <formula>$I470=0</formula>
    </cfRule>
  </conditionalFormatting>
  <conditionalFormatting sqref="K470">
    <cfRule type="expression" dxfId="31064" priority="45896">
      <formula>$I470=0</formula>
    </cfRule>
  </conditionalFormatting>
  <conditionalFormatting sqref="M470">
    <cfRule type="expression" dxfId="31063" priority="45895">
      <formula>$I470=0</formula>
    </cfRule>
  </conditionalFormatting>
  <conditionalFormatting sqref="Q470">
    <cfRule type="expression" dxfId="31062" priority="45894">
      <formula>$I470=0</formula>
    </cfRule>
  </conditionalFormatting>
  <conditionalFormatting sqref="U470">
    <cfRule type="expression" dxfId="31061" priority="45893">
      <formula>$I470=0</formula>
    </cfRule>
  </conditionalFormatting>
  <conditionalFormatting sqref="B471">
    <cfRule type="expression" dxfId="31060" priority="45889">
      <formula>$I471=0</formula>
    </cfRule>
  </conditionalFormatting>
  <conditionalFormatting sqref="C471:E471">
    <cfRule type="expression" dxfId="31059" priority="45888">
      <formula>$I471=0</formula>
    </cfRule>
  </conditionalFormatting>
  <conditionalFormatting sqref="D471:E471">
    <cfRule type="cellIs" dxfId="31058" priority="45886" operator="lessThan">
      <formula>0</formula>
    </cfRule>
    <cfRule type="cellIs" dxfId="31057" priority="45887" operator="lessThan">
      <formula>0</formula>
    </cfRule>
  </conditionalFormatting>
  <conditionalFormatting sqref="F471">
    <cfRule type="expression" dxfId="31056" priority="45885">
      <formula>$I471=0</formula>
    </cfRule>
  </conditionalFormatting>
  <conditionalFormatting sqref="G471:H471">
    <cfRule type="cellIs" dxfId="31055" priority="45882" operator="lessThan">
      <formula>0</formula>
    </cfRule>
    <cfRule type="cellIs" dxfId="31054" priority="45883" operator="lessThan">
      <formula>0</formula>
    </cfRule>
  </conditionalFormatting>
  <conditionalFormatting sqref="I471">
    <cfRule type="expression" dxfId="31053" priority="45881">
      <formula>$I471=0</formula>
    </cfRule>
  </conditionalFormatting>
  <conditionalFormatting sqref="J471">
    <cfRule type="expression" dxfId="31052" priority="45880">
      <formula>$I471=0</formula>
    </cfRule>
  </conditionalFormatting>
  <conditionalFormatting sqref="K471">
    <cfRule type="expression" dxfId="31051" priority="45877">
      <formula>$I471=0</formula>
    </cfRule>
  </conditionalFormatting>
  <conditionalFormatting sqref="M471">
    <cfRule type="expression" dxfId="31050" priority="45873">
      <formula>$I471=0</formula>
    </cfRule>
  </conditionalFormatting>
  <conditionalFormatting sqref="N471:P471">
    <cfRule type="expression" dxfId="31049" priority="45872">
      <formula>$I471=0</formula>
    </cfRule>
  </conditionalFormatting>
  <conditionalFormatting sqref="O471:P471">
    <cfRule type="cellIs" dxfId="31048" priority="45870" operator="lessThan">
      <formula>0</formula>
    </cfRule>
    <cfRule type="cellIs" dxfId="31047" priority="45871" operator="lessThan">
      <formula>0</formula>
    </cfRule>
  </conditionalFormatting>
  <conditionalFormatting sqref="Q471">
    <cfRule type="expression" dxfId="31046" priority="45869">
      <formula>$I471=0</formula>
    </cfRule>
  </conditionalFormatting>
  <conditionalFormatting sqref="R471:T471">
    <cfRule type="expression" dxfId="31045" priority="45868">
      <formula>$I471=0</formula>
    </cfRule>
  </conditionalFormatting>
  <conditionalFormatting sqref="S471:T471">
    <cfRule type="cellIs" dxfId="31044" priority="45866" operator="lessThan">
      <formula>0</formula>
    </cfRule>
    <cfRule type="cellIs" dxfId="31043" priority="45867" operator="lessThan">
      <formula>0</formula>
    </cfRule>
  </conditionalFormatting>
  <conditionalFormatting sqref="U471">
    <cfRule type="expression" dxfId="31042" priority="45865">
      <formula>$I471=0</formula>
    </cfRule>
  </conditionalFormatting>
  <conditionalFormatting sqref="B472">
    <cfRule type="expression" dxfId="31041" priority="45864">
      <formula>$I472=0</formula>
    </cfRule>
  </conditionalFormatting>
  <conditionalFormatting sqref="F472">
    <cfRule type="expression" dxfId="31040" priority="45863">
      <formula>$I472=0</formula>
    </cfRule>
  </conditionalFormatting>
  <conditionalFormatting sqref="I472">
    <cfRule type="expression" dxfId="31039" priority="45862">
      <formula>$I472=0</formula>
    </cfRule>
  </conditionalFormatting>
  <conditionalFormatting sqref="K472">
    <cfRule type="expression" dxfId="31038" priority="45861">
      <formula>$I472=0</formula>
    </cfRule>
  </conditionalFormatting>
  <conditionalFormatting sqref="M472">
    <cfRule type="expression" dxfId="31037" priority="45860">
      <formula>$I472=0</formula>
    </cfRule>
  </conditionalFormatting>
  <conditionalFormatting sqref="Q472">
    <cfRule type="expression" dxfId="31036" priority="45859">
      <formula>$I472=0</formula>
    </cfRule>
  </conditionalFormatting>
  <conditionalFormatting sqref="U472">
    <cfRule type="expression" dxfId="31035" priority="45858">
      <formula>$I472=0</formula>
    </cfRule>
  </conditionalFormatting>
  <conditionalFormatting sqref="B473">
    <cfRule type="expression" dxfId="31034" priority="45854">
      <formula>$I473=0</formula>
    </cfRule>
  </conditionalFormatting>
  <conditionalFormatting sqref="C473:E473">
    <cfRule type="expression" dxfId="31033" priority="45853">
      <formula>$I473=0</formula>
    </cfRule>
  </conditionalFormatting>
  <conditionalFormatting sqref="D473:E473">
    <cfRule type="cellIs" dxfId="31032" priority="45851" operator="lessThan">
      <formula>0</formula>
    </cfRule>
    <cfRule type="cellIs" dxfId="31031" priority="45852" operator="lessThan">
      <formula>0</formula>
    </cfRule>
  </conditionalFormatting>
  <conditionalFormatting sqref="F473">
    <cfRule type="expression" dxfId="31030" priority="45850">
      <formula>$I473=0</formula>
    </cfRule>
  </conditionalFormatting>
  <conditionalFormatting sqref="G473:H473">
    <cfRule type="cellIs" dxfId="31029" priority="45847" operator="lessThan">
      <formula>0</formula>
    </cfRule>
    <cfRule type="cellIs" dxfId="31028" priority="45848" operator="lessThan">
      <formula>0</formula>
    </cfRule>
  </conditionalFormatting>
  <conditionalFormatting sqref="I473">
    <cfRule type="expression" dxfId="31027" priority="45846">
      <formula>$I473=0</formula>
    </cfRule>
  </conditionalFormatting>
  <conditionalFormatting sqref="J473">
    <cfRule type="expression" dxfId="31026" priority="45845">
      <formula>$I473=0</formula>
    </cfRule>
  </conditionalFormatting>
  <conditionalFormatting sqref="K473">
    <cfRule type="expression" dxfId="31025" priority="45842">
      <formula>$I473=0</formula>
    </cfRule>
  </conditionalFormatting>
  <conditionalFormatting sqref="M473">
    <cfRule type="expression" dxfId="31024" priority="45838">
      <formula>$I473=0</formula>
    </cfRule>
  </conditionalFormatting>
  <conditionalFormatting sqref="N473:P473">
    <cfRule type="expression" dxfId="31023" priority="45837">
      <formula>$I473=0</formula>
    </cfRule>
  </conditionalFormatting>
  <conditionalFormatting sqref="O473:P473">
    <cfRule type="cellIs" dxfId="31022" priority="45835" operator="lessThan">
      <formula>0</formula>
    </cfRule>
    <cfRule type="cellIs" dxfId="31021" priority="45836" operator="lessThan">
      <formula>0</formula>
    </cfRule>
  </conditionalFormatting>
  <conditionalFormatting sqref="Q473">
    <cfRule type="expression" dxfId="31020" priority="45834">
      <formula>$I473=0</formula>
    </cfRule>
  </conditionalFormatting>
  <conditionalFormatting sqref="R473:T473">
    <cfRule type="expression" dxfId="31019" priority="45833">
      <formula>$I473=0</formula>
    </cfRule>
  </conditionalFormatting>
  <conditionalFormatting sqref="S473:T473">
    <cfRule type="cellIs" dxfId="31018" priority="45831" operator="lessThan">
      <formula>0</formula>
    </cfRule>
    <cfRule type="cellIs" dxfId="31017" priority="45832" operator="lessThan">
      <formula>0</formula>
    </cfRule>
  </conditionalFormatting>
  <conditionalFormatting sqref="U473">
    <cfRule type="expression" dxfId="31016" priority="45830">
      <formula>$I473=0</formula>
    </cfRule>
  </conditionalFormatting>
  <conditionalFormatting sqref="B474">
    <cfRule type="expression" dxfId="31015" priority="45829">
      <formula>$I474=0</formula>
    </cfRule>
  </conditionalFormatting>
  <conditionalFormatting sqref="F474">
    <cfRule type="expression" dxfId="31014" priority="45828">
      <formula>$I474=0</formula>
    </cfRule>
  </conditionalFormatting>
  <conditionalFormatting sqref="I474">
    <cfRule type="expression" dxfId="31013" priority="45827">
      <formula>$I474=0</formula>
    </cfRule>
  </conditionalFormatting>
  <conditionalFormatting sqref="K474">
    <cfRule type="expression" dxfId="31012" priority="45826">
      <formula>$I474=0</formula>
    </cfRule>
  </conditionalFormatting>
  <conditionalFormatting sqref="M474">
    <cfRule type="expression" dxfId="31011" priority="45825">
      <formula>$I474=0</formula>
    </cfRule>
  </conditionalFormatting>
  <conditionalFormatting sqref="Q474">
    <cfRule type="expression" dxfId="31010" priority="45824">
      <formula>$I474=0</formula>
    </cfRule>
  </conditionalFormatting>
  <conditionalFormatting sqref="U474">
    <cfRule type="expression" dxfId="31009" priority="45823">
      <formula>$I474=0</formula>
    </cfRule>
  </conditionalFormatting>
  <conditionalFormatting sqref="B475">
    <cfRule type="expression" dxfId="31008" priority="45819">
      <formula>$I475=0</formula>
    </cfRule>
  </conditionalFormatting>
  <conditionalFormatting sqref="C475:E475">
    <cfRule type="expression" dxfId="31007" priority="45818">
      <formula>$I475=0</formula>
    </cfRule>
  </conditionalFormatting>
  <conditionalFormatting sqref="D475:E475">
    <cfRule type="cellIs" dxfId="31006" priority="45816" operator="lessThan">
      <formula>0</formula>
    </cfRule>
    <cfRule type="cellIs" dxfId="31005" priority="45817" operator="lessThan">
      <formula>0</formula>
    </cfRule>
  </conditionalFormatting>
  <conditionalFormatting sqref="F475">
    <cfRule type="expression" dxfId="31004" priority="45815">
      <formula>$I475=0</formula>
    </cfRule>
  </conditionalFormatting>
  <conditionalFormatting sqref="G475:H475">
    <cfRule type="cellIs" dxfId="31003" priority="45812" operator="lessThan">
      <formula>0</formula>
    </cfRule>
    <cfRule type="cellIs" dxfId="31002" priority="45813" operator="lessThan">
      <formula>0</formula>
    </cfRule>
  </conditionalFormatting>
  <conditionalFormatting sqref="I475">
    <cfRule type="expression" dxfId="31001" priority="45811">
      <formula>$I475=0</formula>
    </cfRule>
  </conditionalFormatting>
  <conditionalFormatting sqref="J475">
    <cfRule type="expression" dxfId="31000" priority="45810">
      <formula>$I475=0</formula>
    </cfRule>
  </conditionalFormatting>
  <conditionalFormatting sqref="K475">
    <cfRule type="expression" dxfId="30999" priority="45807">
      <formula>$I475=0</formula>
    </cfRule>
  </conditionalFormatting>
  <conditionalFormatting sqref="M475">
    <cfRule type="expression" dxfId="30998" priority="45803">
      <formula>$I475=0</formula>
    </cfRule>
  </conditionalFormatting>
  <conditionalFormatting sqref="N475:P475">
    <cfRule type="expression" dxfId="30997" priority="45802">
      <formula>$I475=0</formula>
    </cfRule>
  </conditionalFormatting>
  <conditionalFormatting sqref="O475:P475">
    <cfRule type="cellIs" dxfId="30996" priority="45800" operator="lessThan">
      <formula>0</formula>
    </cfRule>
    <cfRule type="cellIs" dxfId="30995" priority="45801" operator="lessThan">
      <formula>0</formula>
    </cfRule>
  </conditionalFormatting>
  <conditionalFormatting sqref="Q475">
    <cfRule type="expression" dxfId="30994" priority="45799">
      <formula>$I475=0</formula>
    </cfRule>
  </conditionalFormatting>
  <conditionalFormatting sqref="R475:T475">
    <cfRule type="expression" dxfId="30993" priority="45798">
      <formula>$I475=0</formula>
    </cfRule>
  </conditionalFormatting>
  <conditionalFormatting sqref="S475:T475">
    <cfRule type="cellIs" dxfId="30992" priority="45796" operator="lessThan">
      <formula>0</formula>
    </cfRule>
    <cfRule type="cellIs" dxfId="30991" priority="45797" operator="lessThan">
      <formula>0</formula>
    </cfRule>
  </conditionalFormatting>
  <conditionalFormatting sqref="U475">
    <cfRule type="expression" dxfId="30990" priority="45795">
      <formula>$I475=0</formula>
    </cfRule>
  </conditionalFormatting>
  <conditionalFormatting sqref="B476">
    <cfRule type="expression" dxfId="30989" priority="45794">
      <formula>$I476=0</formula>
    </cfRule>
  </conditionalFormatting>
  <conditionalFormatting sqref="F476">
    <cfRule type="expression" dxfId="30988" priority="45793">
      <formula>$I476=0</formula>
    </cfRule>
  </conditionalFormatting>
  <conditionalFormatting sqref="I476">
    <cfRule type="expression" dxfId="30987" priority="45792">
      <formula>$I476=0</formula>
    </cfRule>
  </conditionalFormatting>
  <conditionalFormatting sqref="K476">
    <cfRule type="expression" dxfId="30986" priority="45791">
      <formula>$I476=0</formula>
    </cfRule>
  </conditionalFormatting>
  <conditionalFormatting sqref="M476">
    <cfRule type="expression" dxfId="30985" priority="45790">
      <formula>$I476=0</formula>
    </cfRule>
  </conditionalFormatting>
  <conditionalFormatting sqref="Q476">
    <cfRule type="expression" dxfId="30984" priority="45789">
      <formula>$I476=0</formula>
    </cfRule>
  </conditionalFormatting>
  <conditionalFormatting sqref="U476">
    <cfRule type="expression" dxfId="30983" priority="45788">
      <formula>$I476=0</formula>
    </cfRule>
  </conditionalFormatting>
  <conditionalFormatting sqref="B477">
    <cfRule type="expression" dxfId="30982" priority="45784">
      <formula>$I477=0</formula>
    </cfRule>
  </conditionalFormatting>
  <conditionalFormatting sqref="C477:E477">
    <cfRule type="expression" dxfId="30981" priority="45783">
      <formula>$I477=0</formula>
    </cfRule>
  </conditionalFormatting>
  <conditionalFormatting sqref="D477:E477">
    <cfRule type="cellIs" dxfId="30980" priority="45781" operator="lessThan">
      <formula>0</formula>
    </cfRule>
    <cfRule type="cellIs" dxfId="30979" priority="45782" operator="lessThan">
      <formula>0</formula>
    </cfRule>
  </conditionalFormatting>
  <conditionalFormatting sqref="F477">
    <cfRule type="expression" dxfId="30978" priority="45780">
      <formula>$I477=0</formula>
    </cfRule>
  </conditionalFormatting>
  <conditionalFormatting sqref="G477:H477">
    <cfRule type="cellIs" dxfId="30977" priority="45777" operator="lessThan">
      <formula>0</formula>
    </cfRule>
    <cfRule type="cellIs" dxfId="30976" priority="45778" operator="lessThan">
      <formula>0</formula>
    </cfRule>
  </conditionalFormatting>
  <conditionalFormatting sqref="I477">
    <cfRule type="expression" dxfId="30975" priority="45776">
      <formula>$I477=0</formula>
    </cfRule>
  </conditionalFormatting>
  <conditionalFormatting sqref="J477">
    <cfRule type="expression" dxfId="30974" priority="45775">
      <formula>$I477=0</formula>
    </cfRule>
  </conditionalFormatting>
  <conditionalFormatting sqref="K477">
    <cfRule type="expression" dxfId="30973" priority="45772">
      <formula>$I477=0</formula>
    </cfRule>
  </conditionalFormatting>
  <conditionalFormatting sqref="M477">
    <cfRule type="expression" dxfId="30972" priority="45768">
      <formula>$I477=0</formula>
    </cfRule>
  </conditionalFormatting>
  <conditionalFormatting sqref="N477:P477">
    <cfRule type="expression" dxfId="30971" priority="45767">
      <formula>$I477=0</formula>
    </cfRule>
  </conditionalFormatting>
  <conditionalFormatting sqref="O477:P477">
    <cfRule type="cellIs" dxfId="30970" priority="45765" operator="lessThan">
      <formula>0</formula>
    </cfRule>
    <cfRule type="cellIs" dxfId="30969" priority="45766" operator="lessThan">
      <formula>0</formula>
    </cfRule>
  </conditionalFormatting>
  <conditionalFormatting sqref="Q477">
    <cfRule type="expression" dxfId="30968" priority="45764">
      <formula>$I477=0</formula>
    </cfRule>
  </conditionalFormatting>
  <conditionalFormatting sqref="R477:T477">
    <cfRule type="expression" dxfId="30967" priority="45763">
      <formula>$I477=0</formula>
    </cfRule>
  </conditionalFormatting>
  <conditionalFormatting sqref="S477:T477">
    <cfRule type="cellIs" dxfId="30966" priority="45761" operator="lessThan">
      <formula>0</formula>
    </cfRule>
    <cfRule type="cellIs" dxfId="30965" priority="45762" operator="lessThan">
      <formula>0</formula>
    </cfRule>
  </conditionalFormatting>
  <conditionalFormatting sqref="U477">
    <cfRule type="expression" dxfId="30964" priority="45760">
      <formula>$I477=0</formula>
    </cfRule>
  </conditionalFormatting>
  <conditionalFormatting sqref="B478">
    <cfRule type="expression" dxfId="30963" priority="45759">
      <formula>$I478=0</formula>
    </cfRule>
  </conditionalFormatting>
  <conditionalFormatting sqref="F478">
    <cfRule type="expression" dxfId="30962" priority="45758">
      <formula>$I478=0</formula>
    </cfRule>
  </conditionalFormatting>
  <conditionalFormatting sqref="I478">
    <cfRule type="expression" dxfId="30961" priority="45757">
      <formula>$I478=0</formula>
    </cfRule>
  </conditionalFormatting>
  <conditionalFormatting sqref="K478">
    <cfRule type="expression" dxfId="30960" priority="45756">
      <formula>$I478=0</formula>
    </cfRule>
  </conditionalFormatting>
  <conditionalFormatting sqref="M478">
    <cfRule type="expression" dxfId="30959" priority="45755">
      <formula>$I478=0</formula>
    </cfRule>
  </conditionalFormatting>
  <conditionalFormatting sqref="Q478">
    <cfRule type="expression" dxfId="30958" priority="45754">
      <formula>$I478=0</formula>
    </cfRule>
  </conditionalFormatting>
  <conditionalFormatting sqref="U478">
    <cfRule type="expression" dxfId="30957" priority="45753">
      <formula>$I478=0</formula>
    </cfRule>
  </conditionalFormatting>
  <conditionalFormatting sqref="B479">
    <cfRule type="expression" dxfId="30956" priority="45749">
      <formula>$I479=0</formula>
    </cfRule>
  </conditionalFormatting>
  <conditionalFormatting sqref="C479:E479">
    <cfRule type="expression" dxfId="30955" priority="45748">
      <formula>$I479=0</formula>
    </cfRule>
  </conditionalFormatting>
  <conditionalFormatting sqref="D479:E479">
    <cfRule type="cellIs" dxfId="30954" priority="45746" operator="lessThan">
      <formula>0</formula>
    </cfRule>
    <cfRule type="cellIs" dxfId="30953" priority="45747" operator="lessThan">
      <formula>0</formula>
    </cfRule>
  </conditionalFormatting>
  <conditionalFormatting sqref="F479">
    <cfRule type="expression" dxfId="30952" priority="45745">
      <formula>$I479=0</formula>
    </cfRule>
  </conditionalFormatting>
  <conditionalFormatting sqref="G479:H479">
    <cfRule type="cellIs" dxfId="30951" priority="45742" operator="lessThan">
      <formula>0</formula>
    </cfRule>
    <cfRule type="cellIs" dxfId="30950" priority="45743" operator="lessThan">
      <formula>0</formula>
    </cfRule>
  </conditionalFormatting>
  <conditionalFormatting sqref="I479">
    <cfRule type="expression" dxfId="30949" priority="45741">
      <formula>$I479=0</formula>
    </cfRule>
  </conditionalFormatting>
  <conditionalFormatting sqref="J479">
    <cfRule type="expression" dxfId="30948" priority="45740">
      <formula>$I479=0</formula>
    </cfRule>
  </conditionalFormatting>
  <conditionalFormatting sqref="K479">
    <cfRule type="expression" dxfId="30947" priority="45737">
      <formula>$I479=0</formula>
    </cfRule>
  </conditionalFormatting>
  <conditionalFormatting sqref="M479">
    <cfRule type="expression" dxfId="30946" priority="45733">
      <formula>$I479=0</formula>
    </cfRule>
  </conditionalFormatting>
  <conditionalFormatting sqref="N479:P479">
    <cfRule type="expression" dxfId="30945" priority="45732">
      <formula>$I479=0</formula>
    </cfRule>
  </conditionalFormatting>
  <conditionalFormatting sqref="O479:P479">
    <cfRule type="cellIs" dxfId="30944" priority="45730" operator="lessThan">
      <formula>0</formula>
    </cfRule>
    <cfRule type="cellIs" dxfId="30943" priority="45731" operator="lessThan">
      <formula>0</formula>
    </cfRule>
  </conditionalFormatting>
  <conditionalFormatting sqref="Q479">
    <cfRule type="expression" dxfId="30942" priority="45729">
      <formula>$I479=0</formula>
    </cfRule>
  </conditionalFormatting>
  <conditionalFormatting sqref="R479:T479">
    <cfRule type="expression" dxfId="30941" priority="45728">
      <formula>$I479=0</formula>
    </cfRule>
  </conditionalFormatting>
  <conditionalFormatting sqref="S479:T479">
    <cfRule type="cellIs" dxfId="30940" priority="45726" operator="lessThan">
      <formula>0</formula>
    </cfRule>
    <cfRule type="cellIs" dxfId="30939" priority="45727" operator="lessThan">
      <formula>0</formula>
    </cfRule>
  </conditionalFormatting>
  <conditionalFormatting sqref="U479">
    <cfRule type="expression" dxfId="30938" priority="45725">
      <formula>$I479=0</formula>
    </cfRule>
  </conditionalFormatting>
  <conditionalFormatting sqref="B480">
    <cfRule type="expression" dxfId="30937" priority="45724">
      <formula>$I480=0</formula>
    </cfRule>
  </conditionalFormatting>
  <conditionalFormatting sqref="F480">
    <cfRule type="expression" dxfId="30936" priority="45723">
      <formula>$I480=0</formula>
    </cfRule>
  </conditionalFormatting>
  <conditionalFormatting sqref="I480">
    <cfRule type="expression" dxfId="30935" priority="45722">
      <formula>$I480=0</formula>
    </cfRule>
  </conditionalFormatting>
  <conditionalFormatting sqref="K480">
    <cfRule type="expression" dxfId="30934" priority="45721">
      <formula>$I480=0</formula>
    </cfRule>
  </conditionalFormatting>
  <conditionalFormatting sqref="M480">
    <cfRule type="expression" dxfId="30933" priority="45720">
      <formula>$I480=0</formula>
    </cfRule>
  </conditionalFormatting>
  <conditionalFormatting sqref="Q480">
    <cfRule type="expression" dxfId="30932" priority="45719">
      <formula>$I480=0</formula>
    </cfRule>
  </conditionalFormatting>
  <conditionalFormatting sqref="U480">
    <cfRule type="expression" dxfId="30931" priority="45718">
      <formula>$I480=0</formula>
    </cfRule>
  </conditionalFormatting>
  <conditionalFormatting sqref="B481">
    <cfRule type="expression" dxfId="30930" priority="45714">
      <formula>$I481=0</formula>
    </cfRule>
  </conditionalFormatting>
  <conditionalFormatting sqref="C481:E481">
    <cfRule type="expression" dxfId="30929" priority="45713">
      <formula>$I481=0</formula>
    </cfRule>
  </conditionalFormatting>
  <conditionalFormatting sqref="D481:E481">
    <cfRule type="cellIs" dxfId="30928" priority="45711" operator="lessThan">
      <formula>0</formula>
    </cfRule>
    <cfRule type="cellIs" dxfId="30927" priority="45712" operator="lessThan">
      <formula>0</formula>
    </cfRule>
  </conditionalFormatting>
  <conditionalFormatting sqref="F481">
    <cfRule type="expression" dxfId="30926" priority="45710">
      <formula>$I481=0</formula>
    </cfRule>
  </conditionalFormatting>
  <conditionalFormatting sqref="G481:H481">
    <cfRule type="cellIs" dxfId="30925" priority="45707" operator="lessThan">
      <formula>0</formula>
    </cfRule>
    <cfRule type="cellIs" dxfId="30924" priority="45708" operator="lessThan">
      <formula>0</formula>
    </cfRule>
  </conditionalFormatting>
  <conditionalFormatting sqref="I481">
    <cfRule type="expression" dxfId="30923" priority="45706">
      <formula>$I481=0</formula>
    </cfRule>
  </conditionalFormatting>
  <conditionalFormatting sqref="J481">
    <cfRule type="expression" dxfId="30922" priority="45705">
      <formula>$I481=0</formula>
    </cfRule>
  </conditionalFormatting>
  <conditionalFormatting sqref="K481">
    <cfRule type="expression" dxfId="30921" priority="45702">
      <formula>$I481=0</formula>
    </cfRule>
  </conditionalFormatting>
  <conditionalFormatting sqref="M481">
    <cfRule type="expression" dxfId="30920" priority="45698">
      <formula>$I481=0</formula>
    </cfRule>
  </conditionalFormatting>
  <conditionalFormatting sqref="N481:P481">
    <cfRule type="expression" dxfId="30919" priority="45697">
      <formula>$I481=0</formula>
    </cfRule>
  </conditionalFormatting>
  <conditionalFormatting sqref="O481:P481">
    <cfRule type="cellIs" dxfId="30918" priority="45695" operator="lessThan">
      <formula>0</formula>
    </cfRule>
    <cfRule type="cellIs" dxfId="30917" priority="45696" operator="lessThan">
      <formula>0</formula>
    </cfRule>
  </conditionalFormatting>
  <conditionalFormatting sqref="Q481">
    <cfRule type="expression" dxfId="30916" priority="45694">
      <formula>$I481=0</formula>
    </cfRule>
  </conditionalFormatting>
  <conditionalFormatting sqref="R481:T481">
    <cfRule type="expression" dxfId="30915" priority="45693">
      <formula>$I481=0</formula>
    </cfRule>
  </conditionalFormatting>
  <conditionalFormatting sqref="S481:T481">
    <cfRule type="cellIs" dxfId="30914" priority="45691" operator="lessThan">
      <formula>0</formula>
    </cfRule>
    <cfRule type="cellIs" dxfId="30913" priority="45692" operator="lessThan">
      <formula>0</formula>
    </cfRule>
  </conditionalFormatting>
  <conditionalFormatting sqref="U481">
    <cfRule type="expression" dxfId="30912" priority="45690">
      <formula>$I481=0</formula>
    </cfRule>
  </conditionalFormatting>
  <conditionalFormatting sqref="B482">
    <cfRule type="expression" dxfId="30911" priority="45689">
      <formula>$I482=0</formula>
    </cfRule>
  </conditionalFormatting>
  <conditionalFormatting sqref="F482">
    <cfRule type="expression" dxfId="30910" priority="45688">
      <formula>$I482=0</formula>
    </cfRule>
  </conditionalFormatting>
  <conditionalFormatting sqref="I482">
    <cfRule type="expression" dxfId="30909" priority="45687">
      <formula>$I482=0</formula>
    </cfRule>
  </conditionalFormatting>
  <conditionalFormatting sqref="K482">
    <cfRule type="expression" dxfId="30908" priority="45686">
      <formula>$I482=0</formula>
    </cfRule>
  </conditionalFormatting>
  <conditionalFormatting sqref="M482">
    <cfRule type="expression" dxfId="30907" priority="45685">
      <formula>$I482=0</formula>
    </cfRule>
  </conditionalFormatting>
  <conditionalFormatting sqref="Q482">
    <cfRule type="expression" dxfId="30906" priority="45684">
      <formula>$I482=0</formula>
    </cfRule>
  </conditionalFormatting>
  <conditionalFormatting sqref="U482">
    <cfRule type="expression" dxfId="30905" priority="45683">
      <formula>$I482=0</formula>
    </cfRule>
  </conditionalFormatting>
  <conditionalFormatting sqref="B483">
    <cfRule type="expression" dxfId="30904" priority="45679">
      <formula>$I483=0</formula>
    </cfRule>
  </conditionalFormatting>
  <conditionalFormatting sqref="C483:E483">
    <cfRule type="expression" dxfId="30903" priority="45678">
      <formula>$I483=0</formula>
    </cfRule>
  </conditionalFormatting>
  <conditionalFormatting sqref="D483:E483">
    <cfRule type="cellIs" dxfId="30902" priority="45676" operator="lessThan">
      <formula>0</formula>
    </cfRule>
    <cfRule type="cellIs" dxfId="30901" priority="45677" operator="lessThan">
      <formula>0</formula>
    </cfRule>
  </conditionalFormatting>
  <conditionalFormatting sqref="F483">
    <cfRule type="expression" dxfId="30900" priority="45675">
      <formula>$I483=0</formula>
    </cfRule>
  </conditionalFormatting>
  <conditionalFormatting sqref="G483:H483">
    <cfRule type="cellIs" dxfId="30899" priority="45672" operator="lessThan">
      <formula>0</formula>
    </cfRule>
    <cfRule type="cellIs" dxfId="30898" priority="45673" operator="lessThan">
      <formula>0</formula>
    </cfRule>
  </conditionalFormatting>
  <conditionalFormatting sqref="I483">
    <cfRule type="expression" dxfId="30897" priority="45671">
      <formula>$I483=0</formula>
    </cfRule>
  </conditionalFormatting>
  <conditionalFormatting sqref="J483">
    <cfRule type="expression" dxfId="30896" priority="45670">
      <formula>$I483=0</formula>
    </cfRule>
  </conditionalFormatting>
  <conditionalFormatting sqref="K483">
    <cfRule type="expression" dxfId="30895" priority="45667">
      <formula>$I483=0</formula>
    </cfRule>
  </conditionalFormatting>
  <conditionalFormatting sqref="M483">
    <cfRule type="expression" dxfId="30894" priority="45663">
      <formula>$I483=0</formula>
    </cfRule>
  </conditionalFormatting>
  <conditionalFormatting sqref="N483:P483">
    <cfRule type="expression" dxfId="30893" priority="45662">
      <formula>$I483=0</formula>
    </cfRule>
  </conditionalFormatting>
  <conditionalFormatting sqref="O483:P483">
    <cfRule type="cellIs" dxfId="30892" priority="45660" operator="lessThan">
      <formula>0</formula>
    </cfRule>
    <cfRule type="cellIs" dxfId="30891" priority="45661" operator="lessThan">
      <formula>0</formula>
    </cfRule>
  </conditionalFormatting>
  <conditionalFormatting sqref="Q483">
    <cfRule type="expression" dxfId="30890" priority="45659">
      <formula>$I483=0</formula>
    </cfRule>
  </conditionalFormatting>
  <conditionalFormatting sqref="R483:T483">
    <cfRule type="expression" dxfId="30889" priority="45658">
      <formula>$I483=0</formula>
    </cfRule>
  </conditionalFormatting>
  <conditionalFormatting sqref="S483:T483">
    <cfRule type="cellIs" dxfId="30888" priority="45656" operator="lessThan">
      <formula>0</formula>
    </cfRule>
    <cfRule type="cellIs" dxfId="30887" priority="45657" operator="lessThan">
      <formula>0</formula>
    </cfRule>
  </conditionalFormatting>
  <conditionalFormatting sqref="U483">
    <cfRule type="expression" dxfId="30886" priority="45655">
      <formula>$I483=0</formula>
    </cfRule>
  </conditionalFormatting>
  <conditionalFormatting sqref="B484">
    <cfRule type="expression" dxfId="30885" priority="45654">
      <formula>$I484=0</formula>
    </cfRule>
  </conditionalFormatting>
  <conditionalFormatting sqref="F484">
    <cfRule type="expression" dxfId="30884" priority="45653">
      <formula>$I484=0</formula>
    </cfRule>
  </conditionalFormatting>
  <conditionalFormatting sqref="I484">
    <cfRule type="expression" dxfId="30883" priority="45652">
      <formula>$I484=0</formula>
    </cfRule>
  </conditionalFormatting>
  <conditionalFormatting sqref="K484">
    <cfRule type="expression" dxfId="30882" priority="45651">
      <formula>$I484=0</formula>
    </cfRule>
  </conditionalFormatting>
  <conditionalFormatting sqref="M484">
    <cfRule type="expression" dxfId="30881" priority="45650">
      <formula>$I484=0</formula>
    </cfRule>
  </conditionalFormatting>
  <conditionalFormatting sqref="Q484">
    <cfRule type="expression" dxfId="30880" priority="45649">
      <formula>$I484=0</formula>
    </cfRule>
  </conditionalFormatting>
  <conditionalFormatting sqref="U484">
    <cfRule type="expression" dxfId="30879" priority="45648">
      <formula>$I484=0</formula>
    </cfRule>
  </conditionalFormatting>
  <conditionalFormatting sqref="B485">
    <cfRule type="expression" dxfId="30878" priority="45644">
      <formula>$I485=0</formula>
    </cfRule>
  </conditionalFormatting>
  <conditionalFormatting sqref="C485:E485">
    <cfRule type="expression" dxfId="30877" priority="45643">
      <formula>$I485=0</formula>
    </cfRule>
  </conditionalFormatting>
  <conditionalFormatting sqref="D485:E485">
    <cfRule type="cellIs" dxfId="30876" priority="45641" operator="lessThan">
      <formula>0</formula>
    </cfRule>
    <cfRule type="cellIs" dxfId="30875" priority="45642" operator="lessThan">
      <formula>0</formula>
    </cfRule>
  </conditionalFormatting>
  <conditionalFormatting sqref="F485">
    <cfRule type="expression" dxfId="30874" priority="45640">
      <formula>$I485=0</formula>
    </cfRule>
  </conditionalFormatting>
  <conditionalFormatting sqref="G485:H485">
    <cfRule type="cellIs" dxfId="30873" priority="45637" operator="lessThan">
      <formula>0</formula>
    </cfRule>
    <cfRule type="cellIs" dxfId="30872" priority="45638" operator="lessThan">
      <formula>0</formula>
    </cfRule>
  </conditionalFormatting>
  <conditionalFormatting sqref="I485">
    <cfRule type="expression" dxfId="30871" priority="45636">
      <formula>$I485=0</formula>
    </cfRule>
  </conditionalFormatting>
  <conditionalFormatting sqref="J485">
    <cfRule type="expression" dxfId="30870" priority="45635">
      <formula>$I485=0</formula>
    </cfRule>
  </conditionalFormatting>
  <conditionalFormatting sqref="K485">
    <cfRule type="expression" dxfId="30869" priority="45632">
      <formula>$I485=0</formula>
    </cfRule>
  </conditionalFormatting>
  <conditionalFormatting sqref="M485">
    <cfRule type="expression" dxfId="30868" priority="45628">
      <formula>$I485=0</formula>
    </cfRule>
  </conditionalFormatting>
  <conditionalFormatting sqref="N485:P485">
    <cfRule type="expression" dxfId="30867" priority="45627">
      <formula>$I485=0</formula>
    </cfRule>
  </conditionalFormatting>
  <conditionalFormatting sqref="O485:P485">
    <cfRule type="cellIs" dxfId="30866" priority="45625" operator="lessThan">
      <formula>0</formula>
    </cfRule>
    <cfRule type="cellIs" dxfId="30865" priority="45626" operator="lessThan">
      <formula>0</formula>
    </cfRule>
  </conditionalFormatting>
  <conditionalFormatting sqref="Q485">
    <cfRule type="expression" dxfId="30864" priority="45624">
      <formula>$I485=0</formula>
    </cfRule>
  </conditionalFormatting>
  <conditionalFormatting sqref="R485:T485">
    <cfRule type="expression" dxfId="30863" priority="45623">
      <formula>$I485=0</formula>
    </cfRule>
  </conditionalFormatting>
  <conditionalFormatting sqref="S485:T485">
    <cfRule type="cellIs" dxfId="30862" priority="45621" operator="lessThan">
      <formula>0</formula>
    </cfRule>
    <cfRule type="cellIs" dxfId="30861" priority="45622" operator="lessThan">
      <formula>0</formula>
    </cfRule>
  </conditionalFormatting>
  <conditionalFormatting sqref="U485">
    <cfRule type="expression" dxfId="30860" priority="45620">
      <formula>$I485=0</formula>
    </cfRule>
  </conditionalFormatting>
  <conditionalFormatting sqref="B486">
    <cfRule type="expression" dxfId="30859" priority="45619">
      <formula>$I486=0</formula>
    </cfRule>
  </conditionalFormatting>
  <conditionalFormatting sqref="F486">
    <cfRule type="expression" dxfId="30858" priority="45618">
      <formula>$I486=0</formula>
    </cfRule>
  </conditionalFormatting>
  <conditionalFormatting sqref="I486">
    <cfRule type="expression" dxfId="30857" priority="45617">
      <formula>$I486=0</formula>
    </cfRule>
  </conditionalFormatting>
  <conditionalFormatting sqref="K486">
    <cfRule type="expression" dxfId="30856" priority="45616">
      <formula>$I486=0</formula>
    </cfRule>
  </conditionalFormatting>
  <conditionalFormatting sqref="M486">
    <cfRule type="expression" dxfId="30855" priority="45615">
      <formula>$I486=0</formula>
    </cfRule>
  </conditionalFormatting>
  <conditionalFormatting sqref="Q486">
    <cfRule type="expression" dxfId="30854" priority="45614">
      <formula>$I486=0</formula>
    </cfRule>
  </conditionalFormatting>
  <conditionalFormatting sqref="U486">
    <cfRule type="expression" dxfId="30853" priority="45613">
      <formula>$I486=0</formula>
    </cfRule>
  </conditionalFormatting>
  <conditionalFormatting sqref="B487">
    <cfRule type="expression" dxfId="30852" priority="45609">
      <formula>$I487=0</formula>
    </cfRule>
  </conditionalFormatting>
  <conditionalFormatting sqref="C487:E487">
    <cfRule type="expression" dxfId="30851" priority="45608">
      <formula>$I487=0</formula>
    </cfRule>
  </conditionalFormatting>
  <conditionalFormatting sqref="D487:E487">
    <cfRule type="cellIs" dxfId="30850" priority="45606" operator="lessThan">
      <formula>0</formula>
    </cfRule>
    <cfRule type="cellIs" dxfId="30849" priority="45607" operator="lessThan">
      <formula>0</formula>
    </cfRule>
  </conditionalFormatting>
  <conditionalFormatting sqref="F487">
    <cfRule type="expression" dxfId="30848" priority="45605">
      <formula>$I487=0</formula>
    </cfRule>
  </conditionalFormatting>
  <conditionalFormatting sqref="G487:H487">
    <cfRule type="cellIs" dxfId="30847" priority="45602" operator="lessThan">
      <formula>0</formula>
    </cfRule>
    <cfRule type="cellIs" dxfId="30846" priority="45603" operator="lessThan">
      <formula>0</formula>
    </cfRule>
  </conditionalFormatting>
  <conditionalFormatting sqref="I487">
    <cfRule type="expression" dxfId="30845" priority="45601">
      <formula>$I487=0</formula>
    </cfRule>
  </conditionalFormatting>
  <conditionalFormatting sqref="J487">
    <cfRule type="expression" dxfId="30844" priority="45600">
      <formula>$I487=0</formula>
    </cfRule>
  </conditionalFormatting>
  <conditionalFormatting sqref="K487">
    <cfRule type="expression" dxfId="30843" priority="45597">
      <formula>$I487=0</formula>
    </cfRule>
  </conditionalFormatting>
  <conditionalFormatting sqref="M487">
    <cfRule type="expression" dxfId="30842" priority="45593">
      <formula>$I487=0</formula>
    </cfRule>
  </conditionalFormatting>
  <conditionalFormatting sqref="N487:P487">
    <cfRule type="expression" dxfId="30841" priority="45592">
      <formula>$I487=0</formula>
    </cfRule>
  </conditionalFormatting>
  <conditionalFormatting sqref="O487:P487">
    <cfRule type="cellIs" dxfId="30840" priority="45590" operator="lessThan">
      <formula>0</formula>
    </cfRule>
    <cfRule type="cellIs" dxfId="30839" priority="45591" operator="lessThan">
      <formula>0</formula>
    </cfRule>
  </conditionalFormatting>
  <conditionalFormatting sqref="Q487">
    <cfRule type="expression" dxfId="30838" priority="45589">
      <formula>$I487=0</formula>
    </cfRule>
  </conditionalFormatting>
  <conditionalFormatting sqref="R487:T487">
    <cfRule type="expression" dxfId="30837" priority="45588">
      <formula>$I487=0</formula>
    </cfRule>
  </conditionalFormatting>
  <conditionalFormatting sqref="S487:T487">
    <cfRule type="cellIs" dxfId="30836" priority="45586" operator="lessThan">
      <formula>0</formula>
    </cfRule>
    <cfRule type="cellIs" dxfId="30835" priority="45587" operator="lessThan">
      <formula>0</formula>
    </cfRule>
  </conditionalFormatting>
  <conditionalFormatting sqref="U487">
    <cfRule type="expression" dxfId="30834" priority="45585">
      <formula>$I487=0</formula>
    </cfRule>
  </conditionalFormatting>
  <conditionalFormatting sqref="B488">
    <cfRule type="expression" dxfId="30833" priority="45584">
      <formula>$I488=0</formula>
    </cfRule>
  </conditionalFormatting>
  <conditionalFormatting sqref="F488">
    <cfRule type="expression" dxfId="30832" priority="45583">
      <formula>$I488=0</formula>
    </cfRule>
  </conditionalFormatting>
  <conditionalFormatting sqref="I488">
    <cfRule type="expression" dxfId="30831" priority="45582">
      <formula>$I488=0</formula>
    </cfRule>
  </conditionalFormatting>
  <conditionalFormatting sqref="K488">
    <cfRule type="expression" dxfId="30830" priority="45581">
      <formula>$I488=0</formula>
    </cfRule>
  </conditionalFormatting>
  <conditionalFormatting sqref="M488">
    <cfRule type="expression" dxfId="30829" priority="45580">
      <formula>$I488=0</formula>
    </cfRule>
  </conditionalFormatting>
  <conditionalFormatting sqref="Q488">
    <cfRule type="expression" dxfId="30828" priority="45579">
      <formula>$I488=0</formula>
    </cfRule>
  </conditionalFormatting>
  <conditionalFormatting sqref="U488">
    <cfRule type="expression" dxfId="30827" priority="45578">
      <formula>$I488=0</formula>
    </cfRule>
  </conditionalFormatting>
  <conditionalFormatting sqref="B489">
    <cfRule type="expression" dxfId="30826" priority="45574">
      <formula>$I489=0</formula>
    </cfRule>
  </conditionalFormatting>
  <conditionalFormatting sqref="C489:E489">
    <cfRule type="expression" dxfId="30825" priority="45573">
      <formula>$I489=0</formula>
    </cfRule>
  </conditionalFormatting>
  <conditionalFormatting sqref="D489:E489">
    <cfRule type="cellIs" dxfId="30824" priority="45571" operator="lessThan">
      <formula>0</formula>
    </cfRule>
    <cfRule type="cellIs" dxfId="30823" priority="45572" operator="lessThan">
      <formula>0</formula>
    </cfRule>
  </conditionalFormatting>
  <conditionalFormatting sqref="F489">
    <cfRule type="expression" dxfId="30822" priority="45570">
      <formula>$I489=0</formula>
    </cfRule>
  </conditionalFormatting>
  <conditionalFormatting sqref="G489:H489">
    <cfRule type="cellIs" dxfId="30821" priority="45567" operator="lessThan">
      <formula>0</formula>
    </cfRule>
    <cfRule type="cellIs" dxfId="30820" priority="45568" operator="lessThan">
      <formula>0</formula>
    </cfRule>
  </conditionalFormatting>
  <conditionalFormatting sqref="I489">
    <cfRule type="expression" dxfId="30819" priority="45566">
      <formula>$I489=0</formula>
    </cfRule>
  </conditionalFormatting>
  <conditionalFormatting sqref="J489">
    <cfRule type="expression" dxfId="30818" priority="45565">
      <formula>$I489=0</formula>
    </cfRule>
  </conditionalFormatting>
  <conditionalFormatting sqref="K489">
    <cfRule type="expression" dxfId="30817" priority="45562">
      <formula>$I489=0</formula>
    </cfRule>
  </conditionalFormatting>
  <conditionalFormatting sqref="M489">
    <cfRule type="expression" dxfId="30816" priority="45558">
      <formula>$I489=0</formula>
    </cfRule>
  </conditionalFormatting>
  <conditionalFormatting sqref="N489:P489">
    <cfRule type="expression" dxfId="30815" priority="45557">
      <formula>$I489=0</formula>
    </cfRule>
  </conditionalFormatting>
  <conditionalFormatting sqref="O489:P489">
    <cfRule type="cellIs" dxfId="30814" priority="45555" operator="lessThan">
      <formula>0</formula>
    </cfRule>
    <cfRule type="cellIs" dxfId="30813" priority="45556" operator="lessThan">
      <formula>0</formula>
    </cfRule>
  </conditionalFormatting>
  <conditionalFormatting sqref="Q489">
    <cfRule type="expression" dxfId="30812" priority="45554">
      <formula>$I489=0</formula>
    </cfRule>
  </conditionalFormatting>
  <conditionalFormatting sqref="R489:T489">
    <cfRule type="expression" dxfId="30811" priority="45553">
      <formula>$I489=0</formula>
    </cfRule>
  </conditionalFormatting>
  <conditionalFormatting sqref="S489:T489">
    <cfRule type="cellIs" dxfId="30810" priority="45551" operator="lessThan">
      <formula>0</formula>
    </cfRule>
    <cfRule type="cellIs" dxfId="30809" priority="45552" operator="lessThan">
      <formula>0</formula>
    </cfRule>
  </conditionalFormatting>
  <conditionalFormatting sqref="U489">
    <cfRule type="expression" dxfId="30808" priority="45550">
      <formula>$I489=0</formula>
    </cfRule>
  </conditionalFormatting>
  <conditionalFormatting sqref="B490">
    <cfRule type="expression" dxfId="30807" priority="45549">
      <formula>$I490=0</formula>
    </cfRule>
  </conditionalFormatting>
  <conditionalFormatting sqref="F490">
    <cfRule type="expression" dxfId="30806" priority="45548">
      <formula>$I490=0</formula>
    </cfRule>
  </conditionalFormatting>
  <conditionalFormatting sqref="I490">
    <cfRule type="expression" dxfId="30805" priority="45547">
      <formula>$I490=0</formula>
    </cfRule>
  </conditionalFormatting>
  <conditionalFormatting sqref="K490">
    <cfRule type="expression" dxfId="30804" priority="45546">
      <formula>$I490=0</formula>
    </cfRule>
  </conditionalFormatting>
  <conditionalFormatting sqref="M490">
    <cfRule type="expression" dxfId="30803" priority="45545">
      <formula>$I490=0</formula>
    </cfRule>
  </conditionalFormatting>
  <conditionalFormatting sqref="Q490">
    <cfRule type="expression" dxfId="30802" priority="45544">
      <formula>$I490=0</formula>
    </cfRule>
  </conditionalFormatting>
  <conditionalFormatting sqref="U490">
    <cfRule type="expression" dxfId="30801" priority="45543">
      <formula>$I490=0</formula>
    </cfRule>
  </conditionalFormatting>
  <conditionalFormatting sqref="B491">
    <cfRule type="expression" dxfId="30800" priority="45539">
      <formula>$I491=0</formula>
    </cfRule>
  </conditionalFormatting>
  <conditionalFormatting sqref="C491:E491">
    <cfRule type="expression" dxfId="30799" priority="45538">
      <formula>$I491=0</formula>
    </cfRule>
  </conditionalFormatting>
  <conditionalFormatting sqref="D491:E491">
    <cfRule type="cellIs" dxfId="30798" priority="45536" operator="lessThan">
      <formula>0</formula>
    </cfRule>
    <cfRule type="cellIs" dxfId="30797" priority="45537" operator="lessThan">
      <formula>0</formula>
    </cfRule>
  </conditionalFormatting>
  <conditionalFormatting sqref="F491">
    <cfRule type="expression" dxfId="30796" priority="45535">
      <formula>$I491=0</formula>
    </cfRule>
  </conditionalFormatting>
  <conditionalFormatting sqref="G491:H491">
    <cfRule type="cellIs" dxfId="30795" priority="45532" operator="lessThan">
      <formula>0</formula>
    </cfRule>
    <cfRule type="cellIs" dxfId="30794" priority="45533" operator="lessThan">
      <formula>0</formula>
    </cfRule>
  </conditionalFormatting>
  <conditionalFormatting sqref="I491">
    <cfRule type="expression" dxfId="30793" priority="45531">
      <formula>$I491=0</formula>
    </cfRule>
  </conditionalFormatting>
  <conditionalFormatting sqref="J491">
    <cfRule type="expression" dxfId="30792" priority="45530">
      <formula>$I491=0</formula>
    </cfRule>
  </conditionalFormatting>
  <conditionalFormatting sqref="K491">
    <cfRule type="expression" dxfId="30791" priority="45527">
      <formula>$I491=0</formula>
    </cfRule>
  </conditionalFormatting>
  <conditionalFormatting sqref="M491">
    <cfRule type="expression" dxfId="30790" priority="45523">
      <formula>$I491=0</formula>
    </cfRule>
  </conditionalFormatting>
  <conditionalFormatting sqref="N491:P491">
    <cfRule type="expression" dxfId="30789" priority="45522">
      <formula>$I491=0</formula>
    </cfRule>
  </conditionalFormatting>
  <conditionalFormatting sqref="O491:P491">
    <cfRule type="cellIs" dxfId="30788" priority="45520" operator="lessThan">
      <formula>0</formula>
    </cfRule>
    <cfRule type="cellIs" dxfId="30787" priority="45521" operator="lessThan">
      <formula>0</formula>
    </cfRule>
  </conditionalFormatting>
  <conditionalFormatting sqref="Q491">
    <cfRule type="expression" dxfId="30786" priority="45519">
      <formula>$I491=0</formula>
    </cfRule>
  </conditionalFormatting>
  <conditionalFormatting sqref="R491:T491">
    <cfRule type="expression" dxfId="30785" priority="45518">
      <formula>$I491=0</formula>
    </cfRule>
  </conditionalFormatting>
  <conditionalFormatting sqref="S491:T491">
    <cfRule type="cellIs" dxfId="30784" priority="45516" operator="lessThan">
      <formula>0</formula>
    </cfRule>
    <cfRule type="cellIs" dxfId="30783" priority="45517" operator="lessThan">
      <formula>0</formula>
    </cfRule>
  </conditionalFormatting>
  <conditionalFormatting sqref="U491">
    <cfRule type="expression" dxfId="30782" priority="45515">
      <formula>$I491=0</formula>
    </cfRule>
  </conditionalFormatting>
  <conditionalFormatting sqref="B492">
    <cfRule type="expression" dxfId="30781" priority="45514">
      <formula>$I492=0</formula>
    </cfRule>
  </conditionalFormatting>
  <conditionalFormatting sqref="F492">
    <cfRule type="expression" dxfId="30780" priority="45513">
      <formula>$I492=0</formula>
    </cfRule>
  </conditionalFormatting>
  <conditionalFormatting sqref="I492">
    <cfRule type="expression" dxfId="30779" priority="45512">
      <formula>$I492=0</formula>
    </cfRule>
  </conditionalFormatting>
  <conditionalFormatting sqref="K492">
    <cfRule type="expression" dxfId="30778" priority="45511">
      <formula>$I492=0</formula>
    </cfRule>
  </conditionalFormatting>
  <conditionalFormatting sqref="M492">
    <cfRule type="expression" dxfId="30777" priority="45510">
      <formula>$I492=0</formula>
    </cfRule>
  </conditionalFormatting>
  <conditionalFormatting sqref="Q492">
    <cfRule type="expression" dxfId="30776" priority="45509">
      <formula>$I492=0</formula>
    </cfRule>
  </conditionalFormatting>
  <conditionalFormatting sqref="U492">
    <cfRule type="expression" dxfId="30775" priority="45508">
      <formula>$I492=0</formula>
    </cfRule>
  </conditionalFormatting>
  <conditionalFormatting sqref="B493">
    <cfRule type="expression" dxfId="30774" priority="45504">
      <formula>$I493=0</formula>
    </cfRule>
  </conditionalFormatting>
  <conditionalFormatting sqref="C493:E493">
    <cfRule type="expression" dxfId="30773" priority="45503">
      <formula>$I493=0</formula>
    </cfRule>
  </conditionalFormatting>
  <conditionalFormatting sqref="D493:E493">
    <cfRule type="cellIs" dxfId="30772" priority="45501" operator="lessThan">
      <formula>0</formula>
    </cfRule>
    <cfRule type="cellIs" dxfId="30771" priority="45502" operator="lessThan">
      <formula>0</formula>
    </cfRule>
  </conditionalFormatting>
  <conditionalFormatting sqref="F493">
    <cfRule type="expression" dxfId="30770" priority="45500">
      <formula>$I493=0</formula>
    </cfRule>
  </conditionalFormatting>
  <conditionalFormatting sqref="G493:H493">
    <cfRule type="cellIs" dxfId="30769" priority="45497" operator="lessThan">
      <formula>0</formula>
    </cfRule>
    <cfRule type="cellIs" dxfId="30768" priority="45498" operator="lessThan">
      <formula>0</formula>
    </cfRule>
  </conditionalFormatting>
  <conditionalFormatting sqref="I493">
    <cfRule type="expression" dxfId="30767" priority="45496">
      <formula>$I493=0</formula>
    </cfRule>
  </conditionalFormatting>
  <conditionalFormatting sqref="J493">
    <cfRule type="expression" dxfId="30766" priority="45495">
      <formula>$I493=0</formula>
    </cfRule>
  </conditionalFormatting>
  <conditionalFormatting sqref="K493">
    <cfRule type="expression" dxfId="30765" priority="45492">
      <formula>$I493=0</formula>
    </cfRule>
  </conditionalFormatting>
  <conditionalFormatting sqref="M493">
    <cfRule type="expression" dxfId="30764" priority="45488">
      <formula>$I493=0</formula>
    </cfRule>
  </conditionalFormatting>
  <conditionalFormatting sqref="N493:P493">
    <cfRule type="expression" dxfId="30763" priority="45487">
      <formula>$I493=0</formula>
    </cfRule>
  </conditionalFormatting>
  <conditionalFormatting sqref="O493:P493">
    <cfRule type="cellIs" dxfId="30762" priority="45485" operator="lessThan">
      <formula>0</formula>
    </cfRule>
    <cfRule type="cellIs" dxfId="30761" priority="45486" operator="lessThan">
      <formula>0</formula>
    </cfRule>
  </conditionalFormatting>
  <conditionalFormatting sqref="Q493">
    <cfRule type="expression" dxfId="30760" priority="45484">
      <formula>$I493=0</formula>
    </cfRule>
  </conditionalFormatting>
  <conditionalFormatting sqref="R493:T493">
    <cfRule type="expression" dxfId="30759" priority="45483">
      <formula>$I493=0</formula>
    </cfRule>
  </conditionalFormatting>
  <conditionalFormatting sqref="S493:T493">
    <cfRule type="cellIs" dxfId="30758" priority="45481" operator="lessThan">
      <formula>0</formula>
    </cfRule>
    <cfRule type="cellIs" dxfId="30757" priority="45482" operator="lessThan">
      <formula>0</formula>
    </cfRule>
  </conditionalFormatting>
  <conditionalFormatting sqref="U493">
    <cfRule type="expression" dxfId="30756" priority="45480">
      <formula>$I493=0</formula>
    </cfRule>
  </conditionalFormatting>
  <conditionalFormatting sqref="B494">
    <cfRule type="expression" dxfId="30755" priority="45479">
      <formula>$I494=0</formula>
    </cfRule>
  </conditionalFormatting>
  <conditionalFormatting sqref="F494">
    <cfRule type="expression" dxfId="30754" priority="45478">
      <formula>$I494=0</formula>
    </cfRule>
  </conditionalFormatting>
  <conditionalFormatting sqref="I494">
    <cfRule type="expression" dxfId="30753" priority="45477">
      <formula>$I494=0</formula>
    </cfRule>
  </conditionalFormatting>
  <conditionalFormatting sqref="K494">
    <cfRule type="expression" dxfId="30752" priority="45476">
      <formula>$I494=0</formula>
    </cfRule>
  </conditionalFormatting>
  <conditionalFormatting sqref="M494">
    <cfRule type="expression" dxfId="30751" priority="45475">
      <formula>$I494=0</formula>
    </cfRule>
  </conditionalFormatting>
  <conditionalFormatting sqref="Q494">
    <cfRule type="expression" dxfId="30750" priority="45474">
      <formula>$I494=0</formula>
    </cfRule>
  </conditionalFormatting>
  <conditionalFormatting sqref="U494">
    <cfRule type="expression" dxfId="30749" priority="45473">
      <formula>$I494=0</formula>
    </cfRule>
  </conditionalFormatting>
  <conditionalFormatting sqref="B495">
    <cfRule type="expression" dxfId="30748" priority="45469">
      <formula>$I495=0</formula>
    </cfRule>
  </conditionalFormatting>
  <conditionalFormatting sqref="C495:E495">
    <cfRule type="expression" dxfId="30747" priority="45468">
      <formula>$I495=0</formula>
    </cfRule>
  </conditionalFormatting>
  <conditionalFormatting sqref="D495:E495">
    <cfRule type="cellIs" dxfId="30746" priority="45466" operator="lessThan">
      <formula>0</formula>
    </cfRule>
    <cfRule type="cellIs" dxfId="30745" priority="45467" operator="lessThan">
      <formula>0</formula>
    </cfRule>
  </conditionalFormatting>
  <conditionalFormatting sqref="F495">
    <cfRule type="expression" dxfId="30744" priority="45465">
      <formula>$I495=0</formula>
    </cfRule>
  </conditionalFormatting>
  <conditionalFormatting sqref="G495:H495">
    <cfRule type="cellIs" dxfId="30743" priority="45462" operator="lessThan">
      <formula>0</formula>
    </cfRule>
    <cfRule type="cellIs" dxfId="30742" priority="45463" operator="lessThan">
      <formula>0</formula>
    </cfRule>
  </conditionalFormatting>
  <conditionalFormatting sqref="I495">
    <cfRule type="expression" dxfId="30741" priority="45461">
      <formula>$I495=0</formula>
    </cfRule>
  </conditionalFormatting>
  <conditionalFormatting sqref="J495">
    <cfRule type="expression" dxfId="30740" priority="45460">
      <formula>$I495=0</formula>
    </cfRule>
  </conditionalFormatting>
  <conditionalFormatting sqref="K495">
    <cfRule type="expression" dxfId="30739" priority="45457">
      <formula>$I495=0</formula>
    </cfRule>
  </conditionalFormatting>
  <conditionalFormatting sqref="M495">
    <cfRule type="expression" dxfId="30738" priority="45453">
      <formula>$I495=0</formula>
    </cfRule>
  </conditionalFormatting>
  <conditionalFormatting sqref="N495:P495">
    <cfRule type="expression" dxfId="30737" priority="45452">
      <formula>$I495=0</formula>
    </cfRule>
  </conditionalFormatting>
  <conditionalFormatting sqref="O495:P495">
    <cfRule type="cellIs" dxfId="30736" priority="45450" operator="lessThan">
      <formula>0</formula>
    </cfRule>
    <cfRule type="cellIs" dxfId="30735" priority="45451" operator="lessThan">
      <formula>0</formula>
    </cfRule>
  </conditionalFormatting>
  <conditionalFormatting sqref="Q495">
    <cfRule type="expression" dxfId="30734" priority="45449">
      <formula>$I495=0</formula>
    </cfRule>
  </conditionalFormatting>
  <conditionalFormatting sqref="R495:T495">
    <cfRule type="expression" dxfId="30733" priority="45448">
      <formula>$I495=0</formula>
    </cfRule>
  </conditionalFormatting>
  <conditionalFormatting sqref="S495:T495">
    <cfRule type="cellIs" dxfId="30732" priority="45446" operator="lessThan">
      <formula>0</formula>
    </cfRule>
    <cfRule type="cellIs" dxfId="30731" priority="45447" operator="lessThan">
      <formula>0</formula>
    </cfRule>
  </conditionalFormatting>
  <conditionalFormatting sqref="U495">
    <cfRule type="expression" dxfId="30730" priority="45445">
      <formula>$I495=0</formula>
    </cfRule>
  </conditionalFormatting>
  <conditionalFormatting sqref="B496">
    <cfRule type="expression" dxfId="30729" priority="45444">
      <formula>$I496=0</formula>
    </cfRule>
  </conditionalFormatting>
  <conditionalFormatting sqref="F496">
    <cfRule type="expression" dxfId="30728" priority="45443">
      <formula>$I496=0</formula>
    </cfRule>
  </conditionalFormatting>
  <conditionalFormatting sqref="I496">
    <cfRule type="expression" dxfId="30727" priority="45442">
      <formula>$I496=0</formula>
    </cfRule>
  </conditionalFormatting>
  <conditionalFormatting sqref="K496">
    <cfRule type="expression" dxfId="30726" priority="45441">
      <formula>$I496=0</formula>
    </cfRule>
  </conditionalFormatting>
  <conditionalFormatting sqref="M496">
    <cfRule type="expression" dxfId="30725" priority="45440">
      <formula>$I496=0</formula>
    </cfRule>
  </conditionalFormatting>
  <conditionalFormatting sqref="Q496">
    <cfRule type="expression" dxfId="30724" priority="45439">
      <formula>$I496=0</formula>
    </cfRule>
  </conditionalFormatting>
  <conditionalFormatting sqref="U496">
    <cfRule type="expression" dxfId="30723" priority="45438">
      <formula>$I496=0</formula>
    </cfRule>
  </conditionalFormatting>
  <conditionalFormatting sqref="B497">
    <cfRule type="expression" dxfId="30722" priority="45434">
      <formula>$I497=0</formula>
    </cfRule>
  </conditionalFormatting>
  <conditionalFormatting sqref="C497:E497">
    <cfRule type="expression" dxfId="30721" priority="45433">
      <formula>$I497=0</formula>
    </cfRule>
  </conditionalFormatting>
  <conditionalFormatting sqref="D497:E497">
    <cfRule type="cellIs" dxfId="30720" priority="45431" operator="lessThan">
      <formula>0</formula>
    </cfRule>
    <cfRule type="cellIs" dxfId="30719" priority="45432" operator="lessThan">
      <formula>0</formula>
    </cfRule>
  </conditionalFormatting>
  <conditionalFormatting sqref="F497">
    <cfRule type="expression" dxfId="30718" priority="45430">
      <formula>$I497=0</formula>
    </cfRule>
  </conditionalFormatting>
  <conditionalFormatting sqref="G497:H497">
    <cfRule type="cellIs" dxfId="30717" priority="45427" operator="lessThan">
      <formula>0</formula>
    </cfRule>
    <cfRule type="cellIs" dxfId="30716" priority="45428" operator="lessThan">
      <formula>0</formula>
    </cfRule>
  </conditionalFormatting>
  <conditionalFormatting sqref="I497">
    <cfRule type="expression" dxfId="30715" priority="45426">
      <formula>$I497=0</formula>
    </cfRule>
  </conditionalFormatting>
  <conditionalFormatting sqref="J497">
    <cfRule type="expression" dxfId="30714" priority="45425">
      <formula>$I497=0</formula>
    </cfRule>
  </conditionalFormatting>
  <conditionalFormatting sqref="K497">
    <cfRule type="expression" dxfId="30713" priority="45422">
      <formula>$I497=0</formula>
    </cfRule>
  </conditionalFormatting>
  <conditionalFormatting sqref="M497">
    <cfRule type="expression" dxfId="30712" priority="45418">
      <formula>$I497=0</formula>
    </cfRule>
  </conditionalFormatting>
  <conditionalFormatting sqref="N497:P497">
    <cfRule type="expression" dxfId="30711" priority="45417">
      <formula>$I497=0</formula>
    </cfRule>
  </conditionalFormatting>
  <conditionalFormatting sqref="O497:P497">
    <cfRule type="cellIs" dxfId="30710" priority="45415" operator="lessThan">
      <formula>0</formula>
    </cfRule>
    <cfRule type="cellIs" dxfId="30709" priority="45416" operator="lessThan">
      <formula>0</formula>
    </cfRule>
  </conditionalFormatting>
  <conditionalFormatting sqref="Q497">
    <cfRule type="expression" dxfId="30708" priority="45414">
      <formula>$I497=0</formula>
    </cfRule>
  </conditionalFormatting>
  <conditionalFormatting sqref="R497:T497">
    <cfRule type="expression" dxfId="30707" priority="45413">
      <formula>$I497=0</formula>
    </cfRule>
  </conditionalFormatting>
  <conditionalFormatting sqref="S497:T497">
    <cfRule type="cellIs" dxfId="30706" priority="45411" operator="lessThan">
      <formula>0</formula>
    </cfRule>
    <cfRule type="cellIs" dxfId="30705" priority="45412" operator="lessThan">
      <formula>0</formula>
    </cfRule>
  </conditionalFormatting>
  <conditionalFormatting sqref="U497">
    <cfRule type="expression" dxfId="30704" priority="45410">
      <formula>$I497=0</formula>
    </cfRule>
  </conditionalFormatting>
  <conditionalFormatting sqref="B498">
    <cfRule type="expression" dxfId="30703" priority="45409">
      <formula>$I498=0</formula>
    </cfRule>
  </conditionalFormatting>
  <conditionalFormatting sqref="F498">
    <cfRule type="expression" dxfId="30702" priority="45408">
      <formula>$I498=0</formula>
    </cfRule>
  </conditionalFormatting>
  <conditionalFormatting sqref="I498">
    <cfRule type="expression" dxfId="30701" priority="45407">
      <formula>$I498=0</formula>
    </cfRule>
  </conditionalFormatting>
  <conditionalFormatting sqref="K498">
    <cfRule type="expression" dxfId="30700" priority="45406">
      <formula>$I498=0</formula>
    </cfRule>
  </conditionalFormatting>
  <conditionalFormatting sqref="M498">
    <cfRule type="expression" dxfId="30699" priority="45405">
      <formula>$I498=0</formula>
    </cfRule>
  </conditionalFormatting>
  <conditionalFormatting sqref="Q498">
    <cfRule type="expression" dxfId="30698" priority="45404">
      <formula>$I498=0</formula>
    </cfRule>
  </conditionalFormatting>
  <conditionalFormatting sqref="U498">
    <cfRule type="expression" dxfId="30697" priority="45403">
      <formula>$I498=0</formula>
    </cfRule>
  </conditionalFormatting>
  <conditionalFormatting sqref="B499">
    <cfRule type="expression" dxfId="30696" priority="45399">
      <formula>$I499=0</formula>
    </cfRule>
  </conditionalFormatting>
  <conditionalFormatting sqref="C499:E499">
    <cfRule type="expression" dxfId="30695" priority="45398">
      <formula>$I499=0</formula>
    </cfRule>
  </conditionalFormatting>
  <conditionalFormatting sqref="D499:E499">
    <cfRule type="cellIs" dxfId="30694" priority="45396" operator="lessThan">
      <formula>0</formula>
    </cfRule>
    <cfRule type="cellIs" dxfId="30693" priority="45397" operator="lessThan">
      <formula>0</formula>
    </cfRule>
  </conditionalFormatting>
  <conditionalFormatting sqref="F499">
    <cfRule type="expression" dxfId="30692" priority="45395">
      <formula>$I499=0</formula>
    </cfRule>
  </conditionalFormatting>
  <conditionalFormatting sqref="G499:H499">
    <cfRule type="cellIs" dxfId="30691" priority="45392" operator="lessThan">
      <formula>0</formula>
    </cfRule>
    <cfRule type="cellIs" dxfId="30690" priority="45393" operator="lessThan">
      <formula>0</formula>
    </cfRule>
  </conditionalFormatting>
  <conditionalFormatting sqref="I499">
    <cfRule type="expression" dxfId="30689" priority="45391">
      <formula>$I499=0</formula>
    </cfRule>
  </conditionalFormatting>
  <conditionalFormatting sqref="J499">
    <cfRule type="expression" dxfId="30688" priority="45390">
      <formula>$I499=0</formula>
    </cfRule>
  </conditionalFormatting>
  <conditionalFormatting sqref="K499">
    <cfRule type="expression" dxfId="30687" priority="45387">
      <formula>$I499=0</formula>
    </cfRule>
  </conditionalFormatting>
  <conditionalFormatting sqref="M499">
    <cfRule type="expression" dxfId="30686" priority="45383">
      <formula>$I499=0</formula>
    </cfRule>
  </conditionalFormatting>
  <conditionalFormatting sqref="N499:P499">
    <cfRule type="expression" dxfId="30685" priority="45382">
      <formula>$I499=0</formula>
    </cfRule>
  </conditionalFormatting>
  <conditionalFormatting sqref="O499:P499">
    <cfRule type="cellIs" dxfId="30684" priority="45380" operator="lessThan">
      <formula>0</formula>
    </cfRule>
    <cfRule type="cellIs" dxfId="30683" priority="45381" operator="lessThan">
      <formula>0</formula>
    </cfRule>
  </conditionalFormatting>
  <conditionalFormatting sqref="Q499">
    <cfRule type="expression" dxfId="30682" priority="45379">
      <formula>$I499=0</formula>
    </cfRule>
  </conditionalFormatting>
  <conditionalFormatting sqref="R499:T499">
    <cfRule type="expression" dxfId="30681" priority="45378">
      <formula>$I499=0</formula>
    </cfRule>
  </conditionalFormatting>
  <conditionalFormatting sqref="S499:T499">
    <cfRule type="cellIs" dxfId="30680" priority="45376" operator="lessThan">
      <formula>0</formula>
    </cfRule>
    <cfRule type="cellIs" dxfId="30679" priority="45377" operator="lessThan">
      <formula>0</formula>
    </cfRule>
  </conditionalFormatting>
  <conditionalFormatting sqref="U499">
    <cfRule type="expression" dxfId="30678" priority="45375">
      <formula>$I499=0</formula>
    </cfRule>
  </conditionalFormatting>
  <conditionalFormatting sqref="B500">
    <cfRule type="expression" dxfId="30677" priority="45374">
      <formula>$I500=0</formula>
    </cfRule>
  </conditionalFormatting>
  <conditionalFormatting sqref="F500">
    <cfRule type="expression" dxfId="30676" priority="45373">
      <formula>$I500=0</formula>
    </cfRule>
  </conditionalFormatting>
  <conditionalFormatting sqref="I500">
    <cfRule type="expression" dxfId="30675" priority="45372">
      <formula>$I500=0</formula>
    </cfRule>
  </conditionalFormatting>
  <conditionalFormatting sqref="K500">
    <cfRule type="expression" dxfId="30674" priority="45371">
      <formula>$I500=0</formula>
    </cfRule>
  </conditionalFormatting>
  <conditionalFormatting sqref="M500">
    <cfRule type="expression" dxfId="30673" priority="45370">
      <formula>$I500=0</formula>
    </cfRule>
  </conditionalFormatting>
  <conditionalFormatting sqref="Q500">
    <cfRule type="expression" dxfId="30672" priority="45369">
      <formula>$I500=0</formula>
    </cfRule>
  </conditionalFormatting>
  <conditionalFormatting sqref="U500">
    <cfRule type="expression" dxfId="30671" priority="45368">
      <formula>$I500=0</formula>
    </cfRule>
  </conditionalFormatting>
  <conditionalFormatting sqref="B501">
    <cfRule type="expression" dxfId="30670" priority="45364">
      <formula>$I501=0</formula>
    </cfRule>
  </conditionalFormatting>
  <conditionalFormatting sqref="C501:E501">
    <cfRule type="expression" dxfId="30669" priority="45363">
      <formula>$I501=0</formula>
    </cfRule>
  </conditionalFormatting>
  <conditionalFormatting sqref="D501:E501">
    <cfRule type="cellIs" dxfId="30668" priority="45361" operator="lessThan">
      <formula>0</formula>
    </cfRule>
    <cfRule type="cellIs" dxfId="30667" priority="45362" operator="lessThan">
      <formula>0</formula>
    </cfRule>
  </conditionalFormatting>
  <conditionalFormatting sqref="F501">
    <cfRule type="expression" dxfId="30666" priority="45360">
      <formula>$I501=0</formula>
    </cfRule>
  </conditionalFormatting>
  <conditionalFormatting sqref="G501:H501">
    <cfRule type="cellIs" dxfId="30665" priority="45357" operator="lessThan">
      <formula>0</formula>
    </cfRule>
    <cfRule type="cellIs" dxfId="30664" priority="45358" operator="lessThan">
      <formula>0</formula>
    </cfRule>
  </conditionalFormatting>
  <conditionalFormatting sqref="I501">
    <cfRule type="expression" dxfId="30663" priority="45356">
      <formula>$I501=0</formula>
    </cfRule>
  </conditionalFormatting>
  <conditionalFormatting sqref="J501">
    <cfRule type="expression" dxfId="30662" priority="45355">
      <formula>$I501=0</formula>
    </cfRule>
  </conditionalFormatting>
  <conditionalFormatting sqref="K501">
    <cfRule type="expression" dxfId="30661" priority="45352">
      <formula>$I501=0</formula>
    </cfRule>
  </conditionalFormatting>
  <conditionalFormatting sqref="M501">
    <cfRule type="expression" dxfId="30660" priority="45348">
      <formula>$I501=0</formula>
    </cfRule>
  </conditionalFormatting>
  <conditionalFormatting sqref="N501:P501">
    <cfRule type="expression" dxfId="30659" priority="45347">
      <formula>$I501=0</formula>
    </cfRule>
  </conditionalFormatting>
  <conditionalFormatting sqref="O501:P501">
    <cfRule type="cellIs" dxfId="30658" priority="45345" operator="lessThan">
      <formula>0</formula>
    </cfRule>
    <cfRule type="cellIs" dxfId="30657" priority="45346" operator="lessThan">
      <formula>0</formula>
    </cfRule>
  </conditionalFormatting>
  <conditionalFormatting sqref="Q501">
    <cfRule type="expression" dxfId="30656" priority="45344">
      <formula>$I501=0</formula>
    </cfRule>
  </conditionalFormatting>
  <conditionalFormatting sqref="R501:T501">
    <cfRule type="expression" dxfId="30655" priority="45343">
      <formula>$I501=0</formula>
    </cfRule>
  </conditionalFormatting>
  <conditionalFormatting sqref="S501:T501">
    <cfRule type="cellIs" dxfId="30654" priority="45341" operator="lessThan">
      <formula>0</formula>
    </cfRule>
    <cfRule type="cellIs" dxfId="30653" priority="45342" operator="lessThan">
      <formula>0</formula>
    </cfRule>
  </conditionalFormatting>
  <conditionalFormatting sqref="U501">
    <cfRule type="expression" dxfId="30652" priority="45340">
      <formula>$I501=0</formula>
    </cfRule>
  </conditionalFormatting>
  <conditionalFormatting sqref="B502">
    <cfRule type="expression" dxfId="30651" priority="45339">
      <formula>$I502=0</formula>
    </cfRule>
  </conditionalFormatting>
  <conditionalFormatting sqref="F502">
    <cfRule type="expression" dxfId="30650" priority="45338">
      <formula>$I502=0</formula>
    </cfRule>
  </conditionalFormatting>
  <conditionalFormatting sqref="I502">
    <cfRule type="expression" dxfId="30649" priority="45337">
      <formula>$I502=0</formula>
    </cfRule>
  </conditionalFormatting>
  <conditionalFormatting sqref="K502">
    <cfRule type="expression" dxfId="30648" priority="45336">
      <formula>$I502=0</formula>
    </cfRule>
  </conditionalFormatting>
  <conditionalFormatting sqref="M502">
    <cfRule type="expression" dxfId="30647" priority="45335">
      <formula>$I502=0</formula>
    </cfRule>
  </conditionalFormatting>
  <conditionalFormatting sqref="Q502">
    <cfRule type="expression" dxfId="30646" priority="45334">
      <formula>$I502=0</formula>
    </cfRule>
  </conditionalFormatting>
  <conditionalFormatting sqref="U502">
    <cfRule type="expression" dxfId="30645" priority="45333">
      <formula>$I502=0</formula>
    </cfRule>
  </conditionalFormatting>
  <conditionalFormatting sqref="B503">
    <cfRule type="expression" dxfId="30644" priority="45329">
      <formula>$I503=0</formula>
    </cfRule>
  </conditionalFormatting>
  <conditionalFormatting sqref="C503:E503">
    <cfRule type="expression" dxfId="30643" priority="45328">
      <formula>$I503=0</formula>
    </cfRule>
  </conditionalFormatting>
  <conditionalFormatting sqref="D503:E503">
    <cfRule type="cellIs" dxfId="30642" priority="45326" operator="lessThan">
      <formula>0</formula>
    </cfRule>
    <cfRule type="cellIs" dxfId="30641" priority="45327" operator="lessThan">
      <formula>0</formula>
    </cfRule>
  </conditionalFormatting>
  <conditionalFormatting sqref="F503">
    <cfRule type="expression" dxfId="30640" priority="45325">
      <formula>$I503=0</formula>
    </cfRule>
  </conditionalFormatting>
  <conditionalFormatting sqref="G503:H503">
    <cfRule type="cellIs" dxfId="30639" priority="45322" operator="lessThan">
      <formula>0</formula>
    </cfRule>
    <cfRule type="cellIs" dxfId="30638" priority="45323" operator="lessThan">
      <formula>0</formula>
    </cfRule>
  </conditionalFormatting>
  <conditionalFormatting sqref="I503">
    <cfRule type="expression" dxfId="30637" priority="45321">
      <formula>$I503=0</formula>
    </cfRule>
  </conditionalFormatting>
  <conditionalFormatting sqref="J503">
    <cfRule type="expression" dxfId="30636" priority="45320">
      <formula>$I503=0</formula>
    </cfRule>
  </conditionalFormatting>
  <conditionalFormatting sqref="K503">
    <cfRule type="expression" dxfId="30635" priority="45317">
      <formula>$I503=0</formula>
    </cfRule>
  </conditionalFormatting>
  <conditionalFormatting sqref="M503">
    <cfRule type="expression" dxfId="30634" priority="45313">
      <formula>$I503=0</formula>
    </cfRule>
  </conditionalFormatting>
  <conditionalFormatting sqref="N503:P503">
    <cfRule type="expression" dxfId="30633" priority="45312">
      <formula>$I503=0</formula>
    </cfRule>
  </conditionalFormatting>
  <conditionalFormatting sqref="O503:P503">
    <cfRule type="cellIs" dxfId="30632" priority="45310" operator="lessThan">
      <formula>0</formula>
    </cfRule>
    <cfRule type="cellIs" dxfId="30631" priority="45311" operator="lessThan">
      <formula>0</formula>
    </cfRule>
  </conditionalFormatting>
  <conditionalFormatting sqref="Q503">
    <cfRule type="expression" dxfId="30630" priority="45309">
      <formula>$I503=0</formula>
    </cfRule>
  </conditionalFormatting>
  <conditionalFormatting sqref="R503:T503">
    <cfRule type="expression" dxfId="30629" priority="45308">
      <formula>$I503=0</formula>
    </cfRule>
  </conditionalFormatting>
  <conditionalFormatting sqref="S503:T503">
    <cfRule type="cellIs" dxfId="30628" priority="45306" operator="lessThan">
      <formula>0</formula>
    </cfRule>
    <cfRule type="cellIs" dxfId="30627" priority="45307" operator="lessThan">
      <formula>0</formula>
    </cfRule>
  </conditionalFormatting>
  <conditionalFormatting sqref="U503">
    <cfRule type="expression" dxfId="30626" priority="45305">
      <formula>$I503=0</formula>
    </cfRule>
  </conditionalFormatting>
  <conditionalFormatting sqref="B504">
    <cfRule type="expression" dxfId="30625" priority="45304">
      <formula>$I504=0</formula>
    </cfRule>
  </conditionalFormatting>
  <conditionalFormatting sqref="F504">
    <cfRule type="expression" dxfId="30624" priority="45303">
      <formula>$I504=0</formula>
    </cfRule>
  </conditionalFormatting>
  <conditionalFormatting sqref="I504">
    <cfRule type="expression" dxfId="30623" priority="45302">
      <formula>$I504=0</formula>
    </cfRule>
  </conditionalFormatting>
  <conditionalFormatting sqref="K504">
    <cfRule type="expression" dxfId="30622" priority="45301">
      <formula>$I504=0</formula>
    </cfRule>
  </conditionalFormatting>
  <conditionalFormatting sqref="M504">
    <cfRule type="expression" dxfId="30621" priority="45300">
      <formula>$I504=0</formula>
    </cfRule>
  </conditionalFormatting>
  <conditionalFormatting sqref="Q504">
    <cfRule type="expression" dxfId="30620" priority="45299">
      <formula>$I504=0</formula>
    </cfRule>
  </conditionalFormatting>
  <conditionalFormatting sqref="U504">
    <cfRule type="expression" dxfId="30619" priority="45298">
      <formula>$I504=0</formula>
    </cfRule>
  </conditionalFormatting>
  <conditionalFormatting sqref="B505">
    <cfRule type="expression" dxfId="30618" priority="45294">
      <formula>$I505=0</formula>
    </cfRule>
  </conditionalFormatting>
  <conditionalFormatting sqref="C505:E505">
    <cfRule type="expression" dxfId="30617" priority="45293">
      <formula>$I505=0</formula>
    </cfRule>
  </conditionalFormatting>
  <conditionalFormatting sqref="D505:E505">
    <cfRule type="cellIs" dxfId="30616" priority="45291" operator="lessThan">
      <formula>0</formula>
    </cfRule>
    <cfRule type="cellIs" dxfId="30615" priority="45292" operator="lessThan">
      <formula>0</formula>
    </cfRule>
  </conditionalFormatting>
  <conditionalFormatting sqref="F505">
    <cfRule type="expression" dxfId="30614" priority="45290">
      <formula>$I505=0</formula>
    </cfRule>
  </conditionalFormatting>
  <conditionalFormatting sqref="G505:H505">
    <cfRule type="cellIs" dxfId="30613" priority="45287" operator="lessThan">
      <formula>0</formula>
    </cfRule>
    <cfRule type="cellIs" dxfId="30612" priority="45288" operator="lessThan">
      <formula>0</formula>
    </cfRule>
  </conditionalFormatting>
  <conditionalFormatting sqref="I505">
    <cfRule type="expression" dxfId="30611" priority="45286">
      <formula>$I505=0</formula>
    </cfRule>
  </conditionalFormatting>
  <conditionalFormatting sqref="J505">
    <cfRule type="expression" dxfId="30610" priority="45285">
      <formula>$I505=0</formula>
    </cfRule>
  </conditionalFormatting>
  <conditionalFormatting sqref="K505">
    <cfRule type="expression" dxfId="30609" priority="45282">
      <formula>$I505=0</formula>
    </cfRule>
  </conditionalFormatting>
  <conditionalFormatting sqref="M505">
    <cfRule type="expression" dxfId="30608" priority="45278">
      <formula>$I505=0</formula>
    </cfRule>
  </conditionalFormatting>
  <conditionalFormatting sqref="N505:P505">
    <cfRule type="expression" dxfId="30607" priority="45277">
      <formula>$I505=0</formula>
    </cfRule>
  </conditionalFormatting>
  <conditionalFormatting sqref="O505:P505">
    <cfRule type="cellIs" dxfId="30606" priority="45275" operator="lessThan">
      <formula>0</formula>
    </cfRule>
    <cfRule type="cellIs" dxfId="30605" priority="45276" operator="lessThan">
      <formula>0</formula>
    </cfRule>
  </conditionalFormatting>
  <conditionalFormatting sqref="Q505">
    <cfRule type="expression" dxfId="30604" priority="45274">
      <formula>$I505=0</formula>
    </cfRule>
  </conditionalFormatting>
  <conditionalFormatting sqref="R505:T505">
    <cfRule type="expression" dxfId="30603" priority="45273">
      <formula>$I505=0</formula>
    </cfRule>
  </conditionalFormatting>
  <conditionalFormatting sqref="S505:T505">
    <cfRule type="cellIs" dxfId="30602" priority="45271" operator="lessThan">
      <formula>0</formula>
    </cfRule>
    <cfRule type="cellIs" dxfId="30601" priority="45272" operator="lessThan">
      <formula>0</formula>
    </cfRule>
  </conditionalFormatting>
  <conditionalFormatting sqref="U505">
    <cfRule type="expression" dxfId="30600" priority="45270">
      <formula>$I505=0</formula>
    </cfRule>
  </conditionalFormatting>
  <conditionalFormatting sqref="B506">
    <cfRule type="expression" dxfId="30599" priority="45269">
      <formula>$I506=0</formula>
    </cfRule>
  </conditionalFormatting>
  <conditionalFormatting sqref="F506">
    <cfRule type="expression" dxfId="30598" priority="45268">
      <formula>$I506=0</formula>
    </cfRule>
  </conditionalFormatting>
  <conditionalFormatting sqref="I506">
    <cfRule type="expression" dxfId="30597" priority="45267">
      <formula>$I506=0</formula>
    </cfRule>
  </conditionalFormatting>
  <conditionalFormatting sqref="K506">
    <cfRule type="expression" dxfId="30596" priority="45266">
      <formula>$I506=0</formula>
    </cfRule>
  </conditionalFormatting>
  <conditionalFormatting sqref="M506">
    <cfRule type="expression" dxfId="30595" priority="45265">
      <formula>$I506=0</formula>
    </cfRule>
  </conditionalFormatting>
  <conditionalFormatting sqref="Q506">
    <cfRule type="expression" dxfId="30594" priority="45264">
      <formula>$I506=0</formula>
    </cfRule>
  </conditionalFormatting>
  <conditionalFormatting sqref="U506">
    <cfRule type="expression" dxfId="30593" priority="45263">
      <formula>$I506=0</formula>
    </cfRule>
  </conditionalFormatting>
  <conditionalFormatting sqref="B507">
    <cfRule type="expression" dxfId="30592" priority="45259">
      <formula>$I507=0</formula>
    </cfRule>
  </conditionalFormatting>
  <conditionalFormatting sqref="C507:E507">
    <cfRule type="expression" dxfId="30591" priority="45258">
      <formula>$I507=0</formula>
    </cfRule>
  </conditionalFormatting>
  <conditionalFormatting sqref="D507:E507">
    <cfRule type="cellIs" dxfId="30590" priority="45256" operator="lessThan">
      <formula>0</formula>
    </cfRule>
    <cfRule type="cellIs" dxfId="30589" priority="45257" operator="lessThan">
      <formula>0</formula>
    </cfRule>
  </conditionalFormatting>
  <conditionalFormatting sqref="F507">
    <cfRule type="expression" dxfId="30588" priority="45255">
      <formula>$I507=0</formula>
    </cfRule>
  </conditionalFormatting>
  <conditionalFormatting sqref="G507:H507">
    <cfRule type="cellIs" dxfId="30587" priority="45252" operator="lessThan">
      <formula>0</formula>
    </cfRule>
    <cfRule type="cellIs" dxfId="30586" priority="45253" operator="lessThan">
      <formula>0</formula>
    </cfRule>
  </conditionalFormatting>
  <conditionalFormatting sqref="I507">
    <cfRule type="expression" dxfId="30585" priority="45251">
      <formula>$I507=0</formula>
    </cfRule>
  </conditionalFormatting>
  <conditionalFormatting sqref="J507">
    <cfRule type="expression" dxfId="30584" priority="45250">
      <formula>$I507=0</formula>
    </cfRule>
  </conditionalFormatting>
  <conditionalFormatting sqref="K507">
    <cfRule type="expression" dxfId="30583" priority="45247">
      <formula>$I507=0</formula>
    </cfRule>
  </conditionalFormatting>
  <conditionalFormatting sqref="M507">
    <cfRule type="expression" dxfId="30582" priority="45243">
      <formula>$I507=0</formula>
    </cfRule>
  </conditionalFormatting>
  <conditionalFormatting sqref="N507:P507">
    <cfRule type="expression" dxfId="30581" priority="45242">
      <formula>$I507=0</formula>
    </cfRule>
  </conditionalFormatting>
  <conditionalFormatting sqref="O507:P507">
    <cfRule type="cellIs" dxfId="30580" priority="45240" operator="lessThan">
      <formula>0</formula>
    </cfRule>
    <cfRule type="cellIs" dxfId="30579" priority="45241" operator="lessThan">
      <formula>0</formula>
    </cfRule>
  </conditionalFormatting>
  <conditionalFormatting sqref="Q507">
    <cfRule type="expression" dxfId="30578" priority="45239">
      <formula>$I507=0</formula>
    </cfRule>
  </conditionalFormatting>
  <conditionalFormatting sqref="R507:T507">
    <cfRule type="expression" dxfId="30577" priority="45238">
      <formula>$I507=0</formula>
    </cfRule>
  </conditionalFormatting>
  <conditionalFormatting sqref="S507:T507">
    <cfRule type="cellIs" dxfId="30576" priority="45236" operator="lessThan">
      <formula>0</formula>
    </cfRule>
    <cfRule type="cellIs" dxfId="30575" priority="45237" operator="lessThan">
      <formula>0</formula>
    </cfRule>
  </conditionalFormatting>
  <conditionalFormatting sqref="U507">
    <cfRule type="expression" dxfId="30574" priority="45235">
      <formula>$I507=0</formula>
    </cfRule>
  </conditionalFormatting>
  <conditionalFormatting sqref="B508">
    <cfRule type="expression" dxfId="30573" priority="45234">
      <formula>$I508=0</formula>
    </cfRule>
  </conditionalFormatting>
  <conditionalFormatting sqref="F508">
    <cfRule type="expression" dxfId="30572" priority="45233">
      <formula>$I508=0</formula>
    </cfRule>
  </conditionalFormatting>
  <conditionalFormatting sqref="I508">
    <cfRule type="expression" dxfId="30571" priority="45232">
      <formula>$I508=0</formula>
    </cfRule>
  </conditionalFormatting>
  <conditionalFormatting sqref="K508">
    <cfRule type="expression" dxfId="30570" priority="45231">
      <formula>$I508=0</formula>
    </cfRule>
  </conditionalFormatting>
  <conditionalFormatting sqref="M508">
    <cfRule type="expression" dxfId="30569" priority="45230">
      <formula>$I508=0</formula>
    </cfRule>
  </conditionalFormatting>
  <conditionalFormatting sqref="Q508">
    <cfRule type="expression" dxfId="30568" priority="45229">
      <formula>$I508=0</formula>
    </cfRule>
  </conditionalFormatting>
  <conditionalFormatting sqref="U508">
    <cfRule type="expression" dxfId="30567" priority="45228">
      <formula>$I508=0</formula>
    </cfRule>
  </conditionalFormatting>
  <conditionalFormatting sqref="B509">
    <cfRule type="expression" dxfId="30566" priority="45224">
      <formula>$I509=0</formula>
    </cfRule>
  </conditionalFormatting>
  <conditionalFormatting sqref="C509:E509">
    <cfRule type="expression" dxfId="30565" priority="45223">
      <formula>$I509=0</formula>
    </cfRule>
  </conditionalFormatting>
  <conditionalFormatting sqref="D509:E509">
    <cfRule type="cellIs" dxfId="30564" priority="45221" operator="lessThan">
      <formula>0</formula>
    </cfRule>
    <cfRule type="cellIs" dxfId="30563" priority="45222" operator="lessThan">
      <formula>0</formula>
    </cfRule>
  </conditionalFormatting>
  <conditionalFormatting sqref="F509">
    <cfRule type="expression" dxfId="30562" priority="45220">
      <formula>$I509=0</formula>
    </cfRule>
  </conditionalFormatting>
  <conditionalFormatting sqref="G509:H509">
    <cfRule type="cellIs" dxfId="30561" priority="45217" operator="lessThan">
      <formula>0</formula>
    </cfRule>
    <cfRule type="cellIs" dxfId="30560" priority="45218" operator="lessThan">
      <formula>0</formula>
    </cfRule>
  </conditionalFormatting>
  <conditionalFormatting sqref="I509">
    <cfRule type="expression" dxfId="30559" priority="45216">
      <formula>$I509=0</formula>
    </cfRule>
  </conditionalFormatting>
  <conditionalFormatting sqref="J509">
    <cfRule type="expression" dxfId="30558" priority="45215">
      <formula>$I509=0</formula>
    </cfRule>
  </conditionalFormatting>
  <conditionalFormatting sqref="K509">
    <cfRule type="expression" dxfId="30557" priority="45212">
      <formula>$I509=0</formula>
    </cfRule>
  </conditionalFormatting>
  <conditionalFormatting sqref="M509">
    <cfRule type="expression" dxfId="30556" priority="45208">
      <formula>$I509=0</formula>
    </cfRule>
  </conditionalFormatting>
  <conditionalFormatting sqref="N509:P509">
    <cfRule type="expression" dxfId="30555" priority="45207">
      <formula>$I509=0</formula>
    </cfRule>
  </conditionalFormatting>
  <conditionalFormatting sqref="O509:P509">
    <cfRule type="cellIs" dxfId="30554" priority="45205" operator="lessThan">
      <formula>0</formula>
    </cfRule>
    <cfRule type="cellIs" dxfId="30553" priority="45206" operator="lessThan">
      <formula>0</formula>
    </cfRule>
  </conditionalFormatting>
  <conditionalFormatting sqref="Q509">
    <cfRule type="expression" dxfId="30552" priority="45204">
      <formula>$I509=0</formula>
    </cfRule>
  </conditionalFormatting>
  <conditionalFormatting sqref="R509:T509">
    <cfRule type="expression" dxfId="30551" priority="45203">
      <formula>$I509=0</formula>
    </cfRule>
  </conditionalFormatting>
  <conditionalFormatting sqref="S509:T509">
    <cfRule type="cellIs" dxfId="30550" priority="45201" operator="lessThan">
      <formula>0</formula>
    </cfRule>
    <cfRule type="cellIs" dxfId="30549" priority="45202" operator="lessThan">
      <formula>0</formula>
    </cfRule>
  </conditionalFormatting>
  <conditionalFormatting sqref="U509">
    <cfRule type="expression" dxfId="30548" priority="45200">
      <formula>$I509=0</formula>
    </cfRule>
  </conditionalFormatting>
  <conditionalFormatting sqref="B510">
    <cfRule type="expression" dxfId="30547" priority="45199">
      <formula>$I510=0</formula>
    </cfRule>
  </conditionalFormatting>
  <conditionalFormatting sqref="F510">
    <cfRule type="expression" dxfId="30546" priority="45198">
      <formula>$I510=0</formula>
    </cfRule>
  </conditionalFormatting>
  <conditionalFormatting sqref="I510">
    <cfRule type="expression" dxfId="30545" priority="45197">
      <formula>$I510=0</formula>
    </cfRule>
  </conditionalFormatting>
  <conditionalFormatting sqref="K510">
    <cfRule type="expression" dxfId="30544" priority="45196">
      <formula>$I510=0</formula>
    </cfRule>
  </conditionalFormatting>
  <conditionalFormatting sqref="M510">
    <cfRule type="expression" dxfId="30543" priority="45195">
      <formula>$I510=0</formula>
    </cfRule>
  </conditionalFormatting>
  <conditionalFormatting sqref="Q510">
    <cfRule type="expression" dxfId="30542" priority="45194">
      <formula>$I510=0</formula>
    </cfRule>
  </conditionalFormatting>
  <conditionalFormatting sqref="U510">
    <cfRule type="expression" dxfId="30541" priority="45193">
      <formula>$I510=0</formula>
    </cfRule>
  </conditionalFormatting>
  <conditionalFormatting sqref="B511">
    <cfRule type="expression" dxfId="30540" priority="45189">
      <formula>$I511=0</formula>
    </cfRule>
  </conditionalFormatting>
  <conditionalFormatting sqref="C511:E511">
    <cfRule type="expression" dxfId="30539" priority="45188">
      <formula>$I511=0</formula>
    </cfRule>
  </conditionalFormatting>
  <conditionalFormatting sqref="D511:E511">
    <cfRule type="cellIs" dxfId="30538" priority="45186" operator="lessThan">
      <formula>0</formula>
    </cfRule>
    <cfRule type="cellIs" dxfId="30537" priority="45187" operator="lessThan">
      <formula>0</formula>
    </cfRule>
  </conditionalFormatting>
  <conditionalFormatting sqref="F511">
    <cfRule type="expression" dxfId="30536" priority="45185">
      <formula>$I511=0</formula>
    </cfRule>
  </conditionalFormatting>
  <conditionalFormatting sqref="G511:H511">
    <cfRule type="cellIs" dxfId="30535" priority="45182" operator="lessThan">
      <formula>0</formula>
    </cfRule>
    <cfRule type="cellIs" dxfId="30534" priority="45183" operator="lessThan">
      <formula>0</formula>
    </cfRule>
  </conditionalFormatting>
  <conditionalFormatting sqref="I511">
    <cfRule type="expression" dxfId="30533" priority="45181">
      <formula>$I511=0</formula>
    </cfRule>
  </conditionalFormatting>
  <conditionalFormatting sqref="J511">
    <cfRule type="expression" dxfId="30532" priority="45180">
      <formula>$I511=0</formula>
    </cfRule>
  </conditionalFormatting>
  <conditionalFormatting sqref="K511">
    <cfRule type="expression" dxfId="30531" priority="45177">
      <formula>$I511=0</formula>
    </cfRule>
  </conditionalFormatting>
  <conditionalFormatting sqref="M511">
    <cfRule type="expression" dxfId="30530" priority="45173">
      <formula>$I511=0</formula>
    </cfRule>
  </conditionalFormatting>
  <conditionalFormatting sqref="N511:P511">
    <cfRule type="expression" dxfId="30529" priority="45172">
      <formula>$I511=0</formula>
    </cfRule>
  </conditionalFormatting>
  <conditionalFormatting sqref="O511:P511">
    <cfRule type="cellIs" dxfId="30528" priority="45170" operator="lessThan">
      <formula>0</formula>
    </cfRule>
    <cfRule type="cellIs" dxfId="30527" priority="45171" operator="lessThan">
      <formula>0</formula>
    </cfRule>
  </conditionalFormatting>
  <conditionalFormatting sqref="Q511">
    <cfRule type="expression" dxfId="30526" priority="45169">
      <formula>$I511=0</formula>
    </cfRule>
  </conditionalFormatting>
  <conditionalFormatting sqref="R511:T511">
    <cfRule type="expression" dxfId="30525" priority="45168">
      <formula>$I511=0</formula>
    </cfRule>
  </conditionalFormatting>
  <conditionalFormatting sqref="S511:T511">
    <cfRule type="cellIs" dxfId="30524" priority="45166" operator="lessThan">
      <formula>0</formula>
    </cfRule>
    <cfRule type="cellIs" dxfId="30523" priority="45167" operator="lessThan">
      <formula>0</formula>
    </cfRule>
  </conditionalFormatting>
  <conditionalFormatting sqref="U511">
    <cfRule type="expression" dxfId="30522" priority="45165">
      <formula>$I511=0</formula>
    </cfRule>
  </conditionalFormatting>
  <conditionalFormatting sqref="B512">
    <cfRule type="expression" dxfId="30521" priority="45164">
      <formula>$I512=0</formula>
    </cfRule>
  </conditionalFormatting>
  <conditionalFormatting sqref="F512">
    <cfRule type="expression" dxfId="30520" priority="45163">
      <formula>$I512=0</formula>
    </cfRule>
  </conditionalFormatting>
  <conditionalFormatting sqref="I512">
    <cfRule type="expression" dxfId="30519" priority="45162">
      <formula>$I512=0</formula>
    </cfRule>
  </conditionalFormatting>
  <conditionalFormatting sqref="K512">
    <cfRule type="expression" dxfId="30518" priority="45161">
      <formula>$I512=0</formula>
    </cfRule>
  </conditionalFormatting>
  <conditionalFormatting sqref="M512">
    <cfRule type="expression" dxfId="30517" priority="45160">
      <formula>$I512=0</formula>
    </cfRule>
  </conditionalFormatting>
  <conditionalFormatting sqref="Q512">
    <cfRule type="expression" dxfId="30516" priority="45159">
      <formula>$I512=0</formula>
    </cfRule>
  </conditionalFormatting>
  <conditionalFormatting sqref="U512">
    <cfRule type="expression" dxfId="30515" priority="45158">
      <formula>$I512=0</formula>
    </cfRule>
  </conditionalFormatting>
  <conditionalFormatting sqref="B513">
    <cfRule type="expression" dxfId="30514" priority="45154">
      <formula>$I513=0</formula>
    </cfRule>
  </conditionalFormatting>
  <conditionalFormatting sqref="C513:E513">
    <cfRule type="expression" dxfId="30513" priority="45153">
      <formula>$I513=0</formula>
    </cfRule>
  </conditionalFormatting>
  <conditionalFormatting sqref="D513:E513">
    <cfRule type="cellIs" dxfId="30512" priority="45151" operator="lessThan">
      <formula>0</formula>
    </cfRule>
    <cfRule type="cellIs" dxfId="30511" priority="45152" operator="lessThan">
      <formula>0</formula>
    </cfRule>
  </conditionalFormatting>
  <conditionalFormatting sqref="F513">
    <cfRule type="expression" dxfId="30510" priority="45150">
      <formula>$I513=0</formula>
    </cfRule>
  </conditionalFormatting>
  <conditionalFormatting sqref="G513:H513">
    <cfRule type="cellIs" dxfId="30509" priority="45147" operator="lessThan">
      <formula>0</formula>
    </cfRule>
    <cfRule type="cellIs" dxfId="30508" priority="45148" operator="lessThan">
      <formula>0</formula>
    </cfRule>
  </conditionalFormatting>
  <conditionalFormatting sqref="I513">
    <cfRule type="expression" dxfId="30507" priority="45146">
      <formula>$I513=0</formula>
    </cfRule>
  </conditionalFormatting>
  <conditionalFormatting sqref="J513">
    <cfRule type="expression" dxfId="30506" priority="45145">
      <formula>$I513=0</formula>
    </cfRule>
  </conditionalFormatting>
  <conditionalFormatting sqref="K513">
    <cfRule type="expression" dxfId="30505" priority="45142">
      <formula>$I513=0</formula>
    </cfRule>
  </conditionalFormatting>
  <conditionalFormatting sqref="M513">
    <cfRule type="expression" dxfId="30504" priority="45138">
      <formula>$I513=0</formula>
    </cfRule>
  </conditionalFormatting>
  <conditionalFormatting sqref="N513:P513">
    <cfRule type="expression" dxfId="30503" priority="45137">
      <formula>$I513=0</formula>
    </cfRule>
  </conditionalFormatting>
  <conditionalFormatting sqref="O513:P513">
    <cfRule type="cellIs" dxfId="30502" priority="45135" operator="lessThan">
      <formula>0</formula>
    </cfRule>
    <cfRule type="cellIs" dxfId="30501" priority="45136" operator="lessThan">
      <formula>0</formula>
    </cfRule>
  </conditionalFormatting>
  <conditionalFormatting sqref="Q513">
    <cfRule type="expression" dxfId="30500" priority="45134">
      <formula>$I513=0</formula>
    </cfRule>
  </conditionalFormatting>
  <conditionalFormatting sqref="R513:T513">
    <cfRule type="expression" dxfId="30499" priority="45133">
      <formula>$I513=0</formula>
    </cfRule>
  </conditionalFormatting>
  <conditionalFormatting sqref="S513:T513">
    <cfRule type="cellIs" dxfId="30498" priority="45131" operator="lessThan">
      <formula>0</formula>
    </cfRule>
    <cfRule type="cellIs" dxfId="30497" priority="45132" operator="lessThan">
      <formula>0</formula>
    </cfRule>
  </conditionalFormatting>
  <conditionalFormatting sqref="U513">
    <cfRule type="expression" dxfId="30496" priority="45130">
      <formula>$I513=0</formula>
    </cfRule>
  </conditionalFormatting>
  <conditionalFormatting sqref="B514">
    <cfRule type="expression" dxfId="30495" priority="45129">
      <formula>$I514=0</formula>
    </cfRule>
  </conditionalFormatting>
  <conditionalFormatting sqref="F514">
    <cfRule type="expression" dxfId="30494" priority="45128">
      <formula>$I514=0</formula>
    </cfRule>
  </conditionalFormatting>
  <conditionalFormatting sqref="I514">
    <cfRule type="expression" dxfId="30493" priority="45127">
      <formula>$I514=0</formula>
    </cfRule>
  </conditionalFormatting>
  <conditionalFormatting sqref="K514">
    <cfRule type="expression" dxfId="30492" priority="45126">
      <formula>$I514=0</formula>
    </cfRule>
  </conditionalFormatting>
  <conditionalFormatting sqref="M514">
    <cfRule type="expression" dxfId="30491" priority="45125">
      <formula>$I514=0</formula>
    </cfRule>
  </conditionalFormatting>
  <conditionalFormatting sqref="Q514">
    <cfRule type="expression" dxfId="30490" priority="45124">
      <formula>$I514=0</formula>
    </cfRule>
  </conditionalFormatting>
  <conditionalFormatting sqref="U514">
    <cfRule type="expression" dxfId="30489" priority="45123">
      <formula>$I514=0</formula>
    </cfRule>
  </conditionalFormatting>
  <conditionalFormatting sqref="B515">
    <cfRule type="expression" dxfId="30488" priority="45119">
      <formula>$I515=0</formula>
    </cfRule>
  </conditionalFormatting>
  <conditionalFormatting sqref="C515:E515">
    <cfRule type="expression" dxfId="30487" priority="45118">
      <formula>$I515=0</formula>
    </cfRule>
  </conditionalFormatting>
  <conditionalFormatting sqref="D515:E515">
    <cfRule type="cellIs" dxfId="30486" priority="45116" operator="lessThan">
      <formula>0</formula>
    </cfRule>
    <cfRule type="cellIs" dxfId="30485" priority="45117" operator="lessThan">
      <formula>0</formula>
    </cfRule>
  </conditionalFormatting>
  <conditionalFormatting sqref="F515">
    <cfRule type="expression" dxfId="30484" priority="45115">
      <formula>$I515=0</formula>
    </cfRule>
  </conditionalFormatting>
  <conditionalFormatting sqref="G515:H515">
    <cfRule type="cellIs" dxfId="30483" priority="45112" operator="lessThan">
      <formula>0</formula>
    </cfRule>
    <cfRule type="cellIs" dxfId="30482" priority="45113" operator="lessThan">
      <formula>0</formula>
    </cfRule>
  </conditionalFormatting>
  <conditionalFormatting sqref="I515">
    <cfRule type="expression" dxfId="30481" priority="45111">
      <formula>$I515=0</formula>
    </cfRule>
  </conditionalFormatting>
  <conditionalFormatting sqref="J515">
    <cfRule type="expression" dxfId="30480" priority="45110">
      <formula>$I515=0</formula>
    </cfRule>
  </conditionalFormatting>
  <conditionalFormatting sqref="K515">
    <cfRule type="expression" dxfId="30479" priority="45107">
      <formula>$I515=0</formula>
    </cfRule>
  </conditionalFormatting>
  <conditionalFormatting sqref="M515">
    <cfRule type="expression" dxfId="30478" priority="45103">
      <formula>$I515=0</formula>
    </cfRule>
  </conditionalFormatting>
  <conditionalFormatting sqref="N515:P515">
    <cfRule type="expression" dxfId="30477" priority="45102">
      <formula>$I515=0</formula>
    </cfRule>
  </conditionalFormatting>
  <conditionalFormatting sqref="O515:P515">
    <cfRule type="cellIs" dxfId="30476" priority="45100" operator="lessThan">
      <formula>0</formula>
    </cfRule>
    <cfRule type="cellIs" dxfId="30475" priority="45101" operator="lessThan">
      <formula>0</formula>
    </cfRule>
  </conditionalFormatting>
  <conditionalFormatting sqref="Q515">
    <cfRule type="expression" dxfId="30474" priority="45099">
      <formula>$I515=0</formula>
    </cfRule>
  </conditionalFormatting>
  <conditionalFormatting sqref="R515:T515">
    <cfRule type="expression" dxfId="30473" priority="45098">
      <formula>$I515=0</formula>
    </cfRule>
  </conditionalFormatting>
  <conditionalFormatting sqref="S515:T515">
    <cfRule type="cellIs" dxfId="30472" priority="45096" operator="lessThan">
      <formula>0</formula>
    </cfRule>
    <cfRule type="cellIs" dxfId="30471" priority="45097" operator="lessThan">
      <formula>0</formula>
    </cfRule>
  </conditionalFormatting>
  <conditionalFormatting sqref="U515">
    <cfRule type="expression" dxfId="30470" priority="45095">
      <formula>$I515=0</formula>
    </cfRule>
  </conditionalFormatting>
  <conditionalFormatting sqref="B516">
    <cfRule type="expression" dxfId="30469" priority="45094">
      <formula>$I516=0</formula>
    </cfRule>
  </conditionalFormatting>
  <conditionalFormatting sqref="F516">
    <cfRule type="expression" dxfId="30468" priority="45093">
      <formula>$I516=0</formula>
    </cfRule>
  </conditionalFormatting>
  <conditionalFormatting sqref="I516">
    <cfRule type="expression" dxfId="30467" priority="45092">
      <formula>$I516=0</formula>
    </cfRule>
  </conditionalFormatting>
  <conditionalFormatting sqref="K516">
    <cfRule type="expression" dxfId="30466" priority="45091">
      <formula>$I516=0</formula>
    </cfRule>
  </conditionalFormatting>
  <conditionalFormatting sqref="M516">
    <cfRule type="expression" dxfId="30465" priority="45090">
      <formula>$I516=0</formula>
    </cfRule>
  </conditionalFormatting>
  <conditionalFormatting sqref="Q516">
    <cfRule type="expression" dxfId="30464" priority="45089">
      <formula>$I516=0</formula>
    </cfRule>
  </conditionalFormatting>
  <conditionalFormatting sqref="U516">
    <cfRule type="expression" dxfId="30463" priority="45088">
      <formula>$I516=0</formula>
    </cfRule>
  </conditionalFormatting>
  <conditionalFormatting sqref="B517">
    <cfRule type="expression" dxfId="30462" priority="45084">
      <formula>$I517=0</formula>
    </cfRule>
  </conditionalFormatting>
  <conditionalFormatting sqref="C517:E517">
    <cfRule type="expression" dxfId="30461" priority="45083">
      <formula>$I517=0</formula>
    </cfRule>
  </conditionalFormatting>
  <conditionalFormatting sqref="D517:E517">
    <cfRule type="cellIs" dxfId="30460" priority="45081" operator="lessThan">
      <formula>0</formula>
    </cfRule>
    <cfRule type="cellIs" dxfId="30459" priority="45082" operator="lessThan">
      <formula>0</formula>
    </cfRule>
  </conditionalFormatting>
  <conditionalFormatting sqref="F517">
    <cfRule type="expression" dxfId="30458" priority="45080">
      <formula>$I517=0</formula>
    </cfRule>
  </conditionalFormatting>
  <conditionalFormatting sqref="G517:H517">
    <cfRule type="cellIs" dxfId="30457" priority="45077" operator="lessThan">
      <formula>0</formula>
    </cfRule>
    <cfRule type="cellIs" dxfId="30456" priority="45078" operator="lessThan">
      <formula>0</formula>
    </cfRule>
  </conditionalFormatting>
  <conditionalFormatting sqref="I517">
    <cfRule type="expression" dxfId="30455" priority="45076">
      <formula>$I517=0</formula>
    </cfRule>
  </conditionalFormatting>
  <conditionalFormatting sqref="J517">
    <cfRule type="expression" dxfId="30454" priority="45075">
      <formula>$I517=0</formula>
    </cfRule>
  </conditionalFormatting>
  <conditionalFormatting sqref="K517">
    <cfRule type="expression" dxfId="30453" priority="45072">
      <formula>$I517=0</formula>
    </cfRule>
  </conditionalFormatting>
  <conditionalFormatting sqref="M517">
    <cfRule type="expression" dxfId="30452" priority="45068">
      <formula>$I517=0</formula>
    </cfRule>
  </conditionalFormatting>
  <conditionalFormatting sqref="N517:P517">
    <cfRule type="expression" dxfId="30451" priority="45067">
      <formula>$I517=0</formula>
    </cfRule>
  </conditionalFormatting>
  <conditionalFormatting sqref="O517:P517">
    <cfRule type="cellIs" dxfId="30450" priority="45065" operator="lessThan">
      <formula>0</formula>
    </cfRule>
    <cfRule type="cellIs" dxfId="30449" priority="45066" operator="lessThan">
      <formula>0</formula>
    </cfRule>
  </conditionalFormatting>
  <conditionalFormatting sqref="Q517">
    <cfRule type="expression" dxfId="30448" priority="45064">
      <formula>$I517=0</formula>
    </cfRule>
  </conditionalFormatting>
  <conditionalFormatting sqref="R517:T517">
    <cfRule type="expression" dxfId="30447" priority="45063">
      <formula>$I517=0</formula>
    </cfRule>
  </conditionalFormatting>
  <conditionalFormatting sqref="S517:T517">
    <cfRule type="cellIs" dxfId="30446" priority="45061" operator="lessThan">
      <formula>0</formula>
    </cfRule>
    <cfRule type="cellIs" dxfId="30445" priority="45062" operator="lessThan">
      <formula>0</formula>
    </cfRule>
  </conditionalFormatting>
  <conditionalFormatting sqref="U517">
    <cfRule type="expression" dxfId="30444" priority="45060">
      <formula>$I517=0</formula>
    </cfRule>
  </conditionalFormatting>
  <conditionalFormatting sqref="B518">
    <cfRule type="expression" dxfId="30443" priority="45059">
      <formula>$I518=0</formula>
    </cfRule>
  </conditionalFormatting>
  <conditionalFormatting sqref="F518">
    <cfRule type="expression" dxfId="30442" priority="45058">
      <formula>$I518=0</formula>
    </cfRule>
  </conditionalFormatting>
  <conditionalFormatting sqref="I518">
    <cfRule type="expression" dxfId="30441" priority="45057">
      <formula>$I518=0</formula>
    </cfRule>
  </conditionalFormatting>
  <conditionalFormatting sqref="K518">
    <cfRule type="expression" dxfId="30440" priority="45056">
      <formula>$I518=0</formula>
    </cfRule>
  </conditionalFormatting>
  <conditionalFormatting sqref="M518">
    <cfRule type="expression" dxfId="30439" priority="45055">
      <formula>$I518=0</formula>
    </cfRule>
  </conditionalFormatting>
  <conditionalFormatting sqref="Q518">
    <cfRule type="expression" dxfId="30438" priority="45054">
      <formula>$I518=0</formula>
    </cfRule>
  </conditionalFormatting>
  <conditionalFormatting sqref="U518">
    <cfRule type="expression" dxfId="30437" priority="45053">
      <formula>$I518=0</formula>
    </cfRule>
  </conditionalFormatting>
  <conditionalFormatting sqref="B519">
    <cfRule type="expression" dxfId="30436" priority="45049">
      <formula>$I519=0</formula>
    </cfRule>
  </conditionalFormatting>
  <conditionalFormatting sqref="C519:E519">
    <cfRule type="expression" dxfId="30435" priority="45048">
      <formula>$I519=0</formula>
    </cfRule>
  </conditionalFormatting>
  <conditionalFormatting sqref="D519:E519">
    <cfRule type="cellIs" dxfId="30434" priority="45046" operator="lessThan">
      <formula>0</formula>
    </cfRule>
    <cfRule type="cellIs" dxfId="30433" priority="45047" operator="lessThan">
      <formula>0</formula>
    </cfRule>
  </conditionalFormatting>
  <conditionalFormatting sqref="F519">
    <cfRule type="expression" dxfId="30432" priority="45045">
      <formula>$I519=0</formula>
    </cfRule>
  </conditionalFormatting>
  <conditionalFormatting sqref="G519:H519">
    <cfRule type="cellIs" dxfId="30431" priority="45042" operator="lessThan">
      <formula>0</formula>
    </cfRule>
    <cfRule type="cellIs" dxfId="30430" priority="45043" operator="lessThan">
      <formula>0</formula>
    </cfRule>
  </conditionalFormatting>
  <conditionalFormatting sqref="I519">
    <cfRule type="expression" dxfId="30429" priority="45041">
      <formula>$I519=0</formula>
    </cfRule>
  </conditionalFormatting>
  <conditionalFormatting sqref="J519">
    <cfRule type="expression" dxfId="30428" priority="45040">
      <formula>$I519=0</formula>
    </cfRule>
  </conditionalFormatting>
  <conditionalFormatting sqref="K519">
    <cfRule type="expression" dxfId="30427" priority="45037">
      <formula>$I519=0</formula>
    </cfRule>
  </conditionalFormatting>
  <conditionalFormatting sqref="M519">
    <cfRule type="expression" dxfId="30426" priority="45033">
      <formula>$I519=0</formula>
    </cfRule>
  </conditionalFormatting>
  <conditionalFormatting sqref="N519:P519">
    <cfRule type="expression" dxfId="30425" priority="45032">
      <formula>$I519=0</formula>
    </cfRule>
  </conditionalFormatting>
  <conditionalFormatting sqref="O519:P519">
    <cfRule type="cellIs" dxfId="30424" priority="45030" operator="lessThan">
      <formula>0</formula>
    </cfRule>
    <cfRule type="cellIs" dxfId="30423" priority="45031" operator="lessThan">
      <formula>0</formula>
    </cfRule>
  </conditionalFormatting>
  <conditionalFormatting sqref="Q519">
    <cfRule type="expression" dxfId="30422" priority="45029">
      <formula>$I519=0</formula>
    </cfRule>
  </conditionalFormatting>
  <conditionalFormatting sqref="R519:T519">
    <cfRule type="expression" dxfId="30421" priority="45028">
      <formula>$I519=0</formula>
    </cfRule>
  </conditionalFormatting>
  <conditionalFormatting sqref="S519:T519">
    <cfRule type="cellIs" dxfId="30420" priority="45026" operator="lessThan">
      <formula>0</formula>
    </cfRule>
    <cfRule type="cellIs" dxfId="30419" priority="45027" operator="lessThan">
      <formula>0</formula>
    </cfRule>
  </conditionalFormatting>
  <conditionalFormatting sqref="U519">
    <cfRule type="expression" dxfId="30418" priority="45025">
      <formula>$I519=0</formula>
    </cfRule>
  </conditionalFormatting>
  <conditionalFormatting sqref="B520">
    <cfRule type="expression" dxfId="30417" priority="45024">
      <formula>$I520=0</formula>
    </cfRule>
  </conditionalFormatting>
  <conditionalFormatting sqref="F520">
    <cfRule type="expression" dxfId="30416" priority="45023">
      <formula>$I520=0</formula>
    </cfRule>
  </conditionalFormatting>
  <conditionalFormatting sqref="I520">
    <cfRule type="expression" dxfId="30415" priority="45022">
      <formula>$I520=0</formula>
    </cfRule>
  </conditionalFormatting>
  <conditionalFormatting sqref="K520">
    <cfRule type="expression" dxfId="30414" priority="45021">
      <formula>$I520=0</formula>
    </cfRule>
  </conditionalFormatting>
  <conditionalFormatting sqref="M520">
    <cfRule type="expression" dxfId="30413" priority="45020">
      <formula>$I520=0</formula>
    </cfRule>
  </conditionalFormatting>
  <conditionalFormatting sqref="Q520">
    <cfRule type="expression" dxfId="30412" priority="45019">
      <formula>$I520=0</formula>
    </cfRule>
  </conditionalFormatting>
  <conditionalFormatting sqref="U520">
    <cfRule type="expression" dxfId="30411" priority="45018">
      <formula>$I520=0</formula>
    </cfRule>
  </conditionalFormatting>
  <conditionalFormatting sqref="B521">
    <cfRule type="expression" dxfId="30410" priority="45014">
      <formula>$I521=0</formula>
    </cfRule>
  </conditionalFormatting>
  <conditionalFormatting sqref="C521:E521">
    <cfRule type="expression" dxfId="30409" priority="45013">
      <formula>$I521=0</formula>
    </cfRule>
  </conditionalFormatting>
  <conditionalFormatting sqref="D521:E521">
    <cfRule type="cellIs" dxfId="30408" priority="45011" operator="lessThan">
      <formula>0</formula>
    </cfRule>
    <cfRule type="cellIs" dxfId="30407" priority="45012" operator="lessThan">
      <formula>0</formula>
    </cfRule>
  </conditionalFormatting>
  <conditionalFormatting sqref="F521">
    <cfRule type="expression" dxfId="30406" priority="45010">
      <formula>$I521=0</formula>
    </cfRule>
  </conditionalFormatting>
  <conditionalFormatting sqref="G521:H521">
    <cfRule type="cellIs" dxfId="30405" priority="45007" operator="lessThan">
      <formula>0</formula>
    </cfRule>
    <cfRule type="cellIs" dxfId="30404" priority="45008" operator="lessThan">
      <formula>0</formula>
    </cfRule>
  </conditionalFormatting>
  <conditionalFormatting sqref="I521">
    <cfRule type="expression" dxfId="30403" priority="45006">
      <formula>$I521=0</formula>
    </cfRule>
  </conditionalFormatting>
  <conditionalFormatting sqref="J521">
    <cfRule type="expression" dxfId="30402" priority="45005">
      <formula>$I521=0</formula>
    </cfRule>
  </conditionalFormatting>
  <conditionalFormatting sqref="K521">
    <cfRule type="expression" dxfId="30401" priority="45002">
      <formula>$I521=0</formula>
    </cfRule>
  </conditionalFormatting>
  <conditionalFormatting sqref="M521">
    <cfRule type="expression" dxfId="30400" priority="44998">
      <formula>$I521=0</formula>
    </cfRule>
  </conditionalFormatting>
  <conditionalFormatting sqref="N521:P521">
    <cfRule type="expression" dxfId="30399" priority="44997">
      <formula>$I521=0</formula>
    </cfRule>
  </conditionalFormatting>
  <conditionalFormatting sqref="O521:P521">
    <cfRule type="cellIs" dxfId="30398" priority="44995" operator="lessThan">
      <formula>0</formula>
    </cfRule>
    <cfRule type="cellIs" dxfId="30397" priority="44996" operator="lessThan">
      <formula>0</formula>
    </cfRule>
  </conditionalFormatting>
  <conditionalFormatting sqref="Q521">
    <cfRule type="expression" dxfId="30396" priority="44994">
      <formula>$I521=0</formula>
    </cfRule>
  </conditionalFormatting>
  <conditionalFormatting sqref="R521:T521">
    <cfRule type="expression" dxfId="30395" priority="44993">
      <formula>$I521=0</formula>
    </cfRule>
  </conditionalFormatting>
  <conditionalFormatting sqref="S521:T521">
    <cfRule type="cellIs" dxfId="30394" priority="44991" operator="lessThan">
      <formula>0</formula>
    </cfRule>
    <cfRule type="cellIs" dxfId="30393" priority="44992" operator="lessThan">
      <formula>0</formula>
    </cfRule>
  </conditionalFormatting>
  <conditionalFormatting sqref="U521">
    <cfRule type="expression" dxfId="30392" priority="44990">
      <formula>$I521=0</formula>
    </cfRule>
  </conditionalFormatting>
  <conditionalFormatting sqref="B522">
    <cfRule type="expression" dxfId="30391" priority="44989">
      <formula>$I522=0</formula>
    </cfRule>
  </conditionalFormatting>
  <conditionalFormatting sqref="F522">
    <cfRule type="expression" dxfId="30390" priority="44988">
      <formula>$I522=0</formula>
    </cfRule>
  </conditionalFormatting>
  <conditionalFormatting sqref="I522">
    <cfRule type="expression" dxfId="30389" priority="44987">
      <formula>$I522=0</formula>
    </cfRule>
  </conditionalFormatting>
  <conditionalFormatting sqref="K522">
    <cfRule type="expression" dxfId="30388" priority="44986">
      <formula>$I522=0</formula>
    </cfRule>
  </conditionalFormatting>
  <conditionalFormatting sqref="M522">
    <cfRule type="expression" dxfId="30387" priority="44985">
      <formula>$I522=0</formula>
    </cfRule>
  </conditionalFormatting>
  <conditionalFormatting sqref="Q522">
    <cfRule type="expression" dxfId="30386" priority="44984">
      <formula>$I522=0</formula>
    </cfRule>
  </conditionalFormatting>
  <conditionalFormatting sqref="U522">
    <cfRule type="expression" dxfId="30385" priority="44983">
      <formula>$I522=0</formula>
    </cfRule>
  </conditionalFormatting>
  <conditionalFormatting sqref="B523">
    <cfRule type="expression" dxfId="30384" priority="44979">
      <formula>$I523=0</formula>
    </cfRule>
  </conditionalFormatting>
  <conditionalFormatting sqref="C523:E523">
    <cfRule type="expression" dxfId="30383" priority="44978">
      <formula>$I523=0</formula>
    </cfRule>
  </conditionalFormatting>
  <conditionalFormatting sqref="D523:E523">
    <cfRule type="cellIs" dxfId="30382" priority="44976" operator="lessThan">
      <formula>0</formula>
    </cfRule>
    <cfRule type="cellIs" dxfId="30381" priority="44977" operator="lessThan">
      <formula>0</formula>
    </cfRule>
  </conditionalFormatting>
  <conditionalFormatting sqref="F523">
    <cfRule type="expression" dxfId="30380" priority="44975">
      <formula>$I523=0</formula>
    </cfRule>
  </conditionalFormatting>
  <conditionalFormatting sqref="G523:H523">
    <cfRule type="cellIs" dxfId="30379" priority="44972" operator="lessThan">
      <formula>0</formula>
    </cfRule>
    <cfRule type="cellIs" dxfId="30378" priority="44973" operator="lessThan">
      <formula>0</formula>
    </cfRule>
  </conditionalFormatting>
  <conditionalFormatting sqref="I523">
    <cfRule type="expression" dxfId="30377" priority="44971">
      <formula>$I523=0</formula>
    </cfRule>
  </conditionalFormatting>
  <conditionalFormatting sqref="J523">
    <cfRule type="expression" dxfId="30376" priority="44970">
      <formula>$I523=0</formula>
    </cfRule>
  </conditionalFormatting>
  <conditionalFormatting sqref="K523">
    <cfRule type="expression" dxfId="30375" priority="44967">
      <formula>$I523=0</formula>
    </cfRule>
  </conditionalFormatting>
  <conditionalFormatting sqref="M523">
    <cfRule type="expression" dxfId="30374" priority="44963">
      <formula>$I523=0</formula>
    </cfRule>
  </conditionalFormatting>
  <conditionalFormatting sqref="N523:P523">
    <cfRule type="expression" dxfId="30373" priority="44962">
      <formula>$I523=0</formula>
    </cfRule>
  </conditionalFormatting>
  <conditionalFormatting sqref="O523:P523">
    <cfRule type="cellIs" dxfId="30372" priority="44960" operator="lessThan">
      <formula>0</formula>
    </cfRule>
    <cfRule type="cellIs" dxfId="30371" priority="44961" operator="lessThan">
      <formula>0</formula>
    </cfRule>
  </conditionalFormatting>
  <conditionalFormatting sqref="Q523">
    <cfRule type="expression" dxfId="30370" priority="44959">
      <formula>$I523=0</formula>
    </cfRule>
  </conditionalFormatting>
  <conditionalFormatting sqref="R523:T523">
    <cfRule type="expression" dxfId="30369" priority="44958">
      <formula>$I523=0</formula>
    </cfRule>
  </conditionalFormatting>
  <conditionalFormatting sqref="S523:T523">
    <cfRule type="cellIs" dxfId="30368" priority="44956" operator="lessThan">
      <formula>0</formula>
    </cfRule>
    <cfRule type="cellIs" dxfId="30367" priority="44957" operator="lessThan">
      <formula>0</formula>
    </cfRule>
  </conditionalFormatting>
  <conditionalFormatting sqref="U523">
    <cfRule type="expression" dxfId="30366" priority="44955">
      <formula>$I523=0</formula>
    </cfRule>
  </conditionalFormatting>
  <conditionalFormatting sqref="B524">
    <cfRule type="expression" dxfId="30365" priority="44954">
      <formula>$I524=0</formula>
    </cfRule>
  </conditionalFormatting>
  <conditionalFormatting sqref="F524">
    <cfRule type="expression" dxfId="30364" priority="44953">
      <formula>$I524=0</formula>
    </cfRule>
  </conditionalFormatting>
  <conditionalFormatting sqref="I524">
    <cfRule type="expression" dxfId="30363" priority="44952">
      <formula>$I524=0</formula>
    </cfRule>
  </conditionalFormatting>
  <conditionalFormatting sqref="K524">
    <cfRule type="expression" dxfId="30362" priority="44951">
      <formula>$I524=0</formula>
    </cfRule>
  </conditionalFormatting>
  <conditionalFormatting sqref="M524">
    <cfRule type="expression" dxfId="30361" priority="44950">
      <formula>$I524=0</formula>
    </cfRule>
  </conditionalFormatting>
  <conditionalFormatting sqref="Q524">
    <cfRule type="expression" dxfId="30360" priority="44949">
      <formula>$I524=0</formula>
    </cfRule>
  </conditionalFormatting>
  <conditionalFormatting sqref="U524">
    <cfRule type="expression" dxfId="30359" priority="44948">
      <formula>$I524=0</formula>
    </cfRule>
  </conditionalFormatting>
  <conditionalFormatting sqref="B525">
    <cfRule type="expression" dxfId="30358" priority="44944">
      <formula>$I525=0</formula>
    </cfRule>
  </conditionalFormatting>
  <conditionalFormatting sqref="C525:E525">
    <cfRule type="expression" dxfId="30357" priority="44943">
      <formula>$I525=0</formula>
    </cfRule>
  </conditionalFormatting>
  <conditionalFormatting sqref="D525:E525">
    <cfRule type="cellIs" dxfId="30356" priority="44941" operator="lessThan">
      <formula>0</formula>
    </cfRule>
    <cfRule type="cellIs" dxfId="30355" priority="44942" operator="lessThan">
      <formula>0</formula>
    </cfRule>
  </conditionalFormatting>
  <conditionalFormatting sqref="F525">
    <cfRule type="expression" dxfId="30354" priority="44940">
      <formula>$I525=0</formula>
    </cfRule>
  </conditionalFormatting>
  <conditionalFormatting sqref="G525:H525">
    <cfRule type="cellIs" dxfId="30353" priority="44937" operator="lessThan">
      <formula>0</formula>
    </cfRule>
    <cfRule type="cellIs" dxfId="30352" priority="44938" operator="lessThan">
      <formula>0</formula>
    </cfRule>
  </conditionalFormatting>
  <conditionalFormatting sqref="I525">
    <cfRule type="expression" dxfId="30351" priority="44936">
      <formula>$I525=0</formula>
    </cfRule>
  </conditionalFormatting>
  <conditionalFormatting sqref="J525">
    <cfRule type="expression" dxfId="30350" priority="44935">
      <formula>$I525=0</formula>
    </cfRule>
  </conditionalFormatting>
  <conditionalFormatting sqref="K525">
    <cfRule type="expression" dxfId="30349" priority="44932">
      <formula>$I525=0</formula>
    </cfRule>
  </conditionalFormatting>
  <conditionalFormatting sqref="M525">
    <cfRule type="expression" dxfId="30348" priority="44928">
      <formula>$I525=0</formula>
    </cfRule>
  </conditionalFormatting>
  <conditionalFormatting sqref="N525:P525">
    <cfRule type="expression" dxfId="30347" priority="44927">
      <formula>$I525=0</formula>
    </cfRule>
  </conditionalFormatting>
  <conditionalFormatting sqref="O525:P525">
    <cfRule type="cellIs" dxfId="30346" priority="44925" operator="lessThan">
      <formula>0</formula>
    </cfRule>
    <cfRule type="cellIs" dxfId="30345" priority="44926" operator="lessThan">
      <formula>0</formula>
    </cfRule>
  </conditionalFormatting>
  <conditionalFormatting sqref="Q525">
    <cfRule type="expression" dxfId="30344" priority="44924">
      <formula>$I525=0</formula>
    </cfRule>
  </conditionalFormatting>
  <conditionalFormatting sqref="R525:T525">
    <cfRule type="expression" dxfId="30343" priority="44923">
      <formula>$I525=0</formula>
    </cfRule>
  </conditionalFormatting>
  <conditionalFormatting sqref="S525:T525">
    <cfRule type="cellIs" dxfId="30342" priority="44921" operator="lessThan">
      <formula>0</formula>
    </cfRule>
    <cfRule type="cellIs" dxfId="30341" priority="44922" operator="lessThan">
      <formula>0</formula>
    </cfRule>
  </conditionalFormatting>
  <conditionalFormatting sqref="U525">
    <cfRule type="expression" dxfId="30340" priority="44920">
      <formula>$I525=0</formula>
    </cfRule>
  </conditionalFormatting>
  <conditionalFormatting sqref="B526">
    <cfRule type="expression" dxfId="30339" priority="44919">
      <formula>$I526=0</formula>
    </cfRule>
  </conditionalFormatting>
  <conditionalFormatting sqref="F526">
    <cfRule type="expression" dxfId="30338" priority="44918">
      <formula>$I526=0</formula>
    </cfRule>
  </conditionalFormatting>
  <conditionalFormatting sqref="I526">
    <cfRule type="expression" dxfId="30337" priority="44917">
      <formula>$I526=0</formula>
    </cfRule>
  </conditionalFormatting>
  <conditionalFormatting sqref="K526">
    <cfRule type="expression" dxfId="30336" priority="44916">
      <formula>$I526=0</formula>
    </cfRule>
  </conditionalFormatting>
  <conditionalFormatting sqref="M526">
    <cfRule type="expression" dxfId="30335" priority="44915">
      <formula>$I526=0</formula>
    </cfRule>
  </conditionalFormatting>
  <conditionalFormatting sqref="Q526">
    <cfRule type="expression" dxfId="30334" priority="44914">
      <formula>$I526=0</formula>
    </cfRule>
  </conditionalFormatting>
  <conditionalFormatting sqref="U526">
    <cfRule type="expression" dxfId="30333" priority="44913">
      <formula>$I526=0</formula>
    </cfRule>
  </conditionalFormatting>
  <conditionalFormatting sqref="B527">
    <cfRule type="expression" dxfId="30332" priority="44909">
      <formula>$I527=0</formula>
    </cfRule>
  </conditionalFormatting>
  <conditionalFormatting sqref="C527:E527">
    <cfRule type="expression" dxfId="30331" priority="44908">
      <formula>$I527=0</formula>
    </cfRule>
  </conditionalFormatting>
  <conditionalFormatting sqref="D527:E527">
    <cfRule type="cellIs" dxfId="30330" priority="44906" operator="lessThan">
      <formula>0</formula>
    </cfRule>
    <cfRule type="cellIs" dxfId="30329" priority="44907" operator="lessThan">
      <formula>0</formula>
    </cfRule>
  </conditionalFormatting>
  <conditionalFormatting sqref="F527">
    <cfRule type="expression" dxfId="30328" priority="44905">
      <formula>$I527=0</formula>
    </cfRule>
  </conditionalFormatting>
  <conditionalFormatting sqref="G527:H527">
    <cfRule type="cellIs" dxfId="30327" priority="44902" operator="lessThan">
      <formula>0</formula>
    </cfRule>
    <cfRule type="cellIs" dxfId="30326" priority="44903" operator="lessThan">
      <formula>0</formula>
    </cfRule>
  </conditionalFormatting>
  <conditionalFormatting sqref="I527">
    <cfRule type="expression" dxfId="30325" priority="44901">
      <formula>$I527=0</formula>
    </cfRule>
  </conditionalFormatting>
  <conditionalFormatting sqref="J527">
    <cfRule type="expression" dxfId="30324" priority="44900">
      <formula>$I527=0</formula>
    </cfRule>
  </conditionalFormatting>
  <conditionalFormatting sqref="K527">
    <cfRule type="expression" dxfId="30323" priority="44897">
      <formula>$I527=0</formula>
    </cfRule>
  </conditionalFormatting>
  <conditionalFormatting sqref="M527">
    <cfRule type="expression" dxfId="30322" priority="44893">
      <formula>$I527=0</formula>
    </cfRule>
  </conditionalFormatting>
  <conditionalFormatting sqref="N527:P527">
    <cfRule type="expression" dxfId="30321" priority="44892">
      <formula>$I527=0</formula>
    </cfRule>
  </conditionalFormatting>
  <conditionalFormatting sqref="O527:P527">
    <cfRule type="cellIs" dxfId="30320" priority="44890" operator="lessThan">
      <formula>0</formula>
    </cfRule>
    <cfRule type="cellIs" dxfId="30319" priority="44891" operator="lessThan">
      <formula>0</formula>
    </cfRule>
  </conditionalFormatting>
  <conditionalFormatting sqref="Q527">
    <cfRule type="expression" dxfId="30318" priority="44889">
      <formula>$I527=0</formula>
    </cfRule>
  </conditionalFormatting>
  <conditionalFormatting sqref="R527:T527">
    <cfRule type="expression" dxfId="30317" priority="44888">
      <formula>$I527=0</formula>
    </cfRule>
  </conditionalFormatting>
  <conditionalFormatting sqref="S527:T527">
    <cfRule type="cellIs" dxfId="30316" priority="44886" operator="lessThan">
      <formula>0</formula>
    </cfRule>
    <cfRule type="cellIs" dxfId="30315" priority="44887" operator="lessThan">
      <formula>0</formula>
    </cfRule>
  </conditionalFormatting>
  <conditionalFormatting sqref="U527">
    <cfRule type="expression" dxfId="30314" priority="44885">
      <formula>$I527=0</formula>
    </cfRule>
  </conditionalFormatting>
  <conditionalFormatting sqref="B528">
    <cfRule type="expression" dxfId="30313" priority="44884">
      <formula>$I528=0</formula>
    </cfRule>
  </conditionalFormatting>
  <conditionalFormatting sqref="F528">
    <cfRule type="expression" dxfId="30312" priority="44883">
      <formula>$I528=0</formula>
    </cfRule>
  </conditionalFormatting>
  <conditionalFormatting sqref="I528">
    <cfRule type="expression" dxfId="30311" priority="44882">
      <formula>$I528=0</formula>
    </cfRule>
  </conditionalFormatting>
  <conditionalFormatting sqref="K528">
    <cfRule type="expression" dxfId="30310" priority="44881">
      <formula>$I528=0</formula>
    </cfRule>
  </conditionalFormatting>
  <conditionalFormatting sqref="M528">
    <cfRule type="expression" dxfId="30309" priority="44880">
      <formula>$I528=0</formula>
    </cfRule>
  </conditionalFormatting>
  <conditionalFormatting sqref="Q528">
    <cfRule type="expression" dxfId="30308" priority="44879">
      <formula>$I528=0</formula>
    </cfRule>
  </conditionalFormatting>
  <conditionalFormatting sqref="U528">
    <cfRule type="expression" dxfId="30307" priority="44878">
      <formula>$I528=0</formula>
    </cfRule>
  </conditionalFormatting>
  <conditionalFormatting sqref="B529">
    <cfRule type="expression" dxfId="30306" priority="44874">
      <formula>$I529=0</formula>
    </cfRule>
  </conditionalFormatting>
  <conditionalFormatting sqref="C529:E529">
    <cfRule type="expression" dxfId="30305" priority="44873">
      <formula>$I529=0</formula>
    </cfRule>
  </conditionalFormatting>
  <conditionalFormatting sqref="D529:E529">
    <cfRule type="cellIs" dxfId="30304" priority="44871" operator="lessThan">
      <formula>0</formula>
    </cfRule>
    <cfRule type="cellIs" dxfId="30303" priority="44872" operator="lessThan">
      <formula>0</formula>
    </cfRule>
  </conditionalFormatting>
  <conditionalFormatting sqref="F529">
    <cfRule type="expression" dxfId="30302" priority="44870">
      <formula>$I529=0</formula>
    </cfRule>
  </conditionalFormatting>
  <conditionalFormatting sqref="G529:H529">
    <cfRule type="cellIs" dxfId="30301" priority="44867" operator="lessThan">
      <formula>0</formula>
    </cfRule>
    <cfRule type="cellIs" dxfId="30300" priority="44868" operator="lessThan">
      <formula>0</formula>
    </cfRule>
  </conditionalFormatting>
  <conditionalFormatting sqref="I529">
    <cfRule type="expression" dxfId="30299" priority="44866">
      <formula>$I529=0</formula>
    </cfRule>
  </conditionalFormatting>
  <conditionalFormatting sqref="J529">
    <cfRule type="expression" dxfId="30298" priority="44865">
      <formula>$I529=0</formula>
    </cfRule>
  </conditionalFormatting>
  <conditionalFormatting sqref="K529">
    <cfRule type="expression" dxfId="30297" priority="44862">
      <formula>$I529=0</formula>
    </cfRule>
  </conditionalFormatting>
  <conditionalFormatting sqref="M529">
    <cfRule type="expression" dxfId="30296" priority="44858">
      <formula>$I529=0</formula>
    </cfRule>
  </conditionalFormatting>
  <conditionalFormatting sqref="N529:P529">
    <cfRule type="expression" dxfId="30295" priority="44857">
      <formula>$I529=0</formula>
    </cfRule>
  </conditionalFormatting>
  <conditionalFormatting sqref="O529:P529">
    <cfRule type="cellIs" dxfId="30294" priority="44855" operator="lessThan">
      <formula>0</formula>
    </cfRule>
    <cfRule type="cellIs" dxfId="30293" priority="44856" operator="lessThan">
      <formula>0</formula>
    </cfRule>
  </conditionalFormatting>
  <conditionalFormatting sqref="Q529">
    <cfRule type="expression" dxfId="30292" priority="44854">
      <formula>$I529=0</formula>
    </cfRule>
  </conditionalFormatting>
  <conditionalFormatting sqref="R529:T529">
    <cfRule type="expression" dxfId="30291" priority="44853">
      <formula>$I529=0</formula>
    </cfRule>
  </conditionalFormatting>
  <conditionalFormatting sqref="S529:T529">
    <cfRule type="cellIs" dxfId="30290" priority="44851" operator="lessThan">
      <formula>0</formula>
    </cfRule>
    <cfRule type="cellIs" dxfId="30289" priority="44852" operator="lessThan">
      <formula>0</formula>
    </cfRule>
  </conditionalFormatting>
  <conditionalFormatting sqref="U529">
    <cfRule type="expression" dxfId="30288" priority="44850">
      <formula>$I529=0</formula>
    </cfRule>
  </conditionalFormatting>
  <conditionalFormatting sqref="B530">
    <cfRule type="expression" dxfId="30287" priority="44849">
      <formula>$I530=0</formula>
    </cfRule>
  </conditionalFormatting>
  <conditionalFormatting sqref="F530">
    <cfRule type="expression" dxfId="30286" priority="44848">
      <formula>$I530=0</formula>
    </cfRule>
  </conditionalFormatting>
  <conditionalFormatting sqref="I530">
    <cfRule type="expression" dxfId="30285" priority="44847">
      <formula>$I530=0</formula>
    </cfRule>
  </conditionalFormatting>
  <conditionalFormatting sqref="K530">
    <cfRule type="expression" dxfId="30284" priority="44846">
      <formula>$I530=0</formula>
    </cfRule>
  </conditionalFormatting>
  <conditionalFormatting sqref="M530">
    <cfRule type="expression" dxfId="30283" priority="44845">
      <formula>$I530=0</formula>
    </cfRule>
  </conditionalFormatting>
  <conditionalFormatting sqref="Q530">
    <cfRule type="expression" dxfId="30282" priority="44844">
      <formula>$I530=0</formula>
    </cfRule>
  </conditionalFormatting>
  <conditionalFormatting sqref="U530">
    <cfRule type="expression" dxfId="30281" priority="44843">
      <formula>$I530=0</formula>
    </cfRule>
  </conditionalFormatting>
  <conditionalFormatting sqref="B531">
    <cfRule type="expression" dxfId="30280" priority="44839">
      <formula>$I531=0</formula>
    </cfRule>
  </conditionalFormatting>
  <conditionalFormatting sqref="C531:E531">
    <cfRule type="expression" dxfId="30279" priority="44838">
      <formula>$I531=0</formula>
    </cfRule>
  </conditionalFormatting>
  <conditionalFormatting sqref="D531:E531">
    <cfRule type="cellIs" dxfId="30278" priority="44836" operator="lessThan">
      <formula>0</formula>
    </cfRule>
    <cfRule type="cellIs" dxfId="30277" priority="44837" operator="lessThan">
      <formula>0</formula>
    </cfRule>
  </conditionalFormatting>
  <conditionalFormatting sqref="F531">
    <cfRule type="expression" dxfId="30276" priority="44835">
      <formula>$I531=0</formula>
    </cfRule>
  </conditionalFormatting>
  <conditionalFormatting sqref="G531:H531">
    <cfRule type="cellIs" dxfId="30275" priority="44832" operator="lessThan">
      <formula>0</formula>
    </cfRule>
    <cfRule type="cellIs" dxfId="30274" priority="44833" operator="lessThan">
      <formula>0</formula>
    </cfRule>
  </conditionalFormatting>
  <conditionalFormatting sqref="I531">
    <cfRule type="expression" dxfId="30273" priority="44831">
      <formula>$I531=0</formula>
    </cfRule>
  </conditionalFormatting>
  <conditionalFormatting sqref="J531">
    <cfRule type="expression" dxfId="30272" priority="44830">
      <formula>$I531=0</formula>
    </cfRule>
  </conditionalFormatting>
  <conditionalFormatting sqref="K531">
    <cfRule type="expression" dxfId="30271" priority="44827">
      <formula>$I531=0</formula>
    </cfRule>
  </conditionalFormatting>
  <conditionalFormatting sqref="M531">
    <cfRule type="expression" dxfId="30270" priority="44823">
      <formula>$I531=0</formula>
    </cfRule>
  </conditionalFormatting>
  <conditionalFormatting sqref="N531:P531">
    <cfRule type="expression" dxfId="30269" priority="44822">
      <formula>$I531=0</formula>
    </cfRule>
  </conditionalFormatting>
  <conditionalFormatting sqref="O531:P531">
    <cfRule type="cellIs" dxfId="30268" priority="44820" operator="lessThan">
      <formula>0</formula>
    </cfRule>
    <cfRule type="cellIs" dxfId="30267" priority="44821" operator="lessThan">
      <formula>0</formula>
    </cfRule>
  </conditionalFormatting>
  <conditionalFormatting sqref="Q531">
    <cfRule type="expression" dxfId="30266" priority="44819">
      <formula>$I531=0</formula>
    </cfRule>
  </conditionalFormatting>
  <conditionalFormatting sqref="R531:T531">
    <cfRule type="expression" dxfId="30265" priority="44818">
      <formula>$I531=0</formula>
    </cfRule>
  </conditionalFormatting>
  <conditionalFormatting sqref="S531:T531">
    <cfRule type="cellIs" dxfId="30264" priority="44816" operator="lessThan">
      <formula>0</formula>
    </cfRule>
    <cfRule type="cellIs" dxfId="30263" priority="44817" operator="lessThan">
      <formula>0</formula>
    </cfRule>
  </conditionalFormatting>
  <conditionalFormatting sqref="U531">
    <cfRule type="expression" dxfId="30262" priority="44815">
      <formula>$I531=0</formula>
    </cfRule>
  </conditionalFormatting>
  <conditionalFormatting sqref="B532">
    <cfRule type="expression" dxfId="30261" priority="44814">
      <formula>$I532=0</formula>
    </cfRule>
  </conditionalFormatting>
  <conditionalFormatting sqref="F532">
    <cfRule type="expression" dxfId="30260" priority="44813">
      <formula>$I532=0</formula>
    </cfRule>
  </conditionalFormatting>
  <conditionalFormatting sqref="I532">
    <cfRule type="expression" dxfId="30259" priority="44812">
      <formula>$I532=0</formula>
    </cfRule>
  </conditionalFormatting>
  <conditionalFormatting sqref="K532">
    <cfRule type="expression" dxfId="30258" priority="44811">
      <formula>$I532=0</formula>
    </cfRule>
  </conditionalFormatting>
  <conditionalFormatting sqref="M532">
    <cfRule type="expression" dxfId="30257" priority="44810">
      <formula>$I532=0</formula>
    </cfRule>
  </conditionalFormatting>
  <conditionalFormatting sqref="Q532">
    <cfRule type="expression" dxfId="30256" priority="44809">
      <formula>$I532=0</formula>
    </cfRule>
  </conditionalFormatting>
  <conditionalFormatting sqref="U532">
    <cfRule type="expression" dxfId="30255" priority="44808">
      <formula>$I532=0</formula>
    </cfRule>
  </conditionalFormatting>
  <conditionalFormatting sqref="B533">
    <cfRule type="expression" dxfId="30254" priority="44804">
      <formula>$I533=0</formula>
    </cfRule>
  </conditionalFormatting>
  <conditionalFormatting sqref="C533:E533">
    <cfRule type="expression" dxfId="30253" priority="44803">
      <formula>$I533=0</formula>
    </cfRule>
  </conditionalFormatting>
  <conditionalFormatting sqref="D533:E533">
    <cfRule type="cellIs" dxfId="30252" priority="44801" operator="lessThan">
      <formula>0</formula>
    </cfRule>
    <cfRule type="cellIs" dxfId="30251" priority="44802" operator="lessThan">
      <formula>0</formula>
    </cfRule>
  </conditionalFormatting>
  <conditionalFormatting sqref="F533">
    <cfRule type="expression" dxfId="30250" priority="44800">
      <formula>$I533=0</formula>
    </cfRule>
  </conditionalFormatting>
  <conditionalFormatting sqref="G533:H533">
    <cfRule type="cellIs" dxfId="30249" priority="44797" operator="lessThan">
      <formula>0</formula>
    </cfRule>
    <cfRule type="cellIs" dxfId="30248" priority="44798" operator="lessThan">
      <formula>0</formula>
    </cfRule>
  </conditionalFormatting>
  <conditionalFormatting sqref="I533">
    <cfRule type="expression" dxfId="30247" priority="44796">
      <formula>$I533=0</formula>
    </cfRule>
  </conditionalFormatting>
  <conditionalFormatting sqref="J533">
    <cfRule type="expression" dxfId="30246" priority="44795">
      <formula>$I533=0</formula>
    </cfRule>
  </conditionalFormatting>
  <conditionalFormatting sqref="K533">
    <cfRule type="expression" dxfId="30245" priority="44792">
      <formula>$I533=0</formula>
    </cfRule>
  </conditionalFormatting>
  <conditionalFormatting sqref="M533">
    <cfRule type="expression" dxfId="30244" priority="44788">
      <formula>$I533=0</formula>
    </cfRule>
  </conditionalFormatting>
  <conditionalFormatting sqref="N533:P533">
    <cfRule type="expression" dxfId="30243" priority="44787">
      <formula>$I533=0</formula>
    </cfRule>
  </conditionalFormatting>
  <conditionalFormatting sqref="O533:P533">
    <cfRule type="cellIs" dxfId="30242" priority="44785" operator="lessThan">
      <formula>0</formula>
    </cfRule>
    <cfRule type="cellIs" dxfId="30241" priority="44786" operator="lessThan">
      <formula>0</formula>
    </cfRule>
  </conditionalFormatting>
  <conditionalFormatting sqref="Q533">
    <cfRule type="expression" dxfId="30240" priority="44784">
      <formula>$I533=0</formula>
    </cfRule>
  </conditionalFormatting>
  <conditionalFormatting sqref="R533:T533">
    <cfRule type="expression" dxfId="30239" priority="44783">
      <formula>$I533=0</formula>
    </cfRule>
  </conditionalFormatting>
  <conditionalFormatting sqref="S533:T533">
    <cfRule type="cellIs" dxfId="30238" priority="44781" operator="lessThan">
      <formula>0</formula>
    </cfRule>
    <cfRule type="cellIs" dxfId="30237" priority="44782" operator="lessThan">
      <formula>0</formula>
    </cfRule>
  </conditionalFormatting>
  <conditionalFormatting sqref="U533">
    <cfRule type="expression" dxfId="30236" priority="44780">
      <formula>$I533=0</formula>
    </cfRule>
  </conditionalFormatting>
  <conditionalFormatting sqref="B534">
    <cfRule type="expression" dxfId="30235" priority="44779">
      <formula>$I534=0</formula>
    </cfRule>
  </conditionalFormatting>
  <conditionalFormatting sqref="F534">
    <cfRule type="expression" dxfId="30234" priority="44778">
      <formula>$I534=0</formula>
    </cfRule>
  </conditionalFormatting>
  <conditionalFormatting sqref="I534">
    <cfRule type="expression" dxfId="30233" priority="44777">
      <formula>$I534=0</formula>
    </cfRule>
  </conditionalFormatting>
  <conditionalFormatting sqref="K534">
    <cfRule type="expression" dxfId="30232" priority="44776">
      <formula>$I534=0</formula>
    </cfRule>
  </conditionalFormatting>
  <conditionalFormatting sqref="M534">
    <cfRule type="expression" dxfId="30231" priority="44775">
      <formula>$I534=0</formula>
    </cfRule>
  </conditionalFormatting>
  <conditionalFormatting sqref="Q534">
    <cfRule type="expression" dxfId="30230" priority="44774">
      <formula>$I534=0</formula>
    </cfRule>
  </conditionalFormatting>
  <conditionalFormatting sqref="U534">
    <cfRule type="expression" dxfId="30229" priority="44773">
      <formula>$I534=0</formula>
    </cfRule>
  </conditionalFormatting>
  <conditionalFormatting sqref="B535">
    <cfRule type="expression" dxfId="30228" priority="44769">
      <formula>$I535=0</formula>
    </cfRule>
  </conditionalFormatting>
  <conditionalFormatting sqref="C535:E535">
    <cfRule type="expression" dxfId="30227" priority="44768">
      <formula>$I535=0</formula>
    </cfRule>
  </conditionalFormatting>
  <conditionalFormatting sqref="D535:E535">
    <cfRule type="cellIs" dxfId="30226" priority="44766" operator="lessThan">
      <formula>0</formula>
    </cfRule>
    <cfRule type="cellIs" dxfId="30225" priority="44767" operator="lessThan">
      <formula>0</formula>
    </cfRule>
  </conditionalFormatting>
  <conditionalFormatting sqref="F535">
    <cfRule type="expression" dxfId="30224" priority="44765">
      <formula>$I535=0</formula>
    </cfRule>
  </conditionalFormatting>
  <conditionalFormatting sqref="G535:H535">
    <cfRule type="cellIs" dxfId="30223" priority="44762" operator="lessThan">
      <formula>0</formula>
    </cfRule>
    <cfRule type="cellIs" dxfId="30222" priority="44763" operator="lessThan">
      <formula>0</formula>
    </cfRule>
  </conditionalFormatting>
  <conditionalFormatting sqref="I535">
    <cfRule type="expression" dxfId="30221" priority="44761">
      <formula>$I535=0</formula>
    </cfRule>
  </conditionalFormatting>
  <conditionalFormatting sqref="J535">
    <cfRule type="expression" dxfId="30220" priority="44760">
      <formula>$I535=0</formula>
    </cfRule>
  </conditionalFormatting>
  <conditionalFormatting sqref="K535">
    <cfRule type="expression" dxfId="30219" priority="44757">
      <formula>$I535=0</formula>
    </cfRule>
  </conditionalFormatting>
  <conditionalFormatting sqref="M535">
    <cfRule type="expression" dxfId="30218" priority="44753">
      <formula>$I535=0</formula>
    </cfRule>
  </conditionalFormatting>
  <conditionalFormatting sqref="N535:P535">
    <cfRule type="expression" dxfId="30217" priority="44752">
      <formula>$I535=0</formula>
    </cfRule>
  </conditionalFormatting>
  <conditionalFormatting sqref="O535:P535">
    <cfRule type="cellIs" dxfId="30216" priority="44750" operator="lessThan">
      <formula>0</formula>
    </cfRule>
    <cfRule type="cellIs" dxfId="30215" priority="44751" operator="lessThan">
      <formula>0</formula>
    </cfRule>
  </conditionalFormatting>
  <conditionalFormatting sqref="Q535">
    <cfRule type="expression" dxfId="30214" priority="44749">
      <formula>$I535=0</formula>
    </cfRule>
  </conditionalFormatting>
  <conditionalFormatting sqref="R535:T535">
    <cfRule type="expression" dxfId="30213" priority="44748">
      <formula>$I535=0</formula>
    </cfRule>
  </conditionalFormatting>
  <conditionalFormatting sqref="S535:T535">
    <cfRule type="cellIs" dxfId="30212" priority="44746" operator="lessThan">
      <formula>0</formula>
    </cfRule>
    <cfRule type="cellIs" dxfId="30211" priority="44747" operator="lessThan">
      <formula>0</formula>
    </cfRule>
  </conditionalFormatting>
  <conditionalFormatting sqref="U535">
    <cfRule type="expression" dxfId="30210" priority="44745">
      <formula>$I535=0</formula>
    </cfRule>
  </conditionalFormatting>
  <conditionalFormatting sqref="B536">
    <cfRule type="expression" dxfId="30209" priority="44744">
      <formula>$I536=0</formula>
    </cfRule>
  </conditionalFormatting>
  <conditionalFormatting sqref="F536">
    <cfRule type="expression" dxfId="30208" priority="44743">
      <formula>$I536=0</formula>
    </cfRule>
  </conditionalFormatting>
  <conditionalFormatting sqref="I536">
    <cfRule type="expression" dxfId="30207" priority="44742">
      <formula>$I536=0</formula>
    </cfRule>
  </conditionalFormatting>
  <conditionalFormatting sqref="K536">
    <cfRule type="expression" dxfId="30206" priority="44741">
      <formula>$I536=0</formula>
    </cfRule>
  </conditionalFormatting>
  <conditionalFormatting sqref="M536">
    <cfRule type="expression" dxfId="30205" priority="44740">
      <formula>$I536=0</formula>
    </cfRule>
  </conditionalFormatting>
  <conditionalFormatting sqref="Q536">
    <cfRule type="expression" dxfId="30204" priority="44739">
      <formula>$I536=0</formula>
    </cfRule>
  </conditionalFormatting>
  <conditionalFormatting sqref="U536">
    <cfRule type="expression" dxfId="30203" priority="44738">
      <formula>$I536=0</formula>
    </cfRule>
  </conditionalFormatting>
  <conditionalFormatting sqref="B537">
    <cfRule type="expression" dxfId="30202" priority="44734">
      <formula>$I537=0</formula>
    </cfRule>
  </conditionalFormatting>
  <conditionalFormatting sqref="C537:E537">
    <cfRule type="expression" dxfId="30201" priority="44733">
      <formula>$I537=0</formula>
    </cfRule>
  </conditionalFormatting>
  <conditionalFormatting sqref="D537:E537">
    <cfRule type="cellIs" dxfId="30200" priority="44731" operator="lessThan">
      <formula>0</formula>
    </cfRule>
    <cfRule type="cellIs" dxfId="30199" priority="44732" operator="lessThan">
      <formula>0</formula>
    </cfRule>
  </conditionalFormatting>
  <conditionalFormatting sqref="F537">
    <cfRule type="expression" dxfId="30198" priority="44730">
      <formula>$I537=0</formula>
    </cfRule>
  </conditionalFormatting>
  <conditionalFormatting sqref="G537:H537">
    <cfRule type="cellIs" dxfId="30197" priority="44727" operator="lessThan">
      <formula>0</formula>
    </cfRule>
    <cfRule type="cellIs" dxfId="30196" priority="44728" operator="lessThan">
      <formula>0</formula>
    </cfRule>
  </conditionalFormatting>
  <conditionalFormatting sqref="I537">
    <cfRule type="expression" dxfId="30195" priority="44726">
      <formula>$I537=0</formula>
    </cfRule>
  </conditionalFormatting>
  <conditionalFormatting sqref="J537">
    <cfRule type="expression" dxfId="30194" priority="44725">
      <formula>$I537=0</formula>
    </cfRule>
  </conditionalFormatting>
  <conditionalFormatting sqref="K537">
    <cfRule type="expression" dxfId="30193" priority="44722">
      <formula>$I537=0</formula>
    </cfRule>
  </conditionalFormatting>
  <conditionalFormatting sqref="M537">
    <cfRule type="expression" dxfId="30192" priority="44718">
      <formula>$I537=0</formula>
    </cfRule>
  </conditionalFormatting>
  <conditionalFormatting sqref="N537:P537">
    <cfRule type="expression" dxfId="30191" priority="44717">
      <formula>$I537=0</formula>
    </cfRule>
  </conditionalFormatting>
  <conditionalFormatting sqref="O537:P537">
    <cfRule type="cellIs" dxfId="30190" priority="44715" operator="lessThan">
      <formula>0</formula>
    </cfRule>
    <cfRule type="cellIs" dxfId="30189" priority="44716" operator="lessThan">
      <formula>0</formula>
    </cfRule>
  </conditionalFormatting>
  <conditionalFormatting sqref="Q537">
    <cfRule type="expression" dxfId="30188" priority="44714">
      <formula>$I537=0</formula>
    </cfRule>
  </conditionalFormatting>
  <conditionalFormatting sqref="R537:T537">
    <cfRule type="expression" dxfId="30187" priority="44713">
      <formula>$I537=0</formula>
    </cfRule>
  </conditionalFormatting>
  <conditionalFormatting sqref="S537:T537">
    <cfRule type="cellIs" dxfId="30186" priority="44711" operator="lessThan">
      <formula>0</formula>
    </cfRule>
    <cfRule type="cellIs" dxfId="30185" priority="44712" operator="lessThan">
      <formula>0</formula>
    </cfRule>
  </conditionalFormatting>
  <conditionalFormatting sqref="U537">
    <cfRule type="expression" dxfId="30184" priority="44710">
      <formula>$I537=0</formula>
    </cfRule>
  </conditionalFormatting>
  <conditionalFormatting sqref="B538">
    <cfRule type="expression" dxfId="30183" priority="44709">
      <formula>$I538=0</formula>
    </cfRule>
  </conditionalFormatting>
  <conditionalFormatting sqref="F538">
    <cfRule type="expression" dxfId="30182" priority="44708">
      <formula>$I538=0</formula>
    </cfRule>
  </conditionalFormatting>
  <conditionalFormatting sqref="I538">
    <cfRule type="expression" dxfId="30181" priority="44707">
      <formula>$I538=0</formula>
    </cfRule>
  </conditionalFormatting>
  <conditionalFormatting sqref="K538">
    <cfRule type="expression" dxfId="30180" priority="44706">
      <formula>$I538=0</formula>
    </cfRule>
  </conditionalFormatting>
  <conditionalFormatting sqref="M538">
    <cfRule type="expression" dxfId="30179" priority="44705">
      <formula>$I538=0</formula>
    </cfRule>
  </conditionalFormatting>
  <conditionalFormatting sqref="Q538">
    <cfRule type="expression" dxfId="30178" priority="44704">
      <formula>$I538=0</formula>
    </cfRule>
  </conditionalFormatting>
  <conditionalFormatting sqref="U538">
    <cfRule type="expression" dxfId="30177" priority="44703">
      <formula>$I538=0</formula>
    </cfRule>
  </conditionalFormatting>
  <conditionalFormatting sqref="B539">
    <cfRule type="expression" dxfId="30176" priority="44699">
      <formula>$I539=0</formula>
    </cfRule>
  </conditionalFormatting>
  <conditionalFormatting sqref="C539:E539">
    <cfRule type="expression" dxfId="30175" priority="44698">
      <formula>$I539=0</formula>
    </cfRule>
  </conditionalFormatting>
  <conditionalFormatting sqref="D539:E539">
    <cfRule type="cellIs" dxfId="30174" priority="44696" operator="lessThan">
      <formula>0</formula>
    </cfRule>
    <cfRule type="cellIs" dxfId="30173" priority="44697" operator="lessThan">
      <formula>0</formula>
    </cfRule>
  </conditionalFormatting>
  <conditionalFormatting sqref="F539">
    <cfRule type="expression" dxfId="30172" priority="44695">
      <formula>$I539=0</formula>
    </cfRule>
  </conditionalFormatting>
  <conditionalFormatting sqref="G539:H539">
    <cfRule type="cellIs" dxfId="30171" priority="44692" operator="lessThan">
      <formula>0</formula>
    </cfRule>
    <cfRule type="cellIs" dxfId="30170" priority="44693" operator="lessThan">
      <formula>0</formula>
    </cfRule>
  </conditionalFormatting>
  <conditionalFormatting sqref="I539">
    <cfRule type="expression" dxfId="30169" priority="44691">
      <formula>$I539=0</formula>
    </cfRule>
  </conditionalFormatting>
  <conditionalFormatting sqref="J539">
    <cfRule type="expression" dxfId="30168" priority="44690">
      <formula>$I539=0</formula>
    </cfRule>
  </conditionalFormatting>
  <conditionalFormatting sqref="K539">
    <cfRule type="expression" dxfId="30167" priority="44687">
      <formula>$I539=0</formula>
    </cfRule>
  </conditionalFormatting>
  <conditionalFormatting sqref="M539">
    <cfRule type="expression" dxfId="30166" priority="44683">
      <formula>$I539=0</formula>
    </cfRule>
  </conditionalFormatting>
  <conditionalFormatting sqref="N539:P539">
    <cfRule type="expression" dxfId="30165" priority="44682">
      <formula>$I539=0</formula>
    </cfRule>
  </conditionalFormatting>
  <conditionalFormatting sqref="O539:P539">
    <cfRule type="cellIs" dxfId="30164" priority="44680" operator="lessThan">
      <formula>0</formula>
    </cfRule>
    <cfRule type="cellIs" dxfId="30163" priority="44681" operator="lessThan">
      <formula>0</formula>
    </cfRule>
  </conditionalFormatting>
  <conditionalFormatting sqref="Q539">
    <cfRule type="expression" dxfId="30162" priority="44679">
      <formula>$I539=0</formula>
    </cfRule>
  </conditionalFormatting>
  <conditionalFormatting sqref="R539:T539">
    <cfRule type="expression" dxfId="30161" priority="44678">
      <formula>$I539=0</formula>
    </cfRule>
  </conditionalFormatting>
  <conditionalFormatting sqref="S539:T539">
    <cfRule type="cellIs" dxfId="30160" priority="44676" operator="lessThan">
      <formula>0</formula>
    </cfRule>
    <cfRule type="cellIs" dxfId="30159" priority="44677" operator="lessThan">
      <formula>0</formula>
    </cfRule>
  </conditionalFormatting>
  <conditionalFormatting sqref="U539">
    <cfRule type="expression" dxfId="30158" priority="44675">
      <formula>$I539=0</formula>
    </cfRule>
  </conditionalFormatting>
  <conditionalFormatting sqref="B540">
    <cfRule type="expression" dxfId="30157" priority="44674">
      <formula>$I540=0</formula>
    </cfRule>
  </conditionalFormatting>
  <conditionalFormatting sqref="F540">
    <cfRule type="expression" dxfId="30156" priority="44673">
      <formula>$I540=0</formula>
    </cfRule>
  </conditionalFormatting>
  <conditionalFormatting sqref="I540">
    <cfRule type="expression" dxfId="30155" priority="44672">
      <formula>$I540=0</formula>
    </cfRule>
  </conditionalFormatting>
  <conditionalFormatting sqref="K540">
    <cfRule type="expression" dxfId="30154" priority="44671">
      <formula>$I540=0</formula>
    </cfRule>
  </conditionalFormatting>
  <conditionalFormatting sqref="M540">
    <cfRule type="expression" dxfId="30153" priority="44670">
      <formula>$I540=0</formula>
    </cfRule>
  </conditionalFormatting>
  <conditionalFormatting sqref="Q540">
    <cfRule type="expression" dxfId="30152" priority="44669">
      <formula>$I540=0</formula>
    </cfRule>
  </conditionalFormatting>
  <conditionalFormatting sqref="U540">
    <cfRule type="expression" dxfId="30151" priority="44668">
      <formula>$I540=0</formula>
    </cfRule>
  </conditionalFormatting>
  <conditionalFormatting sqref="B541">
    <cfRule type="expression" dxfId="30150" priority="44664">
      <formula>$I541=0</formula>
    </cfRule>
  </conditionalFormatting>
  <conditionalFormatting sqref="C541:E541">
    <cfRule type="expression" dxfId="30149" priority="44663">
      <formula>$I541=0</formula>
    </cfRule>
  </conditionalFormatting>
  <conditionalFormatting sqref="D541:E541">
    <cfRule type="cellIs" dxfId="30148" priority="44661" operator="lessThan">
      <formula>0</formula>
    </cfRule>
    <cfRule type="cellIs" dxfId="30147" priority="44662" operator="lessThan">
      <formula>0</formula>
    </cfRule>
  </conditionalFormatting>
  <conditionalFormatting sqref="F541">
    <cfRule type="expression" dxfId="30146" priority="44660">
      <formula>$I541=0</formula>
    </cfRule>
  </conditionalFormatting>
  <conditionalFormatting sqref="G541:H541">
    <cfRule type="cellIs" dxfId="30145" priority="44657" operator="lessThan">
      <formula>0</formula>
    </cfRule>
    <cfRule type="cellIs" dxfId="30144" priority="44658" operator="lessThan">
      <formula>0</formula>
    </cfRule>
  </conditionalFormatting>
  <conditionalFormatting sqref="I541">
    <cfRule type="expression" dxfId="30143" priority="44656">
      <formula>$I541=0</formula>
    </cfRule>
  </conditionalFormatting>
  <conditionalFormatting sqref="J541">
    <cfRule type="expression" dxfId="30142" priority="44655">
      <formula>$I541=0</formula>
    </cfRule>
  </conditionalFormatting>
  <conditionalFormatting sqref="K541">
    <cfRule type="expression" dxfId="30141" priority="44652">
      <formula>$I541=0</formula>
    </cfRule>
  </conditionalFormatting>
  <conditionalFormatting sqref="M541">
    <cfRule type="expression" dxfId="30140" priority="44648">
      <formula>$I541=0</formula>
    </cfRule>
  </conditionalFormatting>
  <conditionalFormatting sqref="N541:P541">
    <cfRule type="expression" dxfId="30139" priority="44647">
      <formula>$I541=0</formula>
    </cfRule>
  </conditionalFormatting>
  <conditionalFormatting sqref="O541:P541">
    <cfRule type="cellIs" dxfId="30138" priority="44645" operator="lessThan">
      <formula>0</formula>
    </cfRule>
    <cfRule type="cellIs" dxfId="30137" priority="44646" operator="lessThan">
      <formula>0</formula>
    </cfRule>
  </conditionalFormatting>
  <conditionalFormatting sqref="Q541">
    <cfRule type="expression" dxfId="30136" priority="44644">
      <formula>$I541=0</formula>
    </cfRule>
  </conditionalFormatting>
  <conditionalFormatting sqref="R541:T541">
    <cfRule type="expression" dxfId="30135" priority="44643">
      <formula>$I541=0</formula>
    </cfRule>
  </conditionalFormatting>
  <conditionalFormatting sqref="S541:T541">
    <cfRule type="cellIs" dxfId="30134" priority="44641" operator="lessThan">
      <formula>0</formula>
    </cfRule>
    <cfRule type="cellIs" dxfId="30133" priority="44642" operator="lessThan">
      <formula>0</formula>
    </cfRule>
  </conditionalFormatting>
  <conditionalFormatting sqref="U541">
    <cfRule type="expression" dxfId="30132" priority="44640">
      <formula>$I541=0</formula>
    </cfRule>
  </conditionalFormatting>
  <conditionalFormatting sqref="B542">
    <cfRule type="expression" dxfId="30131" priority="44639">
      <formula>$I542=0</formula>
    </cfRule>
  </conditionalFormatting>
  <conditionalFormatting sqref="F542">
    <cfRule type="expression" dxfId="30130" priority="44638">
      <formula>$I542=0</formula>
    </cfRule>
  </conditionalFormatting>
  <conditionalFormatting sqref="I542">
    <cfRule type="expression" dxfId="30129" priority="44637">
      <formula>$I542=0</formula>
    </cfRule>
  </conditionalFormatting>
  <conditionalFormatting sqref="K542">
    <cfRule type="expression" dxfId="30128" priority="44636">
      <formula>$I542=0</formula>
    </cfRule>
  </conditionalFormatting>
  <conditionalFormatting sqref="M542">
    <cfRule type="expression" dxfId="30127" priority="44635">
      <formula>$I542=0</formula>
    </cfRule>
  </conditionalFormatting>
  <conditionalFormatting sqref="Q542">
    <cfRule type="expression" dxfId="30126" priority="44634">
      <formula>$I542=0</formula>
    </cfRule>
  </conditionalFormatting>
  <conditionalFormatting sqref="U542">
    <cfRule type="expression" dxfId="30125" priority="44633">
      <formula>$I542=0</formula>
    </cfRule>
  </conditionalFormatting>
  <conditionalFormatting sqref="B543">
    <cfRule type="expression" dxfId="30124" priority="44629">
      <formula>$I543=0</formula>
    </cfRule>
  </conditionalFormatting>
  <conditionalFormatting sqref="C543:E543">
    <cfRule type="expression" dxfId="30123" priority="44628">
      <formula>$I543=0</formula>
    </cfRule>
  </conditionalFormatting>
  <conditionalFormatting sqref="D543:E543">
    <cfRule type="cellIs" dxfId="30122" priority="44626" operator="lessThan">
      <formula>0</formula>
    </cfRule>
    <cfRule type="cellIs" dxfId="30121" priority="44627" operator="lessThan">
      <formula>0</formula>
    </cfRule>
  </conditionalFormatting>
  <conditionalFormatting sqref="F543">
    <cfRule type="expression" dxfId="30120" priority="44625">
      <formula>$I543=0</formula>
    </cfRule>
  </conditionalFormatting>
  <conditionalFormatting sqref="G543:H543">
    <cfRule type="cellIs" dxfId="30119" priority="44622" operator="lessThan">
      <formula>0</formula>
    </cfRule>
    <cfRule type="cellIs" dxfId="30118" priority="44623" operator="lessThan">
      <formula>0</formula>
    </cfRule>
  </conditionalFormatting>
  <conditionalFormatting sqref="I543">
    <cfRule type="expression" dxfId="30117" priority="44621">
      <formula>$I543=0</formula>
    </cfRule>
  </conditionalFormatting>
  <conditionalFormatting sqref="J543">
    <cfRule type="expression" dxfId="30116" priority="44620">
      <formula>$I543=0</formula>
    </cfRule>
  </conditionalFormatting>
  <conditionalFormatting sqref="K543">
    <cfRule type="expression" dxfId="30115" priority="44617">
      <formula>$I543=0</formula>
    </cfRule>
  </conditionalFormatting>
  <conditionalFormatting sqref="M543">
    <cfRule type="expression" dxfId="30114" priority="44613">
      <formula>$I543=0</formula>
    </cfRule>
  </conditionalFormatting>
  <conditionalFormatting sqref="N543:P543">
    <cfRule type="expression" dxfId="30113" priority="44612">
      <formula>$I543=0</formula>
    </cfRule>
  </conditionalFormatting>
  <conditionalFormatting sqref="O543:P543">
    <cfRule type="cellIs" dxfId="30112" priority="44610" operator="lessThan">
      <formula>0</formula>
    </cfRule>
    <cfRule type="cellIs" dxfId="30111" priority="44611" operator="lessThan">
      <formula>0</formula>
    </cfRule>
  </conditionalFormatting>
  <conditionalFormatting sqref="Q543">
    <cfRule type="expression" dxfId="30110" priority="44609">
      <formula>$I543=0</formula>
    </cfRule>
  </conditionalFormatting>
  <conditionalFormatting sqref="R543:T543">
    <cfRule type="expression" dxfId="30109" priority="44608">
      <formula>$I543=0</formula>
    </cfRule>
  </conditionalFormatting>
  <conditionalFormatting sqref="S543:T543">
    <cfRule type="cellIs" dxfId="30108" priority="44606" operator="lessThan">
      <formula>0</formula>
    </cfRule>
    <cfRule type="cellIs" dxfId="30107" priority="44607" operator="lessThan">
      <formula>0</formula>
    </cfRule>
  </conditionalFormatting>
  <conditionalFormatting sqref="U543">
    <cfRule type="expression" dxfId="30106" priority="44605">
      <formula>$I543=0</formula>
    </cfRule>
  </conditionalFormatting>
  <conditionalFormatting sqref="B544">
    <cfRule type="expression" dxfId="30105" priority="44604">
      <formula>$I544=0</formula>
    </cfRule>
  </conditionalFormatting>
  <conditionalFormatting sqref="F544">
    <cfRule type="expression" dxfId="30104" priority="44603">
      <formula>$I544=0</formula>
    </cfRule>
  </conditionalFormatting>
  <conditionalFormatting sqref="I544">
    <cfRule type="expression" dxfId="30103" priority="44602">
      <formula>$I544=0</formula>
    </cfRule>
  </conditionalFormatting>
  <conditionalFormatting sqref="K544">
    <cfRule type="expression" dxfId="30102" priority="44601">
      <formula>$I544=0</formula>
    </cfRule>
  </conditionalFormatting>
  <conditionalFormatting sqref="M544">
    <cfRule type="expression" dxfId="30101" priority="44600">
      <formula>$I544=0</formula>
    </cfRule>
  </conditionalFormatting>
  <conditionalFormatting sqref="Q544">
    <cfRule type="expression" dxfId="30100" priority="44599">
      <formula>$I544=0</formula>
    </cfRule>
  </conditionalFormatting>
  <conditionalFormatting sqref="U544">
    <cfRule type="expression" dxfId="30099" priority="44598">
      <formula>$I544=0</formula>
    </cfRule>
  </conditionalFormatting>
  <conditionalFormatting sqref="B545">
    <cfRule type="expression" dxfId="30098" priority="44594">
      <formula>$I545=0</formula>
    </cfRule>
  </conditionalFormatting>
  <conditionalFormatting sqref="C545:E545">
    <cfRule type="expression" dxfId="30097" priority="44593">
      <formula>$I545=0</formula>
    </cfRule>
  </conditionalFormatting>
  <conditionalFormatting sqref="D545:E545">
    <cfRule type="cellIs" dxfId="30096" priority="44591" operator="lessThan">
      <formula>0</formula>
    </cfRule>
    <cfRule type="cellIs" dxfId="30095" priority="44592" operator="lessThan">
      <formula>0</formula>
    </cfRule>
  </conditionalFormatting>
  <conditionalFormatting sqref="F545">
    <cfRule type="expression" dxfId="30094" priority="44590">
      <formula>$I545=0</formula>
    </cfRule>
  </conditionalFormatting>
  <conditionalFormatting sqref="G545:H545">
    <cfRule type="cellIs" dxfId="30093" priority="44587" operator="lessThan">
      <formula>0</formula>
    </cfRule>
    <cfRule type="cellIs" dxfId="30092" priority="44588" operator="lessThan">
      <formula>0</formula>
    </cfRule>
  </conditionalFormatting>
  <conditionalFormatting sqref="I545">
    <cfRule type="expression" dxfId="30091" priority="44586">
      <formula>$I545=0</formula>
    </cfRule>
  </conditionalFormatting>
  <conditionalFormatting sqref="J545">
    <cfRule type="expression" dxfId="30090" priority="44585">
      <formula>$I545=0</formula>
    </cfRule>
  </conditionalFormatting>
  <conditionalFormatting sqref="K545">
    <cfRule type="expression" dxfId="30089" priority="44582">
      <formula>$I545=0</formula>
    </cfRule>
  </conditionalFormatting>
  <conditionalFormatting sqref="M545">
    <cfRule type="expression" dxfId="30088" priority="44578">
      <formula>$I545=0</formula>
    </cfRule>
  </conditionalFormatting>
  <conditionalFormatting sqref="N545:P545">
    <cfRule type="expression" dxfId="30087" priority="44577">
      <formula>$I545=0</formula>
    </cfRule>
  </conditionalFormatting>
  <conditionalFormatting sqref="O545:P545">
    <cfRule type="cellIs" dxfId="30086" priority="44575" operator="lessThan">
      <formula>0</formula>
    </cfRule>
    <cfRule type="cellIs" dxfId="30085" priority="44576" operator="lessThan">
      <formula>0</formula>
    </cfRule>
  </conditionalFormatting>
  <conditionalFormatting sqref="Q545">
    <cfRule type="expression" dxfId="30084" priority="44574">
      <formula>$I545=0</formula>
    </cfRule>
  </conditionalFormatting>
  <conditionalFormatting sqref="R545:T545">
    <cfRule type="expression" dxfId="30083" priority="44573">
      <formula>$I545=0</formula>
    </cfRule>
  </conditionalFormatting>
  <conditionalFormatting sqref="S545:T545">
    <cfRule type="cellIs" dxfId="30082" priority="44571" operator="lessThan">
      <formula>0</formula>
    </cfRule>
    <cfRule type="cellIs" dxfId="30081" priority="44572" operator="lessThan">
      <formula>0</formula>
    </cfRule>
  </conditionalFormatting>
  <conditionalFormatting sqref="U545">
    <cfRule type="expression" dxfId="30080" priority="44570">
      <formula>$I545=0</formula>
    </cfRule>
  </conditionalFormatting>
  <conditionalFormatting sqref="B546">
    <cfRule type="expression" dxfId="30079" priority="44569">
      <formula>$I546=0</formula>
    </cfRule>
  </conditionalFormatting>
  <conditionalFormatting sqref="F546">
    <cfRule type="expression" dxfId="30078" priority="44568">
      <formula>$I546=0</formula>
    </cfRule>
  </conditionalFormatting>
  <conditionalFormatting sqref="I546">
    <cfRule type="expression" dxfId="30077" priority="44567">
      <formula>$I546=0</formula>
    </cfRule>
  </conditionalFormatting>
  <conditionalFormatting sqref="K546">
    <cfRule type="expression" dxfId="30076" priority="44566">
      <formula>$I546=0</formula>
    </cfRule>
  </conditionalFormatting>
  <conditionalFormatting sqref="M546">
    <cfRule type="expression" dxfId="30075" priority="44565">
      <formula>$I546=0</formula>
    </cfRule>
  </conditionalFormatting>
  <conditionalFormatting sqref="Q546">
    <cfRule type="expression" dxfId="30074" priority="44564">
      <formula>$I546=0</formula>
    </cfRule>
  </conditionalFormatting>
  <conditionalFormatting sqref="U546">
    <cfRule type="expression" dxfId="30073" priority="44563">
      <formula>$I546=0</formula>
    </cfRule>
  </conditionalFormatting>
  <conditionalFormatting sqref="B547">
    <cfRule type="expression" dxfId="30072" priority="44559">
      <formula>$I547=0</formula>
    </cfRule>
  </conditionalFormatting>
  <conditionalFormatting sqref="C547:E547">
    <cfRule type="expression" dxfId="30071" priority="44558">
      <formula>$I547=0</formula>
    </cfRule>
  </conditionalFormatting>
  <conditionalFormatting sqref="D547:E547">
    <cfRule type="cellIs" dxfId="30070" priority="44556" operator="lessThan">
      <formula>0</formula>
    </cfRule>
    <cfRule type="cellIs" dxfId="30069" priority="44557" operator="lessThan">
      <formula>0</formula>
    </cfRule>
  </conditionalFormatting>
  <conditionalFormatting sqref="F547">
    <cfRule type="expression" dxfId="30068" priority="44555">
      <formula>$I547=0</formula>
    </cfRule>
  </conditionalFormatting>
  <conditionalFormatting sqref="G547:H547">
    <cfRule type="cellIs" dxfId="30067" priority="44552" operator="lessThan">
      <formula>0</formula>
    </cfRule>
    <cfRule type="cellIs" dxfId="30066" priority="44553" operator="lessThan">
      <formula>0</formula>
    </cfRule>
  </conditionalFormatting>
  <conditionalFormatting sqref="I547">
    <cfRule type="expression" dxfId="30065" priority="44551">
      <formula>$I547=0</formula>
    </cfRule>
  </conditionalFormatting>
  <conditionalFormatting sqref="J547">
    <cfRule type="expression" dxfId="30064" priority="44550">
      <formula>$I547=0</formula>
    </cfRule>
  </conditionalFormatting>
  <conditionalFormatting sqref="K547">
    <cfRule type="expression" dxfId="30063" priority="44547">
      <formula>$I547=0</formula>
    </cfRule>
  </conditionalFormatting>
  <conditionalFormatting sqref="M547">
    <cfRule type="expression" dxfId="30062" priority="44543">
      <formula>$I547=0</formula>
    </cfRule>
  </conditionalFormatting>
  <conditionalFormatting sqref="N547:P547">
    <cfRule type="expression" dxfId="30061" priority="44542">
      <formula>$I547=0</formula>
    </cfRule>
  </conditionalFormatting>
  <conditionalFormatting sqref="O547:P547">
    <cfRule type="cellIs" dxfId="30060" priority="44540" operator="lessThan">
      <formula>0</formula>
    </cfRule>
    <cfRule type="cellIs" dxfId="30059" priority="44541" operator="lessThan">
      <formula>0</formula>
    </cfRule>
  </conditionalFormatting>
  <conditionalFormatting sqref="Q547">
    <cfRule type="expression" dxfId="30058" priority="44539">
      <formula>$I547=0</formula>
    </cfRule>
  </conditionalFormatting>
  <conditionalFormatting sqref="R547:T547">
    <cfRule type="expression" dxfId="30057" priority="44538">
      <formula>$I547=0</formula>
    </cfRule>
  </conditionalFormatting>
  <conditionalFormatting sqref="S547:T547">
    <cfRule type="cellIs" dxfId="30056" priority="44536" operator="lessThan">
      <formula>0</formula>
    </cfRule>
    <cfRule type="cellIs" dxfId="30055" priority="44537" operator="lessThan">
      <formula>0</formula>
    </cfRule>
  </conditionalFormatting>
  <conditionalFormatting sqref="U547">
    <cfRule type="expression" dxfId="30054" priority="44535">
      <formula>$I547=0</formula>
    </cfRule>
  </conditionalFormatting>
  <conditionalFormatting sqref="B548">
    <cfRule type="expression" dxfId="30053" priority="44534">
      <formula>$I548=0</formula>
    </cfRule>
  </conditionalFormatting>
  <conditionalFormatting sqref="F548">
    <cfRule type="expression" dxfId="30052" priority="44533">
      <formula>$I548=0</formula>
    </cfRule>
  </conditionalFormatting>
  <conditionalFormatting sqref="I548">
    <cfRule type="expression" dxfId="30051" priority="44532">
      <formula>$I548=0</formula>
    </cfRule>
  </conditionalFormatting>
  <conditionalFormatting sqref="K548">
    <cfRule type="expression" dxfId="30050" priority="44531">
      <formula>$I548=0</formula>
    </cfRule>
  </conditionalFormatting>
  <conditionalFormatting sqref="M548">
    <cfRule type="expression" dxfId="30049" priority="44530">
      <formula>$I548=0</formula>
    </cfRule>
  </conditionalFormatting>
  <conditionalFormatting sqref="Q548">
    <cfRule type="expression" dxfId="30048" priority="44529">
      <formula>$I548=0</formula>
    </cfRule>
  </conditionalFormatting>
  <conditionalFormatting sqref="U548">
    <cfRule type="expression" dxfId="30047" priority="44528">
      <formula>$I548=0</formula>
    </cfRule>
  </conditionalFormatting>
  <conditionalFormatting sqref="B549">
    <cfRule type="expression" dxfId="30046" priority="44524">
      <formula>$I549=0</formula>
    </cfRule>
  </conditionalFormatting>
  <conditionalFormatting sqref="C549:E549">
    <cfRule type="expression" dxfId="30045" priority="44523">
      <formula>$I549=0</formula>
    </cfRule>
  </conditionalFormatting>
  <conditionalFormatting sqref="D549:E549">
    <cfRule type="cellIs" dxfId="30044" priority="44521" operator="lessThan">
      <formula>0</formula>
    </cfRule>
    <cfRule type="cellIs" dxfId="30043" priority="44522" operator="lessThan">
      <formula>0</formula>
    </cfRule>
  </conditionalFormatting>
  <conditionalFormatting sqref="F549">
    <cfRule type="expression" dxfId="30042" priority="44520">
      <formula>$I549=0</formula>
    </cfRule>
  </conditionalFormatting>
  <conditionalFormatting sqref="G549:H549">
    <cfRule type="cellIs" dxfId="30041" priority="44517" operator="lessThan">
      <formula>0</formula>
    </cfRule>
    <cfRule type="cellIs" dxfId="30040" priority="44518" operator="lessThan">
      <formula>0</formula>
    </cfRule>
  </conditionalFormatting>
  <conditionalFormatting sqref="I549">
    <cfRule type="expression" dxfId="30039" priority="44516">
      <formula>$I549=0</formula>
    </cfRule>
  </conditionalFormatting>
  <conditionalFormatting sqref="J549">
    <cfRule type="expression" dxfId="30038" priority="44515">
      <formula>$I549=0</formula>
    </cfRule>
  </conditionalFormatting>
  <conditionalFormatting sqref="K549">
    <cfRule type="expression" dxfId="30037" priority="44512">
      <formula>$I549=0</formula>
    </cfRule>
  </conditionalFormatting>
  <conditionalFormatting sqref="M549">
    <cfRule type="expression" dxfId="30036" priority="44508">
      <formula>$I549=0</formula>
    </cfRule>
  </conditionalFormatting>
  <conditionalFormatting sqref="N549:P549">
    <cfRule type="expression" dxfId="30035" priority="44507">
      <formula>$I549=0</formula>
    </cfRule>
  </conditionalFormatting>
  <conditionalFormatting sqref="O549:P549">
    <cfRule type="cellIs" dxfId="30034" priority="44505" operator="lessThan">
      <formula>0</formula>
    </cfRule>
    <cfRule type="cellIs" dxfId="30033" priority="44506" operator="lessThan">
      <formula>0</formula>
    </cfRule>
  </conditionalFormatting>
  <conditionalFormatting sqref="Q549">
    <cfRule type="expression" dxfId="30032" priority="44504">
      <formula>$I549=0</formula>
    </cfRule>
  </conditionalFormatting>
  <conditionalFormatting sqref="R549:T549">
    <cfRule type="expression" dxfId="30031" priority="44503">
      <formula>$I549=0</formula>
    </cfRule>
  </conditionalFormatting>
  <conditionalFormatting sqref="S549:T549">
    <cfRule type="cellIs" dxfId="30030" priority="44501" operator="lessThan">
      <formula>0</formula>
    </cfRule>
    <cfRule type="cellIs" dxfId="30029" priority="44502" operator="lessThan">
      <formula>0</formula>
    </cfRule>
  </conditionalFormatting>
  <conditionalFormatting sqref="U549">
    <cfRule type="expression" dxfId="30028" priority="44500">
      <formula>$I549=0</formula>
    </cfRule>
  </conditionalFormatting>
  <conditionalFormatting sqref="B550">
    <cfRule type="expression" dxfId="30027" priority="44499">
      <formula>$I550=0</formula>
    </cfRule>
  </conditionalFormatting>
  <conditionalFormatting sqref="F550">
    <cfRule type="expression" dxfId="30026" priority="44498">
      <formula>$I550=0</formula>
    </cfRule>
  </conditionalFormatting>
  <conditionalFormatting sqref="I550">
    <cfRule type="expression" dxfId="30025" priority="44497">
      <formula>$I550=0</formula>
    </cfRule>
  </conditionalFormatting>
  <conditionalFormatting sqref="K550">
    <cfRule type="expression" dxfId="30024" priority="44496">
      <formula>$I550=0</formula>
    </cfRule>
  </conditionalFormatting>
  <conditionalFormatting sqref="M550">
    <cfRule type="expression" dxfId="30023" priority="44495">
      <formula>$I550=0</formula>
    </cfRule>
  </conditionalFormatting>
  <conditionalFormatting sqref="Q550">
    <cfRule type="expression" dxfId="30022" priority="44494">
      <formula>$I550=0</formula>
    </cfRule>
  </conditionalFormatting>
  <conditionalFormatting sqref="U550">
    <cfRule type="expression" dxfId="30021" priority="44493">
      <formula>$I550=0</formula>
    </cfRule>
  </conditionalFormatting>
  <conditionalFormatting sqref="B551">
    <cfRule type="expression" dxfId="30020" priority="44489">
      <formula>$I551=0</formula>
    </cfRule>
  </conditionalFormatting>
  <conditionalFormatting sqref="C551:E551">
    <cfRule type="expression" dxfId="30019" priority="44488">
      <formula>$I551=0</formula>
    </cfRule>
  </conditionalFormatting>
  <conditionalFormatting sqref="D551:E551">
    <cfRule type="cellIs" dxfId="30018" priority="44486" operator="lessThan">
      <formula>0</formula>
    </cfRule>
    <cfRule type="cellIs" dxfId="30017" priority="44487" operator="lessThan">
      <formula>0</formula>
    </cfRule>
  </conditionalFormatting>
  <conditionalFormatting sqref="F551">
    <cfRule type="expression" dxfId="30016" priority="44485">
      <formula>$I551=0</formula>
    </cfRule>
  </conditionalFormatting>
  <conditionalFormatting sqref="G551:H551">
    <cfRule type="cellIs" dxfId="30015" priority="44482" operator="lessThan">
      <formula>0</formula>
    </cfRule>
    <cfRule type="cellIs" dxfId="30014" priority="44483" operator="lessThan">
      <formula>0</formula>
    </cfRule>
  </conditionalFormatting>
  <conditionalFormatting sqref="I551">
    <cfRule type="expression" dxfId="30013" priority="44481">
      <formula>$I551=0</formula>
    </cfRule>
  </conditionalFormatting>
  <conditionalFormatting sqref="J551">
    <cfRule type="expression" dxfId="30012" priority="44480">
      <formula>$I551=0</formula>
    </cfRule>
  </conditionalFormatting>
  <conditionalFormatting sqref="K551">
    <cfRule type="expression" dxfId="30011" priority="44477">
      <formula>$I551=0</formula>
    </cfRule>
  </conditionalFormatting>
  <conditionalFormatting sqref="M551">
    <cfRule type="expression" dxfId="30010" priority="44473">
      <formula>$I551=0</formula>
    </cfRule>
  </conditionalFormatting>
  <conditionalFormatting sqref="N551:P551">
    <cfRule type="expression" dxfId="30009" priority="44472">
      <formula>$I551=0</formula>
    </cfRule>
  </conditionalFormatting>
  <conditionalFormatting sqref="O551:P551">
    <cfRule type="cellIs" dxfId="30008" priority="44470" operator="lessThan">
      <formula>0</formula>
    </cfRule>
    <cfRule type="cellIs" dxfId="30007" priority="44471" operator="lessThan">
      <formula>0</formula>
    </cfRule>
  </conditionalFormatting>
  <conditionalFormatting sqref="Q551">
    <cfRule type="expression" dxfId="30006" priority="44469">
      <formula>$I551=0</formula>
    </cfRule>
  </conditionalFormatting>
  <conditionalFormatting sqref="R551:T551">
    <cfRule type="expression" dxfId="30005" priority="44468">
      <formula>$I551=0</formula>
    </cfRule>
  </conditionalFormatting>
  <conditionalFormatting sqref="S551:T551">
    <cfRule type="cellIs" dxfId="30004" priority="44466" operator="lessThan">
      <formula>0</formula>
    </cfRule>
    <cfRule type="cellIs" dxfId="30003" priority="44467" operator="lessThan">
      <formula>0</formula>
    </cfRule>
  </conditionalFormatting>
  <conditionalFormatting sqref="U551">
    <cfRule type="expression" dxfId="30002" priority="44465">
      <formula>$I551=0</formula>
    </cfRule>
  </conditionalFormatting>
  <conditionalFormatting sqref="B552">
    <cfRule type="expression" dxfId="30001" priority="44464">
      <formula>$I552=0</formula>
    </cfRule>
  </conditionalFormatting>
  <conditionalFormatting sqref="F552">
    <cfRule type="expression" dxfId="30000" priority="44463">
      <formula>$I552=0</formula>
    </cfRule>
  </conditionalFormatting>
  <conditionalFormatting sqref="I552">
    <cfRule type="expression" dxfId="29999" priority="44462">
      <formula>$I552=0</formula>
    </cfRule>
  </conditionalFormatting>
  <conditionalFormatting sqref="K552">
    <cfRule type="expression" dxfId="29998" priority="44461">
      <formula>$I552=0</formula>
    </cfRule>
  </conditionalFormatting>
  <conditionalFormatting sqref="M552">
    <cfRule type="expression" dxfId="29997" priority="44460">
      <formula>$I552=0</formula>
    </cfRule>
  </conditionalFormatting>
  <conditionalFormatting sqref="Q552">
    <cfRule type="expression" dxfId="29996" priority="44459">
      <formula>$I552=0</formula>
    </cfRule>
  </conditionalFormatting>
  <conditionalFormatting sqref="U552">
    <cfRule type="expression" dxfId="29995" priority="44458">
      <formula>$I552=0</formula>
    </cfRule>
  </conditionalFormatting>
  <conditionalFormatting sqref="B553">
    <cfRule type="expression" dxfId="29994" priority="44454">
      <formula>$I553=0</formula>
    </cfRule>
  </conditionalFormatting>
  <conditionalFormatting sqref="C553:E553">
    <cfRule type="expression" dxfId="29993" priority="44453">
      <formula>$I553=0</formula>
    </cfRule>
  </conditionalFormatting>
  <conditionalFormatting sqref="D553:E553">
    <cfRule type="cellIs" dxfId="29992" priority="44451" operator="lessThan">
      <formula>0</formula>
    </cfRule>
    <cfRule type="cellIs" dxfId="29991" priority="44452" operator="lessThan">
      <formula>0</formula>
    </cfRule>
  </conditionalFormatting>
  <conditionalFormatting sqref="F553">
    <cfRule type="expression" dxfId="29990" priority="44450">
      <formula>$I553=0</formula>
    </cfRule>
  </conditionalFormatting>
  <conditionalFormatting sqref="G553:H553">
    <cfRule type="cellIs" dxfId="29989" priority="44447" operator="lessThan">
      <formula>0</formula>
    </cfRule>
    <cfRule type="cellIs" dxfId="29988" priority="44448" operator="lessThan">
      <formula>0</formula>
    </cfRule>
  </conditionalFormatting>
  <conditionalFormatting sqref="I553">
    <cfRule type="expression" dxfId="29987" priority="44446">
      <formula>$I553=0</formula>
    </cfRule>
  </conditionalFormatting>
  <conditionalFormatting sqref="J553">
    <cfRule type="expression" dxfId="29986" priority="44445">
      <formula>$I553=0</formula>
    </cfRule>
  </conditionalFormatting>
  <conditionalFormatting sqref="K553">
    <cfRule type="expression" dxfId="29985" priority="44442">
      <formula>$I553=0</formula>
    </cfRule>
  </conditionalFormatting>
  <conditionalFormatting sqref="M553">
    <cfRule type="expression" dxfId="29984" priority="44438">
      <formula>$I553=0</formula>
    </cfRule>
  </conditionalFormatting>
  <conditionalFormatting sqref="N553:P553">
    <cfRule type="expression" dxfId="29983" priority="44437">
      <formula>$I553=0</formula>
    </cfRule>
  </conditionalFormatting>
  <conditionalFormatting sqref="O553:P553">
    <cfRule type="cellIs" dxfId="29982" priority="44435" operator="lessThan">
      <formula>0</formula>
    </cfRule>
    <cfRule type="cellIs" dxfId="29981" priority="44436" operator="lessThan">
      <formula>0</formula>
    </cfRule>
  </conditionalFormatting>
  <conditionalFormatting sqref="Q553">
    <cfRule type="expression" dxfId="29980" priority="44434">
      <formula>$I553=0</formula>
    </cfRule>
  </conditionalFormatting>
  <conditionalFormatting sqref="R553:T553">
    <cfRule type="expression" dxfId="29979" priority="44433">
      <formula>$I553=0</formula>
    </cfRule>
  </conditionalFormatting>
  <conditionalFormatting sqref="S553:T553">
    <cfRule type="cellIs" dxfId="29978" priority="44431" operator="lessThan">
      <formula>0</formula>
    </cfRule>
    <cfRule type="cellIs" dxfId="29977" priority="44432" operator="lessThan">
      <formula>0</formula>
    </cfRule>
  </conditionalFormatting>
  <conditionalFormatting sqref="U553">
    <cfRule type="expression" dxfId="29976" priority="44430">
      <formula>$I553=0</formula>
    </cfRule>
  </conditionalFormatting>
  <conditionalFormatting sqref="B554">
    <cfRule type="expression" dxfId="29975" priority="44429">
      <formula>$I554=0</formula>
    </cfRule>
  </conditionalFormatting>
  <conditionalFormatting sqref="F554">
    <cfRule type="expression" dxfId="29974" priority="44428">
      <formula>$I554=0</formula>
    </cfRule>
  </conditionalFormatting>
  <conditionalFormatting sqref="I554">
    <cfRule type="expression" dxfId="29973" priority="44427">
      <formula>$I554=0</formula>
    </cfRule>
  </conditionalFormatting>
  <conditionalFormatting sqref="K554">
    <cfRule type="expression" dxfId="29972" priority="44426">
      <formula>$I554=0</formula>
    </cfRule>
  </conditionalFormatting>
  <conditionalFormatting sqref="M554">
    <cfRule type="expression" dxfId="29971" priority="44425">
      <formula>$I554=0</formula>
    </cfRule>
  </conditionalFormatting>
  <conditionalFormatting sqref="Q554">
    <cfRule type="expression" dxfId="29970" priority="44424">
      <formula>$I554=0</formula>
    </cfRule>
  </conditionalFormatting>
  <conditionalFormatting sqref="U554">
    <cfRule type="expression" dxfId="29969" priority="44423">
      <formula>$I554=0</formula>
    </cfRule>
  </conditionalFormatting>
  <conditionalFormatting sqref="B555">
    <cfRule type="expression" dxfId="29968" priority="44419">
      <formula>$I555=0</formula>
    </cfRule>
  </conditionalFormatting>
  <conditionalFormatting sqref="C555:E555">
    <cfRule type="expression" dxfId="29967" priority="44418">
      <formula>$I555=0</formula>
    </cfRule>
  </conditionalFormatting>
  <conditionalFormatting sqref="D555:E555">
    <cfRule type="cellIs" dxfId="29966" priority="44416" operator="lessThan">
      <formula>0</formula>
    </cfRule>
    <cfRule type="cellIs" dxfId="29965" priority="44417" operator="lessThan">
      <formula>0</formula>
    </cfRule>
  </conditionalFormatting>
  <conditionalFormatting sqref="F555">
    <cfRule type="expression" dxfId="29964" priority="44415">
      <formula>$I555=0</formula>
    </cfRule>
  </conditionalFormatting>
  <conditionalFormatting sqref="G555:H555">
    <cfRule type="cellIs" dxfId="29963" priority="44412" operator="lessThan">
      <formula>0</formula>
    </cfRule>
    <cfRule type="cellIs" dxfId="29962" priority="44413" operator="lessThan">
      <formula>0</formula>
    </cfRule>
  </conditionalFormatting>
  <conditionalFormatting sqref="I555">
    <cfRule type="expression" dxfId="29961" priority="44411">
      <formula>$I555=0</formula>
    </cfRule>
  </conditionalFormatting>
  <conditionalFormatting sqref="J555">
    <cfRule type="expression" dxfId="29960" priority="44410">
      <formula>$I555=0</formula>
    </cfRule>
  </conditionalFormatting>
  <conditionalFormatting sqref="K555">
    <cfRule type="expression" dxfId="29959" priority="44407">
      <formula>$I555=0</formula>
    </cfRule>
  </conditionalFormatting>
  <conditionalFormatting sqref="M555">
    <cfRule type="expression" dxfId="29958" priority="44403">
      <formula>$I555=0</formula>
    </cfRule>
  </conditionalFormatting>
  <conditionalFormatting sqref="N555:P555">
    <cfRule type="expression" dxfId="29957" priority="44402">
      <formula>$I555=0</formula>
    </cfRule>
  </conditionalFormatting>
  <conditionalFormatting sqref="O555:P555">
    <cfRule type="cellIs" dxfId="29956" priority="44400" operator="lessThan">
      <formula>0</formula>
    </cfRule>
    <cfRule type="cellIs" dxfId="29955" priority="44401" operator="lessThan">
      <formula>0</formula>
    </cfRule>
  </conditionalFormatting>
  <conditionalFormatting sqref="Q555">
    <cfRule type="expression" dxfId="29954" priority="44399">
      <formula>$I555=0</formula>
    </cfRule>
  </conditionalFormatting>
  <conditionalFormatting sqref="R555:T555">
    <cfRule type="expression" dxfId="29953" priority="44398">
      <formula>$I555=0</formula>
    </cfRule>
  </conditionalFormatting>
  <conditionalFormatting sqref="S555:T555">
    <cfRule type="cellIs" dxfId="29952" priority="44396" operator="lessThan">
      <formula>0</formula>
    </cfRule>
    <cfRule type="cellIs" dxfId="29951" priority="44397" operator="lessThan">
      <formula>0</formula>
    </cfRule>
  </conditionalFormatting>
  <conditionalFormatting sqref="U555">
    <cfRule type="expression" dxfId="29950" priority="44395">
      <formula>$I555=0</formula>
    </cfRule>
  </conditionalFormatting>
  <conditionalFormatting sqref="B556">
    <cfRule type="expression" dxfId="29949" priority="44394">
      <formula>$I556=0</formula>
    </cfRule>
  </conditionalFormatting>
  <conditionalFormatting sqref="F556">
    <cfRule type="expression" dxfId="29948" priority="44393">
      <formula>$I556=0</formula>
    </cfRule>
  </conditionalFormatting>
  <conditionalFormatting sqref="I556">
    <cfRule type="expression" dxfId="29947" priority="44392">
      <formula>$I556=0</formula>
    </cfRule>
  </conditionalFormatting>
  <conditionalFormatting sqref="K556">
    <cfRule type="expression" dxfId="29946" priority="44391">
      <formula>$I556=0</formula>
    </cfRule>
  </conditionalFormatting>
  <conditionalFormatting sqref="M556">
    <cfRule type="expression" dxfId="29945" priority="44390">
      <formula>$I556=0</formula>
    </cfRule>
  </conditionalFormatting>
  <conditionalFormatting sqref="Q556">
    <cfRule type="expression" dxfId="29944" priority="44389">
      <formula>$I556=0</formula>
    </cfRule>
  </conditionalFormatting>
  <conditionalFormatting sqref="U556">
    <cfRule type="expression" dxfId="29943" priority="44388">
      <formula>$I556=0</formula>
    </cfRule>
  </conditionalFormatting>
  <conditionalFormatting sqref="B557">
    <cfRule type="expression" dxfId="29942" priority="44384">
      <formula>$I557=0</formula>
    </cfRule>
  </conditionalFormatting>
  <conditionalFormatting sqref="C557:E557">
    <cfRule type="expression" dxfId="29941" priority="44383">
      <formula>$I557=0</formula>
    </cfRule>
  </conditionalFormatting>
  <conditionalFormatting sqref="D557:E557">
    <cfRule type="cellIs" dxfId="29940" priority="44381" operator="lessThan">
      <formula>0</formula>
    </cfRule>
    <cfRule type="cellIs" dxfId="29939" priority="44382" operator="lessThan">
      <formula>0</formula>
    </cfRule>
  </conditionalFormatting>
  <conditionalFormatting sqref="F557">
    <cfRule type="expression" dxfId="29938" priority="44380">
      <formula>$I557=0</formula>
    </cfRule>
  </conditionalFormatting>
  <conditionalFormatting sqref="G557:H557">
    <cfRule type="cellIs" dxfId="29937" priority="44377" operator="lessThan">
      <formula>0</formula>
    </cfRule>
    <cfRule type="cellIs" dxfId="29936" priority="44378" operator="lessThan">
      <formula>0</formula>
    </cfRule>
  </conditionalFormatting>
  <conditionalFormatting sqref="I557">
    <cfRule type="expression" dxfId="29935" priority="44376">
      <formula>$I557=0</formula>
    </cfRule>
  </conditionalFormatting>
  <conditionalFormatting sqref="J557">
    <cfRule type="expression" dxfId="29934" priority="44375">
      <formula>$I557=0</formula>
    </cfRule>
  </conditionalFormatting>
  <conditionalFormatting sqref="K557">
    <cfRule type="expression" dxfId="29933" priority="44372">
      <formula>$I557=0</formula>
    </cfRule>
  </conditionalFormatting>
  <conditionalFormatting sqref="M557">
    <cfRule type="expression" dxfId="29932" priority="44368">
      <formula>$I557=0</formula>
    </cfRule>
  </conditionalFormatting>
  <conditionalFormatting sqref="N557:P557">
    <cfRule type="expression" dxfId="29931" priority="44367">
      <formula>$I557=0</formula>
    </cfRule>
  </conditionalFormatting>
  <conditionalFormatting sqref="O557:P557">
    <cfRule type="cellIs" dxfId="29930" priority="44365" operator="lessThan">
      <formula>0</formula>
    </cfRule>
    <cfRule type="cellIs" dxfId="29929" priority="44366" operator="lessThan">
      <formula>0</formula>
    </cfRule>
  </conditionalFormatting>
  <conditionalFormatting sqref="Q557">
    <cfRule type="expression" dxfId="29928" priority="44364">
      <formula>$I557=0</formula>
    </cfRule>
  </conditionalFormatting>
  <conditionalFormatting sqref="R557:T557">
    <cfRule type="expression" dxfId="29927" priority="44363">
      <formula>$I557=0</formula>
    </cfRule>
  </conditionalFormatting>
  <conditionalFormatting sqref="S557:T557">
    <cfRule type="cellIs" dxfId="29926" priority="44361" operator="lessThan">
      <formula>0</formula>
    </cfRule>
    <cfRule type="cellIs" dxfId="29925" priority="44362" operator="lessThan">
      <formula>0</formula>
    </cfRule>
  </conditionalFormatting>
  <conditionalFormatting sqref="U557">
    <cfRule type="expression" dxfId="29924" priority="44360">
      <formula>$I557=0</formula>
    </cfRule>
  </conditionalFormatting>
  <conditionalFormatting sqref="B558">
    <cfRule type="expression" dxfId="29923" priority="44359">
      <formula>$I558=0</formula>
    </cfRule>
  </conditionalFormatting>
  <conditionalFormatting sqref="F558">
    <cfRule type="expression" dxfId="29922" priority="44358">
      <formula>$I558=0</formula>
    </cfRule>
  </conditionalFormatting>
  <conditionalFormatting sqref="I558">
    <cfRule type="expression" dxfId="29921" priority="44357">
      <formula>$I558=0</formula>
    </cfRule>
  </conditionalFormatting>
  <conditionalFormatting sqref="K558">
    <cfRule type="expression" dxfId="29920" priority="44356">
      <formula>$I558=0</formula>
    </cfRule>
  </conditionalFormatting>
  <conditionalFormatting sqref="M558">
    <cfRule type="expression" dxfId="29919" priority="44355">
      <formula>$I558=0</formula>
    </cfRule>
  </conditionalFormatting>
  <conditionalFormatting sqref="Q558">
    <cfRule type="expression" dxfId="29918" priority="44354">
      <formula>$I558=0</formula>
    </cfRule>
  </conditionalFormatting>
  <conditionalFormatting sqref="U558">
    <cfRule type="expression" dxfId="29917" priority="44353">
      <formula>$I558=0</formula>
    </cfRule>
  </conditionalFormatting>
  <conditionalFormatting sqref="B559">
    <cfRule type="expression" dxfId="29916" priority="44349">
      <formula>$I559=0</formula>
    </cfRule>
  </conditionalFormatting>
  <conditionalFormatting sqref="C559:E559">
    <cfRule type="expression" dxfId="29915" priority="44348">
      <formula>$I559=0</formula>
    </cfRule>
  </conditionalFormatting>
  <conditionalFormatting sqref="D559:E559">
    <cfRule type="cellIs" dxfId="29914" priority="44346" operator="lessThan">
      <formula>0</formula>
    </cfRule>
    <cfRule type="cellIs" dxfId="29913" priority="44347" operator="lessThan">
      <formula>0</formula>
    </cfRule>
  </conditionalFormatting>
  <conditionalFormatting sqref="F559">
    <cfRule type="expression" dxfId="29912" priority="44345">
      <formula>$I559=0</formula>
    </cfRule>
  </conditionalFormatting>
  <conditionalFormatting sqref="G559:H559">
    <cfRule type="cellIs" dxfId="29911" priority="44342" operator="lessThan">
      <formula>0</formula>
    </cfRule>
    <cfRule type="cellIs" dxfId="29910" priority="44343" operator="lessThan">
      <formula>0</formula>
    </cfRule>
  </conditionalFormatting>
  <conditionalFormatting sqref="I559">
    <cfRule type="expression" dxfId="29909" priority="44341">
      <formula>$I559=0</formula>
    </cfRule>
  </conditionalFormatting>
  <conditionalFormatting sqref="J559">
    <cfRule type="expression" dxfId="29908" priority="44340">
      <formula>$I559=0</formula>
    </cfRule>
  </conditionalFormatting>
  <conditionalFormatting sqref="K559">
    <cfRule type="expression" dxfId="29907" priority="44337">
      <formula>$I559=0</formula>
    </cfRule>
  </conditionalFormatting>
  <conditionalFormatting sqref="M559">
    <cfRule type="expression" dxfId="29906" priority="44333">
      <formula>$I559=0</formula>
    </cfRule>
  </conditionalFormatting>
  <conditionalFormatting sqref="N559:P559">
    <cfRule type="expression" dxfId="29905" priority="44332">
      <formula>$I559=0</formula>
    </cfRule>
  </conditionalFormatting>
  <conditionalFormatting sqref="O559:P559">
    <cfRule type="cellIs" dxfId="29904" priority="44330" operator="lessThan">
      <formula>0</formula>
    </cfRule>
    <cfRule type="cellIs" dxfId="29903" priority="44331" operator="lessThan">
      <formula>0</formula>
    </cfRule>
  </conditionalFormatting>
  <conditionalFormatting sqref="Q559">
    <cfRule type="expression" dxfId="29902" priority="44329">
      <formula>$I559=0</formula>
    </cfRule>
  </conditionalFormatting>
  <conditionalFormatting sqref="R559:T559">
    <cfRule type="expression" dxfId="29901" priority="44328">
      <formula>$I559=0</formula>
    </cfRule>
  </conditionalFormatting>
  <conditionalFormatting sqref="S559:T559">
    <cfRule type="cellIs" dxfId="29900" priority="44326" operator="lessThan">
      <formula>0</formula>
    </cfRule>
    <cfRule type="cellIs" dxfId="29899" priority="44327" operator="lessThan">
      <formula>0</formula>
    </cfRule>
  </conditionalFormatting>
  <conditionalFormatting sqref="U559">
    <cfRule type="expression" dxfId="29898" priority="44325">
      <formula>$I559=0</formula>
    </cfRule>
  </conditionalFormatting>
  <conditionalFormatting sqref="B560">
    <cfRule type="expression" dxfId="29897" priority="44324">
      <formula>$I560=0</formula>
    </cfRule>
  </conditionalFormatting>
  <conditionalFormatting sqref="F560">
    <cfRule type="expression" dxfId="29896" priority="44323">
      <formula>$I560=0</formula>
    </cfRule>
  </conditionalFormatting>
  <conditionalFormatting sqref="I560">
    <cfRule type="expression" dxfId="29895" priority="44322">
      <formula>$I560=0</formula>
    </cfRule>
  </conditionalFormatting>
  <conditionalFormatting sqref="K560">
    <cfRule type="expression" dxfId="29894" priority="44321">
      <formula>$I560=0</formula>
    </cfRule>
  </conditionalFormatting>
  <conditionalFormatting sqref="M560">
    <cfRule type="expression" dxfId="29893" priority="44320">
      <formula>$I560=0</formula>
    </cfRule>
  </conditionalFormatting>
  <conditionalFormatting sqref="Q560">
    <cfRule type="expression" dxfId="29892" priority="44319">
      <formula>$I560=0</formula>
    </cfRule>
  </conditionalFormatting>
  <conditionalFormatting sqref="U560">
    <cfRule type="expression" dxfId="29891" priority="44318">
      <formula>$I560=0</formula>
    </cfRule>
  </conditionalFormatting>
  <conditionalFormatting sqref="B561">
    <cfRule type="expression" dxfId="29890" priority="44314">
      <formula>$I561=0</formula>
    </cfRule>
  </conditionalFormatting>
  <conditionalFormatting sqref="C561:E561">
    <cfRule type="expression" dxfId="29889" priority="44313">
      <formula>$I561=0</formula>
    </cfRule>
  </conditionalFormatting>
  <conditionalFormatting sqref="D561:E561">
    <cfRule type="cellIs" dxfId="29888" priority="44311" operator="lessThan">
      <formula>0</formula>
    </cfRule>
    <cfRule type="cellIs" dxfId="29887" priority="44312" operator="lessThan">
      <formula>0</formula>
    </cfRule>
  </conditionalFormatting>
  <conditionalFormatting sqref="F561">
    <cfRule type="expression" dxfId="29886" priority="44310">
      <formula>$I561=0</formula>
    </cfRule>
  </conditionalFormatting>
  <conditionalFormatting sqref="G561:H561">
    <cfRule type="cellIs" dxfId="29885" priority="44307" operator="lessThan">
      <formula>0</formula>
    </cfRule>
    <cfRule type="cellIs" dxfId="29884" priority="44308" operator="lessThan">
      <formula>0</formula>
    </cfRule>
  </conditionalFormatting>
  <conditionalFormatting sqref="I561">
    <cfRule type="expression" dxfId="29883" priority="44306">
      <formula>$I561=0</formula>
    </cfRule>
  </conditionalFormatting>
  <conditionalFormatting sqref="J561">
    <cfRule type="expression" dxfId="29882" priority="44305">
      <formula>$I561=0</formula>
    </cfRule>
  </conditionalFormatting>
  <conditionalFormatting sqref="K561">
    <cfRule type="expression" dxfId="29881" priority="44302">
      <formula>$I561=0</formula>
    </cfRule>
  </conditionalFormatting>
  <conditionalFormatting sqref="M561">
    <cfRule type="expression" dxfId="29880" priority="44298">
      <formula>$I561=0</formula>
    </cfRule>
  </conditionalFormatting>
  <conditionalFormatting sqref="N561:P561">
    <cfRule type="expression" dxfId="29879" priority="44297">
      <formula>$I561=0</formula>
    </cfRule>
  </conditionalFormatting>
  <conditionalFormatting sqref="O561:P561">
    <cfRule type="cellIs" dxfId="29878" priority="44295" operator="lessThan">
      <formula>0</formula>
    </cfRule>
    <cfRule type="cellIs" dxfId="29877" priority="44296" operator="lessThan">
      <formula>0</formula>
    </cfRule>
  </conditionalFormatting>
  <conditionalFormatting sqref="Q561">
    <cfRule type="expression" dxfId="29876" priority="44294">
      <formula>$I561=0</formula>
    </cfRule>
  </conditionalFormatting>
  <conditionalFormatting sqref="R561:T561">
    <cfRule type="expression" dxfId="29875" priority="44293">
      <formula>$I561=0</formula>
    </cfRule>
  </conditionalFormatting>
  <conditionalFormatting sqref="S561:T561">
    <cfRule type="cellIs" dxfId="29874" priority="44291" operator="lessThan">
      <formula>0</formula>
    </cfRule>
    <cfRule type="cellIs" dxfId="29873" priority="44292" operator="lessThan">
      <formula>0</formula>
    </cfRule>
  </conditionalFormatting>
  <conditionalFormatting sqref="U561">
    <cfRule type="expression" dxfId="29872" priority="44290">
      <formula>$I561=0</formula>
    </cfRule>
  </conditionalFormatting>
  <conditionalFormatting sqref="B562">
    <cfRule type="expression" dxfId="29871" priority="44289">
      <formula>$I562=0</formula>
    </cfRule>
  </conditionalFormatting>
  <conditionalFormatting sqref="F562">
    <cfRule type="expression" dxfId="29870" priority="44288">
      <formula>$I562=0</formula>
    </cfRule>
  </conditionalFormatting>
  <conditionalFormatting sqref="I562">
    <cfRule type="expression" dxfId="29869" priority="44287">
      <formula>$I562=0</formula>
    </cfRule>
  </conditionalFormatting>
  <conditionalFormatting sqref="K562">
    <cfRule type="expression" dxfId="29868" priority="44286">
      <formula>$I562=0</formula>
    </cfRule>
  </conditionalFormatting>
  <conditionalFormatting sqref="M562">
    <cfRule type="expression" dxfId="29867" priority="44285">
      <formula>$I562=0</formula>
    </cfRule>
  </conditionalFormatting>
  <conditionalFormatting sqref="Q562">
    <cfRule type="expression" dxfId="29866" priority="44284">
      <formula>$I562=0</formula>
    </cfRule>
  </conditionalFormatting>
  <conditionalFormatting sqref="U562">
    <cfRule type="expression" dxfId="29865" priority="44283">
      <formula>$I562=0</formula>
    </cfRule>
  </conditionalFormatting>
  <conditionalFormatting sqref="B563">
    <cfRule type="expression" dxfId="29864" priority="44279">
      <formula>$I563=0</formula>
    </cfRule>
  </conditionalFormatting>
  <conditionalFormatting sqref="C563:E563">
    <cfRule type="expression" dxfId="29863" priority="44278">
      <formula>$I563=0</formula>
    </cfRule>
  </conditionalFormatting>
  <conditionalFormatting sqref="D563:E563">
    <cfRule type="cellIs" dxfId="29862" priority="44276" operator="lessThan">
      <formula>0</formula>
    </cfRule>
    <cfRule type="cellIs" dxfId="29861" priority="44277" operator="lessThan">
      <formula>0</formula>
    </cfRule>
  </conditionalFormatting>
  <conditionalFormatting sqref="F563">
    <cfRule type="expression" dxfId="29860" priority="44275">
      <formula>$I563=0</formula>
    </cfRule>
  </conditionalFormatting>
  <conditionalFormatting sqref="G563:H563">
    <cfRule type="cellIs" dxfId="29859" priority="44272" operator="lessThan">
      <formula>0</formula>
    </cfRule>
    <cfRule type="cellIs" dxfId="29858" priority="44273" operator="lessThan">
      <formula>0</formula>
    </cfRule>
  </conditionalFormatting>
  <conditionalFormatting sqref="I563">
    <cfRule type="expression" dxfId="29857" priority="44271">
      <formula>$I563=0</formula>
    </cfRule>
  </conditionalFormatting>
  <conditionalFormatting sqref="J563">
    <cfRule type="expression" dxfId="29856" priority="44270">
      <formula>$I563=0</formula>
    </cfRule>
  </conditionalFormatting>
  <conditionalFormatting sqref="K563">
    <cfRule type="expression" dxfId="29855" priority="44267">
      <formula>$I563=0</formula>
    </cfRule>
  </conditionalFormatting>
  <conditionalFormatting sqref="M563">
    <cfRule type="expression" dxfId="29854" priority="44263">
      <formula>$I563=0</formula>
    </cfRule>
  </conditionalFormatting>
  <conditionalFormatting sqref="N563:P563">
    <cfRule type="expression" dxfId="29853" priority="44262">
      <formula>$I563=0</formula>
    </cfRule>
  </conditionalFormatting>
  <conditionalFormatting sqref="O563:P563">
    <cfRule type="cellIs" dxfId="29852" priority="44260" operator="lessThan">
      <formula>0</formula>
    </cfRule>
    <cfRule type="cellIs" dxfId="29851" priority="44261" operator="lessThan">
      <formula>0</formula>
    </cfRule>
  </conditionalFormatting>
  <conditionalFormatting sqref="Q563">
    <cfRule type="expression" dxfId="29850" priority="44259">
      <formula>$I563=0</formula>
    </cfRule>
  </conditionalFormatting>
  <conditionalFormatting sqref="R563:T563">
    <cfRule type="expression" dxfId="29849" priority="44258">
      <formula>$I563=0</formula>
    </cfRule>
  </conditionalFormatting>
  <conditionalFormatting sqref="S563:T563">
    <cfRule type="cellIs" dxfId="29848" priority="44256" operator="lessThan">
      <formula>0</formula>
    </cfRule>
    <cfRule type="cellIs" dxfId="29847" priority="44257" operator="lessThan">
      <formula>0</formula>
    </cfRule>
  </conditionalFormatting>
  <conditionalFormatting sqref="U563">
    <cfRule type="expression" dxfId="29846" priority="44255">
      <formula>$I563=0</formula>
    </cfRule>
  </conditionalFormatting>
  <conditionalFormatting sqref="B564">
    <cfRule type="expression" dxfId="29845" priority="44254">
      <formula>$I564=0</formula>
    </cfRule>
  </conditionalFormatting>
  <conditionalFormatting sqref="F564">
    <cfRule type="expression" dxfId="29844" priority="44253">
      <formula>$I564=0</formula>
    </cfRule>
  </conditionalFormatting>
  <conditionalFormatting sqref="I564">
    <cfRule type="expression" dxfId="29843" priority="44252">
      <formula>$I564=0</formula>
    </cfRule>
  </conditionalFormatting>
  <conditionalFormatting sqref="K564">
    <cfRule type="expression" dxfId="29842" priority="44251">
      <formula>$I564=0</formula>
    </cfRule>
  </conditionalFormatting>
  <conditionalFormatting sqref="M564">
    <cfRule type="expression" dxfId="29841" priority="44250">
      <formula>$I564=0</formula>
    </cfRule>
  </conditionalFormatting>
  <conditionalFormatting sqref="Q564">
    <cfRule type="expression" dxfId="29840" priority="44249">
      <formula>$I564=0</formula>
    </cfRule>
  </conditionalFormatting>
  <conditionalFormatting sqref="U564">
    <cfRule type="expression" dxfId="29839" priority="44248">
      <formula>$I564=0</formula>
    </cfRule>
  </conditionalFormatting>
  <conditionalFormatting sqref="B565">
    <cfRule type="expression" dxfId="29838" priority="44244">
      <formula>$I565=0</formula>
    </cfRule>
  </conditionalFormatting>
  <conditionalFormatting sqref="C565:E565">
    <cfRule type="expression" dxfId="29837" priority="44243">
      <formula>$I565=0</formula>
    </cfRule>
  </conditionalFormatting>
  <conditionalFormatting sqref="D565:E565">
    <cfRule type="cellIs" dxfId="29836" priority="44241" operator="lessThan">
      <formula>0</formula>
    </cfRule>
    <cfRule type="cellIs" dxfId="29835" priority="44242" operator="lessThan">
      <formula>0</formula>
    </cfRule>
  </conditionalFormatting>
  <conditionalFormatting sqref="F565">
    <cfRule type="expression" dxfId="29834" priority="44240">
      <formula>$I565=0</formula>
    </cfRule>
  </conditionalFormatting>
  <conditionalFormatting sqref="G565:H565">
    <cfRule type="cellIs" dxfId="29833" priority="44237" operator="lessThan">
      <formula>0</formula>
    </cfRule>
    <cfRule type="cellIs" dxfId="29832" priority="44238" operator="lessThan">
      <formula>0</formula>
    </cfRule>
  </conditionalFormatting>
  <conditionalFormatting sqref="I565">
    <cfRule type="expression" dxfId="29831" priority="44236">
      <formula>$I565=0</formula>
    </cfRule>
  </conditionalFormatting>
  <conditionalFormatting sqref="J565">
    <cfRule type="expression" dxfId="29830" priority="44235">
      <formula>$I565=0</formula>
    </cfRule>
  </conditionalFormatting>
  <conditionalFormatting sqref="K565">
    <cfRule type="expression" dxfId="29829" priority="44232">
      <formula>$I565=0</formula>
    </cfRule>
  </conditionalFormatting>
  <conditionalFormatting sqref="M565">
    <cfRule type="expression" dxfId="29828" priority="44228">
      <formula>$I565=0</formula>
    </cfRule>
  </conditionalFormatting>
  <conditionalFormatting sqref="N565:P565">
    <cfRule type="expression" dxfId="29827" priority="44227">
      <formula>$I565=0</formula>
    </cfRule>
  </conditionalFormatting>
  <conditionalFormatting sqref="O565:P565">
    <cfRule type="cellIs" dxfId="29826" priority="44225" operator="lessThan">
      <formula>0</formula>
    </cfRule>
    <cfRule type="cellIs" dxfId="29825" priority="44226" operator="lessThan">
      <formula>0</formula>
    </cfRule>
  </conditionalFormatting>
  <conditionalFormatting sqref="Q565">
    <cfRule type="expression" dxfId="29824" priority="44224">
      <formula>$I565=0</formula>
    </cfRule>
  </conditionalFormatting>
  <conditionalFormatting sqref="R565:T565">
    <cfRule type="expression" dxfId="29823" priority="44223">
      <formula>$I565=0</formula>
    </cfRule>
  </conditionalFormatting>
  <conditionalFormatting sqref="S565:T565">
    <cfRule type="cellIs" dxfId="29822" priority="44221" operator="lessThan">
      <formula>0</formula>
    </cfRule>
    <cfRule type="cellIs" dxfId="29821" priority="44222" operator="lessThan">
      <formula>0</formula>
    </cfRule>
  </conditionalFormatting>
  <conditionalFormatting sqref="U565">
    <cfRule type="expression" dxfId="29820" priority="44220">
      <formula>$I565=0</formula>
    </cfRule>
  </conditionalFormatting>
  <conditionalFormatting sqref="B566">
    <cfRule type="expression" dxfId="29819" priority="44219">
      <formula>$I566=0</formula>
    </cfRule>
  </conditionalFormatting>
  <conditionalFormatting sqref="F566">
    <cfRule type="expression" dxfId="29818" priority="44218">
      <formula>$I566=0</formula>
    </cfRule>
  </conditionalFormatting>
  <conditionalFormatting sqref="I566">
    <cfRule type="expression" dxfId="29817" priority="44217">
      <formula>$I566=0</formula>
    </cfRule>
  </conditionalFormatting>
  <conditionalFormatting sqref="K566">
    <cfRule type="expression" dxfId="29816" priority="44216">
      <formula>$I566=0</formula>
    </cfRule>
  </conditionalFormatting>
  <conditionalFormatting sqref="M566">
    <cfRule type="expression" dxfId="29815" priority="44215">
      <formula>$I566=0</formula>
    </cfRule>
  </conditionalFormatting>
  <conditionalFormatting sqref="Q566">
    <cfRule type="expression" dxfId="29814" priority="44214">
      <formula>$I566=0</formula>
    </cfRule>
  </conditionalFormatting>
  <conditionalFormatting sqref="U566">
    <cfRule type="expression" dxfId="29813" priority="44213">
      <formula>$I566=0</formula>
    </cfRule>
  </conditionalFormatting>
  <conditionalFormatting sqref="B567">
    <cfRule type="expression" dxfId="29812" priority="44209">
      <formula>$I567=0</formula>
    </cfRule>
  </conditionalFormatting>
  <conditionalFormatting sqref="C567:E567">
    <cfRule type="expression" dxfId="29811" priority="44208">
      <formula>$I567=0</formula>
    </cfRule>
  </conditionalFormatting>
  <conditionalFormatting sqref="D567:E567">
    <cfRule type="cellIs" dxfId="29810" priority="44206" operator="lessThan">
      <formula>0</formula>
    </cfRule>
    <cfRule type="cellIs" dxfId="29809" priority="44207" operator="lessThan">
      <formula>0</formula>
    </cfRule>
  </conditionalFormatting>
  <conditionalFormatting sqref="F567">
    <cfRule type="expression" dxfId="29808" priority="44205">
      <formula>$I567=0</formula>
    </cfRule>
  </conditionalFormatting>
  <conditionalFormatting sqref="G567:H567">
    <cfRule type="cellIs" dxfId="29807" priority="44202" operator="lessThan">
      <formula>0</formula>
    </cfRule>
    <cfRule type="cellIs" dxfId="29806" priority="44203" operator="lessThan">
      <formula>0</formula>
    </cfRule>
  </conditionalFormatting>
  <conditionalFormatting sqref="I567">
    <cfRule type="expression" dxfId="29805" priority="44201">
      <formula>$I567=0</formula>
    </cfRule>
  </conditionalFormatting>
  <conditionalFormatting sqref="J567">
    <cfRule type="expression" dxfId="29804" priority="44200">
      <formula>$I567=0</formula>
    </cfRule>
  </conditionalFormatting>
  <conditionalFormatting sqref="K567">
    <cfRule type="expression" dxfId="29803" priority="44197">
      <formula>$I567=0</formula>
    </cfRule>
  </conditionalFormatting>
  <conditionalFormatting sqref="M567">
    <cfRule type="expression" dxfId="29802" priority="44193">
      <formula>$I567=0</formula>
    </cfRule>
  </conditionalFormatting>
  <conditionalFormatting sqref="N567:P567">
    <cfRule type="expression" dxfId="29801" priority="44192">
      <formula>$I567=0</formula>
    </cfRule>
  </conditionalFormatting>
  <conditionalFormatting sqref="O567:P567">
    <cfRule type="cellIs" dxfId="29800" priority="44190" operator="lessThan">
      <formula>0</formula>
    </cfRule>
    <cfRule type="cellIs" dxfId="29799" priority="44191" operator="lessThan">
      <formula>0</formula>
    </cfRule>
  </conditionalFormatting>
  <conditionalFormatting sqref="Q567">
    <cfRule type="expression" dxfId="29798" priority="44189">
      <formula>$I567=0</formula>
    </cfRule>
  </conditionalFormatting>
  <conditionalFormatting sqref="R567:T567">
    <cfRule type="expression" dxfId="29797" priority="44188">
      <formula>$I567=0</formula>
    </cfRule>
  </conditionalFormatting>
  <conditionalFormatting sqref="S567:T567">
    <cfRule type="cellIs" dxfId="29796" priority="44186" operator="lessThan">
      <formula>0</formula>
    </cfRule>
    <cfRule type="cellIs" dxfId="29795" priority="44187" operator="lessThan">
      <formula>0</formula>
    </cfRule>
  </conditionalFormatting>
  <conditionalFormatting sqref="U567">
    <cfRule type="expression" dxfId="29794" priority="44185">
      <formula>$I567=0</formula>
    </cfRule>
  </conditionalFormatting>
  <conditionalFormatting sqref="B568">
    <cfRule type="expression" dxfId="29793" priority="44184">
      <formula>$I568=0</formula>
    </cfRule>
  </conditionalFormatting>
  <conditionalFormatting sqref="F568">
    <cfRule type="expression" dxfId="29792" priority="44183">
      <formula>$I568=0</formula>
    </cfRule>
  </conditionalFormatting>
  <conditionalFormatting sqref="I568">
    <cfRule type="expression" dxfId="29791" priority="44182">
      <formula>$I568=0</formula>
    </cfRule>
  </conditionalFormatting>
  <conditionalFormatting sqref="K568">
    <cfRule type="expression" dxfId="29790" priority="44181">
      <formula>$I568=0</formula>
    </cfRule>
  </conditionalFormatting>
  <conditionalFormatting sqref="M568">
    <cfRule type="expression" dxfId="29789" priority="44180">
      <formula>$I568=0</formula>
    </cfRule>
  </conditionalFormatting>
  <conditionalFormatting sqref="Q568">
    <cfRule type="expression" dxfId="29788" priority="44179">
      <formula>$I568=0</formula>
    </cfRule>
  </conditionalFormatting>
  <conditionalFormatting sqref="U568">
    <cfRule type="expression" dxfId="29787" priority="44178">
      <formula>$I568=0</formula>
    </cfRule>
  </conditionalFormatting>
  <conditionalFormatting sqref="B569">
    <cfRule type="expression" dxfId="29786" priority="44174">
      <formula>$I569=0</formula>
    </cfRule>
  </conditionalFormatting>
  <conditionalFormatting sqref="C569:E569">
    <cfRule type="expression" dxfId="29785" priority="44173">
      <formula>$I569=0</formula>
    </cfRule>
  </conditionalFormatting>
  <conditionalFormatting sqref="D569:E569">
    <cfRule type="cellIs" dxfId="29784" priority="44171" operator="lessThan">
      <formula>0</formula>
    </cfRule>
    <cfRule type="cellIs" dxfId="29783" priority="44172" operator="lessThan">
      <formula>0</formula>
    </cfRule>
  </conditionalFormatting>
  <conditionalFormatting sqref="F569">
    <cfRule type="expression" dxfId="29782" priority="44170">
      <formula>$I569=0</formula>
    </cfRule>
  </conditionalFormatting>
  <conditionalFormatting sqref="G569:H569">
    <cfRule type="cellIs" dxfId="29781" priority="44167" operator="lessThan">
      <formula>0</formula>
    </cfRule>
    <cfRule type="cellIs" dxfId="29780" priority="44168" operator="lessThan">
      <formula>0</formula>
    </cfRule>
  </conditionalFormatting>
  <conditionalFormatting sqref="I569">
    <cfRule type="expression" dxfId="29779" priority="44166">
      <formula>$I569=0</formula>
    </cfRule>
  </conditionalFormatting>
  <conditionalFormatting sqref="J569">
    <cfRule type="expression" dxfId="29778" priority="44165">
      <formula>$I569=0</formula>
    </cfRule>
  </conditionalFormatting>
  <conditionalFormatting sqref="K569">
    <cfRule type="expression" dxfId="29777" priority="44162">
      <formula>$I569=0</formula>
    </cfRule>
  </conditionalFormatting>
  <conditionalFormatting sqref="M569">
    <cfRule type="expression" dxfId="29776" priority="44158">
      <formula>$I569=0</formula>
    </cfRule>
  </conditionalFormatting>
  <conditionalFormatting sqref="N569:P569">
    <cfRule type="expression" dxfId="29775" priority="44157">
      <formula>$I569=0</formula>
    </cfRule>
  </conditionalFormatting>
  <conditionalFormatting sqref="O569:P569">
    <cfRule type="cellIs" dxfId="29774" priority="44155" operator="lessThan">
      <formula>0</formula>
    </cfRule>
    <cfRule type="cellIs" dxfId="29773" priority="44156" operator="lessThan">
      <formula>0</formula>
    </cfRule>
  </conditionalFormatting>
  <conditionalFormatting sqref="Q569">
    <cfRule type="expression" dxfId="29772" priority="44154">
      <formula>$I569=0</formula>
    </cfRule>
  </conditionalFormatting>
  <conditionalFormatting sqref="R569:T569">
    <cfRule type="expression" dxfId="29771" priority="44153">
      <formula>$I569=0</formula>
    </cfRule>
  </conditionalFormatting>
  <conditionalFormatting sqref="S569:T569">
    <cfRule type="cellIs" dxfId="29770" priority="44151" operator="lessThan">
      <formula>0</formula>
    </cfRule>
    <cfRule type="cellIs" dxfId="29769" priority="44152" operator="lessThan">
      <formula>0</formula>
    </cfRule>
  </conditionalFormatting>
  <conditionalFormatting sqref="U569">
    <cfRule type="expression" dxfId="29768" priority="44150">
      <formula>$I569=0</formula>
    </cfRule>
  </conditionalFormatting>
  <conditionalFormatting sqref="B570">
    <cfRule type="expression" dxfId="29767" priority="44149">
      <formula>$I570=0</formula>
    </cfRule>
  </conditionalFormatting>
  <conditionalFormatting sqref="F570">
    <cfRule type="expression" dxfId="29766" priority="44148">
      <formula>$I570=0</formula>
    </cfRule>
  </conditionalFormatting>
  <conditionalFormatting sqref="I570">
    <cfRule type="expression" dxfId="29765" priority="44147">
      <formula>$I570=0</formula>
    </cfRule>
  </conditionalFormatting>
  <conditionalFormatting sqref="K570">
    <cfRule type="expression" dxfId="29764" priority="44146">
      <formula>$I570=0</formula>
    </cfRule>
  </conditionalFormatting>
  <conditionalFormatting sqref="M570">
    <cfRule type="expression" dxfId="29763" priority="44145">
      <formula>$I570=0</formula>
    </cfRule>
  </conditionalFormatting>
  <conditionalFormatting sqref="Q570">
    <cfRule type="expression" dxfId="29762" priority="44144">
      <formula>$I570=0</formula>
    </cfRule>
  </conditionalFormatting>
  <conditionalFormatting sqref="U570">
    <cfRule type="expression" dxfId="29761" priority="44143">
      <formula>$I570=0</formula>
    </cfRule>
  </conditionalFormatting>
  <conditionalFormatting sqref="B571">
    <cfRule type="expression" dxfId="29760" priority="44139">
      <formula>$I571=0</formula>
    </cfRule>
  </conditionalFormatting>
  <conditionalFormatting sqref="C571:E571">
    <cfRule type="expression" dxfId="29759" priority="44138">
      <formula>$I571=0</formula>
    </cfRule>
  </conditionalFormatting>
  <conditionalFormatting sqref="D571:E571">
    <cfRule type="cellIs" dxfId="29758" priority="44136" operator="lessThan">
      <formula>0</formula>
    </cfRule>
    <cfRule type="cellIs" dxfId="29757" priority="44137" operator="lessThan">
      <formula>0</formula>
    </cfRule>
  </conditionalFormatting>
  <conditionalFormatting sqref="F571">
    <cfRule type="expression" dxfId="29756" priority="44135">
      <formula>$I571=0</formula>
    </cfRule>
  </conditionalFormatting>
  <conditionalFormatting sqref="G571:H571">
    <cfRule type="cellIs" dxfId="29755" priority="44132" operator="lessThan">
      <formula>0</formula>
    </cfRule>
    <cfRule type="cellIs" dxfId="29754" priority="44133" operator="lessThan">
      <formula>0</formula>
    </cfRule>
  </conditionalFormatting>
  <conditionalFormatting sqref="I571">
    <cfRule type="expression" dxfId="29753" priority="44131">
      <formula>$I571=0</formula>
    </cfRule>
  </conditionalFormatting>
  <conditionalFormatting sqref="J571">
    <cfRule type="expression" dxfId="29752" priority="44130">
      <formula>$I571=0</formula>
    </cfRule>
  </conditionalFormatting>
  <conditionalFormatting sqref="K571">
    <cfRule type="expression" dxfId="29751" priority="44127">
      <formula>$I571=0</formula>
    </cfRule>
  </conditionalFormatting>
  <conditionalFormatting sqref="M571">
    <cfRule type="expression" dxfId="29750" priority="44123">
      <formula>$I571=0</formula>
    </cfRule>
  </conditionalFormatting>
  <conditionalFormatting sqref="N571:P571">
    <cfRule type="expression" dxfId="29749" priority="44122">
      <formula>$I571=0</formula>
    </cfRule>
  </conditionalFormatting>
  <conditionalFormatting sqref="O571:P571">
    <cfRule type="cellIs" dxfId="29748" priority="44120" operator="lessThan">
      <formula>0</formula>
    </cfRule>
    <cfRule type="cellIs" dxfId="29747" priority="44121" operator="lessThan">
      <formula>0</formula>
    </cfRule>
  </conditionalFormatting>
  <conditionalFormatting sqref="Q571">
    <cfRule type="expression" dxfId="29746" priority="44119">
      <formula>$I571=0</formula>
    </cfRule>
  </conditionalFormatting>
  <conditionalFormatting sqref="R571:T571">
    <cfRule type="expression" dxfId="29745" priority="44118">
      <formula>$I571=0</formula>
    </cfRule>
  </conditionalFormatting>
  <conditionalFormatting sqref="S571:T571">
    <cfRule type="cellIs" dxfId="29744" priority="44116" operator="lessThan">
      <formula>0</formula>
    </cfRule>
    <cfRule type="cellIs" dxfId="29743" priority="44117" operator="lessThan">
      <formula>0</formula>
    </cfRule>
  </conditionalFormatting>
  <conditionalFormatting sqref="U571">
    <cfRule type="expression" dxfId="29742" priority="44115">
      <formula>$I571=0</formula>
    </cfRule>
  </conditionalFormatting>
  <conditionalFormatting sqref="B572">
    <cfRule type="expression" dxfId="29741" priority="44114">
      <formula>$I572=0</formula>
    </cfRule>
  </conditionalFormatting>
  <conditionalFormatting sqref="F572">
    <cfRule type="expression" dxfId="29740" priority="44113">
      <formula>$I572=0</formula>
    </cfRule>
  </conditionalFormatting>
  <conditionalFormatting sqref="I572">
    <cfRule type="expression" dxfId="29739" priority="44112">
      <formula>$I572=0</formula>
    </cfRule>
  </conditionalFormatting>
  <conditionalFormatting sqref="K572">
    <cfRule type="expression" dxfId="29738" priority="44111">
      <formula>$I572=0</formula>
    </cfRule>
  </conditionalFormatting>
  <conditionalFormatting sqref="M572">
    <cfRule type="expression" dxfId="29737" priority="44110">
      <formula>$I572=0</formula>
    </cfRule>
  </conditionalFormatting>
  <conditionalFormatting sqref="Q572">
    <cfRule type="expression" dxfId="29736" priority="44109">
      <formula>$I572=0</formula>
    </cfRule>
  </conditionalFormatting>
  <conditionalFormatting sqref="U572">
    <cfRule type="expression" dxfId="29735" priority="44108">
      <formula>$I572=0</formula>
    </cfRule>
  </conditionalFormatting>
  <conditionalFormatting sqref="B573">
    <cfRule type="expression" dxfId="29734" priority="44104">
      <formula>$I573=0</formula>
    </cfRule>
  </conditionalFormatting>
  <conditionalFormatting sqref="C573:E573">
    <cfRule type="expression" dxfId="29733" priority="44103">
      <formula>$I573=0</formula>
    </cfRule>
  </conditionalFormatting>
  <conditionalFormatting sqref="D573:E573">
    <cfRule type="cellIs" dxfId="29732" priority="44101" operator="lessThan">
      <formula>0</formula>
    </cfRule>
    <cfRule type="cellIs" dxfId="29731" priority="44102" operator="lessThan">
      <formula>0</formula>
    </cfRule>
  </conditionalFormatting>
  <conditionalFormatting sqref="F573">
    <cfRule type="expression" dxfId="29730" priority="44100">
      <formula>$I573=0</formula>
    </cfRule>
  </conditionalFormatting>
  <conditionalFormatting sqref="G573:H573">
    <cfRule type="cellIs" dxfId="29729" priority="44097" operator="lessThan">
      <formula>0</formula>
    </cfRule>
    <cfRule type="cellIs" dxfId="29728" priority="44098" operator="lessThan">
      <formula>0</formula>
    </cfRule>
  </conditionalFormatting>
  <conditionalFormatting sqref="I573">
    <cfRule type="expression" dxfId="29727" priority="44096">
      <formula>$I573=0</formula>
    </cfRule>
  </conditionalFormatting>
  <conditionalFormatting sqref="J573">
    <cfRule type="expression" dxfId="29726" priority="44095">
      <formula>$I573=0</formula>
    </cfRule>
  </conditionalFormatting>
  <conditionalFormatting sqref="K573">
    <cfRule type="expression" dxfId="29725" priority="44092">
      <formula>$I573=0</formula>
    </cfRule>
  </conditionalFormatting>
  <conditionalFormatting sqref="M573">
    <cfRule type="expression" dxfId="29724" priority="44088">
      <formula>$I573=0</formula>
    </cfRule>
  </conditionalFormatting>
  <conditionalFormatting sqref="N573:P573">
    <cfRule type="expression" dxfId="29723" priority="44087">
      <formula>$I573=0</formula>
    </cfRule>
  </conditionalFormatting>
  <conditionalFormatting sqref="O573:P573">
    <cfRule type="cellIs" dxfId="29722" priority="44085" operator="lessThan">
      <formula>0</formula>
    </cfRule>
    <cfRule type="cellIs" dxfId="29721" priority="44086" operator="lessThan">
      <formula>0</formula>
    </cfRule>
  </conditionalFormatting>
  <conditionalFormatting sqref="Q573">
    <cfRule type="expression" dxfId="29720" priority="44084">
      <formula>$I573=0</formula>
    </cfRule>
  </conditionalFormatting>
  <conditionalFormatting sqref="R573:T573">
    <cfRule type="expression" dxfId="29719" priority="44083">
      <formula>$I573=0</formula>
    </cfRule>
  </conditionalFormatting>
  <conditionalFormatting sqref="S573:T573">
    <cfRule type="cellIs" dxfId="29718" priority="44081" operator="lessThan">
      <formula>0</formula>
    </cfRule>
    <cfRule type="cellIs" dxfId="29717" priority="44082" operator="lessThan">
      <formula>0</formula>
    </cfRule>
  </conditionalFormatting>
  <conditionalFormatting sqref="U573">
    <cfRule type="expression" dxfId="29716" priority="44080">
      <formula>$I573=0</formula>
    </cfRule>
  </conditionalFormatting>
  <conditionalFormatting sqref="B574">
    <cfRule type="expression" dxfId="29715" priority="44079">
      <formula>$I574=0</formula>
    </cfRule>
  </conditionalFormatting>
  <conditionalFormatting sqref="F574">
    <cfRule type="expression" dxfId="29714" priority="44078">
      <formula>$I574=0</formula>
    </cfRule>
  </conditionalFormatting>
  <conditionalFormatting sqref="I574">
    <cfRule type="expression" dxfId="29713" priority="44077">
      <formula>$I574=0</formula>
    </cfRule>
  </conditionalFormatting>
  <conditionalFormatting sqref="K574">
    <cfRule type="expression" dxfId="29712" priority="44076">
      <formula>$I574=0</formula>
    </cfRule>
  </conditionalFormatting>
  <conditionalFormatting sqref="M574">
    <cfRule type="expression" dxfId="29711" priority="44075">
      <formula>$I574=0</formula>
    </cfRule>
  </conditionalFormatting>
  <conditionalFormatting sqref="Q574">
    <cfRule type="expression" dxfId="29710" priority="44074">
      <formula>$I574=0</formula>
    </cfRule>
  </conditionalFormatting>
  <conditionalFormatting sqref="U574">
    <cfRule type="expression" dxfId="29709" priority="44073">
      <formula>$I574=0</formula>
    </cfRule>
  </conditionalFormatting>
  <conditionalFormatting sqref="B575">
    <cfRule type="expression" dxfId="29708" priority="44069">
      <formula>$I575=0</formula>
    </cfRule>
  </conditionalFormatting>
  <conditionalFormatting sqref="C575:E575">
    <cfRule type="expression" dxfId="29707" priority="44068">
      <formula>$I575=0</formula>
    </cfRule>
  </conditionalFormatting>
  <conditionalFormatting sqref="D575:E575">
    <cfRule type="cellIs" dxfId="29706" priority="44066" operator="lessThan">
      <formula>0</formula>
    </cfRule>
    <cfRule type="cellIs" dxfId="29705" priority="44067" operator="lessThan">
      <formula>0</formula>
    </cfRule>
  </conditionalFormatting>
  <conditionalFormatting sqref="F575">
    <cfRule type="expression" dxfId="29704" priority="44065">
      <formula>$I575=0</formula>
    </cfRule>
  </conditionalFormatting>
  <conditionalFormatting sqref="G575:H575">
    <cfRule type="cellIs" dxfId="29703" priority="44062" operator="lessThan">
      <formula>0</formula>
    </cfRule>
    <cfRule type="cellIs" dxfId="29702" priority="44063" operator="lessThan">
      <formula>0</formula>
    </cfRule>
  </conditionalFormatting>
  <conditionalFormatting sqref="I575">
    <cfRule type="expression" dxfId="29701" priority="44061">
      <formula>$I575=0</formula>
    </cfRule>
  </conditionalFormatting>
  <conditionalFormatting sqref="J575">
    <cfRule type="expression" dxfId="29700" priority="44060">
      <formula>$I575=0</formula>
    </cfRule>
  </conditionalFormatting>
  <conditionalFormatting sqref="K575">
    <cfRule type="expression" dxfId="29699" priority="44057">
      <formula>$I575=0</formula>
    </cfRule>
  </conditionalFormatting>
  <conditionalFormatting sqref="M575">
    <cfRule type="expression" dxfId="29698" priority="44053">
      <formula>$I575=0</formula>
    </cfRule>
  </conditionalFormatting>
  <conditionalFormatting sqref="N575:P575">
    <cfRule type="expression" dxfId="29697" priority="44052">
      <formula>$I575=0</formula>
    </cfRule>
  </conditionalFormatting>
  <conditionalFormatting sqref="O575:P575">
    <cfRule type="cellIs" dxfId="29696" priority="44050" operator="lessThan">
      <formula>0</formula>
    </cfRule>
    <cfRule type="cellIs" dxfId="29695" priority="44051" operator="lessThan">
      <formula>0</formula>
    </cfRule>
  </conditionalFormatting>
  <conditionalFormatting sqref="Q575">
    <cfRule type="expression" dxfId="29694" priority="44049">
      <formula>$I575=0</formula>
    </cfRule>
  </conditionalFormatting>
  <conditionalFormatting sqref="R575:T575">
    <cfRule type="expression" dxfId="29693" priority="44048">
      <formula>$I575=0</formula>
    </cfRule>
  </conditionalFormatting>
  <conditionalFormatting sqref="S575:T575">
    <cfRule type="cellIs" dxfId="29692" priority="44046" operator="lessThan">
      <formula>0</formula>
    </cfRule>
    <cfRule type="cellIs" dxfId="29691" priority="44047" operator="lessThan">
      <formula>0</formula>
    </cfRule>
  </conditionalFormatting>
  <conditionalFormatting sqref="U575">
    <cfRule type="expression" dxfId="29690" priority="44045">
      <formula>$I575=0</formula>
    </cfRule>
  </conditionalFormatting>
  <conditionalFormatting sqref="B576">
    <cfRule type="expression" dxfId="29689" priority="44044">
      <formula>$I576=0</formula>
    </cfRule>
  </conditionalFormatting>
  <conditionalFormatting sqref="F576">
    <cfRule type="expression" dxfId="29688" priority="44043">
      <formula>$I576=0</formula>
    </cfRule>
  </conditionalFormatting>
  <conditionalFormatting sqref="I576">
    <cfRule type="expression" dxfId="29687" priority="44042">
      <formula>$I576=0</formula>
    </cfRule>
  </conditionalFormatting>
  <conditionalFormatting sqref="K576">
    <cfRule type="expression" dxfId="29686" priority="44041">
      <formula>$I576=0</formula>
    </cfRule>
  </conditionalFormatting>
  <conditionalFormatting sqref="M576">
    <cfRule type="expression" dxfId="29685" priority="44040">
      <formula>$I576=0</formula>
    </cfRule>
  </conditionalFormatting>
  <conditionalFormatting sqref="Q576">
    <cfRule type="expression" dxfId="29684" priority="44039">
      <formula>$I576=0</formula>
    </cfRule>
  </conditionalFormatting>
  <conditionalFormatting sqref="U576">
    <cfRule type="expression" dxfId="29683" priority="44038">
      <formula>$I576=0</formula>
    </cfRule>
  </conditionalFormatting>
  <conditionalFormatting sqref="B577">
    <cfRule type="expression" dxfId="29682" priority="44034">
      <formula>$I577=0</formula>
    </cfRule>
  </conditionalFormatting>
  <conditionalFormatting sqref="C577:E577">
    <cfRule type="expression" dxfId="29681" priority="44033">
      <formula>$I577=0</formula>
    </cfRule>
  </conditionalFormatting>
  <conditionalFormatting sqref="D577:E577">
    <cfRule type="cellIs" dxfId="29680" priority="44031" operator="lessThan">
      <formula>0</formula>
    </cfRule>
    <cfRule type="cellIs" dxfId="29679" priority="44032" operator="lessThan">
      <formula>0</formula>
    </cfRule>
  </conditionalFormatting>
  <conditionalFormatting sqref="F577">
    <cfRule type="expression" dxfId="29678" priority="44030">
      <formula>$I577=0</formula>
    </cfRule>
  </conditionalFormatting>
  <conditionalFormatting sqref="G577:H577">
    <cfRule type="cellIs" dxfId="29677" priority="44027" operator="lessThan">
      <formula>0</formula>
    </cfRule>
    <cfRule type="cellIs" dxfId="29676" priority="44028" operator="lessThan">
      <formula>0</formula>
    </cfRule>
  </conditionalFormatting>
  <conditionalFormatting sqref="I577">
    <cfRule type="expression" dxfId="29675" priority="44026">
      <formula>$I577=0</formula>
    </cfRule>
  </conditionalFormatting>
  <conditionalFormatting sqref="J577">
    <cfRule type="expression" dxfId="29674" priority="44025">
      <formula>$I577=0</formula>
    </cfRule>
  </conditionalFormatting>
  <conditionalFormatting sqref="K577">
    <cfRule type="expression" dxfId="29673" priority="44022">
      <formula>$I577=0</formula>
    </cfRule>
  </conditionalFormatting>
  <conditionalFormatting sqref="M577">
    <cfRule type="expression" dxfId="29672" priority="44018">
      <formula>$I577=0</formula>
    </cfRule>
  </conditionalFormatting>
  <conditionalFormatting sqref="N577:P577">
    <cfRule type="expression" dxfId="29671" priority="44017">
      <formula>$I577=0</formula>
    </cfRule>
  </conditionalFormatting>
  <conditionalFormatting sqref="O577:P577">
    <cfRule type="cellIs" dxfId="29670" priority="44015" operator="lessThan">
      <formula>0</formula>
    </cfRule>
    <cfRule type="cellIs" dxfId="29669" priority="44016" operator="lessThan">
      <formula>0</formula>
    </cfRule>
  </conditionalFormatting>
  <conditionalFormatting sqref="Q577">
    <cfRule type="expression" dxfId="29668" priority="44014">
      <formula>$I577=0</formula>
    </cfRule>
  </conditionalFormatting>
  <conditionalFormatting sqref="R577:T577">
    <cfRule type="expression" dxfId="29667" priority="44013">
      <formula>$I577=0</formula>
    </cfRule>
  </conditionalFormatting>
  <conditionalFormatting sqref="S577:T577">
    <cfRule type="cellIs" dxfId="29666" priority="44011" operator="lessThan">
      <formula>0</formula>
    </cfRule>
    <cfRule type="cellIs" dxfId="29665" priority="44012" operator="lessThan">
      <formula>0</formula>
    </cfRule>
  </conditionalFormatting>
  <conditionalFormatting sqref="U577">
    <cfRule type="expression" dxfId="29664" priority="44010">
      <formula>$I577=0</formula>
    </cfRule>
  </conditionalFormatting>
  <conditionalFormatting sqref="B578">
    <cfRule type="expression" dxfId="29663" priority="44009">
      <formula>$I578=0</formula>
    </cfRule>
  </conditionalFormatting>
  <conditionalFormatting sqref="F578">
    <cfRule type="expression" dxfId="29662" priority="44008">
      <formula>$I578=0</formula>
    </cfRule>
  </conditionalFormatting>
  <conditionalFormatting sqref="I578">
    <cfRule type="expression" dxfId="29661" priority="44007">
      <formula>$I578=0</formula>
    </cfRule>
  </conditionalFormatting>
  <conditionalFormatting sqref="K578">
    <cfRule type="expression" dxfId="29660" priority="44006">
      <formula>$I578=0</formula>
    </cfRule>
  </conditionalFormatting>
  <conditionalFormatting sqref="M578">
    <cfRule type="expression" dxfId="29659" priority="44005">
      <formula>$I578=0</formula>
    </cfRule>
  </conditionalFormatting>
  <conditionalFormatting sqref="Q578">
    <cfRule type="expression" dxfId="29658" priority="44004">
      <formula>$I578=0</formula>
    </cfRule>
  </conditionalFormatting>
  <conditionalFormatting sqref="U578">
    <cfRule type="expression" dxfId="29657" priority="44003">
      <formula>$I578=0</formula>
    </cfRule>
  </conditionalFormatting>
  <conditionalFormatting sqref="B579">
    <cfRule type="expression" dxfId="29656" priority="43999">
      <formula>$I579=0</formula>
    </cfRule>
  </conditionalFormatting>
  <conditionalFormatting sqref="C579:E579">
    <cfRule type="expression" dxfId="29655" priority="43998">
      <formula>$I579=0</formula>
    </cfRule>
  </conditionalFormatting>
  <conditionalFormatting sqref="D579:E579">
    <cfRule type="cellIs" dxfId="29654" priority="43996" operator="lessThan">
      <formula>0</formula>
    </cfRule>
    <cfRule type="cellIs" dxfId="29653" priority="43997" operator="lessThan">
      <formula>0</formula>
    </cfRule>
  </conditionalFormatting>
  <conditionalFormatting sqref="F579">
    <cfRule type="expression" dxfId="29652" priority="43995">
      <formula>$I579=0</formula>
    </cfRule>
  </conditionalFormatting>
  <conditionalFormatting sqref="G579:H579">
    <cfRule type="cellIs" dxfId="29651" priority="43992" operator="lessThan">
      <formula>0</formula>
    </cfRule>
    <cfRule type="cellIs" dxfId="29650" priority="43993" operator="lessThan">
      <formula>0</formula>
    </cfRule>
  </conditionalFormatting>
  <conditionalFormatting sqref="I579">
    <cfRule type="expression" dxfId="29649" priority="43991">
      <formula>$I579=0</formula>
    </cfRule>
  </conditionalFormatting>
  <conditionalFormatting sqref="J579">
    <cfRule type="expression" dxfId="29648" priority="43990">
      <formula>$I579=0</formula>
    </cfRule>
  </conditionalFormatting>
  <conditionalFormatting sqref="K579">
    <cfRule type="expression" dxfId="29647" priority="43987">
      <formula>$I579=0</formula>
    </cfRule>
  </conditionalFormatting>
  <conditionalFormatting sqref="M579">
    <cfRule type="expression" dxfId="29646" priority="43983">
      <formula>$I579=0</formula>
    </cfRule>
  </conditionalFormatting>
  <conditionalFormatting sqref="N579:P579">
    <cfRule type="expression" dxfId="29645" priority="43982">
      <formula>$I579=0</formula>
    </cfRule>
  </conditionalFormatting>
  <conditionalFormatting sqref="O579:P579">
    <cfRule type="cellIs" dxfId="29644" priority="43980" operator="lessThan">
      <formula>0</formula>
    </cfRule>
    <cfRule type="cellIs" dxfId="29643" priority="43981" operator="lessThan">
      <formula>0</formula>
    </cfRule>
  </conditionalFormatting>
  <conditionalFormatting sqref="Q579">
    <cfRule type="expression" dxfId="29642" priority="43979">
      <formula>$I579=0</formula>
    </cfRule>
  </conditionalFormatting>
  <conditionalFormatting sqref="R579:T579">
    <cfRule type="expression" dxfId="29641" priority="43978">
      <formula>$I579=0</formula>
    </cfRule>
  </conditionalFormatting>
  <conditionalFormatting sqref="S579:T579">
    <cfRule type="cellIs" dxfId="29640" priority="43976" operator="lessThan">
      <formula>0</formula>
    </cfRule>
    <cfRule type="cellIs" dxfId="29639" priority="43977" operator="lessThan">
      <formula>0</formula>
    </cfRule>
  </conditionalFormatting>
  <conditionalFormatting sqref="U579">
    <cfRule type="expression" dxfId="29638" priority="43975">
      <formula>$I579=0</formula>
    </cfRule>
  </conditionalFormatting>
  <conditionalFormatting sqref="B580">
    <cfRule type="expression" dxfId="29637" priority="43974">
      <formula>$I580=0</formula>
    </cfRule>
  </conditionalFormatting>
  <conditionalFormatting sqref="F580">
    <cfRule type="expression" dxfId="29636" priority="43973">
      <formula>$I580=0</formula>
    </cfRule>
  </conditionalFormatting>
  <conditionalFormatting sqref="I580">
    <cfRule type="expression" dxfId="29635" priority="43972">
      <formula>$I580=0</formula>
    </cfRule>
  </conditionalFormatting>
  <conditionalFormatting sqref="K580">
    <cfRule type="expression" dxfId="29634" priority="43971">
      <formula>$I580=0</formula>
    </cfRule>
  </conditionalFormatting>
  <conditionalFormatting sqref="M580">
    <cfRule type="expression" dxfId="29633" priority="43970">
      <formula>$I580=0</formula>
    </cfRule>
  </conditionalFormatting>
  <conditionalFormatting sqref="Q580">
    <cfRule type="expression" dxfId="29632" priority="43969">
      <formula>$I580=0</formula>
    </cfRule>
  </conditionalFormatting>
  <conditionalFormatting sqref="U580">
    <cfRule type="expression" dxfId="29631" priority="43968">
      <formula>$I580=0</formula>
    </cfRule>
  </conditionalFormatting>
  <conditionalFormatting sqref="B581">
    <cfRule type="expression" dxfId="29630" priority="43964">
      <formula>$I581=0</formula>
    </cfRule>
  </conditionalFormatting>
  <conditionalFormatting sqref="C581:E581">
    <cfRule type="expression" dxfId="29629" priority="43963">
      <formula>$I581=0</formula>
    </cfRule>
  </conditionalFormatting>
  <conditionalFormatting sqref="D581:E581">
    <cfRule type="cellIs" dxfId="29628" priority="43961" operator="lessThan">
      <formula>0</formula>
    </cfRule>
    <cfRule type="cellIs" dxfId="29627" priority="43962" operator="lessThan">
      <formula>0</formula>
    </cfRule>
  </conditionalFormatting>
  <conditionalFormatting sqref="F581">
    <cfRule type="expression" dxfId="29626" priority="43960">
      <formula>$I581=0</formula>
    </cfRule>
  </conditionalFormatting>
  <conditionalFormatting sqref="G581:H581">
    <cfRule type="cellIs" dxfId="29625" priority="43957" operator="lessThan">
      <formula>0</formula>
    </cfRule>
    <cfRule type="cellIs" dxfId="29624" priority="43958" operator="lessThan">
      <formula>0</formula>
    </cfRule>
  </conditionalFormatting>
  <conditionalFormatting sqref="I581">
    <cfRule type="expression" dxfId="29623" priority="43956">
      <formula>$I581=0</formula>
    </cfRule>
  </conditionalFormatting>
  <conditionalFormatting sqref="J581">
    <cfRule type="expression" dxfId="29622" priority="43955">
      <formula>$I581=0</formula>
    </cfRule>
  </conditionalFormatting>
  <conditionalFormatting sqref="K581">
    <cfRule type="expression" dxfId="29621" priority="43952">
      <formula>$I581=0</formula>
    </cfRule>
  </conditionalFormatting>
  <conditionalFormatting sqref="M581">
    <cfRule type="expression" dxfId="29620" priority="43948">
      <formula>$I581=0</formula>
    </cfRule>
  </conditionalFormatting>
  <conditionalFormatting sqref="N581:P581">
    <cfRule type="expression" dxfId="29619" priority="43947">
      <formula>$I581=0</formula>
    </cfRule>
  </conditionalFormatting>
  <conditionalFormatting sqref="O581:P581">
    <cfRule type="cellIs" dxfId="29618" priority="43945" operator="lessThan">
      <formula>0</formula>
    </cfRule>
    <cfRule type="cellIs" dxfId="29617" priority="43946" operator="lessThan">
      <formula>0</formula>
    </cfRule>
  </conditionalFormatting>
  <conditionalFormatting sqref="Q581">
    <cfRule type="expression" dxfId="29616" priority="43944">
      <formula>$I581=0</formula>
    </cfRule>
  </conditionalFormatting>
  <conditionalFormatting sqref="R581:T581">
    <cfRule type="expression" dxfId="29615" priority="43943">
      <formula>$I581=0</formula>
    </cfRule>
  </conditionalFormatting>
  <conditionalFormatting sqref="S581:T581">
    <cfRule type="cellIs" dxfId="29614" priority="43941" operator="lessThan">
      <formula>0</formula>
    </cfRule>
    <cfRule type="cellIs" dxfId="29613" priority="43942" operator="lessThan">
      <formula>0</formula>
    </cfRule>
  </conditionalFormatting>
  <conditionalFormatting sqref="U581">
    <cfRule type="expression" dxfId="29612" priority="43940">
      <formula>$I581=0</formula>
    </cfRule>
  </conditionalFormatting>
  <conditionalFormatting sqref="B582">
    <cfRule type="expression" dxfId="29611" priority="43939">
      <formula>$I582=0</formula>
    </cfRule>
  </conditionalFormatting>
  <conditionalFormatting sqref="F582">
    <cfRule type="expression" dxfId="29610" priority="43938">
      <formula>$I582=0</formula>
    </cfRule>
  </conditionalFormatting>
  <conditionalFormatting sqref="I582">
    <cfRule type="expression" dxfId="29609" priority="43937">
      <formula>$I582=0</formula>
    </cfRule>
  </conditionalFormatting>
  <conditionalFormatting sqref="K582">
    <cfRule type="expression" dxfId="29608" priority="43936">
      <formula>$I582=0</formula>
    </cfRule>
  </conditionalFormatting>
  <conditionalFormatting sqref="M582">
    <cfRule type="expression" dxfId="29607" priority="43935">
      <formula>$I582=0</formula>
    </cfRule>
  </conditionalFormatting>
  <conditionalFormatting sqref="Q582">
    <cfRule type="expression" dxfId="29606" priority="43934">
      <formula>$I582=0</formula>
    </cfRule>
  </conditionalFormatting>
  <conditionalFormatting sqref="U582">
    <cfRule type="expression" dxfId="29605" priority="43933">
      <formula>$I582=0</formula>
    </cfRule>
  </conditionalFormatting>
  <conditionalFormatting sqref="B583">
    <cfRule type="expression" dxfId="29604" priority="43929">
      <formula>$I583=0</formula>
    </cfRule>
  </conditionalFormatting>
  <conditionalFormatting sqref="C583:E583">
    <cfRule type="expression" dxfId="29603" priority="43928">
      <formula>$I583=0</formula>
    </cfRule>
  </conditionalFormatting>
  <conditionalFormatting sqref="D583:E583">
    <cfRule type="cellIs" dxfId="29602" priority="43926" operator="lessThan">
      <formula>0</formula>
    </cfRule>
    <cfRule type="cellIs" dxfId="29601" priority="43927" operator="lessThan">
      <formula>0</formula>
    </cfRule>
  </conditionalFormatting>
  <conditionalFormatting sqref="F583">
    <cfRule type="expression" dxfId="29600" priority="43925">
      <formula>$I583=0</formula>
    </cfRule>
  </conditionalFormatting>
  <conditionalFormatting sqref="G583:H583">
    <cfRule type="cellIs" dxfId="29599" priority="43922" operator="lessThan">
      <formula>0</formula>
    </cfRule>
    <cfRule type="cellIs" dxfId="29598" priority="43923" operator="lessThan">
      <formula>0</formula>
    </cfRule>
  </conditionalFormatting>
  <conditionalFormatting sqref="I583">
    <cfRule type="expression" dxfId="29597" priority="43921">
      <formula>$I583=0</formula>
    </cfRule>
  </conditionalFormatting>
  <conditionalFormatting sqref="J583">
    <cfRule type="expression" dxfId="29596" priority="43920">
      <formula>$I583=0</formula>
    </cfRule>
  </conditionalFormatting>
  <conditionalFormatting sqref="K583">
    <cfRule type="expression" dxfId="29595" priority="43917">
      <formula>$I583=0</formula>
    </cfRule>
  </conditionalFormatting>
  <conditionalFormatting sqref="M583">
    <cfRule type="expression" dxfId="29594" priority="43913">
      <formula>$I583=0</formula>
    </cfRule>
  </conditionalFormatting>
  <conditionalFormatting sqref="N583:P583">
    <cfRule type="expression" dxfId="29593" priority="43912">
      <formula>$I583=0</formula>
    </cfRule>
  </conditionalFormatting>
  <conditionalFormatting sqref="O583:P583">
    <cfRule type="cellIs" dxfId="29592" priority="43910" operator="lessThan">
      <formula>0</formula>
    </cfRule>
    <cfRule type="cellIs" dxfId="29591" priority="43911" operator="lessThan">
      <formula>0</formula>
    </cfRule>
  </conditionalFormatting>
  <conditionalFormatting sqref="Q583">
    <cfRule type="expression" dxfId="29590" priority="43909">
      <formula>$I583=0</formula>
    </cfRule>
  </conditionalFormatting>
  <conditionalFormatting sqref="R583:T583">
    <cfRule type="expression" dxfId="29589" priority="43908">
      <formula>$I583=0</formula>
    </cfRule>
  </conditionalFormatting>
  <conditionalFormatting sqref="S583:T583">
    <cfRule type="cellIs" dxfId="29588" priority="43906" operator="lessThan">
      <formula>0</formula>
    </cfRule>
    <cfRule type="cellIs" dxfId="29587" priority="43907" operator="lessThan">
      <formula>0</formula>
    </cfRule>
  </conditionalFormatting>
  <conditionalFormatting sqref="U583">
    <cfRule type="expression" dxfId="29586" priority="43905">
      <formula>$I583=0</formula>
    </cfRule>
  </conditionalFormatting>
  <conditionalFormatting sqref="B584">
    <cfRule type="expression" dxfId="29585" priority="43904">
      <formula>$I584=0</formula>
    </cfRule>
  </conditionalFormatting>
  <conditionalFormatting sqref="F584">
    <cfRule type="expression" dxfId="29584" priority="43903">
      <formula>$I584=0</formula>
    </cfRule>
  </conditionalFormatting>
  <conditionalFormatting sqref="I584">
    <cfRule type="expression" dxfId="29583" priority="43902">
      <formula>$I584=0</formula>
    </cfRule>
  </conditionalFormatting>
  <conditionalFormatting sqref="K584">
    <cfRule type="expression" dxfId="29582" priority="43901">
      <formula>$I584=0</formula>
    </cfRule>
  </conditionalFormatting>
  <conditionalFormatting sqref="M584">
    <cfRule type="expression" dxfId="29581" priority="43900">
      <formula>$I584=0</formula>
    </cfRule>
  </conditionalFormatting>
  <conditionalFormatting sqref="Q584">
    <cfRule type="expression" dxfId="29580" priority="43899">
      <formula>$I584=0</formula>
    </cfRule>
  </conditionalFormatting>
  <conditionalFormatting sqref="U584">
    <cfRule type="expression" dxfId="29579" priority="43898">
      <formula>$I584=0</formula>
    </cfRule>
  </conditionalFormatting>
  <conditionalFormatting sqref="B585">
    <cfRule type="expression" dxfId="29578" priority="43894">
      <formula>$I585=0</formula>
    </cfRule>
  </conditionalFormatting>
  <conditionalFormatting sqref="C585:E585">
    <cfRule type="expression" dxfId="29577" priority="43893">
      <formula>$I585=0</formula>
    </cfRule>
  </conditionalFormatting>
  <conditionalFormatting sqref="D585:E585">
    <cfRule type="cellIs" dxfId="29576" priority="43891" operator="lessThan">
      <formula>0</formula>
    </cfRule>
    <cfRule type="cellIs" dxfId="29575" priority="43892" operator="lessThan">
      <formula>0</formula>
    </cfRule>
  </conditionalFormatting>
  <conditionalFormatting sqref="F585">
    <cfRule type="expression" dxfId="29574" priority="43890">
      <formula>$I585=0</formula>
    </cfRule>
  </conditionalFormatting>
  <conditionalFormatting sqref="G585:H585">
    <cfRule type="cellIs" dxfId="29573" priority="43887" operator="lessThan">
      <formula>0</formula>
    </cfRule>
    <cfRule type="cellIs" dxfId="29572" priority="43888" operator="lessThan">
      <formula>0</formula>
    </cfRule>
  </conditionalFormatting>
  <conditionalFormatting sqref="I585">
    <cfRule type="expression" dxfId="29571" priority="43886">
      <formula>$I585=0</formula>
    </cfRule>
  </conditionalFormatting>
  <conditionalFormatting sqref="J585">
    <cfRule type="expression" dxfId="29570" priority="43885">
      <formula>$I585=0</formula>
    </cfRule>
  </conditionalFormatting>
  <conditionalFormatting sqref="K585">
    <cfRule type="expression" dxfId="29569" priority="43882">
      <formula>$I585=0</formula>
    </cfRule>
  </conditionalFormatting>
  <conditionalFormatting sqref="M585">
    <cfRule type="expression" dxfId="29568" priority="43878">
      <formula>$I585=0</formula>
    </cfRule>
  </conditionalFormatting>
  <conditionalFormatting sqref="N585:P585">
    <cfRule type="expression" dxfId="29567" priority="43877">
      <formula>$I585=0</formula>
    </cfRule>
  </conditionalFormatting>
  <conditionalFormatting sqref="O585:P585">
    <cfRule type="cellIs" dxfId="29566" priority="43875" operator="lessThan">
      <formula>0</formula>
    </cfRule>
    <cfRule type="cellIs" dxfId="29565" priority="43876" operator="lessThan">
      <formula>0</formula>
    </cfRule>
  </conditionalFormatting>
  <conditionalFormatting sqref="Q585">
    <cfRule type="expression" dxfId="29564" priority="43874">
      <formula>$I585=0</formula>
    </cfRule>
  </conditionalFormatting>
  <conditionalFormatting sqref="R585:T585">
    <cfRule type="expression" dxfId="29563" priority="43873">
      <formula>$I585=0</formula>
    </cfRule>
  </conditionalFormatting>
  <conditionalFormatting sqref="S585:T585">
    <cfRule type="cellIs" dxfId="29562" priority="43871" operator="lessThan">
      <formula>0</formula>
    </cfRule>
    <cfRule type="cellIs" dxfId="29561" priority="43872" operator="lessThan">
      <formula>0</formula>
    </cfRule>
  </conditionalFormatting>
  <conditionalFormatting sqref="U585">
    <cfRule type="expression" dxfId="29560" priority="43870">
      <formula>$I585=0</formula>
    </cfRule>
  </conditionalFormatting>
  <conditionalFormatting sqref="B586">
    <cfRule type="expression" dxfId="29559" priority="43869">
      <formula>$I586=0</formula>
    </cfRule>
  </conditionalFormatting>
  <conditionalFormatting sqref="F586">
    <cfRule type="expression" dxfId="29558" priority="43868">
      <formula>$I586=0</formula>
    </cfRule>
  </conditionalFormatting>
  <conditionalFormatting sqref="I586">
    <cfRule type="expression" dxfId="29557" priority="43867">
      <formula>$I586=0</formula>
    </cfRule>
  </conditionalFormatting>
  <conditionalFormatting sqref="K586">
    <cfRule type="expression" dxfId="29556" priority="43866">
      <formula>$I586=0</formula>
    </cfRule>
  </conditionalFormatting>
  <conditionalFormatting sqref="M586">
    <cfRule type="expression" dxfId="29555" priority="43865">
      <formula>$I586=0</formula>
    </cfRule>
  </conditionalFormatting>
  <conditionalFormatting sqref="Q586">
    <cfRule type="expression" dxfId="29554" priority="43864">
      <formula>$I586=0</formula>
    </cfRule>
  </conditionalFormatting>
  <conditionalFormatting sqref="U586">
    <cfRule type="expression" dxfId="29553" priority="43863">
      <formula>$I586=0</formula>
    </cfRule>
  </conditionalFormatting>
  <conditionalFormatting sqref="B587">
    <cfRule type="expression" dxfId="29552" priority="43859">
      <formula>$I587=0</formula>
    </cfRule>
  </conditionalFormatting>
  <conditionalFormatting sqref="C587:E587">
    <cfRule type="expression" dxfId="29551" priority="43858">
      <formula>$I587=0</formula>
    </cfRule>
  </conditionalFormatting>
  <conditionalFormatting sqref="D587:E587">
    <cfRule type="cellIs" dxfId="29550" priority="43856" operator="lessThan">
      <formula>0</formula>
    </cfRule>
    <cfRule type="cellIs" dxfId="29549" priority="43857" operator="lessThan">
      <formula>0</formula>
    </cfRule>
  </conditionalFormatting>
  <conditionalFormatting sqref="F587">
    <cfRule type="expression" dxfId="29548" priority="43855">
      <formula>$I587=0</formula>
    </cfRule>
  </conditionalFormatting>
  <conditionalFormatting sqref="G587:H587">
    <cfRule type="cellIs" dxfId="29547" priority="43852" operator="lessThan">
      <formula>0</formula>
    </cfRule>
    <cfRule type="cellIs" dxfId="29546" priority="43853" operator="lessThan">
      <formula>0</formula>
    </cfRule>
  </conditionalFormatting>
  <conditionalFormatting sqref="I587">
    <cfRule type="expression" dxfId="29545" priority="43851">
      <formula>$I587=0</formula>
    </cfRule>
  </conditionalFormatting>
  <conditionalFormatting sqref="J587">
    <cfRule type="expression" dxfId="29544" priority="43850">
      <formula>$I587=0</formula>
    </cfRule>
  </conditionalFormatting>
  <conditionalFormatting sqref="K587">
    <cfRule type="expression" dxfId="29543" priority="43847">
      <formula>$I587=0</formula>
    </cfRule>
  </conditionalFormatting>
  <conditionalFormatting sqref="M587">
    <cfRule type="expression" dxfId="29542" priority="43843">
      <formula>$I587=0</formula>
    </cfRule>
  </conditionalFormatting>
  <conditionalFormatting sqref="N587:P587">
    <cfRule type="expression" dxfId="29541" priority="43842">
      <formula>$I587=0</formula>
    </cfRule>
  </conditionalFormatting>
  <conditionalFormatting sqref="O587:P587">
    <cfRule type="cellIs" dxfId="29540" priority="43840" operator="lessThan">
      <formula>0</formula>
    </cfRule>
    <cfRule type="cellIs" dxfId="29539" priority="43841" operator="lessThan">
      <formula>0</formula>
    </cfRule>
  </conditionalFormatting>
  <conditionalFormatting sqref="Q587">
    <cfRule type="expression" dxfId="29538" priority="43839">
      <formula>$I587=0</formula>
    </cfRule>
  </conditionalFormatting>
  <conditionalFormatting sqref="R587:T587">
    <cfRule type="expression" dxfId="29537" priority="43838">
      <formula>$I587=0</formula>
    </cfRule>
  </conditionalFormatting>
  <conditionalFormatting sqref="S587:T587">
    <cfRule type="cellIs" dxfId="29536" priority="43836" operator="lessThan">
      <formula>0</formula>
    </cfRule>
    <cfRule type="cellIs" dxfId="29535" priority="43837" operator="lessThan">
      <formula>0</formula>
    </cfRule>
  </conditionalFormatting>
  <conditionalFormatting sqref="U587">
    <cfRule type="expression" dxfId="29534" priority="43835">
      <formula>$I587=0</formula>
    </cfRule>
  </conditionalFormatting>
  <conditionalFormatting sqref="B588">
    <cfRule type="expression" dxfId="29533" priority="43834">
      <formula>$I588=0</formula>
    </cfRule>
  </conditionalFormatting>
  <conditionalFormatting sqref="F588">
    <cfRule type="expression" dxfId="29532" priority="43833">
      <formula>$I588=0</formula>
    </cfRule>
  </conditionalFormatting>
  <conditionalFormatting sqref="I588">
    <cfRule type="expression" dxfId="29531" priority="43832">
      <formula>$I588=0</formula>
    </cfRule>
  </conditionalFormatting>
  <conditionalFormatting sqref="K588">
    <cfRule type="expression" dxfId="29530" priority="43831">
      <formula>$I588=0</formula>
    </cfRule>
  </conditionalFormatting>
  <conditionalFormatting sqref="M588">
    <cfRule type="expression" dxfId="29529" priority="43830">
      <formula>$I588=0</formula>
    </cfRule>
  </conditionalFormatting>
  <conditionalFormatting sqref="Q588">
    <cfRule type="expression" dxfId="29528" priority="43829">
      <formula>$I588=0</formula>
    </cfRule>
  </conditionalFormatting>
  <conditionalFormatting sqref="U588">
    <cfRule type="expression" dxfId="29527" priority="43828">
      <formula>$I588=0</formula>
    </cfRule>
  </conditionalFormatting>
  <conditionalFormatting sqref="B589">
    <cfRule type="expression" dxfId="29526" priority="43824">
      <formula>$I589=0</formula>
    </cfRule>
  </conditionalFormatting>
  <conditionalFormatting sqref="C589:E589">
    <cfRule type="expression" dxfId="29525" priority="43823">
      <formula>$I589=0</formula>
    </cfRule>
  </conditionalFormatting>
  <conditionalFormatting sqref="D589:E589">
    <cfRule type="cellIs" dxfId="29524" priority="43821" operator="lessThan">
      <formula>0</formula>
    </cfRule>
    <cfRule type="cellIs" dxfId="29523" priority="43822" operator="lessThan">
      <formula>0</formula>
    </cfRule>
  </conditionalFormatting>
  <conditionalFormatting sqref="F589">
    <cfRule type="expression" dxfId="29522" priority="43820">
      <formula>$I589=0</formula>
    </cfRule>
  </conditionalFormatting>
  <conditionalFormatting sqref="G589:H589">
    <cfRule type="cellIs" dxfId="29521" priority="43817" operator="lessThan">
      <formula>0</formula>
    </cfRule>
    <cfRule type="cellIs" dxfId="29520" priority="43818" operator="lessThan">
      <formula>0</formula>
    </cfRule>
  </conditionalFormatting>
  <conditionalFormatting sqref="I589">
    <cfRule type="expression" dxfId="29519" priority="43816">
      <formula>$I589=0</formula>
    </cfRule>
  </conditionalFormatting>
  <conditionalFormatting sqref="J589">
    <cfRule type="expression" dxfId="29518" priority="43815">
      <formula>$I589=0</formula>
    </cfRule>
  </conditionalFormatting>
  <conditionalFormatting sqref="K589">
    <cfRule type="expression" dxfId="29517" priority="43812">
      <formula>$I589=0</formula>
    </cfRule>
  </conditionalFormatting>
  <conditionalFormatting sqref="M589">
    <cfRule type="expression" dxfId="29516" priority="43808">
      <formula>$I589=0</formula>
    </cfRule>
  </conditionalFormatting>
  <conditionalFormatting sqref="N589:P589">
    <cfRule type="expression" dxfId="29515" priority="43807">
      <formula>$I589=0</formula>
    </cfRule>
  </conditionalFormatting>
  <conditionalFormatting sqref="O589:P589">
    <cfRule type="cellIs" dxfId="29514" priority="43805" operator="lessThan">
      <formula>0</formula>
    </cfRule>
    <cfRule type="cellIs" dxfId="29513" priority="43806" operator="lessThan">
      <formula>0</formula>
    </cfRule>
  </conditionalFormatting>
  <conditionalFormatting sqref="Q589">
    <cfRule type="expression" dxfId="29512" priority="43804">
      <formula>$I589=0</formula>
    </cfRule>
  </conditionalFormatting>
  <conditionalFormatting sqref="R589:T589">
    <cfRule type="expression" dxfId="29511" priority="43803">
      <formula>$I589=0</formula>
    </cfRule>
  </conditionalFormatting>
  <conditionalFormatting sqref="S589:T589">
    <cfRule type="cellIs" dxfId="29510" priority="43801" operator="lessThan">
      <formula>0</formula>
    </cfRule>
    <cfRule type="cellIs" dxfId="29509" priority="43802" operator="lessThan">
      <formula>0</formula>
    </cfRule>
  </conditionalFormatting>
  <conditionalFormatting sqref="U589">
    <cfRule type="expression" dxfId="29508" priority="43800">
      <formula>$I589=0</formula>
    </cfRule>
  </conditionalFormatting>
  <conditionalFormatting sqref="B590">
    <cfRule type="expression" dxfId="29507" priority="43799">
      <formula>$I590=0</formula>
    </cfRule>
  </conditionalFormatting>
  <conditionalFormatting sqref="F590">
    <cfRule type="expression" dxfId="29506" priority="43798">
      <formula>$I590=0</formula>
    </cfRule>
  </conditionalFormatting>
  <conditionalFormatting sqref="I590">
    <cfRule type="expression" dxfId="29505" priority="43797">
      <formula>$I590=0</formula>
    </cfRule>
  </conditionalFormatting>
  <conditionalFormatting sqref="K590">
    <cfRule type="expression" dxfId="29504" priority="43796">
      <formula>$I590=0</formula>
    </cfRule>
  </conditionalFormatting>
  <conditionalFormatting sqref="M590">
    <cfRule type="expression" dxfId="29503" priority="43795">
      <formula>$I590=0</formula>
    </cfRule>
  </conditionalFormatting>
  <conditionalFormatting sqref="Q590">
    <cfRule type="expression" dxfId="29502" priority="43794">
      <formula>$I590=0</formula>
    </cfRule>
  </conditionalFormatting>
  <conditionalFormatting sqref="U590">
    <cfRule type="expression" dxfId="29501" priority="43793">
      <formula>$I590=0</formula>
    </cfRule>
  </conditionalFormatting>
  <conditionalFormatting sqref="B591">
    <cfRule type="expression" dxfId="29500" priority="43789">
      <formula>$I591=0</formula>
    </cfRule>
  </conditionalFormatting>
  <conditionalFormatting sqref="C591:E591">
    <cfRule type="expression" dxfId="29499" priority="43788">
      <formula>$I591=0</formula>
    </cfRule>
  </conditionalFormatting>
  <conditionalFormatting sqref="D591:E591">
    <cfRule type="cellIs" dxfId="29498" priority="43786" operator="lessThan">
      <formula>0</formula>
    </cfRule>
    <cfRule type="cellIs" dxfId="29497" priority="43787" operator="lessThan">
      <formula>0</formula>
    </cfRule>
  </conditionalFormatting>
  <conditionalFormatting sqref="F591">
    <cfRule type="expression" dxfId="29496" priority="43785">
      <formula>$I591=0</formula>
    </cfRule>
  </conditionalFormatting>
  <conditionalFormatting sqref="G591:H591">
    <cfRule type="cellIs" dxfId="29495" priority="43782" operator="lessThan">
      <formula>0</formula>
    </cfRule>
    <cfRule type="cellIs" dxfId="29494" priority="43783" operator="lessThan">
      <formula>0</formula>
    </cfRule>
  </conditionalFormatting>
  <conditionalFormatting sqref="I591">
    <cfRule type="expression" dxfId="29493" priority="43781">
      <formula>$I591=0</formula>
    </cfRule>
  </conditionalFormatting>
  <conditionalFormatting sqref="J591">
    <cfRule type="expression" dxfId="29492" priority="43780">
      <formula>$I591=0</formula>
    </cfRule>
  </conditionalFormatting>
  <conditionalFormatting sqref="K591">
    <cfRule type="expression" dxfId="29491" priority="43777">
      <formula>$I591=0</formula>
    </cfRule>
  </conditionalFormatting>
  <conditionalFormatting sqref="M591">
    <cfRule type="expression" dxfId="29490" priority="43773">
      <formula>$I591=0</formula>
    </cfRule>
  </conditionalFormatting>
  <conditionalFormatting sqref="N591:P591">
    <cfRule type="expression" dxfId="29489" priority="43772">
      <formula>$I591=0</formula>
    </cfRule>
  </conditionalFormatting>
  <conditionalFormatting sqref="O591:P591">
    <cfRule type="cellIs" dxfId="29488" priority="43770" operator="lessThan">
      <formula>0</formula>
    </cfRule>
    <cfRule type="cellIs" dxfId="29487" priority="43771" operator="lessThan">
      <formula>0</formula>
    </cfRule>
  </conditionalFormatting>
  <conditionalFormatting sqref="Q591">
    <cfRule type="expression" dxfId="29486" priority="43769">
      <formula>$I591=0</formula>
    </cfRule>
  </conditionalFormatting>
  <conditionalFormatting sqref="R591:T591">
    <cfRule type="expression" dxfId="29485" priority="43768">
      <formula>$I591=0</formula>
    </cfRule>
  </conditionalFormatting>
  <conditionalFormatting sqref="S591:T591">
    <cfRule type="cellIs" dxfId="29484" priority="43766" operator="lessThan">
      <formula>0</formula>
    </cfRule>
    <cfRule type="cellIs" dxfId="29483" priority="43767" operator="lessThan">
      <formula>0</formula>
    </cfRule>
  </conditionalFormatting>
  <conditionalFormatting sqref="U591">
    <cfRule type="expression" dxfId="29482" priority="43765">
      <formula>$I591=0</formula>
    </cfRule>
  </conditionalFormatting>
  <conditionalFormatting sqref="B592">
    <cfRule type="expression" dxfId="29481" priority="43764">
      <formula>$I592=0</formula>
    </cfRule>
  </conditionalFormatting>
  <conditionalFormatting sqref="F592">
    <cfRule type="expression" dxfId="29480" priority="43763">
      <formula>$I592=0</formula>
    </cfRule>
  </conditionalFormatting>
  <conditionalFormatting sqref="I592">
    <cfRule type="expression" dxfId="29479" priority="43762">
      <formula>$I592=0</formula>
    </cfRule>
  </conditionalFormatting>
  <conditionalFormatting sqref="K592">
    <cfRule type="expression" dxfId="29478" priority="43761">
      <formula>$I592=0</formula>
    </cfRule>
  </conditionalFormatting>
  <conditionalFormatting sqref="M592">
    <cfRule type="expression" dxfId="29477" priority="43760">
      <formula>$I592=0</formula>
    </cfRule>
  </conditionalFormatting>
  <conditionalFormatting sqref="Q592">
    <cfRule type="expression" dxfId="29476" priority="43759">
      <formula>$I592=0</formula>
    </cfRule>
  </conditionalFormatting>
  <conditionalFormatting sqref="U592">
    <cfRule type="expression" dxfId="29475" priority="43758">
      <formula>$I592=0</formula>
    </cfRule>
  </conditionalFormatting>
  <conditionalFormatting sqref="B593">
    <cfRule type="expression" dxfId="29474" priority="43754">
      <formula>$I593=0</formula>
    </cfRule>
  </conditionalFormatting>
  <conditionalFormatting sqref="C593:E593">
    <cfRule type="expression" dxfId="29473" priority="43753">
      <formula>$I593=0</formula>
    </cfRule>
  </conditionalFormatting>
  <conditionalFormatting sqref="D593:E593">
    <cfRule type="cellIs" dxfId="29472" priority="43751" operator="lessThan">
      <formula>0</formula>
    </cfRule>
    <cfRule type="cellIs" dxfId="29471" priority="43752" operator="lessThan">
      <formula>0</formula>
    </cfRule>
  </conditionalFormatting>
  <conditionalFormatting sqref="F593">
    <cfRule type="expression" dxfId="29470" priority="43750">
      <formula>$I593=0</formula>
    </cfRule>
  </conditionalFormatting>
  <conditionalFormatting sqref="G593:H593">
    <cfRule type="cellIs" dxfId="29469" priority="43747" operator="lessThan">
      <formula>0</formula>
    </cfRule>
    <cfRule type="cellIs" dxfId="29468" priority="43748" operator="lessThan">
      <formula>0</formula>
    </cfRule>
  </conditionalFormatting>
  <conditionalFormatting sqref="I593">
    <cfRule type="expression" dxfId="29467" priority="43746">
      <formula>$I593=0</formula>
    </cfRule>
  </conditionalFormatting>
  <conditionalFormatting sqref="J593">
    <cfRule type="expression" dxfId="29466" priority="43745">
      <formula>$I593=0</formula>
    </cfRule>
  </conditionalFormatting>
  <conditionalFormatting sqref="K593">
    <cfRule type="expression" dxfId="29465" priority="43742">
      <formula>$I593=0</formula>
    </cfRule>
  </conditionalFormatting>
  <conditionalFormatting sqref="M593">
    <cfRule type="expression" dxfId="29464" priority="43738">
      <formula>$I593=0</formula>
    </cfRule>
  </conditionalFormatting>
  <conditionalFormatting sqref="N593:P593">
    <cfRule type="expression" dxfId="29463" priority="43737">
      <formula>$I593=0</formula>
    </cfRule>
  </conditionalFormatting>
  <conditionalFormatting sqref="O593:P593">
    <cfRule type="cellIs" dxfId="29462" priority="43735" operator="lessThan">
      <formula>0</formula>
    </cfRule>
    <cfRule type="cellIs" dxfId="29461" priority="43736" operator="lessThan">
      <formula>0</formula>
    </cfRule>
  </conditionalFormatting>
  <conditionalFormatting sqref="Q593">
    <cfRule type="expression" dxfId="29460" priority="43734">
      <formula>$I593=0</formula>
    </cfRule>
  </conditionalFormatting>
  <conditionalFormatting sqref="R593:T593">
    <cfRule type="expression" dxfId="29459" priority="43733">
      <formula>$I593=0</formula>
    </cfRule>
  </conditionalFormatting>
  <conditionalFormatting sqref="S593:T593">
    <cfRule type="cellIs" dxfId="29458" priority="43731" operator="lessThan">
      <formula>0</formula>
    </cfRule>
    <cfRule type="cellIs" dxfId="29457" priority="43732" operator="lessThan">
      <formula>0</formula>
    </cfRule>
  </conditionalFormatting>
  <conditionalFormatting sqref="U593">
    <cfRule type="expression" dxfId="29456" priority="43730">
      <formula>$I593=0</formula>
    </cfRule>
  </conditionalFormatting>
  <conditionalFormatting sqref="B594">
    <cfRule type="expression" dxfId="29455" priority="43729">
      <formula>$I594=0</formula>
    </cfRule>
  </conditionalFormatting>
  <conditionalFormatting sqref="F594">
    <cfRule type="expression" dxfId="29454" priority="43728">
      <formula>$I594=0</formula>
    </cfRule>
  </conditionalFormatting>
  <conditionalFormatting sqref="I594">
    <cfRule type="expression" dxfId="29453" priority="43727">
      <formula>$I594=0</formula>
    </cfRule>
  </conditionalFormatting>
  <conditionalFormatting sqref="K594">
    <cfRule type="expression" dxfId="29452" priority="43726">
      <formula>$I594=0</formula>
    </cfRule>
  </conditionalFormatting>
  <conditionalFormatting sqref="M594">
    <cfRule type="expression" dxfId="29451" priority="43725">
      <formula>$I594=0</formula>
    </cfRule>
  </conditionalFormatting>
  <conditionalFormatting sqref="Q594">
    <cfRule type="expression" dxfId="29450" priority="43724">
      <formula>$I594=0</formula>
    </cfRule>
  </conditionalFormatting>
  <conditionalFormatting sqref="U594">
    <cfRule type="expression" dxfId="29449" priority="43723">
      <formula>$I594=0</formula>
    </cfRule>
  </conditionalFormatting>
  <conditionalFormatting sqref="B595">
    <cfRule type="expression" dxfId="29448" priority="43719">
      <formula>$I595=0</formula>
    </cfRule>
  </conditionalFormatting>
  <conditionalFormatting sqref="C595:E595">
    <cfRule type="expression" dxfId="29447" priority="43718">
      <formula>$I595=0</formula>
    </cfRule>
  </conditionalFormatting>
  <conditionalFormatting sqref="D595:E595">
    <cfRule type="cellIs" dxfId="29446" priority="43716" operator="lessThan">
      <formula>0</formula>
    </cfRule>
    <cfRule type="cellIs" dxfId="29445" priority="43717" operator="lessThan">
      <formula>0</formula>
    </cfRule>
  </conditionalFormatting>
  <conditionalFormatting sqref="F595">
    <cfRule type="expression" dxfId="29444" priority="43715">
      <formula>$I595=0</formula>
    </cfRule>
  </conditionalFormatting>
  <conditionalFormatting sqref="G595:H595">
    <cfRule type="cellIs" dxfId="29443" priority="43712" operator="lessThan">
      <formula>0</formula>
    </cfRule>
    <cfRule type="cellIs" dxfId="29442" priority="43713" operator="lessThan">
      <formula>0</formula>
    </cfRule>
  </conditionalFormatting>
  <conditionalFormatting sqref="I595">
    <cfRule type="expression" dxfId="29441" priority="43711">
      <formula>$I595=0</formula>
    </cfRule>
  </conditionalFormatting>
  <conditionalFormatting sqref="J595">
    <cfRule type="expression" dxfId="29440" priority="43710">
      <formula>$I595=0</formula>
    </cfRule>
  </conditionalFormatting>
  <conditionalFormatting sqref="K595">
    <cfRule type="expression" dxfId="29439" priority="43707">
      <formula>$I595=0</formula>
    </cfRule>
  </conditionalFormatting>
  <conditionalFormatting sqref="M595">
    <cfRule type="expression" dxfId="29438" priority="43703">
      <formula>$I595=0</formula>
    </cfRule>
  </conditionalFormatting>
  <conditionalFormatting sqref="N595:P595">
    <cfRule type="expression" dxfId="29437" priority="43702">
      <formula>$I595=0</formula>
    </cfRule>
  </conditionalFormatting>
  <conditionalFormatting sqref="O595:P595">
    <cfRule type="cellIs" dxfId="29436" priority="43700" operator="lessThan">
      <formula>0</formula>
    </cfRule>
    <cfRule type="cellIs" dxfId="29435" priority="43701" operator="lessThan">
      <formula>0</formula>
    </cfRule>
  </conditionalFormatting>
  <conditionalFormatting sqref="Q595">
    <cfRule type="expression" dxfId="29434" priority="43699">
      <formula>$I595=0</formula>
    </cfRule>
  </conditionalFormatting>
  <conditionalFormatting sqref="R595:T595">
    <cfRule type="expression" dxfId="29433" priority="43698">
      <formula>$I595=0</formula>
    </cfRule>
  </conditionalFormatting>
  <conditionalFormatting sqref="S595:T595">
    <cfRule type="cellIs" dxfId="29432" priority="43696" operator="lessThan">
      <formula>0</formula>
    </cfRule>
    <cfRule type="cellIs" dxfId="29431" priority="43697" operator="lessThan">
      <formula>0</formula>
    </cfRule>
  </conditionalFormatting>
  <conditionalFormatting sqref="U595">
    <cfRule type="expression" dxfId="29430" priority="43695">
      <formula>$I595=0</formula>
    </cfRule>
  </conditionalFormatting>
  <conditionalFormatting sqref="B596">
    <cfRule type="expression" dxfId="29429" priority="43694">
      <formula>$I596=0</formula>
    </cfRule>
  </conditionalFormatting>
  <conditionalFormatting sqref="F596">
    <cfRule type="expression" dxfId="29428" priority="43693">
      <formula>$I596=0</formula>
    </cfRule>
  </conditionalFormatting>
  <conditionalFormatting sqref="I596">
    <cfRule type="expression" dxfId="29427" priority="43692">
      <formula>$I596=0</formula>
    </cfRule>
  </conditionalFormatting>
  <conditionalFormatting sqref="K596">
    <cfRule type="expression" dxfId="29426" priority="43691">
      <formula>$I596=0</formula>
    </cfRule>
  </conditionalFormatting>
  <conditionalFormatting sqref="M596">
    <cfRule type="expression" dxfId="29425" priority="43690">
      <formula>$I596=0</formula>
    </cfRule>
  </conditionalFormatting>
  <conditionalFormatting sqref="Q596">
    <cfRule type="expression" dxfId="29424" priority="43689">
      <formula>$I596=0</formula>
    </cfRule>
  </conditionalFormatting>
  <conditionalFormatting sqref="U596">
    <cfRule type="expression" dxfId="29423" priority="43688">
      <formula>$I596=0</formula>
    </cfRule>
  </conditionalFormatting>
  <conditionalFormatting sqref="B597">
    <cfRule type="expression" dxfId="29422" priority="43684">
      <formula>$I597=0</formula>
    </cfRule>
  </conditionalFormatting>
  <conditionalFormatting sqref="C597:E597">
    <cfRule type="expression" dxfId="29421" priority="43683">
      <formula>$I597=0</formula>
    </cfRule>
  </conditionalFormatting>
  <conditionalFormatting sqref="D597:E597">
    <cfRule type="cellIs" dxfId="29420" priority="43681" operator="lessThan">
      <formula>0</formula>
    </cfRule>
    <cfRule type="cellIs" dxfId="29419" priority="43682" operator="lessThan">
      <formula>0</formula>
    </cfRule>
  </conditionalFormatting>
  <conditionalFormatting sqref="F597">
    <cfRule type="expression" dxfId="29418" priority="43680">
      <formula>$I597=0</formula>
    </cfRule>
  </conditionalFormatting>
  <conditionalFormatting sqref="G597:H597">
    <cfRule type="cellIs" dxfId="29417" priority="43677" operator="lessThan">
      <formula>0</formula>
    </cfRule>
    <cfRule type="cellIs" dxfId="29416" priority="43678" operator="lessThan">
      <formula>0</formula>
    </cfRule>
  </conditionalFormatting>
  <conditionalFormatting sqref="I597">
    <cfRule type="expression" dxfId="29415" priority="43676">
      <formula>$I597=0</formula>
    </cfRule>
  </conditionalFormatting>
  <conditionalFormatting sqref="J597">
    <cfRule type="expression" dxfId="29414" priority="43675">
      <formula>$I597=0</formula>
    </cfRule>
  </conditionalFormatting>
  <conditionalFormatting sqref="K597">
    <cfRule type="expression" dxfId="29413" priority="43672">
      <formula>$I597=0</formula>
    </cfRule>
  </conditionalFormatting>
  <conditionalFormatting sqref="M597">
    <cfRule type="expression" dxfId="29412" priority="43668">
      <formula>$I597=0</formula>
    </cfRule>
  </conditionalFormatting>
  <conditionalFormatting sqref="N597:P597">
    <cfRule type="expression" dxfId="29411" priority="43667">
      <formula>$I597=0</formula>
    </cfRule>
  </conditionalFormatting>
  <conditionalFormatting sqref="O597:P597">
    <cfRule type="cellIs" dxfId="29410" priority="43665" operator="lessThan">
      <formula>0</formula>
    </cfRule>
    <cfRule type="cellIs" dxfId="29409" priority="43666" operator="lessThan">
      <formula>0</formula>
    </cfRule>
  </conditionalFormatting>
  <conditionalFormatting sqref="Q597">
    <cfRule type="expression" dxfId="29408" priority="43664">
      <formula>$I597=0</formula>
    </cfRule>
  </conditionalFormatting>
  <conditionalFormatting sqref="R597:T597">
    <cfRule type="expression" dxfId="29407" priority="43663">
      <formula>$I597=0</formula>
    </cfRule>
  </conditionalFormatting>
  <conditionalFormatting sqref="S597:T597">
    <cfRule type="cellIs" dxfId="29406" priority="43661" operator="lessThan">
      <formula>0</formula>
    </cfRule>
    <cfRule type="cellIs" dxfId="29405" priority="43662" operator="lessThan">
      <formula>0</formula>
    </cfRule>
  </conditionalFormatting>
  <conditionalFormatting sqref="U597">
    <cfRule type="expression" dxfId="29404" priority="43660">
      <formula>$I597=0</formula>
    </cfRule>
  </conditionalFormatting>
  <conditionalFormatting sqref="B598">
    <cfRule type="expression" dxfId="29403" priority="43659">
      <formula>$I598=0</formula>
    </cfRule>
  </conditionalFormatting>
  <conditionalFormatting sqref="F598">
    <cfRule type="expression" dxfId="29402" priority="43658">
      <formula>$I598=0</formula>
    </cfRule>
  </conditionalFormatting>
  <conditionalFormatting sqref="I598">
    <cfRule type="expression" dxfId="29401" priority="43657">
      <formula>$I598=0</formula>
    </cfRule>
  </conditionalFormatting>
  <conditionalFormatting sqref="K598">
    <cfRule type="expression" dxfId="29400" priority="43656">
      <formula>$I598=0</formula>
    </cfRule>
  </conditionalFormatting>
  <conditionalFormatting sqref="M598">
    <cfRule type="expression" dxfId="29399" priority="43655">
      <formula>$I598=0</formula>
    </cfRule>
  </conditionalFormatting>
  <conditionalFormatting sqref="Q598">
    <cfRule type="expression" dxfId="29398" priority="43654">
      <formula>$I598=0</formula>
    </cfRule>
  </conditionalFormatting>
  <conditionalFormatting sqref="U598">
    <cfRule type="expression" dxfId="29397" priority="43653">
      <formula>$I598=0</formula>
    </cfRule>
  </conditionalFormatting>
  <conditionalFormatting sqref="B599">
    <cfRule type="expression" dxfId="29396" priority="43649">
      <formula>$I599=0</formula>
    </cfRule>
  </conditionalFormatting>
  <conditionalFormatting sqref="C599:E599">
    <cfRule type="expression" dxfId="29395" priority="43648">
      <formula>$I599=0</formula>
    </cfRule>
  </conditionalFormatting>
  <conditionalFormatting sqref="D599:E599">
    <cfRule type="cellIs" dxfId="29394" priority="43646" operator="lessThan">
      <formula>0</formula>
    </cfRule>
    <cfRule type="cellIs" dxfId="29393" priority="43647" operator="lessThan">
      <formula>0</formula>
    </cfRule>
  </conditionalFormatting>
  <conditionalFormatting sqref="F599">
    <cfRule type="expression" dxfId="29392" priority="43645">
      <formula>$I599=0</formula>
    </cfRule>
  </conditionalFormatting>
  <conditionalFormatting sqref="G599:H599">
    <cfRule type="cellIs" dxfId="29391" priority="43642" operator="lessThan">
      <formula>0</formula>
    </cfRule>
    <cfRule type="cellIs" dxfId="29390" priority="43643" operator="lessThan">
      <formula>0</formula>
    </cfRule>
  </conditionalFormatting>
  <conditionalFormatting sqref="I599">
    <cfRule type="expression" dxfId="29389" priority="43641">
      <formula>$I599=0</formula>
    </cfRule>
  </conditionalFormatting>
  <conditionalFormatting sqref="J599">
    <cfRule type="expression" dxfId="29388" priority="43640">
      <formula>$I599=0</formula>
    </cfRule>
  </conditionalFormatting>
  <conditionalFormatting sqref="K599">
    <cfRule type="expression" dxfId="29387" priority="43637">
      <formula>$I599=0</formula>
    </cfRule>
  </conditionalFormatting>
  <conditionalFormatting sqref="M599">
    <cfRule type="expression" dxfId="29386" priority="43633">
      <formula>$I599=0</formula>
    </cfRule>
  </conditionalFormatting>
  <conditionalFormatting sqref="N599:P599">
    <cfRule type="expression" dxfId="29385" priority="43632">
      <formula>$I599=0</formula>
    </cfRule>
  </conditionalFormatting>
  <conditionalFormatting sqref="O599:P599">
    <cfRule type="cellIs" dxfId="29384" priority="43630" operator="lessThan">
      <formula>0</formula>
    </cfRule>
    <cfRule type="cellIs" dxfId="29383" priority="43631" operator="lessThan">
      <formula>0</formula>
    </cfRule>
  </conditionalFormatting>
  <conditionalFormatting sqref="Q599">
    <cfRule type="expression" dxfId="29382" priority="43629">
      <formula>$I599=0</formula>
    </cfRule>
  </conditionalFormatting>
  <conditionalFormatting sqref="R599:T599">
    <cfRule type="expression" dxfId="29381" priority="43628">
      <formula>$I599=0</formula>
    </cfRule>
  </conditionalFormatting>
  <conditionalFormatting sqref="S599:T599">
    <cfRule type="cellIs" dxfId="29380" priority="43626" operator="lessThan">
      <formula>0</formula>
    </cfRule>
    <cfRule type="cellIs" dxfId="29379" priority="43627" operator="lessThan">
      <formula>0</formula>
    </cfRule>
  </conditionalFormatting>
  <conditionalFormatting sqref="U599">
    <cfRule type="expression" dxfId="29378" priority="43625">
      <formula>$I599=0</formula>
    </cfRule>
  </conditionalFormatting>
  <conditionalFormatting sqref="B600">
    <cfRule type="expression" dxfId="29377" priority="43624">
      <formula>$I600=0</formula>
    </cfRule>
  </conditionalFormatting>
  <conditionalFormatting sqref="F600">
    <cfRule type="expression" dxfId="29376" priority="43623">
      <formula>$I600=0</formula>
    </cfRule>
  </conditionalFormatting>
  <conditionalFormatting sqref="I600">
    <cfRule type="expression" dxfId="29375" priority="43622">
      <formula>$I600=0</formula>
    </cfRule>
  </conditionalFormatting>
  <conditionalFormatting sqref="K600">
    <cfRule type="expression" dxfId="29374" priority="43621">
      <formula>$I600=0</formula>
    </cfRule>
  </conditionalFormatting>
  <conditionalFormatting sqref="M600">
    <cfRule type="expression" dxfId="29373" priority="43620">
      <formula>$I600=0</formula>
    </cfRule>
  </conditionalFormatting>
  <conditionalFormatting sqref="Q600">
    <cfRule type="expression" dxfId="29372" priority="43619">
      <formula>$I600=0</formula>
    </cfRule>
  </conditionalFormatting>
  <conditionalFormatting sqref="U600">
    <cfRule type="expression" dxfId="29371" priority="43618">
      <formula>$I600=0</formula>
    </cfRule>
  </conditionalFormatting>
  <conditionalFormatting sqref="B601">
    <cfRule type="expression" dxfId="29370" priority="43614">
      <formula>$I601=0</formula>
    </cfRule>
  </conditionalFormatting>
  <conditionalFormatting sqref="C601:E601">
    <cfRule type="expression" dxfId="29369" priority="43613">
      <formula>$I601=0</formula>
    </cfRule>
  </conditionalFormatting>
  <conditionalFormatting sqref="D601:E601">
    <cfRule type="cellIs" dxfId="29368" priority="43611" operator="lessThan">
      <formula>0</formula>
    </cfRule>
    <cfRule type="cellIs" dxfId="29367" priority="43612" operator="lessThan">
      <formula>0</formula>
    </cfRule>
  </conditionalFormatting>
  <conditionalFormatting sqref="F601">
    <cfRule type="expression" dxfId="29366" priority="43610">
      <formula>$I601=0</formula>
    </cfRule>
  </conditionalFormatting>
  <conditionalFormatting sqref="G601:H601">
    <cfRule type="cellIs" dxfId="29365" priority="43607" operator="lessThan">
      <formula>0</formula>
    </cfRule>
    <cfRule type="cellIs" dxfId="29364" priority="43608" operator="lessThan">
      <formula>0</formula>
    </cfRule>
  </conditionalFormatting>
  <conditionalFormatting sqref="I601">
    <cfRule type="expression" dxfId="29363" priority="43606">
      <formula>$I601=0</formula>
    </cfRule>
  </conditionalFormatting>
  <conditionalFormatting sqref="J601">
    <cfRule type="expression" dxfId="29362" priority="43605">
      <formula>$I601=0</formula>
    </cfRule>
  </conditionalFormatting>
  <conditionalFormatting sqref="K601">
    <cfRule type="expression" dxfId="29361" priority="43602">
      <formula>$I601=0</formula>
    </cfRule>
  </conditionalFormatting>
  <conditionalFormatting sqref="M601">
    <cfRule type="expression" dxfId="29360" priority="43598">
      <formula>$I601=0</formula>
    </cfRule>
  </conditionalFormatting>
  <conditionalFormatting sqref="N601:P601">
    <cfRule type="expression" dxfId="29359" priority="43597">
      <formula>$I601=0</formula>
    </cfRule>
  </conditionalFormatting>
  <conditionalFormatting sqref="O601:P601">
    <cfRule type="cellIs" dxfId="29358" priority="43595" operator="lessThan">
      <formula>0</formula>
    </cfRule>
    <cfRule type="cellIs" dxfId="29357" priority="43596" operator="lessThan">
      <formula>0</formula>
    </cfRule>
  </conditionalFormatting>
  <conditionalFormatting sqref="Q601">
    <cfRule type="expression" dxfId="29356" priority="43594">
      <formula>$I601=0</formula>
    </cfRule>
  </conditionalFormatting>
  <conditionalFormatting sqref="R601:T601">
    <cfRule type="expression" dxfId="29355" priority="43593">
      <formula>$I601=0</formula>
    </cfRule>
  </conditionalFormatting>
  <conditionalFormatting sqref="S601:T601">
    <cfRule type="cellIs" dxfId="29354" priority="43591" operator="lessThan">
      <formula>0</formula>
    </cfRule>
    <cfRule type="cellIs" dxfId="29353" priority="43592" operator="lessThan">
      <formula>0</formula>
    </cfRule>
  </conditionalFormatting>
  <conditionalFormatting sqref="U601">
    <cfRule type="expression" dxfId="29352" priority="43590">
      <formula>$I601=0</formula>
    </cfRule>
  </conditionalFormatting>
  <conditionalFormatting sqref="B602">
    <cfRule type="expression" dxfId="29351" priority="43589">
      <formula>$I602=0</formula>
    </cfRule>
  </conditionalFormatting>
  <conditionalFormatting sqref="F602">
    <cfRule type="expression" dxfId="29350" priority="43588">
      <formula>$I602=0</formula>
    </cfRule>
  </conditionalFormatting>
  <conditionalFormatting sqref="I602">
    <cfRule type="expression" dxfId="29349" priority="43587">
      <formula>$I602=0</formula>
    </cfRule>
  </conditionalFormatting>
  <conditionalFormatting sqref="K602">
    <cfRule type="expression" dxfId="29348" priority="43586">
      <formula>$I602=0</formula>
    </cfRule>
  </conditionalFormatting>
  <conditionalFormatting sqref="M602">
    <cfRule type="expression" dxfId="29347" priority="43585">
      <formula>$I602=0</formula>
    </cfRule>
  </conditionalFormatting>
  <conditionalFormatting sqref="Q602">
    <cfRule type="expression" dxfId="29346" priority="43584">
      <formula>$I602=0</formula>
    </cfRule>
  </conditionalFormatting>
  <conditionalFormatting sqref="U602">
    <cfRule type="expression" dxfId="29345" priority="43583">
      <formula>$I602=0</formula>
    </cfRule>
  </conditionalFormatting>
  <conditionalFormatting sqref="B603">
    <cfRule type="expression" dxfId="29344" priority="43579">
      <formula>$I603=0</formula>
    </cfRule>
  </conditionalFormatting>
  <conditionalFormatting sqref="C603:E603">
    <cfRule type="expression" dxfId="29343" priority="43578">
      <formula>$I603=0</formula>
    </cfRule>
  </conditionalFormatting>
  <conditionalFormatting sqref="D603:E603">
    <cfRule type="cellIs" dxfId="29342" priority="43576" operator="lessThan">
      <formula>0</formula>
    </cfRule>
    <cfRule type="cellIs" dxfId="29341" priority="43577" operator="lessThan">
      <formula>0</formula>
    </cfRule>
  </conditionalFormatting>
  <conditionalFormatting sqref="F603">
    <cfRule type="expression" dxfId="29340" priority="43575">
      <formula>$I603=0</formula>
    </cfRule>
  </conditionalFormatting>
  <conditionalFormatting sqref="G603:H603">
    <cfRule type="cellIs" dxfId="29339" priority="43572" operator="lessThan">
      <formula>0</formula>
    </cfRule>
    <cfRule type="cellIs" dxfId="29338" priority="43573" operator="lessThan">
      <formula>0</formula>
    </cfRule>
  </conditionalFormatting>
  <conditionalFormatting sqref="I603">
    <cfRule type="expression" dxfId="29337" priority="43571">
      <formula>$I603=0</formula>
    </cfRule>
  </conditionalFormatting>
  <conditionalFormatting sqref="J603">
    <cfRule type="expression" dxfId="29336" priority="43570">
      <formula>$I603=0</formula>
    </cfRule>
  </conditionalFormatting>
  <conditionalFormatting sqref="K603">
    <cfRule type="expression" dxfId="29335" priority="43567">
      <formula>$I603=0</formula>
    </cfRule>
  </conditionalFormatting>
  <conditionalFormatting sqref="M603">
    <cfRule type="expression" dxfId="29334" priority="43563">
      <formula>$I603=0</formula>
    </cfRule>
  </conditionalFormatting>
  <conditionalFormatting sqref="N603:P603">
    <cfRule type="expression" dxfId="29333" priority="43562">
      <formula>$I603=0</formula>
    </cfRule>
  </conditionalFormatting>
  <conditionalFormatting sqref="O603:P603">
    <cfRule type="cellIs" dxfId="29332" priority="43560" operator="lessThan">
      <formula>0</formula>
    </cfRule>
    <cfRule type="cellIs" dxfId="29331" priority="43561" operator="lessThan">
      <formula>0</formula>
    </cfRule>
  </conditionalFormatting>
  <conditionalFormatting sqref="Q603">
    <cfRule type="expression" dxfId="29330" priority="43559">
      <formula>$I603=0</formula>
    </cfRule>
  </conditionalFormatting>
  <conditionalFormatting sqref="R603:T603">
    <cfRule type="expression" dxfId="29329" priority="43558">
      <formula>$I603=0</formula>
    </cfRule>
  </conditionalFormatting>
  <conditionalFormatting sqref="S603:T603">
    <cfRule type="cellIs" dxfId="29328" priority="43556" operator="lessThan">
      <formula>0</formula>
    </cfRule>
    <cfRule type="cellIs" dxfId="29327" priority="43557" operator="lessThan">
      <formula>0</formula>
    </cfRule>
  </conditionalFormatting>
  <conditionalFormatting sqref="U603">
    <cfRule type="expression" dxfId="29326" priority="43555">
      <formula>$I603=0</formula>
    </cfRule>
  </conditionalFormatting>
  <conditionalFormatting sqref="B604">
    <cfRule type="expression" dxfId="29325" priority="43554">
      <formula>$I604=0</formula>
    </cfRule>
  </conditionalFormatting>
  <conditionalFormatting sqref="F604">
    <cfRule type="expression" dxfId="29324" priority="43553">
      <formula>$I604=0</formula>
    </cfRule>
  </conditionalFormatting>
  <conditionalFormatting sqref="I604">
    <cfRule type="expression" dxfId="29323" priority="43552">
      <formula>$I604=0</formula>
    </cfRule>
  </conditionalFormatting>
  <conditionalFormatting sqref="K604">
    <cfRule type="expression" dxfId="29322" priority="43551">
      <formula>$I604=0</formula>
    </cfRule>
  </conditionalFormatting>
  <conditionalFormatting sqref="M604">
    <cfRule type="expression" dxfId="29321" priority="43550">
      <formula>$I604=0</formula>
    </cfRule>
  </conditionalFormatting>
  <conditionalFormatting sqref="Q604">
    <cfRule type="expression" dxfId="29320" priority="43549">
      <formula>$I604=0</formula>
    </cfRule>
  </conditionalFormatting>
  <conditionalFormatting sqref="U604">
    <cfRule type="expression" dxfId="29319" priority="43548">
      <formula>$I604=0</formula>
    </cfRule>
  </conditionalFormatting>
  <conditionalFormatting sqref="B605">
    <cfRule type="expression" dxfId="29318" priority="43544">
      <formula>$I605=0</formula>
    </cfRule>
  </conditionalFormatting>
  <conditionalFormatting sqref="C605:E605">
    <cfRule type="expression" dxfId="29317" priority="43543">
      <formula>$I605=0</formula>
    </cfRule>
  </conditionalFormatting>
  <conditionalFormatting sqref="D605:E605">
    <cfRule type="cellIs" dxfId="29316" priority="43541" operator="lessThan">
      <formula>0</formula>
    </cfRule>
    <cfRule type="cellIs" dxfId="29315" priority="43542" operator="lessThan">
      <formula>0</formula>
    </cfRule>
  </conditionalFormatting>
  <conditionalFormatting sqref="F605">
    <cfRule type="expression" dxfId="29314" priority="43540">
      <formula>$I605=0</formula>
    </cfRule>
  </conditionalFormatting>
  <conditionalFormatting sqref="G605:H605">
    <cfRule type="cellIs" dxfId="29313" priority="43537" operator="lessThan">
      <formula>0</formula>
    </cfRule>
    <cfRule type="cellIs" dxfId="29312" priority="43538" operator="lessThan">
      <formula>0</formula>
    </cfRule>
  </conditionalFormatting>
  <conditionalFormatting sqref="I605">
    <cfRule type="expression" dxfId="29311" priority="43536">
      <formula>$I605=0</formula>
    </cfRule>
  </conditionalFormatting>
  <conditionalFormatting sqref="J605">
    <cfRule type="expression" dxfId="29310" priority="43535">
      <formula>$I605=0</formula>
    </cfRule>
  </conditionalFormatting>
  <conditionalFormatting sqref="K605">
    <cfRule type="expression" dxfId="29309" priority="43532">
      <formula>$I605=0</formula>
    </cfRule>
  </conditionalFormatting>
  <conditionalFormatting sqref="M605">
    <cfRule type="expression" dxfId="29308" priority="43528">
      <formula>$I605=0</formula>
    </cfRule>
  </conditionalFormatting>
  <conditionalFormatting sqref="N605:P605">
    <cfRule type="expression" dxfId="29307" priority="43527">
      <formula>$I605=0</formula>
    </cfRule>
  </conditionalFormatting>
  <conditionalFormatting sqref="O605:P605">
    <cfRule type="cellIs" dxfId="29306" priority="43525" operator="lessThan">
      <formula>0</formula>
    </cfRule>
    <cfRule type="cellIs" dxfId="29305" priority="43526" operator="lessThan">
      <formula>0</formula>
    </cfRule>
  </conditionalFormatting>
  <conditionalFormatting sqref="Q605">
    <cfRule type="expression" dxfId="29304" priority="43524">
      <formula>$I605=0</formula>
    </cfRule>
  </conditionalFormatting>
  <conditionalFormatting sqref="R605:T605">
    <cfRule type="expression" dxfId="29303" priority="43523">
      <formula>$I605=0</formula>
    </cfRule>
  </conditionalFormatting>
  <conditionalFormatting sqref="S605:T605">
    <cfRule type="cellIs" dxfId="29302" priority="43521" operator="lessThan">
      <formula>0</formula>
    </cfRule>
    <cfRule type="cellIs" dxfId="29301" priority="43522" operator="lessThan">
      <formula>0</formula>
    </cfRule>
  </conditionalFormatting>
  <conditionalFormatting sqref="U605">
    <cfRule type="expression" dxfId="29300" priority="43520">
      <formula>$I605=0</formula>
    </cfRule>
  </conditionalFormatting>
  <conditionalFormatting sqref="B606">
    <cfRule type="expression" dxfId="29299" priority="43519">
      <formula>$I606=0</formula>
    </cfRule>
  </conditionalFormatting>
  <conditionalFormatting sqref="F606">
    <cfRule type="expression" dxfId="29298" priority="43518">
      <formula>$I606=0</formula>
    </cfRule>
  </conditionalFormatting>
  <conditionalFormatting sqref="I606">
    <cfRule type="expression" dxfId="29297" priority="43517">
      <formula>$I606=0</formula>
    </cfRule>
  </conditionalFormatting>
  <conditionalFormatting sqref="K606">
    <cfRule type="expression" dxfId="29296" priority="43516">
      <formula>$I606=0</formula>
    </cfRule>
  </conditionalFormatting>
  <conditionalFormatting sqref="M606">
    <cfRule type="expression" dxfId="29295" priority="43515">
      <formula>$I606=0</formula>
    </cfRule>
  </conditionalFormatting>
  <conditionalFormatting sqref="Q606">
    <cfRule type="expression" dxfId="29294" priority="43514">
      <formula>$I606=0</formula>
    </cfRule>
  </conditionalFormatting>
  <conditionalFormatting sqref="U606">
    <cfRule type="expression" dxfId="29293" priority="43513">
      <formula>$I606=0</formula>
    </cfRule>
  </conditionalFormatting>
  <conditionalFormatting sqref="B607">
    <cfRule type="expression" dxfId="29292" priority="43509">
      <formula>$I607=0</formula>
    </cfRule>
  </conditionalFormatting>
  <conditionalFormatting sqref="C607:E607">
    <cfRule type="expression" dxfId="29291" priority="43508">
      <formula>$I607=0</formula>
    </cfRule>
  </conditionalFormatting>
  <conditionalFormatting sqref="D607:E607">
    <cfRule type="cellIs" dxfId="29290" priority="43506" operator="lessThan">
      <formula>0</formula>
    </cfRule>
    <cfRule type="cellIs" dxfId="29289" priority="43507" operator="lessThan">
      <formula>0</formula>
    </cfRule>
  </conditionalFormatting>
  <conditionalFormatting sqref="F607">
    <cfRule type="expression" dxfId="29288" priority="43505">
      <formula>$I607=0</formula>
    </cfRule>
  </conditionalFormatting>
  <conditionalFormatting sqref="G607:H607">
    <cfRule type="cellIs" dxfId="29287" priority="43502" operator="lessThan">
      <formula>0</formula>
    </cfRule>
    <cfRule type="cellIs" dxfId="29286" priority="43503" operator="lessThan">
      <formula>0</formula>
    </cfRule>
  </conditionalFormatting>
  <conditionalFormatting sqref="I607">
    <cfRule type="expression" dxfId="29285" priority="43501">
      <formula>$I607=0</formula>
    </cfRule>
  </conditionalFormatting>
  <conditionalFormatting sqref="J607">
    <cfRule type="expression" dxfId="29284" priority="43500">
      <formula>$I607=0</formula>
    </cfRule>
  </conditionalFormatting>
  <conditionalFormatting sqref="K607">
    <cfRule type="expression" dxfId="29283" priority="43497">
      <formula>$I607=0</formula>
    </cfRule>
  </conditionalFormatting>
  <conditionalFormatting sqref="M607">
    <cfRule type="expression" dxfId="29282" priority="43493">
      <formula>$I607=0</formula>
    </cfRule>
  </conditionalFormatting>
  <conditionalFormatting sqref="N607:P607">
    <cfRule type="expression" dxfId="29281" priority="43492">
      <formula>$I607=0</formula>
    </cfRule>
  </conditionalFormatting>
  <conditionalFormatting sqref="O607:P607">
    <cfRule type="cellIs" dxfId="29280" priority="43490" operator="lessThan">
      <formula>0</formula>
    </cfRule>
    <cfRule type="cellIs" dxfId="29279" priority="43491" operator="lessThan">
      <formula>0</formula>
    </cfRule>
  </conditionalFormatting>
  <conditionalFormatting sqref="Q607">
    <cfRule type="expression" dxfId="29278" priority="43489">
      <formula>$I607=0</formula>
    </cfRule>
  </conditionalFormatting>
  <conditionalFormatting sqref="R607:T607">
    <cfRule type="expression" dxfId="29277" priority="43488">
      <formula>$I607=0</formula>
    </cfRule>
  </conditionalFormatting>
  <conditionalFormatting sqref="S607:T607">
    <cfRule type="cellIs" dxfId="29276" priority="43486" operator="lessThan">
      <formula>0</formula>
    </cfRule>
    <cfRule type="cellIs" dxfId="29275" priority="43487" operator="lessThan">
      <formula>0</formula>
    </cfRule>
  </conditionalFormatting>
  <conditionalFormatting sqref="U607">
    <cfRule type="expression" dxfId="29274" priority="43485">
      <formula>$I607=0</formula>
    </cfRule>
  </conditionalFormatting>
  <conditionalFormatting sqref="B608">
    <cfRule type="expression" dxfId="29273" priority="43484">
      <formula>$I608=0</formula>
    </cfRule>
  </conditionalFormatting>
  <conditionalFormatting sqref="F608">
    <cfRule type="expression" dxfId="29272" priority="43483">
      <formula>$I608=0</formula>
    </cfRule>
  </conditionalFormatting>
  <conditionalFormatting sqref="I608">
    <cfRule type="expression" dxfId="29271" priority="43482">
      <formula>$I608=0</formula>
    </cfRule>
  </conditionalFormatting>
  <conditionalFormatting sqref="K608">
    <cfRule type="expression" dxfId="29270" priority="43481">
      <formula>$I608=0</formula>
    </cfRule>
  </conditionalFormatting>
  <conditionalFormatting sqref="M608">
    <cfRule type="expression" dxfId="29269" priority="43480">
      <formula>$I608=0</formula>
    </cfRule>
  </conditionalFormatting>
  <conditionalFormatting sqref="Q608">
    <cfRule type="expression" dxfId="29268" priority="43479">
      <formula>$I608=0</formula>
    </cfRule>
  </conditionalFormatting>
  <conditionalFormatting sqref="U608">
    <cfRule type="expression" dxfId="29267" priority="43478">
      <formula>$I608=0</formula>
    </cfRule>
  </conditionalFormatting>
  <conditionalFormatting sqref="B609">
    <cfRule type="expression" dxfId="29266" priority="43474">
      <formula>$I609=0</formula>
    </cfRule>
  </conditionalFormatting>
  <conditionalFormatting sqref="C609:E609">
    <cfRule type="expression" dxfId="29265" priority="43473">
      <formula>$I609=0</formula>
    </cfRule>
  </conditionalFormatting>
  <conditionalFormatting sqref="D609:E609">
    <cfRule type="cellIs" dxfId="29264" priority="43471" operator="lessThan">
      <formula>0</formula>
    </cfRule>
    <cfRule type="cellIs" dxfId="29263" priority="43472" operator="lessThan">
      <formula>0</formula>
    </cfRule>
  </conditionalFormatting>
  <conditionalFormatting sqref="F609">
    <cfRule type="expression" dxfId="29262" priority="43470">
      <formula>$I609=0</formula>
    </cfRule>
  </conditionalFormatting>
  <conditionalFormatting sqref="G609:H609">
    <cfRule type="cellIs" dxfId="29261" priority="43467" operator="lessThan">
      <formula>0</formula>
    </cfRule>
    <cfRule type="cellIs" dxfId="29260" priority="43468" operator="lessThan">
      <formula>0</formula>
    </cfRule>
  </conditionalFormatting>
  <conditionalFormatting sqref="I609">
    <cfRule type="expression" dxfId="29259" priority="43466">
      <formula>$I609=0</formula>
    </cfRule>
  </conditionalFormatting>
  <conditionalFormatting sqref="J609">
    <cfRule type="expression" dxfId="29258" priority="43465">
      <formula>$I609=0</formula>
    </cfRule>
  </conditionalFormatting>
  <conditionalFormatting sqref="K609">
    <cfRule type="expression" dxfId="29257" priority="43462">
      <formula>$I609=0</formula>
    </cfRule>
  </conditionalFormatting>
  <conditionalFormatting sqref="M609">
    <cfRule type="expression" dxfId="29256" priority="43458">
      <formula>$I609=0</formula>
    </cfRule>
  </conditionalFormatting>
  <conditionalFormatting sqref="N609:P609">
    <cfRule type="expression" dxfId="29255" priority="43457">
      <formula>$I609=0</formula>
    </cfRule>
  </conditionalFormatting>
  <conditionalFormatting sqref="O609:P609">
    <cfRule type="cellIs" dxfId="29254" priority="43455" operator="lessThan">
      <formula>0</formula>
    </cfRule>
    <cfRule type="cellIs" dxfId="29253" priority="43456" operator="lessThan">
      <formula>0</formula>
    </cfRule>
  </conditionalFormatting>
  <conditionalFormatting sqref="Q609">
    <cfRule type="expression" dxfId="29252" priority="43454">
      <formula>$I609=0</formula>
    </cfRule>
  </conditionalFormatting>
  <conditionalFormatting sqref="R609:T609">
    <cfRule type="expression" dxfId="29251" priority="43453">
      <formula>$I609=0</formula>
    </cfRule>
  </conditionalFormatting>
  <conditionalFormatting sqref="S609:T609">
    <cfRule type="cellIs" dxfId="29250" priority="43451" operator="lessThan">
      <formula>0</formula>
    </cfRule>
    <cfRule type="cellIs" dxfId="29249" priority="43452" operator="lessThan">
      <formula>0</formula>
    </cfRule>
  </conditionalFormatting>
  <conditionalFormatting sqref="U609">
    <cfRule type="expression" dxfId="29248" priority="43450">
      <formula>$I609=0</formula>
    </cfRule>
  </conditionalFormatting>
  <conditionalFormatting sqref="B610">
    <cfRule type="expression" dxfId="29247" priority="43449">
      <formula>$I610=0</formula>
    </cfRule>
  </conditionalFormatting>
  <conditionalFormatting sqref="F610">
    <cfRule type="expression" dxfId="29246" priority="43448">
      <formula>$I610=0</formula>
    </cfRule>
  </conditionalFormatting>
  <conditionalFormatting sqref="I610">
    <cfRule type="expression" dxfId="29245" priority="43447">
      <formula>$I610=0</formula>
    </cfRule>
  </conditionalFormatting>
  <conditionalFormatting sqref="K610">
    <cfRule type="expression" dxfId="29244" priority="43446">
      <formula>$I610=0</formula>
    </cfRule>
  </conditionalFormatting>
  <conditionalFormatting sqref="M610">
    <cfRule type="expression" dxfId="29243" priority="43445">
      <formula>$I610=0</formula>
    </cfRule>
  </conditionalFormatting>
  <conditionalFormatting sqref="Q610">
    <cfRule type="expression" dxfId="29242" priority="43444">
      <formula>$I610=0</formula>
    </cfRule>
  </conditionalFormatting>
  <conditionalFormatting sqref="U610">
    <cfRule type="expression" dxfId="29241" priority="43443">
      <formula>$I610=0</formula>
    </cfRule>
  </conditionalFormatting>
  <conditionalFormatting sqref="B611">
    <cfRule type="expression" dxfId="29240" priority="43439">
      <formula>$I611=0</formula>
    </cfRule>
  </conditionalFormatting>
  <conditionalFormatting sqref="C611:E611">
    <cfRule type="expression" dxfId="29239" priority="43438">
      <formula>$I611=0</formula>
    </cfRule>
  </conditionalFormatting>
  <conditionalFormatting sqref="D611:E611">
    <cfRule type="cellIs" dxfId="29238" priority="43436" operator="lessThan">
      <formula>0</formula>
    </cfRule>
    <cfRule type="cellIs" dxfId="29237" priority="43437" operator="lessThan">
      <formula>0</formula>
    </cfRule>
  </conditionalFormatting>
  <conditionalFormatting sqref="F611">
    <cfRule type="expression" dxfId="29236" priority="43435">
      <formula>$I611=0</formula>
    </cfRule>
  </conditionalFormatting>
  <conditionalFormatting sqref="G611:H611">
    <cfRule type="cellIs" dxfId="29235" priority="43432" operator="lessThan">
      <formula>0</formula>
    </cfRule>
    <cfRule type="cellIs" dxfId="29234" priority="43433" operator="lessThan">
      <formula>0</formula>
    </cfRule>
  </conditionalFormatting>
  <conditionalFormatting sqref="I611">
    <cfRule type="expression" dxfId="29233" priority="43431">
      <formula>$I611=0</formula>
    </cfRule>
  </conditionalFormatting>
  <conditionalFormatting sqref="J611">
    <cfRule type="expression" dxfId="29232" priority="43430">
      <formula>$I611=0</formula>
    </cfRule>
  </conditionalFormatting>
  <conditionalFormatting sqref="K611">
    <cfRule type="expression" dxfId="29231" priority="43427">
      <formula>$I611=0</formula>
    </cfRule>
  </conditionalFormatting>
  <conditionalFormatting sqref="M611">
    <cfRule type="expression" dxfId="29230" priority="43423">
      <formula>$I611=0</formula>
    </cfRule>
  </conditionalFormatting>
  <conditionalFormatting sqref="N611:P611">
    <cfRule type="expression" dxfId="29229" priority="43422">
      <formula>$I611=0</formula>
    </cfRule>
  </conditionalFormatting>
  <conditionalFormatting sqref="O611:P611">
    <cfRule type="cellIs" dxfId="29228" priority="43420" operator="lessThan">
      <formula>0</formula>
    </cfRule>
    <cfRule type="cellIs" dxfId="29227" priority="43421" operator="lessThan">
      <formula>0</formula>
    </cfRule>
  </conditionalFormatting>
  <conditionalFormatting sqref="Q611">
    <cfRule type="expression" dxfId="29226" priority="43419">
      <formula>$I611=0</formula>
    </cfRule>
  </conditionalFormatting>
  <conditionalFormatting sqref="R611:T611">
    <cfRule type="expression" dxfId="29225" priority="43418">
      <formula>$I611=0</formula>
    </cfRule>
  </conditionalFormatting>
  <conditionalFormatting sqref="S611:T611">
    <cfRule type="cellIs" dxfId="29224" priority="43416" operator="lessThan">
      <formula>0</formula>
    </cfRule>
    <cfRule type="cellIs" dxfId="29223" priority="43417" operator="lessThan">
      <formula>0</formula>
    </cfRule>
  </conditionalFormatting>
  <conditionalFormatting sqref="U611">
    <cfRule type="expression" dxfId="29222" priority="43415">
      <formula>$I611=0</formula>
    </cfRule>
  </conditionalFormatting>
  <conditionalFormatting sqref="B612">
    <cfRule type="expression" dxfId="29221" priority="43414">
      <formula>$I612=0</formula>
    </cfRule>
  </conditionalFormatting>
  <conditionalFormatting sqref="F612">
    <cfRule type="expression" dxfId="29220" priority="43413">
      <formula>$I612=0</formula>
    </cfRule>
  </conditionalFormatting>
  <conditionalFormatting sqref="I612">
    <cfRule type="expression" dxfId="29219" priority="43412">
      <formula>$I612=0</formula>
    </cfRule>
  </conditionalFormatting>
  <conditionalFormatting sqref="K612">
    <cfRule type="expression" dxfId="29218" priority="43411">
      <formula>$I612=0</formula>
    </cfRule>
  </conditionalFormatting>
  <conditionalFormatting sqref="M612">
    <cfRule type="expression" dxfId="29217" priority="43410">
      <formula>$I612=0</formula>
    </cfRule>
  </conditionalFormatting>
  <conditionalFormatting sqref="Q612">
    <cfRule type="expression" dxfId="29216" priority="43409">
      <formula>$I612=0</formula>
    </cfRule>
  </conditionalFormatting>
  <conditionalFormatting sqref="U612">
    <cfRule type="expression" dxfId="29215" priority="43408">
      <formula>$I612=0</formula>
    </cfRule>
  </conditionalFormatting>
  <conditionalFormatting sqref="B613">
    <cfRule type="expression" dxfId="29214" priority="43404">
      <formula>$I613=0</formula>
    </cfRule>
  </conditionalFormatting>
  <conditionalFormatting sqref="C613:E613">
    <cfRule type="expression" dxfId="29213" priority="43403">
      <formula>$I613=0</formula>
    </cfRule>
  </conditionalFormatting>
  <conditionalFormatting sqref="D613:E613">
    <cfRule type="cellIs" dxfId="29212" priority="43401" operator="lessThan">
      <formula>0</formula>
    </cfRule>
    <cfRule type="cellIs" dxfId="29211" priority="43402" operator="lessThan">
      <formula>0</formula>
    </cfRule>
  </conditionalFormatting>
  <conditionalFormatting sqref="F613">
    <cfRule type="expression" dxfId="29210" priority="43400">
      <formula>$I613=0</formula>
    </cfRule>
  </conditionalFormatting>
  <conditionalFormatting sqref="G613:H613">
    <cfRule type="cellIs" dxfId="29209" priority="43397" operator="lessThan">
      <formula>0</formula>
    </cfRule>
    <cfRule type="cellIs" dxfId="29208" priority="43398" operator="lessThan">
      <formula>0</formula>
    </cfRule>
  </conditionalFormatting>
  <conditionalFormatting sqref="I613">
    <cfRule type="expression" dxfId="29207" priority="43396">
      <formula>$I613=0</formula>
    </cfRule>
  </conditionalFormatting>
  <conditionalFormatting sqref="J613">
    <cfRule type="expression" dxfId="29206" priority="43395">
      <formula>$I613=0</formula>
    </cfRule>
  </conditionalFormatting>
  <conditionalFormatting sqref="K613">
    <cfRule type="expression" dxfId="29205" priority="43392">
      <formula>$I613=0</formula>
    </cfRule>
  </conditionalFormatting>
  <conditionalFormatting sqref="M613">
    <cfRule type="expression" dxfId="29204" priority="43388">
      <formula>$I613=0</formula>
    </cfRule>
  </conditionalFormatting>
  <conditionalFormatting sqref="N613:P613">
    <cfRule type="expression" dxfId="29203" priority="43387">
      <formula>$I613=0</formula>
    </cfRule>
  </conditionalFormatting>
  <conditionalFormatting sqref="O613:P613">
    <cfRule type="cellIs" dxfId="29202" priority="43385" operator="lessThan">
      <formula>0</formula>
    </cfRule>
    <cfRule type="cellIs" dxfId="29201" priority="43386" operator="lessThan">
      <formula>0</formula>
    </cfRule>
  </conditionalFormatting>
  <conditionalFormatting sqref="Q613">
    <cfRule type="expression" dxfId="29200" priority="43384">
      <formula>$I613=0</formula>
    </cfRule>
  </conditionalFormatting>
  <conditionalFormatting sqref="R613:T613">
    <cfRule type="expression" dxfId="29199" priority="43383">
      <formula>$I613=0</formula>
    </cfRule>
  </conditionalFormatting>
  <conditionalFormatting sqref="S613:T613">
    <cfRule type="cellIs" dxfId="29198" priority="43381" operator="lessThan">
      <formula>0</formula>
    </cfRule>
    <cfRule type="cellIs" dxfId="29197" priority="43382" operator="lessThan">
      <formula>0</formula>
    </cfRule>
  </conditionalFormatting>
  <conditionalFormatting sqref="U613">
    <cfRule type="expression" dxfId="29196" priority="43380">
      <formula>$I613=0</formula>
    </cfRule>
  </conditionalFormatting>
  <conditionalFormatting sqref="B614">
    <cfRule type="expression" dxfId="29195" priority="43379">
      <formula>$I614=0</formula>
    </cfRule>
  </conditionalFormatting>
  <conditionalFormatting sqref="F614">
    <cfRule type="expression" dxfId="29194" priority="43378">
      <formula>$I614=0</formula>
    </cfRule>
  </conditionalFormatting>
  <conditionalFormatting sqref="I614">
    <cfRule type="expression" dxfId="29193" priority="43377">
      <formula>$I614=0</formula>
    </cfRule>
  </conditionalFormatting>
  <conditionalFormatting sqref="K614">
    <cfRule type="expression" dxfId="29192" priority="43376">
      <formula>$I614=0</formula>
    </cfRule>
  </conditionalFormatting>
  <conditionalFormatting sqref="M614">
    <cfRule type="expression" dxfId="29191" priority="43375">
      <formula>$I614=0</formula>
    </cfRule>
  </conditionalFormatting>
  <conditionalFormatting sqref="Q614">
    <cfRule type="expression" dxfId="29190" priority="43374">
      <formula>$I614=0</formula>
    </cfRule>
  </conditionalFormatting>
  <conditionalFormatting sqref="U614">
    <cfRule type="expression" dxfId="29189" priority="43373">
      <formula>$I614=0</formula>
    </cfRule>
  </conditionalFormatting>
  <conditionalFormatting sqref="B615">
    <cfRule type="expression" dxfId="29188" priority="43369">
      <formula>$I615=0</formula>
    </cfRule>
  </conditionalFormatting>
  <conditionalFormatting sqref="C615:E615">
    <cfRule type="expression" dxfId="29187" priority="43368">
      <formula>$I615=0</formula>
    </cfRule>
  </conditionalFormatting>
  <conditionalFormatting sqref="D615:E615">
    <cfRule type="cellIs" dxfId="29186" priority="43366" operator="lessThan">
      <formula>0</formula>
    </cfRule>
    <cfRule type="cellIs" dxfId="29185" priority="43367" operator="lessThan">
      <formula>0</formula>
    </cfRule>
  </conditionalFormatting>
  <conditionalFormatting sqref="F615">
    <cfRule type="expression" dxfId="29184" priority="43365">
      <formula>$I615=0</formula>
    </cfRule>
  </conditionalFormatting>
  <conditionalFormatting sqref="G615:H615">
    <cfRule type="cellIs" dxfId="29183" priority="43362" operator="lessThan">
      <formula>0</formula>
    </cfRule>
    <cfRule type="cellIs" dxfId="29182" priority="43363" operator="lessThan">
      <formula>0</formula>
    </cfRule>
  </conditionalFormatting>
  <conditionalFormatting sqref="I615">
    <cfRule type="expression" dxfId="29181" priority="43361">
      <formula>$I615=0</formula>
    </cfRule>
  </conditionalFormatting>
  <conditionalFormatting sqref="J615">
    <cfRule type="expression" dxfId="29180" priority="43360">
      <formula>$I615=0</formula>
    </cfRule>
  </conditionalFormatting>
  <conditionalFormatting sqref="K615">
    <cfRule type="expression" dxfId="29179" priority="43357">
      <formula>$I615=0</formula>
    </cfRule>
  </conditionalFormatting>
  <conditionalFormatting sqref="M615">
    <cfRule type="expression" dxfId="29178" priority="43353">
      <formula>$I615=0</formula>
    </cfRule>
  </conditionalFormatting>
  <conditionalFormatting sqref="N615:P615">
    <cfRule type="expression" dxfId="29177" priority="43352">
      <formula>$I615=0</formula>
    </cfRule>
  </conditionalFormatting>
  <conditionalFormatting sqref="O615:P615">
    <cfRule type="cellIs" dxfId="29176" priority="43350" operator="lessThan">
      <formula>0</formula>
    </cfRule>
    <cfRule type="cellIs" dxfId="29175" priority="43351" operator="lessThan">
      <formula>0</formula>
    </cfRule>
  </conditionalFormatting>
  <conditionalFormatting sqref="Q615">
    <cfRule type="expression" dxfId="29174" priority="43349">
      <formula>$I615=0</formula>
    </cfRule>
  </conditionalFormatting>
  <conditionalFormatting sqref="R615:T615">
    <cfRule type="expression" dxfId="29173" priority="43348">
      <formula>$I615=0</formula>
    </cfRule>
  </conditionalFormatting>
  <conditionalFormatting sqref="S615:T615">
    <cfRule type="cellIs" dxfId="29172" priority="43346" operator="lessThan">
      <formula>0</formula>
    </cfRule>
    <cfRule type="cellIs" dxfId="29171" priority="43347" operator="lessThan">
      <formula>0</formula>
    </cfRule>
  </conditionalFormatting>
  <conditionalFormatting sqref="U615">
    <cfRule type="expression" dxfId="29170" priority="43345">
      <formula>$I615=0</formula>
    </cfRule>
  </conditionalFormatting>
  <conditionalFormatting sqref="B616">
    <cfRule type="expression" dxfId="29169" priority="43344">
      <formula>$I616=0</formula>
    </cfRule>
  </conditionalFormatting>
  <conditionalFormatting sqref="F616">
    <cfRule type="expression" dxfId="29168" priority="43343">
      <formula>$I616=0</formula>
    </cfRule>
  </conditionalFormatting>
  <conditionalFormatting sqref="I616">
    <cfRule type="expression" dxfId="29167" priority="43342">
      <formula>$I616=0</formula>
    </cfRule>
  </conditionalFormatting>
  <conditionalFormatting sqref="K616">
    <cfRule type="expression" dxfId="29166" priority="43341">
      <formula>$I616=0</formula>
    </cfRule>
  </conditionalFormatting>
  <conditionalFormatting sqref="M616">
    <cfRule type="expression" dxfId="29165" priority="43340">
      <formula>$I616=0</formula>
    </cfRule>
  </conditionalFormatting>
  <conditionalFormatting sqref="Q616">
    <cfRule type="expression" dxfId="29164" priority="43339">
      <formula>$I616=0</formula>
    </cfRule>
  </conditionalFormatting>
  <conditionalFormatting sqref="U616">
    <cfRule type="expression" dxfId="29163" priority="43338">
      <formula>$I616=0</formula>
    </cfRule>
  </conditionalFormatting>
  <conditionalFormatting sqref="B617">
    <cfRule type="expression" dxfId="29162" priority="43334">
      <formula>$I617=0</formula>
    </cfRule>
  </conditionalFormatting>
  <conditionalFormatting sqref="C617:E617">
    <cfRule type="expression" dxfId="29161" priority="43333">
      <formula>$I617=0</formula>
    </cfRule>
  </conditionalFormatting>
  <conditionalFormatting sqref="D617:E617">
    <cfRule type="cellIs" dxfId="29160" priority="43331" operator="lessThan">
      <formula>0</formula>
    </cfRule>
    <cfRule type="cellIs" dxfId="29159" priority="43332" operator="lessThan">
      <formula>0</formula>
    </cfRule>
  </conditionalFormatting>
  <conditionalFormatting sqref="F617">
    <cfRule type="expression" dxfId="29158" priority="43330">
      <formula>$I617=0</formula>
    </cfRule>
  </conditionalFormatting>
  <conditionalFormatting sqref="G617:H617">
    <cfRule type="cellIs" dxfId="29157" priority="43327" operator="lessThan">
      <formula>0</formula>
    </cfRule>
    <cfRule type="cellIs" dxfId="29156" priority="43328" operator="lessThan">
      <formula>0</formula>
    </cfRule>
  </conditionalFormatting>
  <conditionalFormatting sqref="I617">
    <cfRule type="expression" dxfId="29155" priority="43326">
      <formula>$I617=0</formula>
    </cfRule>
  </conditionalFormatting>
  <conditionalFormatting sqref="J617">
    <cfRule type="expression" dxfId="29154" priority="43325">
      <formula>$I617=0</formula>
    </cfRule>
  </conditionalFormatting>
  <conditionalFormatting sqref="K617">
    <cfRule type="expression" dxfId="29153" priority="43322">
      <formula>$I617=0</formula>
    </cfRule>
  </conditionalFormatting>
  <conditionalFormatting sqref="M617">
    <cfRule type="expression" dxfId="29152" priority="43318">
      <formula>$I617=0</formula>
    </cfRule>
  </conditionalFormatting>
  <conditionalFormatting sqref="N617:P617">
    <cfRule type="expression" dxfId="29151" priority="43317">
      <formula>$I617=0</formula>
    </cfRule>
  </conditionalFormatting>
  <conditionalFormatting sqref="O617:P617">
    <cfRule type="cellIs" dxfId="29150" priority="43315" operator="lessThan">
      <formula>0</formula>
    </cfRule>
    <cfRule type="cellIs" dxfId="29149" priority="43316" operator="lessThan">
      <formula>0</formula>
    </cfRule>
  </conditionalFormatting>
  <conditionalFormatting sqref="Q617">
    <cfRule type="expression" dxfId="29148" priority="43314">
      <formula>$I617=0</formula>
    </cfRule>
  </conditionalFormatting>
  <conditionalFormatting sqref="R617:T617">
    <cfRule type="expression" dxfId="29147" priority="43313">
      <formula>$I617=0</formula>
    </cfRule>
  </conditionalFormatting>
  <conditionalFormatting sqref="S617:T617">
    <cfRule type="cellIs" dxfId="29146" priority="43311" operator="lessThan">
      <formula>0</formula>
    </cfRule>
    <cfRule type="cellIs" dxfId="29145" priority="43312" operator="lessThan">
      <formula>0</formula>
    </cfRule>
  </conditionalFormatting>
  <conditionalFormatting sqref="U617">
    <cfRule type="expression" dxfId="29144" priority="43310">
      <formula>$I617=0</formula>
    </cfRule>
  </conditionalFormatting>
  <conditionalFormatting sqref="B618">
    <cfRule type="expression" dxfId="29143" priority="43309">
      <formula>$I618=0</formula>
    </cfRule>
  </conditionalFormatting>
  <conditionalFormatting sqref="F618">
    <cfRule type="expression" dxfId="29142" priority="43308">
      <formula>$I618=0</formula>
    </cfRule>
  </conditionalFormatting>
  <conditionalFormatting sqref="I618">
    <cfRule type="expression" dxfId="29141" priority="43307">
      <formula>$I618=0</formula>
    </cfRule>
  </conditionalFormatting>
  <conditionalFormatting sqref="K618">
    <cfRule type="expression" dxfId="29140" priority="43306">
      <formula>$I618=0</formula>
    </cfRule>
  </conditionalFormatting>
  <conditionalFormatting sqref="M618">
    <cfRule type="expression" dxfId="29139" priority="43305">
      <formula>$I618=0</formula>
    </cfRule>
  </conditionalFormatting>
  <conditionalFormatting sqref="Q618">
    <cfRule type="expression" dxfId="29138" priority="43304">
      <formula>$I618=0</formula>
    </cfRule>
  </conditionalFormatting>
  <conditionalFormatting sqref="U618">
    <cfRule type="expression" dxfId="29137" priority="43303">
      <formula>$I618=0</formula>
    </cfRule>
  </conditionalFormatting>
  <conditionalFormatting sqref="B619">
    <cfRule type="expression" dxfId="29136" priority="43299">
      <formula>$I619=0</formula>
    </cfRule>
  </conditionalFormatting>
  <conditionalFormatting sqref="C619:E619">
    <cfRule type="expression" dxfId="29135" priority="43298">
      <formula>$I619=0</formula>
    </cfRule>
  </conditionalFormatting>
  <conditionalFormatting sqref="D619:E619">
    <cfRule type="cellIs" dxfId="29134" priority="43296" operator="lessThan">
      <formula>0</formula>
    </cfRule>
    <cfRule type="cellIs" dxfId="29133" priority="43297" operator="lessThan">
      <formula>0</formula>
    </cfRule>
  </conditionalFormatting>
  <conditionalFormatting sqref="F619">
    <cfRule type="expression" dxfId="29132" priority="43295">
      <formula>$I619=0</formula>
    </cfRule>
  </conditionalFormatting>
  <conditionalFormatting sqref="G619:H619">
    <cfRule type="cellIs" dxfId="29131" priority="43292" operator="lessThan">
      <formula>0</formula>
    </cfRule>
    <cfRule type="cellIs" dxfId="29130" priority="43293" operator="lessThan">
      <formula>0</formula>
    </cfRule>
  </conditionalFormatting>
  <conditionalFormatting sqref="I619">
    <cfRule type="expression" dxfId="29129" priority="43291">
      <formula>$I619=0</formula>
    </cfRule>
  </conditionalFormatting>
  <conditionalFormatting sqref="J619">
    <cfRule type="expression" dxfId="29128" priority="43290">
      <formula>$I619=0</formula>
    </cfRule>
  </conditionalFormatting>
  <conditionalFormatting sqref="K619">
    <cfRule type="expression" dxfId="29127" priority="43287">
      <formula>$I619=0</formula>
    </cfRule>
  </conditionalFormatting>
  <conditionalFormatting sqref="M619">
    <cfRule type="expression" dxfId="29126" priority="43283">
      <formula>$I619=0</formula>
    </cfRule>
  </conditionalFormatting>
  <conditionalFormatting sqref="N619:P619">
    <cfRule type="expression" dxfId="29125" priority="43282">
      <formula>$I619=0</formula>
    </cfRule>
  </conditionalFormatting>
  <conditionalFormatting sqref="O619:P619">
    <cfRule type="cellIs" dxfId="29124" priority="43280" operator="lessThan">
      <formula>0</formula>
    </cfRule>
    <cfRule type="cellIs" dxfId="29123" priority="43281" operator="lessThan">
      <formula>0</formula>
    </cfRule>
  </conditionalFormatting>
  <conditionalFormatting sqref="Q619">
    <cfRule type="expression" dxfId="29122" priority="43279">
      <formula>$I619=0</formula>
    </cfRule>
  </conditionalFormatting>
  <conditionalFormatting sqref="R619:T619">
    <cfRule type="expression" dxfId="29121" priority="43278">
      <formula>$I619=0</formula>
    </cfRule>
  </conditionalFormatting>
  <conditionalFormatting sqref="S619:T619">
    <cfRule type="cellIs" dxfId="29120" priority="43276" operator="lessThan">
      <formula>0</formula>
    </cfRule>
    <cfRule type="cellIs" dxfId="29119" priority="43277" operator="lessThan">
      <formula>0</formula>
    </cfRule>
  </conditionalFormatting>
  <conditionalFormatting sqref="U619">
    <cfRule type="expression" dxfId="29118" priority="43275">
      <formula>$I619=0</formula>
    </cfRule>
  </conditionalFormatting>
  <conditionalFormatting sqref="B620">
    <cfRule type="expression" dxfId="29117" priority="43274">
      <formula>$I620=0</formula>
    </cfRule>
  </conditionalFormatting>
  <conditionalFormatting sqref="F620">
    <cfRule type="expression" dxfId="29116" priority="43273">
      <formula>$I620=0</formula>
    </cfRule>
  </conditionalFormatting>
  <conditionalFormatting sqref="I620">
    <cfRule type="expression" dxfId="29115" priority="43272">
      <formula>$I620=0</formula>
    </cfRule>
  </conditionalFormatting>
  <conditionalFormatting sqref="K620">
    <cfRule type="expression" dxfId="29114" priority="43271">
      <formula>$I620=0</formula>
    </cfRule>
  </conditionalFormatting>
  <conditionalFormatting sqref="M620">
    <cfRule type="expression" dxfId="29113" priority="43270">
      <formula>$I620=0</formula>
    </cfRule>
  </conditionalFormatting>
  <conditionalFormatting sqref="Q620">
    <cfRule type="expression" dxfId="29112" priority="43269">
      <formula>$I620=0</formula>
    </cfRule>
  </conditionalFormatting>
  <conditionalFormatting sqref="U620">
    <cfRule type="expression" dxfId="29111" priority="43268">
      <formula>$I620=0</formula>
    </cfRule>
  </conditionalFormatting>
  <conditionalFormatting sqref="B621">
    <cfRule type="expression" dxfId="29110" priority="43264">
      <formula>$I621=0</formula>
    </cfRule>
  </conditionalFormatting>
  <conditionalFormatting sqref="C621:E621">
    <cfRule type="expression" dxfId="29109" priority="43263">
      <formula>$I621=0</formula>
    </cfRule>
  </conditionalFormatting>
  <conditionalFormatting sqref="D621:E621">
    <cfRule type="cellIs" dxfId="29108" priority="43261" operator="lessThan">
      <formula>0</formula>
    </cfRule>
    <cfRule type="cellIs" dxfId="29107" priority="43262" operator="lessThan">
      <formula>0</formula>
    </cfRule>
  </conditionalFormatting>
  <conditionalFormatting sqref="F621">
    <cfRule type="expression" dxfId="29106" priority="43260">
      <formula>$I621=0</formula>
    </cfRule>
  </conditionalFormatting>
  <conditionalFormatting sqref="G621:H621">
    <cfRule type="cellIs" dxfId="29105" priority="43257" operator="lessThan">
      <formula>0</formula>
    </cfRule>
    <cfRule type="cellIs" dxfId="29104" priority="43258" operator="lessThan">
      <formula>0</formula>
    </cfRule>
  </conditionalFormatting>
  <conditionalFormatting sqref="I621">
    <cfRule type="expression" dxfId="29103" priority="43256">
      <formula>$I621=0</formula>
    </cfRule>
  </conditionalFormatting>
  <conditionalFormatting sqref="J621">
    <cfRule type="expression" dxfId="29102" priority="43255">
      <formula>$I621=0</formula>
    </cfRule>
  </conditionalFormatting>
  <conditionalFormatting sqref="K621">
    <cfRule type="expression" dxfId="29101" priority="43252">
      <formula>$I621=0</formula>
    </cfRule>
  </conditionalFormatting>
  <conditionalFormatting sqref="M621">
    <cfRule type="expression" dxfId="29100" priority="43248">
      <formula>$I621=0</formula>
    </cfRule>
  </conditionalFormatting>
  <conditionalFormatting sqref="N621:P621">
    <cfRule type="expression" dxfId="29099" priority="43247">
      <formula>$I621=0</formula>
    </cfRule>
  </conditionalFormatting>
  <conditionalFormatting sqref="O621:P621">
    <cfRule type="cellIs" dxfId="29098" priority="43245" operator="lessThan">
      <formula>0</formula>
    </cfRule>
    <cfRule type="cellIs" dxfId="29097" priority="43246" operator="lessThan">
      <formula>0</formula>
    </cfRule>
  </conditionalFormatting>
  <conditionalFormatting sqref="Q621">
    <cfRule type="expression" dxfId="29096" priority="43244">
      <formula>$I621=0</formula>
    </cfRule>
  </conditionalFormatting>
  <conditionalFormatting sqref="R621:T621">
    <cfRule type="expression" dxfId="29095" priority="43243">
      <formula>$I621=0</formula>
    </cfRule>
  </conditionalFormatting>
  <conditionalFormatting sqref="S621:T621">
    <cfRule type="cellIs" dxfId="29094" priority="43241" operator="lessThan">
      <formula>0</formula>
    </cfRule>
    <cfRule type="cellIs" dxfId="29093" priority="43242" operator="lessThan">
      <formula>0</formula>
    </cfRule>
  </conditionalFormatting>
  <conditionalFormatting sqref="U621">
    <cfRule type="expression" dxfId="29092" priority="43240">
      <formula>$I621=0</formula>
    </cfRule>
  </conditionalFormatting>
  <conditionalFormatting sqref="B622">
    <cfRule type="expression" dxfId="29091" priority="43239">
      <formula>$I622=0</formula>
    </cfRule>
  </conditionalFormatting>
  <conditionalFormatting sqref="F622">
    <cfRule type="expression" dxfId="29090" priority="43238">
      <formula>$I622=0</formula>
    </cfRule>
  </conditionalFormatting>
  <conditionalFormatting sqref="I622">
    <cfRule type="expression" dxfId="29089" priority="43237">
      <formula>$I622=0</formula>
    </cfRule>
  </conditionalFormatting>
  <conditionalFormatting sqref="K622">
    <cfRule type="expression" dxfId="29088" priority="43236">
      <formula>$I622=0</formula>
    </cfRule>
  </conditionalFormatting>
  <conditionalFormatting sqref="M622">
    <cfRule type="expression" dxfId="29087" priority="43235">
      <formula>$I622=0</formula>
    </cfRule>
  </conditionalFormatting>
  <conditionalFormatting sqref="Q622">
    <cfRule type="expression" dxfId="29086" priority="43234">
      <formula>$I622=0</formula>
    </cfRule>
  </conditionalFormatting>
  <conditionalFormatting sqref="U622">
    <cfRule type="expression" dxfId="29085" priority="43233">
      <formula>$I622=0</formula>
    </cfRule>
  </conditionalFormatting>
  <conditionalFormatting sqref="B623">
    <cfRule type="expression" dxfId="29084" priority="43229">
      <formula>$I623=0</formula>
    </cfRule>
  </conditionalFormatting>
  <conditionalFormatting sqref="C623:E623">
    <cfRule type="expression" dxfId="29083" priority="43228">
      <formula>$I623=0</formula>
    </cfRule>
  </conditionalFormatting>
  <conditionalFormatting sqref="D623:E623">
    <cfRule type="cellIs" dxfId="29082" priority="43226" operator="lessThan">
      <formula>0</formula>
    </cfRule>
    <cfRule type="cellIs" dxfId="29081" priority="43227" operator="lessThan">
      <formula>0</formula>
    </cfRule>
  </conditionalFormatting>
  <conditionalFormatting sqref="F623">
    <cfRule type="expression" dxfId="29080" priority="43225">
      <formula>$I623=0</formula>
    </cfRule>
  </conditionalFormatting>
  <conditionalFormatting sqref="G623:H623">
    <cfRule type="cellIs" dxfId="29079" priority="43222" operator="lessThan">
      <formula>0</formula>
    </cfRule>
    <cfRule type="cellIs" dxfId="29078" priority="43223" operator="lessThan">
      <formula>0</formula>
    </cfRule>
  </conditionalFormatting>
  <conditionalFormatting sqref="I623">
    <cfRule type="expression" dxfId="29077" priority="43221">
      <formula>$I623=0</formula>
    </cfRule>
  </conditionalFormatting>
  <conditionalFormatting sqref="J623">
    <cfRule type="expression" dxfId="29076" priority="43220">
      <formula>$I623=0</formula>
    </cfRule>
  </conditionalFormatting>
  <conditionalFormatting sqref="K623">
    <cfRule type="expression" dxfId="29075" priority="43217">
      <formula>$I623=0</formula>
    </cfRule>
  </conditionalFormatting>
  <conditionalFormatting sqref="M623">
    <cfRule type="expression" dxfId="29074" priority="43213">
      <formula>$I623=0</formula>
    </cfRule>
  </conditionalFormatting>
  <conditionalFormatting sqref="N623:P623">
    <cfRule type="expression" dxfId="29073" priority="43212">
      <formula>$I623=0</formula>
    </cfRule>
  </conditionalFormatting>
  <conditionalFormatting sqref="O623:P623">
    <cfRule type="cellIs" dxfId="29072" priority="43210" operator="lessThan">
      <formula>0</formula>
    </cfRule>
    <cfRule type="cellIs" dxfId="29071" priority="43211" operator="lessThan">
      <formula>0</formula>
    </cfRule>
  </conditionalFormatting>
  <conditionalFormatting sqref="Q623">
    <cfRule type="expression" dxfId="29070" priority="43209">
      <formula>$I623=0</formula>
    </cfRule>
  </conditionalFormatting>
  <conditionalFormatting sqref="R623:T623">
    <cfRule type="expression" dxfId="29069" priority="43208">
      <formula>$I623=0</formula>
    </cfRule>
  </conditionalFormatting>
  <conditionalFormatting sqref="S623:T623">
    <cfRule type="cellIs" dxfId="29068" priority="43206" operator="lessThan">
      <formula>0</formula>
    </cfRule>
    <cfRule type="cellIs" dxfId="29067" priority="43207" operator="lessThan">
      <formula>0</formula>
    </cfRule>
  </conditionalFormatting>
  <conditionalFormatting sqref="U623">
    <cfRule type="expression" dxfId="29066" priority="43205">
      <formula>$I623=0</formula>
    </cfRule>
  </conditionalFormatting>
  <conditionalFormatting sqref="B624">
    <cfRule type="expression" dxfId="29065" priority="43204">
      <formula>$I624=0</formula>
    </cfRule>
  </conditionalFormatting>
  <conditionalFormatting sqref="F624">
    <cfRule type="expression" dxfId="29064" priority="43203">
      <formula>$I624=0</formula>
    </cfRule>
  </conditionalFormatting>
  <conditionalFormatting sqref="I624">
    <cfRule type="expression" dxfId="29063" priority="43202">
      <formula>$I624=0</formula>
    </cfRule>
  </conditionalFormatting>
  <conditionalFormatting sqref="K624">
    <cfRule type="expression" dxfId="29062" priority="43201">
      <formula>$I624=0</formula>
    </cfRule>
  </conditionalFormatting>
  <conditionalFormatting sqref="M624">
    <cfRule type="expression" dxfId="29061" priority="43200">
      <formula>$I624=0</formula>
    </cfRule>
  </conditionalFormatting>
  <conditionalFormatting sqref="Q624">
    <cfRule type="expression" dxfId="29060" priority="43199">
      <formula>$I624=0</formula>
    </cfRule>
  </conditionalFormatting>
  <conditionalFormatting sqref="U624">
    <cfRule type="expression" dxfId="29059" priority="43198">
      <formula>$I624=0</formula>
    </cfRule>
  </conditionalFormatting>
  <conditionalFormatting sqref="B625">
    <cfRule type="expression" dxfId="29058" priority="43194">
      <formula>$I625=0</formula>
    </cfRule>
  </conditionalFormatting>
  <conditionalFormatting sqref="C625:E625">
    <cfRule type="expression" dxfId="29057" priority="43193">
      <formula>$I625=0</formula>
    </cfRule>
  </conditionalFormatting>
  <conditionalFormatting sqref="D625:E625">
    <cfRule type="cellIs" dxfId="29056" priority="43191" operator="lessThan">
      <formula>0</formula>
    </cfRule>
    <cfRule type="cellIs" dxfId="29055" priority="43192" operator="lessThan">
      <formula>0</formula>
    </cfRule>
  </conditionalFormatting>
  <conditionalFormatting sqref="F625">
    <cfRule type="expression" dxfId="29054" priority="43190">
      <formula>$I625=0</formula>
    </cfRule>
  </conditionalFormatting>
  <conditionalFormatting sqref="G625:H625">
    <cfRule type="cellIs" dxfId="29053" priority="43187" operator="lessThan">
      <formula>0</formula>
    </cfRule>
    <cfRule type="cellIs" dxfId="29052" priority="43188" operator="lessThan">
      <formula>0</formula>
    </cfRule>
  </conditionalFormatting>
  <conditionalFormatting sqref="I625">
    <cfRule type="expression" dxfId="29051" priority="43186">
      <formula>$I625=0</formula>
    </cfRule>
  </conditionalFormatting>
  <conditionalFormatting sqref="J625">
    <cfRule type="expression" dxfId="29050" priority="43185">
      <formula>$I625=0</formula>
    </cfRule>
  </conditionalFormatting>
  <conditionalFormatting sqref="K625">
    <cfRule type="expression" dxfId="29049" priority="43182">
      <formula>$I625=0</formula>
    </cfRule>
  </conditionalFormatting>
  <conditionalFormatting sqref="M625">
    <cfRule type="expression" dxfId="29048" priority="43178">
      <formula>$I625=0</formula>
    </cfRule>
  </conditionalFormatting>
  <conditionalFormatting sqref="N625:P625">
    <cfRule type="expression" dxfId="29047" priority="43177">
      <formula>$I625=0</formula>
    </cfRule>
  </conditionalFormatting>
  <conditionalFormatting sqref="O625:P625">
    <cfRule type="cellIs" dxfId="29046" priority="43175" operator="lessThan">
      <formula>0</formula>
    </cfRule>
    <cfRule type="cellIs" dxfId="29045" priority="43176" operator="lessThan">
      <formula>0</formula>
    </cfRule>
  </conditionalFormatting>
  <conditionalFormatting sqref="Q625">
    <cfRule type="expression" dxfId="29044" priority="43174">
      <formula>$I625=0</formula>
    </cfRule>
  </conditionalFormatting>
  <conditionalFormatting sqref="R625:T625">
    <cfRule type="expression" dxfId="29043" priority="43173">
      <formula>$I625=0</formula>
    </cfRule>
  </conditionalFormatting>
  <conditionalFormatting sqref="S625:T625">
    <cfRule type="cellIs" dxfId="29042" priority="43171" operator="lessThan">
      <formula>0</formula>
    </cfRule>
    <cfRule type="cellIs" dxfId="29041" priority="43172" operator="lessThan">
      <formula>0</formula>
    </cfRule>
  </conditionalFormatting>
  <conditionalFormatting sqref="U625">
    <cfRule type="expression" dxfId="29040" priority="43170">
      <formula>$I625=0</formula>
    </cfRule>
  </conditionalFormatting>
  <conditionalFormatting sqref="B626">
    <cfRule type="expression" dxfId="29039" priority="43169">
      <formula>$I626=0</formula>
    </cfRule>
  </conditionalFormatting>
  <conditionalFormatting sqref="F626">
    <cfRule type="expression" dxfId="29038" priority="43168">
      <formula>$I626=0</formula>
    </cfRule>
  </conditionalFormatting>
  <conditionalFormatting sqref="I626">
    <cfRule type="expression" dxfId="29037" priority="43167">
      <formula>$I626=0</formula>
    </cfRule>
  </conditionalFormatting>
  <conditionalFormatting sqref="K626">
    <cfRule type="expression" dxfId="29036" priority="43166">
      <formula>$I626=0</formula>
    </cfRule>
  </conditionalFormatting>
  <conditionalFormatting sqref="M626">
    <cfRule type="expression" dxfId="29035" priority="43165">
      <formula>$I626=0</formula>
    </cfRule>
  </conditionalFormatting>
  <conditionalFormatting sqref="Q626">
    <cfRule type="expression" dxfId="29034" priority="43164">
      <formula>$I626=0</formula>
    </cfRule>
  </conditionalFormatting>
  <conditionalFormatting sqref="U626">
    <cfRule type="expression" dxfId="29033" priority="43163">
      <formula>$I626=0</formula>
    </cfRule>
  </conditionalFormatting>
  <conditionalFormatting sqref="B627">
    <cfRule type="expression" dxfId="29032" priority="43159">
      <formula>$I627=0</formula>
    </cfRule>
  </conditionalFormatting>
  <conditionalFormatting sqref="C627:E627">
    <cfRule type="expression" dxfId="29031" priority="43158">
      <formula>$I627=0</formula>
    </cfRule>
  </conditionalFormatting>
  <conditionalFormatting sqref="D627:E627">
    <cfRule type="cellIs" dxfId="29030" priority="43156" operator="lessThan">
      <formula>0</formula>
    </cfRule>
    <cfRule type="cellIs" dxfId="29029" priority="43157" operator="lessThan">
      <formula>0</formula>
    </cfRule>
  </conditionalFormatting>
  <conditionalFormatting sqref="F627">
    <cfRule type="expression" dxfId="29028" priority="43155">
      <formula>$I627=0</formula>
    </cfRule>
  </conditionalFormatting>
  <conditionalFormatting sqref="G627:H627">
    <cfRule type="cellIs" dxfId="29027" priority="43152" operator="lessThan">
      <formula>0</formula>
    </cfRule>
    <cfRule type="cellIs" dxfId="29026" priority="43153" operator="lessThan">
      <formula>0</formula>
    </cfRule>
  </conditionalFormatting>
  <conditionalFormatting sqref="I627">
    <cfRule type="expression" dxfId="29025" priority="43151">
      <formula>$I627=0</formula>
    </cfRule>
  </conditionalFormatting>
  <conditionalFormatting sqref="J627">
    <cfRule type="expression" dxfId="29024" priority="43150">
      <formula>$I627=0</formula>
    </cfRule>
  </conditionalFormatting>
  <conditionalFormatting sqref="K627">
    <cfRule type="expression" dxfId="29023" priority="43147">
      <formula>$I627=0</formula>
    </cfRule>
  </conditionalFormatting>
  <conditionalFormatting sqref="M627">
    <cfRule type="expression" dxfId="29022" priority="43143">
      <formula>$I627=0</formula>
    </cfRule>
  </conditionalFormatting>
  <conditionalFormatting sqref="N627:P627">
    <cfRule type="expression" dxfId="29021" priority="43142">
      <formula>$I627=0</formula>
    </cfRule>
  </conditionalFormatting>
  <conditionalFormatting sqref="O627:P627">
    <cfRule type="cellIs" dxfId="29020" priority="43140" operator="lessThan">
      <formula>0</formula>
    </cfRule>
    <cfRule type="cellIs" dxfId="29019" priority="43141" operator="lessThan">
      <formula>0</formula>
    </cfRule>
  </conditionalFormatting>
  <conditionalFormatting sqref="Q627">
    <cfRule type="expression" dxfId="29018" priority="43139">
      <formula>$I627=0</formula>
    </cfRule>
  </conditionalFormatting>
  <conditionalFormatting sqref="R627:T627">
    <cfRule type="expression" dxfId="29017" priority="43138">
      <formula>$I627=0</formula>
    </cfRule>
  </conditionalFormatting>
  <conditionalFormatting sqref="S627:T627">
    <cfRule type="cellIs" dxfId="29016" priority="43136" operator="lessThan">
      <formula>0</formula>
    </cfRule>
    <cfRule type="cellIs" dxfId="29015" priority="43137" operator="lessThan">
      <formula>0</formula>
    </cfRule>
  </conditionalFormatting>
  <conditionalFormatting sqref="U627">
    <cfRule type="expression" dxfId="29014" priority="43135">
      <formula>$I627=0</formula>
    </cfRule>
  </conditionalFormatting>
  <conditionalFormatting sqref="B628">
    <cfRule type="expression" dxfId="29013" priority="43134">
      <formula>$I628=0</formula>
    </cfRule>
  </conditionalFormatting>
  <conditionalFormatting sqref="F628">
    <cfRule type="expression" dxfId="29012" priority="43133">
      <formula>$I628=0</formula>
    </cfRule>
  </conditionalFormatting>
  <conditionalFormatting sqref="I628">
    <cfRule type="expression" dxfId="29011" priority="43132">
      <formula>$I628=0</formula>
    </cfRule>
  </conditionalFormatting>
  <conditionalFormatting sqref="K628">
    <cfRule type="expression" dxfId="29010" priority="43131">
      <formula>$I628=0</formula>
    </cfRule>
  </conditionalFormatting>
  <conditionalFormatting sqref="M628">
    <cfRule type="expression" dxfId="29009" priority="43130">
      <formula>$I628=0</formula>
    </cfRule>
  </conditionalFormatting>
  <conditionalFormatting sqref="Q628">
    <cfRule type="expression" dxfId="29008" priority="43129">
      <formula>$I628=0</formula>
    </cfRule>
  </conditionalFormatting>
  <conditionalFormatting sqref="U628">
    <cfRule type="expression" dxfId="29007" priority="43128">
      <formula>$I628=0</formula>
    </cfRule>
  </conditionalFormatting>
  <conditionalFormatting sqref="B629">
    <cfRule type="expression" dxfId="29006" priority="43124">
      <formula>$I629=0</formula>
    </cfRule>
  </conditionalFormatting>
  <conditionalFormatting sqref="C629:E629">
    <cfRule type="expression" dxfId="29005" priority="43123">
      <formula>$I629=0</formula>
    </cfRule>
  </conditionalFormatting>
  <conditionalFormatting sqref="D629:E629">
    <cfRule type="cellIs" dxfId="29004" priority="43121" operator="lessThan">
      <formula>0</formula>
    </cfRule>
    <cfRule type="cellIs" dxfId="29003" priority="43122" operator="lessThan">
      <formula>0</formula>
    </cfRule>
  </conditionalFormatting>
  <conditionalFormatting sqref="F629">
    <cfRule type="expression" dxfId="29002" priority="43120">
      <formula>$I629=0</formula>
    </cfRule>
  </conditionalFormatting>
  <conditionalFormatting sqref="G629:H629">
    <cfRule type="cellIs" dxfId="29001" priority="43117" operator="lessThan">
      <formula>0</formula>
    </cfRule>
    <cfRule type="cellIs" dxfId="29000" priority="43118" operator="lessThan">
      <formula>0</formula>
    </cfRule>
  </conditionalFormatting>
  <conditionalFormatting sqref="I629">
    <cfRule type="expression" dxfId="28999" priority="43116">
      <formula>$I629=0</formula>
    </cfRule>
  </conditionalFormatting>
  <conditionalFormatting sqref="J629">
    <cfRule type="expression" dxfId="28998" priority="43115">
      <formula>$I629=0</formula>
    </cfRule>
  </conditionalFormatting>
  <conditionalFormatting sqref="K629">
    <cfRule type="expression" dxfId="28997" priority="43112">
      <formula>$I629=0</formula>
    </cfRule>
  </conditionalFormatting>
  <conditionalFormatting sqref="M629">
    <cfRule type="expression" dxfId="28996" priority="43108">
      <formula>$I629=0</formula>
    </cfRule>
  </conditionalFormatting>
  <conditionalFormatting sqref="N629:P629">
    <cfRule type="expression" dxfId="28995" priority="43107">
      <formula>$I629=0</formula>
    </cfRule>
  </conditionalFormatting>
  <conditionalFormatting sqref="O629:P629">
    <cfRule type="cellIs" dxfId="28994" priority="43105" operator="lessThan">
      <formula>0</formula>
    </cfRule>
    <cfRule type="cellIs" dxfId="28993" priority="43106" operator="lessThan">
      <formula>0</formula>
    </cfRule>
  </conditionalFormatting>
  <conditionalFormatting sqref="Q629">
    <cfRule type="expression" dxfId="28992" priority="43104">
      <formula>$I629=0</formula>
    </cfRule>
  </conditionalFormatting>
  <conditionalFormatting sqref="R629:T629">
    <cfRule type="expression" dxfId="28991" priority="43103">
      <formula>$I629=0</formula>
    </cfRule>
  </conditionalFormatting>
  <conditionalFormatting sqref="S629:T629">
    <cfRule type="cellIs" dxfId="28990" priority="43101" operator="lessThan">
      <formula>0</formula>
    </cfRule>
    <cfRule type="cellIs" dxfId="28989" priority="43102" operator="lessThan">
      <formula>0</formula>
    </cfRule>
  </conditionalFormatting>
  <conditionalFormatting sqref="U629">
    <cfRule type="expression" dxfId="28988" priority="43100">
      <formula>$I629=0</formula>
    </cfRule>
  </conditionalFormatting>
  <conditionalFormatting sqref="B630">
    <cfRule type="expression" dxfId="28987" priority="43099">
      <formula>$I630=0</formula>
    </cfRule>
  </conditionalFormatting>
  <conditionalFormatting sqref="F630">
    <cfRule type="expression" dxfId="28986" priority="43098">
      <formula>$I630=0</formula>
    </cfRule>
  </conditionalFormatting>
  <conditionalFormatting sqref="I630">
    <cfRule type="expression" dxfId="28985" priority="43097">
      <formula>$I630=0</formula>
    </cfRule>
  </conditionalFormatting>
  <conditionalFormatting sqref="K630">
    <cfRule type="expression" dxfId="28984" priority="43096">
      <formula>$I630=0</formula>
    </cfRule>
  </conditionalFormatting>
  <conditionalFormatting sqref="M630">
    <cfRule type="expression" dxfId="28983" priority="43095">
      <formula>$I630=0</formula>
    </cfRule>
  </conditionalFormatting>
  <conditionalFormatting sqref="Q630">
    <cfRule type="expression" dxfId="28982" priority="43094">
      <formula>$I630=0</formula>
    </cfRule>
  </conditionalFormatting>
  <conditionalFormatting sqref="U630">
    <cfRule type="expression" dxfId="28981" priority="43093">
      <formula>$I630=0</formula>
    </cfRule>
  </conditionalFormatting>
  <conditionalFormatting sqref="B631">
    <cfRule type="expression" dxfId="28980" priority="43089">
      <formula>$I631=0</formula>
    </cfRule>
  </conditionalFormatting>
  <conditionalFormatting sqref="C631:E631">
    <cfRule type="expression" dxfId="28979" priority="43088">
      <formula>$I631=0</formula>
    </cfRule>
  </conditionalFormatting>
  <conditionalFormatting sqref="D631:E631">
    <cfRule type="cellIs" dxfId="28978" priority="43086" operator="lessThan">
      <formula>0</formula>
    </cfRule>
    <cfRule type="cellIs" dxfId="28977" priority="43087" operator="lessThan">
      <formula>0</formula>
    </cfRule>
  </conditionalFormatting>
  <conditionalFormatting sqref="F631">
    <cfRule type="expression" dxfId="28976" priority="43085">
      <formula>$I631=0</formula>
    </cfRule>
  </conditionalFormatting>
  <conditionalFormatting sqref="G631:H631">
    <cfRule type="cellIs" dxfId="28975" priority="43082" operator="lessThan">
      <formula>0</formula>
    </cfRule>
    <cfRule type="cellIs" dxfId="28974" priority="43083" operator="lessThan">
      <formula>0</formula>
    </cfRule>
  </conditionalFormatting>
  <conditionalFormatting sqref="I631">
    <cfRule type="expression" dxfId="28973" priority="43081">
      <formula>$I631=0</formula>
    </cfRule>
  </conditionalFormatting>
  <conditionalFormatting sqref="J631">
    <cfRule type="expression" dxfId="28972" priority="43080">
      <formula>$I631=0</formula>
    </cfRule>
  </conditionalFormatting>
  <conditionalFormatting sqref="K631">
    <cfRule type="expression" dxfId="28971" priority="43077">
      <formula>$I631=0</formula>
    </cfRule>
  </conditionalFormatting>
  <conditionalFormatting sqref="M631">
    <cfRule type="expression" dxfId="28970" priority="43073">
      <formula>$I631=0</formula>
    </cfRule>
  </conditionalFormatting>
  <conditionalFormatting sqref="N631:P631">
    <cfRule type="expression" dxfId="28969" priority="43072">
      <formula>$I631=0</formula>
    </cfRule>
  </conditionalFormatting>
  <conditionalFormatting sqref="O631:P631">
    <cfRule type="cellIs" dxfId="28968" priority="43070" operator="lessThan">
      <formula>0</formula>
    </cfRule>
    <cfRule type="cellIs" dxfId="28967" priority="43071" operator="lessThan">
      <formula>0</formula>
    </cfRule>
  </conditionalFormatting>
  <conditionalFormatting sqref="Q631">
    <cfRule type="expression" dxfId="28966" priority="43069">
      <formula>$I631=0</formula>
    </cfRule>
  </conditionalFormatting>
  <conditionalFormatting sqref="R631:T631">
    <cfRule type="expression" dxfId="28965" priority="43068">
      <formula>$I631=0</formula>
    </cfRule>
  </conditionalFormatting>
  <conditionalFormatting sqref="S631:T631">
    <cfRule type="cellIs" dxfId="28964" priority="43066" operator="lessThan">
      <formula>0</formula>
    </cfRule>
    <cfRule type="cellIs" dxfId="28963" priority="43067" operator="lessThan">
      <formula>0</formula>
    </cfRule>
  </conditionalFormatting>
  <conditionalFormatting sqref="U631">
    <cfRule type="expression" dxfId="28962" priority="43065">
      <formula>$I631=0</formula>
    </cfRule>
  </conditionalFormatting>
  <conditionalFormatting sqref="B632">
    <cfRule type="expression" dxfId="28961" priority="43064">
      <formula>$I632=0</formula>
    </cfRule>
  </conditionalFormatting>
  <conditionalFormatting sqref="F632">
    <cfRule type="expression" dxfId="28960" priority="43063">
      <formula>$I632=0</formula>
    </cfRule>
  </conditionalFormatting>
  <conditionalFormatting sqref="I632">
    <cfRule type="expression" dxfId="28959" priority="43062">
      <formula>$I632=0</formula>
    </cfRule>
  </conditionalFormatting>
  <conditionalFormatting sqref="K632">
    <cfRule type="expression" dxfId="28958" priority="43061">
      <formula>$I632=0</formula>
    </cfRule>
  </conditionalFormatting>
  <conditionalFormatting sqref="M632">
    <cfRule type="expression" dxfId="28957" priority="43060">
      <formula>$I632=0</formula>
    </cfRule>
  </conditionalFormatting>
  <conditionalFormatting sqref="Q632">
    <cfRule type="expression" dxfId="28956" priority="43059">
      <formula>$I632=0</formula>
    </cfRule>
  </conditionalFormatting>
  <conditionalFormatting sqref="U632">
    <cfRule type="expression" dxfId="28955" priority="43058">
      <formula>$I632=0</formula>
    </cfRule>
  </conditionalFormatting>
  <conditionalFormatting sqref="B633">
    <cfRule type="expression" dxfId="28954" priority="43054">
      <formula>$I633=0</formula>
    </cfRule>
  </conditionalFormatting>
  <conditionalFormatting sqref="C633:E633">
    <cfRule type="expression" dxfId="28953" priority="43053">
      <formula>$I633=0</formula>
    </cfRule>
  </conditionalFormatting>
  <conditionalFormatting sqref="D633:E633">
    <cfRule type="cellIs" dxfId="28952" priority="43051" operator="lessThan">
      <formula>0</formula>
    </cfRule>
    <cfRule type="cellIs" dxfId="28951" priority="43052" operator="lessThan">
      <formula>0</formula>
    </cfRule>
  </conditionalFormatting>
  <conditionalFormatting sqref="F633">
    <cfRule type="expression" dxfId="28950" priority="43050">
      <formula>$I633=0</formula>
    </cfRule>
  </conditionalFormatting>
  <conditionalFormatting sqref="G633:H633">
    <cfRule type="cellIs" dxfId="28949" priority="43047" operator="lessThan">
      <formula>0</formula>
    </cfRule>
    <cfRule type="cellIs" dxfId="28948" priority="43048" operator="lessThan">
      <formula>0</formula>
    </cfRule>
  </conditionalFormatting>
  <conditionalFormatting sqref="I633">
    <cfRule type="expression" dxfId="28947" priority="43046">
      <formula>$I633=0</formula>
    </cfRule>
  </conditionalFormatting>
  <conditionalFormatting sqref="J633">
    <cfRule type="expression" dxfId="28946" priority="43045">
      <formula>$I633=0</formula>
    </cfRule>
  </conditionalFormatting>
  <conditionalFormatting sqref="K633">
    <cfRule type="expression" dxfId="28945" priority="43042">
      <formula>$I633=0</formula>
    </cfRule>
  </conditionalFormatting>
  <conditionalFormatting sqref="M633">
    <cfRule type="expression" dxfId="28944" priority="43038">
      <formula>$I633=0</formula>
    </cfRule>
  </conditionalFormatting>
  <conditionalFormatting sqref="N633:P633">
    <cfRule type="expression" dxfId="28943" priority="43037">
      <formula>$I633=0</formula>
    </cfRule>
  </conditionalFormatting>
  <conditionalFormatting sqref="O633:P633">
    <cfRule type="cellIs" dxfId="28942" priority="43035" operator="lessThan">
      <formula>0</formula>
    </cfRule>
    <cfRule type="cellIs" dxfId="28941" priority="43036" operator="lessThan">
      <formula>0</formula>
    </cfRule>
  </conditionalFormatting>
  <conditionalFormatting sqref="Q633">
    <cfRule type="expression" dxfId="28940" priority="43034">
      <formula>$I633=0</formula>
    </cfRule>
  </conditionalFormatting>
  <conditionalFormatting sqref="R633:T633">
    <cfRule type="expression" dxfId="28939" priority="43033">
      <formula>$I633=0</formula>
    </cfRule>
  </conditionalFormatting>
  <conditionalFormatting sqref="S633:T633">
    <cfRule type="cellIs" dxfId="28938" priority="43031" operator="lessThan">
      <formula>0</formula>
    </cfRule>
    <cfRule type="cellIs" dxfId="28937" priority="43032" operator="lessThan">
      <formula>0</formula>
    </cfRule>
  </conditionalFormatting>
  <conditionalFormatting sqref="U633">
    <cfRule type="expression" dxfId="28936" priority="43030">
      <formula>$I633=0</formula>
    </cfRule>
  </conditionalFormatting>
  <conditionalFormatting sqref="B634">
    <cfRule type="expression" dxfId="28935" priority="43029">
      <formula>$I634=0</formula>
    </cfRule>
  </conditionalFormatting>
  <conditionalFormatting sqref="F634">
    <cfRule type="expression" dxfId="28934" priority="43028">
      <formula>$I634=0</formula>
    </cfRule>
  </conditionalFormatting>
  <conditionalFormatting sqref="I634">
    <cfRule type="expression" dxfId="28933" priority="43027">
      <formula>$I634=0</formula>
    </cfRule>
  </conditionalFormatting>
  <conditionalFormatting sqref="K634">
    <cfRule type="expression" dxfId="28932" priority="43026">
      <formula>$I634=0</formula>
    </cfRule>
  </conditionalFormatting>
  <conditionalFormatting sqref="M634">
    <cfRule type="expression" dxfId="28931" priority="43025">
      <formula>$I634=0</formula>
    </cfRule>
  </conditionalFormatting>
  <conditionalFormatting sqref="Q634">
    <cfRule type="expression" dxfId="28930" priority="43024">
      <formula>$I634=0</formula>
    </cfRule>
  </conditionalFormatting>
  <conditionalFormatting sqref="U634">
    <cfRule type="expression" dxfId="28929" priority="43023">
      <formula>$I634=0</formula>
    </cfRule>
  </conditionalFormatting>
  <conditionalFormatting sqref="B635">
    <cfRule type="expression" dxfId="28928" priority="43019">
      <formula>$I635=0</formula>
    </cfRule>
  </conditionalFormatting>
  <conditionalFormatting sqref="C635:E635">
    <cfRule type="expression" dxfId="28927" priority="43018">
      <formula>$I635=0</formula>
    </cfRule>
  </conditionalFormatting>
  <conditionalFormatting sqref="D635:E635">
    <cfRule type="cellIs" dxfId="28926" priority="43016" operator="lessThan">
      <formula>0</formula>
    </cfRule>
    <cfRule type="cellIs" dxfId="28925" priority="43017" operator="lessThan">
      <formula>0</formula>
    </cfRule>
  </conditionalFormatting>
  <conditionalFormatting sqref="F635">
    <cfRule type="expression" dxfId="28924" priority="43015">
      <formula>$I635=0</formula>
    </cfRule>
  </conditionalFormatting>
  <conditionalFormatting sqref="G635:H635">
    <cfRule type="cellIs" dxfId="28923" priority="43012" operator="lessThan">
      <formula>0</formula>
    </cfRule>
    <cfRule type="cellIs" dxfId="28922" priority="43013" operator="lessThan">
      <formula>0</formula>
    </cfRule>
  </conditionalFormatting>
  <conditionalFormatting sqref="I635">
    <cfRule type="expression" dxfId="28921" priority="43011">
      <formula>$I635=0</formula>
    </cfRule>
  </conditionalFormatting>
  <conditionalFormatting sqref="J635">
    <cfRule type="expression" dxfId="28920" priority="43010">
      <formula>$I635=0</formula>
    </cfRule>
  </conditionalFormatting>
  <conditionalFormatting sqref="K635">
    <cfRule type="expression" dxfId="28919" priority="43007">
      <formula>$I635=0</formula>
    </cfRule>
  </conditionalFormatting>
  <conditionalFormatting sqref="M635">
    <cfRule type="expression" dxfId="28918" priority="43003">
      <formula>$I635=0</formula>
    </cfRule>
  </conditionalFormatting>
  <conditionalFormatting sqref="N635:P635">
    <cfRule type="expression" dxfId="28917" priority="43002">
      <formula>$I635=0</formula>
    </cfRule>
  </conditionalFormatting>
  <conditionalFormatting sqref="O635:P635">
    <cfRule type="cellIs" dxfId="28916" priority="43000" operator="lessThan">
      <formula>0</formula>
    </cfRule>
    <cfRule type="cellIs" dxfId="28915" priority="43001" operator="lessThan">
      <formula>0</formula>
    </cfRule>
  </conditionalFormatting>
  <conditionalFormatting sqref="Q635">
    <cfRule type="expression" dxfId="28914" priority="42999">
      <formula>$I635=0</formula>
    </cfRule>
  </conditionalFormatting>
  <conditionalFormatting sqref="R635:T635">
    <cfRule type="expression" dxfId="28913" priority="42998">
      <formula>$I635=0</formula>
    </cfRule>
  </conditionalFormatting>
  <conditionalFormatting sqref="S635:T635">
    <cfRule type="cellIs" dxfId="28912" priority="42996" operator="lessThan">
      <formula>0</formula>
    </cfRule>
    <cfRule type="cellIs" dxfId="28911" priority="42997" operator="lessThan">
      <formula>0</formula>
    </cfRule>
  </conditionalFormatting>
  <conditionalFormatting sqref="U635">
    <cfRule type="expression" dxfId="28910" priority="42995">
      <formula>$I635=0</formula>
    </cfRule>
  </conditionalFormatting>
  <conditionalFormatting sqref="B636">
    <cfRule type="expression" dxfId="28909" priority="42994">
      <formula>$I636=0</formula>
    </cfRule>
  </conditionalFormatting>
  <conditionalFormatting sqref="F636">
    <cfRule type="expression" dxfId="28908" priority="42993">
      <formula>$I636=0</formula>
    </cfRule>
  </conditionalFormatting>
  <conditionalFormatting sqref="I636">
    <cfRule type="expression" dxfId="28907" priority="42992">
      <formula>$I636=0</formula>
    </cfRule>
  </conditionalFormatting>
  <conditionalFormatting sqref="K636">
    <cfRule type="expression" dxfId="28906" priority="42991">
      <formula>$I636=0</formula>
    </cfRule>
  </conditionalFormatting>
  <conditionalFormatting sqref="M636">
    <cfRule type="expression" dxfId="28905" priority="42990">
      <formula>$I636=0</formula>
    </cfRule>
  </conditionalFormatting>
  <conditionalFormatting sqref="Q636">
    <cfRule type="expression" dxfId="28904" priority="42989">
      <formula>$I636=0</formula>
    </cfRule>
  </conditionalFormatting>
  <conditionalFormatting sqref="U636">
    <cfRule type="expression" dxfId="28903" priority="42988">
      <formula>$I636=0</formula>
    </cfRule>
  </conditionalFormatting>
  <conditionalFormatting sqref="B637">
    <cfRule type="expression" dxfId="28902" priority="42984">
      <formula>$I637=0</formula>
    </cfRule>
  </conditionalFormatting>
  <conditionalFormatting sqref="C637:E637">
    <cfRule type="expression" dxfId="28901" priority="42983">
      <formula>$I637=0</formula>
    </cfRule>
  </conditionalFormatting>
  <conditionalFormatting sqref="D637:E637">
    <cfRule type="cellIs" dxfId="28900" priority="42981" operator="lessThan">
      <formula>0</formula>
    </cfRule>
    <cfRule type="cellIs" dxfId="28899" priority="42982" operator="lessThan">
      <formula>0</formula>
    </cfRule>
  </conditionalFormatting>
  <conditionalFormatting sqref="F637">
    <cfRule type="expression" dxfId="28898" priority="42980">
      <formula>$I637=0</formula>
    </cfRule>
  </conditionalFormatting>
  <conditionalFormatting sqref="G637:H637">
    <cfRule type="cellIs" dxfId="28897" priority="42977" operator="lessThan">
      <formula>0</formula>
    </cfRule>
    <cfRule type="cellIs" dxfId="28896" priority="42978" operator="lessThan">
      <formula>0</formula>
    </cfRule>
  </conditionalFormatting>
  <conditionalFormatting sqref="I637">
    <cfRule type="expression" dxfId="28895" priority="42976">
      <formula>$I637=0</formula>
    </cfRule>
  </conditionalFormatting>
  <conditionalFormatting sqref="J637">
    <cfRule type="expression" dxfId="28894" priority="42975">
      <formula>$I637=0</formula>
    </cfRule>
  </conditionalFormatting>
  <conditionalFormatting sqref="K637">
    <cfRule type="expression" dxfId="28893" priority="42972">
      <formula>$I637=0</formula>
    </cfRule>
  </conditionalFormatting>
  <conditionalFormatting sqref="M637">
    <cfRule type="expression" dxfId="28892" priority="42968">
      <formula>$I637=0</formula>
    </cfRule>
  </conditionalFormatting>
  <conditionalFormatting sqref="N637:P637">
    <cfRule type="expression" dxfId="28891" priority="42967">
      <formula>$I637=0</formula>
    </cfRule>
  </conditionalFormatting>
  <conditionalFormatting sqref="O637:P637">
    <cfRule type="cellIs" dxfId="28890" priority="42965" operator="lessThan">
      <formula>0</formula>
    </cfRule>
    <cfRule type="cellIs" dxfId="28889" priority="42966" operator="lessThan">
      <formula>0</formula>
    </cfRule>
  </conditionalFormatting>
  <conditionalFormatting sqref="Q637">
    <cfRule type="expression" dxfId="28888" priority="42964">
      <formula>$I637=0</formula>
    </cfRule>
  </conditionalFormatting>
  <conditionalFormatting sqref="R637:T637">
    <cfRule type="expression" dxfId="28887" priority="42963">
      <formula>$I637=0</formula>
    </cfRule>
  </conditionalFormatting>
  <conditionalFormatting sqref="S637:T637">
    <cfRule type="cellIs" dxfId="28886" priority="42961" operator="lessThan">
      <formula>0</formula>
    </cfRule>
    <cfRule type="cellIs" dxfId="28885" priority="42962" operator="lessThan">
      <formula>0</formula>
    </cfRule>
  </conditionalFormatting>
  <conditionalFormatting sqref="U637">
    <cfRule type="expression" dxfId="28884" priority="42960">
      <formula>$I637=0</formula>
    </cfRule>
  </conditionalFormatting>
  <conditionalFormatting sqref="B638">
    <cfRule type="expression" dxfId="28883" priority="42959">
      <formula>$I638=0</formula>
    </cfRule>
  </conditionalFormatting>
  <conditionalFormatting sqref="F638">
    <cfRule type="expression" dxfId="28882" priority="42958">
      <formula>$I638=0</formula>
    </cfRule>
  </conditionalFormatting>
  <conditionalFormatting sqref="I638">
    <cfRule type="expression" dxfId="28881" priority="42957">
      <formula>$I638=0</formula>
    </cfRule>
  </conditionalFormatting>
  <conditionalFormatting sqref="K638">
    <cfRule type="expression" dxfId="28880" priority="42956">
      <formula>$I638=0</formula>
    </cfRule>
  </conditionalFormatting>
  <conditionalFormatting sqref="M638">
    <cfRule type="expression" dxfId="28879" priority="42955">
      <formula>$I638=0</formula>
    </cfRule>
  </conditionalFormatting>
  <conditionalFormatting sqref="Q638">
    <cfRule type="expression" dxfId="28878" priority="42954">
      <formula>$I638=0</formula>
    </cfRule>
  </conditionalFormatting>
  <conditionalFormatting sqref="U638">
    <cfRule type="expression" dxfId="28877" priority="42953">
      <formula>$I638=0</formula>
    </cfRule>
  </conditionalFormatting>
  <conditionalFormatting sqref="B639">
    <cfRule type="expression" dxfId="28876" priority="42949">
      <formula>$I639=0</formula>
    </cfRule>
  </conditionalFormatting>
  <conditionalFormatting sqref="C639:E639">
    <cfRule type="expression" dxfId="28875" priority="42948">
      <formula>$I639=0</formula>
    </cfRule>
  </conditionalFormatting>
  <conditionalFormatting sqref="D639:E639">
    <cfRule type="cellIs" dxfId="28874" priority="42946" operator="lessThan">
      <formula>0</formula>
    </cfRule>
    <cfRule type="cellIs" dxfId="28873" priority="42947" operator="lessThan">
      <formula>0</formula>
    </cfRule>
  </conditionalFormatting>
  <conditionalFormatting sqref="F639">
    <cfRule type="expression" dxfId="28872" priority="42945">
      <formula>$I639=0</formula>
    </cfRule>
  </conditionalFormatting>
  <conditionalFormatting sqref="G639:H639">
    <cfRule type="cellIs" dxfId="28871" priority="42942" operator="lessThan">
      <formula>0</formula>
    </cfRule>
    <cfRule type="cellIs" dxfId="28870" priority="42943" operator="lessThan">
      <formula>0</formula>
    </cfRule>
  </conditionalFormatting>
  <conditionalFormatting sqref="I639">
    <cfRule type="expression" dxfId="28869" priority="42941">
      <formula>$I639=0</formula>
    </cfRule>
  </conditionalFormatting>
  <conditionalFormatting sqref="J639">
    <cfRule type="expression" dxfId="28868" priority="42940">
      <formula>$I639=0</formula>
    </cfRule>
  </conditionalFormatting>
  <conditionalFormatting sqref="K639">
    <cfRule type="expression" dxfId="28867" priority="42937">
      <formula>$I639=0</formula>
    </cfRule>
  </conditionalFormatting>
  <conditionalFormatting sqref="M639">
    <cfRule type="expression" dxfId="28866" priority="42933">
      <formula>$I639=0</formula>
    </cfRule>
  </conditionalFormatting>
  <conditionalFormatting sqref="N639:P639">
    <cfRule type="expression" dxfId="28865" priority="42932">
      <formula>$I639=0</formula>
    </cfRule>
  </conditionalFormatting>
  <conditionalFormatting sqref="O639:P639">
    <cfRule type="cellIs" dxfId="28864" priority="42930" operator="lessThan">
      <formula>0</formula>
    </cfRule>
    <cfRule type="cellIs" dxfId="28863" priority="42931" operator="lessThan">
      <formula>0</formula>
    </cfRule>
  </conditionalFormatting>
  <conditionalFormatting sqref="Q639">
    <cfRule type="expression" dxfId="28862" priority="42929">
      <formula>$I639=0</formula>
    </cfRule>
  </conditionalFormatting>
  <conditionalFormatting sqref="R639:T639">
    <cfRule type="expression" dxfId="28861" priority="42928">
      <formula>$I639=0</formula>
    </cfRule>
  </conditionalFormatting>
  <conditionalFormatting sqref="S639:T639">
    <cfRule type="cellIs" dxfId="28860" priority="42926" operator="lessThan">
      <formula>0</formula>
    </cfRule>
    <cfRule type="cellIs" dxfId="28859" priority="42927" operator="lessThan">
      <formula>0</formula>
    </cfRule>
  </conditionalFormatting>
  <conditionalFormatting sqref="U639">
    <cfRule type="expression" dxfId="28858" priority="42925">
      <formula>$I639=0</formula>
    </cfRule>
  </conditionalFormatting>
  <conditionalFormatting sqref="B640">
    <cfRule type="expression" dxfId="28857" priority="42924">
      <formula>$I640=0</formula>
    </cfRule>
  </conditionalFormatting>
  <conditionalFormatting sqref="F640">
    <cfRule type="expression" dxfId="28856" priority="42923">
      <formula>$I640=0</formula>
    </cfRule>
  </conditionalFormatting>
  <conditionalFormatting sqref="I640">
    <cfRule type="expression" dxfId="28855" priority="42922">
      <formula>$I640=0</formula>
    </cfRule>
  </conditionalFormatting>
  <conditionalFormatting sqref="K640">
    <cfRule type="expression" dxfId="28854" priority="42921">
      <formula>$I640=0</formula>
    </cfRule>
  </conditionalFormatting>
  <conditionalFormatting sqref="M640">
    <cfRule type="expression" dxfId="28853" priority="42920">
      <formula>$I640=0</formula>
    </cfRule>
  </conditionalFormatting>
  <conditionalFormatting sqref="Q640">
    <cfRule type="expression" dxfId="28852" priority="42919">
      <formula>$I640=0</formula>
    </cfRule>
  </conditionalFormatting>
  <conditionalFormatting sqref="U640">
    <cfRule type="expression" dxfId="28851" priority="42918">
      <formula>$I640=0</formula>
    </cfRule>
  </conditionalFormatting>
  <conditionalFormatting sqref="B641">
    <cfRule type="expression" dxfId="28850" priority="42914">
      <formula>$I641=0</formula>
    </cfRule>
  </conditionalFormatting>
  <conditionalFormatting sqref="C641:E641">
    <cfRule type="expression" dxfId="28849" priority="42913">
      <formula>$I641=0</formula>
    </cfRule>
  </conditionalFormatting>
  <conditionalFormatting sqref="D641:E641">
    <cfRule type="cellIs" dxfId="28848" priority="42911" operator="lessThan">
      <formula>0</formula>
    </cfRule>
    <cfRule type="cellIs" dxfId="28847" priority="42912" operator="lessThan">
      <formula>0</formula>
    </cfRule>
  </conditionalFormatting>
  <conditionalFormatting sqref="F641">
    <cfRule type="expression" dxfId="28846" priority="42910">
      <formula>$I641=0</formula>
    </cfRule>
  </conditionalFormatting>
  <conditionalFormatting sqref="G641:H641">
    <cfRule type="cellIs" dxfId="28845" priority="42907" operator="lessThan">
      <formula>0</formula>
    </cfRule>
    <cfRule type="cellIs" dxfId="28844" priority="42908" operator="lessThan">
      <formula>0</formula>
    </cfRule>
  </conditionalFormatting>
  <conditionalFormatting sqref="I641">
    <cfRule type="expression" dxfId="28843" priority="42906">
      <formula>$I641=0</formula>
    </cfRule>
  </conditionalFormatting>
  <conditionalFormatting sqref="J641">
    <cfRule type="expression" dxfId="28842" priority="42905">
      <formula>$I641=0</formula>
    </cfRule>
  </conditionalFormatting>
  <conditionalFormatting sqref="K641">
    <cfRule type="expression" dxfId="28841" priority="42902">
      <formula>$I641=0</formula>
    </cfRule>
  </conditionalFormatting>
  <conditionalFormatting sqref="M641">
    <cfRule type="expression" dxfId="28840" priority="42898">
      <formula>$I641=0</formula>
    </cfRule>
  </conditionalFormatting>
  <conditionalFormatting sqref="N641:P641">
    <cfRule type="expression" dxfId="28839" priority="42897">
      <formula>$I641=0</formula>
    </cfRule>
  </conditionalFormatting>
  <conditionalFormatting sqref="O641:P641">
    <cfRule type="cellIs" dxfId="28838" priority="42895" operator="lessThan">
      <formula>0</formula>
    </cfRule>
    <cfRule type="cellIs" dxfId="28837" priority="42896" operator="lessThan">
      <formula>0</formula>
    </cfRule>
  </conditionalFormatting>
  <conditionalFormatting sqref="Q641">
    <cfRule type="expression" dxfId="28836" priority="42894">
      <formula>$I641=0</formula>
    </cfRule>
  </conditionalFormatting>
  <conditionalFormatting sqref="R641:T641">
    <cfRule type="expression" dxfId="28835" priority="42893">
      <formula>$I641=0</formula>
    </cfRule>
  </conditionalFormatting>
  <conditionalFormatting sqref="S641:T641">
    <cfRule type="cellIs" dxfId="28834" priority="42891" operator="lessThan">
      <formula>0</formula>
    </cfRule>
    <cfRule type="cellIs" dxfId="28833" priority="42892" operator="lessThan">
      <formula>0</formula>
    </cfRule>
  </conditionalFormatting>
  <conditionalFormatting sqref="U641">
    <cfRule type="expression" dxfId="28832" priority="42890">
      <formula>$I641=0</formula>
    </cfRule>
  </conditionalFormatting>
  <conditionalFormatting sqref="B642">
    <cfRule type="expression" dxfId="28831" priority="42889">
      <formula>$I642=0</formula>
    </cfRule>
  </conditionalFormatting>
  <conditionalFormatting sqref="F642">
    <cfRule type="expression" dxfId="28830" priority="42888">
      <formula>$I642=0</formula>
    </cfRule>
  </conditionalFormatting>
  <conditionalFormatting sqref="I642">
    <cfRule type="expression" dxfId="28829" priority="42887">
      <formula>$I642=0</formula>
    </cfRule>
  </conditionalFormatting>
  <conditionalFormatting sqref="K642">
    <cfRule type="expression" dxfId="28828" priority="42886">
      <formula>$I642=0</formula>
    </cfRule>
  </conditionalFormatting>
  <conditionalFormatting sqref="M642">
    <cfRule type="expression" dxfId="28827" priority="42885">
      <formula>$I642=0</formula>
    </cfRule>
  </conditionalFormatting>
  <conditionalFormatting sqref="Q642">
    <cfRule type="expression" dxfId="28826" priority="42884">
      <formula>$I642=0</formula>
    </cfRule>
  </conditionalFormatting>
  <conditionalFormatting sqref="U642">
    <cfRule type="expression" dxfId="28825" priority="42883">
      <formula>$I642=0</formula>
    </cfRule>
  </conditionalFormatting>
  <conditionalFormatting sqref="B643">
    <cfRule type="expression" dxfId="28824" priority="42879">
      <formula>$I643=0</formula>
    </cfRule>
  </conditionalFormatting>
  <conditionalFormatting sqref="C643:E643">
    <cfRule type="expression" dxfId="28823" priority="42878">
      <formula>$I643=0</formula>
    </cfRule>
  </conditionalFormatting>
  <conditionalFormatting sqref="D643:E643">
    <cfRule type="cellIs" dxfId="28822" priority="42876" operator="lessThan">
      <formula>0</formula>
    </cfRule>
    <cfRule type="cellIs" dxfId="28821" priority="42877" operator="lessThan">
      <formula>0</formula>
    </cfRule>
  </conditionalFormatting>
  <conditionalFormatting sqref="F643">
    <cfRule type="expression" dxfId="28820" priority="42875">
      <formula>$I643=0</formula>
    </cfRule>
  </conditionalFormatting>
  <conditionalFormatting sqref="G643:H643">
    <cfRule type="cellIs" dxfId="28819" priority="42872" operator="lessThan">
      <formula>0</formula>
    </cfRule>
    <cfRule type="cellIs" dxfId="28818" priority="42873" operator="lessThan">
      <formula>0</formula>
    </cfRule>
  </conditionalFormatting>
  <conditionalFormatting sqref="I643">
    <cfRule type="expression" dxfId="28817" priority="42871">
      <formula>$I643=0</formula>
    </cfRule>
  </conditionalFormatting>
  <conditionalFormatting sqref="J643">
    <cfRule type="expression" dxfId="28816" priority="42870">
      <formula>$I643=0</formula>
    </cfRule>
  </conditionalFormatting>
  <conditionalFormatting sqref="K643">
    <cfRule type="expression" dxfId="28815" priority="42867">
      <formula>$I643=0</formula>
    </cfRule>
  </conditionalFormatting>
  <conditionalFormatting sqref="M643">
    <cfRule type="expression" dxfId="28814" priority="42863">
      <formula>$I643=0</formula>
    </cfRule>
  </conditionalFormatting>
  <conditionalFormatting sqref="N643:P643">
    <cfRule type="expression" dxfId="28813" priority="42862">
      <formula>$I643=0</formula>
    </cfRule>
  </conditionalFormatting>
  <conditionalFormatting sqref="O643:P643">
    <cfRule type="cellIs" dxfId="28812" priority="42860" operator="lessThan">
      <formula>0</formula>
    </cfRule>
    <cfRule type="cellIs" dxfId="28811" priority="42861" operator="lessThan">
      <formula>0</formula>
    </cfRule>
  </conditionalFormatting>
  <conditionalFormatting sqref="Q643">
    <cfRule type="expression" dxfId="28810" priority="42859">
      <formula>$I643=0</formula>
    </cfRule>
  </conditionalFormatting>
  <conditionalFormatting sqref="R643:T643">
    <cfRule type="expression" dxfId="28809" priority="42858">
      <formula>$I643=0</formula>
    </cfRule>
  </conditionalFormatting>
  <conditionalFormatting sqref="S643:T643">
    <cfRule type="cellIs" dxfId="28808" priority="42856" operator="lessThan">
      <formula>0</formula>
    </cfRule>
    <cfRule type="cellIs" dxfId="28807" priority="42857" operator="lessThan">
      <formula>0</formula>
    </cfRule>
  </conditionalFormatting>
  <conditionalFormatting sqref="U643">
    <cfRule type="expression" dxfId="28806" priority="42855">
      <formula>$I643=0</formula>
    </cfRule>
  </conditionalFormatting>
  <conditionalFormatting sqref="B644">
    <cfRule type="expression" dxfId="28805" priority="42854">
      <formula>$I644=0</formula>
    </cfRule>
  </conditionalFormatting>
  <conditionalFormatting sqref="F644">
    <cfRule type="expression" dxfId="28804" priority="42853">
      <formula>$I644=0</formula>
    </cfRule>
  </conditionalFormatting>
  <conditionalFormatting sqref="I644">
    <cfRule type="expression" dxfId="28803" priority="42852">
      <formula>$I644=0</formula>
    </cfRule>
  </conditionalFormatting>
  <conditionalFormatting sqref="K644">
    <cfRule type="expression" dxfId="28802" priority="42851">
      <formula>$I644=0</formula>
    </cfRule>
  </conditionalFormatting>
  <conditionalFormatting sqref="M644">
    <cfRule type="expression" dxfId="28801" priority="42850">
      <formula>$I644=0</formula>
    </cfRule>
  </conditionalFormatting>
  <conditionalFormatting sqref="Q644">
    <cfRule type="expression" dxfId="28800" priority="42849">
      <formula>$I644=0</formula>
    </cfRule>
  </conditionalFormatting>
  <conditionalFormatting sqref="U644">
    <cfRule type="expression" dxfId="28799" priority="42848">
      <formula>$I644=0</formula>
    </cfRule>
  </conditionalFormatting>
  <conditionalFormatting sqref="B645">
    <cfRule type="expression" dxfId="28798" priority="42844">
      <formula>$I645=0</formula>
    </cfRule>
  </conditionalFormatting>
  <conditionalFormatting sqref="C645:E645">
    <cfRule type="expression" dxfId="28797" priority="42843">
      <formula>$I645=0</formula>
    </cfRule>
  </conditionalFormatting>
  <conditionalFormatting sqref="D645:E645">
    <cfRule type="cellIs" dxfId="28796" priority="42841" operator="lessThan">
      <formula>0</formula>
    </cfRule>
    <cfRule type="cellIs" dxfId="28795" priority="42842" operator="lessThan">
      <formula>0</formula>
    </cfRule>
  </conditionalFormatting>
  <conditionalFormatting sqref="F645">
    <cfRule type="expression" dxfId="28794" priority="42840">
      <formula>$I645=0</formula>
    </cfRule>
  </conditionalFormatting>
  <conditionalFormatting sqref="G645:H645">
    <cfRule type="cellIs" dxfId="28793" priority="42837" operator="lessThan">
      <formula>0</formula>
    </cfRule>
    <cfRule type="cellIs" dxfId="28792" priority="42838" operator="lessThan">
      <formula>0</formula>
    </cfRule>
  </conditionalFormatting>
  <conditionalFormatting sqref="I645">
    <cfRule type="expression" dxfId="28791" priority="42836">
      <formula>$I645=0</formula>
    </cfRule>
  </conditionalFormatting>
  <conditionalFormatting sqref="J645">
    <cfRule type="expression" dxfId="28790" priority="42835">
      <formula>$I645=0</formula>
    </cfRule>
  </conditionalFormatting>
  <conditionalFormatting sqref="K645">
    <cfRule type="expression" dxfId="28789" priority="42832">
      <formula>$I645=0</formula>
    </cfRule>
  </conditionalFormatting>
  <conditionalFormatting sqref="M645">
    <cfRule type="expression" dxfId="28788" priority="42828">
      <formula>$I645=0</formula>
    </cfRule>
  </conditionalFormatting>
  <conditionalFormatting sqref="N645:P645">
    <cfRule type="expression" dxfId="28787" priority="42827">
      <formula>$I645=0</formula>
    </cfRule>
  </conditionalFormatting>
  <conditionalFormatting sqref="O645:P645">
    <cfRule type="cellIs" dxfId="28786" priority="42825" operator="lessThan">
      <formula>0</formula>
    </cfRule>
    <cfRule type="cellIs" dxfId="28785" priority="42826" operator="lessThan">
      <formula>0</formula>
    </cfRule>
  </conditionalFormatting>
  <conditionalFormatting sqref="Q645">
    <cfRule type="expression" dxfId="28784" priority="42824">
      <formula>$I645=0</formula>
    </cfRule>
  </conditionalFormatting>
  <conditionalFormatting sqref="R645:T645">
    <cfRule type="expression" dxfId="28783" priority="42823">
      <formula>$I645=0</formula>
    </cfRule>
  </conditionalFormatting>
  <conditionalFormatting sqref="S645:T645">
    <cfRule type="cellIs" dxfId="28782" priority="42821" operator="lessThan">
      <formula>0</formula>
    </cfRule>
    <cfRule type="cellIs" dxfId="28781" priority="42822" operator="lessThan">
      <formula>0</formula>
    </cfRule>
  </conditionalFormatting>
  <conditionalFormatting sqref="U645">
    <cfRule type="expression" dxfId="28780" priority="42820">
      <formula>$I645=0</formula>
    </cfRule>
  </conditionalFormatting>
  <conditionalFormatting sqref="B646">
    <cfRule type="expression" dxfId="28779" priority="42819">
      <formula>$I646=0</formula>
    </cfRule>
  </conditionalFormatting>
  <conditionalFormatting sqref="F646">
    <cfRule type="expression" dxfId="28778" priority="42818">
      <formula>$I646=0</formula>
    </cfRule>
  </conditionalFormatting>
  <conditionalFormatting sqref="I646">
    <cfRule type="expression" dxfId="28777" priority="42817">
      <formula>$I646=0</formula>
    </cfRule>
  </conditionalFormatting>
  <conditionalFormatting sqref="K646">
    <cfRule type="expression" dxfId="28776" priority="42816">
      <formula>$I646=0</formula>
    </cfRule>
  </conditionalFormatting>
  <conditionalFormatting sqref="M646">
    <cfRule type="expression" dxfId="28775" priority="42815">
      <formula>$I646=0</formula>
    </cfRule>
  </conditionalFormatting>
  <conditionalFormatting sqref="Q646">
    <cfRule type="expression" dxfId="28774" priority="42814">
      <formula>$I646=0</formula>
    </cfRule>
  </conditionalFormatting>
  <conditionalFormatting sqref="U646">
    <cfRule type="expression" dxfId="28773" priority="42813">
      <formula>$I646=0</formula>
    </cfRule>
  </conditionalFormatting>
  <conditionalFormatting sqref="B647">
    <cfRule type="expression" dxfId="28772" priority="42809">
      <formula>$I647=0</formula>
    </cfRule>
  </conditionalFormatting>
  <conditionalFormatting sqref="C647:E647">
    <cfRule type="expression" dxfId="28771" priority="42808">
      <formula>$I647=0</formula>
    </cfRule>
  </conditionalFormatting>
  <conditionalFormatting sqref="D647:E647">
    <cfRule type="cellIs" dxfId="28770" priority="42806" operator="lessThan">
      <formula>0</formula>
    </cfRule>
    <cfRule type="cellIs" dxfId="28769" priority="42807" operator="lessThan">
      <formula>0</formula>
    </cfRule>
  </conditionalFormatting>
  <conditionalFormatting sqref="F647">
    <cfRule type="expression" dxfId="28768" priority="42805">
      <formula>$I647=0</formula>
    </cfRule>
  </conditionalFormatting>
  <conditionalFormatting sqref="G647:H647">
    <cfRule type="cellIs" dxfId="28767" priority="42802" operator="lessThan">
      <formula>0</formula>
    </cfRule>
    <cfRule type="cellIs" dxfId="28766" priority="42803" operator="lessThan">
      <formula>0</formula>
    </cfRule>
  </conditionalFormatting>
  <conditionalFormatting sqref="I647">
    <cfRule type="expression" dxfId="28765" priority="42801">
      <formula>$I647=0</formula>
    </cfRule>
  </conditionalFormatting>
  <conditionalFormatting sqref="J647">
    <cfRule type="expression" dxfId="28764" priority="42800">
      <formula>$I647=0</formula>
    </cfRule>
  </conditionalFormatting>
  <conditionalFormatting sqref="K647">
    <cfRule type="expression" dxfId="28763" priority="42797">
      <formula>$I647=0</formula>
    </cfRule>
  </conditionalFormatting>
  <conditionalFormatting sqref="M647">
    <cfRule type="expression" dxfId="28762" priority="42793">
      <formula>$I647=0</formula>
    </cfRule>
  </conditionalFormatting>
  <conditionalFormatting sqref="N647:P647">
    <cfRule type="expression" dxfId="28761" priority="42792">
      <formula>$I647=0</formula>
    </cfRule>
  </conditionalFormatting>
  <conditionalFormatting sqref="O647:P647">
    <cfRule type="cellIs" dxfId="28760" priority="42790" operator="lessThan">
      <formula>0</formula>
    </cfRule>
    <cfRule type="cellIs" dxfId="28759" priority="42791" operator="lessThan">
      <formula>0</formula>
    </cfRule>
  </conditionalFormatting>
  <conditionalFormatting sqref="Q647">
    <cfRule type="expression" dxfId="28758" priority="42789">
      <formula>$I647=0</formula>
    </cfRule>
  </conditionalFormatting>
  <conditionalFormatting sqref="R647:T647">
    <cfRule type="expression" dxfId="28757" priority="42788">
      <formula>$I647=0</formula>
    </cfRule>
  </conditionalFormatting>
  <conditionalFormatting sqref="S647:T647">
    <cfRule type="cellIs" dxfId="28756" priority="42786" operator="lessThan">
      <formula>0</formula>
    </cfRule>
    <cfRule type="cellIs" dxfId="28755" priority="42787" operator="lessThan">
      <formula>0</formula>
    </cfRule>
  </conditionalFormatting>
  <conditionalFormatting sqref="U647">
    <cfRule type="expression" dxfId="28754" priority="42785">
      <formula>$I647=0</formula>
    </cfRule>
  </conditionalFormatting>
  <conditionalFormatting sqref="B648">
    <cfRule type="expression" dxfId="28753" priority="42784">
      <formula>$I648=0</formula>
    </cfRule>
  </conditionalFormatting>
  <conditionalFormatting sqref="F648">
    <cfRule type="expression" dxfId="28752" priority="42783">
      <formula>$I648=0</formula>
    </cfRule>
  </conditionalFormatting>
  <conditionalFormatting sqref="I648">
    <cfRule type="expression" dxfId="28751" priority="42782">
      <formula>$I648=0</formula>
    </cfRule>
  </conditionalFormatting>
  <conditionalFormatting sqref="K648">
    <cfRule type="expression" dxfId="28750" priority="42781">
      <formula>$I648=0</formula>
    </cfRule>
  </conditionalFormatting>
  <conditionalFormatting sqref="M648">
    <cfRule type="expression" dxfId="28749" priority="42780">
      <formula>$I648=0</formula>
    </cfRule>
  </conditionalFormatting>
  <conditionalFormatting sqref="Q648">
    <cfRule type="expression" dxfId="28748" priority="42779">
      <formula>$I648=0</formula>
    </cfRule>
  </conditionalFormatting>
  <conditionalFormatting sqref="U648">
    <cfRule type="expression" dxfId="28747" priority="42778">
      <formula>$I648=0</formula>
    </cfRule>
  </conditionalFormatting>
  <conditionalFormatting sqref="B649">
    <cfRule type="expression" dxfId="28746" priority="42774">
      <formula>$I649=0</formula>
    </cfRule>
  </conditionalFormatting>
  <conditionalFormatting sqref="C649:E649">
    <cfRule type="expression" dxfId="28745" priority="42773">
      <formula>$I649=0</formula>
    </cfRule>
  </conditionalFormatting>
  <conditionalFormatting sqref="D649:E649">
    <cfRule type="cellIs" dxfId="28744" priority="42771" operator="lessThan">
      <formula>0</formula>
    </cfRule>
    <cfRule type="cellIs" dxfId="28743" priority="42772" operator="lessThan">
      <formula>0</formula>
    </cfRule>
  </conditionalFormatting>
  <conditionalFormatting sqref="F649">
    <cfRule type="expression" dxfId="28742" priority="42770">
      <formula>$I649=0</formula>
    </cfRule>
  </conditionalFormatting>
  <conditionalFormatting sqref="G649:H649">
    <cfRule type="cellIs" dxfId="28741" priority="42767" operator="lessThan">
      <formula>0</formula>
    </cfRule>
    <cfRule type="cellIs" dxfId="28740" priority="42768" operator="lessThan">
      <formula>0</formula>
    </cfRule>
  </conditionalFormatting>
  <conditionalFormatting sqref="I649">
    <cfRule type="expression" dxfId="28739" priority="42766">
      <formula>$I649=0</formula>
    </cfRule>
  </conditionalFormatting>
  <conditionalFormatting sqref="J649">
    <cfRule type="expression" dxfId="28738" priority="42765">
      <formula>$I649=0</formula>
    </cfRule>
  </conditionalFormatting>
  <conditionalFormatting sqref="K649">
    <cfRule type="expression" dxfId="28737" priority="42762">
      <formula>$I649=0</formula>
    </cfRule>
  </conditionalFormatting>
  <conditionalFormatting sqref="M649">
    <cfRule type="expression" dxfId="28736" priority="42758">
      <formula>$I649=0</formula>
    </cfRule>
  </conditionalFormatting>
  <conditionalFormatting sqref="N649:P649">
    <cfRule type="expression" dxfId="28735" priority="42757">
      <formula>$I649=0</formula>
    </cfRule>
  </conditionalFormatting>
  <conditionalFormatting sqref="O649:P649">
    <cfRule type="cellIs" dxfId="28734" priority="42755" operator="lessThan">
      <formula>0</formula>
    </cfRule>
    <cfRule type="cellIs" dxfId="28733" priority="42756" operator="lessThan">
      <formula>0</formula>
    </cfRule>
  </conditionalFormatting>
  <conditionalFormatting sqref="Q649">
    <cfRule type="expression" dxfId="28732" priority="42754">
      <formula>$I649=0</formula>
    </cfRule>
  </conditionalFormatting>
  <conditionalFormatting sqref="R649:T649">
    <cfRule type="expression" dxfId="28731" priority="42753">
      <formula>$I649=0</formula>
    </cfRule>
  </conditionalFormatting>
  <conditionalFormatting sqref="S649:T649">
    <cfRule type="cellIs" dxfId="28730" priority="42751" operator="lessThan">
      <formula>0</formula>
    </cfRule>
    <cfRule type="cellIs" dxfId="28729" priority="42752" operator="lessThan">
      <formula>0</formula>
    </cfRule>
  </conditionalFormatting>
  <conditionalFormatting sqref="U649">
    <cfRule type="expression" dxfId="28728" priority="42750">
      <formula>$I649=0</formula>
    </cfRule>
  </conditionalFormatting>
  <conditionalFormatting sqref="B650">
    <cfRule type="expression" dxfId="28727" priority="42749">
      <formula>$I650=0</formula>
    </cfRule>
  </conditionalFormatting>
  <conditionalFormatting sqref="F650">
    <cfRule type="expression" dxfId="28726" priority="42748">
      <formula>$I650=0</formula>
    </cfRule>
  </conditionalFormatting>
  <conditionalFormatting sqref="I650">
    <cfRule type="expression" dxfId="28725" priority="42747">
      <formula>$I650=0</formula>
    </cfRule>
  </conditionalFormatting>
  <conditionalFormatting sqref="K650">
    <cfRule type="expression" dxfId="28724" priority="42746">
      <formula>$I650=0</formula>
    </cfRule>
  </conditionalFormatting>
  <conditionalFormatting sqref="M650">
    <cfRule type="expression" dxfId="28723" priority="42745">
      <formula>$I650=0</formula>
    </cfRule>
  </conditionalFormatting>
  <conditionalFormatting sqref="Q650">
    <cfRule type="expression" dxfId="28722" priority="42744">
      <formula>$I650=0</formula>
    </cfRule>
  </conditionalFormatting>
  <conditionalFormatting sqref="U650">
    <cfRule type="expression" dxfId="28721" priority="42743">
      <formula>$I650=0</formula>
    </cfRule>
  </conditionalFormatting>
  <conditionalFormatting sqref="B651">
    <cfRule type="expression" dxfId="28720" priority="42739">
      <formula>$I651=0</formula>
    </cfRule>
  </conditionalFormatting>
  <conditionalFormatting sqref="C651:E651">
    <cfRule type="expression" dxfId="28719" priority="42738">
      <formula>$I651=0</formula>
    </cfRule>
  </conditionalFormatting>
  <conditionalFormatting sqref="D651:E651">
    <cfRule type="cellIs" dxfId="28718" priority="42736" operator="lessThan">
      <formula>0</formula>
    </cfRule>
    <cfRule type="cellIs" dxfId="28717" priority="42737" operator="lessThan">
      <formula>0</formula>
    </cfRule>
  </conditionalFormatting>
  <conditionalFormatting sqref="F651">
    <cfRule type="expression" dxfId="28716" priority="42735">
      <formula>$I651=0</formula>
    </cfRule>
  </conditionalFormatting>
  <conditionalFormatting sqref="G651:H651">
    <cfRule type="cellIs" dxfId="28715" priority="42732" operator="lessThan">
      <formula>0</formula>
    </cfRule>
    <cfRule type="cellIs" dxfId="28714" priority="42733" operator="lessThan">
      <formula>0</formula>
    </cfRule>
  </conditionalFormatting>
  <conditionalFormatting sqref="I651">
    <cfRule type="expression" dxfId="28713" priority="42731">
      <formula>$I651=0</formula>
    </cfRule>
  </conditionalFormatting>
  <conditionalFormatting sqref="J651">
    <cfRule type="expression" dxfId="28712" priority="42730">
      <formula>$I651=0</formula>
    </cfRule>
  </conditionalFormatting>
  <conditionalFormatting sqref="K651">
    <cfRule type="expression" dxfId="28711" priority="42727">
      <formula>$I651=0</formula>
    </cfRule>
  </conditionalFormatting>
  <conditionalFormatting sqref="M651">
    <cfRule type="expression" dxfId="28710" priority="42723">
      <formula>$I651=0</formula>
    </cfRule>
  </conditionalFormatting>
  <conditionalFormatting sqref="N651:P651">
    <cfRule type="expression" dxfId="28709" priority="42722">
      <formula>$I651=0</formula>
    </cfRule>
  </conditionalFormatting>
  <conditionalFormatting sqref="O651:P651">
    <cfRule type="cellIs" dxfId="28708" priority="42720" operator="lessThan">
      <formula>0</formula>
    </cfRule>
    <cfRule type="cellIs" dxfId="28707" priority="42721" operator="lessThan">
      <formula>0</formula>
    </cfRule>
  </conditionalFormatting>
  <conditionalFormatting sqref="Q651">
    <cfRule type="expression" dxfId="28706" priority="42719">
      <formula>$I651=0</formula>
    </cfRule>
  </conditionalFormatting>
  <conditionalFormatting sqref="R651:T651">
    <cfRule type="expression" dxfId="28705" priority="42718">
      <formula>$I651=0</formula>
    </cfRule>
  </conditionalFormatting>
  <conditionalFormatting sqref="S651:T651">
    <cfRule type="cellIs" dxfId="28704" priority="42716" operator="lessThan">
      <formula>0</formula>
    </cfRule>
    <cfRule type="cellIs" dxfId="28703" priority="42717" operator="lessThan">
      <formula>0</formula>
    </cfRule>
  </conditionalFormatting>
  <conditionalFormatting sqref="U651">
    <cfRule type="expression" dxfId="28702" priority="42715">
      <formula>$I651=0</formula>
    </cfRule>
  </conditionalFormatting>
  <conditionalFormatting sqref="B652">
    <cfRule type="expression" dxfId="28701" priority="42714">
      <formula>$I652=0</formula>
    </cfRule>
  </conditionalFormatting>
  <conditionalFormatting sqref="F652">
    <cfRule type="expression" dxfId="28700" priority="42713">
      <formula>$I652=0</formula>
    </cfRule>
  </conditionalFormatting>
  <conditionalFormatting sqref="I652">
    <cfRule type="expression" dxfId="28699" priority="42712">
      <formula>$I652=0</formula>
    </cfRule>
  </conditionalFormatting>
  <conditionalFormatting sqref="K652">
    <cfRule type="expression" dxfId="28698" priority="42711">
      <formula>$I652=0</formula>
    </cfRule>
  </conditionalFormatting>
  <conditionalFormatting sqref="M652">
    <cfRule type="expression" dxfId="28697" priority="42710">
      <formula>$I652=0</formula>
    </cfRule>
  </conditionalFormatting>
  <conditionalFormatting sqref="Q652">
    <cfRule type="expression" dxfId="28696" priority="42709">
      <formula>$I652=0</formula>
    </cfRule>
  </conditionalFormatting>
  <conditionalFormatting sqref="U652">
    <cfRule type="expression" dxfId="28695" priority="42708">
      <formula>$I652=0</formula>
    </cfRule>
  </conditionalFormatting>
  <conditionalFormatting sqref="B653">
    <cfRule type="expression" dxfId="28694" priority="42704">
      <formula>$I653=0</formula>
    </cfRule>
  </conditionalFormatting>
  <conditionalFormatting sqref="C653:E653">
    <cfRule type="expression" dxfId="28693" priority="42703">
      <formula>$I653=0</formula>
    </cfRule>
  </conditionalFormatting>
  <conditionalFormatting sqref="D653:E653">
    <cfRule type="cellIs" dxfId="28692" priority="42701" operator="lessThan">
      <formula>0</formula>
    </cfRule>
    <cfRule type="cellIs" dxfId="28691" priority="42702" operator="lessThan">
      <formula>0</formula>
    </cfRule>
  </conditionalFormatting>
  <conditionalFormatting sqref="F653">
    <cfRule type="expression" dxfId="28690" priority="42700">
      <formula>$I653=0</formula>
    </cfRule>
  </conditionalFormatting>
  <conditionalFormatting sqref="G653:H653">
    <cfRule type="cellIs" dxfId="28689" priority="42697" operator="lessThan">
      <formula>0</formula>
    </cfRule>
    <cfRule type="cellIs" dxfId="28688" priority="42698" operator="lessThan">
      <formula>0</formula>
    </cfRule>
  </conditionalFormatting>
  <conditionalFormatting sqref="I653">
    <cfRule type="expression" dxfId="28687" priority="42696">
      <formula>$I653=0</formula>
    </cfRule>
  </conditionalFormatting>
  <conditionalFormatting sqref="J653">
    <cfRule type="expression" dxfId="28686" priority="42695">
      <formula>$I653=0</formula>
    </cfRule>
  </conditionalFormatting>
  <conditionalFormatting sqref="K653">
    <cfRule type="expression" dxfId="28685" priority="42692">
      <formula>$I653=0</formula>
    </cfRule>
  </conditionalFormatting>
  <conditionalFormatting sqref="M653">
    <cfRule type="expression" dxfId="28684" priority="42688">
      <formula>$I653=0</formula>
    </cfRule>
  </conditionalFormatting>
  <conditionalFormatting sqref="N653:P653">
    <cfRule type="expression" dxfId="28683" priority="42687">
      <formula>$I653=0</formula>
    </cfRule>
  </conditionalFormatting>
  <conditionalFormatting sqref="O653:P653">
    <cfRule type="cellIs" dxfId="28682" priority="42685" operator="lessThan">
      <formula>0</formula>
    </cfRule>
    <cfRule type="cellIs" dxfId="28681" priority="42686" operator="lessThan">
      <formula>0</formula>
    </cfRule>
  </conditionalFormatting>
  <conditionalFormatting sqref="Q653">
    <cfRule type="expression" dxfId="28680" priority="42684">
      <formula>$I653=0</formula>
    </cfRule>
  </conditionalFormatting>
  <conditionalFormatting sqref="R653:T653">
    <cfRule type="expression" dxfId="28679" priority="42683">
      <formula>$I653=0</formula>
    </cfRule>
  </conditionalFormatting>
  <conditionalFormatting sqref="S653:T653">
    <cfRule type="cellIs" dxfId="28678" priority="42681" operator="lessThan">
      <formula>0</formula>
    </cfRule>
    <cfRule type="cellIs" dxfId="28677" priority="42682" operator="lessThan">
      <formula>0</formula>
    </cfRule>
  </conditionalFormatting>
  <conditionalFormatting sqref="U653">
    <cfRule type="expression" dxfId="28676" priority="42680">
      <formula>$I653=0</formula>
    </cfRule>
  </conditionalFormatting>
  <conditionalFormatting sqref="B654">
    <cfRule type="expression" dxfId="28675" priority="42679">
      <formula>$I654=0</formula>
    </cfRule>
  </conditionalFormatting>
  <conditionalFormatting sqref="F654">
    <cfRule type="expression" dxfId="28674" priority="42678">
      <formula>$I654=0</formula>
    </cfRule>
  </conditionalFormatting>
  <conditionalFormatting sqref="I654">
    <cfRule type="expression" dxfId="28673" priority="42677">
      <formula>$I654=0</formula>
    </cfRule>
  </conditionalFormatting>
  <conditionalFormatting sqref="K654">
    <cfRule type="expression" dxfId="28672" priority="42676">
      <formula>$I654=0</formula>
    </cfRule>
  </conditionalFormatting>
  <conditionalFormatting sqref="M654">
    <cfRule type="expression" dxfId="28671" priority="42675">
      <formula>$I654=0</formula>
    </cfRule>
  </conditionalFormatting>
  <conditionalFormatting sqref="Q654">
    <cfRule type="expression" dxfId="28670" priority="42674">
      <formula>$I654=0</formula>
    </cfRule>
  </conditionalFormatting>
  <conditionalFormatting sqref="U654">
    <cfRule type="expression" dxfId="28669" priority="42673">
      <formula>$I654=0</formula>
    </cfRule>
  </conditionalFormatting>
  <conditionalFormatting sqref="B655">
    <cfRule type="expression" dxfId="28668" priority="42669">
      <formula>$I655=0</formula>
    </cfRule>
  </conditionalFormatting>
  <conditionalFormatting sqref="C655:E655">
    <cfRule type="expression" dxfId="28667" priority="42668">
      <formula>$I655=0</formula>
    </cfRule>
  </conditionalFormatting>
  <conditionalFormatting sqref="D655:E655">
    <cfRule type="cellIs" dxfId="28666" priority="42666" operator="lessThan">
      <formula>0</formula>
    </cfRule>
    <cfRule type="cellIs" dxfId="28665" priority="42667" operator="lessThan">
      <formula>0</formula>
    </cfRule>
  </conditionalFormatting>
  <conditionalFormatting sqref="F655">
    <cfRule type="expression" dxfId="28664" priority="42665">
      <formula>$I655=0</formula>
    </cfRule>
  </conditionalFormatting>
  <conditionalFormatting sqref="G655:H655">
    <cfRule type="cellIs" dxfId="28663" priority="42662" operator="lessThan">
      <formula>0</formula>
    </cfRule>
    <cfRule type="cellIs" dxfId="28662" priority="42663" operator="lessThan">
      <formula>0</formula>
    </cfRule>
  </conditionalFormatting>
  <conditionalFormatting sqref="I655">
    <cfRule type="expression" dxfId="28661" priority="42661">
      <formula>$I655=0</formula>
    </cfRule>
  </conditionalFormatting>
  <conditionalFormatting sqref="J655">
    <cfRule type="expression" dxfId="28660" priority="42660">
      <formula>$I655=0</formula>
    </cfRule>
  </conditionalFormatting>
  <conditionalFormatting sqref="K655">
    <cfRule type="expression" dxfId="28659" priority="42657">
      <formula>$I655=0</formula>
    </cfRule>
  </conditionalFormatting>
  <conditionalFormatting sqref="M655">
    <cfRule type="expression" dxfId="28658" priority="42653">
      <formula>$I655=0</formula>
    </cfRule>
  </conditionalFormatting>
  <conditionalFormatting sqref="N655:P655">
    <cfRule type="expression" dxfId="28657" priority="42652">
      <formula>$I655=0</formula>
    </cfRule>
  </conditionalFormatting>
  <conditionalFormatting sqref="O655:P655">
    <cfRule type="cellIs" dxfId="28656" priority="42650" operator="lessThan">
      <formula>0</formula>
    </cfRule>
    <cfRule type="cellIs" dxfId="28655" priority="42651" operator="lessThan">
      <formula>0</formula>
    </cfRule>
  </conditionalFormatting>
  <conditionalFormatting sqref="Q655">
    <cfRule type="expression" dxfId="28654" priority="42649">
      <formula>$I655=0</formula>
    </cfRule>
  </conditionalFormatting>
  <conditionalFormatting sqref="R655:T655">
    <cfRule type="expression" dxfId="28653" priority="42648">
      <formula>$I655=0</formula>
    </cfRule>
  </conditionalFormatting>
  <conditionalFormatting sqref="S655:T655">
    <cfRule type="cellIs" dxfId="28652" priority="42646" operator="lessThan">
      <formula>0</formula>
    </cfRule>
    <cfRule type="cellIs" dxfId="28651" priority="42647" operator="lessThan">
      <formula>0</formula>
    </cfRule>
  </conditionalFormatting>
  <conditionalFormatting sqref="U655">
    <cfRule type="expression" dxfId="28650" priority="42645">
      <formula>$I655=0</formula>
    </cfRule>
  </conditionalFormatting>
  <conditionalFormatting sqref="B656">
    <cfRule type="expression" dxfId="28649" priority="42644">
      <formula>$I656=0</formula>
    </cfRule>
  </conditionalFormatting>
  <conditionalFormatting sqref="F656">
    <cfRule type="expression" dxfId="28648" priority="42643">
      <formula>$I656=0</formula>
    </cfRule>
  </conditionalFormatting>
  <conditionalFormatting sqref="I656">
    <cfRule type="expression" dxfId="28647" priority="42642">
      <formula>$I656=0</formula>
    </cfRule>
  </conditionalFormatting>
  <conditionalFormatting sqref="K656">
    <cfRule type="expression" dxfId="28646" priority="42641">
      <formula>$I656=0</formula>
    </cfRule>
  </conditionalFormatting>
  <conditionalFormatting sqref="M656">
    <cfRule type="expression" dxfId="28645" priority="42640">
      <formula>$I656=0</formula>
    </cfRule>
  </conditionalFormatting>
  <conditionalFormatting sqref="Q656">
    <cfRule type="expression" dxfId="28644" priority="42639">
      <formula>$I656=0</formula>
    </cfRule>
  </conditionalFormatting>
  <conditionalFormatting sqref="U656">
    <cfRule type="expression" dxfId="28643" priority="42638">
      <formula>$I656=0</formula>
    </cfRule>
  </conditionalFormatting>
  <conditionalFormatting sqref="B657">
    <cfRule type="expression" dxfId="28642" priority="42634">
      <formula>$I657=0</formula>
    </cfRule>
  </conditionalFormatting>
  <conditionalFormatting sqref="C657:E657">
    <cfRule type="expression" dxfId="28641" priority="42633">
      <formula>$I657=0</formula>
    </cfRule>
  </conditionalFormatting>
  <conditionalFormatting sqref="D657:E657">
    <cfRule type="cellIs" dxfId="28640" priority="42631" operator="lessThan">
      <formula>0</formula>
    </cfRule>
    <cfRule type="cellIs" dxfId="28639" priority="42632" operator="lessThan">
      <formula>0</formula>
    </cfRule>
  </conditionalFormatting>
  <conditionalFormatting sqref="F657">
    <cfRule type="expression" dxfId="28638" priority="42630">
      <formula>$I657=0</formula>
    </cfRule>
  </conditionalFormatting>
  <conditionalFormatting sqref="G657:H657">
    <cfRule type="cellIs" dxfId="28637" priority="42627" operator="lessThan">
      <formula>0</formula>
    </cfRule>
    <cfRule type="cellIs" dxfId="28636" priority="42628" operator="lessThan">
      <formula>0</formula>
    </cfRule>
  </conditionalFormatting>
  <conditionalFormatting sqref="I657">
    <cfRule type="expression" dxfId="28635" priority="42626">
      <formula>$I657=0</formula>
    </cfRule>
  </conditionalFormatting>
  <conditionalFormatting sqref="J657">
    <cfRule type="expression" dxfId="28634" priority="42625">
      <formula>$I657=0</formula>
    </cfRule>
  </conditionalFormatting>
  <conditionalFormatting sqref="K657">
    <cfRule type="expression" dxfId="28633" priority="42622">
      <formula>$I657=0</formula>
    </cfRule>
  </conditionalFormatting>
  <conditionalFormatting sqref="M657">
    <cfRule type="expression" dxfId="28632" priority="42618">
      <formula>$I657=0</formula>
    </cfRule>
  </conditionalFormatting>
  <conditionalFormatting sqref="N657:P657">
    <cfRule type="expression" dxfId="28631" priority="42617">
      <formula>$I657=0</formula>
    </cfRule>
  </conditionalFormatting>
  <conditionalFormatting sqref="O657:P657">
    <cfRule type="cellIs" dxfId="28630" priority="42615" operator="lessThan">
      <formula>0</formula>
    </cfRule>
    <cfRule type="cellIs" dxfId="28629" priority="42616" operator="lessThan">
      <formula>0</formula>
    </cfRule>
  </conditionalFormatting>
  <conditionalFormatting sqref="Q657">
    <cfRule type="expression" dxfId="28628" priority="42614">
      <formula>$I657=0</formula>
    </cfRule>
  </conditionalFormatting>
  <conditionalFormatting sqref="R657:T657">
    <cfRule type="expression" dxfId="28627" priority="42613">
      <formula>$I657=0</formula>
    </cfRule>
  </conditionalFormatting>
  <conditionalFormatting sqref="S657:T657">
    <cfRule type="cellIs" dxfId="28626" priority="42611" operator="lessThan">
      <formula>0</formula>
    </cfRule>
    <cfRule type="cellIs" dxfId="28625" priority="42612" operator="lessThan">
      <formula>0</formula>
    </cfRule>
  </conditionalFormatting>
  <conditionalFormatting sqref="U657">
    <cfRule type="expression" dxfId="28624" priority="42610">
      <formula>$I657=0</formula>
    </cfRule>
  </conditionalFormatting>
  <conditionalFormatting sqref="B658">
    <cfRule type="expression" dxfId="28623" priority="42609">
      <formula>$I658=0</formula>
    </cfRule>
  </conditionalFormatting>
  <conditionalFormatting sqref="F658">
    <cfRule type="expression" dxfId="28622" priority="42608">
      <formula>$I658=0</formula>
    </cfRule>
  </conditionalFormatting>
  <conditionalFormatting sqref="I658">
    <cfRule type="expression" dxfId="28621" priority="42607">
      <formula>$I658=0</formula>
    </cfRule>
  </conditionalFormatting>
  <conditionalFormatting sqref="K658">
    <cfRule type="expression" dxfId="28620" priority="42606">
      <formula>$I658=0</formula>
    </cfRule>
  </conditionalFormatting>
  <conditionalFormatting sqref="M658">
    <cfRule type="expression" dxfId="28619" priority="42605">
      <formula>$I658=0</formula>
    </cfRule>
  </conditionalFormatting>
  <conditionalFormatting sqref="Q658">
    <cfRule type="expression" dxfId="28618" priority="42604">
      <formula>$I658=0</formula>
    </cfRule>
  </conditionalFormatting>
  <conditionalFormatting sqref="U658">
    <cfRule type="expression" dxfId="28617" priority="42603">
      <formula>$I658=0</formula>
    </cfRule>
  </conditionalFormatting>
  <conditionalFormatting sqref="B659">
    <cfRule type="expression" dxfId="28616" priority="42599">
      <formula>$I659=0</formula>
    </cfRule>
  </conditionalFormatting>
  <conditionalFormatting sqref="C659:E659">
    <cfRule type="expression" dxfId="28615" priority="42598">
      <formula>$I659=0</formula>
    </cfRule>
  </conditionalFormatting>
  <conditionalFormatting sqref="D659:E659">
    <cfRule type="cellIs" dxfId="28614" priority="42596" operator="lessThan">
      <formula>0</formula>
    </cfRule>
    <cfRule type="cellIs" dxfId="28613" priority="42597" operator="lessThan">
      <formula>0</formula>
    </cfRule>
  </conditionalFormatting>
  <conditionalFormatting sqref="F659">
    <cfRule type="expression" dxfId="28612" priority="42595">
      <formula>$I659=0</formula>
    </cfRule>
  </conditionalFormatting>
  <conditionalFormatting sqref="G659:H659">
    <cfRule type="cellIs" dxfId="28611" priority="42592" operator="lessThan">
      <formula>0</formula>
    </cfRule>
    <cfRule type="cellIs" dxfId="28610" priority="42593" operator="lessThan">
      <formula>0</formula>
    </cfRule>
  </conditionalFormatting>
  <conditionalFormatting sqref="I659">
    <cfRule type="expression" dxfId="28609" priority="42591">
      <formula>$I659=0</formula>
    </cfRule>
  </conditionalFormatting>
  <conditionalFormatting sqref="J659">
    <cfRule type="expression" dxfId="28608" priority="42590">
      <formula>$I659=0</formula>
    </cfRule>
  </conditionalFormatting>
  <conditionalFormatting sqref="K659">
    <cfRule type="expression" dxfId="28607" priority="42587">
      <formula>$I659=0</formula>
    </cfRule>
  </conditionalFormatting>
  <conditionalFormatting sqref="M659">
    <cfRule type="expression" dxfId="28606" priority="42583">
      <formula>$I659=0</formula>
    </cfRule>
  </conditionalFormatting>
  <conditionalFormatting sqref="N659:P659">
    <cfRule type="expression" dxfId="28605" priority="42582">
      <formula>$I659=0</formula>
    </cfRule>
  </conditionalFormatting>
  <conditionalFormatting sqref="O659:P659">
    <cfRule type="cellIs" dxfId="28604" priority="42580" operator="lessThan">
      <formula>0</formula>
    </cfRule>
    <cfRule type="cellIs" dxfId="28603" priority="42581" operator="lessThan">
      <formula>0</formula>
    </cfRule>
  </conditionalFormatting>
  <conditionalFormatting sqref="Q659">
    <cfRule type="expression" dxfId="28602" priority="42579">
      <formula>$I659=0</formula>
    </cfRule>
  </conditionalFormatting>
  <conditionalFormatting sqref="R659:T659">
    <cfRule type="expression" dxfId="28601" priority="42578">
      <formula>$I659=0</formula>
    </cfRule>
  </conditionalFormatting>
  <conditionalFormatting sqref="S659:T659">
    <cfRule type="cellIs" dxfId="28600" priority="42576" operator="lessThan">
      <formula>0</formula>
    </cfRule>
    <cfRule type="cellIs" dxfId="28599" priority="42577" operator="lessThan">
      <formula>0</formula>
    </cfRule>
  </conditionalFormatting>
  <conditionalFormatting sqref="U659">
    <cfRule type="expression" dxfId="28598" priority="42575">
      <formula>$I659=0</formula>
    </cfRule>
  </conditionalFormatting>
  <conditionalFormatting sqref="B660">
    <cfRule type="expression" dxfId="28597" priority="42574">
      <formula>$I660=0</formula>
    </cfRule>
  </conditionalFormatting>
  <conditionalFormatting sqref="F660">
    <cfRule type="expression" dxfId="28596" priority="42573">
      <formula>$I660=0</formula>
    </cfRule>
  </conditionalFormatting>
  <conditionalFormatting sqref="I660">
    <cfRule type="expression" dxfId="28595" priority="42572">
      <formula>$I660=0</formula>
    </cfRule>
  </conditionalFormatting>
  <conditionalFormatting sqref="K660">
    <cfRule type="expression" dxfId="28594" priority="42571">
      <formula>$I660=0</formula>
    </cfRule>
  </conditionalFormatting>
  <conditionalFormatting sqref="M660">
    <cfRule type="expression" dxfId="28593" priority="42570">
      <formula>$I660=0</formula>
    </cfRule>
  </conditionalFormatting>
  <conditionalFormatting sqref="Q660">
    <cfRule type="expression" dxfId="28592" priority="42569">
      <formula>$I660=0</formula>
    </cfRule>
  </conditionalFormatting>
  <conditionalFormatting sqref="U660">
    <cfRule type="expression" dxfId="28591" priority="42568">
      <formula>$I660=0</formula>
    </cfRule>
  </conditionalFormatting>
  <conditionalFormatting sqref="B661">
    <cfRule type="expression" dxfId="28590" priority="42564">
      <formula>$I661=0</formula>
    </cfRule>
  </conditionalFormatting>
  <conditionalFormatting sqref="C661:E661">
    <cfRule type="expression" dxfId="28589" priority="42563">
      <formula>$I661=0</formula>
    </cfRule>
  </conditionalFormatting>
  <conditionalFormatting sqref="D661:E661">
    <cfRule type="cellIs" dxfId="28588" priority="42561" operator="lessThan">
      <formula>0</formula>
    </cfRule>
    <cfRule type="cellIs" dxfId="28587" priority="42562" operator="lessThan">
      <formula>0</formula>
    </cfRule>
  </conditionalFormatting>
  <conditionalFormatting sqref="F661">
    <cfRule type="expression" dxfId="28586" priority="42560">
      <formula>$I661=0</formula>
    </cfRule>
  </conditionalFormatting>
  <conditionalFormatting sqref="G661:H661">
    <cfRule type="cellIs" dxfId="28585" priority="42557" operator="lessThan">
      <formula>0</formula>
    </cfRule>
    <cfRule type="cellIs" dxfId="28584" priority="42558" operator="lessThan">
      <formula>0</formula>
    </cfRule>
  </conditionalFormatting>
  <conditionalFormatting sqref="I661">
    <cfRule type="expression" dxfId="28583" priority="42556">
      <formula>$I661=0</formula>
    </cfRule>
  </conditionalFormatting>
  <conditionalFormatting sqref="J661">
    <cfRule type="expression" dxfId="28582" priority="42555">
      <formula>$I661=0</formula>
    </cfRule>
  </conditionalFormatting>
  <conditionalFormatting sqref="K661">
    <cfRule type="expression" dxfId="28581" priority="42552">
      <formula>$I661=0</formula>
    </cfRule>
  </conditionalFormatting>
  <conditionalFormatting sqref="M661">
    <cfRule type="expression" dxfId="28580" priority="42548">
      <formula>$I661=0</formula>
    </cfRule>
  </conditionalFormatting>
  <conditionalFormatting sqref="N661:P661">
    <cfRule type="expression" dxfId="28579" priority="42547">
      <formula>$I661=0</formula>
    </cfRule>
  </conditionalFormatting>
  <conditionalFormatting sqref="O661:P661">
    <cfRule type="cellIs" dxfId="28578" priority="42545" operator="lessThan">
      <formula>0</formula>
    </cfRule>
    <cfRule type="cellIs" dxfId="28577" priority="42546" operator="lessThan">
      <formula>0</formula>
    </cfRule>
  </conditionalFormatting>
  <conditionalFormatting sqref="Q661">
    <cfRule type="expression" dxfId="28576" priority="42544">
      <formula>$I661=0</formula>
    </cfRule>
  </conditionalFormatting>
  <conditionalFormatting sqref="R661:T661">
    <cfRule type="expression" dxfId="28575" priority="42543">
      <formula>$I661=0</formula>
    </cfRule>
  </conditionalFormatting>
  <conditionalFormatting sqref="S661:T661">
    <cfRule type="cellIs" dxfId="28574" priority="42541" operator="lessThan">
      <formula>0</formula>
    </cfRule>
    <cfRule type="cellIs" dxfId="28573" priority="42542" operator="lessThan">
      <formula>0</formula>
    </cfRule>
  </conditionalFormatting>
  <conditionalFormatting sqref="U661">
    <cfRule type="expression" dxfId="28572" priority="42540">
      <formula>$I661=0</formula>
    </cfRule>
  </conditionalFormatting>
  <conditionalFormatting sqref="B662">
    <cfRule type="expression" dxfId="28571" priority="42539">
      <formula>$I662=0</formula>
    </cfRule>
  </conditionalFormatting>
  <conditionalFormatting sqref="F662">
    <cfRule type="expression" dxfId="28570" priority="42538">
      <formula>$I662=0</formula>
    </cfRule>
  </conditionalFormatting>
  <conditionalFormatting sqref="I662">
    <cfRule type="expression" dxfId="28569" priority="42537">
      <formula>$I662=0</formula>
    </cfRule>
  </conditionalFormatting>
  <conditionalFormatting sqref="K662">
    <cfRule type="expression" dxfId="28568" priority="42536">
      <formula>$I662=0</formula>
    </cfRule>
  </conditionalFormatting>
  <conditionalFormatting sqref="M662">
    <cfRule type="expression" dxfId="28567" priority="42535">
      <formula>$I662=0</formula>
    </cfRule>
  </conditionalFormatting>
  <conditionalFormatting sqref="Q662">
    <cfRule type="expression" dxfId="28566" priority="42534">
      <formula>$I662=0</formula>
    </cfRule>
  </conditionalFormatting>
  <conditionalFormatting sqref="U662">
    <cfRule type="expression" dxfId="28565" priority="42533">
      <formula>$I662=0</formula>
    </cfRule>
  </conditionalFormatting>
  <conditionalFormatting sqref="B663">
    <cfRule type="expression" dxfId="28564" priority="42529">
      <formula>$I663=0</formula>
    </cfRule>
  </conditionalFormatting>
  <conditionalFormatting sqref="C663:E663">
    <cfRule type="expression" dxfId="28563" priority="42528">
      <formula>$I663=0</formula>
    </cfRule>
  </conditionalFormatting>
  <conditionalFormatting sqref="D663:E663">
    <cfRule type="cellIs" dxfId="28562" priority="42526" operator="lessThan">
      <formula>0</formula>
    </cfRule>
    <cfRule type="cellIs" dxfId="28561" priority="42527" operator="lessThan">
      <formula>0</formula>
    </cfRule>
  </conditionalFormatting>
  <conditionalFormatting sqref="F663">
    <cfRule type="expression" dxfId="28560" priority="42525">
      <formula>$I663=0</formula>
    </cfRule>
  </conditionalFormatting>
  <conditionalFormatting sqref="G663:H663">
    <cfRule type="cellIs" dxfId="28559" priority="42522" operator="lessThan">
      <formula>0</formula>
    </cfRule>
    <cfRule type="cellIs" dxfId="28558" priority="42523" operator="lessThan">
      <formula>0</formula>
    </cfRule>
  </conditionalFormatting>
  <conditionalFormatting sqref="I663">
    <cfRule type="expression" dxfId="28557" priority="42521">
      <formula>$I663=0</formula>
    </cfRule>
  </conditionalFormatting>
  <conditionalFormatting sqref="J663">
    <cfRule type="expression" dxfId="28556" priority="42520">
      <formula>$I663=0</formula>
    </cfRule>
  </conditionalFormatting>
  <conditionalFormatting sqref="K663">
    <cfRule type="expression" dxfId="28555" priority="42517">
      <formula>$I663=0</formula>
    </cfRule>
  </conditionalFormatting>
  <conditionalFormatting sqref="M663">
    <cfRule type="expression" dxfId="28554" priority="42513">
      <formula>$I663=0</formula>
    </cfRule>
  </conditionalFormatting>
  <conditionalFormatting sqref="N663:P663">
    <cfRule type="expression" dxfId="28553" priority="42512">
      <formula>$I663=0</formula>
    </cfRule>
  </conditionalFormatting>
  <conditionalFormatting sqref="O663:P663">
    <cfRule type="cellIs" dxfId="28552" priority="42510" operator="lessThan">
      <formula>0</formula>
    </cfRule>
    <cfRule type="cellIs" dxfId="28551" priority="42511" operator="lessThan">
      <formula>0</formula>
    </cfRule>
  </conditionalFormatting>
  <conditionalFormatting sqref="Q663">
    <cfRule type="expression" dxfId="28550" priority="42509">
      <formula>$I663=0</formula>
    </cfRule>
  </conditionalFormatting>
  <conditionalFormatting sqref="R663:T663">
    <cfRule type="expression" dxfId="28549" priority="42508">
      <formula>$I663=0</formula>
    </cfRule>
  </conditionalFormatting>
  <conditionalFormatting sqref="S663:T663">
    <cfRule type="cellIs" dxfId="28548" priority="42506" operator="lessThan">
      <formula>0</formula>
    </cfRule>
    <cfRule type="cellIs" dxfId="28547" priority="42507" operator="lessThan">
      <formula>0</formula>
    </cfRule>
  </conditionalFormatting>
  <conditionalFormatting sqref="U663">
    <cfRule type="expression" dxfId="28546" priority="42505">
      <formula>$I663=0</formula>
    </cfRule>
  </conditionalFormatting>
  <conditionalFormatting sqref="B664">
    <cfRule type="expression" dxfId="28545" priority="42504">
      <formula>$I664=0</formula>
    </cfRule>
  </conditionalFormatting>
  <conditionalFormatting sqref="F664">
    <cfRule type="expression" dxfId="28544" priority="42503">
      <formula>$I664=0</formula>
    </cfRule>
  </conditionalFormatting>
  <conditionalFormatting sqref="I664">
    <cfRule type="expression" dxfId="28543" priority="42502">
      <formula>$I664=0</formula>
    </cfRule>
  </conditionalFormatting>
  <conditionalFormatting sqref="K664">
    <cfRule type="expression" dxfId="28542" priority="42501">
      <formula>$I664=0</formula>
    </cfRule>
  </conditionalFormatting>
  <conditionalFormatting sqref="M664">
    <cfRule type="expression" dxfId="28541" priority="42500">
      <formula>$I664=0</formula>
    </cfRule>
  </conditionalFormatting>
  <conditionalFormatting sqref="Q664">
    <cfRule type="expression" dxfId="28540" priority="42499">
      <formula>$I664=0</formula>
    </cfRule>
  </conditionalFormatting>
  <conditionalFormatting sqref="U664">
    <cfRule type="expression" dxfId="28539" priority="42498">
      <formula>$I664=0</formula>
    </cfRule>
  </conditionalFormatting>
  <conditionalFormatting sqref="B665">
    <cfRule type="expression" dxfId="28538" priority="42494">
      <formula>$I665=0</formula>
    </cfRule>
  </conditionalFormatting>
  <conditionalFormatting sqref="C665:E665">
    <cfRule type="expression" dxfId="28537" priority="42493">
      <formula>$I665=0</formula>
    </cfRule>
  </conditionalFormatting>
  <conditionalFormatting sqref="D665:E665">
    <cfRule type="cellIs" dxfId="28536" priority="42491" operator="lessThan">
      <formula>0</formula>
    </cfRule>
    <cfRule type="cellIs" dxfId="28535" priority="42492" operator="lessThan">
      <formula>0</formula>
    </cfRule>
  </conditionalFormatting>
  <conditionalFormatting sqref="F665">
    <cfRule type="expression" dxfId="28534" priority="42490">
      <formula>$I665=0</formula>
    </cfRule>
  </conditionalFormatting>
  <conditionalFormatting sqref="G665:H665">
    <cfRule type="cellIs" dxfId="28533" priority="42487" operator="lessThan">
      <formula>0</formula>
    </cfRule>
    <cfRule type="cellIs" dxfId="28532" priority="42488" operator="lessThan">
      <formula>0</formula>
    </cfRule>
  </conditionalFormatting>
  <conditionalFormatting sqref="I665">
    <cfRule type="expression" dxfId="28531" priority="42486">
      <formula>$I665=0</formula>
    </cfRule>
  </conditionalFormatting>
  <conditionalFormatting sqref="J665">
    <cfRule type="expression" dxfId="28530" priority="42485">
      <formula>$I665=0</formula>
    </cfRule>
  </conditionalFormatting>
  <conditionalFormatting sqref="K665">
    <cfRule type="expression" dxfId="28529" priority="42482">
      <formula>$I665=0</formula>
    </cfRule>
  </conditionalFormatting>
  <conditionalFormatting sqref="M665">
    <cfRule type="expression" dxfId="28528" priority="42478">
      <formula>$I665=0</formula>
    </cfRule>
  </conditionalFormatting>
  <conditionalFormatting sqref="N665:P665">
    <cfRule type="expression" dxfId="28527" priority="42477">
      <formula>$I665=0</formula>
    </cfRule>
  </conditionalFormatting>
  <conditionalFormatting sqref="O665:P665">
    <cfRule type="cellIs" dxfId="28526" priority="42475" operator="lessThan">
      <formula>0</formula>
    </cfRule>
    <cfRule type="cellIs" dxfId="28525" priority="42476" operator="lessThan">
      <formula>0</formula>
    </cfRule>
  </conditionalFormatting>
  <conditionalFormatting sqref="Q665">
    <cfRule type="expression" dxfId="28524" priority="42474">
      <formula>$I665=0</formula>
    </cfRule>
  </conditionalFormatting>
  <conditionalFormatting sqref="R665:T665">
    <cfRule type="expression" dxfId="28523" priority="42473">
      <formula>$I665=0</formula>
    </cfRule>
  </conditionalFormatting>
  <conditionalFormatting sqref="S665:T665">
    <cfRule type="cellIs" dxfId="28522" priority="42471" operator="lessThan">
      <formula>0</formula>
    </cfRule>
    <cfRule type="cellIs" dxfId="28521" priority="42472" operator="lessThan">
      <formula>0</formula>
    </cfRule>
  </conditionalFormatting>
  <conditionalFormatting sqref="U665">
    <cfRule type="expression" dxfId="28520" priority="42470">
      <formula>$I665=0</formula>
    </cfRule>
  </conditionalFormatting>
  <conditionalFormatting sqref="B666">
    <cfRule type="expression" dxfId="28519" priority="42469">
      <formula>$I666=0</formula>
    </cfRule>
  </conditionalFormatting>
  <conditionalFormatting sqref="F666">
    <cfRule type="expression" dxfId="28518" priority="42468">
      <formula>$I666=0</formula>
    </cfRule>
  </conditionalFormatting>
  <conditionalFormatting sqref="I666">
    <cfRule type="expression" dxfId="28517" priority="42467">
      <formula>$I666=0</formula>
    </cfRule>
  </conditionalFormatting>
  <conditionalFormatting sqref="K666">
    <cfRule type="expression" dxfId="28516" priority="42466">
      <formula>$I666=0</formula>
    </cfRule>
  </conditionalFormatting>
  <conditionalFormatting sqref="M666">
    <cfRule type="expression" dxfId="28515" priority="42465">
      <formula>$I666=0</formula>
    </cfRule>
  </conditionalFormatting>
  <conditionalFormatting sqref="Q666">
    <cfRule type="expression" dxfId="28514" priority="42464">
      <formula>$I666=0</formula>
    </cfRule>
  </conditionalFormatting>
  <conditionalFormatting sqref="U666">
    <cfRule type="expression" dxfId="28513" priority="42463">
      <formula>$I666=0</formula>
    </cfRule>
  </conditionalFormatting>
  <conditionalFormatting sqref="B667">
    <cfRule type="expression" dxfId="28512" priority="42459">
      <formula>$I667=0</formula>
    </cfRule>
  </conditionalFormatting>
  <conditionalFormatting sqref="C667:E667">
    <cfRule type="expression" dxfId="28511" priority="42458">
      <formula>$I667=0</formula>
    </cfRule>
  </conditionalFormatting>
  <conditionalFormatting sqref="D667:E667">
    <cfRule type="cellIs" dxfId="28510" priority="42456" operator="lessThan">
      <formula>0</formula>
    </cfRule>
    <cfRule type="cellIs" dxfId="28509" priority="42457" operator="lessThan">
      <formula>0</formula>
    </cfRule>
  </conditionalFormatting>
  <conditionalFormatting sqref="F667">
    <cfRule type="expression" dxfId="28508" priority="42455">
      <formula>$I667=0</formula>
    </cfRule>
  </conditionalFormatting>
  <conditionalFormatting sqref="G667:H667">
    <cfRule type="cellIs" dxfId="28507" priority="42452" operator="lessThan">
      <formula>0</formula>
    </cfRule>
    <cfRule type="cellIs" dxfId="28506" priority="42453" operator="lessThan">
      <formula>0</formula>
    </cfRule>
  </conditionalFormatting>
  <conditionalFormatting sqref="I667">
    <cfRule type="expression" dxfId="28505" priority="42451">
      <formula>$I667=0</formula>
    </cfRule>
  </conditionalFormatting>
  <conditionalFormatting sqref="J667">
    <cfRule type="expression" dxfId="28504" priority="42450">
      <formula>$I667=0</formula>
    </cfRule>
  </conditionalFormatting>
  <conditionalFormatting sqref="K667">
    <cfRule type="expression" dxfId="28503" priority="42447">
      <formula>$I667=0</formula>
    </cfRule>
  </conditionalFormatting>
  <conditionalFormatting sqref="M667">
    <cfRule type="expression" dxfId="28502" priority="42443">
      <formula>$I667=0</formula>
    </cfRule>
  </conditionalFormatting>
  <conditionalFormatting sqref="N667:P667">
    <cfRule type="expression" dxfId="28501" priority="42442">
      <formula>$I667=0</formula>
    </cfRule>
  </conditionalFormatting>
  <conditionalFormatting sqref="O667:P667">
    <cfRule type="cellIs" dxfId="28500" priority="42440" operator="lessThan">
      <formula>0</formula>
    </cfRule>
    <cfRule type="cellIs" dxfId="28499" priority="42441" operator="lessThan">
      <formula>0</formula>
    </cfRule>
  </conditionalFormatting>
  <conditionalFormatting sqref="Q667">
    <cfRule type="expression" dxfId="28498" priority="42439">
      <formula>$I667=0</formula>
    </cfRule>
  </conditionalFormatting>
  <conditionalFormatting sqref="R667:T667">
    <cfRule type="expression" dxfId="28497" priority="42438">
      <formula>$I667=0</formula>
    </cfRule>
  </conditionalFormatting>
  <conditionalFormatting sqref="S667:T667">
    <cfRule type="cellIs" dxfId="28496" priority="42436" operator="lessThan">
      <formula>0</formula>
    </cfRule>
    <cfRule type="cellIs" dxfId="28495" priority="42437" operator="lessThan">
      <formula>0</formula>
    </cfRule>
  </conditionalFormatting>
  <conditionalFormatting sqref="U667">
    <cfRule type="expression" dxfId="28494" priority="42435">
      <formula>$I667=0</formula>
    </cfRule>
  </conditionalFormatting>
  <conditionalFormatting sqref="B668">
    <cfRule type="expression" dxfId="28493" priority="42434">
      <formula>$I668=0</formula>
    </cfRule>
  </conditionalFormatting>
  <conditionalFormatting sqref="F668">
    <cfRule type="expression" dxfId="28492" priority="42433">
      <formula>$I668=0</formula>
    </cfRule>
  </conditionalFormatting>
  <conditionalFormatting sqref="I668">
    <cfRule type="expression" dxfId="28491" priority="42432">
      <formula>$I668=0</formula>
    </cfRule>
  </conditionalFormatting>
  <conditionalFormatting sqref="K668">
    <cfRule type="expression" dxfId="28490" priority="42431">
      <formula>$I668=0</formula>
    </cfRule>
  </conditionalFormatting>
  <conditionalFormatting sqref="M668">
    <cfRule type="expression" dxfId="28489" priority="42430">
      <formula>$I668=0</formula>
    </cfRule>
  </conditionalFormatting>
  <conditionalFormatting sqref="Q668">
    <cfRule type="expression" dxfId="28488" priority="42429">
      <formula>$I668=0</formula>
    </cfRule>
  </conditionalFormatting>
  <conditionalFormatting sqref="U668">
    <cfRule type="expression" dxfId="28487" priority="42428">
      <formula>$I668=0</formula>
    </cfRule>
  </conditionalFormatting>
  <conditionalFormatting sqref="B669">
    <cfRule type="expression" dxfId="28486" priority="42424">
      <formula>$I669=0</formula>
    </cfRule>
  </conditionalFormatting>
  <conditionalFormatting sqref="C669:E669">
    <cfRule type="expression" dxfId="28485" priority="42423">
      <formula>$I669=0</formula>
    </cfRule>
  </conditionalFormatting>
  <conditionalFormatting sqref="D669:E669">
    <cfRule type="cellIs" dxfId="28484" priority="42421" operator="lessThan">
      <formula>0</formula>
    </cfRule>
    <cfRule type="cellIs" dxfId="28483" priority="42422" operator="lessThan">
      <formula>0</formula>
    </cfRule>
  </conditionalFormatting>
  <conditionalFormatting sqref="F669">
    <cfRule type="expression" dxfId="28482" priority="42420">
      <formula>$I669=0</formula>
    </cfRule>
  </conditionalFormatting>
  <conditionalFormatting sqref="G669:H669">
    <cfRule type="cellIs" dxfId="28481" priority="42417" operator="lessThan">
      <formula>0</formula>
    </cfRule>
    <cfRule type="cellIs" dxfId="28480" priority="42418" operator="lessThan">
      <formula>0</formula>
    </cfRule>
  </conditionalFormatting>
  <conditionalFormatting sqref="I669">
    <cfRule type="expression" dxfId="28479" priority="42416">
      <formula>$I669=0</formula>
    </cfRule>
  </conditionalFormatting>
  <conditionalFormatting sqref="J669">
    <cfRule type="expression" dxfId="28478" priority="42415">
      <formula>$I669=0</formula>
    </cfRule>
  </conditionalFormatting>
  <conditionalFormatting sqref="K669">
    <cfRule type="expression" dxfId="28477" priority="42412">
      <formula>$I669=0</formula>
    </cfRule>
  </conditionalFormatting>
  <conditionalFormatting sqref="M669">
    <cfRule type="expression" dxfId="28476" priority="42408">
      <formula>$I669=0</formula>
    </cfRule>
  </conditionalFormatting>
  <conditionalFormatting sqref="N669:P669">
    <cfRule type="expression" dxfId="28475" priority="42407">
      <formula>$I669=0</formula>
    </cfRule>
  </conditionalFormatting>
  <conditionalFormatting sqref="O669:P669">
    <cfRule type="cellIs" dxfId="28474" priority="42405" operator="lessThan">
      <formula>0</formula>
    </cfRule>
    <cfRule type="cellIs" dxfId="28473" priority="42406" operator="lessThan">
      <formula>0</formula>
    </cfRule>
  </conditionalFormatting>
  <conditionalFormatting sqref="Q669">
    <cfRule type="expression" dxfId="28472" priority="42404">
      <formula>$I669=0</formula>
    </cfRule>
  </conditionalFormatting>
  <conditionalFormatting sqref="R669:T669">
    <cfRule type="expression" dxfId="28471" priority="42403">
      <formula>$I669=0</formula>
    </cfRule>
  </conditionalFormatting>
  <conditionalFormatting sqref="S669:T669">
    <cfRule type="cellIs" dxfId="28470" priority="42401" operator="lessThan">
      <formula>0</formula>
    </cfRule>
    <cfRule type="cellIs" dxfId="28469" priority="42402" operator="lessThan">
      <formula>0</formula>
    </cfRule>
  </conditionalFormatting>
  <conditionalFormatting sqref="U669">
    <cfRule type="expression" dxfId="28468" priority="42400">
      <formula>$I669=0</formula>
    </cfRule>
  </conditionalFormatting>
  <conditionalFormatting sqref="B670">
    <cfRule type="expression" dxfId="28467" priority="42399">
      <formula>$I670=0</formula>
    </cfRule>
  </conditionalFormatting>
  <conditionalFormatting sqref="F670">
    <cfRule type="expression" dxfId="28466" priority="42398">
      <formula>$I670=0</formula>
    </cfRule>
  </conditionalFormatting>
  <conditionalFormatting sqref="I670">
    <cfRule type="expression" dxfId="28465" priority="42397">
      <formula>$I670=0</formula>
    </cfRule>
  </conditionalFormatting>
  <conditionalFormatting sqref="K670">
    <cfRule type="expression" dxfId="28464" priority="42396">
      <formula>$I670=0</formula>
    </cfRule>
  </conditionalFormatting>
  <conditionalFormatting sqref="M670">
    <cfRule type="expression" dxfId="28463" priority="42395">
      <formula>$I670=0</formula>
    </cfRule>
  </conditionalFormatting>
  <conditionalFormatting sqref="Q670">
    <cfRule type="expression" dxfId="28462" priority="42394">
      <formula>$I670=0</formula>
    </cfRule>
  </conditionalFormatting>
  <conditionalFormatting sqref="U670">
    <cfRule type="expression" dxfId="28461" priority="42393">
      <formula>$I670=0</formula>
    </cfRule>
  </conditionalFormatting>
  <conditionalFormatting sqref="B671">
    <cfRule type="expression" dxfId="28460" priority="42389">
      <formula>$I671=0</formula>
    </cfRule>
  </conditionalFormatting>
  <conditionalFormatting sqref="C671:E671">
    <cfRule type="expression" dxfId="28459" priority="42388">
      <formula>$I671=0</formula>
    </cfRule>
  </conditionalFormatting>
  <conditionalFormatting sqref="D671:E671">
    <cfRule type="cellIs" dxfId="28458" priority="42386" operator="lessThan">
      <formula>0</formula>
    </cfRule>
    <cfRule type="cellIs" dxfId="28457" priority="42387" operator="lessThan">
      <formula>0</formula>
    </cfRule>
  </conditionalFormatting>
  <conditionalFormatting sqref="F671">
    <cfRule type="expression" dxfId="28456" priority="42385">
      <formula>$I671=0</formula>
    </cfRule>
  </conditionalFormatting>
  <conditionalFormatting sqref="G671:H671">
    <cfRule type="cellIs" dxfId="28455" priority="42382" operator="lessThan">
      <formula>0</formula>
    </cfRule>
    <cfRule type="cellIs" dxfId="28454" priority="42383" operator="lessThan">
      <formula>0</formula>
    </cfRule>
  </conditionalFormatting>
  <conditionalFormatting sqref="I671">
    <cfRule type="expression" dxfId="28453" priority="42381">
      <formula>$I671=0</formula>
    </cfRule>
  </conditionalFormatting>
  <conditionalFormatting sqref="J671">
    <cfRule type="expression" dxfId="28452" priority="42380">
      <formula>$I671=0</formula>
    </cfRule>
  </conditionalFormatting>
  <conditionalFormatting sqref="K671">
    <cfRule type="expression" dxfId="28451" priority="42377">
      <formula>$I671=0</formula>
    </cfRule>
  </conditionalFormatting>
  <conditionalFormatting sqref="M671">
    <cfRule type="expression" dxfId="28450" priority="42373">
      <formula>$I671=0</formula>
    </cfRule>
  </conditionalFormatting>
  <conditionalFormatting sqref="N671:P671">
    <cfRule type="expression" dxfId="28449" priority="42372">
      <formula>$I671=0</formula>
    </cfRule>
  </conditionalFormatting>
  <conditionalFormatting sqref="O671:P671">
    <cfRule type="cellIs" dxfId="28448" priority="42370" operator="lessThan">
      <formula>0</formula>
    </cfRule>
    <cfRule type="cellIs" dxfId="28447" priority="42371" operator="lessThan">
      <formula>0</formula>
    </cfRule>
  </conditionalFormatting>
  <conditionalFormatting sqref="Q671">
    <cfRule type="expression" dxfId="28446" priority="42369">
      <formula>$I671=0</formula>
    </cfRule>
  </conditionalFormatting>
  <conditionalFormatting sqref="R671:T671">
    <cfRule type="expression" dxfId="28445" priority="42368">
      <formula>$I671=0</formula>
    </cfRule>
  </conditionalFormatting>
  <conditionalFormatting sqref="S671:T671">
    <cfRule type="cellIs" dxfId="28444" priority="42366" operator="lessThan">
      <formula>0</formula>
    </cfRule>
    <cfRule type="cellIs" dxfId="28443" priority="42367" operator="lessThan">
      <formula>0</formula>
    </cfRule>
  </conditionalFormatting>
  <conditionalFormatting sqref="U671">
    <cfRule type="expression" dxfId="28442" priority="42365">
      <formula>$I671=0</formula>
    </cfRule>
  </conditionalFormatting>
  <conditionalFormatting sqref="B672">
    <cfRule type="expression" dxfId="28441" priority="42364">
      <formula>$I672=0</formula>
    </cfRule>
  </conditionalFormatting>
  <conditionalFormatting sqref="F672">
    <cfRule type="expression" dxfId="28440" priority="42363">
      <formula>$I672=0</formula>
    </cfRule>
  </conditionalFormatting>
  <conditionalFormatting sqref="I672">
    <cfRule type="expression" dxfId="28439" priority="42362">
      <formula>$I672=0</formula>
    </cfRule>
  </conditionalFormatting>
  <conditionalFormatting sqref="K672">
    <cfRule type="expression" dxfId="28438" priority="42361">
      <formula>$I672=0</formula>
    </cfRule>
  </conditionalFormatting>
  <conditionalFormatting sqref="M672">
    <cfRule type="expression" dxfId="28437" priority="42360">
      <formula>$I672=0</formula>
    </cfRule>
  </conditionalFormatting>
  <conditionalFormatting sqref="Q672">
    <cfRule type="expression" dxfId="28436" priority="42359">
      <formula>$I672=0</formula>
    </cfRule>
  </conditionalFormatting>
  <conditionalFormatting sqref="U672">
    <cfRule type="expression" dxfId="28435" priority="42358">
      <formula>$I672=0</formula>
    </cfRule>
  </conditionalFormatting>
  <conditionalFormatting sqref="B673">
    <cfRule type="expression" dxfId="28434" priority="42354">
      <formula>$I673=0</formula>
    </cfRule>
  </conditionalFormatting>
  <conditionalFormatting sqref="C673:E673">
    <cfRule type="expression" dxfId="28433" priority="42353">
      <formula>$I673=0</formula>
    </cfRule>
  </conditionalFormatting>
  <conditionalFormatting sqref="D673:E673">
    <cfRule type="cellIs" dxfId="28432" priority="42351" operator="lessThan">
      <formula>0</formula>
    </cfRule>
    <cfRule type="cellIs" dxfId="28431" priority="42352" operator="lessThan">
      <formula>0</formula>
    </cfRule>
  </conditionalFormatting>
  <conditionalFormatting sqref="F673">
    <cfRule type="expression" dxfId="28430" priority="42350">
      <formula>$I673=0</formula>
    </cfRule>
  </conditionalFormatting>
  <conditionalFormatting sqref="G673:H673">
    <cfRule type="cellIs" dxfId="28429" priority="42347" operator="lessThan">
      <formula>0</formula>
    </cfRule>
    <cfRule type="cellIs" dxfId="28428" priority="42348" operator="lessThan">
      <formula>0</formula>
    </cfRule>
  </conditionalFormatting>
  <conditionalFormatting sqref="I673">
    <cfRule type="expression" dxfId="28427" priority="42346">
      <formula>$I673=0</formula>
    </cfRule>
  </conditionalFormatting>
  <conditionalFormatting sqref="J673">
    <cfRule type="expression" dxfId="28426" priority="42345">
      <formula>$I673=0</formula>
    </cfRule>
  </conditionalFormatting>
  <conditionalFormatting sqref="K673">
    <cfRule type="expression" dxfId="28425" priority="42342">
      <formula>$I673=0</formula>
    </cfRule>
  </conditionalFormatting>
  <conditionalFormatting sqref="M673">
    <cfRule type="expression" dxfId="28424" priority="42338">
      <formula>$I673=0</formula>
    </cfRule>
  </conditionalFormatting>
  <conditionalFormatting sqref="N673:P673">
    <cfRule type="expression" dxfId="28423" priority="42337">
      <formula>$I673=0</formula>
    </cfRule>
  </conditionalFormatting>
  <conditionalFormatting sqref="O673:P673">
    <cfRule type="cellIs" dxfId="28422" priority="42335" operator="lessThan">
      <formula>0</formula>
    </cfRule>
    <cfRule type="cellIs" dxfId="28421" priority="42336" operator="lessThan">
      <formula>0</formula>
    </cfRule>
  </conditionalFormatting>
  <conditionalFormatting sqref="Q673">
    <cfRule type="expression" dxfId="28420" priority="42334">
      <formula>$I673=0</formula>
    </cfRule>
  </conditionalFormatting>
  <conditionalFormatting sqref="R673:T673">
    <cfRule type="expression" dxfId="28419" priority="42333">
      <formula>$I673=0</formula>
    </cfRule>
  </conditionalFormatting>
  <conditionalFormatting sqref="S673:T673">
    <cfRule type="cellIs" dxfId="28418" priority="42331" operator="lessThan">
      <formula>0</formula>
    </cfRule>
    <cfRule type="cellIs" dxfId="28417" priority="42332" operator="lessThan">
      <formula>0</formula>
    </cfRule>
  </conditionalFormatting>
  <conditionalFormatting sqref="U673">
    <cfRule type="expression" dxfId="28416" priority="42330">
      <formula>$I673=0</formula>
    </cfRule>
  </conditionalFormatting>
  <conditionalFormatting sqref="B674">
    <cfRule type="expression" dxfId="28415" priority="42329">
      <formula>$I674=0</formula>
    </cfRule>
  </conditionalFormatting>
  <conditionalFormatting sqref="F674">
    <cfRule type="expression" dxfId="28414" priority="42328">
      <formula>$I674=0</formula>
    </cfRule>
  </conditionalFormatting>
  <conditionalFormatting sqref="I674">
    <cfRule type="expression" dxfId="28413" priority="42327">
      <formula>$I674=0</formula>
    </cfRule>
  </conditionalFormatting>
  <conditionalFormatting sqref="K674">
    <cfRule type="expression" dxfId="28412" priority="42326">
      <formula>$I674=0</formula>
    </cfRule>
  </conditionalFormatting>
  <conditionalFormatting sqref="M674">
    <cfRule type="expression" dxfId="28411" priority="42325">
      <formula>$I674=0</formula>
    </cfRule>
  </conditionalFormatting>
  <conditionalFormatting sqref="Q674">
    <cfRule type="expression" dxfId="28410" priority="42324">
      <formula>$I674=0</formula>
    </cfRule>
  </conditionalFormatting>
  <conditionalFormatting sqref="U674">
    <cfRule type="expression" dxfId="28409" priority="42323">
      <formula>$I674=0</formula>
    </cfRule>
  </conditionalFormatting>
  <conditionalFormatting sqref="B675">
    <cfRule type="expression" dxfId="28408" priority="42319">
      <formula>$I675=0</formula>
    </cfRule>
  </conditionalFormatting>
  <conditionalFormatting sqref="C675:E675">
    <cfRule type="expression" dxfId="28407" priority="42318">
      <formula>$I675=0</formula>
    </cfRule>
  </conditionalFormatting>
  <conditionalFormatting sqref="D675:E675">
    <cfRule type="cellIs" dxfId="28406" priority="42316" operator="lessThan">
      <formula>0</formula>
    </cfRule>
    <cfRule type="cellIs" dxfId="28405" priority="42317" operator="lessThan">
      <formula>0</formula>
    </cfRule>
  </conditionalFormatting>
  <conditionalFormatting sqref="F675">
    <cfRule type="expression" dxfId="28404" priority="42315">
      <formula>$I675=0</formula>
    </cfRule>
  </conditionalFormatting>
  <conditionalFormatting sqref="G675:H675">
    <cfRule type="cellIs" dxfId="28403" priority="42312" operator="lessThan">
      <formula>0</formula>
    </cfRule>
    <cfRule type="cellIs" dxfId="28402" priority="42313" operator="lessThan">
      <formula>0</formula>
    </cfRule>
  </conditionalFormatting>
  <conditionalFormatting sqref="I675">
    <cfRule type="expression" dxfId="28401" priority="42311">
      <formula>$I675=0</formula>
    </cfRule>
  </conditionalFormatting>
  <conditionalFormatting sqref="J675">
    <cfRule type="expression" dxfId="28400" priority="42310">
      <formula>$I675=0</formula>
    </cfRule>
  </conditionalFormatting>
  <conditionalFormatting sqref="K675">
    <cfRule type="expression" dxfId="28399" priority="42307">
      <formula>$I675=0</formula>
    </cfRule>
  </conditionalFormatting>
  <conditionalFormatting sqref="M675">
    <cfRule type="expression" dxfId="28398" priority="42303">
      <formula>$I675=0</formula>
    </cfRule>
  </conditionalFormatting>
  <conditionalFormatting sqref="N675:P675">
    <cfRule type="expression" dxfId="28397" priority="42302">
      <formula>$I675=0</formula>
    </cfRule>
  </conditionalFormatting>
  <conditionalFormatting sqref="O675:P675">
    <cfRule type="cellIs" dxfId="28396" priority="42300" operator="lessThan">
      <formula>0</formula>
    </cfRule>
    <cfRule type="cellIs" dxfId="28395" priority="42301" operator="lessThan">
      <formula>0</formula>
    </cfRule>
  </conditionalFormatting>
  <conditionalFormatting sqref="Q675">
    <cfRule type="expression" dxfId="28394" priority="42299">
      <formula>$I675=0</formula>
    </cfRule>
  </conditionalFormatting>
  <conditionalFormatting sqref="R675:T675">
    <cfRule type="expression" dxfId="28393" priority="42298">
      <formula>$I675=0</formula>
    </cfRule>
  </conditionalFormatting>
  <conditionalFormatting sqref="S675:T675">
    <cfRule type="cellIs" dxfId="28392" priority="42296" operator="lessThan">
      <formula>0</formula>
    </cfRule>
    <cfRule type="cellIs" dxfId="28391" priority="42297" operator="lessThan">
      <formula>0</formula>
    </cfRule>
  </conditionalFormatting>
  <conditionalFormatting sqref="U675">
    <cfRule type="expression" dxfId="28390" priority="42295">
      <formula>$I675=0</formula>
    </cfRule>
  </conditionalFormatting>
  <conditionalFormatting sqref="B676">
    <cfRule type="expression" dxfId="28389" priority="42294">
      <formula>$I676=0</formula>
    </cfRule>
  </conditionalFormatting>
  <conditionalFormatting sqref="F676">
    <cfRule type="expression" dxfId="28388" priority="42293">
      <formula>$I676=0</formula>
    </cfRule>
  </conditionalFormatting>
  <conditionalFormatting sqref="I676">
    <cfRule type="expression" dxfId="28387" priority="42292">
      <formula>$I676=0</formula>
    </cfRule>
  </conditionalFormatting>
  <conditionalFormatting sqref="K676">
    <cfRule type="expression" dxfId="28386" priority="42291">
      <formula>$I676=0</formula>
    </cfRule>
  </conditionalFormatting>
  <conditionalFormatting sqref="M676">
    <cfRule type="expression" dxfId="28385" priority="42290">
      <formula>$I676=0</formula>
    </cfRule>
  </conditionalFormatting>
  <conditionalFormatting sqref="Q676">
    <cfRule type="expression" dxfId="28384" priority="42289">
      <formula>$I676=0</formula>
    </cfRule>
  </conditionalFormatting>
  <conditionalFormatting sqref="U676">
    <cfRule type="expression" dxfId="28383" priority="42288">
      <formula>$I676=0</formula>
    </cfRule>
  </conditionalFormatting>
  <conditionalFormatting sqref="B677">
    <cfRule type="expression" dxfId="28382" priority="42284">
      <formula>$I677=0</formula>
    </cfRule>
  </conditionalFormatting>
  <conditionalFormatting sqref="C677:E677">
    <cfRule type="expression" dxfId="28381" priority="42283">
      <formula>$I677=0</formula>
    </cfRule>
  </conditionalFormatting>
  <conditionalFormatting sqref="D677:E677">
    <cfRule type="cellIs" dxfId="28380" priority="42281" operator="lessThan">
      <formula>0</formula>
    </cfRule>
    <cfRule type="cellIs" dxfId="28379" priority="42282" operator="lessThan">
      <formula>0</formula>
    </cfRule>
  </conditionalFormatting>
  <conditionalFormatting sqref="F677">
    <cfRule type="expression" dxfId="28378" priority="42280">
      <formula>$I677=0</formula>
    </cfRule>
  </conditionalFormatting>
  <conditionalFormatting sqref="G677:H677">
    <cfRule type="cellIs" dxfId="28377" priority="42277" operator="lessThan">
      <formula>0</formula>
    </cfRule>
    <cfRule type="cellIs" dxfId="28376" priority="42278" operator="lessThan">
      <formula>0</formula>
    </cfRule>
  </conditionalFormatting>
  <conditionalFormatting sqref="I677">
    <cfRule type="expression" dxfId="28375" priority="42276">
      <formula>$I677=0</formula>
    </cfRule>
  </conditionalFormatting>
  <conditionalFormatting sqref="J677">
    <cfRule type="expression" dxfId="28374" priority="42275">
      <formula>$I677=0</formula>
    </cfRule>
  </conditionalFormatting>
  <conditionalFormatting sqref="K677">
    <cfRule type="expression" dxfId="28373" priority="42272">
      <formula>$I677=0</formula>
    </cfRule>
  </conditionalFormatting>
  <conditionalFormatting sqref="M677">
    <cfRule type="expression" dxfId="28372" priority="42268">
      <formula>$I677=0</formula>
    </cfRule>
  </conditionalFormatting>
  <conditionalFormatting sqref="N677:P677">
    <cfRule type="expression" dxfId="28371" priority="42267">
      <formula>$I677=0</formula>
    </cfRule>
  </conditionalFormatting>
  <conditionalFormatting sqref="O677:P677">
    <cfRule type="cellIs" dxfId="28370" priority="42265" operator="lessThan">
      <formula>0</formula>
    </cfRule>
    <cfRule type="cellIs" dxfId="28369" priority="42266" operator="lessThan">
      <formula>0</formula>
    </cfRule>
  </conditionalFormatting>
  <conditionalFormatting sqref="Q677">
    <cfRule type="expression" dxfId="28368" priority="42264">
      <formula>$I677=0</formula>
    </cfRule>
  </conditionalFormatting>
  <conditionalFormatting sqref="R677:T677">
    <cfRule type="expression" dxfId="28367" priority="42263">
      <formula>$I677=0</formula>
    </cfRule>
  </conditionalFormatting>
  <conditionalFormatting sqref="S677:T677">
    <cfRule type="cellIs" dxfId="28366" priority="42261" operator="lessThan">
      <formula>0</formula>
    </cfRule>
    <cfRule type="cellIs" dxfId="28365" priority="42262" operator="lessThan">
      <formula>0</formula>
    </cfRule>
  </conditionalFormatting>
  <conditionalFormatting sqref="U677">
    <cfRule type="expression" dxfId="28364" priority="42260">
      <formula>$I677=0</formula>
    </cfRule>
  </conditionalFormatting>
  <conditionalFormatting sqref="B678">
    <cfRule type="expression" dxfId="28363" priority="42259">
      <formula>$I678=0</formula>
    </cfRule>
  </conditionalFormatting>
  <conditionalFormatting sqref="F678">
    <cfRule type="expression" dxfId="28362" priority="42258">
      <formula>$I678=0</formula>
    </cfRule>
  </conditionalFormatting>
  <conditionalFormatting sqref="I678">
    <cfRule type="expression" dxfId="28361" priority="42257">
      <formula>$I678=0</formula>
    </cfRule>
  </conditionalFormatting>
  <conditionalFormatting sqref="K678">
    <cfRule type="expression" dxfId="28360" priority="42256">
      <formula>$I678=0</formula>
    </cfRule>
  </conditionalFormatting>
  <conditionalFormatting sqref="M678">
    <cfRule type="expression" dxfId="28359" priority="42255">
      <formula>$I678=0</formula>
    </cfRule>
  </conditionalFormatting>
  <conditionalFormatting sqref="Q678">
    <cfRule type="expression" dxfId="28358" priority="42254">
      <formula>$I678=0</formula>
    </cfRule>
  </conditionalFormatting>
  <conditionalFormatting sqref="U678">
    <cfRule type="expression" dxfId="28357" priority="42253">
      <formula>$I678=0</formula>
    </cfRule>
  </conditionalFormatting>
  <conditionalFormatting sqref="B679">
    <cfRule type="expression" dxfId="28356" priority="42249">
      <formula>$I679=0</formula>
    </cfRule>
  </conditionalFormatting>
  <conditionalFormatting sqref="C679:E679">
    <cfRule type="expression" dxfId="28355" priority="42248">
      <formula>$I679=0</formula>
    </cfRule>
  </conditionalFormatting>
  <conditionalFormatting sqref="D679:E679">
    <cfRule type="cellIs" dxfId="28354" priority="42246" operator="lessThan">
      <formula>0</formula>
    </cfRule>
    <cfRule type="cellIs" dxfId="28353" priority="42247" operator="lessThan">
      <formula>0</formula>
    </cfRule>
  </conditionalFormatting>
  <conditionalFormatting sqref="F679">
    <cfRule type="expression" dxfId="28352" priority="42245">
      <formula>$I679=0</formula>
    </cfRule>
  </conditionalFormatting>
  <conditionalFormatting sqref="G679:H679">
    <cfRule type="cellIs" dxfId="28351" priority="42242" operator="lessThan">
      <formula>0</formula>
    </cfRule>
    <cfRule type="cellIs" dxfId="28350" priority="42243" operator="lessThan">
      <formula>0</formula>
    </cfRule>
  </conditionalFormatting>
  <conditionalFormatting sqref="I679">
    <cfRule type="expression" dxfId="28349" priority="42241">
      <formula>$I679=0</formula>
    </cfRule>
  </conditionalFormatting>
  <conditionalFormatting sqref="J679">
    <cfRule type="expression" dxfId="28348" priority="42240">
      <formula>$I679=0</formula>
    </cfRule>
  </conditionalFormatting>
  <conditionalFormatting sqref="K679">
    <cfRule type="expression" dxfId="28347" priority="42237">
      <formula>$I679=0</formula>
    </cfRule>
  </conditionalFormatting>
  <conditionalFormatting sqref="M679">
    <cfRule type="expression" dxfId="28346" priority="42233">
      <formula>$I679=0</formula>
    </cfRule>
  </conditionalFormatting>
  <conditionalFormatting sqref="N679:P679">
    <cfRule type="expression" dxfId="28345" priority="42232">
      <formula>$I679=0</formula>
    </cfRule>
  </conditionalFormatting>
  <conditionalFormatting sqref="O679:P679">
    <cfRule type="cellIs" dxfId="28344" priority="42230" operator="lessThan">
      <formula>0</formula>
    </cfRule>
    <cfRule type="cellIs" dxfId="28343" priority="42231" operator="lessThan">
      <formula>0</formula>
    </cfRule>
  </conditionalFormatting>
  <conditionalFormatting sqref="Q679">
    <cfRule type="expression" dxfId="28342" priority="42229">
      <formula>$I679=0</formula>
    </cfRule>
  </conditionalFormatting>
  <conditionalFormatting sqref="R679:T679">
    <cfRule type="expression" dxfId="28341" priority="42228">
      <formula>$I679=0</formula>
    </cfRule>
  </conditionalFormatting>
  <conditionalFormatting sqref="S679:T679">
    <cfRule type="cellIs" dxfId="28340" priority="42226" operator="lessThan">
      <formula>0</formula>
    </cfRule>
    <cfRule type="cellIs" dxfId="28339" priority="42227" operator="lessThan">
      <formula>0</formula>
    </cfRule>
  </conditionalFormatting>
  <conditionalFormatting sqref="U679">
    <cfRule type="expression" dxfId="28338" priority="42225">
      <formula>$I679=0</formula>
    </cfRule>
  </conditionalFormatting>
  <conditionalFormatting sqref="B680">
    <cfRule type="expression" dxfId="28337" priority="42224">
      <formula>$I680=0</formula>
    </cfRule>
  </conditionalFormatting>
  <conditionalFormatting sqref="F680">
    <cfRule type="expression" dxfId="28336" priority="42223">
      <formula>$I680=0</formula>
    </cfRule>
  </conditionalFormatting>
  <conditionalFormatting sqref="I680">
    <cfRule type="expression" dxfId="28335" priority="42222">
      <formula>$I680=0</formula>
    </cfRule>
  </conditionalFormatting>
  <conditionalFormatting sqref="K680">
    <cfRule type="expression" dxfId="28334" priority="42221">
      <formula>$I680=0</formula>
    </cfRule>
  </conditionalFormatting>
  <conditionalFormatting sqref="M680">
    <cfRule type="expression" dxfId="28333" priority="42220">
      <formula>$I680=0</formula>
    </cfRule>
  </conditionalFormatting>
  <conditionalFormatting sqref="Q680">
    <cfRule type="expression" dxfId="28332" priority="42219">
      <formula>$I680=0</formula>
    </cfRule>
  </conditionalFormatting>
  <conditionalFormatting sqref="U680">
    <cfRule type="expression" dxfId="28331" priority="42218">
      <formula>$I680=0</formula>
    </cfRule>
  </conditionalFormatting>
  <conditionalFormatting sqref="B681">
    <cfRule type="expression" dxfId="28330" priority="42214">
      <formula>$I681=0</formula>
    </cfRule>
  </conditionalFormatting>
  <conditionalFormatting sqref="C681:E681">
    <cfRule type="expression" dxfId="28329" priority="42213">
      <formula>$I681=0</formula>
    </cfRule>
  </conditionalFormatting>
  <conditionalFormatting sqref="D681:E681">
    <cfRule type="cellIs" dxfId="28328" priority="42211" operator="lessThan">
      <formula>0</formula>
    </cfRule>
    <cfRule type="cellIs" dxfId="28327" priority="42212" operator="lessThan">
      <formula>0</formula>
    </cfRule>
  </conditionalFormatting>
  <conditionalFormatting sqref="F681">
    <cfRule type="expression" dxfId="28326" priority="42210">
      <formula>$I681=0</formula>
    </cfRule>
  </conditionalFormatting>
  <conditionalFormatting sqref="G681:H681">
    <cfRule type="cellIs" dxfId="28325" priority="42207" operator="lessThan">
      <formula>0</formula>
    </cfRule>
    <cfRule type="cellIs" dxfId="28324" priority="42208" operator="lessThan">
      <formula>0</formula>
    </cfRule>
  </conditionalFormatting>
  <conditionalFormatting sqref="I681">
    <cfRule type="expression" dxfId="28323" priority="42206">
      <formula>$I681=0</formula>
    </cfRule>
  </conditionalFormatting>
  <conditionalFormatting sqref="J681">
    <cfRule type="expression" dxfId="28322" priority="42205">
      <formula>$I681=0</formula>
    </cfRule>
  </conditionalFormatting>
  <conditionalFormatting sqref="K681">
    <cfRule type="expression" dxfId="28321" priority="42202">
      <formula>$I681=0</formula>
    </cfRule>
  </conditionalFormatting>
  <conditionalFormatting sqref="M681">
    <cfRule type="expression" dxfId="28320" priority="42198">
      <formula>$I681=0</formula>
    </cfRule>
  </conditionalFormatting>
  <conditionalFormatting sqref="N681:P681">
    <cfRule type="expression" dxfId="28319" priority="42197">
      <formula>$I681=0</formula>
    </cfRule>
  </conditionalFormatting>
  <conditionalFormatting sqref="O681:P681">
    <cfRule type="cellIs" dxfId="28318" priority="42195" operator="lessThan">
      <formula>0</formula>
    </cfRule>
    <cfRule type="cellIs" dxfId="28317" priority="42196" operator="lessThan">
      <formula>0</formula>
    </cfRule>
  </conditionalFormatting>
  <conditionalFormatting sqref="Q681">
    <cfRule type="expression" dxfId="28316" priority="42194">
      <formula>$I681=0</formula>
    </cfRule>
  </conditionalFormatting>
  <conditionalFormatting sqref="R681:T681">
    <cfRule type="expression" dxfId="28315" priority="42193">
      <formula>$I681=0</formula>
    </cfRule>
  </conditionalFormatting>
  <conditionalFormatting sqref="S681:T681">
    <cfRule type="cellIs" dxfId="28314" priority="42191" operator="lessThan">
      <formula>0</formula>
    </cfRule>
    <cfRule type="cellIs" dxfId="28313" priority="42192" operator="lessThan">
      <formula>0</formula>
    </cfRule>
  </conditionalFormatting>
  <conditionalFormatting sqref="U681">
    <cfRule type="expression" dxfId="28312" priority="42190">
      <formula>$I681=0</formula>
    </cfRule>
  </conditionalFormatting>
  <conditionalFormatting sqref="B682">
    <cfRule type="expression" dxfId="28311" priority="42189">
      <formula>$I682=0</formula>
    </cfRule>
  </conditionalFormatting>
  <conditionalFormatting sqref="F682">
    <cfRule type="expression" dxfId="28310" priority="42188">
      <formula>$I682=0</formula>
    </cfRule>
  </conditionalFormatting>
  <conditionalFormatting sqref="I682">
    <cfRule type="expression" dxfId="28309" priority="42187">
      <formula>$I682=0</formula>
    </cfRule>
  </conditionalFormatting>
  <conditionalFormatting sqref="K682">
    <cfRule type="expression" dxfId="28308" priority="42186">
      <formula>$I682=0</formula>
    </cfRule>
  </conditionalFormatting>
  <conditionalFormatting sqref="M682">
    <cfRule type="expression" dxfId="28307" priority="42185">
      <formula>$I682=0</formula>
    </cfRule>
  </conditionalFormatting>
  <conditionalFormatting sqref="Q682">
    <cfRule type="expression" dxfId="28306" priority="42184">
      <formula>$I682=0</formula>
    </cfRule>
  </conditionalFormatting>
  <conditionalFormatting sqref="U682">
    <cfRule type="expression" dxfId="28305" priority="42183">
      <formula>$I682=0</formula>
    </cfRule>
  </conditionalFormatting>
  <conditionalFormatting sqref="B683">
    <cfRule type="expression" dxfId="28304" priority="42179">
      <formula>$I683=0</formula>
    </cfRule>
  </conditionalFormatting>
  <conditionalFormatting sqref="C683:E683">
    <cfRule type="expression" dxfId="28303" priority="42178">
      <formula>$I683=0</formula>
    </cfRule>
  </conditionalFormatting>
  <conditionalFormatting sqref="D683:E683">
    <cfRule type="cellIs" dxfId="28302" priority="42176" operator="lessThan">
      <formula>0</formula>
    </cfRule>
    <cfRule type="cellIs" dxfId="28301" priority="42177" operator="lessThan">
      <formula>0</formula>
    </cfRule>
  </conditionalFormatting>
  <conditionalFormatting sqref="F683">
    <cfRule type="expression" dxfId="28300" priority="42175">
      <formula>$I683=0</formula>
    </cfRule>
  </conditionalFormatting>
  <conditionalFormatting sqref="G683:H683">
    <cfRule type="cellIs" dxfId="28299" priority="42172" operator="lessThan">
      <formula>0</formula>
    </cfRule>
    <cfRule type="cellIs" dxfId="28298" priority="42173" operator="lessThan">
      <formula>0</formula>
    </cfRule>
  </conditionalFormatting>
  <conditionalFormatting sqref="I683">
    <cfRule type="expression" dxfId="28297" priority="42171">
      <formula>$I683=0</formula>
    </cfRule>
  </conditionalFormatting>
  <conditionalFormatting sqref="J683">
    <cfRule type="expression" dxfId="28296" priority="42170">
      <formula>$I683=0</formula>
    </cfRule>
  </conditionalFormatting>
  <conditionalFormatting sqref="K683">
    <cfRule type="expression" dxfId="28295" priority="42167">
      <formula>$I683=0</formula>
    </cfRule>
  </conditionalFormatting>
  <conditionalFormatting sqref="M683">
    <cfRule type="expression" dxfId="28294" priority="42163">
      <formula>$I683=0</formula>
    </cfRule>
  </conditionalFormatting>
  <conditionalFormatting sqref="N683:P683">
    <cfRule type="expression" dxfId="28293" priority="42162">
      <formula>$I683=0</formula>
    </cfRule>
  </conditionalFormatting>
  <conditionalFormatting sqref="O683:P683">
    <cfRule type="cellIs" dxfId="28292" priority="42160" operator="lessThan">
      <formula>0</formula>
    </cfRule>
    <cfRule type="cellIs" dxfId="28291" priority="42161" operator="lessThan">
      <formula>0</formula>
    </cfRule>
  </conditionalFormatting>
  <conditionalFormatting sqref="Q683">
    <cfRule type="expression" dxfId="28290" priority="42159">
      <formula>$I683=0</formula>
    </cfRule>
  </conditionalFormatting>
  <conditionalFormatting sqref="R683:T683">
    <cfRule type="expression" dxfId="28289" priority="42158">
      <formula>$I683=0</formula>
    </cfRule>
  </conditionalFormatting>
  <conditionalFormatting sqref="S683:T683">
    <cfRule type="cellIs" dxfId="28288" priority="42156" operator="lessThan">
      <formula>0</formula>
    </cfRule>
    <cfRule type="cellIs" dxfId="28287" priority="42157" operator="lessThan">
      <formula>0</formula>
    </cfRule>
  </conditionalFormatting>
  <conditionalFormatting sqref="U683">
    <cfRule type="expression" dxfId="28286" priority="42155">
      <formula>$I683=0</formula>
    </cfRule>
  </conditionalFormatting>
  <conditionalFormatting sqref="B684">
    <cfRule type="expression" dxfId="28285" priority="42154">
      <formula>$I684=0</formula>
    </cfRule>
  </conditionalFormatting>
  <conditionalFormatting sqref="F684">
    <cfRule type="expression" dxfId="28284" priority="42153">
      <formula>$I684=0</formula>
    </cfRule>
  </conditionalFormatting>
  <conditionalFormatting sqref="I684">
    <cfRule type="expression" dxfId="28283" priority="42152">
      <formula>$I684=0</formula>
    </cfRule>
  </conditionalFormatting>
  <conditionalFormatting sqref="K684">
    <cfRule type="expression" dxfId="28282" priority="42151">
      <formula>$I684=0</formula>
    </cfRule>
  </conditionalFormatting>
  <conditionalFormatting sqref="M684">
    <cfRule type="expression" dxfId="28281" priority="42150">
      <formula>$I684=0</formula>
    </cfRule>
  </conditionalFormatting>
  <conditionalFormatting sqref="Q684">
    <cfRule type="expression" dxfId="28280" priority="42149">
      <formula>$I684=0</formula>
    </cfRule>
  </conditionalFormatting>
  <conditionalFormatting sqref="U684">
    <cfRule type="expression" dxfId="28279" priority="42148">
      <formula>$I684=0</formula>
    </cfRule>
  </conditionalFormatting>
  <conditionalFormatting sqref="B685">
    <cfRule type="expression" dxfId="28278" priority="42144">
      <formula>$I685=0</formula>
    </cfRule>
  </conditionalFormatting>
  <conditionalFormatting sqref="C685:E685">
    <cfRule type="expression" dxfId="28277" priority="42143">
      <formula>$I685=0</formula>
    </cfRule>
  </conditionalFormatting>
  <conditionalFormatting sqref="D685:E685">
    <cfRule type="cellIs" dxfId="28276" priority="42141" operator="lessThan">
      <formula>0</formula>
    </cfRule>
    <cfRule type="cellIs" dxfId="28275" priority="42142" operator="lessThan">
      <formula>0</formula>
    </cfRule>
  </conditionalFormatting>
  <conditionalFormatting sqref="F685">
    <cfRule type="expression" dxfId="28274" priority="42140">
      <formula>$I685=0</formula>
    </cfRule>
  </conditionalFormatting>
  <conditionalFormatting sqref="G685:H685">
    <cfRule type="cellIs" dxfId="28273" priority="42137" operator="lessThan">
      <formula>0</formula>
    </cfRule>
    <cfRule type="cellIs" dxfId="28272" priority="42138" operator="lessThan">
      <formula>0</formula>
    </cfRule>
  </conditionalFormatting>
  <conditionalFormatting sqref="I685">
    <cfRule type="expression" dxfId="28271" priority="42136">
      <formula>$I685=0</formula>
    </cfRule>
  </conditionalFormatting>
  <conditionalFormatting sqref="J685">
    <cfRule type="expression" dxfId="28270" priority="42135">
      <formula>$I685=0</formula>
    </cfRule>
  </conditionalFormatting>
  <conditionalFormatting sqref="K685">
    <cfRule type="expression" dxfId="28269" priority="42132">
      <formula>$I685=0</formula>
    </cfRule>
  </conditionalFormatting>
  <conditionalFormatting sqref="M685">
    <cfRule type="expression" dxfId="28268" priority="42128">
      <formula>$I685=0</formula>
    </cfRule>
  </conditionalFormatting>
  <conditionalFormatting sqref="N685:P685">
    <cfRule type="expression" dxfId="28267" priority="42127">
      <formula>$I685=0</formula>
    </cfRule>
  </conditionalFormatting>
  <conditionalFormatting sqref="O685:P685">
    <cfRule type="cellIs" dxfId="28266" priority="42125" operator="lessThan">
      <formula>0</formula>
    </cfRule>
    <cfRule type="cellIs" dxfId="28265" priority="42126" operator="lessThan">
      <formula>0</formula>
    </cfRule>
  </conditionalFormatting>
  <conditionalFormatting sqref="Q685">
    <cfRule type="expression" dxfId="28264" priority="42124">
      <formula>$I685=0</formula>
    </cfRule>
  </conditionalFormatting>
  <conditionalFormatting sqref="R685:T685">
    <cfRule type="expression" dxfId="28263" priority="42123">
      <formula>$I685=0</formula>
    </cfRule>
  </conditionalFormatting>
  <conditionalFormatting sqref="S685:T685">
    <cfRule type="cellIs" dxfId="28262" priority="42121" operator="lessThan">
      <formula>0</formula>
    </cfRule>
    <cfRule type="cellIs" dxfId="28261" priority="42122" operator="lessThan">
      <formula>0</formula>
    </cfRule>
  </conditionalFormatting>
  <conditionalFormatting sqref="U685">
    <cfRule type="expression" dxfId="28260" priority="42120">
      <formula>$I685=0</formula>
    </cfRule>
  </conditionalFormatting>
  <conditionalFormatting sqref="B686">
    <cfRule type="expression" dxfId="28259" priority="42119">
      <formula>$I686=0</formula>
    </cfRule>
  </conditionalFormatting>
  <conditionalFormatting sqref="F686">
    <cfRule type="expression" dxfId="28258" priority="42118">
      <formula>$I686=0</formula>
    </cfRule>
  </conditionalFormatting>
  <conditionalFormatting sqref="I686">
    <cfRule type="expression" dxfId="28257" priority="42117">
      <formula>$I686=0</formula>
    </cfRule>
  </conditionalFormatting>
  <conditionalFormatting sqref="K686">
    <cfRule type="expression" dxfId="28256" priority="42116">
      <formula>$I686=0</formula>
    </cfRule>
  </conditionalFormatting>
  <conditionalFormatting sqref="M686">
    <cfRule type="expression" dxfId="28255" priority="42115">
      <formula>$I686=0</formula>
    </cfRule>
  </conditionalFormatting>
  <conditionalFormatting sqref="Q686">
    <cfRule type="expression" dxfId="28254" priority="42114">
      <formula>$I686=0</formula>
    </cfRule>
  </conditionalFormatting>
  <conditionalFormatting sqref="U686">
    <cfRule type="expression" dxfId="28253" priority="42113">
      <formula>$I686=0</formula>
    </cfRule>
  </conditionalFormatting>
  <conditionalFormatting sqref="B687">
    <cfRule type="expression" dxfId="28252" priority="42109">
      <formula>$I687=0</formula>
    </cfRule>
  </conditionalFormatting>
  <conditionalFormatting sqref="C687:E687">
    <cfRule type="expression" dxfId="28251" priority="42108">
      <formula>$I687=0</formula>
    </cfRule>
  </conditionalFormatting>
  <conditionalFormatting sqref="D687:E687">
    <cfRule type="cellIs" dxfId="28250" priority="42106" operator="lessThan">
      <formula>0</formula>
    </cfRule>
    <cfRule type="cellIs" dxfId="28249" priority="42107" operator="lessThan">
      <formula>0</formula>
    </cfRule>
  </conditionalFormatting>
  <conditionalFormatting sqref="F687">
    <cfRule type="expression" dxfId="28248" priority="42105">
      <formula>$I687=0</formula>
    </cfRule>
  </conditionalFormatting>
  <conditionalFormatting sqref="G687:H687">
    <cfRule type="cellIs" dxfId="28247" priority="42102" operator="lessThan">
      <formula>0</formula>
    </cfRule>
    <cfRule type="cellIs" dxfId="28246" priority="42103" operator="lessThan">
      <formula>0</formula>
    </cfRule>
  </conditionalFormatting>
  <conditionalFormatting sqref="I687">
    <cfRule type="expression" dxfId="28245" priority="42101">
      <formula>$I687=0</formula>
    </cfRule>
  </conditionalFormatting>
  <conditionalFormatting sqref="J687">
    <cfRule type="expression" dxfId="28244" priority="42100">
      <formula>$I687=0</formula>
    </cfRule>
  </conditionalFormatting>
  <conditionalFormatting sqref="K687">
    <cfRule type="expression" dxfId="28243" priority="42097">
      <formula>$I687=0</formula>
    </cfRule>
  </conditionalFormatting>
  <conditionalFormatting sqref="M687">
    <cfRule type="expression" dxfId="28242" priority="42093">
      <formula>$I687=0</formula>
    </cfRule>
  </conditionalFormatting>
  <conditionalFormatting sqref="N687:P687">
    <cfRule type="expression" dxfId="28241" priority="42092">
      <formula>$I687=0</formula>
    </cfRule>
  </conditionalFormatting>
  <conditionalFormatting sqref="O687:P687">
    <cfRule type="cellIs" dxfId="28240" priority="42090" operator="lessThan">
      <formula>0</formula>
    </cfRule>
    <cfRule type="cellIs" dxfId="28239" priority="42091" operator="lessThan">
      <formula>0</formula>
    </cfRule>
  </conditionalFormatting>
  <conditionalFormatting sqref="Q687">
    <cfRule type="expression" dxfId="28238" priority="42089">
      <formula>$I687=0</formula>
    </cfRule>
  </conditionalFormatting>
  <conditionalFormatting sqref="R687:T687">
    <cfRule type="expression" dxfId="28237" priority="42088">
      <formula>$I687=0</formula>
    </cfRule>
  </conditionalFormatting>
  <conditionalFormatting sqref="S687:T687">
    <cfRule type="cellIs" dxfId="28236" priority="42086" operator="lessThan">
      <formula>0</formula>
    </cfRule>
    <cfRule type="cellIs" dxfId="28235" priority="42087" operator="lessThan">
      <formula>0</formula>
    </cfRule>
  </conditionalFormatting>
  <conditionalFormatting sqref="U687">
    <cfRule type="expression" dxfId="28234" priority="42085">
      <formula>$I687=0</formula>
    </cfRule>
  </conditionalFormatting>
  <conditionalFormatting sqref="B688">
    <cfRule type="expression" dxfId="28233" priority="42084">
      <formula>$I688=0</formula>
    </cfRule>
  </conditionalFormatting>
  <conditionalFormatting sqref="F688">
    <cfRule type="expression" dxfId="28232" priority="42083">
      <formula>$I688=0</formula>
    </cfRule>
  </conditionalFormatting>
  <conditionalFormatting sqref="I688">
    <cfRule type="expression" dxfId="28231" priority="42082">
      <formula>$I688=0</formula>
    </cfRule>
  </conditionalFormatting>
  <conditionalFormatting sqref="K688">
    <cfRule type="expression" dxfId="28230" priority="42081">
      <formula>$I688=0</formula>
    </cfRule>
  </conditionalFormatting>
  <conditionalFormatting sqref="M688">
    <cfRule type="expression" dxfId="28229" priority="42080">
      <formula>$I688=0</formula>
    </cfRule>
  </conditionalFormatting>
  <conditionalFormatting sqref="Q688">
    <cfRule type="expression" dxfId="28228" priority="42079">
      <formula>$I688=0</formula>
    </cfRule>
  </conditionalFormatting>
  <conditionalFormatting sqref="U688">
    <cfRule type="expression" dxfId="28227" priority="42078">
      <formula>$I688=0</formula>
    </cfRule>
  </conditionalFormatting>
  <conditionalFormatting sqref="B689">
    <cfRule type="expression" dxfId="28226" priority="42074">
      <formula>$I689=0</formula>
    </cfRule>
  </conditionalFormatting>
  <conditionalFormatting sqref="C689:E689">
    <cfRule type="expression" dxfId="28225" priority="42073">
      <formula>$I689=0</formula>
    </cfRule>
  </conditionalFormatting>
  <conditionalFormatting sqref="D689:E689">
    <cfRule type="cellIs" dxfId="28224" priority="42071" operator="lessThan">
      <formula>0</formula>
    </cfRule>
    <cfRule type="cellIs" dxfId="28223" priority="42072" operator="lessThan">
      <formula>0</formula>
    </cfRule>
  </conditionalFormatting>
  <conditionalFormatting sqref="F689">
    <cfRule type="expression" dxfId="28222" priority="42070">
      <formula>$I689=0</formula>
    </cfRule>
  </conditionalFormatting>
  <conditionalFormatting sqref="G689:H689">
    <cfRule type="cellIs" dxfId="28221" priority="42067" operator="lessThan">
      <formula>0</formula>
    </cfRule>
    <cfRule type="cellIs" dxfId="28220" priority="42068" operator="lessThan">
      <formula>0</formula>
    </cfRule>
  </conditionalFormatting>
  <conditionalFormatting sqref="I689">
    <cfRule type="expression" dxfId="28219" priority="42066">
      <formula>$I689=0</formula>
    </cfRule>
  </conditionalFormatting>
  <conditionalFormatting sqref="J689">
    <cfRule type="expression" dxfId="28218" priority="42065">
      <formula>$I689=0</formula>
    </cfRule>
  </conditionalFormatting>
  <conditionalFormatting sqref="K689">
    <cfRule type="expression" dxfId="28217" priority="42062">
      <formula>$I689=0</formula>
    </cfRule>
  </conditionalFormatting>
  <conditionalFormatting sqref="M689">
    <cfRule type="expression" dxfId="28216" priority="42058">
      <formula>$I689=0</formula>
    </cfRule>
  </conditionalFormatting>
  <conditionalFormatting sqref="N689:P689">
    <cfRule type="expression" dxfId="28215" priority="42057">
      <formula>$I689=0</formula>
    </cfRule>
  </conditionalFormatting>
  <conditionalFormatting sqref="O689:P689">
    <cfRule type="cellIs" dxfId="28214" priority="42055" operator="lessThan">
      <formula>0</formula>
    </cfRule>
    <cfRule type="cellIs" dxfId="28213" priority="42056" operator="lessThan">
      <formula>0</formula>
    </cfRule>
  </conditionalFormatting>
  <conditionalFormatting sqref="Q689">
    <cfRule type="expression" dxfId="28212" priority="42054">
      <formula>$I689=0</formula>
    </cfRule>
  </conditionalFormatting>
  <conditionalFormatting sqref="R689:T689">
    <cfRule type="expression" dxfId="28211" priority="42053">
      <formula>$I689=0</formula>
    </cfRule>
  </conditionalFormatting>
  <conditionalFormatting sqref="S689:T689">
    <cfRule type="cellIs" dxfId="28210" priority="42051" operator="lessThan">
      <formula>0</formula>
    </cfRule>
    <cfRule type="cellIs" dxfId="28209" priority="42052" operator="lessThan">
      <formula>0</formula>
    </cfRule>
  </conditionalFormatting>
  <conditionalFormatting sqref="U689">
    <cfRule type="expression" dxfId="28208" priority="42050">
      <formula>$I689=0</formula>
    </cfRule>
  </conditionalFormatting>
  <conditionalFormatting sqref="B690">
    <cfRule type="expression" dxfId="28207" priority="42049">
      <formula>$I690=0</formula>
    </cfRule>
  </conditionalFormatting>
  <conditionalFormatting sqref="F690">
    <cfRule type="expression" dxfId="28206" priority="42048">
      <formula>$I690=0</formula>
    </cfRule>
  </conditionalFormatting>
  <conditionalFormatting sqref="I690">
    <cfRule type="expression" dxfId="28205" priority="42047">
      <formula>$I690=0</formula>
    </cfRule>
  </conditionalFormatting>
  <conditionalFormatting sqref="K690">
    <cfRule type="expression" dxfId="28204" priority="42046">
      <formula>$I690=0</formula>
    </cfRule>
  </conditionalFormatting>
  <conditionalFormatting sqref="M690">
    <cfRule type="expression" dxfId="28203" priority="42045">
      <formula>$I690=0</formula>
    </cfRule>
  </conditionalFormatting>
  <conditionalFormatting sqref="Q690">
    <cfRule type="expression" dxfId="28202" priority="42044">
      <formula>$I690=0</formula>
    </cfRule>
  </conditionalFormatting>
  <conditionalFormatting sqref="U690">
    <cfRule type="expression" dxfId="28201" priority="42043">
      <formula>$I690=0</formula>
    </cfRule>
  </conditionalFormatting>
  <conditionalFormatting sqref="B691">
    <cfRule type="expression" dxfId="28200" priority="42039">
      <formula>$I691=0</formula>
    </cfRule>
  </conditionalFormatting>
  <conditionalFormatting sqref="C691:E691">
    <cfRule type="expression" dxfId="28199" priority="42038">
      <formula>$I691=0</formula>
    </cfRule>
  </conditionalFormatting>
  <conditionalFormatting sqref="D691:E691">
    <cfRule type="cellIs" dxfId="28198" priority="42036" operator="lessThan">
      <formula>0</formula>
    </cfRule>
    <cfRule type="cellIs" dxfId="28197" priority="42037" operator="lessThan">
      <formula>0</formula>
    </cfRule>
  </conditionalFormatting>
  <conditionalFormatting sqref="F691">
    <cfRule type="expression" dxfId="28196" priority="42035">
      <formula>$I691=0</formula>
    </cfRule>
  </conditionalFormatting>
  <conditionalFormatting sqref="G691:H691">
    <cfRule type="cellIs" dxfId="28195" priority="42032" operator="lessThan">
      <formula>0</formula>
    </cfRule>
    <cfRule type="cellIs" dxfId="28194" priority="42033" operator="lessThan">
      <formula>0</formula>
    </cfRule>
  </conditionalFormatting>
  <conditionalFormatting sqref="I691">
    <cfRule type="expression" dxfId="28193" priority="42031">
      <formula>$I691=0</formula>
    </cfRule>
  </conditionalFormatting>
  <conditionalFormatting sqref="J691">
    <cfRule type="expression" dxfId="28192" priority="42030">
      <formula>$I691=0</formula>
    </cfRule>
  </conditionalFormatting>
  <conditionalFormatting sqref="K691">
    <cfRule type="expression" dxfId="28191" priority="42027">
      <formula>$I691=0</formula>
    </cfRule>
  </conditionalFormatting>
  <conditionalFormatting sqref="M691">
    <cfRule type="expression" dxfId="28190" priority="42023">
      <formula>$I691=0</formula>
    </cfRule>
  </conditionalFormatting>
  <conditionalFormatting sqref="N691:P691">
    <cfRule type="expression" dxfId="28189" priority="42022">
      <formula>$I691=0</formula>
    </cfRule>
  </conditionalFormatting>
  <conditionalFormatting sqref="O691:P691">
    <cfRule type="cellIs" dxfId="28188" priority="42020" operator="lessThan">
      <formula>0</formula>
    </cfRule>
    <cfRule type="cellIs" dxfId="28187" priority="42021" operator="lessThan">
      <formula>0</formula>
    </cfRule>
  </conditionalFormatting>
  <conditionalFormatting sqref="Q691">
    <cfRule type="expression" dxfId="28186" priority="42019">
      <formula>$I691=0</formula>
    </cfRule>
  </conditionalFormatting>
  <conditionalFormatting sqref="R691:T691">
    <cfRule type="expression" dxfId="28185" priority="42018">
      <formula>$I691=0</formula>
    </cfRule>
  </conditionalFormatting>
  <conditionalFormatting sqref="S691:T691">
    <cfRule type="cellIs" dxfId="28184" priority="42016" operator="lessThan">
      <formula>0</formula>
    </cfRule>
    <cfRule type="cellIs" dxfId="28183" priority="42017" operator="lessThan">
      <formula>0</formula>
    </cfRule>
  </conditionalFormatting>
  <conditionalFormatting sqref="U691">
    <cfRule type="expression" dxfId="28182" priority="42015">
      <formula>$I691=0</formula>
    </cfRule>
  </conditionalFormatting>
  <conditionalFormatting sqref="B692">
    <cfRule type="expression" dxfId="28181" priority="42014">
      <formula>$I692=0</formula>
    </cfRule>
  </conditionalFormatting>
  <conditionalFormatting sqref="F692">
    <cfRule type="expression" dxfId="28180" priority="42013">
      <formula>$I692=0</formula>
    </cfRule>
  </conditionalFormatting>
  <conditionalFormatting sqref="I692">
    <cfRule type="expression" dxfId="28179" priority="42012">
      <formula>$I692=0</formula>
    </cfRule>
  </conditionalFormatting>
  <conditionalFormatting sqref="K692">
    <cfRule type="expression" dxfId="28178" priority="42011">
      <formula>$I692=0</formula>
    </cfRule>
  </conditionalFormatting>
  <conditionalFormatting sqref="M692">
    <cfRule type="expression" dxfId="28177" priority="42010">
      <formula>$I692=0</formula>
    </cfRule>
  </conditionalFormatting>
  <conditionalFormatting sqref="Q692">
    <cfRule type="expression" dxfId="28176" priority="42009">
      <formula>$I692=0</formula>
    </cfRule>
  </conditionalFormatting>
  <conditionalFormatting sqref="U692">
    <cfRule type="expression" dxfId="28175" priority="42008">
      <formula>$I692=0</formula>
    </cfRule>
  </conditionalFormatting>
  <conditionalFormatting sqref="B693">
    <cfRule type="expression" dxfId="28174" priority="42004">
      <formula>$I693=0</formula>
    </cfRule>
  </conditionalFormatting>
  <conditionalFormatting sqref="C693:E693">
    <cfRule type="expression" dxfId="28173" priority="42003">
      <formula>$I693=0</formula>
    </cfRule>
  </conditionalFormatting>
  <conditionalFormatting sqref="D693:E693">
    <cfRule type="cellIs" dxfId="28172" priority="42001" operator="lessThan">
      <formula>0</formula>
    </cfRule>
    <cfRule type="cellIs" dxfId="28171" priority="42002" operator="lessThan">
      <formula>0</formula>
    </cfRule>
  </conditionalFormatting>
  <conditionalFormatting sqref="F693">
    <cfRule type="expression" dxfId="28170" priority="42000">
      <formula>$I693=0</formula>
    </cfRule>
  </conditionalFormatting>
  <conditionalFormatting sqref="G693:H693">
    <cfRule type="cellIs" dxfId="28169" priority="41997" operator="lessThan">
      <formula>0</formula>
    </cfRule>
    <cfRule type="cellIs" dxfId="28168" priority="41998" operator="lessThan">
      <formula>0</formula>
    </cfRule>
  </conditionalFormatting>
  <conditionalFormatting sqref="I693">
    <cfRule type="expression" dxfId="28167" priority="41996">
      <formula>$I693=0</formula>
    </cfRule>
  </conditionalFormatting>
  <conditionalFormatting sqref="J693">
    <cfRule type="expression" dxfId="28166" priority="41995">
      <formula>$I693=0</formula>
    </cfRule>
  </conditionalFormatting>
  <conditionalFormatting sqref="K693">
    <cfRule type="expression" dxfId="28165" priority="41992">
      <formula>$I693=0</formula>
    </cfRule>
  </conditionalFormatting>
  <conditionalFormatting sqref="M693">
    <cfRule type="expression" dxfId="28164" priority="41988">
      <formula>$I693=0</formula>
    </cfRule>
  </conditionalFormatting>
  <conditionalFormatting sqref="N693:P693">
    <cfRule type="expression" dxfId="28163" priority="41987">
      <formula>$I693=0</formula>
    </cfRule>
  </conditionalFormatting>
  <conditionalFormatting sqref="O693:P693">
    <cfRule type="cellIs" dxfId="28162" priority="41985" operator="lessThan">
      <formula>0</formula>
    </cfRule>
    <cfRule type="cellIs" dxfId="28161" priority="41986" operator="lessThan">
      <formula>0</formula>
    </cfRule>
  </conditionalFormatting>
  <conditionalFormatting sqref="Q693">
    <cfRule type="expression" dxfId="28160" priority="41984">
      <formula>$I693=0</formula>
    </cfRule>
  </conditionalFormatting>
  <conditionalFormatting sqref="R693:T693">
    <cfRule type="expression" dxfId="28159" priority="41983">
      <formula>$I693=0</formula>
    </cfRule>
  </conditionalFormatting>
  <conditionalFormatting sqref="S693:T693">
    <cfRule type="cellIs" dxfId="28158" priority="41981" operator="lessThan">
      <formula>0</formula>
    </cfRule>
    <cfRule type="cellIs" dxfId="28157" priority="41982" operator="lessThan">
      <formula>0</formula>
    </cfRule>
  </conditionalFormatting>
  <conditionalFormatting sqref="U693">
    <cfRule type="expression" dxfId="28156" priority="41980">
      <formula>$I693=0</formula>
    </cfRule>
  </conditionalFormatting>
  <conditionalFormatting sqref="B694">
    <cfRule type="expression" dxfId="28155" priority="41979">
      <formula>$I694=0</formula>
    </cfRule>
  </conditionalFormatting>
  <conditionalFormatting sqref="F694">
    <cfRule type="expression" dxfId="28154" priority="41978">
      <formula>$I694=0</formula>
    </cfRule>
  </conditionalFormatting>
  <conditionalFormatting sqref="I694">
    <cfRule type="expression" dxfId="28153" priority="41977">
      <formula>$I694=0</formula>
    </cfRule>
  </conditionalFormatting>
  <conditionalFormatting sqref="K694">
    <cfRule type="expression" dxfId="28152" priority="41976">
      <formula>$I694=0</formula>
    </cfRule>
  </conditionalFormatting>
  <conditionalFormatting sqref="M694">
    <cfRule type="expression" dxfId="28151" priority="41975">
      <formula>$I694=0</formula>
    </cfRule>
  </conditionalFormatting>
  <conditionalFormatting sqref="Q694">
    <cfRule type="expression" dxfId="28150" priority="41974">
      <formula>$I694=0</formula>
    </cfRule>
  </conditionalFormatting>
  <conditionalFormatting sqref="U694">
    <cfRule type="expression" dxfId="28149" priority="41973">
      <formula>$I694=0</formula>
    </cfRule>
  </conditionalFormatting>
  <conditionalFormatting sqref="B695">
    <cfRule type="expression" dxfId="28148" priority="41969">
      <formula>$I695=0</formula>
    </cfRule>
  </conditionalFormatting>
  <conditionalFormatting sqref="C695:E695">
    <cfRule type="expression" dxfId="28147" priority="41968">
      <formula>$I695=0</formula>
    </cfRule>
  </conditionalFormatting>
  <conditionalFormatting sqref="D695:E695">
    <cfRule type="cellIs" dxfId="28146" priority="41966" operator="lessThan">
      <formula>0</formula>
    </cfRule>
    <cfRule type="cellIs" dxfId="28145" priority="41967" operator="lessThan">
      <formula>0</formula>
    </cfRule>
  </conditionalFormatting>
  <conditionalFormatting sqref="F695">
    <cfRule type="expression" dxfId="28144" priority="41965">
      <formula>$I695=0</formula>
    </cfRule>
  </conditionalFormatting>
  <conditionalFormatting sqref="G695:H695">
    <cfRule type="cellIs" dxfId="28143" priority="41962" operator="lessThan">
      <formula>0</formula>
    </cfRule>
    <cfRule type="cellIs" dxfId="28142" priority="41963" operator="lessThan">
      <formula>0</formula>
    </cfRule>
  </conditionalFormatting>
  <conditionalFormatting sqref="I695">
    <cfRule type="expression" dxfId="28141" priority="41961">
      <formula>$I695=0</formula>
    </cfRule>
  </conditionalFormatting>
  <conditionalFormatting sqref="J695">
    <cfRule type="expression" dxfId="28140" priority="41960">
      <formula>$I695=0</formula>
    </cfRule>
  </conditionalFormatting>
  <conditionalFormatting sqref="K695">
    <cfRule type="expression" dxfId="28139" priority="41957">
      <formula>$I695=0</formula>
    </cfRule>
  </conditionalFormatting>
  <conditionalFormatting sqref="M695">
    <cfRule type="expression" dxfId="28138" priority="41953">
      <formula>$I695=0</formula>
    </cfRule>
  </conditionalFormatting>
  <conditionalFormatting sqref="N695:P695">
    <cfRule type="expression" dxfId="28137" priority="41952">
      <formula>$I695=0</formula>
    </cfRule>
  </conditionalFormatting>
  <conditionalFormatting sqref="O695:P695">
    <cfRule type="cellIs" dxfId="28136" priority="41950" operator="lessThan">
      <formula>0</formula>
    </cfRule>
    <cfRule type="cellIs" dxfId="28135" priority="41951" operator="lessThan">
      <formula>0</formula>
    </cfRule>
  </conditionalFormatting>
  <conditionalFormatting sqref="Q695">
    <cfRule type="expression" dxfId="28134" priority="41949">
      <formula>$I695=0</formula>
    </cfRule>
  </conditionalFormatting>
  <conditionalFormatting sqref="R695:T695">
    <cfRule type="expression" dxfId="28133" priority="41948">
      <formula>$I695=0</formula>
    </cfRule>
  </conditionalFormatting>
  <conditionalFormatting sqref="S695:T695">
    <cfRule type="cellIs" dxfId="28132" priority="41946" operator="lessThan">
      <formula>0</formula>
    </cfRule>
    <cfRule type="cellIs" dxfId="28131" priority="41947" operator="lessThan">
      <formula>0</formula>
    </cfRule>
  </conditionalFormatting>
  <conditionalFormatting sqref="U695">
    <cfRule type="expression" dxfId="28130" priority="41945">
      <formula>$I695=0</formula>
    </cfRule>
  </conditionalFormatting>
  <conditionalFormatting sqref="B696">
    <cfRule type="expression" dxfId="28129" priority="41944">
      <formula>$I696=0</formula>
    </cfRule>
  </conditionalFormatting>
  <conditionalFormatting sqref="F696">
    <cfRule type="expression" dxfId="28128" priority="41943">
      <formula>$I696=0</formula>
    </cfRule>
  </conditionalFormatting>
  <conditionalFormatting sqref="I696">
    <cfRule type="expression" dxfId="28127" priority="41942">
      <formula>$I696=0</formula>
    </cfRule>
  </conditionalFormatting>
  <conditionalFormatting sqref="K696">
    <cfRule type="expression" dxfId="28126" priority="41941">
      <formula>$I696=0</formula>
    </cfRule>
  </conditionalFormatting>
  <conditionalFormatting sqref="M696">
    <cfRule type="expression" dxfId="28125" priority="41940">
      <formula>$I696=0</formula>
    </cfRule>
  </conditionalFormatting>
  <conditionalFormatting sqref="Q696">
    <cfRule type="expression" dxfId="28124" priority="41939">
      <formula>$I696=0</formula>
    </cfRule>
  </conditionalFormatting>
  <conditionalFormatting sqref="U696">
    <cfRule type="expression" dxfId="28123" priority="41938">
      <formula>$I696=0</formula>
    </cfRule>
  </conditionalFormatting>
  <conditionalFormatting sqref="B697">
    <cfRule type="expression" dxfId="28122" priority="41934">
      <formula>$I697=0</formula>
    </cfRule>
  </conditionalFormatting>
  <conditionalFormatting sqref="C697:E697">
    <cfRule type="expression" dxfId="28121" priority="41933">
      <formula>$I697=0</formula>
    </cfRule>
  </conditionalFormatting>
  <conditionalFormatting sqref="D697:E697">
    <cfRule type="cellIs" dxfId="28120" priority="41931" operator="lessThan">
      <formula>0</formula>
    </cfRule>
    <cfRule type="cellIs" dxfId="28119" priority="41932" operator="lessThan">
      <formula>0</formula>
    </cfRule>
  </conditionalFormatting>
  <conditionalFormatting sqref="F697">
    <cfRule type="expression" dxfId="28118" priority="41930">
      <formula>$I697=0</formula>
    </cfRule>
  </conditionalFormatting>
  <conditionalFormatting sqref="G697:H697">
    <cfRule type="cellIs" dxfId="28117" priority="41927" operator="lessThan">
      <formula>0</formula>
    </cfRule>
    <cfRule type="cellIs" dxfId="28116" priority="41928" operator="lessThan">
      <formula>0</formula>
    </cfRule>
  </conditionalFormatting>
  <conditionalFormatting sqref="I697">
    <cfRule type="expression" dxfId="28115" priority="41926">
      <formula>$I697=0</formula>
    </cfRule>
  </conditionalFormatting>
  <conditionalFormatting sqref="J697">
    <cfRule type="expression" dxfId="28114" priority="41925">
      <formula>$I697=0</formula>
    </cfRule>
  </conditionalFormatting>
  <conditionalFormatting sqref="K697">
    <cfRule type="expression" dxfId="28113" priority="41922">
      <formula>$I697=0</formula>
    </cfRule>
  </conditionalFormatting>
  <conditionalFormatting sqref="M697">
    <cfRule type="expression" dxfId="28112" priority="41918">
      <formula>$I697=0</formula>
    </cfRule>
  </conditionalFormatting>
  <conditionalFormatting sqref="N697:P697">
    <cfRule type="expression" dxfId="28111" priority="41917">
      <formula>$I697=0</formula>
    </cfRule>
  </conditionalFormatting>
  <conditionalFormatting sqref="O697:P697">
    <cfRule type="cellIs" dxfId="28110" priority="41915" operator="lessThan">
      <formula>0</formula>
    </cfRule>
    <cfRule type="cellIs" dxfId="28109" priority="41916" operator="lessThan">
      <formula>0</formula>
    </cfRule>
  </conditionalFormatting>
  <conditionalFormatting sqref="Q697">
    <cfRule type="expression" dxfId="28108" priority="41914">
      <formula>$I697=0</formula>
    </cfRule>
  </conditionalFormatting>
  <conditionalFormatting sqref="R697:T697">
    <cfRule type="expression" dxfId="28107" priority="41913">
      <formula>$I697=0</formula>
    </cfRule>
  </conditionalFormatting>
  <conditionalFormatting sqref="S697:T697">
    <cfRule type="cellIs" dxfId="28106" priority="41911" operator="lessThan">
      <formula>0</formula>
    </cfRule>
    <cfRule type="cellIs" dxfId="28105" priority="41912" operator="lessThan">
      <formula>0</formula>
    </cfRule>
  </conditionalFormatting>
  <conditionalFormatting sqref="U697">
    <cfRule type="expression" dxfId="28104" priority="41910">
      <formula>$I697=0</formula>
    </cfRule>
  </conditionalFormatting>
  <conditionalFormatting sqref="B698">
    <cfRule type="expression" dxfId="28103" priority="41909">
      <formula>$I698=0</formula>
    </cfRule>
  </conditionalFormatting>
  <conditionalFormatting sqref="F698">
    <cfRule type="expression" dxfId="28102" priority="41908">
      <formula>$I698=0</formula>
    </cfRule>
  </conditionalFormatting>
  <conditionalFormatting sqref="I698">
    <cfRule type="expression" dxfId="28101" priority="41907">
      <formula>$I698=0</formula>
    </cfRule>
  </conditionalFormatting>
  <conditionalFormatting sqref="K698">
    <cfRule type="expression" dxfId="28100" priority="41906">
      <formula>$I698=0</formula>
    </cfRule>
  </conditionalFormatting>
  <conditionalFormatting sqref="M698">
    <cfRule type="expression" dxfId="28099" priority="41905">
      <formula>$I698=0</formula>
    </cfRule>
  </conditionalFormatting>
  <conditionalFormatting sqref="Q698">
    <cfRule type="expression" dxfId="28098" priority="41904">
      <formula>$I698=0</formula>
    </cfRule>
  </conditionalFormatting>
  <conditionalFormatting sqref="U698">
    <cfRule type="expression" dxfId="28097" priority="41903">
      <formula>$I698=0</formula>
    </cfRule>
  </conditionalFormatting>
  <conditionalFormatting sqref="B699">
    <cfRule type="expression" dxfId="28096" priority="41899">
      <formula>$I699=0</formula>
    </cfRule>
  </conditionalFormatting>
  <conditionalFormatting sqref="C699:E699">
    <cfRule type="expression" dxfId="28095" priority="41898">
      <formula>$I699=0</formula>
    </cfRule>
  </conditionalFormatting>
  <conditionalFormatting sqref="D699:E699">
    <cfRule type="cellIs" dxfId="28094" priority="41896" operator="lessThan">
      <formula>0</formula>
    </cfRule>
    <cfRule type="cellIs" dxfId="28093" priority="41897" operator="lessThan">
      <formula>0</formula>
    </cfRule>
  </conditionalFormatting>
  <conditionalFormatting sqref="F699">
    <cfRule type="expression" dxfId="28092" priority="41895">
      <formula>$I699=0</formula>
    </cfRule>
  </conditionalFormatting>
  <conditionalFormatting sqref="G699:H699">
    <cfRule type="cellIs" dxfId="28091" priority="41892" operator="lessThan">
      <formula>0</formula>
    </cfRule>
    <cfRule type="cellIs" dxfId="28090" priority="41893" operator="lessThan">
      <formula>0</formula>
    </cfRule>
  </conditionalFormatting>
  <conditionalFormatting sqref="I699">
    <cfRule type="expression" dxfId="28089" priority="41891">
      <formula>$I699=0</formula>
    </cfRule>
  </conditionalFormatting>
  <conditionalFormatting sqref="J699">
    <cfRule type="expression" dxfId="28088" priority="41890">
      <formula>$I699=0</formula>
    </cfRule>
  </conditionalFormatting>
  <conditionalFormatting sqref="K699">
    <cfRule type="expression" dxfId="28087" priority="41887">
      <formula>$I699=0</formula>
    </cfRule>
  </conditionalFormatting>
  <conditionalFormatting sqref="M699">
    <cfRule type="expression" dxfId="28086" priority="41883">
      <formula>$I699=0</formula>
    </cfRule>
  </conditionalFormatting>
  <conditionalFormatting sqref="N699:P699">
    <cfRule type="expression" dxfId="28085" priority="41882">
      <formula>$I699=0</formula>
    </cfRule>
  </conditionalFormatting>
  <conditionalFormatting sqref="O699:P699">
    <cfRule type="cellIs" dxfId="28084" priority="41880" operator="lessThan">
      <formula>0</formula>
    </cfRule>
    <cfRule type="cellIs" dxfId="28083" priority="41881" operator="lessThan">
      <formula>0</formula>
    </cfRule>
  </conditionalFormatting>
  <conditionalFormatting sqref="Q699">
    <cfRule type="expression" dxfId="28082" priority="41879">
      <formula>$I699=0</formula>
    </cfRule>
  </conditionalFormatting>
  <conditionalFormatting sqref="R699:T699">
    <cfRule type="expression" dxfId="28081" priority="41878">
      <formula>$I699=0</formula>
    </cfRule>
  </conditionalFormatting>
  <conditionalFormatting sqref="S699:T699">
    <cfRule type="cellIs" dxfId="28080" priority="41876" operator="lessThan">
      <formula>0</formula>
    </cfRule>
    <cfRule type="cellIs" dxfId="28079" priority="41877" operator="lessThan">
      <formula>0</formula>
    </cfRule>
  </conditionalFormatting>
  <conditionalFormatting sqref="U699">
    <cfRule type="expression" dxfId="28078" priority="41875">
      <formula>$I699=0</formula>
    </cfRule>
  </conditionalFormatting>
  <conditionalFormatting sqref="B700">
    <cfRule type="expression" dxfId="28077" priority="41874">
      <formula>$I700=0</formula>
    </cfRule>
  </conditionalFormatting>
  <conditionalFormatting sqref="F700">
    <cfRule type="expression" dxfId="28076" priority="41873">
      <formula>$I700=0</formula>
    </cfRule>
  </conditionalFormatting>
  <conditionalFormatting sqref="I700">
    <cfRule type="expression" dxfId="28075" priority="41872">
      <formula>$I700=0</formula>
    </cfRule>
  </conditionalFormatting>
  <conditionalFormatting sqref="K700">
    <cfRule type="expression" dxfId="28074" priority="41871">
      <formula>$I700=0</formula>
    </cfRule>
  </conditionalFormatting>
  <conditionalFormatting sqref="M700">
    <cfRule type="expression" dxfId="28073" priority="41870">
      <formula>$I700=0</formula>
    </cfRule>
  </conditionalFormatting>
  <conditionalFormatting sqref="Q700">
    <cfRule type="expression" dxfId="28072" priority="41869">
      <formula>$I700=0</formula>
    </cfRule>
  </conditionalFormatting>
  <conditionalFormatting sqref="U700">
    <cfRule type="expression" dxfId="28071" priority="41868">
      <formula>$I700=0</formula>
    </cfRule>
  </conditionalFormatting>
  <conditionalFormatting sqref="B701">
    <cfRule type="expression" dxfId="28070" priority="41864">
      <formula>$I701=0</formula>
    </cfRule>
  </conditionalFormatting>
  <conditionalFormatting sqref="C701:E701">
    <cfRule type="expression" dxfId="28069" priority="41863">
      <formula>$I701=0</formula>
    </cfRule>
  </conditionalFormatting>
  <conditionalFormatting sqref="D701:E701">
    <cfRule type="cellIs" dxfId="28068" priority="41861" operator="lessThan">
      <formula>0</formula>
    </cfRule>
    <cfRule type="cellIs" dxfId="28067" priority="41862" operator="lessThan">
      <formula>0</formula>
    </cfRule>
  </conditionalFormatting>
  <conditionalFormatting sqref="F701">
    <cfRule type="expression" dxfId="28066" priority="41860">
      <formula>$I701=0</formula>
    </cfRule>
  </conditionalFormatting>
  <conditionalFormatting sqref="G701:H701">
    <cfRule type="cellIs" dxfId="28065" priority="41857" operator="lessThan">
      <formula>0</formula>
    </cfRule>
    <cfRule type="cellIs" dxfId="28064" priority="41858" operator="lessThan">
      <formula>0</formula>
    </cfRule>
  </conditionalFormatting>
  <conditionalFormatting sqref="I701">
    <cfRule type="expression" dxfId="28063" priority="41856">
      <formula>$I701=0</formula>
    </cfRule>
  </conditionalFormatting>
  <conditionalFormatting sqref="J701">
    <cfRule type="expression" dxfId="28062" priority="41855">
      <formula>$I701=0</formula>
    </cfRule>
  </conditionalFormatting>
  <conditionalFormatting sqref="K701">
    <cfRule type="expression" dxfId="28061" priority="41852">
      <formula>$I701=0</formula>
    </cfRule>
  </conditionalFormatting>
  <conditionalFormatting sqref="M701">
    <cfRule type="expression" dxfId="28060" priority="41848">
      <formula>$I701=0</formula>
    </cfRule>
  </conditionalFormatting>
  <conditionalFormatting sqref="N701:P701">
    <cfRule type="expression" dxfId="28059" priority="41847">
      <formula>$I701=0</formula>
    </cfRule>
  </conditionalFormatting>
  <conditionalFormatting sqref="O701:P701">
    <cfRule type="cellIs" dxfId="28058" priority="41845" operator="lessThan">
      <formula>0</formula>
    </cfRule>
    <cfRule type="cellIs" dxfId="28057" priority="41846" operator="lessThan">
      <formula>0</formula>
    </cfRule>
  </conditionalFormatting>
  <conditionalFormatting sqref="Q701">
    <cfRule type="expression" dxfId="28056" priority="41844">
      <formula>$I701=0</formula>
    </cfRule>
  </conditionalFormatting>
  <conditionalFormatting sqref="R701:T701">
    <cfRule type="expression" dxfId="28055" priority="41843">
      <formula>$I701=0</formula>
    </cfRule>
  </conditionalFormatting>
  <conditionalFormatting sqref="S701:T701">
    <cfRule type="cellIs" dxfId="28054" priority="41841" operator="lessThan">
      <formula>0</formula>
    </cfRule>
    <cfRule type="cellIs" dxfId="28053" priority="41842" operator="lessThan">
      <formula>0</formula>
    </cfRule>
  </conditionalFormatting>
  <conditionalFormatting sqref="U701">
    <cfRule type="expression" dxfId="28052" priority="41840">
      <formula>$I701=0</formula>
    </cfRule>
  </conditionalFormatting>
  <conditionalFormatting sqref="B702">
    <cfRule type="expression" dxfId="28051" priority="41839">
      <formula>$I702=0</formula>
    </cfRule>
  </conditionalFormatting>
  <conditionalFormatting sqref="F702">
    <cfRule type="expression" dxfId="28050" priority="41838">
      <formula>$I702=0</formula>
    </cfRule>
  </conditionalFormatting>
  <conditionalFormatting sqref="I702">
    <cfRule type="expression" dxfId="28049" priority="41837">
      <formula>$I702=0</formula>
    </cfRule>
  </conditionalFormatting>
  <conditionalFormatting sqref="K702">
    <cfRule type="expression" dxfId="28048" priority="41836">
      <formula>$I702=0</formula>
    </cfRule>
  </conditionalFormatting>
  <conditionalFormatting sqref="M702">
    <cfRule type="expression" dxfId="28047" priority="41835">
      <formula>$I702=0</formula>
    </cfRule>
  </conditionalFormatting>
  <conditionalFormatting sqref="Q702">
    <cfRule type="expression" dxfId="28046" priority="41834">
      <formula>$I702=0</formula>
    </cfRule>
  </conditionalFormatting>
  <conditionalFormatting sqref="U702">
    <cfRule type="expression" dxfId="28045" priority="41833">
      <formula>$I702=0</formula>
    </cfRule>
  </conditionalFormatting>
  <conditionalFormatting sqref="B703">
    <cfRule type="expression" dxfId="28044" priority="41829">
      <formula>$I703=0</formula>
    </cfRule>
  </conditionalFormatting>
  <conditionalFormatting sqref="C703:E703">
    <cfRule type="expression" dxfId="28043" priority="41828">
      <formula>$I703=0</formula>
    </cfRule>
  </conditionalFormatting>
  <conditionalFormatting sqref="D703:E703">
    <cfRule type="cellIs" dxfId="28042" priority="41826" operator="lessThan">
      <formula>0</formula>
    </cfRule>
    <cfRule type="cellIs" dxfId="28041" priority="41827" operator="lessThan">
      <formula>0</formula>
    </cfRule>
  </conditionalFormatting>
  <conditionalFormatting sqref="F703">
    <cfRule type="expression" dxfId="28040" priority="41825">
      <formula>$I703=0</formula>
    </cfRule>
  </conditionalFormatting>
  <conditionalFormatting sqref="G703:H703">
    <cfRule type="cellIs" dxfId="28039" priority="41822" operator="lessThan">
      <formula>0</formula>
    </cfRule>
    <cfRule type="cellIs" dxfId="28038" priority="41823" operator="lessThan">
      <formula>0</formula>
    </cfRule>
  </conditionalFormatting>
  <conditionalFormatting sqref="I703">
    <cfRule type="expression" dxfId="28037" priority="41821">
      <formula>$I703=0</formula>
    </cfRule>
  </conditionalFormatting>
  <conditionalFormatting sqref="J703">
    <cfRule type="expression" dxfId="28036" priority="41820">
      <formula>$I703=0</formula>
    </cfRule>
  </conditionalFormatting>
  <conditionalFormatting sqref="K703">
    <cfRule type="expression" dxfId="28035" priority="41817">
      <formula>$I703=0</formula>
    </cfRule>
  </conditionalFormatting>
  <conditionalFormatting sqref="M703">
    <cfRule type="expression" dxfId="28034" priority="41813">
      <formula>$I703=0</formula>
    </cfRule>
  </conditionalFormatting>
  <conditionalFormatting sqref="N703:P703">
    <cfRule type="expression" dxfId="28033" priority="41812">
      <formula>$I703=0</formula>
    </cfRule>
  </conditionalFormatting>
  <conditionalFormatting sqref="O703:P703">
    <cfRule type="cellIs" dxfId="28032" priority="41810" operator="lessThan">
      <formula>0</formula>
    </cfRule>
    <cfRule type="cellIs" dxfId="28031" priority="41811" operator="lessThan">
      <formula>0</formula>
    </cfRule>
  </conditionalFormatting>
  <conditionalFormatting sqref="Q703">
    <cfRule type="expression" dxfId="28030" priority="41809">
      <formula>$I703=0</formula>
    </cfRule>
  </conditionalFormatting>
  <conditionalFormatting sqref="R703:T703">
    <cfRule type="expression" dxfId="28029" priority="41808">
      <formula>$I703=0</formula>
    </cfRule>
  </conditionalFormatting>
  <conditionalFormatting sqref="S703:T703">
    <cfRule type="cellIs" dxfId="28028" priority="41806" operator="lessThan">
      <formula>0</formula>
    </cfRule>
    <cfRule type="cellIs" dxfId="28027" priority="41807" operator="lessThan">
      <formula>0</formula>
    </cfRule>
  </conditionalFormatting>
  <conditionalFormatting sqref="U703">
    <cfRule type="expression" dxfId="28026" priority="41805">
      <formula>$I703=0</formula>
    </cfRule>
  </conditionalFormatting>
  <conditionalFormatting sqref="B704">
    <cfRule type="expression" dxfId="28025" priority="41804">
      <formula>$I704=0</formula>
    </cfRule>
  </conditionalFormatting>
  <conditionalFormatting sqref="F704">
    <cfRule type="expression" dxfId="28024" priority="41803">
      <formula>$I704=0</formula>
    </cfRule>
  </conditionalFormatting>
  <conditionalFormatting sqref="I704">
    <cfRule type="expression" dxfId="28023" priority="41802">
      <formula>$I704=0</formula>
    </cfRule>
  </conditionalFormatting>
  <conditionalFormatting sqref="K704">
    <cfRule type="expression" dxfId="28022" priority="41801">
      <formula>$I704=0</formula>
    </cfRule>
  </conditionalFormatting>
  <conditionalFormatting sqref="M704">
    <cfRule type="expression" dxfId="28021" priority="41800">
      <formula>$I704=0</formula>
    </cfRule>
  </conditionalFormatting>
  <conditionalFormatting sqref="Q704">
    <cfRule type="expression" dxfId="28020" priority="41799">
      <formula>$I704=0</formula>
    </cfRule>
  </conditionalFormatting>
  <conditionalFormatting sqref="U704">
    <cfRule type="expression" dxfId="28019" priority="41798">
      <formula>$I704=0</formula>
    </cfRule>
  </conditionalFormatting>
  <conditionalFormatting sqref="B705">
    <cfRule type="expression" dxfId="28018" priority="41794">
      <formula>$I705=0</formula>
    </cfRule>
  </conditionalFormatting>
  <conditionalFormatting sqref="C705:E705">
    <cfRule type="expression" dxfId="28017" priority="41793">
      <formula>$I705=0</formula>
    </cfRule>
  </conditionalFormatting>
  <conditionalFormatting sqref="D705:E705">
    <cfRule type="cellIs" dxfId="28016" priority="41791" operator="lessThan">
      <formula>0</formula>
    </cfRule>
    <cfRule type="cellIs" dxfId="28015" priority="41792" operator="lessThan">
      <formula>0</formula>
    </cfRule>
  </conditionalFormatting>
  <conditionalFormatting sqref="F705">
    <cfRule type="expression" dxfId="28014" priority="41790">
      <formula>$I705=0</formula>
    </cfRule>
  </conditionalFormatting>
  <conditionalFormatting sqref="G705:H705">
    <cfRule type="cellIs" dxfId="28013" priority="41787" operator="lessThan">
      <formula>0</formula>
    </cfRule>
    <cfRule type="cellIs" dxfId="28012" priority="41788" operator="lessThan">
      <formula>0</formula>
    </cfRule>
  </conditionalFormatting>
  <conditionalFormatting sqref="I705">
    <cfRule type="expression" dxfId="28011" priority="41786">
      <formula>$I705=0</formula>
    </cfRule>
  </conditionalFormatting>
  <conditionalFormatting sqref="J705">
    <cfRule type="expression" dxfId="28010" priority="41785">
      <formula>$I705=0</formula>
    </cfRule>
  </conditionalFormatting>
  <conditionalFormatting sqref="K705">
    <cfRule type="expression" dxfId="28009" priority="41782">
      <formula>$I705=0</formula>
    </cfRule>
  </conditionalFormatting>
  <conditionalFormatting sqref="M705">
    <cfRule type="expression" dxfId="28008" priority="41778">
      <formula>$I705=0</formula>
    </cfRule>
  </conditionalFormatting>
  <conditionalFormatting sqref="N705:P705">
    <cfRule type="expression" dxfId="28007" priority="41777">
      <formula>$I705=0</formula>
    </cfRule>
  </conditionalFormatting>
  <conditionalFormatting sqref="O705:P705">
    <cfRule type="cellIs" dxfId="28006" priority="41775" operator="lessThan">
      <formula>0</formula>
    </cfRule>
    <cfRule type="cellIs" dxfId="28005" priority="41776" operator="lessThan">
      <formula>0</formula>
    </cfRule>
  </conditionalFormatting>
  <conditionalFormatting sqref="Q705">
    <cfRule type="expression" dxfId="28004" priority="41774">
      <formula>$I705=0</formula>
    </cfRule>
  </conditionalFormatting>
  <conditionalFormatting sqref="R705:T705">
    <cfRule type="expression" dxfId="28003" priority="41773">
      <formula>$I705=0</formula>
    </cfRule>
  </conditionalFormatting>
  <conditionalFormatting sqref="S705:T705">
    <cfRule type="cellIs" dxfId="28002" priority="41771" operator="lessThan">
      <formula>0</formula>
    </cfRule>
    <cfRule type="cellIs" dxfId="28001" priority="41772" operator="lessThan">
      <formula>0</formula>
    </cfRule>
  </conditionalFormatting>
  <conditionalFormatting sqref="U705">
    <cfRule type="expression" dxfId="28000" priority="41770">
      <formula>$I705=0</formula>
    </cfRule>
  </conditionalFormatting>
  <conditionalFormatting sqref="B706">
    <cfRule type="expression" dxfId="27999" priority="41769">
      <formula>$I706=0</formula>
    </cfRule>
  </conditionalFormatting>
  <conditionalFormatting sqref="F706">
    <cfRule type="expression" dxfId="27998" priority="41768">
      <formula>$I706=0</formula>
    </cfRule>
  </conditionalFormatting>
  <conditionalFormatting sqref="I706">
    <cfRule type="expression" dxfId="27997" priority="41767">
      <formula>$I706=0</formula>
    </cfRule>
  </conditionalFormatting>
  <conditionalFormatting sqref="K706">
    <cfRule type="expression" dxfId="27996" priority="41766">
      <formula>$I706=0</formula>
    </cfRule>
  </conditionalFormatting>
  <conditionalFormatting sqref="M706">
    <cfRule type="expression" dxfId="27995" priority="41765">
      <formula>$I706=0</formula>
    </cfRule>
  </conditionalFormatting>
  <conditionalFormatting sqref="Q706">
    <cfRule type="expression" dxfId="27994" priority="41764">
      <formula>$I706=0</formula>
    </cfRule>
  </conditionalFormatting>
  <conditionalFormatting sqref="U706">
    <cfRule type="expression" dxfId="27993" priority="41763">
      <formula>$I706=0</formula>
    </cfRule>
  </conditionalFormatting>
  <conditionalFormatting sqref="B707">
    <cfRule type="expression" dxfId="27992" priority="41759">
      <formula>$I707=0</formula>
    </cfRule>
  </conditionalFormatting>
  <conditionalFormatting sqref="C707:E707">
    <cfRule type="expression" dxfId="27991" priority="41758">
      <formula>$I707=0</formula>
    </cfRule>
  </conditionalFormatting>
  <conditionalFormatting sqref="D707:E707">
    <cfRule type="cellIs" dxfId="27990" priority="41756" operator="lessThan">
      <formula>0</formula>
    </cfRule>
    <cfRule type="cellIs" dxfId="27989" priority="41757" operator="lessThan">
      <formula>0</formula>
    </cfRule>
  </conditionalFormatting>
  <conditionalFormatting sqref="F707">
    <cfRule type="expression" dxfId="27988" priority="41755">
      <formula>$I707=0</formula>
    </cfRule>
  </conditionalFormatting>
  <conditionalFormatting sqref="G707:H707">
    <cfRule type="cellIs" dxfId="27987" priority="41752" operator="lessThan">
      <formula>0</formula>
    </cfRule>
    <cfRule type="cellIs" dxfId="27986" priority="41753" operator="lessThan">
      <formula>0</formula>
    </cfRule>
  </conditionalFormatting>
  <conditionalFormatting sqref="I707">
    <cfRule type="expression" dxfId="27985" priority="41751">
      <formula>$I707=0</formula>
    </cfRule>
  </conditionalFormatting>
  <conditionalFormatting sqref="J707">
    <cfRule type="expression" dxfId="27984" priority="41750">
      <formula>$I707=0</formula>
    </cfRule>
  </conditionalFormatting>
  <conditionalFormatting sqref="K707">
    <cfRule type="expression" dxfId="27983" priority="41747">
      <formula>$I707=0</formula>
    </cfRule>
  </conditionalFormatting>
  <conditionalFormatting sqref="M707">
    <cfRule type="expression" dxfId="27982" priority="41743">
      <formula>$I707=0</formula>
    </cfRule>
  </conditionalFormatting>
  <conditionalFormatting sqref="N707:P707">
    <cfRule type="expression" dxfId="27981" priority="41742">
      <formula>$I707=0</formula>
    </cfRule>
  </conditionalFormatting>
  <conditionalFormatting sqref="O707:P707">
    <cfRule type="cellIs" dxfId="27980" priority="41740" operator="lessThan">
      <formula>0</formula>
    </cfRule>
    <cfRule type="cellIs" dxfId="27979" priority="41741" operator="lessThan">
      <formula>0</formula>
    </cfRule>
  </conditionalFormatting>
  <conditionalFormatting sqref="Q707">
    <cfRule type="expression" dxfId="27978" priority="41739">
      <formula>$I707=0</formula>
    </cfRule>
  </conditionalFormatting>
  <conditionalFormatting sqref="R707:T707">
    <cfRule type="expression" dxfId="27977" priority="41738">
      <formula>$I707=0</formula>
    </cfRule>
  </conditionalFormatting>
  <conditionalFormatting sqref="S707:T707">
    <cfRule type="cellIs" dxfId="27976" priority="41736" operator="lessThan">
      <formula>0</formula>
    </cfRule>
    <cfRule type="cellIs" dxfId="27975" priority="41737" operator="lessThan">
      <formula>0</formula>
    </cfRule>
  </conditionalFormatting>
  <conditionalFormatting sqref="U707">
    <cfRule type="expression" dxfId="27974" priority="41735">
      <formula>$I707=0</formula>
    </cfRule>
  </conditionalFormatting>
  <conditionalFormatting sqref="B708">
    <cfRule type="expression" dxfId="27973" priority="41734">
      <formula>$I708=0</formula>
    </cfRule>
  </conditionalFormatting>
  <conditionalFormatting sqref="F708">
    <cfRule type="expression" dxfId="27972" priority="41733">
      <formula>$I708=0</formula>
    </cfRule>
  </conditionalFormatting>
  <conditionalFormatting sqref="I708">
    <cfRule type="expression" dxfId="27971" priority="41732">
      <formula>$I708=0</formula>
    </cfRule>
  </conditionalFormatting>
  <conditionalFormatting sqref="K708">
    <cfRule type="expression" dxfId="27970" priority="41731">
      <formula>$I708=0</formula>
    </cfRule>
  </conditionalFormatting>
  <conditionalFormatting sqref="M708">
    <cfRule type="expression" dxfId="27969" priority="41730">
      <formula>$I708=0</formula>
    </cfRule>
  </conditionalFormatting>
  <conditionalFormatting sqref="Q708">
    <cfRule type="expression" dxfId="27968" priority="41729">
      <formula>$I708=0</formula>
    </cfRule>
  </conditionalFormatting>
  <conditionalFormatting sqref="U708">
    <cfRule type="expression" dxfId="27967" priority="41728">
      <formula>$I708=0</formula>
    </cfRule>
  </conditionalFormatting>
  <conditionalFormatting sqref="B709">
    <cfRule type="expression" dxfId="27966" priority="41724">
      <formula>$I709=0</formula>
    </cfRule>
  </conditionalFormatting>
  <conditionalFormatting sqref="C709:E709">
    <cfRule type="expression" dxfId="27965" priority="41723">
      <formula>$I709=0</formula>
    </cfRule>
  </conditionalFormatting>
  <conditionalFormatting sqref="D709:E709">
    <cfRule type="cellIs" dxfId="27964" priority="41721" operator="lessThan">
      <formula>0</formula>
    </cfRule>
    <cfRule type="cellIs" dxfId="27963" priority="41722" operator="lessThan">
      <formula>0</formula>
    </cfRule>
  </conditionalFormatting>
  <conditionalFormatting sqref="F709">
    <cfRule type="expression" dxfId="27962" priority="41720">
      <formula>$I709=0</formula>
    </cfRule>
  </conditionalFormatting>
  <conditionalFormatting sqref="G709:H709">
    <cfRule type="cellIs" dxfId="27961" priority="41717" operator="lessThan">
      <formula>0</formula>
    </cfRule>
    <cfRule type="cellIs" dxfId="27960" priority="41718" operator="lessThan">
      <formula>0</formula>
    </cfRule>
  </conditionalFormatting>
  <conditionalFormatting sqref="I709">
    <cfRule type="expression" dxfId="27959" priority="41716">
      <formula>$I709=0</formula>
    </cfRule>
  </conditionalFormatting>
  <conditionalFormatting sqref="J709">
    <cfRule type="expression" dxfId="27958" priority="41715">
      <formula>$I709=0</formula>
    </cfRule>
  </conditionalFormatting>
  <conditionalFormatting sqref="K709">
    <cfRule type="expression" dxfId="27957" priority="41712">
      <formula>$I709=0</formula>
    </cfRule>
  </conditionalFormatting>
  <conditionalFormatting sqref="M709">
    <cfRule type="expression" dxfId="27956" priority="41708">
      <formula>$I709=0</formula>
    </cfRule>
  </conditionalFormatting>
  <conditionalFormatting sqref="N709:P709">
    <cfRule type="expression" dxfId="27955" priority="41707">
      <formula>$I709=0</formula>
    </cfRule>
  </conditionalFormatting>
  <conditionalFormatting sqref="O709:P709">
    <cfRule type="cellIs" dxfId="27954" priority="41705" operator="lessThan">
      <formula>0</formula>
    </cfRule>
    <cfRule type="cellIs" dxfId="27953" priority="41706" operator="lessThan">
      <formula>0</formula>
    </cfRule>
  </conditionalFormatting>
  <conditionalFormatting sqref="Q709">
    <cfRule type="expression" dxfId="27952" priority="41704">
      <formula>$I709=0</formula>
    </cfRule>
  </conditionalFormatting>
  <conditionalFormatting sqref="R709:T709">
    <cfRule type="expression" dxfId="27951" priority="41703">
      <formula>$I709=0</formula>
    </cfRule>
  </conditionalFormatting>
  <conditionalFormatting sqref="S709:T709">
    <cfRule type="cellIs" dxfId="27950" priority="41701" operator="lessThan">
      <formula>0</formula>
    </cfRule>
    <cfRule type="cellIs" dxfId="27949" priority="41702" operator="lessThan">
      <formula>0</formula>
    </cfRule>
  </conditionalFormatting>
  <conditionalFormatting sqref="U709">
    <cfRule type="expression" dxfId="27948" priority="41700">
      <formula>$I709=0</formula>
    </cfRule>
  </conditionalFormatting>
  <conditionalFormatting sqref="B710">
    <cfRule type="expression" dxfId="27947" priority="41699">
      <formula>$I710=0</formula>
    </cfRule>
  </conditionalFormatting>
  <conditionalFormatting sqref="F710">
    <cfRule type="expression" dxfId="27946" priority="41698">
      <formula>$I710=0</formula>
    </cfRule>
  </conditionalFormatting>
  <conditionalFormatting sqref="I710">
    <cfRule type="expression" dxfId="27945" priority="41697">
      <formula>$I710=0</formula>
    </cfRule>
  </conditionalFormatting>
  <conditionalFormatting sqref="K710">
    <cfRule type="expression" dxfId="27944" priority="41696">
      <formula>$I710=0</formula>
    </cfRule>
  </conditionalFormatting>
  <conditionalFormatting sqref="M710">
    <cfRule type="expression" dxfId="27943" priority="41695">
      <formula>$I710=0</formula>
    </cfRule>
  </conditionalFormatting>
  <conditionalFormatting sqref="Q710">
    <cfRule type="expression" dxfId="27942" priority="41694">
      <formula>$I710=0</formula>
    </cfRule>
  </conditionalFormatting>
  <conditionalFormatting sqref="U710">
    <cfRule type="expression" dxfId="27941" priority="41693">
      <formula>$I710=0</formula>
    </cfRule>
  </conditionalFormatting>
  <conditionalFormatting sqref="B711">
    <cfRule type="expression" dxfId="27940" priority="41689">
      <formula>$I711=0</formula>
    </cfRule>
  </conditionalFormatting>
  <conditionalFormatting sqref="C711:E711">
    <cfRule type="expression" dxfId="27939" priority="41688">
      <formula>$I711=0</formula>
    </cfRule>
  </conditionalFormatting>
  <conditionalFormatting sqref="D711:E711">
    <cfRule type="cellIs" dxfId="27938" priority="41686" operator="lessThan">
      <formula>0</formula>
    </cfRule>
    <cfRule type="cellIs" dxfId="27937" priority="41687" operator="lessThan">
      <formula>0</formula>
    </cfRule>
  </conditionalFormatting>
  <conditionalFormatting sqref="F711">
    <cfRule type="expression" dxfId="27936" priority="41685">
      <formula>$I711=0</formula>
    </cfRule>
  </conditionalFormatting>
  <conditionalFormatting sqref="G711:H711">
    <cfRule type="cellIs" dxfId="27935" priority="41682" operator="lessThan">
      <formula>0</formula>
    </cfRule>
    <cfRule type="cellIs" dxfId="27934" priority="41683" operator="lessThan">
      <formula>0</formula>
    </cfRule>
  </conditionalFormatting>
  <conditionalFormatting sqref="I711">
    <cfRule type="expression" dxfId="27933" priority="41681">
      <formula>$I711=0</formula>
    </cfRule>
  </conditionalFormatting>
  <conditionalFormatting sqref="J711">
    <cfRule type="expression" dxfId="27932" priority="41680">
      <formula>$I711=0</formula>
    </cfRule>
  </conditionalFormatting>
  <conditionalFormatting sqref="K711">
    <cfRule type="expression" dxfId="27931" priority="41677">
      <formula>$I711=0</formula>
    </cfRule>
  </conditionalFormatting>
  <conditionalFormatting sqref="M711">
    <cfRule type="expression" dxfId="27930" priority="41673">
      <formula>$I711=0</formula>
    </cfRule>
  </conditionalFormatting>
  <conditionalFormatting sqref="N711:P711">
    <cfRule type="expression" dxfId="27929" priority="41672">
      <formula>$I711=0</formula>
    </cfRule>
  </conditionalFormatting>
  <conditionalFormatting sqref="O711:P711">
    <cfRule type="cellIs" dxfId="27928" priority="41670" operator="lessThan">
      <formula>0</formula>
    </cfRule>
    <cfRule type="cellIs" dxfId="27927" priority="41671" operator="lessThan">
      <formula>0</formula>
    </cfRule>
  </conditionalFormatting>
  <conditionalFormatting sqref="Q711">
    <cfRule type="expression" dxfId="27926" priority="41669">
      <formula>$I711=0</formula>
    </cfRule>
  </conditionalFormatting>
  <conditionalFormatting sqref="R711:T711">
    <cfRule type="expression" dxfId="27925" priority="41668">
      <formula>$I711=0</formula>
    </cfRule>
  </conditionalFormatting>
  <conditionalFormatting sqref="S711:T711">
    <cfRule type="cellIs" dxfId="27924" priority="41666" operator="lessThan">
      <formula>0</formula>
    </cfRule>
    <cfRule type="cellIs" dxfId="27923" priority="41667" operator="lessThan">
      <formula>0</formula>
    </cfRule>
  </conditionalFormatting>
  <conditionalFormatting sqref="U711">
    <cfRule type="expression" dxfId="27922" priority="41665">
      <formula>$I711=0</formula>
    </cfRule>
  </conditionalFormatting>
  <conditionalFormatting sqref="B712">
    <cfRule type="expression" dxfId="27921" priority="41664">
      <formula>$I712=0</formula>
    </cfRule>
  </conditionalFormatting>
  <conditionalFormatting sqref="F712">
    <cfRule type="expression" dxfId="27920" priority="41663">
      <formula>$I712=0</formula>
    </cfRule>
  </conditionalFormatting>
  <conditionalFormatting sqref="I712">
    <cfRule type="expression" dxfId="27919" priority="41662">
      <formula>$I712=0</formula>
    </cfRule>
  </conditionalFormatting>
  <conditionalFormatting sqref="K712">
    <cfRule type="expression" dxfId="27918" priority="41661">
      <formula>$I712=0</formula>
    </cfRule>
  </conditionalFormatting>
  <conditionalFormatting sqref="M712">
    <cfRule type="expression" dxfId="27917" priority="41660">
      <formula>$I712=0</formula>
    </cfRule>
  </conditionalFormatting>
  <conditionalFormatting sqref="Q712">
    <cfRule type="expression" dxfId="27916" priority="41659">
      <formula>$I712=0</formula>
    </cfRule>
  </conditionalFormatting>
  <conditionalFormatting sqref="U712">
    <cfRule type="expression" dxfId="27915" priority="41658">
      <formula>$I712=0</formula>
    </cfRule>
  </conditionalFormatting>
  <conditionalFormatting sqref="B713">
    <cfRule type="expression" dxfId="27914" priority="41654">
      <formula>$I713=0</formula>
    </cfRule>
  </conditionalFormatting>
  <conditionalFormatting sqref="C713:E713">
    <cfRule type="expression" dxfId="27913" priority="41653">
      <formula>$I713=0</formula>
    </cfRule>
  </conditionalFormatting>
  <conditionalFormatting sqref="D713:E713">
    <cfRule type="cellIs" dxfId="27912" priority="41651" operator="lessThan">
      <formula>0</formula>
    </cfRule>
    <cfRule type="cellIs" dxfId="27911" priority="41652" operator="lessThan">
      <formula>0</formula>
    </cfRule>
  </conditionalFormatting>
  <conditionalFormatting sqref="F713">
    <cfRule type="expression" dxfId="27910" priority="41650">
      <formula>$I713=0</formula>
    </cfRule>
  </conditionalFormatting>
  <conditionalFormatting sqref="G713:H713">
    <cfRule type="cellIs" dxfId="27909" priority="41647" operator="lessThan">
      <formula>0</formula>
    </cfRule>
    <cfRule type="cellIs" dxfId="27908" priority="41648" operator="lessThan">
      <formula>0</formula>
    </cfRule>
  </conditionalFormatting>
  <conditionalFormatting sqref="I713">
    <cfRule type="expression" dxfId="27907" priority="41646">
      <formula>$I713=0</formula>
    </cfRule>
  </conditionalFormatting>
  <conditionalFormatting sqref="J713">
    <cfRule type="expression" dxfId="27906" priority="41645">
      <formula>$I713=0</formula>
    </cfRule>
  </conditionalFormatting>
  <conditionalFormatting sqref="K713">
    <cfRule type="expression" dxfId="27905" priority="41642">
      <formula>$I713=0</formula>
    </cfRule>
  </conditionalFormatting>
  <conditionalFormatting sqref="M713">
    <cfRule type="expression" dxfId="27904" priority="41638">
      <formula>$I713=0</formula>
    </cfRule>
  </conditionalFormatting>
  <conditionalFormatting sqref="N713:P713">
    <cfRule type="expression" dxfId="27903" priority="41637">
      <formula>$I713=0</formula>
    </cfRule>
  </conditionalFormatting>
  <conditionalFormatting sqref="O713:P713">
    <cfRule type="cellIs" dxfId="27902" priority="41635" operator="lessThan">
      <formula>0</formula>
    </cfRule>
    <cfRule type="cellIs" dxfId="27901" priority="41636" operator="lessThan">
      <formula>0</formula>
    </cfRule>
  </conditionalFormatting>
  <conditionalFormatting sqref="Q713">
    <cfRule type="expression" dxfId="27900" priority="41634">
      <formula>$I713=0</formula>
    </cfRule>
  </conditionalFormatting>
  <conditionalFormatting sqref="R713:T713">
    <cfRule type="expression" dxfId="27899" priority="41633">
      <formula>$I713=0</formula>
    </cfRule>
  </conditionalFormatting>
  <conditionalFormatting sqref="S713:T713">
    <cfRule type="cellIs" dxfId="27898" priority="41631" operator="lessThan">
      <formula>0</formula>
    </cfRule>
    <cfRule type="cellIs" dxfId="27897" priority="41632" operator="lessThan">
      <formula>0</formula>
    </cfRule>
  </conditionalFormatting>
  <conditionalFormatting sqref="U713">
    <cfRule type="expression" dxfId="27896" priority="41630">
      <formula>$I713=0</formula>
    </cfRule>
  </conditionalFormatting>
  <conditionalFormatting sqref="B714">
    <cfRule type="expression" dxfId="27895" priority="41629">
      <formula>$I714=0</formula>
    </cfRule>
  </conditionalFormatting>
  <conditionalFormatting sqref="F714">
    <cfRule type="expression" dxfId="27894" priority="41628">
      <formula>$I714=0</formula>
    </cfRule>
  </conditionalFormatting>
  <conditionalFormatting sqref="I714">
    <cfRule type="expression" dxfId="27893" priority="41627">
      <formula>$I714=0</formula>
    </cfRule>
  </conditionalFormatting>
  <conditionalFormatting sqref="K714">
    <cfRule type="expression" dxfId="27892" priority="41626">
      <formula>$I714=0</formula>
    </cfRule>
  </conditionalFormatting>
  <conditionalFormatting sqref="M714">
    <cfRule type="expression" dxfId="27891" priority="41625">
      <formula>$I714=0</formula>
    </cfRule>
  </conditionalFormatting>
  <conditionalFormatting sqref="Q714">
    <cfRule type="expression" dxfId="27890" priority="41624">
      <formula>$I714=0</formula>
    </cfRule>
  </conditionalFormatting>
  <conditionalFormatting sqref="U714">
    <cfRule type="expression" dxfId="27889" priority="41623">
      <formula>$I714=0</formula>
    </cfRule>
  </conditionalFormatting>
  <conditionalFormatting sqref="B715">
    <cfRule type="expression" dxfId="27888" priority="41619">
      <formula>$I715=0</formula>
    </cfRule>
  </conditionalFormatting>
  <conditionalFormatting sqref="C715:E715">
    <cfRule type="expression" dxfId="27887" priority="41618">
      <formula>$I715=0</formula>
    </cfRule>
  </conditionalFormatting>
  <conditionalFormatting sqref="D715:E715">
    <cfRule type="cellIs" dxfId="27886" priority="41616" operator="lessThan">
      <formula>0</formula>
    </cfRule>
    <cfRule type="cellIs" dxfId="27885" priority="41617" operator="lessThan">
      <formula>0</formula>
    </cfRule>
  </conditionalFormatting>
  <conditionalFormatting sqref="F715">
    <cfRule type="expression" dxfId="27884" priority="41615">
      <formula>$I715=0</formula>
    </cfRule>
  </conditionalFormatting>
  <conditionalFormatting sqref="G715:H715">
    <cfRule type="cellIs" dxfId="27883" priority="41612" operator="lessThan">
      <formula>0</formula>
    </cfRule>
    <cfRule type="cellIs" dxfId="27882" priority="41613" operator="lessThan">
      <formula>0</formula>
    </cfRule>
  </conditionalFormatting>
  <conditionalFormatting sqref="I715">
    <cfRule type="expression" dxfId="27881" priority="41611">
      <formula>$I715=0</formula>
    </cfRule>
  </conditionalFormatting>
  <conditionalFormatting sqref="J715">
    <cfRule type="expression" dxfId="27880" priority="41610">
      <formula>$I715=0</formula>
    </cfRule>
  </conditionalFormatting>
  <conditionalFormatting sqref="K715">
    <cfRule type="expression" dxfId="27879" priority="41607">
      <formula>$I715=0</formula>
    </cfRule>
  </conditionalFormatting>
  <conditionalFormatting sqref="M715">
    <cfRule type="expression" dxfId="27878" priority="41603">
      <formula>$I715=0</formula>
    </cfRule>
  </conditionalFormatting>
  <conditionalFormatting sqref="N715:P715">
    <cfRule type="expression" dxfId="27877" priority="41602">
      <formula>$I715=0</formula>
    </cfRule>
  </conditionalFormatting>
  <conditionalFormatting sqref="O715:P715">
    <cfRule type="cellIs" dxfId="27876" priority="41600" operator="lessThan">
      <formula>0</formula>
    </cfRule>
    <cfRule type="cellIs" dxfId="27875" priority="41601" operator="lessThan">
      <formula>0</formula>
    </cfRule>
  </conditionalFormatting>
  <conditionalFormatting sqref="Q715">
    <cfRule type="expression" dxfId="27874" priority="41599">
      <formula>$I715=0</formula>
    </cfRule>
  </conditionalFormatting>
  <conditionalFormatting sqref="R715:T715">
    <cfRule type="expression" dxfId="27873" priority="41598">
      <formula>$I715=0</formula>
    </cfRule>
  </conditionalFormatting>
  <conditionalFormatting sqref="S715:T715">
    <cfRule type="cellIs" dxfId="27872" priority="41596" operator="lessThan">
      <formula>0</formula>
    </cfRule>
    <cfRule type="cellIs" dxfId="27871" priority="41597" operator="lessThan">
      <formula>0</formula>
    </cfRule>
  </conditionalFormatting>
  <conditionalFormatting sqref="U715">
    <cfRule type="expression" dxfId="27870" priority="41595">
      <formula>$I715=0</formula>
    </cfRule>
  </conditionalFormatting>
  <conditionalFormatting sqref="B716">
    <cfRule type="expression" dxfId="27869" priority="41594">
      <formula>$I716=0</formula>
    </cfRule>
  </conditionalFormatting>
  <conditionalFormatting sqref="F716">
    <cfRule type="expression" dxfId="27868" priority="41593">
      <formula>$I716=0</formula>
    </cfRule>
  </conditionalFormatting>
  <conditionalFormatting sqref="I716">
    <cfRule type="expression" dxfId="27867" priority="41592">
      <formula>$I716=0</formula>
    </cfRule>
  </conditionalFormatting>
  <conditionalFormatting sqref="K716">
    <cfRule type="expression" dxfId="27866" priority="41591">
      <formula>$I716=0</formula>
    </cfRule>
  </conditionalFormatting>
  <conditionalFormatting sqref="M716">
    <cfRule type="expression" dxfId="27865" priority="41590">
      <formula>$I716=0</formula>
    </cfRule>
  </conditionalFormatting>
  <conditionalFormatting sqref="Q716">
    <cfRule type="expression" dxfId="27864" priority="41589">
      <formula>$I716=0</formula>
    </cfRule>
  </conditionalFormatting>
  <conditionalFormatting sqref="U716">
    <cfRule type="expression" dxfId="27863" priority="41588">
      <formula>$I716=0</formula>
    </cfRule>
  </conditionalFormatting>
  <conditionalFormatting sqref="B717">
    <cfRule type="expression" dxfId="27862" priority="41584">
      <formula>$I717=0</formula>
    </cfRule>
  </conditionalFormatting>
  <conditionalFormatting sqref="C717:E717">
    <cfRule type="expression" dxfId="27861" priority="41583">
      <formula>$I717=0</formula>
    </cfRule>
  </conditionalFormatting>
  <conditionalFormatting sqref="D717:E717">
    <cfRule type="cellIs" dxfId="27860" priority="41581" operator="lessThan">
      <formula>0</formula>
    </cfRule>
    <cfRule type="cellIs" dxfId="27859" priority="41582" operator="lessThan">
      <formula>0</formula>
    </cfRule>
  </conditionalFormatting>
  <conditionalFormatting sqref="F717">
    <cfRule type="expression" dxfId="27858" priority="41580">
      <formula>$I717=0</formula>
    </cfRule>
  </conditionalFormatting>
  <conditionalFormatting sqref="G717:H717">
    <cfRule type="cellIs" dxfId="27857" priority="41577" operator="lessThan">
      <formula>0</formula>
    </cfRule>
    <cfRule type="cellIs" dxfId="27856" priority="41578" operator="lessThan">
      <formula>0</formula>
    </cfRule>
  </conditionalFormatting>
  <conditionalFormatting sqref="I717">
    <cfRule type="expression" dxfId="27855" priority="41576">
      <formula>$I717=0</formula>
    </cfRule>
  </conditionalFormatting>
  <conditionalFormatting sqref="J717">
    <cfRule type="expression" dxfId="27854" priority="41575">
      <formula>$I717=0</formula>
    </cfRule>
  </conditionalFormatting>
  <conditionalFormatting sqref="K717">
    <cfRule type="expression" dxfId="27853" priority="41572">
      <formula>$I717=0</formula>
    </cfRule>
  </conditionalFormatting>
  <conditionalFormatting sqref="M717">
    <cfRule type="expression" dxfId="27852" priority="41568">
      <formula>$I717=0</formula>
    </cfRule>
  </conditionalFormatting>
  <conditionalFormatting sqref="N717:P717">
    <cfRule type="expression" dxfId="27851" priority="41567">
      <formula>$I717=0</formula>
    </cfRule>
  </conditionalFormatting>
  <conditionalFormatting sqref="O717:P717">
    <cfRule type="cellIs" dxfId="27850" priority="41565" operator="lessThan">
      <formula>0</formula>
    </cfRule>
    <cfRule type="cellIs" dxfId="27849" priority="41566" operator="lessThan">
      <formula>0</formula>
    </cfRule>
  </conditionalFormatting>
  <conditionalFormatting sqref="Q717">
    <cfRule type="expression" dxfId="27848" priority="41564">
      <formula>$I717=0</formula>
    </cfRule>
  </conditionalFormatting>
  <conditionalFormatting sqref="R717:T717">
    <cfRule type="expression" dxfId="27847" priority="41563">
      <formula>$I717=0</formula>
    </cfRule>
  </conditionalFormatting>
  <conditionalFormatting sqref="S717:T717">
    <cfRule type="cellIs" dxfId="27846" priority="41561" operator="lessThan">
      <formula>0</formula>
    </cfRule>
    <cfRule type="cellIs" dxfId="27845" priority="41562" operator="lessThan">
      <formula>0</formula>
    </cfRule>
  </conditionalFormatting>
  <conditionalFormatting sqref="U717">
    <cfRule type="expression" dxfId="27844" priority="41560">
      <formula>$I717=0</formula>
    </cfRule>
  </conditionalFormatting>
  <conditionalFormatting sqref="B718">
    <cfRule type="expression" dxfId="27843" priority="41559">
      <formula>$I718=0</formula>
    </cfRule>
  </conditionalFormatting>
  <conditionalFormatting sqref="F718">
    <cfRule type="expression" dxfId="27842" priority="41558">
      <formula>$I718=0</formula>
    </cfRule>
  </conditionalFormatting>
  <conditionalFormatting sqref="I718">
    <cfRule type="expression" dxfId="27841" priority="41557">
      <formula>$I718=0</formula>
    </cfRule>
  </conditionalFormatting>
  <conditionalFormatting sqref="K718">
    <cfRule type="expression" dxfId="27840" priority="41556">
      <formula>$I718=0</formula>
    </cfRule>
  </conditionalFormatting>
  <conditionalFormatting sqref="M718">
    <cfRule type="expression" dxfId="27839" priority="41555">
      <formula>$I718=0</formula>
    </cfRule>
  </conditionalFormatting>
  <conditionalFormatting sqref="Q718">
    <cfRule type="expression" dxfId="27838" priority="41554">
      <formula>$I718=0</formula>
    </cfRule>
  </conditionalFormatting>
  <conditionalFormatting sqref="U718">
    <cfRule type="expression" dxfId="27837" priority="41553">
      <formula>$I718=0</formula>
    </cfRule>
  </conditionalFormatting>
  <conditionalFormatting sqref="B719">
    <cfRule type="expression" dxfId="27836" priority="41549">
      <formula>$I719=0</formula>
    </cfRule>
  </conditionalFormatting>
  <conditionalFormatting sqref="C719:E719">
    <cfRule type="expression" dxfId="27835" priority="41548">
      <formula>$I719=0</formula>
    </cfRule>
  </conditionalFormatting>
  <conditionalFormatting sqref="D719:E719">
    <cfRule type="cellIs" dxfId="27834" priority="41546" operator="lessThan">
      <formula>0</formula>
    </cfRule>
    <cfRule type="cellIs" dxfId="27833" priority="41547" operator="lessThan">
      <formula>0</formula>
    </cfRule>
  </conditionalFormatting>
  <conditionalFormatting sqref="F719">
    <cfRule type="expression" dxfId="27832" priority="41545">
      <formula>$I719=0</formula>
    </cfRule>
  </conditionalFormatting>
  <conditionalFormatting sqref="G719:H719">
    <cfRule type="cellIs" dxfId="27831" priority="41542" operator="lessThan">
      <formula>0</formula>
    </cfRule>
    <cfRule type="cellIs" dxfId="27830" priority="41543" operator="lessThan">
      <formula>0</formula>
    </cfRule>
  </conditionalFormatting>
  <conditionalFormatting sqref="I719">
    <cfRule type="expression" dxfId="27829" priority="41541">
      <formula>$I719=0</formula>
    </cfRule>
  </conditionalFormatting>
  <conditionalFormatting sqref="J719">
    <cfRule type="expression" dxfId="27828" priority="41540">
      <formula>$I719=0</formula>
    </cfRule>
  </conditionalFormatting>
  <conditionalFormatting sqref="K719">
    <cfRule type="expression" dxfId="27827" priority="41537">
      <formula>$I719=0</formula>
    </cfRule>
  </conditionalFormatting>
  <conditionalFormatting sqref="M719">
    <cfRule type="expression" dxfId="27826" priority="41533">
      <formula>$I719=0</formula>
    </cfRule>
  </conditionalFormatting>
  <conditionalFormatting sqref="N719:P719">
    <cfRule type="expression" dxfId="27825" priority="41532">
      <formula>$I719=0</formula>
    </cfRule>
  </conditionalFormatting>
  <conditionalFormatting sqref="O719:P719">
    <cfRule type="cellIs" dxfId="27824" priority="41530" operator="lessThan">
      <formula>0</formula>
    </cfRule>
    <cfRule type="cellIs" dxfId="27823" priority="41531" operator="lessThan">
      <formula>0</formula>
    </cfRule>
  </conditionalFormatting>
  <conditionalFormatting sqref="Q719">
    <cfRule type="expression" dxfId="27822" priority="41529">
      <formula>$I719=0</formula>
    </cfRule>
  </conditionalFormatting>
  <conditionalFormatting sqref="R719:T719">
    <cfRule type="expression" dxfId="27821" priority="41528">
      <formula>$I719=0</formula>
    </cfRule>
  </conditionalFormatting>
  <conditionalFormatting sqref="S719:T719">
    <cfRule type="cellIs" dxfId="27820" priority="41526" operator="lessThan">
      <formula>0</formula>
    </cfRule>
    <cfRule type="cellIs" dxfId="27819" priority="41527" operator="lessThan">
      <formula>0</formula>
    </cfRule>
  </conditionalFormatting>
  <conditionalFormatting sqref="U719">
    <cfRule type="expression" dxfId="27818" priority="41525">
      <formula>$I719=0</formula>
    </cfRule>
  </conditionalFormatting>
  <conditionalFormatting sqref="B720">
    <cfRule type="expression" dxfId="27817" priority="41524">
      <formula>$I720=0</formula>
    </cfRule>
  </conditionalFormatting>
  <conditionalFormatting sqref="F720">
    <cfRule type="expression" dxfId="27816" priority="41523">
      <formula>$I720=0</formula>
    </cfRule>
  </conditionalFormatting>
  <conditionalFormatting sqref="I720">
    <cfRule type="expression" dxfId="27815" priority="41522">
      <formula>$I720=0</formula>
    </cfRule>
  </conditionalFormatting>
  <conditionalFormatting sqref="K720">
    <cfRule type="expression" dxfId="27814" priority="41521">
      <formula>$I720=0</formula>
    </cfRule>
  </conditionalFormatting>
  <conditionalFormatting sqref="M720">
    <cfRule type="expression" dxfId="27813" priority="41520">
      <formula>$I720=0</formula>
    </cfRule>
  </conditionalFormatting>
  <conditionalFormatting sqref="Q720">
    <cfRule type="expression" dxfId="27812" priority="41519">
      <formula>$I720=0</formula>
    </cfRule>
  </conditionalFormatting>
  <conditionalFormatting sqref="U720">
    <cfRule type="expression" dxfId="27811" priority="41518">
      <formula>$I720=0</formula>
    </cfRule>
  </conditionalFormatting>
  <conditionalFormatting sqref="B721">
    <cfRule type="expression" dxfId="27810" priority="41514">
      <formula>$I721=0</formula>
    </cfRule>
  </conditionalFormatting>
  <conditionalFormatting sqref="C721:E721">
    <cfRule type="expression" dxfId="27809" priority="41513">
      <formula>$I721=0</formula>
    </cfRule>
  </conditionalFormatting>
  <conditionalFormatting sqref="D721:E721">
    <cfRule type="cellIs" dxfId="27808" priority="41511" operator="lessThan">
      <formula>0</formula>
    </cfRule>
    <cfRule type="cellIs" dxfId="27807" priority="41512" operator="lessThan">
      <formula>0</formula>
    </cfRule>
  </conditionalFormatting>
  <conditionalFormatting sqref="F721">
    <cfRule type="expression" dxfId="27806" priority="41510">
      <formula>$I721=0</formula>
    </cfRule>
  </conditionalFormatting>
  <conditionalFormatting sqref="G721:H721">
    <cfRule type="cellIs" dxfId="27805" priority="41507" operator="lessThan">
      <formula>0</formula>
    </cfRule>
    <cfRule type="cellIs" dxfId="27804" priority="41508" operator="lessThan">
      <formula>0</formula>
    </cfRule>
  </conditionalFormatting>
  <conditionalFormatting sqref="I721">
    <cfRule type="expression" dxfId="27803" priority="41506">
      <formula>$I721=0</formula>
    </cfRule>
  </conditionalFormatting>
  <conditionalFormatting sqref="J721">
    <cfRule type="expression" dxfId="27802" priority="41505">
      <formula>$I721=0</formula>
    </cfRule>
  </conditionalFormatting>
  <conditionalFormatting sqref="K721">
    <cfRule type="expression" dxfId="27801" priority="41502">
      <formula>$I721=0</formula>
    </cfRule>
  </conditionalFormatting>
  <conditionalFormatting sqref="M721">
    <cfRule type="expression" dxfId="27800" priority="41498">
      <formula>$I721=0</formula>
    </cfRule>
  </conditionalFormatting>
  <conditionalFormatting sqref="N721:P721">
    <cfRule type="expression" dxfId="27799" priority="41497">
      <formula>$I721=0</formula>
    </cfRule>
  </conditionalFormatting>
  <conditionalFormatting sqref="O721:P721">
    <cfRule type="cellIs" dxfId="27798" priority="41495" operator="lessThan">
      <formula>0</formula>
    </cfRule>
    <cfRule type="cellIs" dxfId="27797" priority="41496" operator="lessThan">
      <formula>0</formula>
    </cfRule>
  </conditionalFormatting>
  <conditionalFormatting sqref="Q721">
    <cfRule type="expression" dxfId="27796" priority="41494">
      <formula>$I721=0</formula>
    </cfRule>
  </conditionalFormatting>
  <conditionalFormatting sqref="R721:T721">
    <cfRule type="expression" dxfId="27795" priority="41493">
      <formula>$I721=0</formula>
    </cfRule>
  </conditionalFormatting>
  <conditionalFormatting sqref="S721:T721">
    <cfRule type="cellIs" dxfId="27794" priority="41491" operator="lessThan">
      <formula>0</formula>
    </cfRule>
    <cfRule type="cellIs" dxfId="27793" priority="41492" operator="lessThan">
      <formula>0</formula>
    </cfRule>
  </conditionalFormatting>
  <conditionalFormatting sqref="U721">
    <cfRule type="expression" dxfId="27792" priority="41490">
      <formula>$I721=0</formula>
    </cfRule>
  </conditionalFormatting>
  <conditionalFormatting sqref="B722">
    <cfRule type="expression" dxfId="27791" priority="41489">
      <formula>$I722=0</formula>
    </cfRule>
  </conditionalFormatting>
  <conditionalFormatting sqref="F722">
    <cfRule type="expression" dxfId="27790" priority="41488">
      <formula>$I722=0</formula>
    </cfRule>
  </conditionalFormatting>
  <conditionalFormatting sqref="I722">
    <cfRule type="expression" dxfId="27789" priority="41487">
      <formula>$I722=0</formula>
    </cfRule>
  </conditionalFormatting>
  <conditionalFormatting sqref="K722">
    <cfRule type="expression" dxfId="27788" priority="41486">
      <formula>$I722=0</formula>
    </cfRule>
  </conditionalFormatting>
  <conditionalFormatting sqref="M722">
    <cfRule type="expression" dxfId="27787" priority="41485">
      <formula>$I722=0</formula>
    </cfRule>
  </conditionalFormatting>
  <conditionalFormatting sqref="Q722">
    <cfRule type="expression" dxfId="27786" priority="41484">
      <formula>$I722=0</formula>
    </cfRule>
  </conditionalFormatting>
  <conditionalFormatting sqref="U722">
    <cfRule type="expression" dxfId="27785" priority="41483">
      <formula>$I722=0</formula>
    </cfRule>
  </conditionalFormatting>
  <conditionalFormatting sqref="B723">
    <cfRule type="expression" dxfId="27784" priority="41479">
      <formula>$I723=0</formula>
    </cfRule>
  </conditionalFormatting>
  <conditionalFormatting sqref="C723:E723">
    <cfRule type="expression" dxfId="27783" priority="41478">
      <formula>$I723=0</formula>
    </cfRule>
  </conditionalFormatting>
  <conditionalFormatting sqref="D723:E723">
    <cfRule type="cellIs" dxfId="27782" priority="41476" operator="lessThan">
      <formula>0</formula>
    </cfRule>
    <cfRule type="cellIs" dxfId="27781" priority="41477" operator="lessThan">
      <formula>0</formula>
    </cfRule>
  </conditionalFormatting>
  <conditionalFormatting sqref="F723">
    <cfRule type="expression" dxfId="27780" priority="41475">
      <formula>$I723=0</formula>
    </cfRule>
  </conditionalFormatting>
  <conditionalFormatting sqref="G723:H723">
    <cfRule type="cellIs" dxfId="27779" priority="41472" operator="lessThan">
      <formula>0</formula>
    </cfRule>
    <cfRule type="cellIs" dxfId="27778" priority="41473" operator="lessThan">
      <formula>0</formula>
    </cfRule>
  </conditionalFormatting>
  <conditionalFormatting sqref="I723">
    <cfRule type="expression" dxfId="27777" priority="41471">
      <formula>$I723=0</formula>
    </cfRule>
  </conditionalFormatting>
  <conditionalFormatting sqref="J723">
    <cfRule type="expression" dxfId="27776" priority="41470">
      <formula>$I723=0</formula>
    </cfRule>
  </conditionalFormatting>
  <conditionalFormatting sqref="K723">
    <cfRule type="expression" dxfId="27775" priority="41467">
      <formula>$I723=0</formula>
    </cfRule>
  </conditionalFormatting>
  <conditionalFormatting sqref="M723">
    <cfRule type="expression" dxfId="27774" priority="41463">
      <formula>$I723=0</formula>
    </cfRule>
  </conditionalFormatting>
  <conditionalFormatting sqref="N723:P723">
    <cfRule type="expression" dxfId="27773" priority="41462">
      <formula>$I723=0</formula>
    </cfRule>
  </conditionalFormatting>
  <conditionalFormatting sqref="O723:P723">
    <cfRule type="cellIs" dxfId="27772" priority="41460" operator="lessThan">
      <formula>0</formula>
    </cfRule>
    <cfRule type="cellIs" dxfId="27771" priority="41461" operator="lessThan">
      <formula>0</formula>
    </cfRule>
  </conditionalFormatting>
  <conditionalFormatting sqref="Q723">
    <cfRule type="expression" dxfId="27770" priority="41459">
      <formula>$I723=0</formula>
    </cfRule>
  </conditionalFormatting>
  <conditionalFormatting sqref="R723:T723">
    <cfRule type="expression" dxfId="27769" priority="41458">
      <formula>$I723=0</formula>
    </cfRule>
  </conditionalFormatting>
  <conditionalFormatting sqref="S723:T723">
    <cfRule type="cellIs" dxfId="27768" priority="41456" operator="lessThan">
      <formula>0</formula>
    </cfRule>
    <cfRule type="cellIs" dxfId="27767" priority="41457" operator="lessThan">
      <formula>0</formula>
    </cfRule>
  </conditionalFormatting>
  <conditionalFormatting sqref="U723">
    <cfRule type="expression" dxfId="27766" priority="41455">
      <formula>$I723=0</formula>
    </cfRule>
  </conditionalFormatting>
  <conditionalFormatting sqref="B724">
    <cfRule type="expression" dxfId="27765" priority="41454">
      <formula>$I724=0</formula>
    </cfRule>
  </conditionalFormatting>
  <conditionalFormatting sqref="F724">
    <cfRule type="expression" dxfId="27764" priority="41453">
      <formula>$I724=0</formula>
    </cfRule>
  </conditionalFormatting>
  <conditionalFormatting sqref="I724">
    <cfRule type="expression" dxfId="27763" priority="41452">
      <formula>$I724=0</formula>
    </cfRule>
  </conditionalFormatting>
  <conditionalFormatting sqref="K724">
    <cfRule type="expression" dxfId="27762" priority="41451">
      <formula>$I724=0</formula>
    </cfRule>
  </conditionalFormatting>
  <conditionalFormatting sqref="M724">
    <cfRule type="expression" dxfId="27761" priority="41450">
      <formula>$I724=0</formula>
    </cfRule>
  </conditionalFormatting>
  <conditionalFormatting sqref="Q724">
    <cfRule type="expression" dxfId="27760" priority="41449">
      <formula>$I724=0</formula>
    </cfRule>
  </conditionalFormatting>
  <conditionalFormatting sqref="U724">
    <cfRule type="expression" dxfId="27759" priority="41448">
      <formula>$I724=0</formula>
    </cfRule>
  </conditionalFormatting>
  <conditionalFormatting sqref="B725">
    <cfRule type="expression" dxfId="27758" priority="41444">
      <formula>$I725=0</formula>
    </cfRule>
  </conditionalFormatting>
  <conditionalFormatting sqref="C725:E725">
    <cfRule type="expression" dxfId="27757" priority="41443">
      <formula>$I725=0</formula>
    </cfRule>
  </conditionalFormatting>
  <conditionalFormatting sqref="D725:E725">
    <cfRule type="cellIs" dxfId="27756" priority="41441" operator="lessThan">
      <formula>0</formula>
    </cfRule>
    <cfRule type="cellIs" dxfId="27755" priority="41442" operator="lessThan">
      <formula>0</formula>
    </cfRule>
  </conditionalFormatting>
  <conditionalFormatting sqref="F725">
    <cfRule type="expression" dxfId="27754" priority="41440">
      <formula>$I725=0</formula>
    </cfRule>
  </conditionalFormatting>
  <conditionalFormatting sqref="G725:H725">
    <cfRule type="cellIs" dxfId="27753" priority="41437" operator="lessThan">
      <formula>0</formula>
    </cfRule>
    <cfRule type="cellIs" dxfId="27752" priority="41438" operator="lessThan">
      <formula>0</formula>
    </cfRule>
  </conditionalFormatting>
  <conditionalFormatting sqref="I725">
    <cfRule type="expression" dxfId="27751" priority="41436">
      <formula>$I725=0</formula>
    </cfRule>
  </conditionalFormatting>
  <conditionalFormatting sqref="J725">
    <cfRule type="expression" dxfId="27750" priority="41435">
      <formula>$I725=0</formula>
    </cfRule>
  </conditionalFormatting>
  <conditionalFormatting sqref="K725">
    <cfRule type="expression" dxfId="27749" priority="41432">
      <formula>$I725=0</formula>
    </cfRule>
  </conditionalFormatting>
  <conditionalFormatting sqref="M725">
    <cfRule type="expression" dxfId="27748" priority="41428">
      <formula>$I725=0</formula>
    </cfRule>
  </conditionalFormatting>
  <conditionalFormatting sqref="N725:P725">
    <cfRule type="expression" dxfId="27747" priority="41427">
      <formula>$I725=0</formula>
    </cfRule>
  </conditionalFormatting>
  <conditionalFormatting sqref="O725:P725">
    <cfRule type="cellIs" dxfId="27746" priority="41425" operator="lessThan">
      <formula>0</formula>
    </cfRule>
    <cfRule type="cellIs" dxfId="27745" priority="41426" operator="lessThan">
      <formula>0</formula>
    </cfRule>
  </conditionalFormatting>
  <conditionalFormatting sqref="Q725">
    <cfRule type="expression" dxfId="27744" priority="41424">
      <formula>$I725=0</formula>
    </cfRule>
  </conditionalFormatting>
  <conditionalFormatting sqref="R725:T725">
    <cfRule type="expression" dxfId="27743" priority="41423">
      <formula>$I725=0</formula>
    </cfRule>
  </conditionalFormatting>
  <conditionalFormatting sqref="S725:T725">
    <cfRule type="cellIs" dxfId="27742" priority="41421" operator="lessThan">
      <formula>0</formula>
    </cfRule>
    <cfRule type="cellIs" dxfId="27741" priority="41422" operator="lessThan">
      <formula>0</formula>
    </cfRule>
  </conditionalFormatting>
  <conditionalFormatting sqref="U725">
    <cfRule type="expression" dxfId="27740" priority="41420">
      <formula>$I725=0</formula>
    </cfRule>
  </conditionalFormatting>
  <conditionalFormatting sqref="B726">
    <cfRule type="expression" dxfId="27739" priority="41419">
      <formula>$I726=0</formula>
    </cfRule>
  </conditionalFormatting>
  <conditionalFormatting sqref="F726">
    <cfRule type="expression" dxfId="27738" priority="41418">
      <formula>$I726=0</formula>
    </cfRule>
  </conditionalFormatting>
  <conditionalFormatting sqref="I726">
    <cfRule type="expression" dxfId="27737" priority="41417">
      <formula>$I726=0</formula>
    </cfRule>
  </conditionalFormatting>
  <conditionalFormatting sqref="K726">
    <cfRule type="expression" dxfId="27736" priority="41416">
      <formula>$I726=0</formula>
    </cfRule>
  </conditionalFormatting>
  <conditionalFormatting sqref="M726">
    <cfRule type="expression" dxfId="27735" priority="41415">
      <formula>$I726=0</formula>
    </cfRule>
  </conditionalFormatting>
  <conditionalFormatting sqref="Q726">
    <cfRule type="expression" dxfId="27734" priority="41414">
      <formula>$I726=0</formula>
    </cfRule>
  </conditionalFormatting>
  <conditionalFormatting sqref="U726">
    <cfRule type="expression" dxfId="27733" priority="41413">
      <formula>$I726=0</formula>
    </cfRule>
  </conditionalFormatting>
  <conditionalFormatting sqref="B727">
    <cfRule type="expression" dxfId="27732" priority="41409">
      <formula>$I727=0</formula>
    </cfRule>
  </conditionalFormatting>
  <conditionalFormatting sqref="C727:E727">
    <cfRule type="expression" dxfId="27731" priority="41408">
      <formula>$I727=0</formula>
    </cfRule>
  </conditionalFormatting>
  <conditionalFormatting sqref="D727:E727">
    <cfRule type="cellIs" dxfId="27730" priority="41406" operator="lessThan">
      <formula>0</formula>
    </cfRule>
    <cfRule type="cellIs" dxfId="27729" priority="41407" operator="lessThan">
      <formula>0</formula>
    </cfRule>
  </conditionalFormatting>
  <conditionalFormatting sqref="F727">
    <cfRule type="expression" dxfId="27728" priority="41405">
      <formula>$I727=0</formula>
    </cfRule>
  </conditionalFormatting>
  <conditionalFormatting sqref="G727:H727">
    <cfRule type="cellIs" dxfId="27727" priority="41402" operator="lessThan">
      <formula>0</formula>
    </cfRule>
    <cfRule type="cellIs" dxfId="27726" priority="41403" operator="lessThan">
      <formula>0</formula>
    </cfRule>
  </conditionalFormatting>
  <conditionalFormatting sqref="I727">
    <cfRule type="expression" dxfId="27725" priority="41401">
      <formula>$I727=0</formula>
    </cfRule>
  </conditionalFormatting>
  <conditionalFormatting sqref="J727">
    <cfRule type="expression" dxfId="27724" priority="41400">
      <formula>$I727=0</formula>
    </cfRule>
  </conditionalFormatting>
  <conditionalFormatting sqref="K727">
    <cfRule type="expression" dxfId="27723" priority="41397">
      <formula>$I727=0</formula>
    </cfRule>
  </conditionalFormatting>
  <conditionalFormatting sqref="M727">
    <cfRule type="expression" dxfId="27722" priority="41393">
      <formula>$I727=0</formula>
    </cfRule>
  </conditionalFormatting>
  <conditionalFormatting sqref="N727:P727">
    <cfRule type="expression" dxfId="27721" priority="41392">
      <formula>$I727=0</formula>
    </cfRule>
  </conditionalFormatting>
  <conditionalFormatting sqref="O727:P727">
    <cfRule type="cellIs" dxfId="27720" priority="41390" operator="lessThan">
      <formula>0</formula>
    </cfRule>
    <cfRule type="cellIs" dxfId="27719" priority="41391" operator="lessThan">
      <formula>0</formula>
    </cfRule>
  </conditionalFormatting>
  <conditionalFormatting sqref="Q727">
    <cfRule type="expression" dxfId="27718" priority="41389">
      <formula>$I727=0</formula>
    </cfRule>
  </conditionalFormatting>
  <conditionalFormatting sqref="R727:T727">
    <cfRule type="expression" dxfId="27717" priority="41388">
      <formula>$I727=0</formula>
    </cfRule>
  </conditionalFormatting>
  <conditionalFormatting sqref="S727:T727">
    <cfRule type="cellIs" dxfId="27716" priority="41386" operator="lessThan">
      <formula>0</formula>
    </cfRule>
    <cfRule type="cellIs" dxfId="27715" priority="41387" operator="lessThan">
      <formula>0</formula>
    </cfRule>
  </conditionalFormatting>
  <conditionalFormatting sqref="U727">
    <cfRule type="expression" dxfId="27714" priority="41385">
      <formula>$I727=0</formula>
    </cfRule>
  </conditionalFormatting>
  <conditionalFormatting sqref="B728">
    <cfRule type="expression" dxfId="27713" priority="41384">
      <formula>$I728=0</formula>
    </cfRule>
  </conditionalFormatting>
  <conditionalFormatting sqref="F728">
    <cfRule type="expression" dxfId="27712" priority="41383">
      <formula>$I728=0</formula>
    </cfRule>
  </conditionalFormatting>
  <conditionalFormatting sqref="I728">
    <cfRule type="expression" dxfId="27711" priority="41382">
      <formula>$I728=0</formula>
    </cfRule>
  </conditionalFormatting>
  <conditionalFormatting sqref="K728">
    <cfRule type="expression" dxfId="27710" priority="41381">
      <formula>$I728=0</formula>
    </cfRule>
  </conditionalFormatting>
  <conditionalFormatting sqref="M728">
    <cfRule type="expression" dxfId="27709" priority="41380">
      <formula>$I728=0</formula>
    </cfRule>
  </conditionalFormatting>
  <conditionalFormatting sqref="Q728">
    <cfRule type="expression" dxfId="27708" priority="41379">
      <formula>$I728=0</formula>
    </cfRule>
  </conditionalFormatting>
  <conditionalFormatting sqref="U728">
    <cfRule type="expression" dxfId="27707" priority="41378">
      <formula>$I728=0</formula>
    </cfRule>
  </conditionalFormatting>
  <conditionalFormatting sqref="B729">
    <cfRule type="expression" dxfId="27706" priority="41374">
      <formula>$I729=0</formula>
    </cfRule>
  </conditionalFormatting>
  <conditionalFormatting sqref="C729:E729">
    <cfRule type="expression" dxfId="27705" priority="41373">
      <formula>$I729=0</formula>
    </cfRule>
  </conditionalFormatting>
  <conditionalFormatting sqref="D729:E729">
    <cfRule type="cellIs" dxfId="27704" priority="41371" operator="lessThan">
      <formula>0</formula>
    </cfRule>
    <cfRule type="cellIs" dxfId="27703" priority="41372" operator="lessThan">
      <formula>0</formula>
    </cfRule>
  </conditionalFormatting>
  <conditionalFormatting sqref="F729">
    <cfRule type="expression" dxfId="27702" priority="41370">
      <formula>$I729=0</formula>
    </cfRule>
  </conditionalFormatting>
  <conditionalFormatting sqref="G729:H729">
    <cfRule type="cellIs" dxfId="27701" priority="41367" operator="lessThan">
      <formula>0</formula>
    </cfRule>
    <cfRule type="cellIs" dxfId="27700" priority="41368" operator="lessThan">
      <formula>0</formula>
    </cfRule>
  </conditionalFormatting>
  <conditionalFormatting sqref="I729">
    <cfRule type="expression" dxfId="27699" priority="41366">
      <formula>$I729=0</formula>
    </cfRule>
  </conditionalFormatting>
  <conditionalFormatting sqref="J729">
    <cfRule type="expression" dxfId="27698" priority="41365">
      <formula>$I729=0</formula>
    </cfRule>
  </conditionalFormatting>
  <conditionalFormatting sqref="K729">
    <cfRule type="expression" dxfId="27697" priority="41362">
      <formula>$I729=0</formula>
    </cfRule>
  </conditionalFormatting>
  <conditionalFormatting sqref="M729">
    <cfRule type="expression" dxfId="27696" priority="41358">
      <formula>$I729=0</formula>
    </cfRule>
  </conditionalFormatting>
  <conditionalFormatting sqref="N729:P729">
    <cfRule type="expression" dxfId="27695" priority="41357">
      <formula>$I729=0</formula>
    </cfRule>
  </conditionalFormatting>
  <conditionalFormatting sqref="O729:P729">
    <cfRule type="cellIs" dxfId="27694" priority="41355" operator="lessThan">
      <formula>0</formula>
    </cfRule>
    <cfRule type="cellIs" dxfId="27693" priority="41356" operator="lessThan">
      <formula>0</formula>
    </cfRule>
  </conditionalFormatting>
  <conditionalFormatting sqref="Q729">
    <cfRule type="expression" dxfId="27692" priority="41354">
      <formula>$I729=0</formula>
    </cfRule>
  </conditionalFormatting>
  <conditionalFormatting sqref="R729:T729">
    <cfRule type="expression" dxfId="27691" priority="41353">
      <formula>$I729=0</formula>
    </cfRule>
  </conditionalFormatting>
  <conditionalFormatting sqref="S729:T729">
    <cfRule type="cellIs" dxfId="27690" priority="41351" operator="lessThan">
      <formula>0</formula>
    </cfRule>
    <cfRule type="cellIs" dxfId="27689" priority="41352" operator="lessThan">
      <formula>0</formula>
    </cfRule>
  </conditionalFormatting>
  <conditionalFormatting sqref="U729">
    <cfRule type="expression" dxfId="27688" priority="41350">
      <formula>$I729=0</formula>
    </cfRule>
  </conditionalFormatting>
  <conditionalFormatting sqref="B730">
    <cfRule type="expression" dxfId="27687" priority="41349">
      <formula>$I730=0</formula>
    </cfRule>
  </conditionalFormatting>
  <conditionalFormatting sqref="F730">
    <cfRule type="expression" dxfId="27686" priority="41348">
      <formula>$I730=0</formula>
    </cfRule>
  </conditionalFormatting>
  <conditionalFormatting sqref="I730">
    <cfRule type="expression" dxfId="27685" priority="41347">
      <formula>$I730=0</formula>
    </cfRule>
  </conditionalFormatting>
  <conditionalFormatting sqref="K730">
    <cfRule type="expression" dxfId="27684" priority="41346">
      <formula>$I730=0</formula>
    </cfRule>
  </conditionalFormatting>
  <conditionalFormatting sqref="M730">
    <cfRule type="expression" dxfId="27683" priority="41345">
      <formula>$I730=0</formula>
    </cfRule>
  </conditionalFormatting>
  <conditionalFormatting sqref="Q730">
    <cfRule type="expression" dxfId="27682" priority="41344">
      <formula>$I730=0</formula>
    </cfRule>
  </conditionalFormatting>
  <conditionalFormatting sqref="U730">
    <cfRule type="expression" dxfId="27681" priority="41343">
      <formula>$I730=0</formula>
    </cfRule>
  </conditionalFormatting>
  <conditionalFormatting sqref="B731">
    <cfRule type="expression" dxfId="27680" priority="41339">
      <formula>$I731=0</formula>
    </cfRule>
  </conditionalFormatting>
  <conditionalFormatting sqref="C731:E731">
    <cfRule type="expression" dxfId="27679" priority="41338">
      <formula>$I731=0</formula>
    </cfRule>
  </conditionalFormatting>
  <conditionalFormatting sqref="D731:E731">
    <cfRule type="cellIs" dxfId="27678" priority="41336" operator="lessThan">
      <formula>0</formula>
    </cfRule>
    <cfRule type="cellIs" dxfId="27677" priority="41337" operator="lessThan">
      <formula>0</formula>
    </cfRule>
  </conditionalFormatting>
  <conditionalFormatting sqref="F731">
    <cfRule type="expression" dxfId="27676" priority="41335">
      <formula>$I731=0</formula>
    </cfRule>
  </conditionalFormatting>
  <conditionalFormatting sqref="G731:H731">
    <cfRule type="cellIs" dxfId="27675" priority="41332" operator="lessThan">
      <formula>0</formula>
    </cfRule>
    <cfRule type="cellIs" dxfId="27674" priority="41333" operator="lessThan">
      <formula>0</formula>
    </cfRule>
  </conditionalFormatting>
  <conditionalFormatting sqref="I731">
    <cfRule type="expression" dxfId="27673" priority="41331">
      <formula>$I731=0</formula>
    </cfRule>
  </conditionalFormatting>
  <conditionalFormatting sqref="J731">
    <cfRule type="expression" dxfId="27672" priority="41330">
      <formula>$I731=0</formula>
    </cfRule>
  </conditionalFormatting>
  <conditionalFormatting sqref="K731">
    <cfRule type="expression" dxfId="27671" priority="41327">
      <formula>$I731=0</formula>
    </cfRule>
  </conditionalFormatting>
  <conditionalFormatting sqref="M731">
    <cfRule type="expression" dxfId="27670" priority="41323">
      <formula>$I731=0</formula>
    </cfRule>
  </conditionalFormatting>
  <conditionalFormatting sqref="N731:P731">
    <cfRule type="expression" dxfId="27669" priority="41322">
      <formula>$I731=0</formula>
    </cfRule>
  </conditionalFormatting>
  <conditionalFormatting sqref="O731:P731">
    <cfRule type="cellIs" dxfId="27668" priority="41320" operator="lessThan">
      <formula>0</formula>
    </cfRule>
    <cfRule type="cellIs" dxfId="27667" priority="41321" operator="lessThan">
      <formula>0</formula>
    </cfRule>
  </conditionalFormatting>
  <conditionalFormatting sqref="Q731">
    <cfRule type="expression" dxfId="27666" priority="41319">
      <formula>$I731=0</formula>
    </cfRule>
  </conditionalFormatting>
  <conditionalFormatting sqref="R731:T731">
    <cfRule type="expression" dxfId="27665" priority="41318">
      <formula>$I731=0</formula>
    </cfRule>
  </conditionalFormatting>
  <conditionalFormatting sqref="S731:T731">
    <cfRule type="cellIs" dxfId="27664" priority="41316" operator="lessThan">
      <formula>0</formula>
    </cfRule>
    <cfRule type="cellIs" dxfId="27663" priority="41317" operator="lessThan">
      <formula>0</formula>
    </cfRule>
  </conditionalFormatting>
  <conditionalFormatting sqref="U731">
    <cfRule type="expression" dxfId="27662" priority="41315">
      <formula>$I731=0</formula>
    </cfRule>
  </conditionalFormatting>
  <conditionalFormatting sqref="B732">
    <cfRule type="expression" dxfId="27661" priority="41314">
      <formula>$I732=0</formula>
    </cfRule>
  </conditionalFormatting>
  <conditionalFormatting sqref="F732">
    <cfRule type="expression" dxfId="27660" priority="41313">
      <formula>$I732=0</formula>
    </cfRule>
  </conditionalFormatting>
  <conditionalFormatting sqref="I732">
    <cfRule type="expression" dxfId="27659" priority="41312">
      <formula>$I732=0</formula>
    </cfRule>
  </conditionalFormatting>
  <conditionalFormatting sqref="K732">
    <cfRule type="expression" dxfId="27658" priority="41311">
      <formula>$I732=0</formula>
    </cfRule>
  </conditionalFormatting>
  <conditionalFormatting sqref="M732">
    <cfRule type="expression" dxfId="27657" priority="41310">
      <formula>$I732=0</formula>
    </cfRule>
  </conditionalFormatting>
  <conditionalFormatting sqref="Q732">
    <cfRule type="expression" dxfId="27656" priority="41309">
      <formula>$I732=0</formula>
    </cfRule>
  </conditionalFormatting>
  <conditionalFormatting sqref="U732">
    <cfRule type="expression" dxfId="27655" priority="41308">
      <formula>$I732=0</formula>
    </cfRule>
  </conditionalFormatting>
  <conditionalFormatting sqref="B733">
    <cfRule type="expression" dxfId="27654" priority="41304">
      <formula>$I733=0</formula>
    </cfRule>
  </conditionalFormatting>
  <conditionalFormatting sqref="C733:E733">
    <cfRule type="expression" dxfId="27653" priority="41303">
      <formula>$I733=0</formula>
    </cfRule>
  </conditionalFormatting>
  <conditionalFormatting sqref="D733:E733">
    <cfRule type="cellIs" dxfId="27652" priority="41301" operator="lessThan">
      <formula>0</formula>
    </cfRule>
    <cfRule type="cellIs" dxfId="27651" priority="41302" operator="lessThan">
      <formula>0</formula>
    </cfRule>
  </conditionalFormatting>
  <conditionalFormatting sqref="F733">
    <cfRule type="expression" dxfId="27650" priority="41300">
      <formula>$I733=0</formula>
    </cfRule>
  </conditionalFormatting>
  <conditionalFormatting sqref="G733:H733">
    <cfRule type="cellIs" dxfId="27649" priority="41297" operator="lessThan">
      <formula>0</formula>
    </cfRule>
    <cfRule type="cellIs" dxfId="27648" priority="41298" operator="lessThan">
      <formula>0</formula>
    </cfRule>
  </conditionalFormatting>
  <conditionalFormatting sqref="I733">
    <cfRule type="expression" dxfId="27647" priority="41296">
      <formula>$I733=0</formula>
    </cfRule>
  </conditionalFormatting>
  <conditionalFormatting sqref="J733">
    <cfRule type="expression" dxfId="27646" priority="41295">
      <formula>$I733=0</formula>
    </cfRule>
  </conditionalFormatting>
  <conditionalFormatting sqref="K733">
    <cfRule type="expression" dxfId="27645" priority="41292">
      <formula>$I733=0</formula>
    </cfRule>
  </conditionalFormatting>
  <conditionalFormatting sqref="M733">
    <cfRule type="expression" dxfId="27644" priority="41288">
      <formula>$I733=0</formula>
    </cfRule>
  </conditionalFormatting>
  <conditionalFormatting sqref="N733:P733">
    <cfRule type="expression" dxfId="27643" priority="41287">
      <formula>$I733=0</formula>
    </cfRule>
  </conditionalFormatting>
  <conditionalFormatting sqref="O733:P733">
    <cfRule type="cellIs" dxfId="27642" priority="41285" operator="lessThan">
      <formula>0</formula>
    </cfRule>
    <cfRule type="cellIs" dxfId="27641" priority="41286" operator="lessThan">
      <formula>0</formula>
    </cfRule>
  </conditionalFormatting>
  <conditionalFormatting sqref="Q733">
    <cfRule type="expression" dxfId="27640" priority="41284">
      <formula>$I733=0</formula>
    </cfRule>
  </conditionalFormatting>
  <conditionalFormatting sqref="R733:T733">
    <cfRule type="expression" dxfId="27639" priority="41283">
      <formula>$I733=0</formula>
    </cfRule>
  </conditionalFormatting>
  <conditionalFormatting sqref="S733:T733">
    <cfRule type="cellIs" dxfId="27638" priority="41281" operator="lessThan">
      <formula>0</formula>
    </cfRule>
    <cfRule type="cellIs" dxfId="27637" priority="41282" operator="lessThan">
      <formula>0</formula>
    </cfRule>
  </conditionalFormatting>
  <conditionalFormatting sqref="U733">
    <cfRule type="expression" dxfId="27636" priority="41280">
      <formula>$I733=0</formula>
    </cfRule>
  </conditionalFormatting>
  <conditionalFormatting sqref="B734">
    <cfRule type="expression" dxfId="27635" priority="41279">
      <formula>$I734=0</formula>
    </cfRule>
  </conditionalFormatting>
  <conditionalFormatting sqref="F734">
    <cfRule type="expression" dxfId="27634" priority="41278">
      <formula>$I734=0</formula>
    </cfRule>
  </conditionalFormatting>
  <conditionalFormatting sqref="I734">
    <cfRule type="expression" dxfId="27633" priority="41277">
      <formula>$I734=0</formula>
    </cfRule>
  </conditionalFormatting>
  <conditionalFormatting sqref="K734">
    <cfRule type="expression" dxfId="27632" priority="41276">
      <formula>$I734=0</formula>
    </cfRule>
  </conditionalFormatting>
  <conditionalFormatting sqref="M734">
    <cfRule type="expression" dxfId="27631" priority="41275">
      <formula>$I734=0</formula>
    </cfRule>
  </conditionalFormatting>
  <conditionalFormatting sqref="Q734">
    <cfRule type="expression" dxfId="27630" priority="41274">
      <formula>$I734=0</formula>
    </cfRule>
  </conditionalFormatting>
  <conditionalFormatting sqref="U734">
    <cfRule type="expression" dxfId="27629" priority="41273">
      <formula>$I734=0</formula>
    </cfRule>
  </conditionalFormatting>
  <conditionalFormatting sqref="B735">
    <cfRule type="expression" dxfId="27628" priority="41269">
      <formula>$I735=0</formula>
    </cfRule>
  </conditionalFormatting>
  <conditionalFormatting sqref="C735:E735">
    <cfRule type="expression" dxfId="27627" priority="41268">
      <formula>$I735=0</formula>
    </cfRule>
  </conditionalFormatting>
  <conditionalFormatting sqref="D735:E735">
    <cfRule type="cellIs" dxfId="27626" priority="41266" operator="lessThan">
      <formula>0</formula>
    </cfRule>
    <cfRule type="cellIs" dxfId="27625" priority="41267" operator="lessThan">
      <formula>0</formula>
    </cfRule>
  </conditionalFormatting>
  <conditionalFormatting sqref="F735">
    <cfRule type="expression" dxfId="27624" priority="41265">
      <formula>$I735=0</formula>
    </cfRule>
  </conditionalFormatting>
  <conditionalFormatting sqref="G735:H735">
    <cfRule type="cellIs" dxfId="27623" priority="41262" operator="lessThan">
      <formula>0</formula>
    </cfRule>
    <cfRule type="cellIs" dxfId="27622" priority="41263" operator="lessThan">
      <formula>0</formula>
    </cfRule>
  </conditionalFormatting>
  <conditionalFormatting sqref="I735">
    <cfRule type="expression" dxfId="27621" priority="41261">
      <formula>$I735=0</formula>
    </cfRule>
  </conditionalFormatting>
  <conditionalFormatting sqref="J735">
    <cfRule type="expression" dxfId="27620" priority="41260">
      <formula>$I735=0</formula>
    </cfRule>
  </conditionalFormatting>
  <conditionalFormatting sqref="K735">
    <cfRule type="expression" dxfId="27619" priority="41257">
      <formula>$I735=0</formula>
    </cfRule>
  </conditionalFormatting>
  <conditionalFormatting sqref="M735">
    <cfRule type="expression" dxfId="27618" priority="41253">
      <formula>$I735=0</formula>
    </cfRule>
  </conditionalFormatting>
  <conditionalFormatting sqref="N735:P735">
    <cfRule type="expression" dxfId="27617" priority="41252">
      <formula>$I735=0</formula>
    </cfRule>
  </conditionalFormatting>
  <conditionalFormatting sqref="O735:P735">
    <cfRule type="cellIs" dxfId="27616" priority="41250" operator="lessThan">
      <formula>0</formula>
    </cfRule>
    <cfRule type="cellIs" dxfId="27615" priority="41251" operator="lessThan">
      <formula>0</formula>
    </cfRule>
  </conditionalFormatting>
  <conditionalFormatting sqref="Q735">
    <cfRule type="expression" dxfId="27614" priority="41249">
      <formula>$I735=0</formula>
    </cfRule>
  </conditionalFormatting>
  <conditionalFormatting sqref="R735:T735">
    <cfRule type="expression" dxfId="27613" priority="41248">
      <formula>$I735=0</formula>
    </cfRule>
  </conditionalFormatting>
  <conditionalFormatting sqref="S735:T735">
    <cfRule type="cellIs" dxfId="27612" priority="41246" operator="lessThan">
      <formula>0</formula>
    </cfRule>
    <cfRule type="cellIs" dxfId="27611" priority="41247" operator="lessThan">
      <formula>0</formula>
    </cfRule>
  </conditionalFormatting>
  <conditionalFormatting sqref="U735">
    <cfRule type="expression" dxfId="27610" priority="41245">
      <formula>$I735=0</formula>
    </cfRule>
  </conditionalFormatting>
  <conditionalFormatting sqref="B736">
    <cfRule type="expression" dxfId="27609" priority="41244">
      <formula>$I736=0</formula>
    </cfRule>
  </conditionalFormatting>
  <conditionalFormatting sqref="F736">
    <cfRule type="expression" dxfId="27608" priority="41243">
      <formula>$I736=0</formula>
    </cfRule>
  </conditionalFormatting>
  <conditionalFormatting sqref="I736">
    <cfRule type="expression" dxfId="27607" priority="41242">
      <formula>$I736=0</formula>
    </cfRule>
  </conditionalFormatting>
  <conditionalFormatting sqref="K736">
    <cfRule type="expression" dxfId="27606" priority="41241">
      <formula>$I736=0</formula>
    </cfRule>
  </conditionalFormatting>
  <conditionalFormatting sqref="M736">
    <cfRule type="expression" dxfId="27605" priority="41240">
      <formula>$I736=0</formula>
    </cfRule>
  </conditionalFormatting>
  <conditionalFormatting sqref="Q736">
    <cfRule type="expression" dxfId="27604" priority="41239">
      <formula>$I736=0</formula>
    </cfRule>
  </conditionalFormatting>
  <conditionalFormatting sqref="U736">
    <cfRule type="expression" dxfId="27603" priority="41238">
      <formula>$I736=0</formula>
    </cfRule>
  </conditionalFormatting>
  <conditionalFormatting sqref="B737">
    <cfRule type="expression" dxfId="27602" priority="41234">
      <formula>$I737=0</formula>
    </cfRule>
  </conditionalFormatting>
  <conditionalFormatting sqref="C737:E737">
    <cfRule type="expression" dxfId="27601" priority="41233">
      <formula>$I737=0</formula>
    </cfRule>
  </conditionalFormatting>
  <conditionalFormatting sqref="D737:E737">
    <cfRule type="cellIs" dxfId="27600" priority="41231" operator="lessThan">
      <formula>0</formula>
    </cfRule>
    <cfRule type="cellIs" dxfId="27599" priority="41232" operator="lessThan">
      <formula>0</formula>
    </cfRule>
  </conditionalFormatting>
  <conditionalFormatting sqref="F737">
    <cfRule type="expression" dxfId="27598" priority="41230">
      <formula>$I737=0</formula>
    </cfRule>
  </conditionalFormatting>
  <conditionalFormatting sqref="G737:H737">
    <cfRule type="cellIs" dxfId="27597" priority="41227" operator="lessThan">
      <formula>0</formula>
    </cfRule>
    <cfRule type="cellIs" dxfId="27596" priority="41228" operator="lessThan">
      <formula>0</formula>
    </cfRule>
  </conditionalFormatting>
  <conditionalFormatting sqref="I737">
    <cfRule type="expression" dxfId="27595" priority="41226">
      <formula>$I737=0</formula>
    </cfRule>
  </conditionalFormatting>
  <conditionalFormatting sqref="J737">
    <cfRule type="expression" dxfId="27594" priority="41225">
      <formula>$I737=0</formula>
    </cfRule>
  </conditionalFormatting>
  <conditionalFormatting sqref="K737">
    <cfRule type="expression" dxfId="27593" priority="41222">
      <formula>$I737=0</formula>
    </cfRule>
  </conditionalFormatting>
  <conditionalFormatting sqref="M737">
    <cfRule type="expression" dxfId="27592" priority="41218">
      <formula>$I737=0</formula>
    </cfRule>
  </conditionalFormatting>
  <conditionalFormatting sqref="N737:P737">
    <cfRule type="expression" dxfId="27591" priority="41217">
      <formula>$I737=0</formula>
    </cfRule>
  </conditionalFormatting>
  <conditionalFormatting sqref="O737:P737">
    <cfRule type="cellIs" dxfId="27590" priority="41215" operator="lessThan">
      <formula>0</formula>
    </cfRule>
    <cfRule type="cellIs" dxfId="27589" priority="41216" operator="lessThan">
      <formula>0</formula>
    </cfRule>
  </conditionalFormatting>
  <conditionalFormatting sqref="Q737">
    <cfRule type="expression" dxfId="27588" priority="41214">
      <formula>$I737=0</formula>
    </cfRule>
  </conditionalFormatting>
  <conditionalFormatting sqref="R737:T737">
    <cfRule type="expression" dxfId="27587" priority="41213">
      <formula>$I737=0</formula>
    </cfRule>
  </conditionalFormatting>
  <conditionalFormatting sqref="S737:T737">
    <cfRule type="cellIs" dxfId="27586" priority="41211" operator="lessThan">
      <formula>0</formula>
    </cfRule>
    <cfRule type="cellIs" dxfId="27585" priority="41212" operator="lessThan">
      <formula>0</formula>
    </cfRule>
  </conditionalFormatting>
  <conditionalFormatting sqref="U737">
    <cfRule type="expression" dxfId="27584" priority="41210">
      <formula>$I737=0</formula>
    </cfRule>
  </conditionalFormatting>
  <conditionalFormatting sqref="B738">
    <cfRule type="expression" dxfId="27583" priority="41209">
      <formula>$I738=0</formula>
    </cfRule>
  </conditionalFormatting>
  <conditionalFormatting sqref="F738">
    <cfRule type="expression" dxfId="27582" priority="41208">
      <formula>$I738=0</formula>
    </cfRule>
  </conditionalFormatting>
  <conditionalFormatting sqref="I738">
    <cfRule type="expression" dxfId="27581" priority="41207">
      <formula>$I738=0</formula>
    </cfRule>
  </conditionalFormatting>
  <conditionalFormatting sqref="K738">
    <cfRule type="expression" dxfId="27580" priority="41206">
      <formula>$I738=0</formula>
    </cfRule>
  </conditionalFormatting>
  <conditionalFormatting sqref="M738">
    <cfRule type="expression" dxfId="27579" priority="41205">
      <formula>$I738=0</formula>
    </cfRule>
  </conditionalFormatting>
  <conditionalFormatting sqref="Q738">
    <cfRule type="expression" dxfId="27578" priority="41204">
      <formula>$I738=0</formula>
    </cfRule>
  </conditionalFormatting>
  <conditionalFormatting sqref="U738">
    <cfRule type="expression" dxfId="27577" priority="41203">
      <formula>$I738=0</formula>
    </cfRule>
  </conditionalFormatting>
  <conditionalFormatting sqref="B739">
    <cfRule type="expression" dxfId="27576" priority="41199">
      <formula>$I739=0</formula>
    </cfRule>
  </conditionalFormatting>
  <conditionalFormatting sqref="C739:E739">
    <cfRule type="expression" dxfId="27575" priority="41198">
      <formula>$I739=0</formula>
    </cfRule>
  </conditionalFormatting>
  <conditionalFormatting sqref="D739:E739">
    <cfRule type="cellIs" dxfId="27574" priority="41196" operator="lessThan">
      <formula>0</formula>
    </cfRule>
    <cfRule type="cellIs" dxfId="27573" priority="41197" operator="lessThan">
      <formula>0</formula>
    </cfRule>
  </conditionalFormatting>
  <conditionalFormatting sqref="F739">
    <cfRule type="expression" dxfId="27572" priority="41195">
      <formula>$I739=0</formula>
    </cfRule>
  </conditionalFormatting>
  <conditionalFormatting sqref="G739:H739">
    <cfRule type="cellIs" dxfId="27571" priority="41192" operator="lessThan">
      <formula>0</formula>
    </cfRule>
    <cfRule type="cellIs" dxfId="27570" priority="41193" operator="lessThan">
      <formula>0</formula>
    </cfRule>
  </conditionalFormatting>
  <conditionalFormatting sqref="I739">
    <cfRule type="expression" dxfId="27569" priority="41191">
      <formula>$I739=0</formula>
    </cfRule>
  </conditionalFormatting>
  <conditionalFormatting sqref="J739">
    <cfRule type="expression" dxfId="27568" priority="41190">
      <formula>$I739=0</formula>
    </cfRule>
  </conditionalFormatting>
  <conditionalFormatting sqref="K739">
    <cfRule type="expression" dxfId="27567" priority="41187">
      <formula>$I739=0</formula>
    </cfRule>
  </conditionalFormatting>
  <conditionalFormatting sqref="M739">
    <cfRule type="expression" dxfId="27566" priority="41183">
      <formula>$I739=0</formula>
    </cfRule>
  </conditionalFormatting>
  <conditionalFormatting sqref="N739:P739">
    <cfRule type="expression" dxfId="27565" priority="41182">
      <formula>$I739=0</formula>
    </cfRule>
  </conditionalFormatting>
  <conditionalFormatting sqref="O739:P739">
    <cfRule type="cellIs" dxfId="27564" priority="41180" operator="lessThan">
      <formula>0</formula>
    </cfRule>
    <cfRule type="cellIs" dxfId="27563" priority="41181" operator="lessThan">
      <formula>0</formula>
    </cfRule>
  </conditionalFormatting>
  <conditionalFormatting sqref="Q739">
    <cfRule type="expression" dxfId="27562" priority="41179">
      <formula>$I739=0</formula>
    </cfRule>
  </conditionalFormatting>
  <conditionalFormatting sqref="R739:T739">
    <cfRule type="expression" dxfId="27561" priority="41178">
      <formula>$I739=0</formula>
    </cfRule>
  </conditionalFormatting>
  <conditionalFormatting sqref="S739:T739">
    <cfRule type="cellIs" dxfId="27560" priority="41176" operator="lessThan">
      <formula>0</formula>
    </cfRule>
    <cfRule type="cellIs" dxfId="27559" priority="41177" operator="lessThan">
      <formula>0</formula>
    </cfRule>
  </conditionalFormatting>
  <conditionalFormatting sqref="U739">
    <cfRule type="expression" dxfId="27558" priority="41175">
      <formula>$I739=0</formula>
    </cfRule>
  </conditionalFormatting>
  <conditionalFormatting sqref="B740">
    <cfRule type="expression" dxfId="27557" priority="41174">
      <formula>$I740=0</formula>
    </cfRule>
  </conditionalFormatting>
  <conditionalFormatting sqref="F740">
    <cfRule type="expression" dxfId="27556" priority="41173">
      <formula>$I740=0</formula>
    </cfRule>
  </conditionalFormatting>
  <conditionalFormatting sqref="I740">
    <cfRule type="expression" dxfId="27555" priority="41172">
      <formula>$I740=0</formula>
    </cfRule>
  </conditionalFormatting>
  <conditionalFormatting sqref="K740">
    <cfRule type="expression" dxfId="27554" priority="41171">
      <formula>$I740=0</formula>
    </cfRule>
  </conditionalFormatting>
  <conditionalFormatting sqref="M740">
    <cfRule type="expression" dxfId="27553" priority="41170">
      <formula>$I740=0</formula>
    </cfRule>
  </conditionalFormatting>
  <conditionalFormatting sqref="Q740">
    <cfRule type="expression" dxfId="27552" priority="41169">
      <formula>$I740=0</formula>
    </cfRule>
  </conditionalFormatting>
  <conditionalFormatting sqref="U740">
    <cfRule type="expression" dxfId="27551" priority="41168">
      <formula>$I740=0</formula>
    </cfRule>
  </conditionalFormatting>
  <conditionalFormatting sqref="B741">
    <cfRule type="expression" dxfId="27550" priority="41164">
      <formula>$I741=0</formula>
    </cfRule>
  </conditionalFormatting>
  <conditionalFormatting sqref="C741:E741">
    <cfRule type="expression" dxfId="27549" priority="41163">
      <formula>$I741=0</formula>
    </cfRule>
  </conditionalFormatting>
  <conditionalFormatting sqref="D741:E741">
    <cfRule type="cellIs" dxfId="27548" priority="41161" operator="lessThan">
      <formula>0</formula>
    </cfRule>
    <cfRule type="cellIs" dxfId="27547" priority="41162" operator="lessThan">
      <formula>0</formula>
    </cfRule>
  </conditionalFormatting>
  <conditionalFormatting sqref="F741">
    <cfRule type="expression" dxfId="27546" priority="41160">
      <formula>$I741=0</formula>
    </cfRule>
  </conditionalFormatting>
  <conditionalFormatting sqref="G741:H741">
    <cfRule type="cellIs" dxfId="27545" priority="41157" operator="lessThan">
      <formula>0</formula>
    </cfRule>
    <cfRule type="cellIs" dxfId="27544" priority="41158" operator="lessThan">
      <formula>0</formula>
    </cfRule>
  </conditionalFormatting>
  <conditionalFormatting sqref="I741">
    <cfRule type="expression" dxfId="27543" priority="41156">
      <formula>$I741=0</formula>
    </cfRule>
  </conditionalFormatting>
  <conditionalFormatting sqref="J741">
    <cfRule type="expression" dxfId="27542" priority="41155">
      <formula>$I741=0</formula>
    </cfRule>
  </conditionalFormatting>
  <conditionalFormatting sqref="K741">
    <cfRule type="expression" dxfId="27541" priority="41152">
      <formula>$I741=0</formula>
    </cfRule>
  </conditionalFormatting>
  <conditionalFormatting sqref="M741">
    <cfRule type="expression" dxfId="27540" priority="41148">
      <formula>$I741=0</formula>
    </cfRule>
  </conditionalFormatting>
  <conditionalFormatting sqref="N741:P741">
    <cfRule type="expression" dxfId="27539" priority="41147">
      <formula>$I741=0</formula>
    </cfRule>
  </conditionalFormatting>
  <conditionalFormatting sqref="O741:P741">
    <cfRule type="cellIs" dxfId="27538" priority="41145" operator="lessThan">
      <formula>0</formula>
    </cfRule>
    <cfRule type="cellIs" dxfId="27537" priority="41146" operator="lessThan">
      <formula>0</formula>
    </cfRule>
  </conditionalFormatting>
  <conditionalFormatting sqref="Q741">
    <cfRule type="expression" dxfId="27536" priority="41144">
      <formula>$I741=0</formula>
    </cfRule>
  </conditionalFormatting>
  <conditionalFormatting sqref="R741:T741">
    <cfRule type="expression" dxfId="27535" priority="41143">
      <formula>$I741=0</formula>
    </cfRule>
  </conditionalFormatting>
  <conditionalFormatting sqref="S741:T741">
    <cfRule type="cellIs" dxfId="27534" priority="41141" operator="lessThan">
      <formula>0</formula>
    </cfRule>
    <cfRule type="cellIs" dxfId="27533" priority="41142" operator="lessThan">
      <formula>0</formula>
    </cfRule>
  </conditionalFormatting>
  <conditionalFormatting sqref="U741">
    <cfRule type="expression" dxfId="27532" priority="41140">
      <formula>$I741=0</formula>
    </cfRule>
  </conditionalFormatting>
  <conditionalFormatting sqref="B742">
    <cfRule type="expression" dxfId="27531" priority="41139">
      <formula>$I742=0</formula>
    </cfRule>
  </conditionalFormatting>
  <conditionalFormatting sqref="F742">
    <cfRule type="expression" dxfId="27530" priority="41138">
      <formula>$I742=0</formula>
    </cfRule>
  </conditionalFormatting>
  <conditionalFormatting sqref="I742">
    <cfRule type="expression" dxfId="27529" priority="41137">
      <formula>$I742=0</formula>
    </cfRule>
  </conditionalFormatting>
  <conditionalFormatting sqref="K742">
    <cfRule type="expression" dxfId="27528" priority="41136">
      <formula>$I742=0</formula>
    </cfRule>
  </conditionalFormatting>
  <conditionalFormatting sqref="M742">
    <cfRule type="expression" dxfId="27527" priority="41135">
      <formula>$I742=0</formula>
    </cfRule>
  </conditionalFormatting>
  <conditionalFormatting sqref="Q742">
    <cfRule type="expression" dxfId="27526" priority="41134">
      <formula>$I742=0</formula>
    </cfRule>
  </conditionalFormatting>
  <conditionalFormatting sqref="U742">
    <cfRule type="expression" dxfId="27525" priority="41133">
      <formula>$I742=0</formula>
    </cfRule>
  </conditionalFormatting>
  <conditionalFormatting sqref="B743">
    <cfRule type="expression" dxfId="27524" priority="41129">
      <formula>$I743=0</formula>
    </cfRule>
  </conditionalFormatting>
  <conditionalFormatting sqref="C743:E743">
    <cfRule type="expression" dxfId="27523" priority="41128">
      <formula>$I743=0</formula>
    </cfRule>
  </conditionalFormatting>
  <conditionalFormatting sqref="D743:E743">
    <cfRule type="cellIs" dxfId="27522" priority="41126" operator="lessThan">
      <formula>0</formula>
    </cfRule>
    <cfRule type="cellIs" dxfId="27521" priority="41127" operator="lessThan">
      <formula>0</formula>
    </cfRule>
  </conditionalFormatting>
  <conditionalFormatting sqref="F743">
    <cfRule type="expression" dxfId="27520" priority="41125">
      <formula>$I743=0</formula>
    </cfRule>
  </conditionalFormatting>
  <conditionalFormatting sqref="G743:H743">
    <cfRule type="cellIs" dxfId="27519" priority="41122" operator="lessThan">
      <formula>0</formula>
    </cfRule>
    <cfRule type="cellIs" dxfId="27518" priority="41123" operator="lessThan">
      <formula>0</formula>
    </cfRule>
  </conditionalFormatting>
  <conditionalFormatting sqref="I743">
    <cfRule type="expression" dxfId="27517" priority="41121">
      <formula>$I743=0</formula>
    </cfRule>
  </conditionalFormatting>
  <conditionalFormatting sqref="J743">
    <cfRule type="expression" dxfId="27516" priority="41120">
      <formula>$I743=0</formula>
    </cfRule>
  </conditionalFormatting>
  <conditionalFormatting sqref="K743">
    <cfRule type="expression" dxfId="27515" priority="41117">
      <formula>$I743=0</formula>
    </cfRule>
  </conditionalFormatting>
  <conditionalFormatting sqref="M743">
    <cfRule type="expression" dxfId="27514" priority="41113">
      <formula>$I743=0</formula>
    </cfRule>
  </conditionalFormatting>
  <conditionalFormatting sqref="N743:P743">
    <cfRule type="expression" dxfId="27513" priority="41112">
      <formula>$I743=0</formula>
    </cfRule>
  </conditionalFormatting>
  <conditionalFormatting sqref="O743:P743">
    <cfRule type="cellIs" dxfId="27512" priority="41110" operator="lessThan">
      <formula>0</formula>
    </cfRule>
    <cfRule type="cellIs" dxfId="27511" priority="41111" operator="lessThan">
      <formula>0</formula>
    </cfRule>
  </conditionalFormatting>
  <conditionalFormatting sqref="Q743">
    <cfRule type="expression" dxfId="27510" priority="41109">
      <formula>$I743=0</formula>
    </cfRule>
  </conditionalFormatting>
  <conditionalFormatting sqref="R743:T743">
    <cfRule type="expression" dxfId="27509" priority="41108">
      <formula>$I743=0</formula>
    </cfRule>
  </conditionalFormatting>
  <conditionalFormatting sqref="S743:T743">
    <cfRule type="cellIs" dxfId="27508" priority="41106" operator="lessThan">
      <formula>0</formula>
    </cfRule>
    <cfRule type="cellIs" dxfId="27507" priority="41107" operator="lessThan">
      <formula>0</formula>
    </cfRule>
  </conditionalFormatting>
  <conditionalFormatting sqref="U743">
    <cfRule type="expression" dxfId="27506" priority="41105">
      <formula>$I743=0</formula>
    </cfRule>
  </conditionalFormatting>
  <conditionalFormatting sqref="B744">
    <cfRule type="expression" dxfId="27505" priority="41104">
      <formula>$I744=0</formula>
    </cfRule>
  </conditionalFormatting>
  <conditionalFormatting sqref="F744">
    <cfRule type="expression" dxfId="27504" priority="41103">
      <formula>$I744=0</formula>
    </cfRule>
  </conditionalFormatting>
  <conditionalFormatting sqref="I744">
    <cfRule type="expression" dxfId="27503" priority="41102">
      <formula>$I744=0</formula>
    </cfRule>
  </conditionalFormatting>
  <conditionalFormatting sqref="K744">
    <cfRule type="expression" dxfId="27502" priority="41101">
      <formula>$I744=0</formula>
    </cfRule>
  </conditionalFormatting>
  <conditionalFormatting sqref="M744">
    <cfRule type="expression" dxfId="27501" priority="41100">
      <formula>$I744=0</formula>
    </cfRule>
  </conditionalFormatting>
  <conditionalFormatting sqref="Q744">
    <cfRule type="expression" dxfId="27500" priority="41099">
      <formula>$I744=0</formula>
    </cfRule>
  </conditionalFormatting>
  <conditionalFormatting sqref="U744">
    <cfRule type="expression" dxfId="27499" priority="41098">
      <formula>$I744=0</formula>
    </cfRule>
  </conditionalFormatting>
  <conditionalFormatting sqref="B745">
    <cfRule type="expression" dxfId="27498" priority="41094">
      <formula>$I745=0</formula>
    </cfRule>
  </conditionalFormatting>
  <conditionalFormatting sqref="C745:E745">
    <cfRule type="expression" dxfId="27497" priority="41093">
      <formula>$I745=0</formula>
    </cfRule>
  </conditionalFormatting>
  <conditionalFormatting sqref="D745:E745">
    <cfRule type="cellIs" dxfId="27496" priority="41091" operator="lessThan">
      <formula>0</formula>
    </cfRule>
    <cfRule type="cellIs" dxfId="27495" priority="41092" operator="lessThan">
      <formula>0</formula>
    </cfRule>
  </conditionalFormatting>
  <conditionalFormatting sqref="F745">
    <cfRule type="expression" dxfId="27494" priority="41090">
      <formula>$I745=0</formula>
    </cfRule>
  </conditionalFormatting>
  <conditionalFormatting sqref="G745:H745">
    <cfRule type="cellIs" dxfId="27493" priority="41087" operator="lessThan">
      <formula>0</formula>
    </cfRule>
    <cfRule type="cellIs" dxfId="27492" priority="41088" operator="lessThan">
      <formula>0</formula>
    </cfRule>
  </conditionalFormatting>
  <conditionalFormatting sqref="I745">
    <cfRule type="expression" dxfId="27491" priority="41086">
      <formula>$I745=0</formula>
    </cfRule>
  </conditionalFormatting>
  <conditionalFormatting sqref="J745">
    <cfRule type="expression" dxfId="27490" priority="41085">
      <formula>$I745=0</formula>
    </cfRule>
  </conditionalFormatting>
  <conditionalFormatting sqref="K745">
    <cfRule type="expression" dxfId="27489" priority="41082">
      <formula>$I745=0</formula>
    </cfRule>
  </conditionalFormatting>
  <conditionalFormatting sqref="M745">
    <cfRule type="expression" dxfId="27488" priority="41078">
      <formula>$I745=0</formula>
    </cfRule>
  </conditionalFormatting>
  <conditionalFormatting sqref="N745:P745">
    <cfRule type="expression" dxfId="27487" priority="41077">
      <formula>$I745=0</formula>
    </cfRule>
  </conditionalFormatting>
  <conditionalFormatting sqref="O745:P745">
    <cfRule type="cellIs" dxfId="27486" priority="41075" operator="lessThan">
      <formula>0</formula>
    </cfRule>
    <cfRule type="cellIs" dxfId="27485" priority="41076" operator="lessThan">
      <formula>0</formula>
    </cfRule>
  </conditionalFormatting>
  <conditionalFormatting sqref="Q745">
    <cfRule type="expression" dxfId="27484" priority="41074">
      <formula>$I745=0</formula>
    </cfRule>
  </conditionalFormatting>
  <conditionalFormatting sqref="R745:T745">
    <cfRule type="expression" dxfId="27483" priority="41073">
      <formula>$I745=0</formula>
    </cfRule>
  </conditionalFormatting>
  <conditionalFormatting sqref="S745:T745">
    <cfRule type="cellIs" dxfId="27482" priority="41071" operator="lessThan">
      <formula>0</formula>
    </cfRule>
    <cfRule type="cellIs" dxfId="27481" priority="41072" operator="lessThan">
      <formula>0</formula>
    </cfRule>
  </conditionalFormatting>
  <conditionalFormatting sqref="U745">
    <cfRule type="expression" dxfId="27480" priority="41070">
      <formula>$I745=0</formula>
    </cfRule>
  </conditionalFormatting>
  <conditionalFormatting sqref="B746">
    <cfRule type="expression" dxfId="27479" priority="41069">
      <formula>$I746=0</formula>
    </cfRule>
  </conditionalFormatting>
  <conditionalFormatting sqref="F746">
    <cfRule type="expression" dxfId="27478" priority="41068">
      <formula>$I746=0</formula>
    </cfRule>
  </conditionalFormatting>
  <conditionalFormatting sqref="I746">
    <cfRule type="expression" dxfId="27477" priority="41067">
      <formula>$I746=0</formula>
    </cfRule>
  </conditionalFormatting>
  <conditionalFormatting sqref="K746">
    <cfRule type="expression" dxfId="27476" priority="41066">
      <formula>$I746=0</formula>
    </cfRule>
  </conditionalFormatting>
  <conditionalFormatting sqref="M746">
    <cfRule type="expression" dxfId="27475" priority="41065">
      <formula>$I746=0</formula>
    </cfRule>
  </conditionalFormatting>
  <conditionalFormatting sqref="Q746">
    <cfRule type="expression" dxfId="27474" priority="41064">
      <formula>$I746=0</formula>
    </cfRule>
  </conditionalFormatting>
  <conditionalFormatting sqref="U746">
    <cfRule type="expression" dxfId="27473" priority="41063">
      <formula>$I746=0</formula>
    </cfRule>
  </conditionalFormatting>
  <conditionalFormatting sqref="B747">
    <cfRule type="expression" dxfId="27472" priority="41059">
      <formula>$I747=0</formula>
    </cfRule>
  </conditionalFormatting>
  <conditionalFormatting sqref="C747:E747">
    <cfRule type="expression" dxfId="27471" priority="41058">
      <formula>$I747=0</formula>
    </cfRule>
  </conditionalFormatting>
  <conditionalFormatting sqref="D747:E747">
    <cfRule type="cellIs" dxfId="27470" priority="41056" operator="lessThan">
      <formula>0</formula>
    </cfRule>
    <cfRule type="cellIs" dxfId="27469" priority="41057" operator="lessThan">
      <formula>0</formula>
    </cfRule>
  </conditionalFormatting>
  <conditionalFormatting sqref="F747">
    <cfRule type="expression" dxfId="27468" priority="41055">
      <formula>$I747=0</formula>
    </cfRule>
  </conditionalFormatting>
  <conditionalFormatting sqref="G747:H747">
    <cfRule type="cellIs" dxfId="27467" priority="41052" operator="lessThan">
      <formula>0</formula>
    </cfRule>
    <cfRule type="cellIs" dxfId="27466" priority="41053" operator="lessThan">
      <formula>0</formula>
    </cfRule>
  </conditionalFormatting>
  <conditionalFormatting sqref="I747">
    <cfRule type="expression" dxfId="27465" priority="41051">
      <formula>$I747=0</formula>
    </cfRule>
  </conditionalFormatting>
  <conditionalFormatting sqref="J747">
    <cfRule type="expression" dxfId="27464" priority="41050">
      <formula>$I747=0</formula>
    </cfRule>
  </conditionalFormatting>
  <conditionalFormatting sqref="K747">
    <cfRule type="expression" dxfId="27463" priority="41047">
      <formula>$I747=0</formula>
    </cfRule>
  </conditionalFormatting>
  <conditionalFormatting sqref="M747">
    <cfRule type="expression" dxfId="27462" priority="41043">
      <formula>$I747=0</formula>
    </cfRule>
  </conditionalFormatting>
  <conditionalFormatting sqref="N747:P747">
    <cfRule type="expression" dxfId="27461" priority="41042">
      <formula>$I747=0</formula>
    </cfRule>
  </conditionalFormatting>
  <conditionalFormatting sqref="O747:P747">
    <cfRule type="cellIs" dxfId="27460" priority="41040" operator="lessThan">
      <formula>0</formula>
    </cfRule>
    <cfRule type="cellIs" dxfId="27459" priority="41041" operator="lessThan">
      <formula>0</formula>
    </cfRule>
  </conditionalFormatting>
  <conditionalFormatting sqref="Q747">
    <cfRule type="expression" dxfId="27458" priority="41039">
      <formula>$I747=0</formula>
    </cfRule>
  </conditionalFormatting>
  <conditionalFormatting sqref="R747:T747">
    <cfRule type="expression" dxfId="27457" priority="41038">
      <formula>$I747=0</formula>
    </cfRule>
  </conditionalFormatting>
  <conditionalFormatting sqref="S747:T747">
    <cfRule type="cellIs" dxfId="27456" priority="41036" operator="lessThan">
      <formula>0</formula>
    </cfRule>
    <cfRule type="cellIs" dxfId="27455" priority="41037" operator="lessThan">
      <formula>0</formula>
    </cfRule>
  </conditionalFormatting>
  <conditionalFormatting sqref="U747">
    <cfRule type="expression" dxfId="27454" priority="41035">
      <formula>$I747=0</formula>
    </cfRule>
  </conditionalFormatting>
  <conditionalFormatting sqref="B748">
    <cfRule type="expression" dxfId="27453" priority="41034">
      <formula>$I748=0</formula>
    </cfRule>
  </conditionalFormatting>
  <conditionalFormatting sqref="F748">
    <cfRule type="expression" dxfId="27452" priority="41033">
      <formula>$I748=0</formula>
    </cfRule>
  </conditionalFormatting>
  <conditionalFormatting sqref="I748">
    <cfRule type="expression" dxfId="27451" priority="41032">
      <formula>$I748=0</formula>
    </cfRule>
  </conditionalFormatting>
  <conditionalFormatting sqref="K748">
    <cfRule type="expression" dxfId="27450" priority="41031">
      <formula>$I748=0</formula>
    </cfRule>
  </conditionalFormatting>
  <conditionalFormatting sqref="M748">
    <cfRule type="expression" dxfId="27449" priority="41030">
      <formula>$I748=0</formula>
    </cfRule>
  </conditionalFormatting>
  <conditionalFormatting sqref="Q748">
    <cfRule type="expression" dxfId="27448" priority="41029">
      <formula>$I748=0</formula>
    </cfRule>
  </conditionalFormatting>
  <conditionalFormatting sqref="U748">
    <cfRule type="expression" dxfId="27447" priority="41028">
      <formula>$I748=0</formula>
    </cfRule>
  </conditionalFormatting>
  <conditionalFormatting sqref="B749">
    <cfRule type="expression" dxfId="27446" priority="41024">
      <formula>$I749=0</formula>
    </cfRule>
  </conditionalFormatting>
  <conditionalFormatting sqref="C749:E749">
    <cfRule type="expression" dxfId="27445" priority="41023">
      <formula>$I749=0</formula>
    </cfRule>
  </conditionalFormatting>
  <conditionalFormatting sqref="D749:E749">
    <cfRule type="cellIs" dxfId="27444" priority="41021" operator="lessThan">
      <formula>0</formula>
    </cfRule>
    <cfRule type="cellIs" dxfId="27443" priority="41022" operator="lessThan">
      <formula>0</formula>
    </cfRule>
  </conditionalFormatting>
  <conditionalFormatting sqref="F749">
    <cfRule type="expression" dxfId="27442" priority="41020">
      <formula>$I749=0</formula>
    </cfRule>
  </conditionalFormatting>
  <conditionalFormatting sqref="G749:H749">
    <cfRule type="cellIs" dxfId="27441" priority="41017" operator="lessThan">
      <formula>0</formula>
    </cfRule>
    <cfRule type="cellIs" dxfId="27440" priority="41018" operator="lessThan">
      <formula>0</formula>
    </cfRule>
  </conditionalFormatting>
  <conditionalFormatting sqref="I749">
    <cfRule type="expression" dxfId="27439" priority="41016">
      <formula>$I749=0</formula>
    </cfRule>
  </conditionalFormatting>
  <conditionalFormatting sqref="J749">
    <cfRule type="expression" dxfId="27438" priority="41015">
      <formula>$I749=0</formula>
    </cfRule>
  </conditionalFormatting>
  <conditionalFormatting sqref="K749">
    <cfRule type="expression" dxfId="27437" priority="41012">
      <formula>$I749=0</formula>
    </cfRule>
  </conditionalFormatting>
  <conditionalFormatting sqref="M749">
    <cfRule type="expression" dxfId="27436" priority="41008">
      <formula>$I749=0</formula>
    </cfRule>
  </conditionalFormatting>
  <conditionalFormatting sqref="N749:P749">
    <cfRule type="expression" dxfId="27435" priority="41007">
      <formula>$I749=0</formula>
    </cfRule>
  </conditionalFormatting>
  <conditionalFormatting sqref="O749:P749">
    <cfRule type="cellIs" dxfId="27434" priority="41005" operator="lessThan">
      <formula>0</formula>
    </cfRule>
    <cfRule type="cellIs" dxfId="27433" priority="41006" operator="lessThan">
      <formula>0</formula>
    </cfRule>
  </conditionalFormatting>
  <conditionalFormatting sqref="Q749">
    <cfRule type="expression" dxfId="27432" priority="41004">
      <formula>$I749=0</formula>
    </cfRule>
  </conditionalFormatting>
  <conditionalFormatting sqref="R749:T749">
    <cfRule type="expression" dxfId="27431" priority="41003">
      <formula>$I749=0</formula>
    </cfRule>
  </conditionalFormatting>
  <conditionalFormatting sqref="S749:T749">
    <cfRule type="cellIs" dxfId="27430" priority="41001" operator="lessThan">
      <formula>0</formula>
    </cfRule>
    <cfRule type="cellIs" dxfId="27429" priority="41002" operator="lessThan">
      <formula>0</formula>
    </cfRule>
  </conditionalFormatting>
  <conditionalFormatting sqref="U749">
    <cfRule type="expression" dxfId="27428" priority="41000">
      <formula>$I749=0</formula>
    </cfRule>
  </conditionalFormatting>
  <conditionalFormatting sqref="B750">
    <cfRule type="expression" dxfId="27427" priority="40999">
      <formula>$I750=0</formula>
    </cfRule>
  </conditionalFormatting>
  <conditionalFormatting sqref="F750">
    <cfRule type="expression" dxfId="27426" priority="40998">
      <formula>$I750=0</formula>
    </cfRule>
  </conditionalFormatting>
  <conditionalFormatting sqref="I750">
    <cfRule type="expression" dxfId="27425" priority="40997">
      <formula>$I750=0</formula>
    </cfRule>
  </conditionalFormatting>
  <conditionalFormatting sqref="K750">
    <cfRule type="expression" dxfId="27424" priority="40996">
      <formula>$I750=0</formula>
    </cfRule>
  </conditionalFormatting>
  <conditionalFormatting sqref="M750">
    <cfRule type="expression" dxfId="27423" priority="40995">
      <formula>$I750=0</formula>
    </cfRule>
  </conditionalFormatting>
  <conditionalFormatting sqref="Q750">
    <cfRule type="expression" dxfId="27422" priority="40994">
      <formula>$I750=0</formula>
    </cfRule>
  </conditionalFormatting>
  <conditionalFormatting sqref="U750">
    <cfRule type="expression" dxfId="27421" priority="40993">
      <formula>$I750=0</formula>
    </cfRule>
  </conditionalFormatting>
  <conditionalFormatting sqref="B751">
    <cfRule type="expression" dxfId="27420" priority="40989">
      <formula>$I751=0</formula>
    </cfRule>
  </conditionalFormatting>
  <conditionalFormatting sqref="C751:E751">
    <cfRule type="expression" dxfId="27419" priority="40988">
      <formula>$I751=0</formula>
    </cfRule>
  </conditionalFormatting>
  <conditionalFormatting sqref="D751:E751">
    <cfRule type="cellIs" dxfId="27418" priority="40986" operator="lessThan">
      <formula>0</formula>
    </cfRule>
    <cfRule type="cellIs" dxfId="27417" priority="40987" operator="lessThan">
      <formula>0</formula>
    </cfRule>
  </conditionalFormatting>
  <conditionalFormatting sqref="F751">
    <cfRule type="expression" dxfId="27416" priority="40985">
      <formula>$I751=0</formula>
    </cfRule>
  </conditionalFormatting>
  <conditionalFormatting sqref="G751:H751">
    <cfRule type="cellIs" dxfId="27415" priority="40982" operator="lessThan">
      <formula>0</formula>
    </cfRule>
    <cfRule type="cellIs" dxfId="27414" priority="40983" operator="lessThan">
      <formula>0</formula>
    </cfRule>
  </conditionalFormatting>
  <conditionalFormatting sqref="I751">
    <cfRule type="expression" dxfId="27413" priority="40981">
      <formula>$I751=0</formula>
    </cfRule>
  </conditionalFormatting>
  <conditionalFormatting sqref="J751">
    <cfRule type="expression" dxfId="27412" priority="40980">
      <formula>$I751=0</formula>
    </cfRule>
  </conditionalFormatting>
  <conditionalFormatting sqref="K751">
    <cfRule type="expression" dxfId="27411" priority="40977">
      <formula>$I751=0</formula>
    </cfRule>
  </conditionalFormatting>
  <conditionalFormatting sqref="M751">
    <cfRule type="expression" dxfId="27410" priority="40973">
      <formula>$I751=0</formula>
    </cfRule>
  </conditionalFormatting>
  <conditionalFormatting sqref="N751:P751">
    <cfRule type="expression" dxfId="27409" priority="40972">
      <formula>$I751=0</formula>
    </cfRule>
  </conditionalFormatting>
  <conditionalFormatting sqref="O751:P751">
    <cfRule type="cellIs" dxfId="27408" priority="40970" operator="lessThan">
      <formula>0</formula>
    </cfRule>
    <cfRule type="cellIs" dxfId="27407" priority="40971" operator="lessThan">
      <formula>0</formula>
    </cfRule>
  </conditionalFormatting>
  <conditionalFormatting sqref="Q751">
    <cfRule type="expression" dxfId="27406" priority="40969">
      <formula>$I751=0</formula>
    </cfRule>
  </conditionalFormatting>
  <conditionalFormatting sqref="R751:T751">
    <cfRule type="expression" dxfId="27405" priority="40968">
      <formula>$I751=0</formula>
    </cfRule>
  </conditionalFormatting>
  <conditionalFormatting sqref="S751:T751">
    <cfRule type="cellIs" dxfId="27404" priority="40966" operator="lessThan">
      <formula>0</formula>
    </cfRule>
    <cfRule type="cellIs" dxfId="27403" priority="40967" operator="lessThan">
      <formula>0</formula>
    </cfRule>
  </conditionalFormatting>
  <conditionalFormatting sqref="U751">
    <cfRule type="expression" dxfId="27402" priority="40965">
      <formula>$I751=0</formula>
    </cfRule>
  </conditionalFormatting>
  <conditionalFormatting sqref="B752">
    <cfRule type="expression" dxfId="27401" priority="40964">
      <formula>$I752=0</formula>
    </cfRule>
  </conditionalFormatting>
  <conditionalFormatting sqref="F752">
    <cfRule type="expression" dxfId="27400" priority="40963">
      <formula>$I752=0</formula>
    </cfRule>
  </conditionalFormatting>
  <conditionalFormatting sqref="I752">
    <cfRule type="expression" dxfId="27399" priority="40962">
      <formula>$I752=0</formula>
    </cfRule>
  </conditionalFormatting>
  <conditionalFormatting sqref="K752">
    <cfRule type="expression" dxfId="27398" priority="40961">
      <formula>$I752=0</formula>
    </cfRule>
  </conditionalFormatting>
  <conditionalFormatting sqref="M752">
    <cfRule type="expression" dxfId="27397" priority="40960">
      <formula>$I752=0</formula>
    </cfRule>
  </conditionalFormatting>
  <conditionalFormatting sqref="Q752">
    <cfRule type="expression" dxfId="27396" priority="40959">
      <formula>$I752=0</formula>
    </cfRule>
  </conditionalFormatting>
  <conditionalFormatting sqref="U752">
    <cfRule type="expression" dxfId="27395" priority="40958">
      <formula>$I752=0</formula>
    </cfRule>
  </conditionalFormatting>
  <conditionalFormatting sqref="B753">
    <cfRule type="expression" dxfId="27394" priority="40954">
      <formula>$I753=0</formula>
    </cfRule>
  </conditionalFormatting>
  <conditionalFormatting sqref="C753:E753">
    <cfRule type="expression" dxfId="27393" priority="40953">
      <formula>$I753=0</formula>
    </cfRule>
  </conditionalFormatting>
  <conditionalFormatting sqref="D753:E753">
    <cfRule type="cellIs" dxfId="27392" priority="40951" operator="lessThan">
      <formula>0</formula>
    </cfRule>
    <cfRule type="cellIs" dxfId="27391" priority="40952" operator="lessThan">
      <formula>0</formula>
    </cfRule>
  </conditionalFormatting>
  <conditionalFormatting sqref="F753">
    <cfRule type="expression" dxfId="27390" priority="40950">
      <formula>$I753=0</formula>
    </cfRule>
  </conditionalFormatting>
  <conditionalFormatting sqref="G753:H753">
    <cfRule type="cellIs" dxfId="27389" priority="40947" operator="lessThan">
      <formula>0</formula>
    </cfRule>
    <cfRule type="cellIs" dxfId="27388" priority="40948" operator="lessThan">
      <formula>0</formula>
    </cfRule>
  </conditionalFormatting>
  <conditionalFormatting sqref="I753">
    <cfRule type="expression" dxfId="27387" priority="40946">
      <formula>$I753=0</formula>
    </cfRule>
  </conditionalFormatting>
  <conditionalFormatting sqref="J753">
    <cfRule type="expression" dxfId="27386" priority="40945">
      <formula>$I753=0</formula>
    </cfRule>
  </conditionalFormatting>
  <conditionalFormatting sqref="K753">
    <cfRule type="expression" dxfId="27385" priority="40942">
      <formula>$I753=0</formula>
    </cfRule>
  </conditionalFormatting>
  <conditionalFormatting sqref="M753">
    <cfRule type="expression" dxfId="27384" priority="40938">
      <formula>$I753=0</formula>
    </cfRule>
  </conditionalFormatting>
  <conditionalFormatting sqref="N753:P753">
    <cfRule type="expression" dxfId="27383" priority="40937">
      <formula>$I753=0</formula>
    </cfRule>
  </conditionalFormatting>
  <conditionalFormatting sqref="O753:P753">
    <cfRule type="cellIs" dxfId="27382" priority="40935" operator="lessThan">
      <formula>0</formula>
    </cfRule>
    <cfRule type="cellIs" dxfId="27381" priority="40936" operator="lessThan">
      <formula>0</formula>
    </cfRule>
  </conditionalFormatting>
  <conditionalFormatting sqref="Q753">
    <cfRule type="expression" dxfId="27380" priority="40934">
      <formula>$I753=0</formula>
    </cfRule>
  </conditionalFormatting>
  <conditionalFormatting sqref="R753:T753">
    <cfRule type="expression" dxfId="27379" priority="40933">
      <formula>$I753=0</formula>
    </cfRule>
  </conditionalFormatting>
  <conditionalFormatting sqref="S753:T753">
    <cfRule type="cellIs" dxfId="27378" priority="40931" operator="lessThan">
      <formula>0</formula>
    </cfRule>
    <cfRule type="cellIs" dxfId="27377" priority="40932" operator="lessThan">
      <formula>0</formula>
    </cfRule>
  </conditionalFormatting>
  <conditionalFormatting sqref="U753">
    <cfRule type="expression" dxfId="27376" priority="40930">
      <formula>$I753=0</formula>
    </cfRule>
  </conditionalFormatting>
  <conditionalFormatting sqref="B754">
    <cfRule type="expression" dxfId="27375" priority="40929">
      <formula>$I754=0</formula>
    </cfRule>
  </conditionalFormatting>
  <conditionalFormatting sqref="F754">
    <cfRule type="expression" dxfId="27374" priority="40928">
      <formula>$I754=0</formula>
    </cfRule>
  </conditionalFormatting>
  <conditionalFormatting sqref="I754">
    <cfRule type="expression" dxfId="27373" priority="40927">
      <formula>$I754=0</formula>
    </cfRule>
  </conditionalFormatting>
  <conditionalFormatting sqref="K754">
    <cfRule type="expression" dxfId="27372" priority="40926">
      <formula>$I754=0</formula>
    </cfRule>
  </conditionalFormatting>
  <conditionalFormatting sqref="M754">
    <cfRule type="expression" dxfId="27371" priority="40925">
      <formula>$I754=0</formula>
    </cfRule>
  </conditionalFormatting>
  <conditionalFormatting sqref="Q754">
    <cfRule type="expression" dxfId="27370" priority="40924">
      <formula>$I754=0</formula>
    </cfRule>
  </conditionalFormatting>
  <conditionalFormatting sqref="U754">
    <cfRule type="expression" dxfId="27369" priority="40923">
      <formula>$I754=0</formula>
    </cfRule>
  </conditionalFormatting>
  <conditionalFormatting sqref="B755">
    <cfRule type="expression" dxfId="27368" priority="40919">
      <formula>$I755=0</formula>
    </cfRule>
  </conditionalFormatting>
  <conditionalFormatting sqref="C755:E755">
    <cfRule type="expression" dxfId="27367" priority="40918">
      <formula>$I755=0</formula>
    </cfRule>
  </conditionalFormatting>
  <conditionalFormatting sqref="D755:E755">
    <cfRule type="cellIs" dxfId="27366" priority="40916" operator="lessThan">
      <formula>0</formula>
    </cfRule>
    <cfRule type="cellIs" dxfId="27365" priority="40917" operator="lessThan">
      <formula>0</formula>
    </cfRule>
  </conditionalFormatting>
  <conditionalFormatting sqref="F755">
    <cfRule type="expression" dxfId="27364" priority="40915">
      <formula>$I755=0</formula>
    </cfRule>
  </conditionalFormatting>
  <conditionalFormatting sqref="G755:H755">
    <cfRule type="cellIs" dxfId="27363" priority="40912" operator="lessThan">
      <formula>0</formula>
    </cfRule>
    <cfRule type="cellIs" dxfId="27362" priority="40913" operator="lessThan">
      <formula>0</formula>
    </cfRule>
  </conditionalFormatting>
  <conditionalFormatting sqref="I755">
    <cfRule type="expression" dxfId="27361" priority="40911">
      <formula>$I755=0</formula>
    </cfRule>
  </conditionalFormatting>
  <conditionalFormatting sqref="J755">
    <cfRule type="expression" dxfId="27360" priority="40910">
      <formula>$I755=0</formula>
    </cfRule>
  </conditionalFormatting>
  <conditionalFormatting sqref="K755">
    <cfRule type="expression" dxfId="27359" priority="40907">
      <formula>$I755=0</formula>
    </cfRule>
  </conditionalFormatting>
  <conditionalFormatting sqref="M755">
    <cfRule type="expression" dxfId="27358" priority="40903">
      <formula>$I755=0</formula>
    </cfRule>
  </conditionalFormatting>
  <conditionalFormatting sqref="N755:P755">
    <cfRule type="expression" dxfId="27357" priority="40902">
      <formula>$I755=0</formula>
    </cfRule>
  </conditionalFormatting>
  <conditionalFormatting sqref="O755:P755">
    <cfRule type="cellIs" dxfId="27356" priority="40900" operator="lessThan">
      <formula>0</formula>
    </cfRule>
    <cfRule type="cellIs" dxfId="27355" priority="40901" operator="lessThan">
      <formula>0</formula>
    </cfRule>
  </conditionalFormatting>
  <conditionalFormatting sqref="Q755">
    <cfRule type="expression" dxfId="27354" priority="40899">
      <formula>$I755=0</formula>
    </cfRule>
  </conditionalFormatting>
  <conditionalFormatting sqref="R755:T755">
    <cfRule type="expression" dxfId="27353" priority="40898">
      <formula>$I755=0</formula>
    </cfRule>
  </conditionalFormatting>
  <conditionalFormatting sqref="S755:T755">
    <cfRule type="cellIs" dxfId="27352" priority="40896" operator="lessThan">
      <formula>0</formula>
    </cfRule>
    <cfRule type="cellIs" dxfId="27351" priority="40897" operator="lessThan">
      <formula>0</formula>
    </cfRule>
  </conditionalFormatting>
  <conditionalFormatting sqref="U755">
    <cfRule type="expression" dxfId="27350" priority="40895">
      <formula>$I755=0</formula>
    </cfRule>
  </conditionalFormatting>
  <conditionalFormatting sqref="B756">
    <cfRule type="expression" dxfId="27349" priority="40894">
      <formula>$I756=0</formula>
    </cfRule>
  </conditionalFormatting>
  <conditionalFormatting sqref="F756">
    <cfRule type="expression" dxfId="27348" priority="40893">
      <formula>$I756=0</formula>
    </cfRule>
  </conditionalFormatting>
  <conditionalFormatting sqref="I756">
    <cfRule type="expression" dxfId="27347" priority="40892">
      <formula>$I756=0</formula>
    </cfRule>
  </conditionalFormatting>
  <conditionalFormatting sqref="K756">
    <cfRule type="expression" dxfId="27346" priority="40891">
      <formula>$I756=0</formula>
    </cfRule>
  </conditionalFormatting>
  <conditionalFormatting sqref="M756">
    <cfRule type="expression" dxfId="27345" priority="40890">
      <formula>$I756=0</formula>
    </cfRule>
  </conditionalFormatting>
  <conditionalFormatting sqref="Q756">
    <cfRule type="expression" dxfId="27344" priority="40889">
      <formula>$I756=0</formula>
    </cfRule>
  </conditionalFormatting>
  <conditionalFormatting sqref="U756">
    <cfRule type="expression" dxfId="27343" priority="40888">
      <formula>$I756=0</formula>
    </cfRule>
  </conditionalFormatting>
  <conditionalFormatting sqref="B757">
    <cfRule type="expression" dxfId="27342" priority="40884">
      <formula>$I757=0</formula>
    </cfRule>
  </conditionalFormatting>
  <conditionalFormatting sqref="C757:E757">
    <cfRule type="expression" dxfId="27341" priority="40883">
      <formula>$I757=0</formula>
    </cfRule>
  </conditionalFormatting>
  <conditionalFormatting sqref="D757:E757">
    <cfRule type="cellIs" dxfId="27340" priority="40881" operator="lessThan">
      <formula>0</formula>
    </cfRule>
    <cfRule type="cellIs" dxfId="27339" priority="40882" operator="lessThan">
      <formula>0</formula>
    </cfRule>
  </conditionalFormatting>
  <conditionalFormatting sqref="F757">
    <cfRule type="expression" dxfId="27338" priority="40880">
      <formula>$I757=0</formula>
    </cfRule>
  </conditionalFormatting>
  <conditionalFormatting sqref="G757:H757">
    <cfRule type="cellIs" dxfId="27337" priority="40877" operator="lessThan">
      <formula>0</formula>
    </cfRule>
    <cfRule type="cellIs" dxfId="27336" priority="40878" operator="lessThan">
      <formula>0</formula>
    </cfRule>
  </conditionalFormatting>
  <conditionalFormatting sqref="I757">
    <cfRule type="expression" dxfId="27335" priority="40876">
      <formula>$I757=0</formula>
    </cfRule>
  </conditionalFormatting>
  <conditionalFormatting sqref="J757">
    <cfRule type="expression" dxfId="27334" priority="40875">
      <formula>$I757=0</formula>
    </cfRule>
  </conditionalFormatting>
  <conditionalFormatting sqref="K757">
    <cfRule type="expression" dxfId="27333" priority="40872">
      <formula>$I757=0</formula>
    </cfRule>
  </conditionalFormatting>
  <conditionalFormatting sqref="M757">
    <cfRule type="expression" dxfId="27332" priority="40868">
      <formula>$I757=0</formula>
    </cfRule>
  </conditionalFormatting>
  <conditionalFormatting sqref="N757:P757">
    <cfRule type="expression" dxfId="27331" priority="40867">
      <formula>$I757=0</formula>
    </cfRule>
  </conditionalFormatting>
  <conditionalFormatting sqref="O757:P757">
    <cfRule type="cellIs" dxfId="27330" priority="40865" operator="lessThan">
      <formula>0</formula>
    </cfRule>
    <cfRule type="cellIs" dxfId="27329" priority="40866" operator="lessThan">
      <formula>0</formula>
    </cfRule>
  </conditionalFormatting>
  <conditionalFormatting sqref="Q757">
    <cfRule type="expression" dxfId="27328" priority="40864">
      <formula>$I757=0</formula>
    </cfRule>
  </conditionalFormatting>
  <conditionalFormatting sqref="R757:T757">
    <cfRule type="expression" dxfId="27327" priority="40863">
      <formula>$I757=0</formula>
    </cfRule>
  </conditionalFormatting>
  <conditionalFormatting sqref="S757:T757">
    <cfRule type="cellIs" dxfId="27326" priority="40861" operator="lessThan">
      <formula>0</formula>
    </cfRule>
    <cfRule type="cellIs" dxfId="27325" priority="40862" operator="lessThan">
      <formula>0</formula>
    </cfRule>
  </conditionalFormatting>
  <conditionalFormatting sqref="U757">
    <cfRule type="expression" dxfId="27324" priority="40860">
      <formula>$I757=0</formula>
    </cfRule>
  </conditionalFormatting>
  <conditionalFormatting sqref="B758">
    <cfRule type="expression" dxfId="27323" priority="40859">
      <formula>$I758=0</formula>
    </cfRule>
  </conditionalFormatting>
  <conditionalFormatting sqref="F758">
    <cfRule type="expression" dxfId="27322" priority="40858">
      <formula>$I758=0</formula>
    </cfRule>
  </conditionalFormatting>
  <conditionalFormatting sqref="I758">
    <cfRule type="expression" dxfId="27321" priority="40857">
      <formula>$I758=0</formula>
    </cfRule>
  </conditionalFormatting>
  <conditionalFormatting sqref="K758">
    <cfRule type="expression" dxfId="27320" priority="40856">
      <formula>$I758=0</formula>
    </cfRule>
  </conditionalFormatting>
  <conditionalFormatting sqref="M758">
    <cfRule type="expression" dxfId="27319" priority="40855">
      <formula>$I758=0</formula>
    </cfRule>
  </conditionalFormatting>
  <conditionalFormatting sqref="Q758">
    <cfRule type="expression" dxfId="27318" priority="40854">
      <formula>$I758=0</formula>
    </cfRule>
  </conditionalFormatting>
  <conditionalFormatting sqref="U758">
    <cfRule type="expression" dxfId="27317" priority="40853">
      <formula>$I758=0</formula>
    </cfRule>
  </conditionalFormatting>
  <conditionalFormatting sqref="B759">
    <cfRule type="expression" dxfId="27316" priority="40849">
      <formula>$I759=0</formula>
    </cfRule>
  </conditionalFormatting>
  <conditionalFormatting sqref="C759:E759">
    <cfRule type="expression" dxfId="27315" priority="40848">
      <formula>$I759=0</formula>
    </cfRule>
  </conditionalFormatting>
  <conditionalFormatting sqref="D759:E759">
    <cfRule type="cellIs" dxfId="27314" priority="40846" operator="lessThan">
      <formula>0</formula>
    </cfRule>
    <cfRule type="cellIs" dxfId="27313" priority="40847" operator="lessThan">
      <formula>0</formula>
    </cfRule>
  </conditionalFormatting>
  <conditionalFormatting sqref="F759">
    <cfRule type="expression" dxfId="27312" priority="40845">
      <formula>$I759=0</formula>
    </cfRule>
  </conditionalFormatting>
  <conditionalFormatting sqref="G759:H759">
    <cfRule type="cellIs" dxfId="27311" priority="40842" operator="lessThan">
      <formula>0</formula>
    </cfRule>
    <cfRule type="cellIs" dxfId="27310" priority="40843" operator="lessThan">
      <formula>0</formula>
    </cfRule>
  </conditionalFormatting>
  <conditionalFormatting sqref="I759">
    <cfRule type="expression" dxfId="27309" priority="40841">
      <formula>$I759=0</formula>
    </cfRule>
  </conditionalFormatting>
  <conditionalFormatting sqref="J759">
    <cfRule type="expression" dxfId="27308" priority="40840">
      <formula>$I759=0</formula>
    </cfRule>
  </conditionalFormatting>
  <conditionalFormatting sqref="K759">
    <cfRule type="expression" dxfId="27307" priority="40837">
      <formula>$I759=0</formula>
    </cfRule>
  </conditionalFormatting>
  <conditionalFormatting sqref="M759">
    <cfRule type="expression" dxfId="27306" priority="40833">
      <formula>$I759=0</formula>
    </cfRule>
  </conditionalFormatting>
  <conditionalFormatting sqref="N759:P759">
    <cfRule type="expression" dxfId="27305" priority="40832">
      <formula>$I759=0</formula>
    </cfRule>
  </conditionalFormatting>
  <conditionalFormatting sqref="O759:P759">
    <cfRule type="cellIs" dxfId="27304" priority="40830" operator="lessThan">
      <formula>0</formula>
    </cfRule>
    <cfRule type="cellIs" dxfId="27303" priority="40831" operator="lessThan">
      <formula>0</formula>
    </cfRule>
  </conditionalFormatting>
  <conditionalFormatting sqref="Q759">
    <cfRule type="expression" dxfId="27302" priority="40829">
      <formula>$I759=0</formula>
    </cfRule>
  </conditionalFormatting>
  <conditionalFormatting sqref="R759:T759">
    <cfRule type="expression" dxfId="27301" priority="40828">
      <formula>$I759=0</formula>
    </cfRule>
  </conditionalFormatting>
  <conditionalFormatting sqref="S759:T759">
    <cfRule type="cellIs" dxfId="27300" priority="40826" operator="lessThan">
      <formula>0</formula>
    </cfRule>
    <cfRule type="cellIs" dxfId="27299" priority="40827" operator="lessThan">
      <formula>0</formula>
    </cfRule>
  </conditionalFormatting>
  <conditionalFormatting sqref="U759">
    <cfRule type="expression" dxfId="27298" priority="40825">
      <formula>$I759=0</formula>
    </cfRule>
  </conditionalFormatting>
  <conditionalFormatting sqref="B760">
    <cfRule type="expression" dxfId="27297" priority="40824">
      <formula>$I760=0</formula>
    </cfRule>
  </conditionalFormatting>
  <conditionalFormatting sqref="F760">
    <cfRule type="expression" dxfId="27296" priority="40823">
      <formula>$I760=0</formula>
    </cfRule>
  </conditionalFormatting>
  <conditionalFormatting sqref="I760">
    <cfRule type="expression" dxfId="27295" priority="40822">
      <formula>$I760=0</formula>
    </cfRule>
  </conditionalFormatting>
  <conditionalFormatting sqref="K760">
    <cfRule type="expression" dxfId="27294" priority="40821">
      <formula>$I760=0</formula>
    </cfRule>
  </conditionalFormatting>
  <conditionalFormatting sqref="M760">
    <cfRule type="expression" dxfId="27293" priority="40820">
      <formula>$I760=0</formula>
    </cfRule>
  </conditionalFormatting>
  <conditionalFormatting sqref="Q760">
    <cfRule type="expression" dxfId="27292" priority="40819">
      <formula>$I760=0</formula>
    </cfRule>
  </conditionalFormatting>
  <conditionalFormatting sqref="U760">
    <cfRule type="expression" dxfId="27291" priority="40818">
      <formula>$I760=0</formula>
    </cfRule>
  </conditionalFormatting>
  <conditionalFormatting sqref="B761">
    <cfRule type="expression" dxfId="27290" priority="40814">
      <formula>$I761=0</formula>
    </cfRule>
  </conditionalFormatting>
  <conditionalFormatting sqref="C761:E761">
    <cfRule type="expression" dxfId="27289" priority="40813">
      <formula>$I761=0</formula>
    </cfRule>
  </conditionalFormatting>
  <conditionalFormatting sqref="D761:E761">
    <cfRule type="cellIs" dxfId="27288" priority="40811" operator="lessThan">
      <formula>0</formula>
    </cfRule>
    <cfRule type="cellIs" dxfId="27287" priority="40812" operator="lessThan">
      <formula>0</formula>
    </cfRule>
  </conditionalFormatting>
  <conditionalFormatting sqref="F761">
    <cfRule type="expression" dxfId="27286" priority="40810">
      <formula>$I761=0</formula>
    </cfRule>
  </conditionalFormatting>
  <conditionalFormatting sqref="G761:H761">
    <cfRule type="cellIs" dxfId="27285" priority="40807" operator="lessThan">
      <formula>0</formula>
    </cfRule>
    <cfRule type="cellIs" dxfId="27284" priority="40808" operator="lessThan">
      <formula>0</formula>
    </cfRule>
  </conditionalFormatting>
  <conditionalFormatting sqref="I761">
    <cfRule type="expression" dxfId="27283" priority="40806">
      <formula>$I761=0</formula>
    </cfRule>
  </conditionalFormatting>
  <conditionalFormatting sqref="J761">
    <cfRule type="expression" dxfId="27282" priority="40805">
      <formula>$I761=0</formula>
    </cfRule>
  </conditionalFormatting>
  <conditionalFormatting sqref="K761">
    <cfRule type="expression" dxfId="27281" priority="40802">
      <formula>$I761=0</formula>
    </cfRule>
  </conditionalFormatting>
  <conditionalFormatting sqref="M761">
    <cfRule type="expression" dxfId="27280" priority="40798">
      <formula>$I761=0</formula>
    </cfRule>
  </conditionalFormatting>
  <conditionalFormatting sqref="N761:P761">
    <cfRule type="expression" dxfId="27279" priority="40797">
      <formula>$I761=0</formula>
    </cfRule>
  </conditionalFormatting>
  <conditionalFormatting sqref="O761:P761">
    <cfRule type="cellIs" dxfId="27278" priority="40795" operator="lessThan">
      <formula>0</formula>
    </cfRule>
    <cfRule type="cellIs" dxfId="27277" priority="40796" operator="lessThan">
      <formula>0</formula>
    </cfRule>
  </conditionalFormatting>
  <conditionalFormatting sqref="Q761">
    <cfRule type="expression" dxfId="27276" priority="40794">
      <formula>$I761=0</formula>
    </cfRule>
  </conditionalFormatting>
  <conditionalFormatting sqref="R761:T761">
    <cfRule type="expression" dxfId="27275" priority="40793">
      <formula>$I761=0</formula>
    </cfRule>
  </conditionalFormatting>
  <conditionalFormatting sqref="S761:T761">
    <cfRule type="cellIs" dxfId="27274" priority="40791" operator="lessThan">
      <formula>0</formula>
    </cfRule>
    <cfRule type="cellIs" dxfId="27273" priority="40792" operator="lessThan">
      <formula>0</formula>
    </cfRule>
  </conditionalFormatting>
  <conditionalFormatting sqref="U761">
    <cfRule type="expression" dxfId="27272" priority="40790">
      <formula>$I761=0</formula>
    </cfRule>
  </conditionalFormatting>
  <conditionalFormatting sqref="B762">
    <cfRule type="expression" dxfId="27271" priority="40789">
      <formula>$I762=0</formula>
    </cfRule>
  </conditionalFormatting>
  <conditionalFormatting sqref="F762">
    <cfRule type="expression" dxfId="27270" priority="40788">
      <formula>$I762=0</formula>
    </cfRule>
  </conditionalFormatting>
  <conditionalFormatting sqref="I762">
    <cfRule type="expression" dxfId="27269" priority="40787">
      <formula>$I762=0</formula>
    </cfRule>
  </conditionalFormatting>
  <conditionalFormatting sqref="K762">
    <cfRule type="expression" dxfId="27268" priority="40786">
      <formula>$I762=0</formula>
    </cfRule>
  </conditionalFormatting>
  <conditionalFormatting sqref="M762">
    <cfRule type="expression" dxfId="27267" priority="40785">
      <formula>$I762=0</formula>
    </cfRule>
  </conditionalFormatting>
  <conditionalFormatting sqref="Q762">
    <cfRule type="expression" dxfId="27266" priority="40784">
      <formula>$I762=0</formula>
    </cfRule>
  </conditionalFormatting>
  <conditionalFormatting sqref="U762">
    <cfRule type="expression" dxfId="27265" priority="40783">
      <formula>$I762=0</formula>
    </cfRule>
  </conditionalFormatting>
  <conditionalFormatting sqref="B763">
    <cfRule type="expression" dxfId="27264" priority="40779">
      <formula>$I763=0</formula>
    </cfRule>
  </conditionalFormatting>
  <conditionalFormatting sqref="C763:E763">
    <cfRule type="expression" dxfId="27263" priority="40778">
      <formula>$I763=0</formula>
    </cfRule>
  </conditionalFormatting>
  <conditionalFormatting sqref="D763:E763">
    <cfRule type="cellIs" dxfId="27262" priority="40776" operator="lessThan">
      <formula>0</formula>
    </cfRule>
    <cfRule type="cellIs" dxfId="27261" priority="40777" operator="lessThan">
      <formula>0</formula>
    </cfRule>
  </conditionalFormatting>
  <conditionalFormatting sqref="F763">
    <cfRule type="expression" dxfId="27260" priority="40775">
      <formula>$I763=0</formula>
    </cfRule>
  </conditionalFormatting>
  <conditionalFormatting sqref="G763:H763">
    <cfRule type="cellIs" dxfId="27259" priority="40772" operator="lessThan">
      <formula>0</formula>
    </cfRule>
    <cfRule type="cellIs" dxfId="27258" priority="40773" operator="lessThan">
      <formula>0</formula>
    </cfRule>
  </conditionalFormatting>
  <conditionalFormatting sqref="I763">
    <cfRule type="expression" dxfId="27257" priority="40771">
      <formula>$I763=0</formula>
    </cfRule>
  </conditionalFormatting>
  <conditionalFormatting sqref="J763">
    <cfRule type="expression" dxfId="27256" priority="40770">
      <formula>$I763=0</formula>
    </cfRule>
  </conditionalFormatting>
  <conditionalFormatting sqref="K763">
    <cfRule type="expression" dxfId="27255" priority="40767">
      <formula>$I763=0</formula>
    </cfRule>
  </conditionalFormatting>
  <conditionalFormatting sqref="M763">
    <cfRule type="expression" dxfId="27254" priority="40763">
      <formula>$I763=0</formula>
    </cfRule>
  </conditionalFormatting>
  <conditionalFormatting sqref="N763:P763">
    <cfRule type="expression" dxfId="27253" priority="40762">
      <formula>$I763=0</formula>
    </cfRule>
  </conditionalFormatting>
  <conditionalFormatting sqref="O763:P763">
    <cfRule type="cellIs" dxfId="27252" priority="40760" operator="lessThan">
      <formula>0</formula>
    </cfRule>
    <cfRule type="cellIs" dxfId="27251" priority="40761" operator="lessThan">
      <formula>0</formula>
    </cfRule>
  </conditionalFormatting>
  <conditionalFormatting sqref="Q763">
    <cfRule type="expression" dxfId="27250" priority="40759">
      <formula>$I763=0</formula>
    </cfRule>
  </conditionalFormatting>
  <conditionalFormatting sqref="R763:T763">
    <cfRule type="expression" dxfId="27249" priority="40758">
      <formula>$I763=0</formula>
    </cfRule>
  </conditionalFormatting>
  <conditionalFormatting sqref="S763:T763">
    <cfRule type="cellIs" dxfId="27248" priority="40756" operator="lessThan">
      <formula>0</formula>
    </cfRule>
    <cfRule type="cellIs" dxfId="27247" priority="40757" operator="lessThan">
      <formula>0</formula>
    </cfRule>
  </conditionalFormatting>
  <conditionalFormatting sqref="U763">
    <cfRule type="expression" dxfId="27246" priority="40755">
      <formula>$I763=0</formula>
    </cfRule>
  </conditionalFormatting>
  <conditionalFormatting sqref="B764">
    <cfRule type="expression" dxfId="27245" priority="40754">
      <formula>$I764=0</formula>
    </cfRule>
  </conditionalFormatting>
  <conditionalFormatting sqref="F764">
    <cfRule type="expression" dxfId="27244" priority="40753">
      <formula>$I764=0</formula>
    </cfRule>
  </conditionalFormatting>
  <conditionalFormatting sqref="I764">
    <cfRule type="expression" dxfId="27243" priority="40752">
      <formula>$I764=0</formula>
    </cfRule>
  </conditionalFormatting>
  <conditionalFormatting sqref="K764">
    <cfRule type="expression" dxfId="27242" priority="40751">
      <formula>$I764=0</formula>
    </cfRule>
  </conditionalFormatting>
  <conditionalFormatting sqref="M764">
    <cfRule type="expression" dxfId="27241" priority="40750">
      <formula>$I764=0</formula>
    </cfRule>
  </conditionalFormatting>
  <conditionalFormatting sqref="Q764">
    <cfRule type="expression" dxfId="27240" priority="40749">
      <formula>$I764=0</formula>
    </cfRule>
  </conditionalFormatting>
  <conditionalFormatting sqref="U764">
    <cfRule type="expression" dxfId="27239" priority="40748">
      <formula>$I764=0</formula>
    </cfRule>
  </conditionalFormatting>
  <conditionalFormatting sqref="B765">
    <cfRule type="expression" dxfId="27238" priority="40744">
      <formula>$I765=0</formula>
    </cfRule>
  </conditionalFormatting>
  <conditionalFormatting sqref="C765:E765">
    <cfRule type="expression" dxfId="27237" priority="40743">
      <formula>$I765=0</formula>
    </cfRule>
  </conditionalFormatting>
  <conditionalFormatting sqref="D765:E765">
    <cfRule type="cellIs" dxfId="27236" priority="40741" operator="lessThan">
      <formula>0</formula>
    </cfRule>
    <cfRule type="cellIs" dxfId="27235" priority="40742" operator="lessThan">
      <formula>0</formula>
    </cfRule>
  </conditionalFormatting>
  <conditionalFormatting sqref="F765">
    <cfRule type="expression" dxfId="27234" priority="40740">
      <formula>$I765=0</formula>
    </cfRule>
  </conditionalFormatting>
  <conditionalFormatting sqref="G765:H765">
    <cfRule type="cellIs" dxfId="27233" priority="40737" operator="lessThan">
      <formula>0</formula>
    </cfRule>
    <cfRule type="cellIs" dxfId="27232" priority="40738" operator="lessThan">
      <formula>0</formula>
    </cfRule>
  </conditionalFormatting>
  <conditionalFormatting sqref="I765">
    <cfRule type="expression" dxfId="27231" priority="40736">
      <formula>$I765=0</formula>
    </cfRule>
  </conditionalFormatting>
  <conditionalFormatting sqref="J765">
    <cfRule type="expression" dxfId="27230" priority="40735">
      <formula>$I765=0</formula>
    </cfRule>
  </conditionalFormatting>
  <conditionalFormatting sqref="K765">
    <cfRule type="expression" dxfId="27229" priority="40732">
      <formula>$I765=0</formula>
    </cfRule>
  </conditionalFormatting>
  <conditionalFormatting sqref="M765">
    <cfRule type="expression" dxfId="27228" priority="40728">
      <formula>$I765=0</formula>
    </cfRule>
  </conditionalFormatting>
  <conditionalFormatting sqref="N765:P765">
    <cfRule type="expression" dxfId="27227" priority="40727">
      <formula>$I765=0</formula>
    </cfRule>
  </conditionalFormatting>
  <conditionalFormatting sqref="O765:P765">
    <cfRule type="cellIs" dxfId="27226" priority="40725" operator="lessThan">
      <formula>0</formula>
    </cfRule>
    <cfRule type="cellIs" dxfId="27225" priority="40726" operator="lessThan">
      <formula>0</formula>
    </cfRule>
  </conditionalFormatting>
  <conditionalFormatting sqref="Q765">
    <cfRule type="expression" dxfId="27224" priority="40724">
      <formula>$I765=0</formula>
    </cfRule>
  </conditionalFormatting>
  <conditionalFormatting sqref="R765:T765">
    <cfRule type="expression" dxfId="27223" priority="40723">
      <formula>$I765=0</formula>
    </cfRule>
  </conditionalFormatting>
  <conditionalFormatting sqref="S765:T765">
    <cfRule type="cellIs" dxfId="27222" priority="40721" operator="lessThan">
      <formula>0</formula>
    </cfRule>
    <cfRule type="cellIs" dxfId="27221" priority="40722" operator="lessThan">
      <formula>0</formula>
    </cfRule>
  </conditionalFormatting>
  <conditionalFormatting sqref="U765">
    <cfRule type="expression" dxfId="27220" priority="40720">
      <formula>$I765=0</formula>
    </cfRule>
  </conditionalFormatting>
  <conditionalFormatting sqref="B766">
    <cfRule type="expression" dxfId="27219" priority="40719">
      <formula>$I766=0</formula>
    </cfRule>
  </conditionalFormatting>
  <conditionalFormatting sqref="F766">
    <cfRule type="expression" dxfId="27218" priority="40718">
      <formula>$I766=0</formula>
    </cfRule>
  </conditionalFormatting>
  <conditionalFormatting sqref="I766">
    <cfRule type="expression" dxfId="27217" priority="40717">
      <formula>$I766=0</formula>
    </cfRule>
  </conditionalFormatting>
  <conditionalFormatting sqref="K766">
    <cfRule type="expression" dxfId="27216" priority="40716">
      <formula>$I766=0</formula>
    </cfRule>
  </conditionalFormatting>
  <conditionalFormatting sqref="M766">
    <cfRule type="expression" dxfId="27215" priority="40715">
      <formula>$I766=0</formula>
    </cfRule>
  </conditionalFormatting>
  <conditionalFormatting sqref="Q766">
    <cfRule type="expression" dxfId="27214" priority="40714">
      <formula>$I766=0</formula>
    </cfRule>
  </conditionalFormatting>
  <conditionalFormatting sqref="U766">
    <cfRule type="expression" dxfId="27213" priority="40713">
      <formula>$I766=0</formula>
    </cfRule>
  </conditionalFormatting>
  <conditionalFormatting sqref="B767">
    <cfRule type="expression" dxfId="27212" priority="40709">
      <formula>$I767=0</formula>
    </cfRule>
  </conditionalFormatting>
  <conditionalFormatting sqref="C767:E767">
    <cfRule type="expression" dxfId="27211" priority="40708">
      <formula>$I767=0</formula>
    </cfRule>
  </conditionalFormatting>
  <conditionalFormatting sqref="D767:E767">
    <cfRule type="cellIs" dxfId="27210" priority="40706" operator="lessThan">
      <formula>0</formula>
    </cfRule>
    <cfRule type="cellIs" dxfId="27209" priority="40707" operator="lessThan">
      <formula>0</formula>
    </cfRule>
  </conditionalFormatting>
  <conditionalFormatting sqref="F767">
    <cfRule type="expression" dxfId="27208" priority="40705">
      <formula>$I767=0</formula>
    </cfRule>
  </conditionalFormatting>
  <conditionalFormatting sqref="G767:H767">
    <cfRule type="cellIs" dxfId="27207" priority="40702" operator="lessThan">
      <formula>0</formula>
    </cfRule>
    <cfRule type="cellIs" dxfId="27206" priority="40703" operator="lessThan">
      <formula>0</formula>
    </cfRule>
  </conditionalFormatting>
  <conditionalFormatting sqref="I767">
    <cfRule type="expression" dxfId="27205" priority="40701">
      <formula>$I767=0</formula>
    </cfRule>
  </conditionalFormatting>
  <conditionalFormatting sqref="J767">
    <cfRule type="expression" dxfId="27204" priority="40700">
      <formula>$I767=0</formula>
    </cfRule>
  </conditionalFormatting>
  <conditionalFormatting sqref="K767">
    <cfRule type="expression" dxfId="27203" priority="40697">
      <formula>$I767=0</formula>
    </cfRule>
  </conditionalFormatting>
  <conditionalFormatting sqref="M767">
    <cfRule type="expression" dxfId="27202" priority="40693">
      <formula>$I767=0</formula>
    </cfRule>
  </conditionalFormatting>
  <conditionalFormatting sqref="N767:P767">
    <cfRule type="expression" dxfId="27201" priority="40692">
      <formula>$I767=0</formula>
    </cfRule>
  </conditionalFormatting>
  <conditionalFormatting sqref="O767:P767">
    <cfRule type="cellIs" dxfId="27200" priority="40690" operator="lessThan">
      <formula>0</formula>
    </cfRule>
    <cfRule type="cellIs" dxfId="27199" priority="40691" operator="lessThan">
      <formula>0</formula>
    </cfRule>
  </conditionalFormatting>
  <conditionalFormatting sqref="Q767">
    <cfRule type="expression" dxfId="27198" priority="40689">
      <formula>$I767=0</formula>
    </cfRule>
  </conditionalFormatting>
  <conditionalFormatting sqref="R767:T767">
    <cfRule type="expression" dxfId="27197" priority="40688">
      <formula>$I767=0</formula>
    </cfRule>
  </conditionalFormatting>
  <conditionalFormatting sqref="S767:T767">
    <cfRule type="cellIs" dxfId="27196" priority="40686" operator="lessThan">
      <formula>0</formula>
    </cfRule>
    <cfRule type="cellIs" dxfId="27195" priority="40687" operator="lessThan">
      <formula>0</formula>
    </cfRule>
  </conditionalFormatting>
  <conditionalFormatting sqref="U767">
    <cfRule type="expression" dxfId="27194" priority="40685">
      <formula>$I767=0</formula>
    </cfRule>
  </conditionalFormatting>
  <conditionalFormatting sqref="B768">
    <cfRule type="expression" dxfId="27193" priority="40684">
      <formula>$I768=0</formula>
    </cfRule>
  </conditionalFormatting>
  <conditionalFormatting sqref="F768">
    <cfRule type="expression" dxfId="27192" priority="40683">
      <formula>$I768=0</formula>
    </cfRule>
  </conditionalFormatting>
  <conditionalFormatting sqref="I768">
    <cfRule type="expression" dxfId="27191" priority="40682">
      <formula>$I768=0</formula>
    </cfRule>
  </conditionalFormatting>
  <conditionalFormatting sqref="K768">
    <cfRule type="expression" dxfId="27190" priority="40681">
      <formula>$I768=0</formula>
    </cfRule>
  </conditionalFormatting>
  <conditionalFormatting sqref="M768">
    <cfRule type="expression" dxfId="27189" priority="40680">
      <formula>$I768=0</formula>
    </cfRule>
  </conditionalFormatting>
  <conditionalFormatting sqref="Q768">
    <cfRule type="expression" dxfId="27188" priority="40679">
      <formula>$I768=0</formula>
    </cfRule>
  </conditionalFormatting>
  <conditionalFormatting sqref="U768">
    <cfRule type="expression" dxfId="27187" priority="40678">
      <formula>$I768=0</formula>
    </cfRule>
  </conditionalFormatting>
  <conditionalFormatting sqref="B769">
    <cfRule type="expression" dxfId="27186" priority="40674">
      <formula>$I769=0</formula>
    </cfRule>
  </conditionalFormatting>
  <conditionalFormatting sqref="C769:E769">
    <cfRule type="expression" dxfId="27185" priority="40673">
      <formula>$I769=0</formula>
    </cfRule>
  </conditionalFormatting>
  <conditionalFormatting sqref="D769:E769">
    <cfRule type="cellIs" dxfId="27184" priority="40671" operator="lessThan">
      <formula>0</formula>
    </cfRule>
    <cfRule type="cellIs" dxfId="27183" priority="40672" operator="lessThan">
      <formula>0</formula>
    </cfRule>
  </conditionalFormatting>
  <conditionalFormatting sqref="F769">
    <cfRule type="expression" dxfId="27182" priority="40670">
      <formula>$I769=0</formula>
    </cfRule>
  </conditionalFormatting>
  <conditionalFormatting sqref="G769:H769">
    <cfRule type="cellIs" dxfId="27181" priority="40667" operator="lessThan">
      <formula>0</formula>
    </cfRule>
    <cfRule type="cellIs" dxfId="27180" priority="40668" operator="lessThan">
      <formula>0</formula>
    </cfRule>
  </conditionalFormatting>
  <conditionalFormatting sqref="I769">
    <cfRule type="expression" dxfId="27179" priority="40666">
      <formula>$I769=0</formula>
    </cfRule>
  </conditionalFormatting>
  <conditionalFormatting sqref="J769">
    <cfRule type="expression" dxfId="27178" priority="40665">
      <formula>$I769=0</formula>
    </cfRule>
  </conditionalFormatting>
  <conditionalFormatting sqref="K769">
    <cfRule type="expression" dxfId="27177" priority="40662">
      <formula>$I769=0</formula>
    </cfRule>
  </conditionalFormatting>
  <conditionalFormatting sqref="M769">
    <cfRule type="expression" dxfId="27176" priority="40658">
      <formula>$I769=0</formula>
    </cfRule>
  </conditionalFormatting>
  <conditionalFormatting sqref="N769:P769">
    <cfRule type="expression" dxfId="27175" priority="40657">
      <formula>$I769=0</formula>
    </cfRule>
  </conditionalFormatting>
  <conditionalFormatting sqref="O769:P769">
    <cfRule type="cellIs" dxfId="27174" priority="40655" operator="lessThan">
      <formula>0</formula>
    </cfRule>
    <cfRule type="cellIs" dxfId="27173" priority="40656" operator="lessThan">
      <formula>0</formula>
    </cfRule>
  </conditionalFormatting>
  <conditionalFormatting sqref="Q769">
    <cfRule type="expression" dxfId="27172" priority="40654">
      <formula>$I769=0</formula>
    </cfRule>
  </conditionalFormatting>
  <conditionalFormatting sqref="R769:T769">
    <cfRule type="expression" dxfId="27171" priority="40653">
      <formula>$I769=0</formula>
    </cfRule>
  </conditionalFormatting>
  <conditionalFormatting sqref="S769:T769">
    <cfRule type="cellIs" dxfId="27170" priority="40651" operator="lessThan">
      <formula>0</formula>
    </cfRule>
    <cfRule type="cellIs" dxfId="27169" priority="40652" operator="lessThan">
      <formula>0</formula>
    </cfRule>
  </conditionalFormatting>
  <conditionalFormatting sqref="U769">
    <cfRule type="expression" dxfId="27168" priority="40650">
      <formula>$I769=0</formula>
    </cfRule>
  </conditionalFormatting>
  <conditionalFormatting sqref="B770">
    <cfRule type="expression" dxfId="27167" priority="40649">
      <formula>$I770=0</formula>
    </cfRule>
  </conditionalFormatting>
  <conditionalFormatting sqref="F770">
    <cfRule type="expression" dxfId="27166" priority="40648">
      <formula>$I770=0</formula>
    </cfRule>
  </conditionalFormatting>
  <conditionalFormatting sqref="I770">
    <cfRule type="expression" dxfId="27165" priority="40647">
      <formula>$I770=0</formula>
    </cfRule>
  </conditionalFormatting>
  <conditionalFormatting sqref="K770">
    <cfRule type="expression" dxfId="27164" priority="40646">
      <formula>$I770=0</formula>
    </cfRule>
  </conditionalFormatting>
  <conditionalFormatting sqref="M770">
    <cfRule type="expression" dxfId="27163" priority="40645">
      <formula>$I770=0</formula>
    </cfRule>
  </conditionalFormatting>
  <conditionalFormatting sqref="Q770">
    <cfRule type="expression" dxfId="27162" priority="40644">
      <formula>$I770=0</formula>
    </cfRule>
  </conditionalFormatting>
  <conditionalFormatting sqref="U770">
    <cfRule type="expression" dxfId="27161" priority="40643">
      <formula>$I770=0</formula>
    </cfRule>
  </conditionalFormatting>
  <conditionalFormatting sqref="B771">
    <cfRule type="expression" dxfId="27160" priority="40639">
      <formula>$I771=0</formula>
    </cfRule>
  </conditionalFormatting>
  <conditionalFormatting sqref="C771:E771">
    <cfRule type="expression" dxfId="27159" priority="40638">
      <formula>$I771=0</formula>
    </cfRule>
  </conditionalFormatting>
  <conditionalFormatting sqref="D771:E771">
    <cfRule type="cellIs" dxfId="27158" priority="40636" operator="lessThan">
      <formula>0</formula>
    </cfRule>
    <cfRule type="cellIs" dxfId="27157" priority="40637" operator="lessThan">
      <formula>0</formula>
    </cfRule>
  </conditionalFormatting>
  <conditionalFormatting sqref="F771">
    <cfRule type="expression" dxfId="27156" priority="40635">
      <formula>$I771=0</formula>
    </cfRule>
  </conditionalFormatting>
  <conditionalFormatting sqref="G771:H771">
    <cfRule type="cellIs" dxfId="27155" priority="40632" operator="lessThan">
      <formula>0</formula>
    </cfRule>
    <cfRule type="cellIs" dxfId="27154" priority="40633" operator="lessThan">
      <formula>0</formula>
    </cfRule>
  </conditionalFormatting>
  <conditionalFormatting sqref="I771">
    <cfRule type="expression" dxfId="27153" priority="40631">
      <formula>$I771=0</formula>
    </cfRule>
  </conditionalFormatting>
  <conditionalFormatting sqref="J771">
    <cfRule type="expression" dxfId="27152" priority="40630">
      <formula>$I771=0</formula>
    </cfRule>
  </conditionalFormatting>
  <conditionalFormatting sqref="K771">
    <cfRule type="expression" dxfId="27151" priority="40627">
      <formula>$I771=0</formula>
    </cfRule>
  </conditionalFormatting>
  <conditionalFormatting sqref="M771">
    <cfRule type="expression" dxfId="27150" priority="40623">
      <formula>$I771=0</formula>
    </cfRule>
  </conditionalFormatting>
  <conditionalFormatting sqref="N771:P771">
    <cfRule type="expression" dxfId="27149" priority="40622">
      <formula>$I771=0</formula>
    </cfRule>
  </conditionalFormatting>
  <conditionalFormatting sqref="O771:P771">
    <cfRule type="cellIs" dxfId="27148" priority="40620" operator="lessThan">
      <formula>0</formula>
    </cfRule>
    <cfRule type="cellIs" dxfId="27147" priority="40621" operator="lessThan">
      <formula>0</formula>
    </cfRule>
  </conditionalFormatting>
  <conditionalFormatting sqref="Q771">
    <cfRule type="expression" dxfId="27146" priority="40619">
      <formula>$I771=0</formula>
    </cfRule>
  </conditionalFormatting>
  <conditionalFormatting sqref="R771:T771">
    <cfRule type="expression" dxfId="27145" priority="40618">
      <formula>$I771=0</formula>
    </cfRule>
  </conditionalFormatting>
  <conditionalFormatting sqref="S771:T771">
    <cfRule type="cellIs" dxfId="27144" priority="40616" operator="lessThan">
      <formula>0</formula>
    </cfRule>
    <cfRule type="cellIs" dxfId="27143" priority="40617" operator="lessThan">
      <formula>0</formula>
    </cfRule>
  </conditionalFormatting>
  <conditionalFormatting sqref="U771">
    <cfRule type="expression" dxfId="27142" priority="40615">
      <formula>$I771=0</formula>
    </cfRule>
  </conditionalFormatting>
  <conditionalFormatting sqref="B772">
    <cfRule type="expression" dxfId="27141" priority="40614">
      <formula>$I772=0</formula>
    </cfRule>
  </conditionalFormatting>
  <conditionalFormatting sqref="F772">
    <cfRule type="expression" dxfId="27140" priority="40613">
      <formula>$I772=0</formula>
    </cfRule>
  </conditionalFormatting>
  <conditionalFormatting sqref="I772">
    <cfRule type="expression" dxfId="27139" priority="40612">
      <formula>$I772=0</formula>
    </cfRule>
  </conditionalFormatting>
  <conditionalFormatting sqref="K772">
    <cfRule type="expression" dxfId="27138" priority="40611">
      <formula>$I772=0</formula>
    </cfRule>
  </conditionalFormatting>
  <conditionalFormatting sqref="M772">
    <cfRule type="expression" dxfId="27137" priority="40610">
      <formula>$I772=0</formula>
    </cfRule>
  </conditionalFormatting>
  <conditionalFormatting sqref="Q772">
    <cfRule type="expression" dxfId="27136" priority="40609">
      <formula>$I772=0</formula>
    </cfRule>
  </conditionalFormatting>
  <conditionalFormatting sqref="U772">
    <cfRule type="expression" dxfId="27135" priority="40608">
      <formula>$I772=0</formula>
    </cfRule>
  </conditionalFormatting>
  <conditionalFormatting sqref="B773">
    <cfRule type="expression" dxfId="27134" priority="40604">
      <formula>$I773=0</formula>
    </cfRule>
  </conditionalFormatting>
  <conditionalFormatting sqref="C773:E773">
    <cfRule type="expression" dxfId="27133" priority="40603">
      <formula>$I773=0</formula>
    </cfRule>
  </conditionalFormatting>
  <conditionalFormatting sqref="D773:E773">
    <cfRule type="cellIs" dxfId="27132" priority="40601" operator="lessThan">
      <formula>0</formula>
    </cfRule>
    <cfRule type="cellIs" dxfId="27131" priority="40602" operator="lessThan">
      <formula>0</formula>
    </cfRule>
  </conditionalFormatting>
  <conditionalFormatting sqref="F773">
    <cfRule type="expression" dxfId="27130" priority="40600">
      <formula>$I773=0</formula>
    </cfRule>
  </conditionalFormatting>
  <conditionalFormatting sqref="G773:H773">
    <cfRule type="cellIs" dxfId="27129" priority="40597" operator="lessThan">
      <formula>0</formula>
    </cfRule>
    <cfRule type="cellIs" dxfId="27128" priority="40598" operator="lessThan">
      <formula>0</formula>
    </cfRule>
  </conditionalFormatting>
  <conditionalFormatting sqref="I773">
    <cfRule type="expression" dxfId="27127" priority="40596">
      <formula>$I773=0</formula>
    </cfRule>
  </conditionalFormatting>
  <conditionalFormatting sqref="J773">
    <cfRule type="expression" dxfId="27126" priority="40595">
      <formula>$I773=0</formula>
    </cfRule>
  </conditionalFormatting>
  <conditionalFormatting sqref="K773">
    <cfRule type="expression" dxfId="27125" priority="40592">
      <formula>$I773=0</formula>
    </cfRule>
  </conditionalFormatting>
  <conditionalFormatting sqref="M773">
    <cfRule type="expression" dxfId="27124" priority="40588">
      <formula>$I773=0</formula>
    </cfRule>
  </conditionalFormatting>
  <conditionalFormatting sqref="N773:P773">
    <cfRule type="expression" dxfId="27123" priority="40587">
      <formula>$I773=0</formula>
    </cfRule>
  </conditionalFormatting>
  <conditionalFormatting sqref="O773:P773">
    <cfRule type="cellIs" dxfId="27122" priority="40585" operator="lessThan">
      <formula>0</formula>
    </cfRule>
    <cfRule type="cellIs" dxfId="27121" priority="40586" operator="lessThan">
      <formula>0</formula>
    </cfRule>
  </conditionalFormatting>
  <conditionalFormatting sqref="Q773">
    <cfRule type="expression" dxfId="27120" priority="40584">
      <formula>$I773=0</formula>
    </cfRule>
  </conditionalFormatting>
  <conditionalFormatting sqref="R773:T773">
    <cfRule type="expression" dxfId="27119" priority="40583">
      <formula>$I773=0</formula>
    </cfRule>
  </conditionalFormatting>
  <conditionalFormatting sqref="S773:T773">
    <cfRule type="cellIs" dxfId="27118" priority="40581" operator="lessThan">
      <formula>0</formula>
    </cfRule>
    <cfRule type="cellIs" dxfId="27117" priority="40582" operator="lessThan">
      <formula>0</formula>
    </cfRule>
  </conditionalFormatting>
  <conditionalFormatting sqref="U773">
    <cfRule type="expression" dxfId="27116" priority="40580">
      <formula>$I773=0</formula>
    </cfRule>
  </conditionalFormatting>
  <conditionalFormatting sqref="B774">
    <cfRule type="expression" dxfId="27115" priority="40579">
      <formula>$I774=0</formula>
    </cfRule>
  </conditionalFormatting>
  <conditionalFormatting sqref="F774">
    <cfRule type="expression" dxfId="27114" priority="40578">
      <formula>$I774=0</formula>
    </cfRule>
  </conditionalFormatting>
  <conditionalFormatting sqref="I774">
    <cfRule type="expression" dxfId="27113" priority="40577">
      <formula>$I774=0</formula>
    </cfRule>
  </conditionalFormatting>
  <conditionalFormatting sqref="K774">
    <cfRule type="expression" dxfId="27112" priority="40576">
      <formula>$I774=0</formula>
    </cfRule>
  </conditionalFormatting>
  <conditionalFormatting sqref="M774">
    <cfRule type="expression" dxfId="27111" priority="40575">
      <formula>$I774=0</formula>
    </cfRule>
  </conditionalFormatting>
  <conditionalFormatting sqref="Q774">
    <cfRule type="expression" dxfId="27110" priority="40574">
      <formula>$I774=0</formula>
    </cfRule>
  </conditionalFormatting>
  <conditionalFormatting sqref="U774">
    <cfRule type="expression" dxfId="27109" priority="40573">
      <formula>$I774=0</formula>
    </cfRule>
  </conditionalFormatting>
  <conditionalFormatting sqref="B775">
    <cfRule type="expression" dxfId="27108" priority="40569">
      <formula>$I775=0</formula>
    </cfRule>
  </conditionalFormatting>
  <conditionalFormatting sqref="C775:E775">
    <cfRule type="expression" dxfId="27107" priority="40568">
      <formula>$I775=0</formula>
    </cfRule>
  </conditionalFormatting>
  <conditionalFormatting sqref="D775:E775">
    <cfRule type="cellIs" dxfId="27106" priority="40566" operator="lessThan">
      <formula>0</formula>
    </cfRule>
    <cfRule type="cellIs" dxfId="27105" priority="40567" operator="lessThan">
      <formula>0</formula>
    </cfRule>
  </conditionalFormatting>
  <conditionalFormatting sqref="F775">
    <cfRule type="expression" dxfId="27104" priority="40565">
      <formula>$I775=0</formula>
    </cfRule>
  </conditionalFormatting>
  <conditionalFormatting sqref="G775:H775">
    <cfRule type="cellIs" dxfId="27103" priority="40562" operator="lessThan">
      <formula>0</formula>
    </cfRule>
    <cfRule type="cellIs" dxfId="27102" priority="40563" operator="lessThan">
      <formula>0</formula>
    </cfRule>
  </conditionalFormatting>
  <conditionalFormatting sqref="I775">
    <cfRule type="expression" dxfId="27101" priority="40561">
      <formula>$I775=0</formula>
    </cfRule>
  </conditionalFormatting>
  <conditionalFormatting sqref="J775">
    <cfRule type="expression" dxfId="27100" priority="40560">
      <formula>$I775=0</formula>
    </cfRule>
  </conditionalFormatting>
  <conditionalFormatting sqref="K775">
    <cfRule type="expression" dxfId="27099" priority="40557">
      <formula>$I775=0</formula>
    </cfRule>
  </conditionalFormatting>
  <conditionalFormatting sqref="M775">
    <cfRule type="expression" dxfId="27098" priority="40553">
      <formula>$I775=0</formula>
    </cfRule>
  </conditionalFormatting>
  <conditionalFormatting sqref="N775:P775">
    <cfRule type="expression" dxfId="27097" priority="40552">
      <formula>$I775=0</formula>
    </cfRule>
  </conditionalFormatting>
  <conditionalFormatting sqref="O775:P775">
    <cfRule type="cellIs" dxfId="27096" priority="40550" operator="lessThan">
      <formula>0</formula>
    </cfRule>
    <cfRule type="cellIs" dxfId="27095" priority="40551" operator="lessThan">
      <formula>0</formula>
    </cfRule>
  </conditionalFormatting>
  <conditionalFormatting sqref="Q775">
    <cfRule type="expression" dxfId="27094" priority="40549">
      <formula>$I775=0</formula>
    </cfRule>
  </conditionalFormatting>
  <conditionalFormatting sqref="R775:T775">
    <cfRule type="expression" dxfId="27093" priority="40548">
      <formula>$I775=0</formula>
    </cfRule>
  </conditionalFormatting>
  <conditionalFormatting sqref="S775:T775">
    <cfRule type="cellIs" dxfId="27092" priority="40546" operator="lessThan">
      <formula>0</formula>
    </cfRule>
    <cfRule type="cellIs" dxfId="27091" priority="40547" operator="lessThan">
      <formula>0</formula>
    </cfRule>
  </conditionalFormatting>
  <conditionalFormatting sqref="U775">
    <cfRule type="expression" dxfId="27090" priority="40545">
      <formula>$I775=0</formula>
    </cfRule>
  </conditionalFormatting>
  <conditionalFormatting sqref="B776">
    <cfRule type="expression" dxfId="27089" priority="40544">
      <formula>$I776=0</formula>
    </cfRule>
  </conditionalFormatting>
  <conditionalFormatting sqref="F776">
    <cfRule type="expression" dxfId="27088" priority="40543">
      <formula>$I776=0</formula>
    </cfRule>
  </conditionalFormatting>
  <conditionalFormatting sqref="I776">
    <cfRule type="expression" dxfId="27087" priority="40542">
      <formula>$I776=0</formula>
    </cfRule>
  </conditionalFormatting>
  <conditionalFormatting sqref="K776">
    <cfRule type="expression" dxfId="27086" priority="40541">
      <formula>$I776=0</formula>
    </cfRule>
  </conditionalFormatting>
  <conditionalFormatting sqref="M776">
    <cfRule type="expression" dxfId="27085" priority="40540">
      <formula>$I776=0</formula>
    </cfRule>
  </conditionalFormatting>
  <conditionalFormatting sqref="Q776">
    <cfRule type="expression" dxfId="27084" priority="40539">
      <formula>$I776=0</formula>
    </cfRule>
  </conditionalFormatting>
  <conditionalFormatting sqref="U776">
    <cfRule type="expression" dxfId="27083" priority="40538">
      <formula>$I776=0</formula>
    </cfRule>
  </conditionalFormatting>
  <conditionalFormatting sqref="B777">
    <cfRule type="expression" dxfId="27082" priority="40534">
      <formula>$I777=0</formula>
    </cfRule>
  </conditionalFormatting>
  <conditionalFormatting sqref="C777:E777">
    <cfRule type="expression" dxfId="27081" priority="40533">
      <formula>$I777=0</formula>
    </cfRule>
  </conditionalFormatting>
  <conditionalFormatting sqref="D777:E777">
    <cfRule type="cellIs" dxfId="27080" priority="40531" operator="lessThan">
      <formula>0</formula>
    </cfRule>
    <cfRule type="cellIs" dxfId="27079" priority="40532" operator="lessThan">
      <formula>0</formula>
    </cfRule>
  </conditionalFormatting>
  <conditionalFormatting sqref="F777">
    <cfRule type="expression" dxfId="27078" priority="40530">
      <formula>$I777=0</formula>
    </cfRule>
  </conditionalFormatting>
  <conditionalFormatting sqref="G777:H777">
    <cfRule type="cellIs" dxfId="27077" priority="40527" operator="lessThan">
      <formula>0</formula>
    </cfRule>
    <cfRule type="cellIs" dxfId="27076" priority="40528" operator="lessThan">
      <formula>0</formula>
    </cfRule>
  </conditionalFormatting>
  <conditionalFormatting sqref="I777">
    <cfRule type="expression" dxfId="27075" priority="40526">
      <formula>$I777=0</formula>
    </cfRule>
  </conditionalFormatting>
  <conditionalFormatting sqref="J777">
    <cfRule type="expression" dxfId="27074" priority="40525">
      <formula>$I777=0</formula>
    </cfRule>
  </conditionalFormatting>
  <conditionalFormatting sqref="K777">
    <cfRule type="expression" dxfId="27073" priority="40522">
      <formula>$I777=0</formula>
    </cfRule>
  </conditionalFormatting>
  <conditionalFormatting sqref="M777">
    <cfRule type="expression" dxfId="27072" priority="40518">
      <formula>$I777=0</formula>
    </cfRule>
  </conditionalFormatting>
  <conditionalFormatting sqref="N777:P777">
    <cfRule type="expression" dxfId="27071" priority="40517">
      <formula>$I777=0</formula>
    </cfRule>
  </conditionalFormatting>
  <conditionalFormatting sqref="O777:P777">
    <cfRule type="cellIs" dxfId="27070" priority="40515" operator="lessThan">
      <formula>0</formula>
    </cfRule>
    <cfRule type="cellIs" dxfId="27069" priority="40516" operator="lessThan">
      <formula>0</formula>
    </cfRule>
  </conditionalFormatting>
  <conditionalFormatting sqref="Q777">
    <cfRule type="expression" dxfId="27068" priority="40514">
      <formula>$I777=0</formula>
    </cfRule>
  </conditionalFormatting>
  <conditionalFormatting sqref="R777:T777">
    <cfRule type="expression" dxfId="27067" priority="40513">
      <formula>$I777=0</formula>
    </cfRule>
  </conditionalFormatting>
  <conditionalFormatting sqref="S777:T777">
    <cfRule type="cellIs" dxfId="27066" priority="40511" operator="lessThan">
      <formula>0</formula>
    </cfRule>
    <cfRule type="cellIs" dxfId="27065" priority="40512" operator="lessThan">
      <formula>0</formula>
    </cfRule>
  </conditionalFormatting>
  <conditionalFormatting sqref="U777">
    <cfRule type="expression" dxfId="27064" priority="40510">
      <formula>$I777=0</formula>
    </cfRule>
  </conditionalFormatting>
  <conditionalFormatting sqref="B778">
    <cfRule type="expression" dxfId="27063" priority="40509">
      <formula>$I778=0</formula>
    </cfRule>
  </conditionalFormatting>
  <conditionalFormatting sqref="F778">
    <cfRule type="expression" dxfId="27062" priority="40508">
      <formula>$I778=0</formula>
    </cfRule>
  </conditionalFormatting>
  <conditionalFormatting sqref="I778">
    <cfRule type="expression" dxfId="27061" priority="40507">
      <formula>$I778=0</formula>
    </cfRule>
  </conditionalFormatting>
  <conditionalFormatting sqref="K778">
    <cfRule type="expression" dxfId="27060" priority="40506">
      <formula>$I778=0</formula>
    </cfRule>
  </conditionalFormatting>
  <conditionalFormatting sqref="M778">
    <cfRule type="expression" dxfId="27059" priority="40505">
      <formula>$I778=0</formula>
    </cfRule>
  </conditionalFormatting>
  <conditionalFormatting sqref="Q778">
    <cfRule type="expression" dxfId="27058" priority="40504">
      <formula>$I778=0</formula>
    </cfRule>
  </conditionalFormatting>
  <conditionalFormatting sqref="U778">
    <cfRule type="expression" dxfId="27057" priority="40503">
      <formula>$I778=0</formula>
    </cfRule>
  </conditionalFormatting>
  <conditionalFormatting sqref="B779">
    <cfRule type="expression" dxfId="27056" priority="40499">
      <formula>$I779=0</formula>
    </cfRule>
  </conditionalFormatting>
  <conditionalFormatting sqref="C779:E779">
    <cfRule type="expression" dxfId="27055" priority="40498">
      <formula>$I779=0</formula>
    </cfRule>
  </conditionalFormatting>
  <conditionalFormatting sqref="D779:E779">
    <cfRule type="cellIs" dxfId="27054" priority="40496" operator="lessThan">
      <formula>0</formula>
    </cfRule>
    <cfRule type="cellIs" dxfId="27053" priority="40497" operator="lessThan">
      <formula>0</formula>
    </cfRule>
  </conditionalFormatting>
  <conditionalFormatting sqref="F779">
    <cfRule type="expression" dxfId="27052" priority="40495">
      <formula>$I779=0</formula>
    </cfRule>
  </conditionalFormatting>
  <conditionalFormatting sqref="G779:H779">
    <cfRule type="cellIs" dxfId="27051" priority="40492" operator="lessThan">
      <formula>0</formula>
    </cfRule>
    <cfRule type="cellIs" dxfId="27050" priority="40493" operator="lessThan">
      <formula>0</formula>
    </cfRule>
  </conditionalFormatting>
  <conditionalFormatting sqref="I779">
    <cfRule type="expression" dxfId="27049" priority="40491">
      <formula>$I779=0</formula>
    </cfRule>
  </conditionalFormatting>
  <conditionalFormatting sqref="J779">
    <cfRule type="expression" dxfId="27048" priority="40490">
      <formula>$I779=0</formula>
    </cfRule>
  </conditionalFormatting>
  <conditionalFormatting sqref="K779">
    <cfRule type="expression" dxfId="27047" priority="40487">
      <formula>$I779=0</formula>
    </cfRule>
  </conditionalFormatting>
  <conditionalFormatting sqref="M779">
    <cfRule type="expression" dxfId="27046" priority="40483">
      <formula>$I779=0</formula>
    </cfRule>
  </conditionalFormatting>
  <conditionalFormatting sqref="N779:P779">
    <cfRule type="expression" dxfId="27045" priority="40482">
      <formula>$I779=0</formula>
    </cfRule>
  </conditionalFormatting>
  <conditionalFormatting sqref="O779:P779">
    <cfRule type="cellIs" dxfId="27044" priority="40480" operator="lessThan">
      <formula>0</formula>
    </cfRule>
    <cfRule type="cellIs" dxfId="27043" priority="40481" operator="lessThan">
      <formula>0</formula>
    </cfRule>
  </conditionalFormatting>
  <conditionalFormatting sqref="Q779">
    <cfRule type="expression" dxfId="27042" priority="40479">
      <formula>$I779=0</formula>
    </cfRule>
  </conditionalFormatting>
  <conditionalFormatting sqref="R779:T779">
    <cfRule type="expression" dxfId="27041" priority="40478">
      <formula>$I779=0</formula>
    </cfRule>
  </conditionalFormatting>
  <conditionalFormatting sqref="S779:T779">
    <cfRule type="cellIs" dxfId="27040" priority="40476" operator="lessThan">
      <formula>0</formula>
    </cfRule>
    <cfRule type="cellIs" dxfId="27039" priority="40477" operator="lessThan">
      <formula>0</formula>
    </cfRule>
  </conditionalFormatting>
  <conditionalFormatting sqref="U779">
    <cfRule type="expression" dxfId="27038" priority="40475">
      <formula>$I779=0</formula>
    </cfRule>
  </conditionalFormatting>
  <conditionalFormatting sqref="B780">
    <cfRule type="expression" dxfId="27037" priority="40474">
      <formula>$I780=0</formula>
    </cfRule>
  </conditionalFormatting>
  <conditionalFormatting sqref="F780">
    <cfRule type="expression" dxfId="27036" priority="40473">
      <formula>$I780=0</formula>
    </cfRule>
  </conditionalFormatting>
  <conditionalFormatting sqref="I780">
    <cfRule type="expression" dxfId="27035" priority="40472">
      <formula>$I780=0</formula>
    </cfRule>
  </conditionalFormatting>
  <conditionalFormatting sqref="K780">
    <cfRule type="expression" dxfId="27034" priority="40471">
      <formula>$I780=0</formula>
    </cfRule>
  </conditionalFormatting>
  <conditionalFormatting sqref="M780">
    <cfRule type="expression" dxfId="27033" priority="40470">
      <formula>$I780=0</formula>
    </cfRule>
  </conditionalFormatting>
  <conditionalFormatting sqref="Q780">
    <cfRule type="expression" dxfId="27032" priority="40469">
      <formula>$I780=0</formula>
    </cfRule>
  </conditionalFormatting>
  <conditionalFormatting sqref="U780">
    <cfRule type="expression" dxfId="27031" priority="40468">
      <formula>$I780=0</formula>
    </cfRule>
  </conditionalFormatting>
  <conditionalFormatting sqref="B781">
    <cfRule type="expression" dxfId="27030" priority="40464">
      <formula>$I781=0</formula>
    </cfRule>
  </conditionalFormatting>
  <conditionalFormatting sqref="C781:E781">
    <cfRule type="expression" dxfId="27029" priority="40463">
      <formula>$I781=0</formula>
    </cfRule>
  </conditionalFormatting>
  <conditionalFormatting sqref="D781:E781">
    <cfRule type="cellIs" dxfId="27028" priority="40461" operator="lessThan">
      <formula>0</formula>
    </cfRule>
    <cfRule type="cellIs" dxfId="27027" priority="40462" operator="lessThan">
      <formula>0</formula>
    </cfRule>
  </conditionalFormatting>
  <conditionalFormatting sqref="F781">
    <cfRule type="expression" dxfId="27026" priority="40460">
      <formula>$I781=0</formula>
    </cfRule>
  </conditionalFormatting>
  <conditionalFormatting sqref="G781:H781">
    <cfRule type="cellIs" dxfId="27025" priority="40457" operator="lessThan">
      <formula>0</formula>
    </cfRule>
    <cfRule type="cellIs" dxfId="27024" priority="40458" operator="lessThan">
      <formula>0</formula>
    </cfRule>
  </conditionalFormatting>
  <conditionalFormatting sqref="I781">
    <cfRule type="expression" dxfId="27023" priority="40456">
      <formula>$I781=0</formula>
    </cfRule>
  </conditionalFormatting>
  <conditionalFormatting sqref="J781">
    <cfRule type="expression" dxfId="27022" priority="40455">
      <formula>$I781=0</formula>
    </cfRule>
  </conditionalFormatting>
  <conditionalFormatting sqref="K781">
    <cfRule type="expression" dxfId="27021" priority="40452">
      <formula>$I781=0</formula>
    </cfRule>
  </conditionalFormatting>
  <conditionalFormatting sqref="M781">
    <cfRule type="expression" dxfId="27020" priority="40448">
      <formula>$I781=0</formula>
    </cfRule>
  </conditionalFormatting>
  <conditionalFormatting sqref="N781:P781">
    <cfRule type="expression" dxfId="27019" priority="40447">
      <formula>$I781=0</formula>
    </cfRule>
  </conditionalFormatting>
  <conditionalFormatting sqref="O781:P781">
    <cfRule type="cellIs" dxfId="27018" priority="40445" operator="lessThan">
      <formula>0</formula>
    </cfRule>
    <cfRule type="cellIs" dxfId="27017" priority="40446" operator="lessThan">
      <formula>0</formula>
    </cfRule>
  </conditionalFormatting>
  <conditionalFormatting sqref="Q781">
    <cfRule type="expression" dxfId="27016" priority="40444">
      <formula>$I781=0</formula>
    </cfRule>
  </conditionalFormatting>
  <conditionalFormatting sqref="R781:T781">
    <cfRule type="expression" dxfId="27015" priority="40443">
      <formula>$I781=0</formula>
    </cfRule>
  </conditionalFormatting>
  <conditionalFormatting sqref="S781:T781">
    <cfRule type="cellIs" dxfId="27014" priority="40441" operator="lessThan">
      <formula>0</formula>
    </cfRule>
    <cfRule type="cellIs" dxfId="27013" priority="40442" operator="lessThan">
      <formula>0</formula>
    </cfRule>
  </conditionalFormatting>
  <conditionalFormatting sqref="U781">
    <cfRule type="expression" dxfId="27012" priority="40440">
      <formula>$I781=0</formula>
    </cfRule>
  </conditionalFormatting>
  <conditionalFormatting sqref="B782">
    <cfRule type="expression" dxfId="27011" priority="40439">
      <formula>$I782=0</formula>
    </cfRule>
  </conditionalFormatting>
  <conditionalFormatting sqref="F782">
    <cfRule type="expression" dxfId="27010" priority="40438">
      <formula>$I782=0</formula>
    </cfRule>
  </conditionalFormatting>
  <conditionalFormatting sqref="I782">
    <cfRule type="expression" dxfId="27009" priority="40437">
      <formula>$I782=0</formula>
    </cfRule>
  </conditionalFormatting>
  <conditionalFormatting sqref="K782">
    <cfRule type="expression" dxfId="27008" priority="40436">
      <formula>$I782=0</formula>
    </cfRule>
  </conditionalFormatting>
  <conditionalFormatting sqref="M782">
    <cfRule type="expression" dxfId="27007" priority="40435">
      <formula>$I782=0</formula>
    </cfRule>
  </conditionalFormatting>
  <conditionalFormatting sqref="Q782">
    <cfRule type="expression" dxfId="27006" priority="40434">
      <formula>$I782=0</formula>
    </cfRule>
  </conditionalFormatting>
  <conditionalFormatting sqref="U782">
    <cfRule type="expression" dxfId="27005" priority="40433">
      <formula>$I782=0</formula>
    </cfRule>
  </conditionalFormatting>
  <conditionalFormatting sqref="B783">
    <cfRule type="expression" dxfId="27004" priority="40429">
      <formula>$I783=0</formula>
    </cfRule>
  </conditionalFormatting>
  <conditionalFormatting sqref="C783:E783">
    <cfRule type="expression" dxfId="27003" priority="40428">
      <formula>$I783=0</formula>
    </cfRule>
  </conditionalFormatting>
  <conditionalFormatting sqref="D783:E783">
    <cfRule type="cellIs" dxfId="27002" priority="40426" operator="lessThan">
      <formula>0</formula>
    </cfRule>
    <cfRule type="cellIs" dxfId="27001" priority="40427" operator="lessThan">
      <formula>0</formula>
    </cfRule>
  </conditionalFormatting>
  <conditionalFormatting sqref="F783">
    <cfRule type="expression" dxfId="27000" priority="40425">
      <formula>$I783=0</formula>
    </cfRule>
  </conditionalFormatting>
  <conditionalFormatting sqref="G783:H783">
    <cfRule type="cellIs" dxfId="26999" priority="40422" operator="lessThan">
      <formula>0</formula>
    </cfRule>
    <cfRule type="cellIs" dxfId="26998" priority="40423" operator="lessThan">
      <formula>0</formula>
    </cfRule>
  </conditionalFormatting>
  <conditionalFormatting sqref="I783">
    <cfRule type="expression" dxfId="26997" priority="40421">
      <formula>$I783=0</formula>
    </cfRule>
  </conditionalFormatting>
  <conditionalFormatting sqref="J783">
    <cfRule type="expression" dxfId="26996" priority="40420">
      <formula>$I783=0</formula>
    </cfRule>
  </conditionalFormatting>
  <conditionalFormatting sqref="K783">
    <cfRule type="expression" dxfId="26995" priority="40417">
      <formula>$I783=0</formula>
    </cfRule>
  </conditionalFormatting>
  <conditionalFormatting sqref="M783">
    <cfRule type="expression" dxfId="26994" priority="40413">
      <formula>$I783=0</formula>
    </cfRule>
  </conditionalFormatting>
  <conditionalFormatting sqref="N783:P783">
    <cfRule type="expression" dxfId="26993" priority="40412">
      <formula>$I783=0</formula>
    </cfRule>
  </conditionalFormatting>
  <conditionalFormatting sqref="O783:P783">
    <cfRule type="cellIs" dxfId="26992" priority="40410" operator="lessThan">
      <formula>0</formula>
    </cfRule>
    <cfRule type="cellIs" dxfId="26991" priority="40411" operator="lessThan">
      <formula>0</formula>
    </cfRule>
  </conditionalFormatting>
  <conditionalFormatting sqref="Q783">
    <cfRule type="expression" dxfId="26990" priority="40409">
      <formula>$I783=0</formula>
    </cfRule>
  </conditionalFormatting>
  <conditionalFormatting sqref="R783:T783">
    <cfRule type="expression" dxfId="26989" priority="40408">
      <formula>$I783=0</formula>
    </cfRule>
  </conditionalFormatting>
  <conditionalFormatting sqref="S783:T783">
    <cfRule type="cellIs" dxfId="26988" priority="40406" operator="lessThan">
      <formula>0</formula>
    </cfRule>
    <cfRule type="cellIs" dxfId="26987" priority="40407" operator="lessThan">
      <formula>0</formula>
    </cfRule>
  </conditionalFormatting>
  <conditionalFormatting sqref="U783">
    <cfRule type="expression" dxfId="26986" priority="40405">
      <formula>$I783=0</formula>
    </cfRule>
  </conditionalFormatting>
  <conditionalFormatting sqref="B784">
    <cfRule type="expression" dxfId="26985" priority="40404">
      <formula>$I784=0</formula>
    </cfRule>
  </conditionalFormatting>
  <conditionalFormatting sqref="F784">
    <cfRule type="expression" dxfId="26984" priority="40403">
      <formula>$I784=0</formula>
    </cfRule>
  </conditionalFormatting>
  <conditionalFormatting sqref="I784">
    <cfRule type="expression" dxfId="26983" priority="40402">
      <formula>$I784=0</formula>
    </cfRule>
  </conditionalFormatting>
  <conditionalFormatting sqref="K784">
    <cfRule type="expression" dxfId="26982" priority="40401">
      <formula>$I784=0</formula>
    </cfRule>
  </conditionalFormatting>
  <conditionalFormatting sqref="M784">
    <cfRule type="expression" dxfId="26981" priority="40400">
      <formula>$I784=0</formula>
    </cfRule>
  </conditionalFormatting>
  <conditionalFormatting sqref="Q784">
    <cfRule type="expression" dxfId="26980" priority="40399">
      <formula>$I784=0</formula>
    </cfRule>
  </conditionalFormatting>
  <conditionalFormatting sqref="U784">
    <cfRule type="expression" dxfId="26979" priority="40398">
      <formula>$I784=0</formula>
    </cfRule>
  </conditionalFormatting>
  <conditionalFormatting sqref="B785">
    <cfRule type="expression" dxfId="26978" priority="40394">
      <formula>$I785=0</formula>
    </cfRule>
  </conditionalFormatting>
  <conditionalFormatting sqref="C785:E785">
    <cfRule type="expression" dxfId="26977" priority="40393">
      <formula>$I785=0</formula>
    </cfRule>
  </conditionalFormatting>
  <conditionalFormatting sqref="D785:E785">
    <cfRule type="cellIs" dxfId="26976" priority="40391" operator="lessThan">
      <formula>0</formula>
    </cfRule>
    <cfRule type="cellIs" dxfId="26975" priority="40392" operator="lessThan">
      <formula>0</formula>
    </cfRule>
  </conditionalFormatting>
  <conditionalFormatting sqref="F785">
    <cfRule type="expression" dxfId="26974" priority="40390">
      <formula>$I785=0</formula>
    </cfRule>
  </conditionalFormatting>
  <conditionalFormatting sqref="G785:H785">
    <cfRule type="cellIs" dxfId="26973" priority="40387" operator="lessThan">
      <formula>0</formula>
    </cfRule>
    <cfRule type="cellIs" dxfId="26972" priority="40388" operator="lessThan">
      <formula>0</formula>
    </cfRule>
  </conditionalFormatting>
  <conditionalFormatting sqref="I785">
    <cfRule type="expression" dxfId="26971" priority="40386">
      <formula>$I785=0</formula>
    </cfRule>
  </conditionalFormatting>
  <conditionalFormatting sqref="J785">
    <cfRule type="expression" dxfId="26970" priority="40385">
      <formula>$I785=0</formula>
    </cfRule>
  </conditionalFormatting>
  <conditionalFormatting sqref="K785">
    <cfRule type="expression" dxfId="26969" priority="40382">
      <formula>$I785=0</formula>
    </cfRule>
  </conditionalFormatting>
  <conditionalFormatting sqref="M785">
    <cfRule type="expression" dxfId="26968" priority="40378">
      <formula>$I785=0</formula>
    </cfRule>
  </conditionalFormatting>
  <conditionalFormatting sqref="N785:P785">
    <cfRule type="expression" dxfId="26967" priority="40377">
      <formula>$I785=0</formula>
    </cfRule>
  </conditionalFormatting>
  <conditionalFormatting sqref="O785:P785">
    <cfRule type="cellIs" dxfId="26966" priority="40375" operator="lessThan">
      <formula>0</formula>
    </cfRule>
    <cfRule type="cellIs" dxfId="26965" priority="40376" operator="lessThan">
      <formula>0</formula>
    </cfRule>
  </conditionalFormatting>
  <conditionalFormatting sqref="Q785">
    <cfRule type="expression" dxfId="26964" priority="40374">
      <formula>$I785=0</formula>
    </cfRule>
  </conditionalFormatting>
  <conditionalFormatting sqref="R785:T785">
    <cfRule type="expression" dxfId="26963" priority="40373">
      <formula>$I785=0</formula>
    </cfRule>
  </conditionalFormatting>
  <conditionalFormatting sqref="S785:T785">
    <cfRule type="cellIs" dxfId="26962" priority="40371" operator="lessThan">
      <formula>0</formula>
    </cfRule>
    <cfRule type="cellIs" dxfId="26961" priority="40372" operator="lessThan">
      <formula>0</formula>
    </cfRule>
  </conditionalFormatting>
  <conditionalFormatting sqref="U785">
    <cfRule type="expression" dxfId="26960" priority="40370">
      <formula>$I785=0</formula>
    </cfRule>
  </conditionalFormatting>
  <conditionalFormatting sqref="B786">
    <cfRule type="expression" dxfId="26959" priority="40369">
      <formula>$I786=0</formula>
    </cfRule>
  </conditionalFormatting>
  <conditionalFormatting sqref="F786">
    <cfRule type="expression" dxfId="26958" priority="40368">
      <formula>$I786=0</formula>
    </cfRule>
  </conditionalFormatting>
  <conditionalFormatting sqref="I786">
    <cfRule type="expression" dxfId="26957" priority="40367">
      <formula>$I786=0</formula>
    </cfRule>
  </conditionalFormatting>
  <conditionalFormatting sqref="K786">
    <cfRule type="expression" dxfId="26956" priority="40366">
      <formula>$I786=0</formula>
    </cfRule>
  </conditionalFormatting>
  <conditionalFormatting sqref="M786">
    <cfRule type="expression" dxfId="26955" priority="40365">
      <formula>$I786=0</formula>
    </cfRule>
  </conditionalFormatting>
  <conditionalFormatting sqref="Q786">
    <cfRule type="expression" dxfId="26954" priority="40364">
      <formula>$I786=0</formula>
    </cfRule>
  </conditionalFormatting>
  <conditionalFormatting sqref="U786">
    <cfRule type="expression" dxfId="26953" priority="40363">
      <formula>$I786=0</formula>
    </cfRule>
  </conditionalFormatting>
  <conditionalFormatting sqref="B787">
    <cfRule type="expression" dxfId="26952" priority="40359">
      <formula>$I787=0</formula>
    </cfRule>
  </conditionalFormatting>
  <conditionalFormatting sqref="C787:E787">
    <cfRule type="expression" dxfId="26951" priority="40358">
      <formula>$I787=0</formula>
    </cfRule>
  </conditionalFormatting>
  <conditionalFormatting sqref="D787:E787">
    <cfRule type="cellIs" dxfId="26950" priority="40356" operator="lessThan">
      <formula>0</formula>
    </cfRule>
    <cfRule type="cellIs" dxfId="26949" priority="40357" operator="lessThan">
      <formula>0</formula>
    </cfRule>
  </conditionalFormatting>
  <conditionalFormatting sqref="F787">
    <cfRule type="expression" dxfId="26948" priority="40355">
      <formula>$I787=0</formula>
    </cfRule>
  </conditionalFormatting>
  <conditionalFormatting sqref="G787:H787">
    <cfRule type="cellIs" dxfId="26947" priority="40352" operator="lessThan">
      <formula>0</formula>
    </cfRule>
    <cfRule type="cellIs" dxfId="26946" priority="40353" operator="lessThan">
      <formula>0</formula>
    </cfRule>
  </conditionalFormatting>
  <conditionalFormatting sqref="I787">
    <cfRule type="expression" dxfId="26945" priority="40351">
      <formula>$I787=0</formula>
    </cfRule>
  </conditionalFormatting>
  <conditionalFormatting sqref="J787">
    <cfRule type="expression" dxfId="26944" priority="40350">
      <formula>$I787=0</formula>
    </cfRule>
  </conditionalFormatting>
  <conditionalFormatting sqref="K787">
    <cfRule type="expression" dxfId="26943" priority="40347">
      <formula>$I787=0</formula>
    </cfRule>
  </conditionalFormatting>
  <conditionalFormatting sqref="M787">
    <cfRule type="expression" dxfId="26942" priority="40343">
      <formula>$I787=0</formula>
    </cfRule>
  </conditionalFormatting>
  <conditionalFormatting sqref="N787:P787">
    <cfRule type="expression" dxfId="26941" priority="40342">
      <formula>$I787=0</formula>
    </cfRule>
  </conditionalFormatting>
  <conditionalFormatting sqref="O787:P787">
    <cfRule type="cellIs" dxfId="26940" priority="40340" operator="lessThan">
      <formula>0</formula>
    </cfRule>
    <cfRule type="cellIs" dxfId="26939" priority="40341" operator="lessThan">
      <formula>0</formula>
    </cfRule>
  </conditionalFormatting>
  <conditionalFormatting sqref="Q787">
    <cfRule type="expression" dxfId="26938" priority="40339">
      <formula>$I787=0</formula>
    </cfRule>
  </conditionalFormatting>
  <conditionalFormatting sqref="R787:T787">
    <cfRule type="expression" dxfId="26937" priority="40338">
      <formula>$I787=0</formula>
    </cfRule>
  </conditionalFormatting>
  <conditionalFormatting sqref="S787:T787">
    <cfRule type="cellIs" dxfId="26936" priority="40336" operator="lessThan">
      <formula>0</formula>
    </cfRule>
    <cfRule type="cellIs" dxfId="26935" priority="40337" operator="lessThan">
      <formula>0</formula>
    </cfRule>
  </conditionalFormatting>
  <conditionalFormatting sqref="U787">
    <cfRule type="expression" dxfId="26934" priority="40335">
      <formula>$I787=0</formula>
    </cfRule>
  </conditionalFormatting>
  <conditionalFormatting sqref="B788">
    <cfRule type="expression" dxfId="26933" priority="40334">
      <formula>$I788=0</formula>
    </cfRule>
  </conditionalFormatting>
  <conditionalFormatting sqref="F788">
    <cfRule type="expression" dxfId="26932" priority="40333">
      <formula>$I788=0</formula>
    </cfRule>
  </conditionalFormatting>
  <conditionalFormatting sqref="I788">
    <cfRule type="expression" dxfId="26931" priority="40332">
      <formula>$I788=0</formula>
    </cfRule>
  </conditionalFormatting>
  <conditionalFormatting sqref="K788">
    <cfRule type="expression" dxfId="26930" priority="40331">
      <formula>$I788=0</formula>
    </cfRule>
  </conditionalFormatting>
  <conditionalFormatting sqref="M788">
    <cfRule type="expression" dxfId="26929" priority="40330">
      <formula>$I788=0</formula>
    </cfRule>
  </conditionalFormatting>
  <conditionalFormatting sqref="Q788">
    <cfRule type="expression" dxfId="26928" priority="40329">
      <formula>$I788=0</formula>
    </cfRule>
  </conditionalFormatting>
  <conditionalFormatting sqref="U788">
    <cfRule type="expression" dxfId="26927" priority="40328">
      <formula>$I788=0</formula>
    </cfRule>
  </conditionalFormatting>
  <conditionalFormatting sqref="B789">
    <cfRule type="expression" dxfId="26926" priority="40324">
      <formula>$I789=0</formula>
    </cfRule>
  </conditionalFormatting>
  <conditionalFormatting sqref="C789:E789">
    <cfRule type="expression" dxfId="26925" priority="40323">
      <formula>$I789=0</formula>
    </cfRule>
  </conditionalFormatting>
  <conditionalFormatting sqref="D789:E789">
    <cfRule type="cellIs" dxfId="26924" priority="40321" operator="lessThan">
      <formula>0</formula>
    </cfRule>
    <cfRule type="cellIs" dxfId="26923" priority="40322" operator="lessThan">
      <formula>0</formula>
    </cfRule>
  </conditionalFormatting>
  <conditionalFormatting sqref="F789">
    <cfRule type="expression" dxfId="26922" priority="40320">
      <formula>$I789=0</formula>
    </cfRule>
  </conditionalFormatting>
  <conditionalFormatting sqref="G789:H789">
    <cfRule type="cellIs" dxfId="26921" priority="40317" operator="lessThan">
      <formula>0</formula>
    </cfRule>
    <cfRule type="cellIs" dxfId="26920" priority="40318" operator="lessThan">
      <formula>0</formula>
    </cfRule>
  </conditionalFormatting>
  <conditionalFormatting sqref="I789">
    <cfRule type="expression" dxfId="26919" priority="40316">
      <formula>$I789=0</formula>
    </cfRule>
  </conditionalFormatting>
  <conditionalFormatting sqref="J789">
    <cfRule type="expression" dxfId="26918" priority="40315">
      <formula>$I789=0</formula>
    </cfRule>
  </conditionalFormatting>
  <conditionalFormatting sqref="K789">
    <cfRule type="expression" dxfId="26917" priority="40312">
      <formula>$I789=0</formula>
    </cfRule>
  </conditionalFormatting>
  <conditionalFormatting sqref="M789">
    <cfRule type="expression" dxfId="26916" priority="40308">
      <formula>$I789=0</formula>
    </cfRule>
  </conditionalFormatting>
  <conditionalFormatting sqref="N789:P789">
    <cfRule type="expression" dxfId="26915" priority="40307">
      <formula>$I789=0</formula>
    </cfRule>
  </conditionalFormatting>
  <conditionalFormatting sqref="O789:P789">
    <cfRule type="cellIs" dxfId="26914" priority="40305" operator="lessThan">
      <formula>0</formula>
    </cfRule>
    <cfRule type="cellIs" dxfId="26913" priority="40306" operator="lessThan">
      <formula>0</formula>
    </cfRule>
  </conditionalFormatting>
  <conditionalFormatting sqref="Q789">
    <cfRule type="expression" dxfId="26912" priority="40304">
      <formula>$I789=0</formula>
    </cfRule>
  </conditionalFormatting>
  <conditionalFormatting sqref="R789:T789">
    <cfRule type="expression" dxfId="26911" priority="40303">
      <formula>$I789=0</formula>
    </cfRule>
  </conditionalFormatting>
  <conditionalFormatting sqref="S789:T789">
    <cfRule type="cellIs" dxfId="26910" priority="40301" operator="lessThan">
      <formula>0</formula>
    </cfRule>
    <cfRule type="cellIs" dxfId="26909" priority="40302" operator="lessThan">
      <formula>0</formula>
    </cfRule>
  </conditionalFormatting>
  <conditionalFormatting sqref="U789">
    <cfRule type="expression" dxfId="26908" priority="40300">
      <formula>$I789=0</formula>
    </cfRule>
  </conditionalFormatting>
  <conditionalFormatting sqref="B790">
    <cfRule type="expression" dxfId="26907" priority="40299">
      <formula>$I790=0</formula>
    </cfRule>
  </conditionalFormatting>
  <conditionalFormatting sqref="F790">
    <cfRule type="expression" dxfId="26906" priority="40298">
      <formula>$I790=0</formula>
    </cfRule>
  </conditionalFormatting>
  <conditionalFormatting sqref="I790">
    <cfRule type="expression" dxfId="26905" priority="40297">
      <formula>$I790=0</formula>
    </cfRule>
  </conditionalFormatting>
  <conditionalFormatting sqref="K790">
    <cfRule type="expression" dxfId="26904" priority="40296">
      <formula>$I790=0</formula>
    </cfRule>
  </conditionalFormatting>
  <conditionalFormatting sqref="M790">
    <cfRule type="expression" dxfId="26903" priority="40295">
      <formula>$I790=0</formula>
    </cfRule>
  </conditionalFormatting>
  <conditionalFormatting sqref="Q790">
    <cfRule type="expression" dxfId="26902" priority="40294">
      <formula>$I790=0</formula>
    </cfRule>
  </conditionalFormatting>
  <conditionalFormatting sqref="U790">
    <cfRule type="expression" dxfId="26901" priority="40293">
      <formula>$I790=0</formula>
    </cfRule>
  </conditionalFormatting>
  <conditionalFormatting sqref="B791">
    <cfRule type="expression" dxfId="26900" priority="40289">
      <formula>$I791=0</formula>
    </cfRule>
  </conditionalFormatting>
  <conditionalFormatting sqref="C791:E791">
    <cfRule type="expression" dxfId="26899" priority="40288">
      <formula>$I791=0</formula>
    </cfRule>
  </conditionalFormatting>
  <conditionalFormatting sqref="D791:E791">
    <cfRule type="cellIs" dxfId="26898" priority="40286" operator="lessThan">
      <formula>0</formula>
    </cfRule>
    <cfRule type="cellIs" dxfId="26897" priority="40287" operator="lessThan">
      <formula>0</formula>
    </cfRule>
  </conditionalFormatting>
  <conditionalFormatting sqref="F791">
    <cfRule type="expression" dxfId="26896" priority="40285">
      <formula>$I791=0</formula>
    </cfRule>
  </conditionalFormatting>
  <conditionalFormatting sqref="G791:H791">
    <cfRule type="cellIs" dxfId="26895" priority="40282" operator="lessThan">
      <formula>0</formula>
    </cfRule>
    <cfRule type="cellIs" dxfId="26894" priority="40283" operator="lessThan">
      <formula>0</formula>
    </cfRule>
  </conditionalFormatting>
  <conditionalFormatting sqref="I791">
    <cfRule type="expression" dxfId="26893" priority="40281">
      <formula>$I791=0</formula>
    </cfRule>
  </conditionalFormatting>
  <conditionalFormatting sqref="J791">
    <cfRule type="expression" dxfId="26892" priority="40280">
      <formula>$I791=0</formula>
    </cfRule>
  </conditionalFormatting>
  <conditionalFormatting sqref="K791">
    <cfRule type="expression" dxfId="26891" priority="40277">
      <formula>$I791=0</formula>
    </cfRule>
  </conditionalFormatting>
  <conditionalFormatting sqref="M791">
    <cfRule type="expression" dxfId="26890" priority="40273">
      <formula>$I791=0</formula>
    </cfRule>
  </conditionalFormatting>
  <conditionalFormatting sqref="N791:P791">
    <cfRule type="expression" dxfId="26889" priority="40272">
      <formula>$I791=0</formula>
    </cfRule>
  </conditionalFormatting>
  <conditionalFormatting sqref="O791:P791">
    <cfRule type="cellIs" dxfId="26888" priority="40270" operator="lessThan">
      <formula>0</formula>
    </cfRule>
    <cfRule type="cellIs" dxfId="26887" priority="40271" operator="lessThan">
      <formula>0</formula>
    </cfRule>
  </conditionalFormatting>
  <conditionalFormatting sqref="Q791">
    <cfRule type="expression" dxfId="26886" priority="40269">
      <formula>$I791=0</formula>
    </cfRule>
  </conditionalFormatting>
  <conditionalFormatting sqref="R791:T791">
    <cfRule type="expression" dxfId="26885" priority="40268">
      <formula>$I791=0</formula>
    </cfRule>
  </conditionalFormatting>
  <conditionalFormatting sqref="S791:T791">
    <cfRule type="cellIs" dxfId="26884" priority="40266" operator="lessThan">
      <formula>0</formula>
    </cfRule>
    <cfRule type="cellIs" dxfId="26883" priority="40267" operator="lessThan">
      <formula>0</formula>
    </cfRule>
  </conditionalFormatting>
  <conditionalFormatting sqref="U791">
    <cfRule type="expression" dxfId="26882" priority="40265">
      <formula>$I791=0</formula>
    </cfRule>
  </conditionalFormatting>
  <conditionalFormatting sqref="B792">
    <cfRule type="expression" dxfId="26881" priority="40264">
      <formula>$I792=0</formula>
    </cfRule>
  </conditionalFormatting>
  <conditionalFormatting sqref="F792">
    <cfRule type="expression" dxfId="26880" priority="40263">
      <formula>$I792=0</formula>
    </cfRule>
  </conditionalFormatting>
  <conditionalFormatting sqref="I792">
    <cfRule type="expression" dxfId="26879" priority="40262">
      <formula>$I792=0</formula>
    </cfRule>
  </conditionalFormatting>
  <conditionalFormatting sqref="K792">
    <cfRule type="expression" dxfId="26878" priority="40261">
      <formula>$I792=0</formula>
    </cfRule>
  </conditionalFormatting>
  <conditionalFormatting sqref="M792">
    <cfRule type="expression" dxfId="26877" priority="40260">
      <formula>$I792=0</formula>
    </cfRule>
  </conditionalFormatting>
  <conditionalFormatting sqref="Q792">
    <cfRule type="expression" dxfId="26876" priority="40259">
      <formula>$I792=0</formula>
    </cfRule>
  </conditionalFormatting>
  <conditionalFormatting sqref="U792">
    <cfRule type="expression" dxfId="26875" priority="40258">
      <formula>$I792=0</formula>
    </cfRule>
  </conditionalFormatting>
  <conditionalFormatting sqref="B793">
    <cfRule type="expression" dxfId="26874" priority="40254">
      <formula>$I793=0</formula>
    </cfRule>
  </conditionalFormatting>
  <conditionalFormatting sqref="C793:E793">
    <cfRule type="expression" dxfId="26873" priority="40253">
      <formula>$I793=0</formula>
    </cfRule>
  </conditionalFormatting>
  <conditionalFormatting sqref="D793:E793">
    <cfRule type="cellIs" dxfId="26872" priority="40251" operator="lessThan">
      <formula>0</formula>
    </cfRule>
    <cfRule type="cellIs" dxfId="26871" priority="40252" operator="lessThan">
      <formula>0</formula>
    </cfRule>
  </conditionalFormatting>
  <conditionalFormatting sqref="F793">
    <cfRule type="expression" dxfId="26870" priority="40250">
      <formula>$I793=0</formula>
    </cfRule>
  </conditionalFormatting>
  <conditionalFormatting sqref="G793:H793">
    <cfRule type="cellIs" dxfId="26869" priority="40247" operator="lessThan">
      <formula>0</formula>
    </cfRule>
    <cfRule type="cellIs" dxfId="26868" priority="40248" operator="lessThan">
      <formula>0</formula>
    </cfRule>
  </conditionalFormatting>
  <conditionalFormatting sqref="I793">
    <cfRule type="expression" dxfId="26867" priority="40246">
      <formula>$I793=0</formula>
    </cfRule>
  </conditionalFormatting>
  <conditionalFormatting sqref="J793">
    <cfRule type="expression" dxfId="26866" priority="40245">
      <formula>$I793=0</formula>
    </cfRule>
  </conditionalFormatting>
  <conditionalFormatting sqref="K793">
    <cfRule type="expression" dxfId="26865" priority="40242">
      <formula>$I793=0</formula>
    </cfRule>
  </conditionalFormatting>
  <conditionalFormatting sqref="M793">
    <cfRule type="expression" dxfId="26864" priority="40238">
      <formula>$I793=0</formula>
    </cfRule>
  </conditionalFormatting>
  <conditionalFormatting sqref="N793:P793">
    <cfRule type="expression" dxfId="26863" priority="40237">
      <formula>$I793=0</formula>
    </cfRule>
  </conditionalFormatting>
  <conditionalFormatting sqref="O793:P793">
    <cfRule type="cellIs" dxfId="26862" priority="40235" operator="lessThan">
      <formula>0</formula>
    </cfRule>
    <cfRule type="cellIs" dxfId="26861" priority="40236" operator="lessThan">
      <formula>0</formula>
    </cfRule>
  </conditionalFormatting>
  <conditionalFormatting sqref="Q793">
    <cfRule type="expression" dxfId="26860" priority="40234">
      <formula>$I793=0</formula>
    </cfRule>
  </conditionalFormatting>
  <conditionalFormatting sqref="R793:T793">
    <cfRule type="expression" dxfId="26859" priority="40233">
      <formula>$I793=0</formula>
    </cfRule>
  </conditionalFormatting>
  <conditionalFormatting sqref="S793:T793">
    <cfRule type="cellIs" dxfId="26858" priority="40231" operator="lessThan">
      <formula>0</formula>
    </cfRule>
    <cfRule type="cellIs" dxfId="26857" priority="40232" operator="lessThan">
      <formula>0</formula>
    </cfRule>
  </conditionalFormatting>
  <conditionalFormatting sqref="U793">
    <cfRule type="expression" dxfId="26856" priority="40230">
      <formula>$I793=0</formula>
    </cfRule>
  </conditionalFormatting>
  <conditionalFormatting sqref="B794">
    <cfRule type="expression" dxfId="26855" priority="40229">
      <formula>$I794=0</formula>
    </cfRule>
  </conditionalFormatting>
  <conditionalFormatting sqref="F794">
    <cfRule type="expression" dxfId="26854" priority="40228">
      <formula>$I794=0</formula>
    </cfRule>
  </conditionalFormatting>
  <conditionalFormatting sqref="I794">
    <cfRule type="expression" dxfId="26853" priority="40227">
      <formula>$I794=0</formula>
    </cfRule>
  </conditionalFormatting>
  <conditionalFormatting sqref="K794">
    <cfRule type="expression" dxfId="26852" priority="40226">
      <formula>$I794=0</formula>
    </cfRule>
  </conditionalFormatting>
  <conditionalFormatting sqref="M794">
    <cfRule type="expression" dxfId="26851" priority="40225">
      <formula>$I794=0</formula>
    </cfRule>
  </conditionalFormatting>
  <conditionalFormatting sqref="Q794">
    <cfRule type="expression" dxfId="26850" priority="40224">
      <formula>$I794=0</formula>
    </cfRule>
  </conditionalFormatting>
  <conditionalFormatting sqref="U794">
    <cfRule type="expression" dxfId="26849" priority="40223">
      <formula>$I794=0</formula>
    </cfRule>
  </conditionalFormatting>
  <conditionalFormatting sqref="B795">
    <cfRule type="expression" dxfId="26848" priority="40219">
      <formula>$I795=0</formula>
    </cfRule>
  </conditionalFormatting>
  <conditionalFormatting sqref="C795:E795">
    <cfRule type="expression" dxfId="26847" priority="40218">
      <formula>$I795=0</formula>
    </cfRule>
  </conditionalFormatting>
  <conditionalFormatting sqref="D795:E795">
    <cfRule type="cellIs" dxfId="26846" priority="40216" operator="lessThan">
      <formula>0</formula>
    </cfRule>
    <cfRule type="cellIs" dxfId="26845" priority="40217" operator="lessThan">
      <formula>0</formula>
    </cfRule>
  </conditionalFormatting>
  <conditionalFormatting sqref="F795">
    <cfRule type="expression" dxfId="26844" priority="40215">
      <formula>$I795=0</formula>
    </cfRule>
  </conditionalFormatting>
  <conditionalFormatting sqref="G795:H795">
    <cfRule type="cellIs" dxfId="26843" priority="40212" operator="lessThan">
      <formula>0</formula>
    </cfRule>
    <cfRule type="cellIs" dxfId="26842" priority="40213" operator="lessThan">
      <formula>0</formula>
    </cfRule>
  </conditionalFormatting>
  <conditionalFormatting sqref="I795">
    <cfRule type="expression" dxfId="26841" priority="40211">
      <formula>$I795=0</formula>
    </cfRule>
  </conditionalFormatting>
  <conditionalFormatting sqref="J795">
    <cfRule type="expression" dxfId="26840" priority="40210">
      <formula>$I795=0</formula>
    </cfRule>
  </conditionalFormatting>
  <conditionalFormatting sqref="K795">
    <cfRule type="expression" dxfId="26839" priority="40207">
      <formula>$I795=0</formula>
    </cfRule>
  </conditionalFormatting>
  <conditionalFormatting sqref="M795">
    <cfRule type="expression" dxfId="26838" priority="40203">
      <formula>$I795=0</formula>
    </cfRule>
  </conditionalFormatting>
  <conditionalFormatting sqref="N795:P795">
    <cfRule type="expression" dxfId="26837" priority="40202">
      <formula>$I795=0</formula>
    </cfRule>
  </conditionalFormatting>
  <conditionalFormatting sqref="O795:P795">
    <cfRule type="cellIs" dxfId="26836" priority="40200" operator="lessThan">
      <formula>0</formula>
    </cfRule>
    <cfRule type="cellIs" dxfId="26835" priority="40201" operator="lessThan">
      <formula>0</formula>
    </cfRule>
  </conditionalFormatting>
  <conditionalFormatting sqref="Q795">
    <cfRule type="expression" dxfId="26834" priority="40199">
      <formula>$I795=0</formula>
    </cfRule>
  </conditionalFormatting>
  <conditionalFormatting sqref="R795:T795">
    <cfRule type="expression" dxfId="26833" priority="40198">
      <formula>$I795=0</formula>
    </cfRule>
  </conditionalFormatting>
  <conditionalFormatting sqref="S795:T795">
    <cfRule type="cellIs" dxfId="26832" priority="40196" operator="lessThan">
      <formula>0</formula>
    </cfRule>
    <cfRule type="cellIs" dxfId="26831" priority="40197" operator="lessThan">
      <formula>0</formula>
    </cfRule>
  </conditionalFormatting>
  <conditionalFormatting sqref="U795">
    <cfRule type="expression" dxfId="26830" priority="40195">
      <formula>$I795=0</formula>
    </cfRule>
  </conditionalFormatting>
  <conditionalFormatting sqref="B796">
    <cfRule type="expression" dxfId="26829" priority="40194">
      <formula>$I796=0</formula>
    </cfRule>
  </conditionalFormatting>
  <conditionalFormatting sqref="F796">
    <cfRule type="expression" dxfId="26828" priority="40193">
      <formula>$I796=0</formula>
    </cfRule>
  </conditionalFormatting>
  <conditionalFormatting sqref="I796">
    <cfRule type="expression" dxfId="26827" priority="40192">
      <formula>$I796=0</formula>
    </cfRule>
  </conditionalFormatting>
  <conditionalFormatting sqref="K796">
    <cfRule type="expression" dxfId="26826" priority="40191">
      <formula>$I796=0</formula>
    </cfRule>
  </conditionalFormatting>
  <conditionalFormatting sqref="M796">
    <cfRule type="expression" dxfId="26825" priority="40190">
      <formula>$I796=0</formula>
    </cfRule>
  </conditionalFormatting>
  <conditionalFormatting sqref="Q796">
    <cfRule type="expression" dxfId="26824" priority="40189">
      <formula>$I796=0</formula>
    </cfRule>
  </conditionalFormatting>
  <conditionalFormatting sqref="U796">
    <cfRule type="expression" dxfId="26823" priority="40188">
      <formula>$I796=0</formula>
    </cfRule>
  </conditionalFormatting>
  <conditionalFormatting sqref="B797">
    <cfRule type="expression" dxfId="26822" priority="40184">
      <formula>$I797=0</formula>
    </cfRule>
  </conditionalFormatting>
  <conditionalFormatting sqref="C797:E797">
    <cfRule type="expression" dxfId="26821" priority="40183">
      <formula>$I797=0</formula>
    </cfRule>
  </conditionalFormatting>
  <conditionalFormatting sqref="D797:E797">
    <cfRule type="cellIs" dxfId="26820" priority="40181" operator="lessThan">
      <formula>0</formula>
    </cfRule>
    <cfRule type="cellIs" dxfId="26819" priority="40182" operator="lessThan">
      <formula>0</formula>
    </cfRule>
  </conditionalFormatting>
  <conditionalFormatting sqref="F797">
    <cfRule type="expression" dxfId="26818" priority="40180">
      <formula>$I797=0</formula>
    </cfRule>
  </conditionalFormatting>
  <conditionalFormatting sqref="G797:H797">
    <cfRule type="cellIs" dxfId="26817" priority="40177" operator="lessThan">
      <formula>0</formula>
    </cfRule>
    <cfRule type="cellIs" dxfId="26816" priority="40178" operator="lessThan">
      <formula>0</formula>
    </cfRule>
  </conditionalFormatting>
  <conditionalFormatting sqref="I797">
    <cfRule type="expression" dxfId="26815" priority="40176">
      <formula>$I797=0</formula>
    </cfRule>
  </conditionalFormatting>
  <conditionalFormatting sqref="J797">
    <cfRule type="expression" dxfId="26814" priority="40175">
      <formula>$I797=0</formula>
    </cfRule>
  </conditionalFormatting>
  <conditionalFormatting sqref="K797">
    <cfRule type="expression" dxfId="26813" priority="40172">
      <formula>$I797=0</formula>
    </cfRule>
  </conditionalFormatting>
  <conditionalFormatting sqref="M797">
    <cfRule type="expression" dxfId="26812" priority="40168">
      <formula>$I797=0</formula>
    </cfRule>
  </conditionalFormatting>
  <conditionalFormatting sqref="N797:P797">
    <cfRule type="expression" dxfId="26811" priority="40167">
      <formula>$I797=0</formula>
    </cfRule>
  </conditionalFormatting>
  <conditionalFormatting sqref="O797:P797">
    <cfRule type="cellIs" dxfId="26810" priority="40165" operator="lessThan">
      <formula>0</formula>
    </cfRule>
    <cfRule type="cellIs" dxfId="26809" priority="40166" operator="lessThan">
      <formula>0</formula>
    </cfRule>
  </conditionalFormatting>
  <conditionalFormatting sqref="Q797">
    <cfRule type="expression" dxfId="26808" priority="40164">
      <formula>$I797=0</formula>
    </cfRule>
  </conditionalFormatting>
  <conditionalFormatting sqref="R797:T797">
    <cfRule type="expression" dxfId="26807" priority="40163">
      <formula>$I797=0</formula>
    </cfRule>
  </conditionalFormatting>
  <conditionalFormatting sqref="S797:T797">
    <cfRule type="cellIs" dxfId="26806" priority="40161" operator="lessThan">
      <formula>0</formula>
    </cfRule>
    <cfRule type="cellIs" dxfId="26805" priority="40162" operator="lessThan">
      <formula>0</formula>
    </cfRule>
  </conditionalFormatting>
  <conditionalFormatting sqref="U797">
    <cfRule type="expression" dxfId="26804" priority="40160">
      <formula>$I797=0</formula>
    </cfRule>
  </conditionalFormatting>
  <conditionalFormatting sqref="B798">
    <cfRule type="expression" dxfId="26803" priority="40159">
      <formula>$I798=0</formula>
    </cfRule>
  </conditionalFormatting>
  <conditionalFormatting sqref="F798">
    <cfRule type="expression" dxfId="26802" priority="40158">
      <formula>$I798=0</formula>
    </cfRule>
  </conditionalFormatting>
  <conditionalFormatting sqref="I798">
    <cfRule type="expression" dxfId="26801" priority="40157">
      <formula>$I798=0</formula>
    </cfRule>
  </conditionalFormatting>
  <conditionalFormatting sqref="K798">
    <cfRule type="expression" dxfId="26800" priority="40156">
      <formula>$I798=0</formula>
    </cfRule>
  </conditionalFormatting>
  <conditionalFormatting sqref="M798">
    <cfRule type="expression" dxfId="26799" priority="40155">
      <formula>$I798=0</formula>
    </cfRule>
  </conditionalFormatting>
  <conditionalFormatting sqref="Q798">
    <cfRule type="expression" dxfId="26798" priority="40154">
      <formula>$I798=0</formula>
    </cfRule>
  </conditionalFormatting>
  <conditionalFormatting sqref="U798">
    <cfRule type="expression" dxfId="26797" priority="40153">
      <formula>$I798=0</formula>
    </cfRule>
  </conditionalFormatting>
  <conditionalFormatting sqref="B799">
    <cfRule type="expression" dxfId="26796" priority="40149">
      <formula>$I799=0</formula>
    </cfRule>
  </conditionalFormatting>
  <conditionalFormatting sqref="C799:E799">
    <cfRule type="expression" dxfId="26795" priority="40148">
      <formula>$I799=0</formula>
    </cfRule>
  </conditionalFormatting>
  <conditionalFormatting sqref="D799:E799">
    <cfRule type="cellIs" dxfId="26794" priority="40146" operator="lessThan">
      <formula>0</formula>
    </cfRule>
    <cfRule type="cellIs" dxfId="26793" priority="40147" operator="lessThan">
      <formula>0</formula>
    </cfRule>
  </conditionalFormatting>
  <conditionalFormatting sqref="F799">
    <cfRule type="expression" dxfId="26792" priority="40145">
      <formula>$I799=0</formula>
    </cfRule>
  </conditionalFormatting>
  <conditionalFormatting sqref="G799:H799">
    <cfRule type="cellIs" dxfId="26791" priority="40142" operator="lessThan">
      <formula>0</formula>
    </cfRule>
    <cfRule type="cellIs" dxfId="26790" priority="40143" operator="lessThan">
      <formula>0</formula>
    </cfRule>
  </conditionalFormatting>
  <conditionalFormatting sqref="I799">
    <cfRule type="expression" dxfId="26789" priority="40141">
      <formula>$I799=0</formula>
    </cfRule>
  </conditionalFormatting>
  <conditionalFormatting sqref="J799">
    <cfRule type="expression" dxfId="26788" priority="40140">
      <formula>$I799=0</formula>
    </cfRule>
  </conditionalFormatting>
  <conditionalFormatting sqref="K799">
    <cfRule type="expression" dxfId="26787" priority="40137">
      <formula>$I799=0</formula>
    </cfRule>
  </conditionalFormatting>
  <conditionalFormatting sqref="M799">
    <cfRule type="expression" dxfId="26786" priority="40133">
      <formula>$I799=0</formula>
    </cfRule>
  </conditionalFormatting>
  <conditionalFormatting sqref="N799:P799">
    <cfRule type="expression" dxfId="26785" priority="40132">
      <formula>$I799=0</formula>
    </cfRule>
  </conditionalFormatting>
  <conditionalFormatting sqref="O799:P799">
    <cfRule type="cellIs" dxfId="26784" priority="40130" operator="lessThan">
      <formula>0</formula>
    </cfRule>
    <cfRule type="cellIs" dxfId="26783" priority="40131" operator="lessThan">
      <formula>0</formula>
    </cfRule>
  </conditionalFormatting>
  <conditionalFormatting sqref="Q799">
    <cfRule type="expression" dxfId="26782" priority="40129">
      <formula>$I799=0</formula>
    </cfRule>
  </conditionalFormatting>
  <conditionalFormatting sqref="R799:T799">
    <cfRule type="expression" dxfId="26781" priority="40128">
      <formula>$I799=0</formula>
    </cfRule>
  </conditionalFormatting>
  <conditionalFormatting sqref="S799:T799">
    <cfRule type="cellIs" dxfId="26780" priority="40126" operator="lessThan">
      <formula>0</formula>
    </cfRule>
    <cfRule type="cellIs" dxfId="26779" priority="40127" operator="lessThan">
      <formula>0</formula>
    </cfRule>
  </conditionalFormatting>
  <conditionalFormatting sqref="U799">
    <cfRule type="expression" dxfId="26778" priority="40125">
      <formula>$I799=0</formula>
    </cfRule>
  </conditionalFormatting>
  <conditionalFormatting sqref="B800">
    <cfRule type="expression" dxfId="26777" priority="40124">
      <formula>$I800=0</formula>
    </cfRule>
  </conditionalFormatting>
  <conditionalFormatting sqref="F800">
    <cfRule type="expression" dxfId="26776" priority="40123">
      <formula>$I800=0</formula>
    </cfRule>
  </conditionalFormatting>
  <conditionalFormatting sqref="I800">
    <cfRule type="expression" dxfId="26775" priority="40122">
      <formula>$I800=0</formula>
    </cfRule>
  </conditionalFormatting>
  <conditionalFormatting sqref="K800">
    <cfRule type="expression" dxfId="26774" priority="40121">
      <formula>$I800=0</formula>
    </cfRule>
  </conditionalFormatting>
  <conditionalFormatting sqref="M800">
    <cfRule type="expression" dxfId="26773" priority="40120">
      <formula>$I800=0</formula>
    </cfRule>
  </conditionalFormatting>
  <conditionalFormatting sqref="Q800">
    <cfRule type="expression" dxfId="26772" priority="40119">
      <formula>$I800=0</formula>
    </cfRule>
  </conditionalFormatting>
  <conditionalFormatting sqref="U800">
    <cfRule type="expression" dxfId="26771" priority="40118">
      <formula>$I800=0</formula>
    </cfRule>
  </conditionalFormatting>
  <conditionalFormatting sqref="B801">
    <cfRule type="expression" dxfId="26770" priority="40114">
      <formula>$I801=0</formula>
    </cfRule>
  </conditionalFormatting>
  <conditionalFormatting sqref="C801:E801">
    <cfRule type="expression" dxfId="26769" priority="40113">
      <formula>$I801=0</formula>
    </cfRule>
  </conditionalFormatting>
  <conditionalFormatting sqref="D801:E801">
    <cfRule type="cellIs" dxfId="26768" priority="40111" operator="lessThan">
      <formula>0</formula>
    </cfRule>
    <cfRule type="cellIs" dxfId="26767" priority="40112" operator="lessThan">
      <formula>0</formula>
    </cfRule>
  </conditionalFormatting>
  <conditionalFormatting sqref="F801">
    <cfRule type="expression" dxfId="26766" priority="40110">
      <formula>$I801=0</formula>
    </cfRule>
  </conditionalFormatting>
  <conditionalFormatting sqref="G801:H801">
    <cfRule type="cellIs" dxfId="26765" priority="40107" operator="lessThan">
      <formula>0</formula>
    </cfRule>
    <cfRule type="cellIs" dxfId="26764" priority="40108" operator="lessThan">
      <formula>0</formula>
    </cfRule>
  </conditionalFormatting>
  <conditionalFormatting sqref="I801">
    <cfRule type="expression" dxfId="26763" priority="40106">
      <formula>$I801=0</formula>
    </cfRule>
  </conditionalFormatting>
  <conditionalFormatting sqref="J801">
    <cfRule type="expression" dxfId="26762" priority="40105">
      <formula>$I801=0</formula>
    </cfRule>
  </conditionalFormatting>
  <conditionalFormatting sqref="K801">
    <cfRule type="expression" dxfId="26761" priority="40102">
      <formula>$I801=0</formula>
    </cfRule>
  </conditionalFormatting>
  <conditionalFormatting sqref="M801">
    <cfRule type="expression" dxfId="26760" priority="40098">
      <formula>$I801=0</formula>
    </cfRule>
  </conditionalFormatting>
  <conditionalFormatting sqref="N801:P801">
    <cfRule type="expression" dxfId="26759" priority="40097">
      <formula>$I801=0</formula>
    </cfRule>
  </conditionalFormatting>
  <conditionalFormatting sqref="O801:P801">
    <cfRule type="cellIs" dxfId="26758" priority="40095" operator="lessThan">
      <formula>0</formula>
    </cfRule>
    <cfRule type="cellIs" dxfId="26757" priority="40096" operator="lessThan">
      <formula>0</formula>
    </cfRule>
  </conditionalFormatting>
  <conditionalFormatting sqref="Q801">
    <cfRule type="expression" dxfId="26756" priority="40094">
      <formula>$I801=0</formula>
    </cfRule>
  </conditionalFormatting>
  <conditionalFormatting sqref="R801:T801">
    <cfRule type="expression" dxfId="26755" priority="40093">
      <formula>$I801=0</formula>
    </cfRule>
  </conditionalFormatting>
  <conditionalFormatting sqref="S801:T801">
    <cfRule type="cellIs" dxfId="26754" priority="40091" operator="lessThan">
      <formula>0</formula>
    </cfRule>
    <cfRule type="cellIs" dxfId="26753" priority="40092" operator="lessThan">
      <formula>0</formula>
    </cfRule>
  </conditionalFormatting>
  <conditionalFormatting sqref="U801">
    <cfRule type="expression" dxfId="26752" priority="40090">
      <formula>$I801=0</formula>
    </cfRule>
  </conditionalFormatting>
  <conditionalFormatting sqref="B802">
    <cfRule type="expression" dxfId="26751" priority="40089">
      <formula>$I802=0</formula>
    </cfRule>
  </conditionalFormatting>
  <conditionalFormatting sqref="F802">
    <cfRule type="expression" dxfId="26750" priority="40088">
      <formula>$I802=0</formula>
    </cfRule>
  </conditionalFormatting>
  <conditionalFormatting sqref="I802">
    <cfRule type="expression" dxfId="26749" priority="40087">
      <formula>$I802=0</formula>
    </cfRule>
  </conditionalFormatting>
  <conditionalFormatting sqref="K802">
    <cfRule type="expression" dxfId="26748" priority="40086">
      <formula>$I802=0</formula>
    </cfRule>
  </conditionalFormatting>
  <conditionalFormatting sqref="M802">
    <cfRule type="expression" dxfId="26747" priority="40085">
      <formula>$I802=0</formula>
    </cfRule>
  </conditionalFormatting>
  <conditionalFormatting sqref="Q802">
    <cfRule type="expression" dxfId="26746" priority="40084">
      <formula>$I802=0</formula>
    </cfRule>
  </conditionalFormatting>
  <conditionalFormatting sqref="U802">
    <cfRule type="expression" dxfId="26745" priority="40083">
      <formula>$I802=0</formula>
    </cfRule>
  </conditionalFormatting>
  <conditionalFormatting sqref="B803">
    <cfRule type="expression" dxfId="26744" priority="40079">
      <formula>$I803=0</formula>
    </cfRule>
  </conditionalFormatting>
  <conditionalFormatting sqref="C803:E803">
    <cfRule type="expression" dxfId="26743" priority="40078">
      <formula>$I803=0</formula>
    </cfRule>
  </conditionalFormatting>
  <conditionalFormatting sqref="D803:E803">
    <cfRule type="cellIs" dxfId="26742" priority="40076" operator="lessThan">
      <formula>0</formula>
    </cfRule>
    <cfRule type="cellIs" dxfId="26741" priority="40077" operator="lessThan">
      <formula>0</formula>
    </cfRule>
  </conditionalFormatting>
  <conditionalFormatting sqref="F803">
    <cfRule type="expression" dxfId="26740" priority="40075">
      <formula>$I803=0</formula>
    </cfRule>
  </conditionalFormatting>
  <conditionalFormatting sqref="G803:H803">
    <cfRule type="cellIs" dxfId="26739" priority="40072" operator="lessThan">
      <formula>0</formula>
    </cfRule>
    <cfRule type="cellIs" dxfId="26738" priority="40073" operator="lessThan">
      <formula>0</formula>
    </cfRule>
  </conditionalFormatting>
  <conditionalFormatting sqref="I803">
    <cfRule type="expression" dxfId="26737" priority="40071">
      <formula>$I803=0</formula>
    </cfRule>
  </conditionalFormatting>
  <conditionalFormatting sqref="J803">
    <cfRule type="expression" dxfId="26736" priority="40070">
      <formula>$I803=0</formula>
    </cfRule>
  </conditionalFormatting>
  <conditionalFormatting sqref="K803">
    <cfRule type="expression" dxfId="26735" priority="40067">
      <formula>$I803=0</formula>
    </cfRule>
  </conditionalFormatting>
  <conditionalFormatting sqref="M803">
    <cfRule type="expression" dxfId="26734" priority="40063">
      <formula>$I803=0</formula>
    </cfRule>
  </conditionalFormatting>
  <conditionalFormatting sqref="N803:P803">
    <cfRule type="expression" dxfId="26733" priority="40062">
      <formula>$I803=0</formula>
    </cfRule>
  </conditionalFormatting>
  <conditionalFormatting sqref="O803:P803">
    <cfRule type="cellIs" dxfId="26732" priority="40060" operator="lessThan">
      <formula>0</formula>
    </cfRule>
    <cfRule type="cellIs" dxfId="26731" priority="40061" operator="lessThan">
      <formula>0</formula>
    </cfRule>
  </conditionalFormatting>
  <conditionalFormatting sqref="Q803">
    <cfRule type="expression" dxfId="26730" priority="40059">
      <formula>$I803=0</formula>
    </cfRule>
  </conditionalFormatting>
  <conditionalFormatting sqref="R803:T803">
    <cfRule type="expression" dxfId="26729" priority="40058">
      <formula>$I803=0</formula>
    </cfRule>
  </conditionalFormatting>
  <conditionalFormatting sqref="S803:T803">
    <cfRule type="cellIs" dxfId="26728" priority="40056" operator="lessThan">
      <formula>0</formula>
    </cfRule>
    <cfRule type="cellIs" dxfId="26727" priority="40057" operator="lessThan">
      <formula>0</formula>
    </cfRule>
  </conditionalFormatting>
  <conditionalFormatting sqref="U803">
    <cfRule type="expression" dxfId="26726" priority="40055">
      <formula>$I803=0</formula>
    </cfRule>
  </conditionalFormatting>
  <conditionalFormatting sqref="B804">
    <cfRule type="expression" dxfId="26725" priority="40054">
      <formula>$I804=0</formula>
    </cfRule>
  </conditionalFormatting>
  <conditionalFormatting sqref="F804">
    <cfRule type="expression" dxfId="26724" priority="40053">
      <formula>$I804=0</formula>
    </cfRule>
  </conditionalFormatting>
  <conditionalFormatting sqref="I804">
    <cfRule type="expression" dxfId="26723" priority="40052">
      <formula>$I804=0</formula>
    </cfRule>
  </conditionalFormatting>
  <conditionalFormatting sqref="K804">
    <cfRule type="expression" dxfId="26722" priority="40051">
      <formula>$I804=0</formula>
    </cfRule>
  </conditionalFormatting>
  <conditionalFormatting sqref="M804">
    <cfRule type="expression" dxfId="26721" priority="40050">
      <formula>$I804=0</formula>
    </cfRule>
  </conditionalFormatting>
  <conditionalFormatting sqref="Q804">
    <cfRule type="expression" dxfId="26720" priority="40049">
      <formula>$I804=0</formula>
    </cfRule>
  </conditionalFormatting>
  <conditionalFormatting sqref="U804">
    <cfRule type="expression" dxfId="26719" priority="40048">
      <formula>$I804=0</formula>
    </cfRule>
  </conditionalFormatting>
  <conditionalFormatting sqref="B805">
    <cfRule type="expression" dxfId="26718" priority="40044">
      <formula>$I805=0</formula>
    </cfRule>
  </conditionalFormatting>
  <conditionalFormatting sqref="C805:E805">
    <cfRule type="expression" dxfId="26717" priority="40043">
      <formula>$I805=0</formula>
    </cfRule>
  </conditionalFormatting>
  <conditionalFormatting sqref="D805:E805">
    <cfRule type="cellIs" dxfId="26716" priority="40041" operator="lessThan">
      <formula>0</formula>
    </cfRule>
    <cfRule type="cellIs" dxfId="26715" priority="40042" operator="lessThan">
      <formula>0</formula>
    </cfRule>
  </conditionalFormatting>
  <conditionalFormatting sqref="F805">
    <cfRule type="expression" dxfId="26714" priority="40040">
      <formula>$I805=0</formula>
    </cfRule>
  </conditionalFormatting>
  <conditionalFormatting sqref="G805:H805">
    <cfRule type="cellIs" dxfId="26713" priority="40037" operator="lessThan">
      <formula>0</formula>
    </cfRule>
    <cfRule type="cellIs" dxfId="26712" priority="40038" operator="lessThan">
      <formula>0</formula>
    </cfRule>
  </conditionalFormatting>
  <conditionalFormatting sqref="I805">
    <cfRule type="expression" dxfId="26711" priority="40036">
      <formula>$I805=0</formula>
    </cfRule>
  </conditionalFormatting>
  <conditionalFormatting sqref="J805">
    <cfRule type="expression" dxfId="26710" priority="40035">
      <formula>$I805=0</formula>
    </cfRule>
  </conditionalFormatting>
  <conditionalFormatting sqref="K805">
    <cfRule type="expression" dxfId="26709" priority="40032">
      <formula>$I805=0</formula>
    </cfRule>
  </conditionalFormatting>
  <conditionalFormatting sqref="M805">
    <cfRule type="expression" dxfId="26708" priority="40028">
      <formula>$I805=0</formula>
    </cfRule>
  </conditionalFormatting>
  <conditionalFormatting sqref="N805:P805">
    <cfRule type="expression" dxfId="26707" priority="40027">
      <formula>$I805=0</formula>
    </cfRule>
  </conditionalFormatting>
  <conditionalFormatting sqref="O805:P805">
    <cfRule type="cellIs" dxfId="26706" priority="40025" operator="lessThan">
      <formula>0</formula>
    </cfRule>
    <cfRule type="cellIs" dxfId="26705" priority="40026" operator="lessThan">
      <formula>0</formula>
    </cfRule>
  </conditionalFormatting>
  <conditionalFormatting sqref="Q805">
    <cfRule type="expression" dxfId="26704" priority="40024">
      <formula>$I805=0</formula>
    </cfRule>
  </conditionalFormatting>
  <conditionalFormatting sqref="R805:T805">
    <cfRule type="expression" dxfId="26703" priority="40023">
      <formula>$I805=0</formula>
    </cfRule>
  </conditionalFormatting>
  <conditionalFormatting sqref="S805:T805">
    <cfRule type="cellIs" dxfId="26702" priority="40021" operator="lessThan">
      <formula>0</formula>
    </cfRule>
    <cfRule type="cellIs" dxfId="26701" priority="40022" operator="lessThan">
      <formula>0</formula>
    </cfRule>
  </conditionalFormatting>
  <conditionalFormatting sqref="U805">
    <cfRule type="expression" dxfId="26700" priority="40020">
      <formula>$I805=0</formula>
    </cfRule>
  </conditionalFormatting>
  <conditionalFormatting sqref="B806">
    <cfRule type="expression" dxfId="26699" priority="40019">
      <formula>$I806=0</formula>
    </cfRule>
  </conditionalFormatting>
  <conditionalFormatting sqref="F806">
    <cfRule type="expression" dxfId="26698" priority="40018">
      <formula>$I806=0</formula>
    </cfRule>
  </conditionalFormatting>
  <conditionalFormatting sqref="I806">
    <cfRule type="expression" dxfId="26697" priority="40017">
      <formula>$I806=0</formula>
    </cfRule>
  </conditionalFormatting>
  <conditionalFormatting sqref="K806">
    <cfRule type="expression" dxfId="26696" priority="40016">
      <formula>$I806=0</formula>
    </cfRule>
  </conditionalFormatting>
  <conditionalFormatting sqref="M806">
    <cfRule type="expression" dxfId="26695" priority="40015">
      <formula>$I806=0</formula>
    </cfRule>
  </conditionalFormatting>
  <conditionalFormatting sqref="Q806">
    <cfRule type="expression" dxfId="26694" priority="40014">
      <formula>$I806=0</formula>
    </cfRule>
  </conditionalFormatting>
  <conditionalFormatting sqref="U806">
    <cfRule type="expression" dxfId="26693" priority="40013">
      <formula>$I806=0</formula>
    </cfRule>
  </conditionalFormatting>
  <conditionalFormatting sqref="B807">
    <cfRule type="expression" dxfId="26692" priority="40009">
      <formula>$I807=0</formula>
    </cfRule>
  </conditionalFormatting>
  <conditionalFormatting sqref="C807:E807">
    <cfRule type="expression" dxfId="26691" priority="40008">
      <formula>$I807=0</formula>
    </cfRule>
  </conditionalFormatting>
  <conditionalFormatting sqref="D807:E807">
    <cfRule type="cellIs" dxfId="26690" priority="40006" operator="lessThan">
      <formula>0</formula>
    </cfRule>
    <cfRule type="cellIs" dxfId="26689" priority="40007" operator="lessThan">
      <formula>0</formula>
    </cfRule>
  </conditionalFormatting>
  <conditionalFormatting sqref="F807">
    <cfRule type="expression" dxfId="26688" priority="40005">
      <formula>$I807=0</formula>
    </cfRule>
  </conditionalFormatting>
  <conditionalFormatting sqref="G807:H807">
    <cfRule type="cellIs" dxfId="26687" priority="40002" operator="lessThan">
      <formula>0</formula>
    </cfRule>
    <cfRule type="cellIs" dxfId="26686" priority="40003" operator="lessThan">
      <formula>0</formula>
    </cfRule>
  </conditionalFormatting>
  <conditionalFormatting sqref="I807">
    <cfRule type="expression" dxfId="26685" priority="40001">
      <formula>$I807=0</formula>
    </cfRule>
  </conditionalFormatting>
  <conditionalFormatting sqref="J807">
    <cfRule type="expression" dxfId="26684" priority="40000">
      <formula>$I807=0</formula>
    </cfRule>
  </conditionalFormatting>
  <conditionalFormatting sqref="K807">
    <cfRule type="expression" dxfId="26683" priority="39997">
      <formula>$I807=0</formula>
    </cfRule>
  </conditionalFormatting>
  <conditionalFormatting sqref="M807">
    <cfRule type="expression" dxfId="26682" priority="39993">
      <formula>$I807=0</formula>
    </cfRule>
  </conditionalFormatting>
  <conditionalFormatting sqref="N807:P807">
    <cfRule type="expression" dxfId="26681" priority="39992">
      <formula>$I807=0</formula>
    </cfRule>
  </conditionalFormatting>
  <conditionalFormatting sqref="O807:P807">
    <cfRule type="cellIs" dxfId="26680" priority="39990" operator="lessThan">
      <formula>0</formula>
    </cfRule>
    <cfRule type="cellIs" dxfId="26679" priority="39991" operator="lessThan">
      <formula>0</formula>
    </cfRule>
  </conditionalFormatting>
  <conditionalFormatting sqref="Q807">
    <cfRule type="expression" dxfId="26678" priority="39989">
      <formula>$I807=0</formula>
    </cfRule>
  </conditionalFormatting>
  <conditionalFormatting sqref="R807:T807">
    <cfRule type="expression" dxfId="26677" priority="39988">
      <formula>$I807=0</formula>
    </cfRule>
  </conditionalFormatting>
  <conditionalFormatting sqref="S807:T807">
    <cfRule type="cellIs" dxfId="26676" priority="39986" operator="lessThan">
      <formula>0</formula>
    </cfRule>
    <cfRule type="cellIs" dxfId="26675" priority="39987" operator="lessThan">
      <formula>0</formula>
    </cfRule>
  </conditionalFormatting>
  <conditionalFormatting sqref="U807">
    <cfRule type="expression" dxfId="26674" priority="39985">
      <formula>$I807=0</formula>
    </cfRule>
  </conditionalFormatting>
  <conditionalFormatting sqref="B808">
    <cfRule type="expression" dxfId="26673" priority="39984">
      <formula>$I808=0</formula>
    </cfRule>
  </conditionalFormatting>
  <conditionalFormatting sqref="F808">
    <cfRule type="expression" dxfId="26672" priority="39983">
      <formula>$I808=0</formula>
    </cfRule>
  </conditionalFormatting>
  <conditionalFormatting sqref="I808">
    <cfRule type="expression" dxfId="26671" priority="39982">
      <formula>$I808=0</formula>
    </cfRule>
  </conditionalFormatting>
  <conditionalFormatting sqref="K808">
    <cfRule type="expression" dxfId="26670" priority="39981">
      <formula>$I808=0</formula>
    </cfRule>
  </conditionalFormatting>
  <conditionalFormatting sqref="M808">
    <cfRule type="expression" dxfId="26669" priority="39980">
      <formula>$I808=0</formula>
    </cfRule>
  </conditionalFormatting>
  <conditionalFormatting sqref="Q808">
    <cfRule type="expression" dxfId="26668" priority="39979">
      <formula>$I808=0</formula>
    </cfRule>
  </conditionalFormatting>
  <conditionalFormatting sqref="U808">
    <cfRule type="expression" dxfId="26667" priority="39978">
      <formula>$I808=0</formula>
    </cfRule>
  </conditionalFormatting>
  <conditionalFormatting sqref="B809">
    <cfRule type="expression" dxfId="26666" priority="39974">
      <formula>$I809=0</formula>
    </cfRule>
  </conditionalFormatting>
  <conditionalFormatting sqref="C809:E809">
    <cfRule type="expression" dxfId="26665" priority="39973">
      <formula>$I809=0</formula>
    </cfRule>
  </conditionalFormatting>
  <conditionalFormatting sqref="D809:E809">
    <cfRule type="cellIs" dxfId="26664" priority="39971" operator="lessThan">
      <formula>0</formula>
    </cfRule>
    <cfRule type="cellIs" dxfId="26663" priority="39972" operator="lessThan">
      <formula>0</formula>
    </cfRule>
  </conditionalFormatting>
  <conditionalFormatting sqref="F809">
    <cfRule type="expression" dxfId="26662" priority="39970">
      <formula>$I809=0</formula>
    </cfRule>
  </conditionalFormatting>
  <conditionalFormatting sqref="G809:H809">
    <cfRule type="cellIs" dxfId="26661" priority="39967" operator="lessThan">
      <formula>0</formula>
    </cfRule>
    <cfRule type="cellIs" dxfId="26660" priority="39968" operator="lessThan">
      <formula>0</formula>
    </cfRule>
  </conditionalFormatting>
  <conditionalFormatting sqref="I809">
    <cfRule type="expression" dxfId="26659" priority="39966">
      <formula>$I809=0</formula>
    </cfRule>
  </conditionalFormatting>
  <conditionalFormatting sqref="J809">
    <cfRule type="expression" dxfId="26658" priority="39965">
      <formula>$I809=0</formula>
    </cfRule>
  </conditionalFormatting>
  <conditionalFormatting sqref="K809">
    <cfRule type="expression" dxfId="26657" priority="39962">
      <formula>$I809=0</formula>
    </cfRule>
  </conditionalFormatting>
  <conditionalFormatting sqref="M809">
    <cfRule type="expression" dxfId="26656" priority="39958">
      <formula>$I809=0</formula>
    </cfRule>
  </conditionalFormatting>
  <conditionalFormatting sqref="N809:P809">
    <cfRule type="expression" dxfId="26655" priority="39957">
      <formula>$I809=0</formula>
    </cfRule>
  </conditionalFormatting>
  <conditionalFormatting sqref="O809:P809">
    <cfRule type="cellIs" dxfId="26654" priority="39955" operator="lessThan">
      <formula>0</formula>
    </cfRule>
    <cfRule type="cellIs" dxfId="26653" priority="39956" operator="lessThan">
      <formula>0</formula>
    </cfRule>
  </conditionalFormatting>
  <conditionalFormatting sqref="Q809">
    <cfRule type="expression" dxfId="26652" priority="39954">
      <formula>$I809=0</formula>
    </cfRule>
  </conditionalFormatting>
  <conditionalFormatting sqref="R809:T809">
    <cfRule type="expression" dxfId="26651" priority="39953">
      <formula>$I809=0</formula>
    </cfRule>
  </conditionalFormatting>
  <conditionalFormatting sqref="S809:T809">
    <cfRule type="cellIs" dxfId="26650" priority="39951" operator="lessThan">
      <formula>0</formula>
    </cfRule>
    <cfRule type="cellIs" dxfId="26649" priority="39952" operator="lessThan">
      <formula>0</formula>
    </cfRule>
  </conditionalFormatting>
  <conditionalFormatting sqref="U809">
    <cfRule type="expression" dxfId="26648" priority="39950">
      <formula>$I809=0</formula>
    </cfRule>
  </conditionalFormatting>
  <conditionalFormatting sqref="B810">
    <cfRule type="expression" dxfId="26647" priority="39949">
      <formula>$I810=0</formula>
    </cfRule>
  </conditionalFormatting>
  <conditionalFormatting sqref="F810">
    <cfRule type="expression" dxfId="26646" priority="39948">
      <formula>$I810=0</formula>
    </cfRule>
  </conditionalFormatting>
  <conditionalFormatting sqref="I810">
    <cfRule type="expression" dxfId="26645" priority="39947">
      <formula>$I810=0</formula>
    </cfRule>
  </conditionalFormatting>
  <conditionalFormatting sqref="K810">
    <cfRule type="expression" dxfId="26644" priority="39946">
      <formula>$I810=0</formula>
    </cfRule>
  </conditionalFormatting>
  <conditionalFormatting sqref="M810">
    <cfRule type="expression" dxfId="26643" priority="39945">
      <formula>$I810=0</formula>
    </cfRule>
  </conditionalFormatting>
  <conditionalFormatting sqref="Q810">
    <cfRule type="expression" dxfId="26642" priority="39944">
      <formula>$I810=0</formula>
    </cfRule>
  </conditionalFormatting>
  <conditionalFormatting sqref="U810">
    <cfRule type="expression" dxfId="26641" priority="39943">
      <formula>$I810=0</formula>
    </cfRule>
  </conditionalFormatting>
  <conditionalFormatting sqref="B811">
    <cfRule type="expression" dxfId="26640" priority="39939">
      <formula>$I811=0</formula>
    </cfRule>
  </conditionalFormatting>
  <conditionalFormatting sqref="C811:E811">
    <cfRule type="expression" dxfId="26639" priority="39938">
      <formula>$I811=0</formula>
    </cfRule>
  </conditionalFormatting>
  <conditionalFormatting sqref="D811:E811">
    <cfRule type="cellIs" dxfId="26638" priority="39936" operator="lessThan">
      <formula>0</formula>
    </cfRule>
    <cfRule type="cellIs" dxfId="26637" priority="39937" operator="lessThan">
      <formula>0</formula>
    </cfRule>
  </conditionalFormatting>
  <conditionalFormatting sqref="F811">
    <cfRule type="expression" dxfId="26636" priority="39935">
      <formula>$I811=0</formula>
    </cfRule>
  </conditionalFormatting>
  <conditionalFormatting sqref="G811:H811">
    <cfRule type="cellIs" dxfId="26635" priority="39932" operator="lessThan">
      <formula>0</formula>
    </cfRule>
    <cfRule type="cellIs" dxfId="26634" priority="39933" operator="lessThan">
      <formula>0</formula>
    </cfRule>
  </conditionalFormatting>
  <conditionalFormatting sqref="I811">
    <cfRule type="expression" dxfId="26633" priority="39931">
      <formula>$I811=0</formula>
    </cfRule>
  </conditionalFormatting>
  <conditionalFormatting sqref="J811">
    <cfRule type="expression" dxfId="26632" priority="39930">
      <formula>$I811=0</formula>
    </cfRule>
  </conditionalFormatting>
  <conditionalFormatting sqref="K811">
    <cfRule type="expression" dxfId="26631" priority="39927">
      <formula>$I811=0</formula>
    </cfRule>
  </conditionalFormatting>
  <conditionalFormatting sqref="M811">
    <cfRule type="expression" dxfId="26630" priority="39923">
      <formula>$I811=0</formula>
    </cfRule>
  </conditionalFormatting>
  <conditionalFormatting sqref="N811:P811">
    <cfRule type="expression" dxfId="26629" priority="39922">
      <formula>$I811=0</formula>
    </cfRule>
  </conditionalFormatting>
  <conditionalFormatting sqref="O811:P811">
    <cfRule type="cellIs" dxfId="26628" priority="39920" operator="lessThan">
      <formula>0</formula>
    </cfRule>
    <cfRule type="cellIs" dxfId="26627" priority="39921" operator="lessThan">
      <formula>0</formula>
    </cfRule>
  </conditionalFormatting>
  <conditionalFormatting sqref="Q811">
    <cfRule type="expression" dxfId="26626" priority="39919">
      <formula>$I811=0</formula>
    </cfRule>
  </conditionalFormatting>
  <conditionalFormatting sqref="R811:T811">
    <cfRule type="expression" dxfId="26625" priority="39918">
      <formula>$I811=0</formula>
    </cfRule>
  </conditionalFormatting>
  <conditionalFormatting sqref="S811:T811">
    <cfRule type="cellIs" dxfId="26624" priority="39916" operator="lessThan">
      <formula>0</formula>
    </cfRule>
    <cfRule type="cellIs" dxfId="26623" priority="39917" operator="lessThan">
      <formula>0</formula>
    </cfRule>
  </conditionalFormatting>
  <conditionalFormatting sqref="U811">
    <cfRule type="expression" dxfId="26622" priority="39915">
      <formula>$I811=0</formula>
    </cfRule>
  </conditionalFormatting>
  <conditionalFormatting sqref="B812">
    <cfRule type="expression" dxfId="26621" priority="39914">
      <formula>$I812=0</formula>
    </cfRule>
  </conditionalFormatting>
  <conditionalFormatting sqref="F812">
    <cfRule type="expression" dxfId="26620" priority="39913">
      <formula>$I812=0</formula>
    </cfRule>
  </conditionalFormatting>
  <conditionalFormatting sqref="I812">
    <cfRule type="expression" dxfId="26619" priority="39912">
      <formula>$I812=0</formula>
    </cfRule>
  </conditionalFormatting>
  <conditionalFormatting sqref="K812">
    <cfRule type="expression" dxfId="26618" priority="39911">
      <formula>$I812=0</formula>
    </cfRule>
  </conditionalFormatting>
  <conditionalFormatting sqref="M812">
    <cfRule type="expression" dxfId="26617" priority="39910">
      <formula>$I812=0</formula>
    </cfRule>
  </conditionalFormatting>
  <conditionalFormatting sqref="Q812">
    <cfRule type="expression" dxfId="26616" priority="39909">
      <formula>$I812=0</formula>
    </cfRule>
  </conditionalFormatting>
  <conditionalFormatting sqref="U812">
    <cfRule type="expression" dxfId="26615" priority="39908">
      <formula>$I812=0</formula>
    </cfRule>
  </conditionalFormatting>
  <conditionalFormatting sqref="B813">
    <cfRule type="expression" dxfId="26614" priority="39904">
      <formula>$I813=0</formula>
    </cfRule>
  </conditionalFormatting>
  <conditionalFormatting sqref="C813:E813">
    <cfRule type="expression" dxfId="26613" priority="39903">
      <formula>$I813=0</formula>
    </cfRule>
  </conditionalFormatting>
  <conditionalFormatting sqref="D813:E813">
    <cfRule type="cellIs" dxfId="26612" priority="39901" operator="lessThan">
      <formula>0</formula>
    </cfRule>
    <cfRule type="cellIs" dxfId="26611" priority="39902" operator="lessThan">
      <formula>0</formula>
    </cfRule>
  </conditionalFormatting>
  <conditionalFormatting sqref="F813">
    <cfRule type="expression" dxfId="26610" priority="39900">
      <formula>$I813=0</formula>
    </cfRule>
  </conditionalFormatting>
  <conditionalFormatting sqref="G813:H813">
    <cfRule type="cellIs" dxfId="26609" priority="39897" operator="lessThan">
      <formula>0</formula>
    </cfRule>
    <cfRule type="cellIs" dxfId="26608" priority="39898" operator="lessThan">
      <formula>0</formula>
    </cfRule>
  </conditionalFormatting>
  <conditionalFormatting sqref="I813">
    <cfRule type="expression" dxfId="26607" priority="39896">
      <formula>$I813=0</formula>
    </cfRule>
  </conditionalFormatting>
  <conditionalFormatting sqref="J813">
    <cfRule type="expression" dxfId="26606" priority="39895">
      <formula>$I813=0</formula>
    </cfRule>
  </conditionalFormatting>
  <conditionalFormatting sqref="K813">
    <cfRule type="expression" dxfId="26605" priority="39892">
      <formula>$I813=0</formula>
    </cfRule>
  </conditionalFormatting>
  <conditionalFormatting sqref="M813">
    <cfRule type="expression" dxfId="26604" priority="39888">
      <formula>$I813=0</formula>
    </cfRule>
  </conditionalFormatting>
  <conditionalFormatting sqref="N813:P813">
    <cfRule type="expression" dxfId="26603" priority="39887">
      <formula>$I813=0</formula>
    </cfRule>
  </conditionalFormatting>
  <conditionalFormatting sqref="O813:P813">
    <cfRule type="cellIs" dxfId="26602" priority="39885" operator="lessThan">
      <formula>0</formula>
    </cfRule>
    <cfRule type="cellIs" dxfId="26601" priority="39886" operator="lessThan">
      <formula>0</formula>
    </cfRule>
  </conditionalFormatting>
  <conditionalFormatting sqref="Q813">
    <cfRule type="expression" dxfId="26600" priority="39884">
      <formula>$I813=0</formula>
    </cfRule>
  </conditionalFormatting>
  <conditionalFormatting sqref="R813:T813">
    <cfRule type="expression" dxfId="26599" priority="39883">
      <formula>$I813=0</formula>
    </cfRule>
  </conditionalFormatting>
  <conditionalFormatting sqref="S813:T813">
    <cfRule type="cellIs" dxfId="26598" priority="39881" operator="lessThan">
      <formula>0</formula>
    </cfRule>
    <cfRule type="cellIs" dxfId="26597" priority="39882" operator="lessThan">
      <formula>0</formula>
    </cfRule>
  </conditionalFormatting>
  <conditionalFormatting sqref="U813">
    <cfRule type="expression" dxfId="26596" priority="39880">
      <formula>$I813=0</formula>
    </cfRule>
  </conditionalFormatting>
  <conditionalFormatting sqref="B814">
    <cfRule type="expression" dxfId="26595" priority="39879">
      <formula>$I814=0</formula>
    </cfRule>
  </conditionalFormatting>
  <conditionalFormatting sqref="F814">
    <cfRule type="expression" dxfId="26594" priority="39878">
      <formula>$I814=0</formula>
    </cfRule>
  </conditionalFormatting>
  <conditionalFormatting sqref="I814">
    <cfRule type="expression" dxfId="26593" priority="39877">
      <formula>$I814=0</formula>
    </cfRule>
  </conditionalFormatting>
  <conditionalFormatting sqref="K814">
    <cfRule type="expression" dxfId="26592" priority="39876">
      <formula>$I814=0</formula>
    </cfRule>
  </conditionalFormatting>
  <conditionalFormatting sqref="M814">
    <cfRule type="expression" dxfId="26591" priority="39875">
      <formula>$I814=0</formula>
    </cfRule>
  </conditionalFormatting>
  <conditionalFormatting sqref="Q814">
    <cfRule type="expression" dxfId="26590" priority="39874">
      <formula>$I814=0</formula>
    </cfRule>
  </conditionalFormatting>
  <conditionalFormatting sqref="U814">
    <cfRule type="expression" dxfId="26589" priority="39873">
      <formula>$I814=0</formula>
    </cfRule>
  </conditionalFormatting>
  <conditionalFormatting sqref="B815">
    <cfRule type="expression" dxfId="26588" priority="39869">
      <formula>$I815=0</formula>
    </cfRule>
  </conditionalFormatting>
  <conditionalFormatting sqref="C815:E815">
    <cfRule type="expression" dxfId="26587" priority="39868">
      <formula>$I815=0</formula>
    </cfRule>
  </conditionalFormatting>
  <conditionalFormatting sqref="D815:E815">
    <cfRule type="cellIs" dxfId="26586" priority="39866" operator="lessThan">
      <formula>0</formula>
    </cfRule>
    <cfRule type="cellIs" dxfId="26585" priority="39867" operator="lessThan">
      <formula>0</formula>
    </cfRule>
  </conditionalFormatting>
  <conditionalFormatting sqref="F815">
    <cfRule type="expression" dxfId="26584" priority="39865">
      <formula>$I815=0</formula>
    </cfRule>
  </conditionalFormatting>
  <conditionalFormatting sqref="G815:H815">
    <cfRule type="cellIs" dxfId="26583" priority="39862" operator="lessThan">
      <formula>0</formula>
    </cfRule>
    <cfRule type="cellIs" dxfId="26582" priority="39863" operator="lessThan">
      <formula>0</formula>
    </cfRule>
  </conditionalFormatting>
  <conditionalFormatting sqref="I815">
    <cfRule type="expression" dxfId="26581" priority="39861">
      <formula>$I815=0</formula>
    </cfRule>
  </conditionalFormatting>
  <conditionalFormatting sqref="J815">
    <cfRule type="expression" dxfId="26580" priority="39860">
      <formula>$I815=0</formula>
    </cfRule>
  </conditionalFormatting>
  <conditionalFormatting sqref="K815">
    <cfRule type="expression" dxfId="26579" priority="39857">
      <formula>$I815=0</formula>
    </cfRule>
  </conditionalFormatting>
  <conditionalFormatting sqref="M815">
    <cfRule type="expression" dxfId="26578" priority="39853">
      <formula>$I815=0</formula>
    </cfRule>
  </conditionalFormatting>
  <conditionalFormatting sqref="N815:P815">
    <cfRule type="expression" dxfId="26577" priority="39852">
      <formula>$I815=0</formula>
    </cfRule>
  </conditionalFormatting>
  <conditionalFormatting sqref="O815:P815">
    <cfRule type="cellIs" dxfId="26576" priority="39850" operator="lessThan">
      <formula>0</formula>
    </cfRule>
    <cfRule type="cellIs" dxfId="26575" priority="39851" operator="lessThan">
      <formula>0</formula>
    </cfRule>
  </conditionalFormatting>
  <conditionalFormatting sqref="Q815">
    <cfRule type="expression" dxfId="26574" priority="39849">
      <formula>$I815=0</formula>
    </cfRule>
  </conditionalFormatting>
  <conditionalFormatting sqref="R815:T815">
    <cfRule type="expression" dxfId="26573" priority="39848">
      <formula>$I815=0</formula>
    </cfRule>
  </conditionalFormatting>
  <conditionalFormatting sqref="S815:T815">
    <cfRule type="cellIs" dxfId="26572" priority="39846" operator="lessThan">
      <formula>0</formula>
    </cfRule>
    <cfRule type="cellIs" dxfId="26571" priority="39847" operator="lessThan">
      <formula>0</formula>
    </cfRule>
  </conditionalFormatting>
  <conditionalFormatting sqref="U815">
    <cfRule type="expression" dxfId="26570" priority="39845">
      <formula>$I815=0</formula>
    </cfRule>
  </conditionalFormatting>
  <conditionalFormatting sqref="B816">
    <cfRule type="expression" dxfId="26569" priority="39844">
      <formula>$I816=0</formula>
    </cfRule>
  </conditionalFormatting>
  <conditionalFormatting sqref="F816">
    <cfRule type="expression" dxfId="26568" priority="39843">
      <formula>$I816=0</formula>
    </cfRule>
  </conditionalFormatting>
  <conditionalFormatting sqref="I816">
    <cfRule type="expression" dxfId="26567" priority="39842">
      <formula>$I816=0</formula>
    </cfRule>
  </conditionalFormatting>
  <conditionalFormatting sqref="K816">
    <cfRule type="expression" dxfId="26566" priority="39841">
      <formula>$I816=0</formula>
    </cfRule>
  </conditionalFormatting>
  <conditionalFormatting sqref="M816">
    <cfRule type="expression" dxfId="26565" priority="39840">
      <formula>$I816=0</formula>
    </cfRule>
  </conditionalFormatting>
  <conditionalFormatting sqref="Q816">
    <cfRule type="expression" dxfId="26564" priority="39839">
      <formula>$I816=0</formula>
    </cfRule>
  </conditionalFormatting>
  <conditionalFormatting sqref="U816">
    <cfRule type="expression" dxfId="26563" priority="39838">
      <formula>$I816=0</formula>
    </cfRule>
  </conditionalFormatting>
  <conditionalFormatting sqref="B817">
    <cfRule type="expression" dxfId="26562" priority="39834">
      <formula>$I817=0</formula>
    </cfRule>
  </conditionalFormatting>
  <conditionalFormatting sqref="C817:E817">
    <cfRule type="expression" dxfId="26561" priority="39833">
      <formula>$I817=0</formula>
    </cfRule>
  </conditionalFormatting>
  <conditionalFormatting sqref="D817:E817">
    <cfRule type="cellIs" dxfId="26560" priority="39831" operator="lessThan">
      <formula>0</formula>
    </cfRule>
    <cfRule type="cellIs" dxfId="26559" priority="39832" operator="lessThan">
      <formula>0</formula>
    </cfRule>
  </conditionalFormatting>
  <conditionalFormatting sqref="F817">
    <cfRule type="expression" dxfId="26558" priority="39830">
      <formula>$I817=0</formula>
    </cfRule>
  </conditionalFormatting>
  <conditionalFormatting sqref="G817:H817">
    <cfRule type="cellIs" dxfId="26557" priority="39827" operator="lessThan">
      <formula>0</formula>
    </cfRule>
    <cfRule type="cellIs" dxfId="26556" priority="39828" operator="lessThan">
      <formula>0</formula>
    </cfRule>
  </conditionalFormatting>
  <conditionalFormatting sqref="I817">
    <cfRule type="expression" dxfId="26555" priority="39826">
      <formula>$I817=0</formula>
    </cfRule>
  </conditionalFormatting>
  <conditionalFormatting sqref="J817">
    <cfRule type="expression" dxfId="26554" priority="39825">
      <formula>$I817=0</formula>
    </cfRule>
  </conditionalFormatting>
  <conditionalFormatting sqref="K817">
    <cfRule type="expression" dxfId="26553" priority="39822">
      <formula>$I817=0</formula>
    </cfRule>
  </conditionalFormatting>
  <conditionalFormatting sqref="M817">
    <cfRule type="expression" dxfId="26552" priority="39818">
      <formula>$I817=0</formula>
    </cfRule>
  </conditionalFormatting>
  <conditionalFormatting sqref="N817:P817">
    <cfRule type="expression" dxfId="26551" priority="39817">
      <formula>$I817=0</formula>
    </cfRule>
  </conditionalFormatting>
  <conditionalFormatting sqref="O817:P817">
    <cfRule type="cellIs" dxfId="26550" priority="39815" operator="lessThan">
      <formula>0</formula>
    </cfRule>
    <cfRule type="cellIs" dxfId="26549" priority="39816" operator="lessThan">
      <formula>0</formula>
    </cfRule>
  </conditionalFormatting>
  <conditionalFormatting sqref="Q817">
    <cfRule type="expression" dxfId="26548" priority="39814">
      <formula>$I817=0</formula>
    </cfRule>
  </conditionalFormatting>
  <conditionalFormatting sqref="R817:T817">
    <cfRule type="expression" dxfId="26547" priority="39813">
      <formula>$I817=0</formula>
    </cfRule>
  </conditionalFormatting>
  <conditionalFormatting sqref="S817:T817">
    <cfRule type="cellIs" dxfId="26546" priority="39811" operator="lessThan">
      <formula>0</formula>
    </cfRule>
    <cfRule type="cellIs" dxfId="26545" priority="39812" operator="lessThan">
      <formula>0</formula>
    </cfRule>
  </conditionalFormatting>
  <conditionalFormatting sqref="U817">
    <cfRule type="expression" dxfId="26544" priority="39810">
      <formula>$I817=0</formula>
    </cfRule>
  </conditionalFormatting>
  <conditionalFormatting sqref="B818">
    <cfRule type="expression" dxfId="26543" priority="39809">
      <formula>$I818=0</formula>
    </cfRule>
  </conditionalFormatting>
  <conditionalFormatting sqref="F818">
    <cfRule type="expression" dxfId="26542" priority="39808">
      <formula>$I818=0</formula>
    </cfRule>
  </conditionalFormatting>
  <conditionalFormatting sqref="I818">
    <cfRule type="expression" dxfId="26541" priority="39807">
      <formula>$I818=0</formula>
    </cfRule>
  </conditionalFormatting>
  <conditionalFormatting sqref="K818">
    <cfRule type="expression" dxfId="26540" priority="39806">
      <formula>$I818=0</formula>
    </cfRule>
  </conditionalFormatting>
  <conditionalFormatting sqref="M818">
    <cfRule type="expression" dxfId="26539" priority="39805">
      <formula>$I818=0</formula>
    </cfRule>
  </conditionalFormatting>
  <conditionalFormatting sqref="Q818">
    <cfRule type="expression" dxfId="26538" priority="39804">
      <formula>$I818=0</formula>
    </cfRule>
  </conditionalFormatting>
  <conditionalFormatting sqref="U818">
    <cfRule type="expression" dxfId="26537" priority="39803">
      <formula>$I818=0</formula>
    </cfRule>
  </conditionalFormatting>
  <conditionalFormatting sqref="B819">
    <cfRule type="expression" dxfId="26536" priority="39799">
      <formula>$I819=0</formula>
    </cfRule>
  </conditionalFormatting>
  <conditionalFormatting sqref="C819:E819">
    <cfRule type="expression" dxfId="26535" priority="39798">
      <formula>$I819=0</formula>
    </cfRule>
  </conditionalFormatting>
  <conditionalFormatting sqref="D819:E819">
    <cfRule type="cellIs" dxfId="26534" priority="39796" operator="lessThan">
      <formula>0</formula>
    </cfRule>
    <cfRule type="cellIs" dxfId="26533" priority="39797" operator="lessThan">
      <formula>0</formula>
    </cfRule>
  </conditionalFormatting>
  <conditionalFormatting sqref="F819">
    <cfRule type="expression" dxfId="26532" priority="39795">
      <formula>$I819=0</formula>
    </cfRule>
  </conditionalFormatting>
  <conditionalFormatting sqref="G819:H819">
    <cfRule type="cellIs" dxfId="26531" priority="39792" operator="lessThan">
      <formula>0</formula>
    </cfRule>
    <cfRule type="cellIs" dxfId="26530" priority="39793" operator="lessThan">
      <formula>0</formula>
    </cfRule>
  </conditionalFormatting>
  <conditionalFormatting sqref="I819">
    <cfRule type="expression" dxfId="26529" priority="39791">
      <formula>$I819=0</formula>
    </cfRule>
  </conditionalFormatting>
  <conditionalFormatting sqref="J819">
    <cfRule type="expression" dxfId="26528" priority="39790">
      <formula>$I819=0</formula>
    </cfRule>
  </conditionalFormatting>
  <conditionalFormatting sqref="K819">
    <cfRule type="expression" dxfId="26527" priority="39787">
      <formula>$I819=0</formula>
    </cfRule>
  </conditionalFormatting>
  <conditionalFormatting sqref="M819">
    <cfRule type="expression" dxfId="26526" priority="39783">
      <formula>$I819=0</formula>
    </cfRule>
  </conditionalFormatting>
  <conditionalFormatting sqref="N819:P819">
    <cfRule type="expression" dxfId="26525" priority="39782">
      <formula>$I819=0</formula>
    </cfRule>
  </conditionalFormatting>
  <conditionalFormatting sqref="O819:P819">
    <cfRule type="cellIs" dxfId="26524" priority="39780" operator="lessThan">
      <formula>0</formula>
    </cfRule>
    <cfRule type="cellIs" dxfId="26523" priority="39781" operator="lessThan">
      <formula>0</formula>
    </cfRule>
  </conditionalFormatting>
  <conditionalFormatting sqref="Q819">
    <cfRule type="expression" dxfId="26522" priority="39779">
      <formula>$I819=0</formula>
    </cfRule>
  </conditionalFormatting>
  <conditionalFormatting sqref="R819:T819">
    <cfRule type="expression" dxfId="26521" priority="39778">
      <formula>$I819=0</formula>
    </cfRule>
  </conditionalFormatting>
  <conditionalFormatting sqref="S819:T819">
    <cfRule type="cellIs" dxfId="26520" priority="39776" operator="lessThan">
      <formula>0</formula>
    </cfRule>
    <cfRule type="cellIs" dxfId="26519" priority="39777" operator="lessThan">
      <formula>0</formula>
    </cfRule>
  </conditionalFormatting>
  <conditionalFormatting sqref="U819">
    <cfRule type="expression" dxfId="26518" priority="39775">
      <formula>$I819=0</formula>
    </cfRule>
  </conditionalFormatting>
  <conditionalFormatting sqref="B820">
    <cfRule type="expression" dxfId="26517" priority="39774">
      <formula>$I820=0</formula>
    </cfRule>
  </conditionalFormatting>
  <conditionalFormatting sqref="F820">
    <cfRule type="expression" dxfId="26516" priority="39773">
      <formula>$I820=0</formula>
    </cfRule>
  </conditionalFormatting>
  <conditionalFormatting sqref="I820">
    <cfRule type="expression" dxfId="26515" priority="39772">
      <formula>$I820=0</formula>
    </cfRule>
  </conditionalFormatting>
  <conditionalFormatting sqref="K820">
    <cfRule type="expression" dxfId="26514" priority="39771">
      <formula>$I820=0</formula>
    </cfRule>
  </conditionalFormatting>
  <conditionalFormatting sqref="M820">
    <cfRule type="expression" dxfId="26513" priority="39770">
      <formula>$I820=0</formula>
    </cfRule>
  </conditionalFormatting>
  <conditionalFormatting sqref="Q820">
    <cfRule type="expression" dxfId="26512" priority="39769">
      <formula>$I820=0</formula>
    </cfRule>
  </conditionalFormatting>
  <conditionalFormatting sqref="U820">
    <cfRule type="expression" dxfId="26511" priority="39768">
      <formula>$I820=0</formula>
    </cfRule>
  </conditionalFormatting>
  <conditionalFormatting sqref="B821">
    <cfRule type="expression" dxfId="26510" priority="39764">
      <formula>$I821=0</formula>
    </cfRule>
  </conditionalFormatting>
  <conditionalFormatting sqref="C821:E821">
    <cfRule type="expression" dxfId="26509" priority="39763">
      <formula>$I821=0</formula>
    </cfRule>
  </conditionalFormatting>
  <conditionalFormatting sqref="D821:E821">
    <cfRule type="cellIs" dxfId="26508" priority="39761" operator="lessThan">
      <formula>0</formula>
    </cfRule>
    <cfRule type="cellIs" dxfId="26507" priority="39762" operator="lessThan">
      <formula>0</formula>
    </cfRule>
  </conditionalFormatting>
  <conditionalFormatting sqref="F821">
    <cfRule type="expression" dxfId="26506" priority="39760">
      <formula>$I821=0</formula>
    </cfRule>
  </conditionalFormatting>
  <conditionalFormatting sqref="G821:H821">
    <cfRule type="cellIs" dxfId="26505" priority="39757" operator="lessThan">
      <formula>0</formula>
    </cfRule>
    <cfRule type="cellIs" dxfId="26504" priority="39758" operator="lessThan">
      <formula>0</formula>
    </cfRule>
  </conditionalFormatting>
  <conditionalFormatting sqref="I821">
    <cfRule type="expression" dxfId="26503" priority="39756">
      <formula>$I821=0</formula>
    </cfRule>
  </conditionalFormatting>
  <conditionalFormatting sqref="J821">
    <cfRule type="expression" dxfId="26502" priority="39755">
      <formula>$I821=0</formula>
    </cfRule>
  </conditionalFormatting>
  <conditionalFormatting sqref="K821">
    <cfRule type="expression" dxfId="26501" priority="39752">
      <formula>$I821=0</formula>
    </cfRule>
  </conditionalFormatting>
  <conditionalFormatting sqref="M821">
    <cfRule type="expression" dxfId="26500" priority="39748">
      <formula>$I821=0</formula>
    </cfRule>
  </conditionalFormatting>
  <conditionalFormatting sqref="N821:P821">
    <cfRule type="expression" dxfId="26499" priority="39747">
      <formula>$I821=0</formula>
    </cfRule>
  </conditionalFormatting>
  <conditionalFormatting sqref="O821:P821">
    <cfRule type="cellIs" dxfId="26498" priority="39745" operator="lessThan">
      <formula>0</formula>
    </cfRule>
    <cfRule type="cellIs" dxfId="26497" priority="39746" operator="lessThan">
      <formula>0</formula>
    </cfRule>
  </conditionalFormatting>
  <conditionalFormatting sqref="Q821">
    <cfRule type="expression" dxfId="26496" priority="39744">
      <formula>$I821=0</formula>
    </cfRule>
  </conditionalFormatting>
  <conditionalFormatting sqref="R821:T821">
    <cfRule type="expression" dxfId="26495" priority="39743">
      <formula>$I821=0</formula>
    </cfRule>
  </conditionalFormatting>
  <conditionalFormatting sqref="S821:T821">
    <cfRule type="cellIs" dxfId="26494" priority="39741" operator="lessThan">
      <formula>0</formula>
    </cfRule>
    <cfRule type="cellIs" dxfId="26493" priority="39742" operator="lessThan">
      <formula>0</formula>
    </cfRule>
  </conditionalFormatting>
  <conditionalFormatting sqref="U821">
    <cfRule type="expression" dxfId="26492" priority="39740">
      <formula>$I821=0</formula>
    </cfRule>
  </conditionalFormatting>
  <conditionalFormatting sqref="B822">
    <cfRule type="expression" dxfId="26491" priority="39739">
      <formula>$I822=0</formula>
    </cfRule>
  </conditionalFormatting>
  <conditionalFormatting sqref="F822">
    <cfRule type="expression" dxfId="26490" priority="39738">
      <formula>$I822=0</formula>
    </cfRule>
  </conditionalFormatting>
  <conditionalFormatting sqref="I822">
    <cfRule type="expression" dxfId="26489" priority="39737">
      <formula>$I822=0</formula>
    </cfRule>
  </conditionalFormatting>
  <conditionalFormatting sqref="K822">
    <cfRule type="expression" dxfId="26488" priority="39736">
      <formula>$I822=0</formula>
    </cfRule>
  </conditionalFormatting>
  <conditionalFormatting sqref="M822">
    <cfRule type="expression" dxfId="26487" priority="39735">
      <formula>$I822=0</formula>
    </cfRule>
  </conditionalFormatting>
  <conditionalFormatting sqref="Q822">
    <cfRule type="expression" dxfId="26486" priority="39734">
      <formula>$I822=0</formula>
    </cfRule>
  </conditionalFormatting>
  <conditionalFormatting sqref="U822">
    <cfRule type="expression" dxfId="26485" priority="39733">
      <formula>$I822=0</formula>
    </cfRule>
  </conditionalFormatting>
  <conditionalFormatting sqref="B823">
    <cfRule type="expression" dxfId="26484" priority="39729">
      <formula>$I823=0</formula>
    </cfRule>
  </conditionalFormatting>
  <conditionalFormatting sqref="C823:E823">
    <cfRule type="expression" dxfId="26483" priority="39728">
      <formula>$I823=0</formula>
    </cfRule>
  </conditionalFormatting>
  <conditionalFormatting sqref="D823:E823">
    <cfRule type="cellIs" dxfId="26482" priority="39726" operator="lessThan">
      <formula>0</formula>
    </cfRule>
    <cfRule type="cellIs" dxfId="26481" priority="39727" operator="lessThan">
      <formula>0</formula>
    </cfRule>
  </conditionalFormatting>
  <conditionalFormatting sqref="F823">
    <cfRule type="expression" dxfId="26480" priority="39725">
      <formula>$I823=0</formula>
    </cfRule>
  </conditionalFormatting>
  <conditionalFormatting sqref="G823:H823">
    <cfRule type="cellIs" dxfId="26479" priority="39722" operator="lessThan">
      <formula>0</formula>
    </cfRule>
    <cfRule type="cellIs" dxfId="26478" priority="39723" operator="lessThan">
      <formula>0</formula>
    </cfRule>
  </conditionalFormatting>
  <conditionalFormatting sqref="I823">
    <cfRule type="expression" dxfId="26477" priority="39721">
      <formula>$I823=0</formula>
    </cfRule>
  </conditionalFormatting>
  <conditionalFormatting sqref="J823">
    <cfRule type="expression" dxfId="26476" priority="39720">
      <formula>$I823=0</formula>
    </cfRule>
  </conditionalFormatting>
  <conditionalFormatting sqref="K823">
    <cfRule type="expression" dxfId="26475" priority="39717">
      <formula>$I823=0</formula>
    </cfRule>
  </conditionalFormatting>
  <conditionalFormatting sqref="M823">
    <cfRule type="expression" dxfId="26474" priority="39713">
      <formula>$I823=0</formula>
    </cfRule>
  </conditionalFormatting>
  <conditionalFormatting sqref="N823:P823">
    <cfRule type="expression" dxfId="26473" priority="39712">
      <formula>$I823=0</formula>
    </cfRule>
  </conditionalFormatting>
  <conditionalFormatting sqref="O823:P823">
    <cfRule type="cellIs" dxfId="26472" priority="39710" operator="lessThan">
      <formula>0</formula>
    </cfRule>
    <cfRule type="cellIs" dxfId="26471" priority="39711" operator="lessThan">
      <formula>0</formula>
    </cfRule>
  </conditionalFormatting>
  <conditionalFormatting sqref="Q823">
    <cfRule type="expression" dxfId="26470" priority="39709">
      <formula>$I823=0</formula>
    </cfRule>
  </conditionalFormatting>
  <conditionalFormatting sqref="R823:T823">
    <cfRule type="expression" dxfId="26469" priority="39708">
      <formula>$I823=0</formula>
    </cfRule>
  </conditionalFormatting>
  <conditionalFormatting sqref="S823:T823">
    <cfRule type="cellIs" dxfId="26468" priority="39706" operator="lessThan">
      <formula>0</formula>
    </cfRule>
    <cfRule type="cellIs" dxfId="26467" priority="39707" operator="lessThan">
      <formula>0</formula>
    </cfRule>
  </conditionalFormatting>
  <conditionalFormatting sqref="U823">
    <cfRule type="expression" dxfId="26466" priority="39705">
      <formula>$I823=0</formula>
    </cfRule>
  </conditionalFormatting>
  <conditionalFormatting sqref="B824">
    <cfRule type="expression" dxfId="26465" priority="39704">
      <formula>$I824=0</formula>
    </cfRule>
  </conditionalFormatting>
  <conditionalFormatting sqref="F824">
    <cfRule type="expression" dxfId="26464" priority="39703">
      <formula>$I824=0</formula>
    </cfRule>
  </conditionalFormatting>
  <conditionalFormatting sqref="I824">
    <cfRule type="expression" dxfId="26463" priority="39702">
      <formula>$I824=0</formula>
    </cfRule>
  </conditionalFormatting>
  <conditionalFormatting sqref="K824">
    <cfRule type="expression" dxfId="26462" priority="39701">
      <formula>$I824=0</formula>
    </cfRule>
  </conditionalFormatting>
  <conditionalFormatting sqref="M824">
    <cfRule type="expression" dxfId="26461" priority="39700">
      <formula>$I824=0</formula>
    </cfRule>
  </conditionalFormatting>
  <conditionalFormatting sqref="Q824">
    <cfRule type="expression" dxfId="26460" priority="39699">
      <formula>$I824=0</formula>
    </cfRule>
  </conditionalFormatting>
  <conditionalFormatting sqref="U824">
    <cfRule type="expression" dxfId="26459" priority="39698">
      <formula>$I824=0</formula>
    </cfRule>
  </conditionalFormatting>
  <conditionalFormatting sqref="B825">
    <cfRule type="expression" dxfId="26458" priority="39694">
      <formula>$I825=0</formula>
    </cfRule>
  </conditionalFormatting>
  <conditionalFormatting sqref="C825:E825">
    <cfRule type="expression" dxfId="26457" priority="39693">
      <formula>$I825=0</formula>
    </cfRule>
  </conditionalFormatting>
  <conditionalFormatting sqref="D825:E825">
    <cfRule type="cellIs" dxfId="26456" priority="39691" operator="lessThan">
      <formula>0</formula>
    </cfRule>
    <cfRule type="cellIs" dxfId="26455" priority="39692" operator="lessThan">
      <formula>0</formula>
    </cfRule>
  </conditionalFormatting>
  <conditionalFormatting sqref="F825">
    <cfRule type="expression" dxfId="26454" priority="39690">
      <formula>$I825=0</formula>
    </cfRule>
  </conditionalFormatting>
  <conditionalFormatting sqref="G825:H825">
    <cfRule type="cellIs" dxfId="26453" priority="39687" operator="lessThan">
      <formula>0</formula>
    </cfRule>
    <cfRule type="cellIs" dxfId="26452" priority="39688" operator="lessThan">
      <formula>0</formula>
    </cfRule>
  </conditionalFormatting>
  <conditionalFormatting sqref="I825">
    <cfRule type="expression" dxfId="26451" priority="39686">
      <formula>$I825=0</formula>
    </cfRule>
  </conditionalFormatting>
  <conditionalFormatting sqref="J825">
    <cfRule type="expression" dxfId="26450" priority="39685">
      <formula>$I825=0</formula>
    </cfRule>
  </conditionalFormatting>
  <conditionalFormatting sqref="K825">
    <cfRule type="expression" dxfId="26449" priority="39682">
      <formula>$I825=0</formula>
    </cfRule>
  </conditionalFormatting>
  <conditionalFormatting sqref="M825">
    <cfRule type="expression" dxfId="26448" priority="39678">
      <formula>$I825=0</formula>
    </cfRule>
  </conditionalFormatting>
  <conditionalFormatting sqref="N825:P825">
    <cfRule type="expression" dxfId="26447" priority="39677">
      <formula>$I825=0</formula>
    </cfRule>
  </conditionalFormatting>
  <conditionalFormatting sqref="O825:P825">
    <cfRule type="cellIs" dxfId="26446" priority="39675" operator="lessThan">
      <formula>0</formula>
    </cfRule>
    <cfRule type="cellIs" dxfId="26445" priority="39676" operator="lessThan">
      <formula>0</formula>
    </cfRule>
  </conditionalFormatting>
  <conditionalFormatting sqref="Q825">
    <cfRule type="expression" dxfId="26444" priority="39674">
      <formula>$I825=0</formula>
    </cfRule>
  </conditionalFormatting>
  <conditionalFormatting sqref="R825:T825">
    <cfRule type="expression" dxfId="26443" priority="39673">
      <formula>$I825=0</formula>
    </cfRule>
  </conditionalFormatting>
  <conditionalFormatting sqref="S825:T825">
    <cfRule type="cellIs" dxfId="26442" priority="39671" operator="lessThan">
      <formula>0</formula>
    </cfRule>
    <cfRule type="cellIs" dxfId="26441" priority="39672" operator="lessThan">
      <formula>0</formula>
    </cfRule>
  </conditionalFormatting>
  <conditionalFormatting sqref="U825">
    <cfRule type="expression" dxfId="26440" priority="39670">
      <formula>$I825=0</formula>
    </cfRule>
  </conditionalFormatting>
  <conditionalFormatting sqref="B826">
    <cfRule type="expression" dxfId="26439" priority="39669">
      <formula>$I826=0</formula>
    </cfRule>
  </conditionalFormatting>
  <conditionalFormatting sqref="F826">
    <cfRule type="expression" dxfId="26438" priority="39668">
      <formula>$I826=0</formula>
    </cfRule>
  </conditionalFormatting>
  <conditionalFormatting sqref="I826">
    <cfRule type="expression" dxfId="26437" priority="39667">
      <formula>$I826=0</formula>
    </cfRule>
  </conditionalFormatting>
  <conditionalFormatting sqref="K826">
    <cfRule type="expression" dxfId="26436" priority="39666">
      <formula>$I826=0</formula>
    </cfRule>
  </conditionalFormatting>
  <conditionalFormatting sqref="M826">
    <cfRule type="expression" dxfId="26435" priority="39665">
      <formula>$I826=0</formula>
    </cfRule>
  </conditionalFormatting>
  <conditionalFormatting sqref="Q826">
    <cfRule type="expression" dxfId="26434" priority="39664">
      <formula>$I826=0</formula>
    </cfRule>
  </conditionalFormatting>
  <conditionalFormatting sqref="U826">
    <cfRule type="expression" dxfId="26433" priority="39663">
      <formula>$I826=0</formula>
    </cfRule>
  </conditionalFormatting>
  <conditionalFormatting sqref="B827">
    <cfRule type="expression" dxfId="26432" priority="39659">
      <formula>$I827=0</formula>
    </cfRule>
  </conditionalFormatting>
  <conditionalFormatting sqref="C827:E827">
    <cfRule type="expression" dxfId="26431" priority="39658">
      <formula>$I827=0</formula>
    </cfRule>
  </conditionalFormatting>
  <conditionalFormatting sqref="D827:E827">
    <cfRule type="cellIs" dxfId="26430" priority="39656" operator="lessThan">
      <formula>0</formula>
    </cfRule>
    <cfRule type="cellIs" dxfId="26429" priority="39657" operator="lessThan">
      <formula>0</formula>
    </cfRule>
  </conditionalFormatting>
  <conditionalFormatting sqref="F827">
    <cfRule type="expression" dxfId="26428" priority="39655">
      <formula>$I827=0</formula>
    </cfRule>
  </conditionalFormatting>
  <conditionalFormatting sqref="G827:H827">
    <cfRule type="cellIs" dxfId="26427" priority="39652" operator="lessThan">
      <formula>0</formula>
    </cfRule>
    <cfRule type="cellIs" dxfId="26426" priority="39653" operator="lessThan">
      <formula>0</formula>
    </cfRule>
  </conditionalFormatting>
  <conditionalFormatting sqref="I827">
    <cfRule type="expression" dxfId="26425" priority="39651">
      <formula>$I827=0</formula>
    </cfRule>
  </conditionalFormatting>
  <conditionalFormatting sqref="J827">
    <cfRule type="expression" dxfId="26424" priority="39650">
      <formula>$I827=0</formula>
    </cfRule>
  </conditionalFormatting>
  <conditionalFormatting sqref="K827">
    <cfRule type="expression" dxfId="26423" priority="39647">
      <formula>$I827=0</formula>
    </cfRule>
  </conditionalFormatting>
  <conditionalFormatting sqref="M827">
    <cfRule type="expression" dxfId="26422" priority="39643">
      <formula>$I827=0</formula>
    </cfRule>
  </conditionalFormatting>
  <conditionalFormatting sqref="N827:P827">
    <cfRule type="expression" dxfId="26421" priority="39642">
      <formula>$I827=0</formula>
    </cfRule>
  </conditionalFormatting>
  <conditionalFormatting sqref="O827:P827">
    <cfRule type="cellIs" dxfId="26420" priority="39640" operator="lessThan">
      <formula>0</formula>
    </cfRule>
    <cfRule type="cellIs" dxfId="26419" priority="39641" operator="lessThan">
      <formula>0</formula>
    </cfRule>
  </conditionalFormatting>
  <conditionalFormatting sqref="Q827">
    <cfRule type="expression" dxfId="26418" priority="39639">
      <formula>$I827=0</formula>
    </cfRule>
  </conditionalFormatting>
  <conditionalFormatting sqref="R827:T827">
    <cfRule type="expression" dxfId="26417" priority="39638">
      <formula>$I827=0</formula>
    </cfRule>
  </conditionalFormatting>
  <conditionalFormatting sqref="S827:T827">
    <cfRule type="cellIs" dxfId="26416" priority="39636" operator="lessThan">
      <formula>0</formula>
    </cfRule>
    <cfRule type="cellIs" dxfId="26415" priority="39637" operator="lessThan">
      <formula>0</formula>
    </cfRule>
  </conditionalFormatting>
  <conditionalFormatting sqref="U827">
    <cfRule type="expression" dxfId="26414" priority="39635">
      <formula>$I827=0</formula>
    </cfRule>
  </conditionalFormatting>
  <conditionalFormatting sqref="B828">
    <cfRule type="expression" dxfId="26413" priority="39634">
      <formula>$I828=0</formula>
    </cfRule>
  </conditionalFormatting>
  <conditionalFormatting sqref="F828">
    <cfRule type="expression" dxfId="26412" priority="39633">
      <formula>$I828=0</formula>
    </cfRule>
  </conditionalFormatting>
  <conditionalFormatting sqref="I828">
    <cfRule type="expression" dxfId="26411" priority="39632">
      <formula>$I828=0</formula>
    </cfRule>
  </conditionalFormatting>
  <conditionalFormatting sqref="K828">
    <cfRule type="expression" dxfId="26410" priority="39631">
      <formula>$I828=0</formula>
    </cfRule>
  </conditionalFormatting>
  <conditionalFormatting sqref="M828">
    <cfRule type="expression" dxfId="26409" priority="39630">
      <formula>$I828=0</formula>
    </cfRule>
  </conditionalFormatting>
  <conditionalFormatting sqref="Q828">
    <cfRule type="expression" dxfId="26408" priority="39629">
      <formula>$I828=0</formula>
    </cfRule>
  </conditionalFormatting>
  <conditionalFormatting sqref="U828">
    <cfRule type="expression" dxfId="26407" priority="39628">
      <formula>$I828=0</formula>
    </cfRule>
  </conditionalFormatting>
  <conditionalFormatting sqref="B829">
    <cfRule type="expression" dxfId="26406" priority="39624">
      <formula>$I829=0</formula>
    </cfRule>
  </conditionalFormatting>
  <conditionalFormatting sqref="C829:E829">
    <cfRule type="expression" dxfId="26405" priority="39623">
      <formula>$I829=0</formula>
    </cfRule>
  </conditionalFormatting>
  <conditionalFormatting sqref="D829:E829">
    <cfRule type="cellIs" dxfId="26404" priority="39621" operator="lessThan">
      <formula>0</formula>
    </cfRule>
    <cfRule type="cellIs" dxfId="26403" priority="39622" operator="lessThan">
      <formula>0</formula>
    </cfRule>
  </conditionalFormatting>
  <conditionalFormatting sqref="F829">
    <cfRule type="expression" dxfId="26402" priority="39620">
      <formula>$I829=0</formula>
    </cfRule>
  </conditionalFormatting>
  <conditionalFormatting sqref="G829:H829">
    <cfRule type="cellIs" dxfId="26401" priority="39617" operator="lessThan">
      <formula>0</formula>
    </cfRule>
    <cfRule type="cellIs" dxfId="26400" priority="39618" operator="lessThan">
      <formula>0</formula>
    </cfRule>
  </conditionalFormatting>
  <conditionalFormatting sqref="I829">
    <cfRule type="expression" dxfId="26399" priority="39616">
      <formula>$I829=0</formula>
    </cfRule>
  </conditionalFormatting>
  <conditionalFormatting sqref="J829">
    <cfRule type="expression" dxfId="26398" priority="39615">
      <formula>$I829=0</formula>
    </cfRule>
  </conditionalFormatting>
  <conditionalFormatting sqref="K829">
    <cfRule type="expression" dxfId="26397" priority="39612">
      <formula>$I829=0</formula>
    </cfRule>
  </conditionalFormatting>
  <conditionalFormatting sqref="M829">
    <cfRule type="expression" dxfId="26396" priority="39608">
      <formula>$I829=0</formula>
    </cfRule>
  </conditionalFormatting>
  <conditionalFormatting sqref="N829:P829">
    <cfRule type="expression" dxfId="26395" priority="39607">
      <formula>$I829=0</formula>
    </cfRule>
  </conditionalFormatting>
  <conditionalFormatting sqref="O829:P829">
    <cfRule type="cellIs" dxfId="26394" priority="39605" operator="lessThan">
      <formula>0</formula>
    </cfRule>
    <cfRule type="cellIs" dxfId="26393" priority="39606" operator="lessThan">
      <formula>0</formula>
    </cfRule>
  </conditionalFormatting>
  <conditionalFormatting sqref="Q829">
    <cfRule type="expression" dxfId="26392" priority="39604">
      <formula>$I829=0</formula>
    </cfRule>
  </conditionalFormatting>
  <conditionalFormatting sqref="R829:T829">
    <cfRule type="expression" dxfId="26391" priority="39603">
      <formula>$I829=0</formula>
    </cfRule>
  </conditionalFormatting>
  <conditionalFormatting sqref="S829:T829">
    <cfRule type="cellIs" dxfId="26390" priority="39601" operator="lessThan">
      <formula>0</formula>
    </cfRule>
    <cfRule type="cellIs" dxfId="26389" priority="39602" operator="lessThan">
      <formula>0</formula>
    </cfRule>
  </conditionalFormatting>
  <conditionalFormatting sqref="U829">
    <cfRule type="expression" dxfId="26388" priority="39600">
      <formula>$I829=0</formula>
    </cfRule>
  </conditionalFormatting>
  <conditionalFormatting sqref="B830">
    <cfRule type="expression" dxfId="26387" priority="39599">
      <formula>$I830=0</formula>
    </cfRule>
  </conditionalFormatting>
  <conditionalFormatting sqref="F830">
    <cfRule type="expression" dxfId="26386" priority="39598">
      <formula>$I830=0</formula>
    </cfRule>
  </conditionalFormatting>
  <conditionalFormatting sqref="I830">
    <cfRule type="expression" dxfId="26385" priority="39597">
      <formula>$I830=0</formula>
    </cfRule>
  </conditionalFormatting>
  <conditionalFormatting sqref="K830">
    <cfRule type="expression" dxfId="26384" priority="39596">
      <formula>$I830=0</formula>
    </cfRule>
  </conditionalFormatting>
  <conditionalFormatting sqref="M830">
    <cfRule type="expression" dxfId="26383" priority="39595">
      <formula>$I830=0</formula>
    </cfRule>
  </conditionalFormatting>
  <conditionalFormatting sqref="Q830">
    <cfRule type="expression" dxfId="26382" priority="39594">
      <formula>$I830=0</formula>
    </cfRule>
  </conditionalFormatting>
  <conditionalFormatting sqref="U830">
    <cfRule type="expression" dxfId="26381" priority="39593">
      <formula>$I830=0</formula>
    </cfRule>
  </conditionalFormatting>
  <conditionalFormatting sqref="B831">
    <cfRule type="expression" dxfId="26380" priority="39589">
      <formula>$I831=0</formula>
    </cfRule>
  </conditionalFormatting>
  <conditionalFormatting sqref="C831:E831">
    <cfRule type="expression" dxfId="26379" priority="39588">
      <formula>$I831=0</formula>
    </cfRule>
  </conditionalFormatting>
  <conditionalFormatting sqref="D831:E831">
    <cfRule type="cellIs" dxfId="26378" priority="39586" operator="lessThan">
      <formula>0</formula>
    </cfRule>
    <cfRule type="cellIs" dxfId="26377" priority="39587" operator="lessThan">
      <formula>0</formula>
    </cfRule>
  </conditionalFormatting>
  <conditionalFormatting sqref="F831">
    <cfRule type="expression" dxfId="26376" priority="39585">
      <formula>$I831=0</formula>
    </cfRule>
  </conditionalFormatting>
  <conditionalFormatting sqref="G831:H831">
    <cfRule type="cellIs" dxfId="26375" priority="39582" operator="lessThan">
      <formula>0</formula>
    </cfRule>
    <cfRule type="cellIs" dxfId="26374" priority="39583" operator="lessThan">
      <formula>0</formula>
    </cfRule>
  </conditionalFormatting>
  <conditionalFormatting sqref="I831">
    <cfRule type="expression" dxfId="26373" priority="39581">
      <formula>$I831=0</formula>
    </cfRule>
  </conditionalFormatting>
  <conditionalFormatting sqref="J831">
    <cfRule type="expression" dxfId="26372" priority="39580">
      <formula>$I831=0</formula>
    </cfRule>
  </conditionalFormatting>
  <conditionalFormatting sqref="K831">
    <cfRule type="expression" dxfId="26371" priority="39577">
      <formula>$I831=0</formula>
    </cfRule>
  </conditionalFormatting>
  <conditionalFormatting sqref="M831">
    <cfRule type="expression" dxfId="26370" priority="39573">
      <formula>$I831=0</formula>
    </cfRule>
  </conditionalFormatting>
  <conditionalFormatting sqref="N831:P831">
    <cfRule type="expression" dxfId="26369" priority="39572">
      <formula>$I831=0</formula>
    </cfRule>
  </conditionalFormatting>
  <conditionalFormatting sqref="O831:P831">
    <cfRule type="cellIs" dxfId="26368" priority="39570" operator="lessThan">
      <formula>0</formula>
    </cfRule>
    <cfRule type="cellIs" dxfId="26367" priority="39571" operator="lessThan">
      <formula>0</formula>
    </cfRule>
  </conditionalFormatting>
  <conditionalFormatting sqref="Q831">
    <cfRule type="expression" dxfId="26366" priority="39569">
      <formula>$I831=0</formula>
    </cfRule>
  </conditionalFormatting>
  <conditionalFormatting sqref="R831:T831">
    <cfRule type="expression" dxfId="26365" priority="39568">
      <formula>$I831=0</formula>
    </cfRule>
  </conditionalFormatting>
  <conditionalFormatting sqref="S831:T831">
    <cfRule type="cellIs" dxfId="26364" priority="39566" operator="lessThan">
      <formula>0</formula>
    </cfRule>
    <cfRule type="cellIs" dxfId="26363" priority="39567" operator="lessThan">
      <formula>0</formula>
    </cfRule>
  </conditionalFormatting>
  <conditionalFormatting sqref="U831">
    <cfRule type="expression" dxfId="26362" priority="39565">
      <formula>$I831=0</formula>
    </cfRule>
  </conditionalFormatting>
  <conditionalFormatting sqref="B832">
    <cfRule type="expression" dxfId="26361" priority="39564">
      <formula>$I832=0</formula>
    </cfRule>
  </conditionalFormatting>
  <conditionalFormatting sqref="F832">
    <cfRule type="expression" dxfId="26360" priority="39563">
      <formula>$I832=0</formula>
    </cfRule>
  </conditionalFormatting>
  <conditionalFormatting sqref="I832">
    <cfRule type="expression" dxfId="26359" priority="39562">
      <formula>$I832=0</formula>
    </cfRule>
  </conditionalFormatting>
  <conditionalFormatting sqref="K832">
    <cfRule type="expression" dxfId="26358" priority="39561">
      <formula>$I832=0</formula>
    </cfRule>
  </conditionalFormatting>
  <conditionalFormatting sqref="M832">
    <cfRule type="expression" dxfId="26357" priority="39560">
      <formula>$I832=0</formula>
    </cfRule>
  </conditionalFormatting>
  <conditionalFormatting sqref="Q832">
    <cfRule type="expression" dxfId="26356" priority="39559">
      <formula>$I832=0</formula>
    </cfRule>
  </conditionalFormatting>
  <conditionalFormatting sqref="U832">
    <cfRule type="expression" dxfId="26355" priority="39558">
      <formula>$I832=0</formula>
    </cfRule>
  </conditionalFormatting>
  <conditionalFormatting sqref="B833">
    <cfRule type="expression" dxfId="26354" priority="39554">
      <formula>$I833=0</formula>
    </cfRule>
  </conditionalFormatting>
  <conditionalFormatting sqref="C833:E833">
    <cfRule type="expression" dxfId="26353" priority="39553">
      <formula>$I833=0</formula>
    </cfRule>
  </conditionalFormatting>
  <conditionalFormatting sqref="D833:E833">
    <cfRule type="cellIs" dxfId="26352" priority="39551" operator="lessThan">
      <formula>0</formula>
    </cfRule>
    <cfRule type="cellIs" dxfId="26351" priority="39552" operator="lessThan">
      <formula>0</formula>
    </cfRule>
  </conditionalFormatting>
  <conditionalFormatting sqref="F833">
    <cfRule type="expression" dxfId="26350" priority="39550">
      <formula>$I833=0</formula>
    </cfRule>
  </conditionalFormatting>
  <conditionalFormatting sqref="G833:H833">
    <cfRule type="cellIs" dxfId="26349" priority="39547" operator="lessThan">
      <formula>0</formula>
    </cfRule>
    <cfRule type="cellIs" dxfId="26348" priority="39548" operator="lessThan">
      <formula>0</formula>
    </cfRule>
  </conditionalFormatting>
  <conditionalFormatting sqref="I833">
    <cfRule type="expression" dxfId="26347" priority="39546">
      <formula>$I833=0</formula>
    </cfRule>
  </conditionalFormatting>
  <conditionalFormatting sqref="J833">
    <cfRule type="expression" dxfId="26346" priority="39545">
      <formula>$I833=0</formula>
    </cfRule>
  </conditionalFormatting>
  <conditionalFormatting sqref="K833">
    <cfRule type="expression" dxfId="26345" priority="39542">
      <formula>$I833=0</formula>
    </cfRule>
  </conditionalFormatting>
  <conditionalFormatting sqref="M833">
    <cfRule type="expression" dxfId="26344" priority="39538">
      <formula>$I833=0</formula>
    </cfRule>
  </conditionalFormatting>
  <conditionalFormatting sqref="N833:P833">
    <cfRule type="expression" dxfId="26343" priority="39537">
      <formula>$I833=0</formula>
    </cfRule>
  </conditionalFormatting>
  <conditionalFormatting sqref="O833:P833">
    <cfRule type="cellIs" dxfId="26342" priority="39535" operator="lessThan">
      <formula>0</formula>
    </cfRule>
    <cfRule type="cellIs" dxfId="26341" priority="39536" operator="lessThan">
      <formula>0</formula>
    </cfRule>
  </conditionalFormatting>
  <conditionalFormatting sqref="Q833">
    <cfRule type="expression" dxfId="26340" priority="39534">
      <formula>$I833=0</formula>
    </cfRule>
  </conditionalFormatting>
  <conditionalFormatting sqref="R833:T833">
    <cfRule type="expression" dxfId="26339" priority="39533">
      <formula>$I833=0</formula>
    </cfRule>
  </conditionalFormatting>
  <conditionalFormatting sqref="S833:T833">
    <cfRule type="cellIs" dxfId="26338" priority="39531" operator="lessThan">
      <formula>0</formula>
    </cfRule>
    <cfRule type="cellIs" dxfId="26337" priority="39532" operator="lessThan">
      <formula>0</formula>
    </cfRule>
  </conditionalFormatting>
  <conditionalFormatting sqref="U833">
    <cfRule type="expression" dxfId="26336" priority="39530">
      <formula>$I833=0</formula>
    </cfRule>
  </conditionalFormatting>
  <conditionalFormatting sqref="B834">
    <cfRule type="expression" dxfId="26335" priority="39529">
      <formula>$I834=0</formula>
    </cfRule>
  </conditionalFormatting>
  <conditionalFormatting sqref="F834">
    <cfRule type="expression" dxfId="26334" priority="39528">
      <formula>$I834=0</formula>
    </cfRule>
  </conditionalFormatting>
  <conditionalFormatting sqref="I834">
    <cfRule type="expression" dxfId="26333" priority="39527">
      <formula>$I834=0</formula>
    </cfRule>
  </conditionalFormatting>
  <conditionalFormatting sqref="K834">
    <cfRule type="expression" dxfId="26332" priority="39526">
      <formula>$I834=0</formula>
    </cfRule>
  </conditionalFormatting>
  <conditionalFormatting sqref="M834">
    <cfRule type="expression" dxfId="26331" priority="39525">
      <formula>$I834=0</formula>
    </cfRule>
  </conditionalFormatting>
  <conditionalFormatting sqref="Q834">
    <cfRule type="expression" dxfId="26330" priority="39524">
      <formula>$I834=0</formula>
    </cfRule>
  </conditionalFormatting>
  <conditionalFormatting sqref="U834">
    <cfRule type="expression" dxfId="26329" priority="39523">
      <formula>$I834=0</formula>
    </cfRule>
  </conditionalFormatting>
  <conditionalFormatting sqref="B835">
    <cfRule type="expression" dxfId="26328" priority="39519">
      <formula>$I835=0</formula>
    </cfRule>
  </conditionalFormatting>
  <conditionalFormatting sqref="C835:E835">
    <cfRule type="expression" dxfId="26327" priority="39518">
      <formula>$I835=0</formula>
    </cfRule>
  </conditionalFormatting>
  <conditionalFormatting sqref="D835:E835">
    <cfRule type="cellIs" dxfId="26326" priority="39516" operator="lessThan">
      <formula>0</formula>
    </cfRule>
    <cfRule type="cellIs" dxfId="26325" priority="39517" operator="lessThan">
      <formula>0</formula>
    </cfRule>
  </conditionalFormatting>
  <conditionalFormatting sqref="F835">
    <cfRule type="expression" dxfId="26324" priority="39515">
      <formula>$I835=0</formula>
    </cfRule>
  </conditionalFormatting>
  <conditionalFormatting sqref="G835:H835">
    <cfRule type="cellIs" dxfId="26323" priority="39512" operator="lessThan">
      <formula>0</formula>
    </cfRule>
    <cfRule type="cellIs" dxfId="26322" priority="39513" operator="lessThan">
      <formula>0</formula>
    </cfRule>
  </conditionalFormatting>
  <conditionalFormatting sqref="I835">
    <cfRule type="expression" dxfId="26321" priority="39511">
      <formula>$I835=0</formula>
    </cfRule>
  </conditionalFormatting>
  <conditionalFormatting sqref="J835">
    <cfRule type="expression" dxfId="26320" priority="39510">
      <formula>$I835=0</formula>
    </cfRule>
  </conditionalFormatting>
  <conditionalFormatting sqref="K835">
    <cfRule type="expression" dxfId="26319" priority="39507">
      <formula>$I835=0</formula>
    </cfRule>
  </conditionalFormatting>
  <conditionalFormatting sqref="M835">
    <cfRule type="expression" dxfId="26318" priority="39503">
      <formula>$I835=0</formula>
    </cfRule>
  </conditionalFormatting>
  <conditionalFormatting sqref="N835:P835">
    <cfRule type="expression" dxfId="26317" priority="39502">
      <formula>$I835=0</formula>
    </cfRule>
  </conditionalFormatting>
  <conditionalFormatting sqref="O835:P835">
    <cfRule type="cellIs" dxfId="26316" priority="39500" operator="lessThan">
      <formula>0</formula>
    </cfRule>
    <cfRule type="cellIs" dxfId="26315" priority="39501" operator="lessThan">
      <formula>0</formula>
    </cfRule>
  </conditionalFormatting>
  <conditionalFormatting sqref="Q835">
    <cfRule type="expression" dxfId="26314" priority="39499">
      <formula>$I835=0</formula>
    </cfRule>
  </conditionalFormatting>
  <conditionalFormatting sqref="R835:T835">
    <cfRule type="expression" dxfId="26313" priority="39498">
      <formula>$I835=0</formula>
    </cfRule>
  </conditionalFormatting>
  <conditionalFormatting sqref="S835:T835">
    <cfRule type="cellIs" dxfId="26312" priority="39496" operator="lessThan">
      <formula>0</formula>
    </cfRule>
    <cfRule type="cellIs" dxfId="26311" priority="39497" operator="lessThan">
      <formula>0</formula>
    </cfRule>
  </conditionalFormatting>
  <conditionalFormatting sqref="U835">
    <cfRule type="expression" dxfId="26310" priority="39495">
      <formula>$I835=0</formula>
    </cfRule>
  </conditionalFormatting>
  <conditionalFormatting sqref="B836">
    <cfRule type="expression" dxfId="26309" priority="39494">
      <formula>$I836=0</formula>
    </cfRule>
  </conditionalFormatting>
  <conditionalFormatting sqref="F836">
    <cfRule type="expression" dxfId="26308" priority="39493">
      <formula>$I836=0</formula>
    </cfRule>
  </conditionalFormatting>
  <conditionalFormatting sqref="I836">
    <cfRule type="expression" dxfId="26307" priority="39492">
      <formula>$I836=0</formula>
    </cfRule>
  </conditionalFormatting>
  <conditionalFormatting sqref="K836">
    <cfRule type="expression" dxfId="26306" priority="39491">
      <formula>$I836=0</formula>
    </cfRule>
  </conditionalFormatting>
  <conditionalFormatting sqref="M836">
    <cfRule type="expression" dxfId="26305" priority="39490">
      <formula>$I836=0</formula>
    </cfRule>
  </conditionalFormatting>
  <conditionalFormatting sqref="Q836">
    <cfRule type="expression" dxfId="26304" priority="39489">
      <formula>$I836=0</formula>
    </cfRule>
  </conditionalFormatting>
  <conditionalFormatting sqref="U836">
    <cfRule type="expression" dxfId="26303" priority="39488">
      <formula>$I836=0</formula>
    </cfRule>
  </conditionalFormatting>
  <conditionalFormatting sqref="B837">
    <cfRule type="expression" dxfId="26302" priority="39484">
      <formula>$I837=0</formula>
    </cfRule>
  </conditionalFormatting>
  <conditionalFormatting sqref="C837:E837">
    <cfRule type="expression" dxfId="26301" priority="39483">
      <formula>$I837=0</formula>
    </cfRule>
  </conditionalFormatting>
  <conditionalFormatting sqref="D837:E837">
    <cfRule type="cellIs" dxfId="26300" priority="39481" operator="lessThan">
      <formula>0</formula>
    </cfRule>
    <cfRule type="cellIs" dxfId="26299" priority="39482" operator="lessThan">
      <formula>0</formula>
    </cfRule>
  </conditionalFormatting>
  <conditionalFormatting sqref="F837">
    <cfRule type="expression" dxfId="26298" priority="39480">
      <formula>$I837=0</formula>
    </cfRule>
  </conditionalFormatting>
  <conditionalFormatting sqref="G837:H837">
    <cfRule type="cellIs" dxfId="26297" priority="39477" operator="lessThan">
      <formula>0</formula>
    </cfRule>
    <cfRule type="cellIs" dxfId="26296" priority="39478" operator="lessThan">
      <formula>0</formula>
    </cfRule>
  </conditionalFormatting>
  <conditionalFormatting sqref="I837">
    <cfRule type="expression" dxfId="26295" priority="39476">
      <formula>$I837=0</formula>
    </cfRule>
  </conditionalFormatting>
  <conditionalFormatting sqref="J837">
    <cfRule type="expression" dxfId="26294" priority="39475">
      <formula>$I837=0</formula>
    </cfRule>
  </conditionalFormatting>
  <conditionalFormatting sqref="K837">
    <cfRule type="expression" dxfId="26293" priority="39472">
      <formula>$I837=0</formula>
    </cfRule>
  </conditionalFormatting>
  <conditionalFormatting sqref="M837">
    <cfRule type="expression" dxfId="26292" priority="39468">
      <formula>$I837=0</formula>
    </cfRule>
  </conditionalFormatting>
  <conditionalFormatting sqref="N837:P837">
    <cfRule type="expression" dxfId="26291" priority="39467">
      <formula>$I837=0</formula>
    </cfRule>
  </conditionalFormatting>
  <conditionalFormatting sqref="O837:P837">
    <cfRule type="cellIs" dxfId="26290" priority="39465" operator="lessThan">
      <formula>0</formula>
    </cfRule>
    <cfRule type="cellIs" dxfId="26289" priority="39466" operator="lessThan">
      <formula>0</formula>
    </cfRule>
  </conditionalFormatting>
  <conditionalFormatting sqref="Q837">
    <cfRule type="expression" dxfId="26288" priority="39464">
      <formula>$I837=0</formula>
    </cfRule>
  </conditionalFormatting>
  <conditionalFormatting sqref="R837:T837">
    <cfRule type="expression" dxfId="26287" priority="39463">
      <formula>$I837=0</formula>
    </cfRule>
  </conditionalFormatting>
  <conditionalFormatting sqref="S837:T837">
    <cfRule type="cellIs" dxfId="26286" priority="39461" operator="lessThan">
      <formula>0</formula>
    </cfRule>
    <cfRule type="cellIs" dxfId="26285" priority="39462" operator="lessThan">
      <formula>0</formula>
    </cfRule>
  </conditionalFormatting>
  <conditionalFormatting sqref="U837">
    <cfRule type="expression" dxfId="26284" priority="39460">
      <formula>$I837=0</formula>
    </cfRule>
  </conditionalFormatting>
  <conditionalFormatting sqref="B838">
    <cfRule type="expression" dxfId="26283" priority="39459">
      <formula>$I838=0</formula>
    </cfRule>
  </conditionalFormatting>
  <conditionalFormatting sqref="F838">
    <cfRule type="expression" dxfId="26282" priority="39458">
      <formula>$I838=0</formula>
    </cfRule>
  </conditionalFormatting>
  <conditionalFormatting sqref="I838">
    <cfRule type="expression" dxfId="26281" priority="39457">
      <formula>$I838=0</formula>
    </cfRule>
  </conditionalFormatting>
  <conditionalFormatting sqref="K838">
    <cfRule type="expression" dxfId="26280" priority="39456">
      <formula>$I838=0</formula>
    </cfRule>
  </conditionalFormatting>
  <conditionalFormatting sqref="M838">
    <cfRule type="expression" dxfId="26279" priority="39455">
      <formula>$I838=0</formula>
    </cfRule>
  </conditionalFormatting>
  <conditionalFormatting sqref="Q838">
    <cfRule type="expression" dxfId="26278" priority="39454">
      <formula>$I838=0</formula>
    </cfRule>
  </conditionalFormatting>
  <conditionalFormatting sqref="U838">
    <cfRule type="expression" dxfId="26277" priority="39453">
      <formula>$I838=0</formula>
    </cfRule>
  </conditionalFormatting>
  <conditionalFormatting sqref="B839">
    <cfRule type="expression" dxfId="26276" priority="39449">
      <formula>$I839=0</formula>
    </cfRule>
  </conditionalFormatting>
  <conditionalFormatting sqref="C839:E839">
    <cfRule type="expression" dxfId="26275" priority="39448">
      <formula>$I839=0</formula>
    </cfRule>
  </conditionalFormatting>
  <conditionalFormatting sqref="D839:E839">
    <cfRule type="cellIs" dxfId="26274" priority="39446" operator="lessThan">
      <formula>0</formula>
    </cfRule>
    <cfRule type="cellIs" dxfId="26273" priority="39447" operator="lessThan">
      <formula>0</formula>
    </cfRule>
  </conditionalFormatting>
  <conditionalFormatting sqref="F839">
    <cfRule type="expression" dxfId="26272" priority="39445">
      <formula>$I839=0</formula>
    </cfRule>
  </conditionalFormatting>
  <conditionalFormatting sqref="G839:H839">
    <cfRule type="cellIs" dxfId="26271" priority="39442" operator="lessThan">
      <formula>0</formula>
    </cfRule>
    <cfRule type="cellIs" dxfId="26270" priority="39443" operator="lessThan">
      <formula>0</formula>
    </cfRule>
  </conditionalFormatting>
  <conditionalFormatting sqref="I839">
    <cfRule type="expression" dxfId="26269" priority="39441">
      <formula>$I839=0</formula>
    </cfRule>
  </conditionalFormatting>
  <conditionalFormatting sqref="J839">
    <cfRule type="expression" dxfId="26268" priority="39440">
      <formula>$I839=0</formula>
    </cfRule>
  </conditionalFormatting>
  <conditionalFormatting sqref="K839">
    <cfRule type="expression" dxfId="26267" priority="39437">
      <formula>$I839=0</formula>
    </cfRule>
  </conditionalFormatting>
  <conditionalFormatting sqref="M839">
    <cfRule type="expression" dxfId="26266" priority="39433">
      <formula>$I839=0</formula>
    </cfRule>
  </conditionalFormatting>
  <conditionalFormatting sqref="N839:P839">
    <cfRule type="expression" dxfId="26265" priority="39432">
      <formula>$I839=0</formula>
    </cfRule>
  </conditionalFormatting>
  <conditionalFormatting sqref="O839:P839">
    <cfRule type="cellIs" dxfId="26264" priority="39430" operator="lessThan">
      <formula>0</formula>
    </cfRule>
    <cfRule type="cellIs" dxfId="26263" priority="39431" operator="lessThan">
      <formula>0</formula>
    </cfRule>
  </conditionalFormatting>
  <conditionalFormatting sqref="Q839">
    <cfRule type="expression" dxfId="26262" priority="39429">
      <formula>$I839=0</formula>
    </cfRule>
  </conditionalFormatting>
  <conditionalFormatting sqref="R839:T839">
    <cfRule type="expression" dxfId="26261" priority="39428">
      <formula>$I839=0</formula>
    </cfRule>
  </conditionalFormatting>
  <conditionalFormatting sqref="S839:T839">
    <cfRule type="cellIs" dxfId="26260" priority="39426" operator="lessThan">
      <formula>0</formula>
    </cfRule>
    <cfRule type="cellIs" dxfId="26259" priority="39427" operator="lessThan">
      <formula>0</formula>
    </cfRule>
  </conditionalFormatting>
  <conditionalFormatting sqref="U839">
    <cfRule type="expression" dxfId="26258" priority="39425">
      <formula>$I839=0</formula>
    </cfRule>
  </conditionalFormatting>
  <conditionalFormatting sqref="B840">
    <cfRule type="expression" dxfId="26257" priority="39424">
      <formula>$I840=0</formula>
    </cfRule>
  </conditionalFormatting>
  <conditionalFormatting sqref="F840">
    <cfRule type="expression" dxfId="26256" priority="39423">
      <formula>$I840=0</formula>
    </cfRule>
  </conditionalFormatting>
  <conditionalFormatting sqref="I840">
    <cfRule type="expression" dxfId="26255" priority="39422">
      <formula>$I840=0</formula>
    </cfRule>
  </conditionalFormatting>
  <conditionalFormatting sqref="K840">
    <cfRule type="expression" dxfId="26254" priority="39421">
      <formula>$I840=0</formula>
    </cfRule>
  </conditionalFormatting>
  <conditionalFormatting sqref="M840">
    <cfRule type="expression" dxfId="26253" priority="39420">
      <formula>$I840=0</formula>
    </cfRule>
  </conditionalFormatting>
  <conditionalFormatting sqref="Q840">
    <cfRule type="expression" dxfId="26252" priority="39419">
      <formula>$I840=0</formula>
    </cfRule>
  </conditionalFormatting>
  <conditionalFormatting sqref="U840">
    <cfRule type="expression" dxfId="26251" priority="39418">
      <formula>$I840=0</formula>
    </cfRule>
  </conditionalFormatting>
  <conditionalFormatting sqref="B841">
    <cfRule type="expression" dxfId="26250" priority="39414">
      <formula>$I841=0</formula>
    </cfRule>
  </conditionalFormatting>
  <conditionalFormatting sqref="C841:E841">
    <cfRule type="expression" dxfId="26249" priority="39413">
      <formula>$I841=0</formula>
    </cfRule>
  </conditionalFormatting>
  <conditionalFormatting sqref="D841:E841">
    <cfRule type="cellIs" dxfId="26248" priority="39411" operator="lessThan">
      <formula>0</formula>
    </cfRule>
    <cfRule type="cellIs" dxfId="26247" priority="39412" operator="lessThan">
      <formula>0</formula>
    </cfRule>
  </conditionalFormatting>
  <conditionalFormatting sqref="F841">
    <cfRule type="expression" dxfId="26246" priority="39410">
      <formula>$I841=0</formula>
    </cfRule>
  </conditionalFormatting>
  <conditionalFormatting sqref="G841:H841">
    <cfRule type="cellIs" dxfId="26245" priority="39407" operator="lessThan">
      <formula>0</formula>
    </cfRule>
    <cfRule type="cellIs" dxfId="26244" priority="39408" operator="lessThan">
      <formula>0</formula>
    </cfRule>
  </conditionalFormatting>
  <conditionalFormatting sqref="I841">
    <cfRule type="expression" dxfId="26243" priority="39406">
      <formula>$I841=0</formula>
    </cfRule>
  </conditionalFormatting>
  <conditionalFormatting sqref="J841">
    <cfRule type="expression" dxfId="26242" priority="39405">
      <formula>$I841=0</formula>
    </cfRule>
  </conditionalFormatting>
  <conditionalFormatting sqref="K841">
    <cfRule type="expression" dxfId="26241" priority="39402">
      <formula>$I841=0</formula>
    </cfRule>
  </conditionalFormatting>
  <conditionalFormatting sqref="M841">
    <cfRule type="expression" dxfId="26240" priority="39398">
      <formula>$I841=0</formula>
    </cfRule>
  </conditionalFormatting>
  <conditionalFormatting sqref="N841:P841">
    <cfRule type="expression" dxfId="26239" priority="39397">
      <formula>$I841=0</formula>
    </cfRule>
  </conditionalFormatting>
  <conditionalFormatting sqref="O841:P841">
    <cfRule type="cellIs" dxfId="26238" priority="39395" operator="lessThan">
      <formula>0</formula>
    </cfRule>
    <cfRule type="cellIs" dxfId="26237" priority="39396" operator="lessThan">
      <formula>0</formula>
    </cfRule>
  </conditionalFormatting>
  <conditionalFormatting sqref="Q841">
    <cfRule type="expression" dxfId="26236" priority="39394">
      <formula>$I841=0</formula>
    </cfRule>
  </conditionalFormatting>
  <conditionalFormatting sqref="R841:T841">
    <cfRule type="expression" dxfId="26235" priority="39393">
      <formula>$I841=0</formula>
    </cfRule>
  </conditionalFormatting>
  <conditionalFormatting sqref="S841:T841">
    <cfRule type="cellIs" dxfId="26234" priority="39391" operator="lessThan">
      <formula>0</formula>
    </cfRule>
    <cfRule type="cellIs" dxfId="26233" priority="39392" operator="lessThan">
      <formula>0</formula>
    </cfRule>
  </conditionalFormatting>
  <conditionalFormatting sqref="U841">
    <cfRule type="expression" dxfId="26232" priority="39390">
      <formula>$I841=0</formula>
    </cfRule>
  </conditionalFormatting>
  <conditionalFormatting sqref="B842">
    <cfRule type="expression" dxfId="26231" priority="39389">
      <formula>$I842=0</formula>
    </cfRule>
  </conditionalFormatting>
  <conditionalFormatting sqref="F842">
    <cfRule type="expression" dxfId="26230" priority="39388">
      <formula>$I842=0</formula>
    </cfRule>
  </conditionalFormatting>
  <conditionalFormatting sqref="I842">
    <cfRule type="expression" dxfId="26229" priority="39387">
      <formula>$I842=0</formula>
    </cfRule>
  </conditionalFormatting>
  <conditionalFormatting sqref="K842">
    <cfRule type="expression" dxfId="26228" priority="39386">
      <formula>$I842=0</formula>
    </cfRule>
  </conditionalFormatting>
  <conditionalFormatting sqref="M842">
    <cfRule type="expression" dxfId="26227" priority="39385">
      <formula>$I842=0</formula>
    </cfRule>
  </conditionalFormatting>
  <conditionalFormatting sqref="Q842">
    <cfRule type="expression" dxfId="26226" priority="39384">
      <formula>$I842=0</formula>
    </cfRule>
  </conditionalFormatting>
  <conditionalFormatting sqref="U842">
    <cfRule type="expression" dxfId="26225" priority="39383">
      <formula>$I842=0</formula>
    </cfRule>
  </conditionalFormatting>
  <conditionalFormatting sqref="B843">
    <cfRule type="expression" dxfId="26224" priority="39379">
      <formula>$I843=0</formula>
    </cfRule>
  </conditionalFormatting>
  <conditionalFormatting sqref="C843:E843">
    <cfRule type="expression" dxfId="26223" priority="39378">
      <formula>$I843=0</formula>
    </cfRule>
  </conditionalFormatting>
  <conditionalFormatting sqref="D843:E843">
    <cfRule type="cellIs" dxfId="26222" priority="39376" operator="lessThan">
      <formula>0</formula>
    </cfRule>
    <cfRule type="cellIs" dxfId="26221" priority="39377" operator="lessThan">
      <formula>0</formula>
    </cfRule>
  </conditionalFormatting>
  <conditionalFormatting sqref="F843">
    <cfRule type="expression" dxfId="26220" priority="39375">
      <formula>$I843=0</formula>
    </cfRule>
  </conditionalFormatting>
  <conditionalFormatting sqref="G843:H843">
    <cfRule type="cellIs" dxfId="26219" priority="39372" operator="lessThan">
      <formula>0</formula>
    </cfRule>
    <cfRule type="cellIs" dxfId="26218" priority="39373" operator="lessThan">
      <formula>0</formula>
    </cfRule>
  </conditionalFormatting>
  <conditionalFormatting sqref="I843">
    <cfRule type="expression" dxfId="26217" priority="39371">
      <formula>$I843=0</formula>
    </cfRule>
  </conditionalFormatting>
  <conditionalFormatting sqref="J843">
    <cfRule type="expression" dxfId="26216" priority="39370">
      <formula>$I843=0</formula>
    </cfRule>
  </conditionalFormatting>
  <conditionalFormatting sqref="K843">
    <cfRule type="expression" dxfId="26215" priority="39367">
      <formula>$I843=0</formula>
    </cfRule>
  </conditionalFormatting>
  <conditionalFormatting sqref="M843">
    <cfRule type="expression" dxfId="26214" priority="39363">
      <formula>$I843=0</formula>
    </cfRule>
  </conditionalFormatting>
  <conditionalFormatting sqref="N843:P843">
    <cfRule type="expression" dxfId="26213" priority="39362">
      <formula>$I843=0</formula>
    </cfRule>
  </conditionalFormatting>
  <conditionalFormatting sqref="O843:P843">
    <cfRule type="cellIs" dxfId="26212" priority="39360" operator="lessThan">
      <formula>0</formula>
    </cfRule>
    <cfRule type="cellIs" dxfId="26211" priority="39361" operator="lessThan">
      <formula>0</formula>
    </cfRule>
  </conditionalFormatting>
  <conditionalFormatting sqref="Q843">
    <cfRule type="expression" dxfId="26210" priority="39359">
      <formula>$I843=0</formula>
    </cfRule>
  </conditionalFormatting>
  <conditionalFormatting sqref="R843:T843">
    <cfRule type="expression" dxfId="26209" priority="39358">
      <formula>$I843=0</formula>
    </cfRule>
  </conditionalFormatting>
  <conditionalFormatting sqref="S843:T843">
    <cfRule type="cellIs" dxfId="26208" priority="39356" operator="lessThan">
      <formula>0</formula>
    </cfRule>
    <cfRule type="cellIs" dxfId="26207" priority="39357" operator="lessThan">
      <formula>0</formula>
    </cfRule>
  </conditionalFormatting>
  <conditionalFormatting sqref="U843">
    <cfRule type="expression" dxfId="26206" priority="39355">
      <formula>$I843=0</formula>
    </cfRule>
  </conditionalFormatting>
  <conditionalFormatting sqref="B844">
    <cfRule type="expression" dxfId="26205" priority="39354">
      <formula>$I844=0</formula>
    </cfRule>
  </conditionalFormatting>
  <conditionalFormatting sqref="F844">
    <cfRule type="expression" dxfId="26204" priority="39353">
      <formula>$I844=0</formula>
    </cfRule>
  </conditionalFormatting>
  <conditionalFormatting sqref="I844">
    <cfRule type="expression" dxfId="26203" priority="39352">
      <formula>$I844=0</formula>
    </cfRule>
  </conditionalFormatting>
  <conditionalFormatting sqref="K844">
    <cfRule type="expression" dxfId="26202" priority="39351">
      <formula>$I844=0</formula>
    </cfRule>
  </conditionalFormatting>
  <conditionalFormatting sqref="M844">
    <cfRule type="expression" dxfId="26201" priority="39350">
      <formula>$I844=0</formula>
    </cfRule>
  </conditionalFormatting>
  <conditionalFormatting sqref="Q844">
    <cfRule type="expression" dxfId="26200" priority="39349">
      <formula>$I844=0</formula>
    </cfRule>
  </conditionalFormatting>
  <conditionalFormatting sqref="U844">
    <cfRule type="expression" dxfId="26199" priority="39348">
      <formula>$I844=0</formula>
    </cfRule>
  </conditionalFormatting>
  <conditionalFormatting sqref="B845">
    <cfRule type="expression" dxfId="26198" priority="39344">
      <formula>$I845=0</formula>
    </cfRule>
  </conditionalFormatting>
  <conditionalFormatting sqref="C845:E845">
    <cfRule type="expression" dxfId="26197" priority="39343">
      <formula>$I845=0</formula>
    </cfRule>
  </conditionalFormatting>
  <conditionalFormatting sqref="D845:E845">
    <cfRule type="cellIs" dxfId="26196" priority="39341" operator="lessThan">
      <formula>0</formula>
    </cfRule>
    <cfRule type="cellIs" dxfId="26195" priority="39342" operator="lessThan">
      <formula>0</formula>
    </cfRule>
  </conditionalFormatting>
  <conditionalFormatting sqref="F845">
    <cfRule type="expression" dxfId="26194" priority="39340">
      <formula>$I845=0</formula>
    </cfRule>
  </conditionalFormatting>
  <conditionalFormatting sqref="G845:H845">
    <cfRule type="cellIs" dxfId="26193" priority="39337" operator="lessThan">
      <formula>0</formula>
    </cfRule>
    <cfRule type="cellIs" dxfId="26192" priority="39338" operator="lessThan">
      <formula>0</formula>
    </cfRule>
  </conditionalFormatting>
  <conditionalFormatting sqref="I845">
    <cfRule type="expression" dxfId="26191" priority="39336">
      <formula>$I845=0</formula>
    </cfRule>
  </conditionalFormatting>
  <conditionalFormatting sqref="J845">
    <cfRule type="expression" dxfId="26190" priority="39335">
      <formula>$I845=0</formula>
    </cfRule>
  </conditionalFormatting>
  <conditionalFormatting sqref="K845">
    <cfRule type="expression" dxfId="26189" priority="39332">
      <formula>$I845=0</formula>
    </cfRule>
  </conditionalFormatting>
  <conditionalFormatting sqref="M845">
    <cfRule type="expression" dxfId="26188" priority="39328">
      <formula>$I845=0</formula>
    </cfRule>
  </conditionalFormatting>
  <conditionalFormatting sqref="N845:P845">
    <cfRule type="expression" dxfId="26187" priority="39327">
      <formula>$I845=0</formula>
    </cfRule>
  </conditionalFormatting>
  <conditionalFormatting sqref="O845:P845">
    <cfRule type="cellIs" dxfId="26186" priority="39325" operator="lessThan">
      <formula>0</formula>
    </cfRule>
    <cfRule type="cellIs" dxfId="26185" priority="39326" operator="lessThan">
      <formula>0</formula>
    </cfRule>
  </conditionalFormatting>
  <conditionalFormatting sqref="Q845">
    <cfRule type="expression" dxfId="26184" priority="39324">
      <formula>$I845=0</formula>
    </cfRule>
  </conditionalFormatting>
  <conditionalFormatting sqref="R845:T845">
    <cfRule type="expression" dxfId="26183" priority="39323">
      <formula>$I845=0</formula>
    </cfRule>
  </conditionalFormatting>
  <conditionalFormatting sqref="S845:T845">
    <cfRule type="cellIs" dxfId="26182" priority="39321" operator="lessThan">
      <formula>0</formula>
    </cfRule>
    <cfRule type="cellIs" dxfId="26181" priority="39322" operator="lessThan">
      <formula>0</formula>
    </cfRule>
  </conditionalFormatting>
  <conditionalFormatting sqref="U845">
    <cfRule type="expression" dxfId="26180" priority="39320">
      <formula>$I845=0</formula>
    </cfRule>
  </conditionalFormatting>
  <conditionalFormatting sqref="B846">
    <cfRule type="expression" dxfId="26179" priority="39319">
      <formula>$I846=0</formula>
    </cfRule>
  </conditionalFormatting>
  <conditionalFormatting sqref="F846">
    <cfRule type="expression" dxfId="26178" priority="39318">
      <formula>$I846=0</formula>
    </cfRule>
  </conditionalFormatting>
  <conditionalFormatting sqref="I846">
    <cfRule type="expression" dxfId="26177" priority="39317">
      <formula>$I846=0</formula>
    </cfRule>
  </conditionalFormatting>
  <conditionalFormatting sqref="K846">
    <cfRule type="expression" dxfId="26176" priority="39316">
      <formula>$I846=0</formula>
    </cfRule>
  </conditionalFormatting>
  <conditionalFormatting sqref="M846">
    <cfRule type="expression" dxfId="26175" priority="39315">
      <formula>$I846=0</formula>
    </cfRule>
  </conditionalFormatting>
  <conditionalFormatting sqref="Q846">
    <cfRule type="expression" dxfId="26174" priority="39314">
      <formula>$I846=0</formula>
    </cfRule>
  </conditionalFormatting>
  <conditionalFormatting sqref="U846">
    <cfRule type="expression" dxfId="26173" priority="39313">
      <formula>$I846=0</formula>
    </cfRule>
  </conditionalFormatting>
  <conditionalFormatting sqref="B847">
    <cfRule type="expression" dxfId="26172" priority="39309">
      <formula>$I847=0</formula>
    </cfRule>
  </conditionalFormatting>
  <conditionalFormatting sqref="C847:E847">
    <cfRule type="expression" dxfId="26171" priority="39308">
      <formula>$I847=0</formula>
    </cfRule>
  </conditionalFormatting>
  <conditionalFormatting sqref="D847:E847">
    <cfRule type="cellIs" dxfId="26170" priority="39306" operator="lessThan">
      <formula>0</formula>
    </cfRule>
    <cfRule type="cellIs" dxfId="26169" priority="39307" operator="lessThan">
      <formula>0</formula>
    </cfRule>
  </conditionalFormatting>
  <conditionalFormatting sqref="F847">
    <cfRule type="expression" dxfId="26168" priority="39305">
      <formula>$I847=0</formula>
    </cfRule>
  </conditionalFormatting>
  <conditionalFormatting sqref="G847:H847">
    <cfRule type="cellIs" dxfId="26167" priority="39302" operator="lessThan">
      <formula>0</formula>
    </cfRule>
    <cfRule type="cellIs" dxfId="26166" priority="39303" operator="lessThan">
      <formula>0</formula>
    </cfRule>
  </conditionalFormatting>
  <conditionalFormatting sqref="I847">
    <cfRule type="expression" dxfId="26165" priority="39301">
      <formula>$I847=0</formula>
    </cfRule>
  </conditionalFormatting>
  <conditionalFormatting sqref="J847">
    <cfRule type="expression" dxfId="26164" priority="39300">
      <formula>$I847=0</formula>
    </cfRule>
  </conditionalFormatting>
  <conditionalFormatting sqref="K847">
    <cfRule type="expression" dxfId="26163" priority="39297">
      <formula>$I847=0</formula>
    </cfRule>
  </conditionalFormatting>
  <conditionalFormatting sqref="M847">
    <cfRule type="expression" dxfId="26162" priority="39293">
      <formula>$I847=0</formula>
    </cfRule>
  </conditionalFormatting>
  <conditionalFormatting sqref="N847:P847">
    <cfRule type="expression" dxfId="26161" priority="39292">
      <formula>$I847=0</formula>
    </cfRule>
  </conditionalFormatting>
  <conditionalFormatting sqref="O847:P847">
    <cfRule type="cellIs" dxfId="26160" priority="39290" operator="lessThan">
      <formula>0</formula>
    </cfRule>
    <cfRule type="cellIs" dxfId="26159" priority="39291" operator="lessThan">
      <formula>0</formula>
    </cfRule>
  </conditionalFormatting>
  <conditionalFormatting sqref="Q847">
    <cfRule type="expression" dxfId="26158" priority="39289">
      <formula>$I847=0</formula>
    </cfRule>
  </conditionalFormatting>
  <conditionalFormatting sqref="R847:T847">
    <cfRule type="expression" dxfId="26157" priority="39288">
      <formula>$I847=0</formula>
    </cfRule>
  </conditionalFormatting>
  <conditionalFormatting sqref="S847:T847">
    <cfRule type="cellIs" dxfId="26156" priority="39286" operator="lessThan">
      <formula>0</formula>
    </cfRule>
    <cfRule type="cellIs" dxfId="26155" priority="39287" operator="lessThan">
      <formula>0</formula>
    </cfRule>
  </conditionalFormatting>
  <conditionalFormatting sqref="U847">
    <cfRule type="expression" dxfId="26154" priority="39285">
      <formula>$I847=0</formula>
    </cfRule>
  </conditionalFormatting>
  <conditionalFormatting sqref="B848">
    <cfRule type="expression" dxfId="26153" priority="39284">
      <formula>$I848=0</formula>
    </cfRule>
  </conditionalFormatting>
  <conditionalFormatting sqref="F848">
    <cfRule type="expression" dxfId="26152" priority="39283">
      <formula>$I848=0</formula>
    </cfRule>
  </conditionalFormatting>
  <conditionalFormatting sqref="I848">
    <cfRule type="expression" dxfId="26151" priority="39282">
      <formula>$I848=0</formula>
    </cfRule>
  </conditionalFormatting>
  <conditionalFormatting sqref="K848">
    <cfRule type="expression" dxfId="26150" priority="39281">
      <formula>$I848=0</formula>
    </cfRule>
  </conditionalFormatting>
  <conditionalFormatting sqref="M848">
    <cfRule type="expression" dxfId="26149" priority="39280">
      <formula>$I848=0</formula>
    </cfRule>
  </conditionalFormatting>
  <conditionalFormatting sqref="Q848">
    <cfRule type="expression" dxfId="26148" priority="39279">
      <formula>$I848=0</formula>
    </cfRule>
  </conditionalFormatting>
  <conditionalFormatting sqref="U848">
    <cfRule type="expression" dxfId="26147" priority="39278">
      <formula>$I848=0</formula>
    </cfRule>
  </conditionalFormatting>
  <conditionalFormatting sqref="B849">
    <cfRule type="expression" dxfId="26146" priority="39274">
      <formula>$I849=0</formula>
    </cfRule>
  </conditionalFormatting>
  <conditionalFormatting sqref="C849:E849">
    <cfRule type="expression" dxfId="26145" priority="39273">
      <formula>$I849=0</formula>
    </cfRule>
  </conditionalFormatting>
  <conditionalFormatting sqref="D849:E849">
    <cfRule type="cellIs" dxfId="26144" priority="39271" operator="lessThan">
      <formula>0</formula>
    </cfRule>
    <cfRule type="cellIs" dxfId="26143" priority="39272" operator="lessThan">
      <formula>0</formula>
    </cfRule>
  </conditionalFormatting>
  <conditionalFormatting sqref="F849">
    <cfRule type="expression" dxfId="26142" priority="39270">
      <formula>$I849=0</formula>
    </cfRule>
  </conditionalFormatting>
  <conditionalFormatting sqref="G849:H849">
    <cfRule type="cellIs" dxfId="26141" priority="39267" operator="lessThan">
      <formula>0</formula>
    </cfRule>
    <cfRule type="cellIs" dxfId="26140" priority="39268" operator="lessThan">
      <formula>0</formula>
    </cfRule>
  </conditionalFormatting>
  <conditionalFormatting sqref="I849">
    <cfRule type="expression" dxfId="26139" priority="39266">
      <formula>$I849=0</formula>
    </cfRule>
  </conditionalFormatting>
  <conditionalFormatting sqref="J849">
    <cfRule type="expression" dxfId="26138" priority="39265">
      <formula>$I849=0</formula>
    </cfRule>
  </conditionalFormatting>
  <conditionalFormatting sqref="K849">
    <cfRule type="expression" dxfId="26137" priority="39262">
      <formula>$I849=0</formula>
    </cfRule>
  </conditionalFormatting>
  <conditionalFormatting sqref="M849">
    <cfRule type="expression" dxfId="26136" priority="39258">
      <formula>$I849=0</formula>
    </cfRule>
  </conditionalFormatting>
  <conditionalFormatting sqref="N849:P849">
    <cfRule type="expression" dxfId="26135" priority="39257">
      <formula>$I849=0</formula>
    </cfRule>
  </conditionalFormatting>
  <conditionalFormatting sqref="O849:P849">
    <cfRule type="cellIs" dxfId="26134" priority="39255" operator="lessThan">
      <formula>0</formula>
    </cfRule>
    <cfRule type="cellIs" dxfId="26133" priority="39256" operator="lessThan">
      <formula>0</formula>
    </cfRule>
  </conditionalFormatting>
  <conditionalFormatting sqref="Q849">
    <cfRule type="expression" dxfId="26132" priority="39254">
      <formula>$I849=0</formula>
    </cfRule>
  </conditionalFormatting>
  <conditionalFormatting sqref="R849:T849">
    <cfRule type="expression" dxfId="26131" priority="39253">
      <formula>$I849=0</formula>
    </cfRule>
  </conditionalFormatting>
  <conditionalFormatting sqref="S849:T849">
    <cfRule type="cellIs" dxfId="26130" priority="39251" operator="lessThan">
      <formula>0</formula>
    </cfRule>
    <cfRule type="cellIs" dxfId="26129" priority="39252" operator="lessThan">
      <formula>0</formula>
    </cfRule>
  </conditionalFormatting>
  <conditionalFormatting sqref="U849">
    <cfRule type="expression" dxfId="26128" priority="39250">
      <formula>$I849=0</formula>
    </cfRule>
  </conditionalFormatting>
  <conditionalFormatting sqref="B850">
    <cfRule type="expression" dxfId="26127" priority="39249">
      <formula>$I850=0</formula>
    </cfRule>
  </conditionalFormatting>
  <conditionalFormatting sqref="F850">
    <cfRule type="expression" dxfId="26126" priority="39248">
      <formula>$I850=0</formula>
    </cfRule>
  </conditionalFormatting>
  <conditionalFormatting sqref="I850">
    <cfRule type="expression" dxfId="26125" priority="39247">
      <formula>$I850=0</formula>
    </cfRule>
  </conditionalFormatting>
  <conditionalFormatting sqref="K850">
    <cfRule type="expression" dxfId="26124" priority="39246">
      <formula>$I850=0</formula>
    </cfRule>
  </conditionalFormatting>
  <conditionalFormatting sqref="M850">
    <cfRule type="expression" dxfId="26123" priority="39245">
      <formula>$I850=0</formula>
    </cfRule>
  </conditionalFormatting>
  <conditionalFormatting sqref="Q850">
    <cfRule type="expression" dxfId="26122" priority="39244">
      <formula>$I850=0</formula>
    </cfRule>
  </conditionalFormatting>
  <conditionalFormatting sqref="U850">
    <cfRule type="expression" dxfId="26121" priority="39243">
      <formula>$I850=0</formula>
    </cfRule>
  </conditionalFormatting>
  <conditionalFormatting sqref="B851">
    <cfRule type="expression" dxfId="26120" priority="39239">
      <formula>$I851=0</formula>
    </cfRule>
  </conditionalFormatting>
  <conditionalFormatting sqref="C851:E851">
    <cfRule type="expression" dxfId="26119" priority="39238">
      <formula>$I851=0</formula>
    </cfRule>
  </conditionalFormatting>
  <conditionalFormatting sqref="D851:E851">
    <cfRule type="cellIs" dxfId="26118" priority="39236" operator="lessThan">
      <formula>0</formula>
    </cfRule>
    <cfRule type="cellIs" dxfId="26117" priority="39237" operator="lessThan">
      <formula>0</formula>
    </cfRule>
  </conditionalFormatting>
  <conditionalFormatting sqref="F851">
    <cfRule type="expression" dxfId="26116" priority="39235">
      <formula>$I851=0</formula>
    </cfRule>
  </conditionalFormatting>
  <conditionalFormatting sqref="G851:H851">
    <cfRule type="cellIs" dxfId="26115" priority="39232" operator="lessThan">
      <formula>0</formula>
    </cfRule>
    <cfRule type="cellIs" dxfId="26114" priority="39233" operator="lessThan">
      <formula>0</formula>
    </cfRule>
  </conditionalFormatting>
  <conditionalFormatting sqref="I851">
    <cfRule type="expression" dxfId="26113" priority="39231">
      <formula>$I851=0</formula>
    </cfRule>
  </conditionalFormatting>
  <conditionalFormatting sqref="J851">
    <cfRule type="expression" dxfId="26112" priority="39230">
      <formula>$I851=0</formula>
    </cfRule>
  </conditionalFormatting>
  <conditionalFormatting sqref="K851">
    <cfRule type="expression" dxfId="26111" priority="39227">
      <formula>$I851=0</formula>
    </cfRule>
  </conditionalFormatting>
  <conditionalFormatting sqref="M851">
    <cfRule type="expression" dxfId="26110" priority="39223">
      <formula>$I851=0</formula>
    </cfRule>
  </conditionalFormatting>
  <conditionalFormatting sqref="N851:P851">
    <cfRule type="expression" dxfId="26109" priority="39222">
      <formula>$I851=0</formula>
    </cfRule>
  </conditionalFormatting>
  <conditionalFormatting sqref="O851:P851">
    <cfRule type="cellIs" dxfId="26108" priority="39220" operator="lessThan">
      <formula>0</formula>
    </cfRule>
    <cfRule type="cellIs" dxfId="26107" priority="39221" operator="lessThan">
      <formula>0</formula>
    </cfRule>
  </conditionalFormatting>
  <conditionalFormatting sqref="Q851">
    <cfRule type="expression" dxfId="26106" priority="39219">
      <formula>$I851=0</formula>
    </cfRule>
  </conditionalFormatting>
  <conditionalFormatting sqref="R851:T851">
    <cfRule type="expression" dxfId="26105" priority="39218">
      <formula>$I851=0</formula>
    </cfRule>
  </conditionalFormatting>
  <conditionalFormatting sqref="S851:T851">
    <cfRule type="cellIs" dxfId="26104" priority="39216" operator="lessThan">
      <formula>0</formula>
    </cfRule>
    <cfRule type="cellIs" dxfId="26103" priority="39217" operator="lessThan">
      <formula>0</formula>
    </cfRule>
  </conditionalFormatting>
  <conditionalFormatting sqref="U851">
    <cfRule type="expression" dxfId="26102" priority="39215">
      <formula>$I851=0</formula>
    </cfRule>
  </conditionalFormatting>
  <conditionalFormatting sqref="B852">
    <cfRule type="expression" dxfId="26101" priority="39214">
      <formula>$I852=0</formula>
    </cfRule>
  </conditionalFormatting>
  <conditionalFormatting sqref="F852">
    <cfRule type="expression" dxfId="26100" priority="39213">
      <formula>$I852=0</formula>
    </cfRule>
  </conditionalFormatting>
  <conditionalFormatting sqref="I852">
    <cfRule type="expression" dxfId="26099" priority="39212">
      <formula>$I852=0</formula>
    </cfRule>
  </conditionalFormatting>
  <conditionalFormatting sqref="K852">
    <cfRule type="expression" dxfId="26098" priority="39211">
      <formula>$I852=0</formula>
    </cfRule>
  </conditionalFormatting>
  <conditionalFormatting sqref="M852">
    <cfRule type="expression" dxfId="26097" priority="39210">
      <formula>$I852=0</formula>
    </cfRule>
  </conditionalFormatting>
  <conditionalFormatting sqref="Q852">
    <cfRule type="expression" dxfId="26096" priority="39209">
      <formula>$I852=0</formula>
    </cfRule>
  </conditionalFormatting>
  <conditionalFormatting sqref="U852">
    <cfRule type="expression" dxfId="26095" priority="39208">
      <formula>$I852=0</formula>
    </cfRule>
  </conditionalFormatting>
  <conditionalFormatting sqref="B853">
    <cfRule type="expression" dxfId="26094" priority="39204">
      <formula>$I853=0</formula>
    </cfRule>
  </conditionalFormatting>
  <conditionalFormatting sqref="C853:E853">
    <cfRule type="expression" dxfId="26093" priority="39203">
      <formula>$I853=0</formula>
    </cfRule>
  </conditionalFormatting>
  <conditionalFormatting sqref="D853:E853">
    <cfRule type="cellIs" dxfId="26092" priority="39201" operator="lessThan">
      <formula>0</formula>
    </cfRule>
    <cfRule type="cellIs" dxfId="26091" priority="39202" operator="lessThan">
      <formula>0</formula>
    </cfRule>
  </conditionalFormatting>
  <conditionalFormatting sqref="F853">
    <cfRule type="expression" dxfId="26090" priority="39200">
      <formula>$I853=0</formula>
    </cfRule>
  </conditionalFormatting>
  <conditionalFormatting sqref="G853:H853">
    <cfRule type="cellIs" dxfId="26089" priority="39197" operator="lessThan">
      <formula>0</formula>
    </cfRule>
    <cfRule type="cellIs" dxfId="26088" priority="39198" operator="lessThan">
      <formula>0</formula>
    </cfRule>
  </conditionalFormatting>
  <conditionalFormatting sqref="I853">
    <cfRule type="expression" dxfId="26087" priority="39196">
      <formula>$I853=0</formula>
    </cfRule>
  </conditionalFormatting>
  <conditionalFormatting sqref="J853">
    <cfRule type="expression" dxfId="26086" priority="39195">
      <formula>$I853=0</formula>
    </cfRule>
  </conditionalFormatting>
  <conditionalFormatting sqref="K853">
    <cfRule type="expression" dxfId="26085" priority="39192">
      <formula>$I853=0</formula>
    </cfRule>
  </conditionalFormatting>
  <conditionalFormatting sqref="M853">
    <cfRule type="expression" dxfId="26084" priority="39188">
      <formula>$I853=0</formula>
    </cfRule>
  </conditionalFormatting>
  <conditionalFormatting sqref="N853:P853">
    <cfRule type="expression" dxfId="26083" priority="39187">
      <formula>$I853=0</formula>
    </cfRule>
  </conditionalFormatting>
  <conditionalFormatting sqref="O853:P853">
    <cfRule type="cellIs" dxfId="26082" priority="39185" operator="lessThan">
      <formula>0</formula>
    </cfRule>
    <cfRule type="cellIs" dxfId="26081" priority="39186" operator="lessThan">
      <formula>0</formula>
    </cfRule>
  </conditionalFormatting>
  <conditionalFormatting sqref="Q853">
    <cfRule type="expression" dxfId="26080" priority="39184">
      <formula>$I853=0</formula>
    </cfRule>
  </conditionalFormatting>
  <conditionalFormatting sqref="R853:T853">
    <cfRule type="expression" dxfId="26079" priority="39183">
      <formula>$I853=0</formula>
    </cfRule>
  </conditionalFormatting>
  <conditionalFormatting sqref="S853:T853">
    <cfRule type="cellIs" dxfId="26078" priority="39181" operator="lessThan">
      <formula>0</formula>
    </cfRule>
    <cfRule type="cellIs" dxfId="26077" priority="39182" operator="lessThan">
      <formula>0</formula>
    </cfRule>
  </conditionalFormatting>
  <conditionalFormatting sqref="U853">
    <cfRule type="expression" dxfId="26076" priority="39180">
      <formula>$I853=0</formula>
    </cfRule>
  </conditionalFormatting>
  <conditionalFormatting sqref="B854">
    <cfRule type="expression" dxfId="26075" priority="39179">
      <formula>$I854=0</formula>
    </cfRule>
  </conditionalFormatting>
  <conditionalFormatting sqref="F854">
    <cfRule type="expression" dxfId="26074" priority="39178">
      <formula>$I854=0</formula>
    </cfRule>
  </conditionalFormatting>
  <conditionalFormatting sqref="I854">
    <cfRule type="expression" dxfId="26073" priority="39177">
      <formula>$I854=0</formula>
    </cfRule>
  </conditionalFormatting>
  <conditionalFormatting sqref="K854">
    <cfRule type="expression" dxfId="26072" priority="39176">
      <formula>$I854=0</formula>
    </cfRule>
  </conditionalFormatting>
  <conditionalFormatting sqref="M854">
    <cfRule type="expression" dxfId="26071" priority="39175">
      <formula>$I854=0</formula>
    </cfRule>
  </conditionalFormatting>
  <conditionalFormatting sqref="Q854">
    <cfRule type="expression" dxfId="26070" priority="39174">
      <formula>$I854=0</formula>
    </cfRule>
  </conditionalFormatting>
  <conditionalFormatting sqref="U854">
    <cfRule type="expression" dxfId="26069" priority="39173">
      <formula>$I854=0</formula>
    </cfRule>
  </conditionalFormatting>
  <conditionalFormatting sqref="B855">
    <cfRule type="expression" dxfId="26068" priority="39169">
      <formula>$I855=0</formula>
    </cfRule>
  </conditionalFormatting>
  <conditionalFormatting sqref="C855:E855">
    <cfRule type="expression" dxfId="26067" priority="39168">
      <formula>$I855=0</formula>
    </cfRule>
  </conditionalFormatting>
  <conditionalFormatting sqref="D855:E855">
    <cfRule type="cellIs" dxfId="26066" priority="39166" operator="lessThan">
      <formula>0</formula>
    </cfRule>
    <cfRule type="cellIs" dxfId="26065" priority="39167" operator="lessThan">
      <formula>0</formula>
    </cfRule>
  </conditionalFormatting>
  <conditionalFormatting sqref="F855">
    <cfRule type="expression" dxfId="26064" priority="39165">
      <formula>$I855=0</formula>
    </cfRule>
  </conditionalFormatting>
  <conditionalFormatting sqref="G855:H855">
    <cfRule type="cellIs" dxfId="26063" priority="39162" operator="lessThan">
      <formula>0</formula>
    </cfRule>
    <cfRule type="cellIs" dxfId="26062" priority="39163" operator="lessThan">
      <formula>0</formula>
    </cfRule>
  </conditionalFormatting>
  <conditionalFormatting sqref="I855">
    <cfRule type="expression" dxfId="26061" priority="39161">
      <formula>$I855=0</formula>
    </cfRule>
  </conditionalFormatting>
  <conditionalFormatting sqref="J855">
    <cfRule type="expression" dxfId="26060" priority="39160">
      <formula>$I855=0</formula>
    </cfRule>
  </conditionalFormatting>
  <conditionalFormatting sqref="K855">
    <cfRule type="expression" dxfId="26059" priority="39157">
      <formula>$I855=0</formula>
    </cfRule>
  </conditionalFormatting>
  <conditionalFormatting sqref="M855">
    <cfRule type="expression" dxfId="26058" priority="39153">
      <formula>$I855=0</formula>
    </cfRule>
  </conditionalFormatting>
  <conditionalFormatting sqref="N855:P855">
    <cfRule type="expression" dxfId="26057" priority="39152">
      <formula>$I855=0</formula>
    </cfRule>
  </conditionalFormatting>
  <conditionalFormatting sqref="O855:P855">
    <cfRule type="cellIs" dxfId="26056" priority="39150" operator="lessThan">
      <formula>0</formula>
    </cfRule>
    <cfRule type="cellIs" dxfId="26055" priority="39151" operator="lessThan">
      <formula>0</formula>
    </cfRule>
  </conditionalFormatting>
  <conditionalFormatting sqref="Q855">
    <cfRule type="expression" dxfId="26054" priority="39149">
      <formula>$I855=0</formula>
    </cfRule>
  </conditionalFormatting>
  <conditionalFormatting sqref="R855:T855">
    <cfRule type="expression" dxfId="26053" priority="39148">
      <formula>$I855=0</formula>
    </cfRule>
  </conditionalFormatting>
  <conditionalFormatting sqref="S855:T855">
    <cfRule type="cellIs" dxfId="26052" priority="39146" operator="lessThan">
      <formula>0</formula>
    </cfRule>
    <cfRule type="cellIs" dxfId="26051" priority="39147" operator="lessThan">
      <formula>0</formula>
    </cfRule>
  </conditionalFormatting>
  <conditionalFormatting sqref="U855">
    <cfRule type="expression" dxfId="26050" priority="39145">
      <formula>$I855=0</formula>
    </cfRule>
  </conditionalFormatting>
  <conditionalFormatting sqref="B856">
    <cfRule type="expression" dxfId="26049" priority="39144">
      <formula>$I856=0</formula>
    </cfRule>
  </conditionalFormatting>
  <conditionalFormatting sqref="F856">
    <cfRule type="expression" dxfId="26048" priority="39143">
      <formula>$I856=0</formula>
    </cfRule>
  </conditionalFormatting>
  <conditionalFormatting sqref="I856">
    <cfRule type="expression" dxfId="26047" priority="39142">
      <formula>$I856=0</formula>
    </cfRule>
  </conditionalFormatting>
  <conditionalFormatting sqref="K856">
    <cfRule type="expression" dxfId="26046" priority="39141">
      <formula>$I856=0</formula>
    </cfRule>
  </conditionalFormatting>
  <conditionalFormatting sqref="M856">
    <cfRule type="expression" dxfId="26045" priority="39140">
      <formula>$I856=0</formula>
    </cfRule>
  </conditionalFormatting>
  <conditionalFormatting sqref="Q856">
    <cfRule type="expression" dxfId="26044" priority="39139">
      <formula>$I856=0</formula>
    </cfRule>
  </conditionalFormatting>
  <conditionalFormatting sqref="U856">
    <cfRule type="expression" dxfId="26043" priority="39138">
      <formula>$I856=0</formula>
    </cfRule>
  </conditionalFormatting>
  <conditionalFormatting sqref="B857">
    <cfRule type="expression" dxfId="26042" priority="39134">
      <formula>$I857=0</formula>
    </cfRule>
  </conditionalFormatting>
  <conditionalFormatting sqref="C857:E857">
    <cfRule type="expression" dxfId="26041" priority="39133">
      <formula>$I857=0</formula>
    </cfRule>
  </conditionalFormatting>
  <conditionalFormatting sqref="D857:E857">
    <cfRule type="cellIs" dxfId="26040" priority="39131" operator="lessThan">
      <formula>0</formula>
    </cfRule>
    <cfRule type="cellIs" dxfId="26039" priority="39132" operator="lessThan">
      <formula>0</formula>
    </cfRule>
  </conditionalFormatting>
  <conditionalFormatting sqref="F857">
    <cfRule type="expression" dxfId="26038" priority="39130">
      <formula>$I857=0</formula>
    </cfRule>
  </conditionalFormatting>
  <conditionalFormatting sqref="G857:H857">
    <cfRule type="cellIs" dxfId="26037" priority="39127" operator="lessThan">
      <formula>0</formula>
    </cfRule>
    <cfRule type="cellIs" dxfId="26036" priority="39128" operator="lessThan">
      <formula>0</formula>
    </cfRule>
  </conditionalFormatting>
  <conditionalFormatting sqref="I857">
    <cfRule type="expression" dxfId="26035" priority="39126">
      <formula>$I857=0</formula>
    </cfRule>
  </conditionalFormatting>
  <conditionalFormatting sqref="J857">
    <cfRule type="expression" dxfId="26034" priority="39125">
      <formula>$I857=0</formula>
    </cfRule>
  </conditionalFormatting>
  <conditionalFormatting sqref="K857">
    <cfRule type="expression" dxfId="26033" priority="39122">
      <formula>$I857=0</formula>
    </cfRule>
  </conditionalFormatting>
  <conditionalFormatting sqref="M857">
    <cfRule type="expression" dxfId="26032" priority="39118">
      <formula>$I857=0</formula>
    </cfRule>
  </conditionalFormatting>
  <conditionalFormatting sqref="N857:P857">
    <cfRule type="expression" dxfId="26031" priority="39117">
      <formula>$I857=0</formula>
    </cfRule>
  </conditionalFormatting>
  <conditionalFormatting sqref="O857:P857">
    <cfRule type="cellIs" dxfId="26030" priority="39115" operator="lessThan">
      <formula>0</formula>
    </cfRule>
    <cfRule type="cellIs" dxfId="26029" priority="39116" operator="lessThan">
      <formula>0</formula>
    </cfRule>
  </conditionalFormatting>
  <conditionalFormatting sqref="Q857">
    <cfRule type="expression" dxfId="26028" priority="39114">
      <formula>$I857=0</formula>
    </cfRule>
  </conditionalFormatting>
  <conditionalFormatting sqref="R857:T857">
    <cfRule type="expression" dxfId="26027" priority="39113">
      <formula>$I857=0</formula>
    </cfRule>
  </conditionalFormatting>
  <conditionalFormatting sqref="S857:T857">
    <cfRule type="cellIs" dxfId="26026" priority="39111" operator="lessThan">
      <formula>0</formula>
    </cfRule>
    <cfRule type="cellIs" dxfId="26025" priority="39112" operator="lessThan">
      <formula>0</formula>
    </cfRule>
  </conditionalFormatting>
  <conditionalFormatting sqref="U857">
    <cfRule type="expression" dxfId="26024" priority="39110">
      <formula>$I857=0</formula>
    </cfRule>
  </conditionalFormatting>
  <conditionalFormatting sqref="B858">
    <cfRule type="expression" dxfId="26023" priority="39109">
      <formula>$I858=0</formula>
    </cfRule>
  </conditionalFormatting>
  <conditionalFormatting sqref="F858">
    <cfRule type="expression" dxfId="26022" priority="39108">
      <formula>$I858=0</formula>
    </cfRule>
  </conditionalFormatting>
  <conditionalFormatting sqref="I858">
    <cfRule type="expression" dxfId="26021" priority="39107">
      <formula>$I858=0</formula>
    </cfRule>
  </conditionalFormatting>
  <conditionalFormatting sqref="K858">
    <cfRule type="expression" dxfId="26020" priority="39106">
      <formula>$I858=0</formula>
    </cfRule>
  </conditionalFormatting>
  <conditionalFormatting sqref="M858">
    <cfRule type="expression" dxfId="26019" priority="39105">
      <formula>$I858=0</formula>
    </cfRule>
  </conditionalFormatting>
  <conditionalFormatting sqref="Q858">
    <cfRule type="expression" dxfId="26018" priority="39104">
      <formula>$I858=0</formula>
    </cfRule>
  </conditionalFormatting>
  <conditionalFormatting sqref="U858">
    <cfRule type="expression" dxfId="26017" priority="39103">
      <formula>$I858=0</formula>
    </cfRule>
  </conditionalFormatting>
  <conditionalFormatting sqref="B859">
    <cfRule type="expression" dxfId="26016" priority="39099">
      <formula>$I859=0</formula>
    </cfRule>
  </conditionalFormatting>
  <conditionalFormatting sqref="C859:E859">
    <cfRule type="expression" dxfId="26015" priority="39098">
      <formula>$I859=0</formula>
    </cfRule>
  </conditionalFormatting>
  <conditionalFormatting sqref="D859:E859">
    <cfRule type="cellIs" dxfId="26014" priority="39096" operator="lessThan">
      <formula>0</formula>
    </cfRule>
    <cfRule type="cellIs" dxfId="26013" priority="39097" operator="lessThan">
      <formula>0</formula>
    </cfRule>
  </conditionalFormatting>
  <conditionalFormatting sqref="F859">
    <cfRule type="expression" dxfId="26012" priority="39095">
      <formula>$I859=0</formula>
    </cfRule>
  </conditionalFormatting>
  <conditionalFormatting sqref="G859:H859">
    <cfRule type="cellIs" dxfId="26011" priority="39092" operator="lessThan">
      <formula>0</formula>
    </cfRule>
    <cfRule type="cellIs" dxfId="26010" priority="39093" operator="lessThan">
      <formula>0</formula>
    </cfRule>
  </conditionalFormatting>
  <conditionalFormatting sqref="I859">
    <cfRule type="expression" dxfId="26009" priority="39091">
      <formula>$I859=0</formula>
    </cfRule>
  </conditionalFormatting>
  <conditionalFormatting sqref="J859">
    <cfRule type="expression" dxfId="26008" priority="39090">
      <formula>$I859=0</formula>
    </cfRule>
  </conditionalFormatting>
  <conditionalFormatting sqref="K859">
    <cfRule type="expression" dxfId="26007" priority="39087">
      <formula>$I859=0</formula>
    </cfRule>
  </conditionalFormatting>
  <conditionalFormatting sqref="M859">
    <cfRule type="expression" dxfId="26006" priority="39083">
      <formula>$I859=0</formula>
    </cfRule>
  </conditionalFormatting>
  <conditionalFormatting sqref="N859:P859">
    <cfRule type="expression" dxfId="26005" priority="39082">
      <formula>$I859=0</formula>
    </cfRule>
  </conditionalFormatting>
  <conditionalFormatting sqref="O859:P859">
    <cfRule type="cellIs" dxfId="26004" priority="39080" operator="lessThan">
      <formula>0</formula>
    </cfRule>
    <cfRule type="cellIs" dxfId="26003" priority="39081" operator="lessThan">
      <formula>0</formula>
    </cfRule>
  </conditionalFormatting>
  <conditionalFormatting sqref="Q859">
    <cfRule type="expression" dxfId="26002" priority="39079">
      <formula>$I859=0</formula>
    </cfRule>
  </conditionalFormatting>
  <conditionalFormatting sqref="R859:T859">
    <cfRule type="expression" dxfId="26001" priority="39078">
      <formula>$I859=0</formula>
    </cfRule>
  </conditionalFormatting>
  <conditionalFormatting sqref="S859:T859">
    <cfRule type="cellIs" dxfId="26000" priority="39076" operator="lessThan">
      <formula>0</formula>
    </cfRule>
    <cfRule type="cellIs" dxfId="25999" priority="39077" operator="lessThan">
      <formula>0</formula>
    </cfRule>
  </conditionalFormatting>
  <conditionalFormatting sqref="U859">
    <cfRule type="expression" dxfId="25998" priority="39075">
      <formula>$I859=0</formula>
    </cfRule>
  </conditionalFormatting>
  <conditionalFormatting sqref="B860">
    <cfRule type="expression" dxfId="25997" priority="39074">
      <formula>$I860=0</formula>
    </cfRule>
  </conditionalFormatting>
  <conditionalFormatting sqref="F860">
    <cfRule type="expression" dxfId="25996" priority="39073">
      <formula>$I860=0</formula>
    </cfRule>
  </conditionalFormatting>
  <conditionalFormatting sqref="I860">
    <cfRule type="expression" dxfId="25995" priority="39072">
      <formula>$I860=0</formula>
    </cfRule>
  </conditionalFormatting>
  <conditionalFormatting sqref="K860">
    <cfRule type="expression" dxfId="25994" priority="39071">
      <formula>$I860=0</formula>
    </cfRule>
  </conditionalFormatting>
  <conditionalFormatting sqref="M860">
    <cfRule type="expression" dxfId="25993" priority="39070">
      <formula>$I860=0</formula>
    </cfRule>
  </conditionalFormatting>
  <conditionalFormatting sqref="Q860">
    <cfRule type="expression" dxfId="25992" priority="39069">
      <formula>$I860=0</formula>
    </cfRule>
  </conditionalFormatting>
  <conditionalFormatting sqref="U860">
    <cfRule type="expression" dxfId="25991" priority="39068">
      <formula>$I860=0</formula>
    </cfRule>
  </conditionalFormatting>
  <conditionalFormatting sqref="B861">
    <cfRule type="expression" dxfId="25990" priority="39064">
      <formula>$I861=0</formula>
    </cfRule>
  </conditionalFormatting>
  <conditionalFormatting sqref="C861:E861">
    <cfRule type="expression" dxfId="25989" priority="39063">
      <formula>$I861=0</formula>
    </cfRule>
  </conditionalFormatting>
  <conditionalFormatting sqref="D861:E861">
    <cfRule type="cellIs" dxfId="25988" priority="39061" operator="lessThan">
      <formula>0</formula>
    </cfRule>
    <cfRule type="cellIs" dxfId="25987" priority="39062" operator="lessThan">
      <formula>0</formula>
    </cfRule>
  </conditionalFormatting>
  <conditionalFormatting sqref="F861">
    <cfRule type="expression" dxfId="25986" priority="39060">
      <formula>$I861=0</formula>
    </cfRule>
  </conditionalFormatting>
  <conditionalFormatting sqref="G861:H861">
    <cfRule type="cellIs" dxfId="25985" priority="39057" operator="lessThan">
      <formula>0</formula>
    </cfRule>
    <cfRule type="cellIs" dxfId="25984" priority="39058" operator="lessThan">
      <formula>0</formula>
    </cfRule>
  </conditionalFormatting>
  <conditionalFormatting sqref="I861">
    <cfRule type="expression" dxfId="25983" priority="39056">
      <formula>$I861=0</formula>
    </cfRule>
  </conditionalFormatting>
  <conditionalFormatting sqref="J861">
    <cfRule type="expression" dxfId="25982" priority="39055">
      <formula>$I861=0</formula>
    </cfRule>
  </conditionalFormatting>
  <conditionalFormatting sqref="K861">
    <cfRule type="expression" dxfId="25981" priority="39052">
      <formula>$I861=0</formula>
    </cfRule>
  </conditionalFormatting>
  <conditionalFormatting sqref="M861">
    <cfRule type="expression" dxfId="25980" priority="39048">
      <formula>$I861=0</formula>
    </cfRule>
  </conditionalFormatting>
  <conditionalFormatting sqref="N861:P861">
    <cfRule type="expression" dxfId="25979" priority="39047">
      <formula>$I861=0</formula>
    </cfRule>
  </conditionalFormatting>
  <conditionalFormatting sqref="O861:P861">
    <cfRule type="cellIs" dxfId="25978" priority="39045" operator="lessThan">
      <formula>0</formula>
    </cfRule>
    <cfRule type="cellIs" dxfId="25977" priority="39046" operator="lessThan">
      <formula>0</formula>
    </cfRule>
  </conditionalFormatting>
  <conditionalFormatting sqref="Q861">
    <cfRule type="expression" dxfId="25976" priority="39044">
      <formula>$I861=0</formula>
    </cfRule>
  </conditionalFormatting>
  <conditionalFormatting sqref="R861:T861">
    <cfRule type="expression" dxfId="25975" priority="39043">
      <formula>$I861=0</formula>
    </cfRule>
  </conditionalFormatting>
  <conditionalFormatting sqref="S861:T861">
    <cfRule type="cellIs" dxfId="25974" priority="39041" operator="lessThan">
      <formula>0</formula>
    </cfRule>
    <cfRule type="cellIs" dxfId="25973" priority="39042" operator="lessThan">
      <formula>0</formula>
    </cfRule>
  </conditionalFormatting>
  <conditionalFormatting sqref="U861">
    <cfRule type="expression" dxfId="25972" priority="39040">
      <formula>$I861=0</formula>
    </cfRule>
  </conditionalFormatting>
  <conditionalFormatting sqref="B862">
    <cfRule type="expression" dxfId="25971" priority="39039">
      <formula>$I862=0</formula>
    </cfRule>
  </conditionalFormatting>
  <conditionalFormatting sqref="F862">
    <cfRule type="expression" dxfId="25970" priority="39038">
      <formula>$I862=0</formula>
    </cfRule>
  </conditionalFormatting>
  <conditionalFormatting sqref="I862">
    <cfRule type="expression" dxfId="25969" priority="39037">
      <formula>$I862=0</formula>
    </cfRule>
  </conditionalFormatting>
  <conditionalFormatting sqref="K862">
    <cfRule type="expression" dxfId="25968" priority="39036">
      <formula>$I862=0</formula>
    </cfRule>
  </conditionalFormatting>
  <conditionalFormatting sqref="M862">
    <cfRule type="expression" dxfId="25967" priority="39035">
      <formula>$I862=0</formula>
    </cfRule>
  </conditionalFormatting>
  <conditionalFormatting sqref="Q862">
    <cfRule type="expression" dxfId="25966" priority="39034">
      <formula>$I862=0</formula>
    </cfRule>
  </conditionalFormatting>
  <conditionalFormatting sqref="U862">
    <cfRule type="expression" dxfId="25965" priority="39033">
      <formula>$I862=0</formula>
    </cfRule>
  </conditionalFormatting>
  <conditionalFormatting sqref="B863">
    <cfRule type="expression" dxfId="25964" priority="39029">
      <formula>$I863=0</formula>
    </cfRule>
  </conditionalFormatting>
  <conditionalFormatting sqref="C863:E863">
    <cfRule type="expression" dxfId="25963" priority="39028">
      <formula>$I863=0</formula>
    </cfRule>
  </conditionalFormatting>
  <conditionalFormatting sqref="D863:E863">
    <cfRule type="cellIs" dxfId="25962" priority="39026" operator="lessThan">
      <formula>0</formula>
    </cfRule>
    <cfRule type="cellIs" dxfId="25961" priority="39027" operator="lessThan">
      <formula>0</formula>
    </cfRule>
  </conditionalFormatting>
  <conditionalFormatting sqref="F863">
    <cfRule type="expression" dxfId="25960" priority="39025">
      <formula>$I863=0</formula>
    </cfRule>
  </conditionalFormatting>
  <conditionalFormatting sqref="G863:H863">
    <cfRule type="cellIs" dxfId="25959" priority="39022" operator="lessThan">
      <formula>0</formula>
    </cfRule>
    <cfRule type="cellIs" dxfId="25958" priority="39023" operator="lessThan">
      <formula>0</formula>
    </cfRule>
  </conditionalFormatting>
  <conditionalFormatting sqref="I863">
    <cfRule type="expression" dxfId="25957" priority="39021">
      <formula>$I863=0</formula>
    </cfRule>
  </conditionalFormatting>
  <conditionalFormatting sqref="J863">
    <cfRule type="expression" dxfId="25956" priority="39020">
      <formula>$I863=0</formula>
    </cfRule>
  </conditionalFormatting>
  <conditionalFormatting sqref="K863">
    <cfRule type="expression" dxfId="25955" priority="39017">
      <formula>$I863=0</formula>
    </cfRule>
  </conditionalFormatting>
  <conditionalFormatting sqref="M863">
    <cfRule type="expression" dxfId="25954" priority="39013">
      <formula>$I863=0</formula>
    </cfRule>
  </conditionalFormatting>
  <conditionalFormatting sqref="N863:P863">
    <cfRule type="expression" dxfId="25953" priority="39012">
      <formula>$I863=0</formula>
    </cfRule>
  </conditionalFormatting>
  <conditionalFormatting sqref="O863:P863">
    <cfRule type="cellIs" dxfId="25952" priority="39010" operator="lessThan">
      <formula>0</formula>
    </cfRule>
    <cfRule type="cellIs" dxfId="25951" priority="39011" operator="lessThan">
      <formula>0</formula>
    </cfRule>
  </conditionalFormatting>
  <conditionalFormatting sqref="Q863">
    <cfRule type="expression" dxfId="25950" priority="39009">
      <formula>$I863=0</formula>
    </cfRule>
  </conditionalFormatting>
  <conditionalFormatting sqref="R863:T863">
    <cfRule type="expression" dxfId="25949" priority="39008">
      <formula>$I863=0</formula>
    </cfRule>
  </conditionalFormatting>
  <conditionalFormatting sqref="S863:T863">
    <cfRule type="cellIs" dxfId="25948" priority="39006" operator="lessThan">
      <formula>0</formula>
    </cfRule>
    <cfRule type="cellIs" dxfId="25947" priority="39007" operator="lessThan">
      <formula>0</formula>
    </cfRule>
  </conditionalFormatting>
  <conditionalFormatting sqref="U863">
    <cfRule type="expression" dxfId="25946" priority="39005">
      <formula>$I863=0</formula>
    </cfRule>
  </conditionalFormatting>
  <conditionalFormatting sqref="B864">
    <cfRule type="expression" dxfId="25945" priority="39004">
      <formula>$I864=0</formula>
    </cfRule>
  </conditionalFormatting>
  <conditionalFormatting sqref="F864">
    <cfRule type="expression" dxfId="25944" priority="39003">
      <formula>$I864=0</formula>
    </cfRule>
  </conditionalFormatting>
  <conditionalFormatting sqref="I864">
    <cfRule type="expression" dxfId="25943" priority="39002">
      <formula>$I864=0</formula>
    </cfRule>
  </conditionalFormatting>
  <conditionalFormatting sqref="K864">
    <cfRule type="expression" dxfId="25942" priority="39001">
      <formula>$I864=0</formula>
    </cfRule>
  </conditionalFormatting>
  <conditionalFormatting sqref="M864">
    <cfRule type="expression" dxfId="25941" priority="39000">
      <formula>$I864=0</formula>
    </cfRule>
  </conditionalFormatting>
  <conditionalFormatting sqref="Q864">
    <cfRule type="expression" dxfId="25940" priority="38999">
      <formula>$I864=0</formula>
    </cfRule>
  </conditionalFormatting>
  <conditionalFormatting sqref="U864">
    <cfRule type="expression" dxfId="25939" priority="38998">
      <formula>$I864=0</formula>
    </cfRule>
  </conditionalFormatting>
  <conditionalFormatting sqref="B865">
    <cfRule type="expression" dxfId="25938" priority="38994">
      <formula>$I865=0</formula>
    </cfRule>
  </conditionalFormatting>
  <conditionalFormatting sqref="C865:E865">
    <cfRule type="expression" dxfId="25937" priority="38993">
      <formula>$I865=0</formula>
    </cfRule>
  </conditionalFormatting>
  <conditionalFormatting sqref="D865:E865">
    <cfRule type="cellIs" dxfId="25936" priority="38991" operator="lessThan">
      <formula>0</formula>
    </cfRule>
    <cfRule type="cellIs" dxfId="25935" priority="38992" operator="lessThan">
      <formula>0</formula>
    </cfRule>
  </conditionalFormatting>
  <conditionalFormatting sqref="F865">
    <cfRule type="expression" dxfId="25934" priority="38990">
      <formula>$I865=0</formula>
    </cfRule>
  </conditionalFormatting>
  <conditionalFormatting sqref="G865:H865">
    <cfRule type="cellIs" dxfId="25933" priority="38987" operator="lessThan">
      <formula>0</formula>
    </cfRule>
    <cfRule type="cellIs" dxfId="25932" priority="38988" operator="lessThan">
      <formula>0</formula>
    </cfRule>
  </conditionalFormatting>
  <conditionalFormatting sqref="I865">
    <cfRule type="expression" dxfId="25931" priority="38986">
      <formula>$I865=0</formula>
    </cfRule>
  </conditionalFormatting>
  <conditionalFormatting sqref="J865">
    <cfRule type="expression" dxfId="25930" priority="38985">
      <formula>$I865=0</formula>
    </cfRule>
  </conditionalFormatting>
  <conditionalFormatting sqref="K865">
    <cfRule type="expression" dxfId="25929" priority="38982">
      <formula>$I865=0</formula>
    </cfRule>
  </conditionalFormatting>
  <conditionalFormatting sqref="M865">
    <cfRule type="expression" dxfId="25928" priority="38978">
      <formula>$I865=0</formula>
    </cfRule>
  </conditionalFormatting>
  <conditionalFormatting sqref="N865:P865">
    <cfRule type="expression" dxfId="25927" priority="38977">
      <formula>$I865=0</formula>
    </cfRule>
  </conditionalFormatting>
  <conditionalFormatting sqref="O865:P865">
    <cfRule type="cellIs" dxfId="25926" priority="38975" operator="lessThan">
      <formula>0</formula>
    </cfRule>
    <cfRule type="cellIs" dxfId="25925" priority="38976" operator="lessThan">
      <formula>0</formula>
    </cfRule>
  </conditionalFormatting>
  <conditionalFormatting sqref="Q865">
    <cfRule type="expression" dxfId="25924" priority="38974">
      <formula>$I865=0</formula>
    </cfRule>
  </conditionalFormatting>
  <conditionalFormatting sqref="R865:T865">
    <cfRule type="expression" dxfId="25923" priority="38973">
      <formula>$I865=0</formula>
    </cfRule>
  </conditionalFormatting>
  <conditionalFormatting sqref="S865:T865">
    <cfRule type="cellIs" dxfId="25922" priority="38971" operator="lessThan">
      <formula>0</formula>
    </cfRule>
    <cfRule type="cellIs" dxfId="25921" priority="38972" operator="lessThan">
      <formula>0</formula>
    </cfRule>
  </conditionalFormatting>
  <conditionalFormatting sqref="U865">
    <cfRule type="expression" dxfId="25920" priority="38970">
      <formula>$I865=0</formula>
    </cfRule>
  </conditionalFormatting>
  <conditionalFormatting sqref="B866">
    <cfRule type="expression" dxfId="25919" priority="38969">
      <formula>$I866=0</formula>
    </cfRule>
  </conditionalFormatting>
  <conditionalFormatting sqref="F866">
    <cfRule type="expression" dxfId="25918" priority="38968">
      <formula>$I866=0</formula>
    </cfRule>
  </conditionalFormatting>
  <conditionalFormatting sqref="I866">
    <cfRule type="expression" dxfId="25917" priority="38967">
      <formula>$I866=0</formula>
    </cfRule>
  </conditionalFormatting>
  <conditionalFormatting sqref="K866">
    <cfRule type="expression" dxfId="25916" priority="38966">
      <formula>$I866=0</formula>
    </cfRule>
  </conditionalFormatting>
  <conditionalFormatting sqref="M866">
    <cfRule type="expression" dxfId="25915" priority="38965">
      <formula>$I866=0</formula>
    </cfRule>
  </conditionalFormatting>
  <conditionalFormatting sqref="Q866">
    <cfRule type="expression" dxfId="25914" priority="38964">
      <formula>$I866=0</formula>
    </cfRule>
  </conditionalFormatting>
  <conditionalFormatting sqref="U866">
    <cfRule type="expression" dxfId="25913" priority="38963">
      <formula>$I866=0</formula>
    </cfRule>
  </conditionalFormatting>
  <conditionalFormatting sqref="B867">
    <cfRule type="expression" dxfId="25912" priority="38959">
      <formula>$I867=0</formula>
    </cfRule>
  </conditionalFormatting>
  <conditionalFormatting sqref="C867:E867">
    <cfRule type="expression" dxfId="25911" priority="38958">
      <formula>$I867=0</formula>
    </cfRule>
  </conditionalFormatting>
  <conditionalFormatting sqref="D867:E867">
    <cfRule type="cellIs" dxfId="25910" priority="38956" operator="lessThan">
      <formula>0</formula>
    </cfRule>
    <cfRule type="cellIs" dxfId="25909" priority="38957" operator="lessThan">
      <formula>0</formula>
    </cfRule>
  </conditionalFormatting>
  <conditionalFormatting sqref="F867">
    <cfRule type="expression" dxfId="25908" priority="38955">
      <formula>$I867=0</formula>
    </cfRule>
  </conditionalFormatting>
  <conditionalFormatting sqref="G867:H867">
    <cfRule type="cellIs" dxfId="25907" priority="38952" operator="lessThan">
      <formula>0</formula>
    </cfRule>
    <cfRule type="cellIs" dxfId="25906" priority="38953" operator="lessThan">
      <formula>0</formula>
    </cfRule>
  </conditionalFormatting>
  <conditionalFormatting sqref="I867">
    <cfRule type="expression" dxfId="25905" priority="38951">
      <formula>$I867=0</formula>
    </cfRule>
  </conditionalFormatting>
  <conditionalFormatting sqref="J867">
    <cfRule type="expression" dxfId="25904" priority="38950">
      <formula>$I867=0</formula>
    </cfRule>
  </conditionalFormatting>
  <conditionalFormatting sqref="K867">
    <cfRule type="expression" dxfId="25903" priority="38947">
      <formula>$I867=0</formula>
    </cfRule>
  </conditionalFormatting>
  <conditionalFormatting sqref="M867">
    <cfRule type="expression" dxfId="25902" priority="38943">
      <formula>$I867=0</formula>
    </cfRule>
  </conditionalFormatting>
  <conditionalFormatting sqref="N867:P867">
    <cfRule type="expression" dxfId="25901" priority="38942">
      <formula>$I867=0</formula>
    </cfRule>
  </conditionalFormatting>
  <conditionalFormatting sqref="O867:P867">
    <cfRule type="cellIs" dxfId="25900" priority="38940" operator="lessThan">
      <formula>0</formula>
    </cfRule>
    <cfRule type="cellIs" dxfId="25899" priority="38941" operator="lessThan">
      <formula>0</formula>
    </cfRule>
  </conditionalFormatting>
  <conditionalFormatting sqref="Q867">
    <cfRule type="expression" dxfId="25898" priority="38939">
      <formula>$I867=0</formula>
    </cfRule>
  </conditionalFormatting>
  <conditionalFormatting sqref="R867:T867">
    <cfRule type="expression" dxfId="25897" priority="38938">
      <formula>$I867=0</formula>
    </cfRule>
  </conditionalFormatting>
  <conditionalFormatting sqref="S867:T867">
    <cfRule type="cellIs" dxfId="25896" priority="38936" operator="lessThan">
      <formula>0</formula>
    </cfRule>
    <cfRule type="cellIs" dxfId="25895" priority="38937" operator="lessThan">
      <formula>0</formula>
    </cfRule>
  </conditionalFormatting>
  <conditionalFormatting sqref="U867">
    <cfRule type="expression" dxfId="25894" priority="38935">
      <formula>$I867=0</formula>
    </cfRule>
  </conditionalFormatting>
  <conditionalFormatting sqref="B868">
    <cfRule type="expression" dxfId="25893" priority="38934">
      <formula>$I868=0</formula>
    </cfRule>
  </conditionalFormatting>
  <conditionalFormatting sqref="F868">
    <cfRule type="expression" dxfId="25892" priority="38933">
      <formula>$I868=0</formula>
    </cfRule>
  </conditionalFormatting>
  <conditionalFormatting sqref="I868">
    <cfRule type="expression" dxfId="25891" priority="38932">
      <formula>$I868=0</formula>
    </cfRule>
  </conditionalFormatting>
  <conditionalFormatting sqref="K868">
    <cfRule type="expression" dxfId="25890" priority="38931">
      <formula>$I868=0</formula>
    </cfRule>
  </conditionalFormatting>
  <conditionalFormatting sqref="M868">
    <cfRule type="expression" dxfId="25889" priority="38930">
      <formula>$I868=0</formula>
    </cfRule>
  </conditionalFormatting>
  <conditionalFormatting sqref="Q868">
    <cfRule type="expression" dxfId="25888" priority="38929">
      <formula>$I868=0</formula>
    </cfRule>
  </conditionalFormatting>
  <conditionalFormatting sqref="U868">
    <cfRule type="expression" dxfId="25887" priority="38928">
      <formula>$I868=0</formula>
    </cfRule>
  </conditionalFormatting>
  <conditionalFormatting sqref="B869">
    <cfRule type="expression" dxfId="25886" priority="38924">
      <formula>$I869=0</formula>
    </cfRule>
  </conditionalFormatting>
  <conditionalFormatting sqref="C869:E869">
    <cfRule type="expression" dxfId="25885" priority="38923">
      <formula>$I869=0</formula>
    </cfRule>
  </conditionalFormatting>
  <conditionalFormatting sqref="D869:E869">
    <cfRule type="cellIs" dxfId="25884" priority="38921" operator="lessThan">
      <formula>0</formula>
    </cfRule>
    <cfRule type="cellIs" dxfId="25883" priority="38922" operator="lessThan">
      <formula>0</formula>
    </cfRule>
  </conditionalFormatting>
  <conditionalFormatting sqref="F869">
    <cfRule type="expression" dxfId="25882" priority="38920">
      <formula>$I869=0</formula>
    </cfRule>
  </conditionalFormatting>
  <conditionalFormatting sqref="G869:H869">
    <cfRule type="cellIs" dxfId="25881" priority="38917" operator="lessThan">
      <formula>0</formula>
    </cfRule>
    <cfRule type="cellIs" dxfId="25880" priority="38918" operator="lessThan">
      <formula>0</formula>
    </cfRule>
  </conditionalFormatting>
  <conditionalFormatting sqref="I869">
    <cfRule type="expression" dxfId="25879" priority="38916">
      <formula>$I869=0</formula>
    </cfRule>
  </conditionalFormatting>
  <conditionalFormatting sqref="J869">
    <cfRule type="expression" dxfId="25878" priority="38915">
      <formula>$I869=0</formula>
    </cfRule>
  </conditionalFormatting>
  <conditionalFormatting sqref="K869">
    <cfRule type="expression" dxfId="25877" priority="38912">
      <formula>$I869=0</formula>
    </cfRule>
  </conditionalFormatting>
  <conditionalFormatting sqref="M869">
    <cfRule type="expression" dxfId="25876" priority="38908">
      <formula>$I869=0</formula>
    </cfRule>
  </conditionalFormatting>
  <conditionalFormatting sqref="N869:P869">
    <cfRule type="expression" dxfId="25875" priority="38907">
      <formula>$I869=0</formula>
    </cfRule>
  </conditionalFormatting>
  <conditionalFormatting sqref="O869:P869">
    <cfRule type="cellIs" dxfId="25874" priority="38905" operator="lessThan">
      <formula>0</formula>
    </cfRule>
    <cfRule type="cellIs" dxfId="25873" priority="38906" operator="lessThan">
      <formula>0</formula>
    </cfRule>
  </conditionalFormatting>
  <conditionalFormatting sqref="Q869">
    <cfRule type="expression" dxfId="25872" priority="38904">
      <formula>$I869=0</formula>
    </cfRule>
  </conditionalFormatting>
  <conditionalFormatting sqref="R869:T869">
    <cfRule type="expression" dxfId="25871" priority="38903">
      <formula>$I869=0</formula>
    </cfRule>
  </conditionalFormatting>
  <conditionalFormatting sqref="S869:T869">
    <cfRule type="cellIs" dxfId="25870" priority="38901" operator="lessThan">
      <formula>0</formula>
    </cfRule>
    <cfRule type="cellIs" dxfId="25869" priority="38902" operator="lessThan">
      <formula>0</formula>
    </cfRule>
  </conditionalFormatting>
  <conditionalFormatting sqref="U869">
    <cfRule type="expression" dxfId="25868" priority="38900">
      <formula>$I869=0</formula>
    </cfRule>
  </conditionalFormatting>
  <conditionalFormatting sqref="B870">
    <cfRule type="expression" dxfId="25867" priority="38899">
      <formula>$I870=0</formula>
    </cfRule>
  </conditionalFormatting>
  <conditionalFormatting sqref="F870">
    <cfRule type="expression" dxfId="25866" priority="38898">
      <formula>$I870=0</formula>
    </cfRule>
  </conditionalFormatting>
  <conditionalFormatting sqref="I870">
    <cfRule type="expression" dxfId="25865" priority="38897">
      <formula>$I870=0</formula>
    </cfRule>
  </conditionalFormatting>
  <conditionalFormatting sqref="K870">
    <cfRule type="expression" dxfId="25864" priority="38896">
      <formula>$I870=0</formula>
    </cfRule>
  </conditionalFormatting>
  <conditionalFormatting sqref="M870">
    <cfRule type="expression" dxfId="25863" priority="38895">
      <formula>$I870=0</formula>
    </cfRule>
  </conditionalFormatting>
  <conditionalFormatting sqref="Q870">
    <cfRule type="expression" dxfId="25862" priority="38894">
      <formula>$I870=0</formula>
    </cfRule>
  </conditionalFormatting>
  <conditionalFormatting sqref="U870">
    <cfRule type="expression" dxfId="25861" priority="38893">
      <formula>$I870=0</formula>
    </cfRule>
  </conditionalFormatting>
  <conditionalFormatting sqref="B871">
    <cfRule type="expression" dxfId="25860" priority="38889">
      <formula>$I871=0</formula>
    </cfRule>
  </conditionalFormatting>
  <conditionalFormatting sqref="C871:E871">
    <cfRule type="expression" dxfId="25859" priority="38888">
      <formula>$I871=0</formula>
    </cfRule>
  </conditionalFormatting>
  <conditionalFormatting sqref="D871:E871">
    <cfRule type="cellIs" dxfId="25858" priority="38886" operator="lessThan">
      <formula>0</formula>
    </cfRule>
    <cfRule type="cellIs" dxfId="25857" priority="38887" operator="lessThan">
      <formula>0</formula>
    </cfRule>
  </conditionalFormatting>
  <conditionalFormatting sqref="F871">
    <cfRule type="expression" dxfId="25856" priority="38885">
      <formula>$I871=0</formula>
    </cfRule>
  </conditionalFormatting>
  <conditionalFormatting sqref="G871:H871">
    <cfRule type="cellIs" dxfId="25855" priority="38882" operator="lessThan">
      <formula>0</formula>
    </cfRule>
    <cfRule type="cellIs" dxfId="25854" priority="38883" operator="lessThan">
      <formula>0</formula>
    </cfRule>
  </conditionalFormatting>
  <conditionalFormatting sqref="I871">
    <cfRule type="expression" dxfId="25853" priority="38881">
      <formula>$I871=0</formula>
    </cfRule>
  </conditionalFormatting>
  <conditionalFormatting sqref="J871">
    <cfRule type="expression" dxfId="25852" priority="38880">
      <formula>$I871=0</formula>
    </cfRule>
  </conditionalFormatting>
  <conditionalFormatting sqref="K871">
    <cfRule type="expression" dxfId="25851" priority="38877">
      <formula>$I871=0</formula>
    </cfRule>
  </conditionalFormatting>
  <conditionalFormatting sqref="M871">
    <cfRule type="expression" dxfId="25850" priority="38873">
      <formula>$I871=0</formula>
    </cfRule>
  </conditionalFormatting>
  <conditionalFormatting sqref="N871:P871">
    <cfRule type="expression" dxfId="25849" priority="38872">
      <formula>$I871=0</formula>
    </cfRule>
  </conditionalFormatting>
  <conditionalFormatting sqref="O871:P871">
    <cfRule type="cellIs" dxfId="25848" priority="38870" operator="lessThan">
      <formula>0</formula>
    </cfRule>
    <cfRule type="cellIs" dxfId="25847" priority="38871" operator="lessThan">
      <formula>0</formula>
    </cfRule>
  </conditionalFormatting>
  <conditionalFormatting sqref="Q871">
    <cfRule type="expression" dxfId="25846" priority="38869">
      <formula>$I871=0</formula>
    </cfRule>
  </conditionalFormatting>
  <conditionalFormatting sqref="R871:T871">
    <cfRule type="expression" dxfId="25845" priority="38868">
      <formula>$I871=0</formula>
    </cfRule>
  </conditionalFormatting>
  <conditionalFormatting sqref="S871:T871">
    <cfRule type="cellIs" dxfId="25844" priority="38866" operator="lessThan">
      <formula>0</formula>
    </cfRule>
    <cfRule type="cellIs" dxfId="25843" priority="38867" operator="lessThan">
      <formula>0</formula>
    </cfRule>
  </conditionalFormatting>
  <conditionalFormatting sqref="U871">
    <cfRule type="expression" dxfId="25842" priority="38865">
      <formula>$I871=0</formula>
    </cfRule>
  </conditionalFormatting>
  <conditionalFormatting sqref="B872">
    <cfRule type="expression" dxfId="25841" priority="38864">
      <formula>$I872=0</formula>
    </cfRule>
  </conditionalFormatting>
  <conditionalFormatting sqref="F872">
    <cfRule type="expression" dxfId="25840" priority="38863">
      <formula>$I872=0</formula>
    </cfRule>
  </conditionalFormatting>
  <conditionalFormatting sqref="I872">
    <cfRule type="expression" dxfId="25839" priority="38862">
      <formula>$I872=0</formula>
    </cfRule>
  </conditionalFormatting>
  <conditionalFormatting sqref="K872">
    <cfRule type="expression" dxfId="25838" priority="38861">
      <formula>$I872=0</formula>
    </cfRule>
  </conditionalFormatting>
  <conditionalFormatting sqref="M872">
    <cfRule type="expression" dxfId="25837" priority="38860">
      <formula>$I872=0</formula>
    </cfRule>
  </conditionalFormatting>
  <conditionalFormatting sqref="Q872">
    <cfRule type="expression" dxfId="25836" priority="38859">
      <formula>$I872=0</formula>
    </cfRule>
  </conditionalFormatting>
  <conditionalFormatting sqref="U872">
    <cfRule type="expression" dxfId="25835" priority="38858">
      <formula>$I872=0</formula>
    </cfRule>
  </conditionalFormatting>
  <conditionalFormatting sqref="B873">
    <cfRule type="expression" dxfId="25834" priority="38854">
      <formula>$I873=0</formula>
    </cfRule>
  </conditionalFormatting>
  <conditionalFormatting sqref="C873:E873">
    <cfRule type="expression" dxfId="25833" priority="38853">
      <formula>$I873=0</formula>
    </cfRule>
  </conditionalFormatting>
  <conditionalFormatting sqref="D873:E873">
    <cfRule type="cellIs" dxfId="25832" priority="38851" operator="lessThan">
      <formula>0</formula>
    </cfRule>
    <cfRule type="cellIs" dxfId="25831" priority="38852" operator="lessThan">
      <formula>0</formula>
    </cfRule>
  </conditionalFormatting>
  <conditionalFormatting sqref="F873">
    <cfRule type="expression" dxfId="25830" priority="38850">
      <formula>$I873=0</formula>
    </cfRule>
  </conditionalFormatting>
  <conditionalFormatting sqref="G873:H873">
    <cfRule type="cellIs" dxfId="25829" priority="38847" operator="lessThan">
      <formula>0</formula>
    </cfRule>
    <cfRule type="cellIs" dxfId="25828" priority="38848" operator="lessThan">
      <formula>0</formula>
    </cfRule>
  </conditionalFormatting>
  <conditionalFormatting sqref="I873">
    <cfRule type="expression" dxfId="25827" priority="38846">
      <formula>$I873=0</formula>
    </cfRule>
  </conditionalFormatting>
  <conditionalFormatting sqref="J873">
    <cfRule type="expression" dxfId="25826" priority="38845">
      <formula>$I873=0</formula>
    </cfRule>
  </conditionalFormatting>
  <conditionalFormatting sqref="K873">
    <cfRule type="expression" dxfId="25825" priority="38842">
      <formula>$I873=0</formula>
    </cfRule>
  </conditionalFormatting>
  <conditionalFormatting sqref="M873">
    <cfRule type="expression" dxfId="25824" priority="38838">
      <formula>$I873=0</formula>
    </cfRule>
  </conditionalFormatting>
  <conditionalFormatting sqref="N873:P873">
    <cfRule type="expression" dxfId="25823" priority="38837">
      <formula>$I873=0</formula>
    </cfRule>
  </conditionalFormatting>
  <conditionalFormatting sqref="O873:P873">
    <cfRule type="cellIs" dxfId="25822" priority="38835" operator="lessThan">
      <formula>0</formula>
    </cfRule>
    <cfRule type="cellIs" dxfId="25821" priority="38836" operator="lessThan">
      <formula>0</formula>
    </cfRule>
  </conditionalFormatting>
  <conditionalFormatting sqref="Q873">
    <cfRule type="expression" dxfId="25820" priority="38834">
      <formula>$I873=0</formula>
    </cfRule>
  </conditionalFormatting>
  <conditionalFormatting sqref="R873:T873">
    <cfRule type="expression" dxfId="25819" priority="38833">
      <formula>$I873=0</formula>
    </cfRule>
  </conditionalFormatting>
  <conditionalFormatting sqref="S873:T873">
    <cfRule type="cellIs" dxfId="25818" priority="38831" operator="lessThan">
      <formula>0</formula>
    </cfRule>
    <cfRule type="cellIs" dxfId="25817" priority="38832" operator="lessThan">
      <formula>0</formula>
    </cfRule>
  </conditionalFormatting>
  <conditionalFormatting sqref="U873">
    <cfRule type="expression" dxfId="25816" priority="38830">
      <formula>$I873=0</formula>
    </cfRule>
  </conditionalFormatting>
  <conditionalFormatting sqref="B874">
    <cfRule type="expression" dxfId="25815" priority="38829">
      <formula>$I874=0</formula>
    </cfRule>
  </conditionalFormatting>
  <conditionalFormatting sqref="F874">
    <cfRule type="expression" dxfId="25814" priority="38828">
      <formula>$I874=0</formula>
    </cfRule>
  </conditionalFormatting>
  <conditionalFormatting sqref="I874">
    <cfRule type="expression" dxfId="25813" priority="38827">
      <formula>$I874=0</formula>
    </cfRule>
  </conditionalFormatting>
  <conditionalFormatting sqref="K874">
    <cfRule type="expression" dxfId="25812" priority="38826">
      <formula>$I874=0</formula>
    </cfRule>
  </conditionalFormatting>
  <conditionalFormatting sqref="M874">
    <cfRule type="expression" dxfId="25811" priority="38825">
      <formula>$I874=0</formula>
    </cfRule>
  </conditionalFormatting>
  <conditionalFormatting sqref="Q874">
    <cfRule type="expression" dxfId="25810" priority="38824">
      <formula>$I874=0</formula>
    </cfRule>
  </conditionalFormatting>
  <conditionalFormatting sqref="U874">
    <cfRule type="expression" dxfId="25809" priority="38823">
      <formula>$I874=0</formula>
    </cfRule>
  </conditionalFormatting>
  <conditionalFormatting sqref="B875">
    <cfRule type="expression" dxfId="25808" priority="38819">
      <formula>$I875=0</formula>
    </cfRule>
  </conditionalFormatting>
  <conditionalFormatting sqref="C875:E875">
    <cfRule type="expression" dxfId="25807" priority="38818">
      <formula>$I875=0</formula>
    </cfRule>
  </conditionalFormatting>
  <conditionalFormatting sqref="D875:E875">
    <cfRule type="cellIs" dxfId="25806" priority="38816" operator="lessThan">
      <formula>0</formula>
    </cfRule>
    <cfRule type="cellIs" dxfId="25805" priority="38817" operator="lessThan">
      <formula>0</formula>
    </cfRule>
  </conditionalFormatting>
  <conditionalFormatting sqref="F875">
    <cfRule type="expression" dxfId="25804" priority="38815">
      <formula>$I875=0</formula>
    </cfRule>
  </conditionalFormatting>
  <conditionalFormatting sqref="G875:H875">
    <cfRule type="cellIs" dxfId="25803" priority="38812" operator="lessThan">
      <formula>0</formula>
    </cfRule>
    <cfRule type="cellIs" dxfId="25802" priority="38813" operator="lessThan">
      <formula>0</formula>
    </cfRule>
  </conditionalFormatting>
  <conditionalFormatting sqref="I875">
    <cfRule type="expression" dxfId="25801" priority="38811">
      <formula>$I875=0</formula>
    </cfRule>
  </conditionalFormatting>
  <conditionalFormatting sqref="J875">
    <cfRule type="expression" dxfId="25800" priority="38810">
      <formula>$I875=0</formula>
    </cfRule>
  </conditionalFormatting>
  <conditionalFormatting sqref="K875">
    <cfRule type="expression" dxfId="25799" priority="38807">
      <formula>$I875=0</formula>
    </cfRule>
  </conditionalFormatting>
  <conditionalFormatting sqref="M875">
    <cfRule type="expression" dxfId="25798" priority="38803">
      <formula>$I875=0</formula>
    </cfRule>
  </conditionalFormatting>
  <conditionalFormatting sqref="N875:P875">
    <cfRule type="expression" dxfId="25797" priority="38802">
      <formula>$I875=0</formula>
    </cfRule>
  </conditionalFormatting>
  <conditionalFormatting sqref="O875:P875">
    <cfRule type="cellIs" dxfId="25796" priority="38800" operator="lessThan">
      <formula>0</formula>
    </cfRule>
    <cfRule type="cellIs" dxfId="25795" priority="38801" operator="lessThan">
      <formula>0</formula>
    </cfRule>
  </conditionalFormatting>
  <conditionalFormatting sqref="Q875">
    <cfRule type="expression" dxfId="25794" priority="38799">
      <formula>$I875=0</formula>
    </cfRule>
  </conditionalFormatting>
  <conditionalFormatting sqref="R875:T875">
    <cfRule type="expression" dxfId="25793" priority="38798">
      <formula>$I875=0</formula>
    </cfRule>
  </conditionalFormatting>
  <conditionalFormatting sqref="S875:T875">
    <cfRule type="cellIs" dxfId="25792" priority="38796" operator="lessThan">
      <formula>0</formula>
    </cfRule>
    <cfRule type="cellIs" dxfId="25791" priority="38797" operator="lessThan">
      <formula>0</formula>
    </cfRule>
  </conditionalFormatting>
  <conditionalFormatting sqref="U875">
    <cfRule type="expression" dxfId="25790" priority="38795">
      <formula>$I875=0</formula>
    </cfRule>
  </conditionalFormatting>
  <conditionalFormatting sqref="B876">
    <cfRule type="expression" dxfId="25789" priority="38794">
      <formula>$I876=0</formula>
    </cfRule>
  </conditionalFormatting>
  <conditionalFormatting sqref="F876">
    <cfRule type="expression" dxfId="25788" priority="38793">
      <formula>$I876=0</formula>
    </cfRule>
  </conditionalFormatting>
  <conditionalFormatting sqref="I876">
    <cfRule type="expression" dxfId="25787" priority="38792">
      <formula>$I876=0</formula>
    </cfRule>
  </conditionalFormatting>
  <conditionalFormatting sqref="K876">
    <cfRule type="expression" dxfId="25786" priority="38791">
      <formula>$I876=0</formula>
    </cfRule>
  </conditionalFormatting>
  <conditionalFormatting sqref="M876">
    <cfRule type="expression" dxfId="25785" priority="38790">
      <formula>$I876=0</formula>
    </cfRule>
  </conditionalFormatting>
  <conditionalFormatting sqref="Q876">
    <cfRule type="expression" dxfId="25784" priority="38789">
      <formula>$I876=0</formula>
    </cfRule>
  </conditionalFormatting>
  <conditionalFormatting sqref="U876">
    <cfRule type="expression" dxfId="25783" priority="38788">
      <formula>$I876=0</formula>
    </cfRule>
  </conditionalFormatting>
  <conditionalFormatting sqref="B877">
    <cfRule type="expression" dxfId="25782" priority="38784">
      <formula>$I877=0</formula>
    </cfRule>
  </conditionalFormatting>
  <conditionalFormatting sqref="C877:E877">
    <cfRule type="expression" dxfId="25781" priority="38783">
      <formula>$I877=0</formula>
    </cfRule>
  </conditionalFormatting>
  <conditionalFormatting sqref="D877:E877">
    <cfRule type="cellIs" dxfId="25780" priority="38781" operator="lessThan">
      <formula>0</formula>
    </cfRule>
    <cfRule type="cellIs" dxfId="25779" priority="38782" operator="lessThan">
      <formula>0</formula>
    </cfRule>
  </conditionalFormatting>
  <conditionalFormatting sqref="F877">
    <cfRule type="expression" dxfId="25778" priority="38780">
      <formula>$I877=0</formula>
    </cfRule>
  </conditionalFormatting>
  <conditionalFormatting sqref="G877:H877">
    <cfRule type="cellIs" dxfId="25777" priority="38777" operator="lessThan">
      <formula>0</formula>
    </cfRule>
    <cfRule type="cellIs" dxfId="25776" priority="38778" operator="lessThan">
      <formula>0</formula>
    </cfRule>
  </conditionalFormatting>
  <conditionalFormatting sqref="I877">
    <cfRule type="expression" dxfId="25775" priority="38776">
      <formula>$I877=0</formula>
    </cfRule>
  </conditionalFormatting>
  <conditionalFormatting sqref="J877">
    <cfRule type="expression" dxfId="25774" priority="38775">
      <formula>$I877=0</formula>
    </cfRule>
  </conditionalFormatting>
  <conditionalFormatting sqref="K877">
    <cfRule type="expression" dxfId="25773" priority="38772">
      <formula>$I877=0</formula>
    </cfRule>
  </conditionalFormatting>
  <conditionalFormatting sqref="M877">
    <cfRule type="expression" dxfId="25772" priority="38768">
      <formula>$I877=0</formula>
    </cfRule>
  </conditionalFormatting>
  <conditionalFormatting sqref="N877:P877">
    <cfRule type="expression" dxfId="25771" priority="38767">
      <formula>$I877=0</formula>
    </cfRule>
  </conditionalFormatting>
  <conditionalFormatting sqref="O877:P877">
    <cfRule type="cellIs" dxfId="25770" priority="38765" operator="lessThan">
      <formula>0</formula>
    </cfRule>
    <cfRule type="cellIs" dxfId="25769" priority="38766" operator="lessThan">
      <formula>0</formula>
    </cfRule>
  </conditionalFormatting>
  <conditionalFormatting sqref="Q877">
    <cfRule type="expression" dxfId="25768" priority="38764">
      <formula>$I877=0</formula>
    </cfRule>
  </conditionalFormatting>
  <conditionalFormatting sqref="R877:T877">
    <cfRule type="expression" dxfId="25767" priority="38763">
      <formula>$I877=0</formula>
    </cfRule>
  </conditionalFormatting>
  <conditionalFormatting sqref="S877:T877">
    <cfRule type="cellIs" dxfId="25766" priority="38761" operator="lessThan">
      <formula>0</formula>
    </cfRule>
    <cfRule type="cellIs" dxfId="25765" priority="38762" operator="lessThan">
      <formula>0</formula>
    </cfRule>
  </conditionalFormatting>
  <conditionalFormatting sqref="U877">
    <cfRule type="expression" dxfId="25764" priority="38760">
      <formula>$I877=0</formula>
    </cfRule>
  </conditionalFormatting>
  <conditionalFormatting sqref="B878">
    <cfRule type="expression" dxfId="25763" priority="38759">
      <formula>$I878=0</formula>
    </cfRule>
  </conditionalFormatting>
  <conditionalFormatting sqref="F878">
    <cfRule type="expression" dxfId="25762" priority="38758">
      <formula>$I878=0</formula>
    </cfRule>
  </conditionalFormatting>
  <conditionalFormatting sqref="I878">
    <cfRule type="expression" dxfId="25761" priority="38757">
      <formula>$I878=0</formula>
    </cfRule>
  </conditionalFormatting>
  <conditionalFormatting sqref="K878">
    <cfRule type="expression" dxfId="25760" priority="38756">
      <formula>$I878=0</formula>
    </cfRule>
  </conditionalFormatting>
  <conditionalFormatting sqref="M878">
    <cfRule type="expression" dxfId="25759" priority="38755">
      <formula>$I878=0</formula>
    </cfRule>
  </conditionalFormatting>
  <conditionalFormatting sqref="Q878">
    <cfRule type="expression" dxfId="25758" priority="38754">
      <formula>$I878=0</formula>
    </cfRule>
  </conditionalFormatting>
  <conditionalFormatting sqref="U878">
    <cfRule type="expression" dxfId="25757" priority="38753">
      <formula>$I878=0</formula>
    </cfRule>
  </conditionalFormatting>
  <conditionalFormatting sqref="B879">
    <cfRule type="expression" dxfId="25756" priority="38749">
      <formula>$I879=0</formula>
    </cfRule>
  </conditionalFormatting>
  <conditionalFormatting sqref="C879:E879">
    <cfRule type="expression" dxfId="25755" priority="38748">
      <formula>$I879=0</formula>
    </cfRule>
  </conditionalFormatting>
  <conditionalFormatting sqref="D879:E879">
    <cfRule type="cellIs" dxfId="25754" priority="38746" operator="lessThan">
      <formula>0</formula>
    </cfRule>
    <cfRule type="cellIs" dxfId="25753" priority="38747" operator="lessThan">
      <formula>0</formula>
    </cfRule>
  </conditionalFormatting>
  <conditionalFormatting sqref="F879">
    <cfRule type="expression" dxfId="25752" priority="38745">
      <formula>$I879=0</formula>
    </cfRule>
  </conditionalFormatting>
  <conditionalFormatting sqref="G879:H879">
    <cfRule type="cellIs" dxfId="25751" priority="38742" operator="lessThan">
      <formula>0</formula>
    </cfRule>
    <cfRule type="cellIs" dxfId="25750" priority="38743" operator="lessThan">
      <formula>0</formula>
    </cfRule>
  </conditionalFormatting>
  <conditionalFormatting sqref="I879">
    <cfRule type="expression" dxfId="25749" priority="38741">
      <formula>$I879=0</formula>
    </cfRule>
  </conditionalFormatting>
  <conditionalFormatting sqref="J879">
    <cfRule type="expression" dxfId="25748" priority="38740">
      <formula>$I879=0</formula>
    </cfRule>
  </conditionalFormatting>
  <conditionalFormatting sqref="K879">
    <cfRule type="expression" dxfId="25747" priority="38737">
      <formula>$I879=0</formula>
    </cfRule>
  </conditionalFormatting>
  <conditionalFormatting sqref="M879">
    <cfRule type="expression" dxfId="25746" priority="38733">
      <formula>$I879=0</formula>
    </cfRule>
  </conditionalFormatting>
  <conditionalFormatting sqref="N879:P879">
    <cfRule type="expression" dxfId="25745" priority="38732">
      <formula>$I879=0</formula>
    </cfRule>
  </conditionalFormatting>
  <conditionalFormatting sqref="O879:P879">
    <cfRule type="cellIs" dxfId="25744" priority="38730" operator="lessThan">
      <formula>0</formula>
    </cfRule>
    <cfRule type="cellIs" dxfId="25743" priority="38731" operator="lessThan">
      <formula>0</formula>
    </cfRule>
  </conditionalFormatting>
  <conditionalFormatting sqref="Q879">
    <cfRule type="expression" dxfId="25742" priority="38729">
      <formula>$I879=0</formula>
    </cfRule>
  </conditionalFormatting>
  <conditionalFormatting sqref="R879:T879">
    <cfRule type="expression" dxfId="25741" priority="38728">
      <formula>$I879=0</formula>
    </cfRule>
  </conditionalFormatting>
  <conditionalFormatting sqref="S879:T879">
    <cfRule type="cellIs" dxfId="25740" priority="38726" operator="lessThan">
      <formula>0</formula>
    </cfRule>
    <cfRule type="cellIs" dxfId="25739" priority="38727" operator="lessThan">
      <formula>0</formula>
    </cfRule>
  </conditionalFormatting>
  <conditionalFormatting sqref="U879">
    <cfRule type="expression" dxfId="25738" priority="38725">
      <formula>$I879=0</formula>
    </cfRule>
  </conditionalFormatting>
  <conditionalFormatting sqref="B880">
    <cfRule type="expression" dxfId="25737" priority="38724">
      <formula>$I880=0</formula>
    </cfRule>
  </conditionalFormatting>
  <conditionalFormatting sqref="F880">
    <cfRule type="expression" dxfId="25736" priority="38723">
      <formula>$I880=0</formula>
    </cfRule>
  </conditionalFormatting>
  <conditionalFormatting sqref="I880">
    <cfRule type="expression" dxfId="25735" priority="38722">
      <formula>$I880=0</formula>
    </cfRule>
  </conditionalFormatting>
  <conditionalFormatting sqref="K880">
    <cfRule type="expression" dxfId="25734" priority="38721">
      <formula>$I880=0</formula>
    </cfRule>
  </conditionalFormatting>
  <conditionalFormatting sqref="M880">
    <cfRule type="expression" dxfId="25733" priority="38720">
      <formula>$I880=0</formula>
    </cfRule>
  </conditionalFormatting>
  <conditionalFormatting sqref="Q880">
    <cfRule type="expression" dxfId="25732" priority="38719">
      <formula>$I880=0</formula>
    </cfRule>
  </conditionalFormatting>
  <conditionalFormatting sqref="U880">
    <cfRule type="expression" dxfId="25731" priority="38718">
      <formula>$I880=0</formula>
    </cfRule>
  </conditionalFormatting>
  <conditionalFormatting sqref="B881">
    <cfRule type="expression" dxfId="25730" priority="38714">
      <formula>$I881=0</formula>
    </cfRule>
  </conditionalFormatting>
  <conditionalFormatting sqref="C881:E881">
    <cfRule type="expression" dxfId="25729" priority="38713">
      <formula>$I881=0</formula>
    </cfRule>
  </conditionalFormatting>
  <conditionalFormatting sqref="D881:E881">
    <cfRule type="cellIs" dxfId="25728" priority="38711" operator="lessThan">
      <formula>0</formula>
    </cfRule>
    <cfRule type="cellIs" dxfId="25727" priority="38712" operator="lessThan">
      <formula>0</formula>
    </cfRule>
  </conditionalFormatting>
  <conditionalFormatting sqref="F881">
    <cfRule type="expression" dxfId="25726" priority="38710">
      <formula>$I881=0</formula>
    </cfRule>
  </conditionalFormatting>
  <conditionalFormatting sqref="G881:H881">
    <cfRule type="cellIs" dxfId="25725" priority="38707" operator="lessThan">
      <formula>0</formula>
    </cfRule>
    <cfRule type="cellIs" dxfId="25724" priority="38708" operator="lessThan">
      <formula>0</formula>
    </cfRule>
  </conditionalFormatting>
  <conditionalFormatting sqref="I881">
    <cfRule type="expression" dxfId="25723" priority="38706">
      <formula>$I881=0</formula>
    </cfRule>
  </conditionalFormatting>
  <conditionalFormatting sqref="J881">
    <cfRule type="expression" dxfId="25722" priority="38705">
      <formula>$I881=0</formula>
    </cfRule>
  </conditionalFormatting>
  <conditionalFormatting sqref="K881">
    <cfRule type="expression" dxfId="25721" priority="38702">
      <formula>$I881=0</formula>
    </cfRule>
  </conditionalFormatting>
  <conditionalFormatting sqref="M881">
    <cfRule type="expression" dxfId="25720" priority="38698">
      <formula>$I881=0</formula>
    </cfRule>
  </conditionalFormatting>
  <conditionalFormatting sqref="N881:P881">
    <cfRule type="expression" dxfId="25719" priority="38697">
      <formula>$I881=0</formula>
    </cfRule>
  </conditionalFormatting>
  <conditionalFormatting sqref="O881:P881">
    <cfRule type="cellIs" dxfId="25718" priority="38695" operator="lessThan">
      <formula>0</formula>
    </cfRule>
    <cfRule type="cellIs" dxfId="25717" priority="38696" operator="lessThan">
      <formula>0</formula>
    </cfRule>
  </conditionalFormatting>
  <conditionalFormatting sqref="Q881">
    <cfRule type="expression" dxfId="25716" priority="38694">
      <formula>$I881=0</formula>
    </cfRule>
  </conditionalFormatting>
  <conditionalFormatting sqref="R881:T881">
    <cfRule type="expression" dxfId="25715" priority="38693">
      <formula>$I881=0</formula>
    </cfRule>
  </conditionalFormatting>
  <conditionalFormatting sqref="S881:T881">
    <cfRule type="cellIs" dxfId="25714" priority="38691" operator="lessThan">
      <formula>0</formula>
    </cfRule>
    <cfRule type="cellIs" dxfId="25713" priority="38692" operator="lessThan">
      <formula>0</formula>
    </cfRule>
  </conditionalFormatting>
  <conditionalFormatting sqref="U881">
    <cfRule type="expression" dxfId="25712" priority="38690">
      <formula>$I881=0</formula>
    </cfRule>
  </conditionalFormatting>
  <conditionalFormatting sqref="B882">
    <cfRule type="expression" dxfId="25711" priority="38689">
      <formula>$I882=0</formula>
    </cfRule>
  </conditionalFormatting>
  <conditionalFormatting sqref="F882">
    <cfRule type="expression" dxfId="25710" priority="38688">
      <formula>$I882=0</formula>
    </cfRule>
  </conditionalFormatting>
  <conditionalFormatting sqref="I882">
    <cfRule type="expression" dxfId="25709" priority="38687">
      <formula>$I882=0</formula>
    </cfRule>
  </conditionalFormatting>
  <conditionalFormatting sqref="K882">
    <cfRule type="expression" dxfId="25708" priority="38686">
      <formula>$I882=0</formula>
    </cfRule>
  </conditionalFormatting>
  <conditionalFormatting sqref="M882">
    <cfRule type="expression" dxfId="25707" priority="38685">
      <formula>$I882=0</formula>
    </cfRule>
  </conditionalFormatting>
  <conditionalFormatting sqref="Q882">
    <cfRule type="expression" dxfId="25706" priority="38684">
      <formula>$I882=0</formula>
    </cfRule>
  </conditionalFormatting>
  <conditionalFormatting sqref="U882">
    <cfRule type="expression" dxfId="25705" priority="38683">
      <formula>$I882=0</formula>
    </cfRule>
  </conditionalFormatting>
  <conditionalFormatting sqref="B883">
    <cfRule type="expression" dxfId="25704" priority="38679">
      <formula>$I883=0</formula>
    </cfRule>
  </conditionalFormatting>
  <conditionalFormatting sqref="C883:E883">
    <cfRule type="expression" dxfId="25703" priority="38678">
      <formula>$I883=0</formula>
    </cfRule>
  </conditionalFormatting>
  <conditionalFormatting sqref="D883:E883">
    <cfRule type="cellIs" dxfId="25702" priority="38676" operator="lessThan">
      <formula>0</formula>
    </cfRule>
    <cfRule type="cellIs" dxfId="25701" priority="38677" operator="lessThan">
      <formula>0</formula>
    </cfRule>
  </conditionalFormatting>
  <conditionalFormatting sqref="F883">
    <cfRule type="expression" dxfId="25700" priority="38675">
      <formula>$I883=0</formula>
    </cfRule>
  </conditionalFormatting>
  <conditionalFormatting sqref="G883:H883">
    <cfRule type="cellIs" dxfId="25699" priority="38672" operator="lessThan">
      <formula>0</formula>
    </cfRule>
    <cfRule type="cellIs" dxfId="25698" priority="38673" operator="lessThan">
      <formula>0</formula>
    </cfRule>
  </conditionalFormatting>
  <conditionalFormatting sqref="I883">
    <cfRule type="expression" dxfId="25697" priority="38671">
      <formula>$I883=0</formula>
    </cfRule>
  </conditionalFormatting>
  <conditionalFormatting sqref="J883">
    <cfRule type="expression" dxfId="25696" priority="38670">
      <formula>$I883=0</formula>
    </cfRule>
  </conditionalFormatting>
  <conditionalFormatting sqref="K883">
    <cfRule type="expression" dxfId="25695" priority="38667">
      <formula>$I883=0</formula>
    </cfRule>
  </conditionalFormatting>
  <conditionalFormatting sqref="M883">
    <cfRule type="expression" dxfId="25694" priority="38663">
      <formula>$I883=0</formula>
    </cfRule>
  </conditionalFormatting>
  <conditionalFormatting sqref="N883:P883">
    <cfRule type="expression" dxfId="25693" priority="38662">
      <formula>$I883=0</formula>
    </cfRule>
  </conditionalFormatting>
  <conditionalFormatting sqref="O883:P883">
    <cfRule type="cellIs" dxfId="25692" priority="38660" operator="lessThan">
      <formula>0</formula>
    </cfRule>
    <cfRule type="cellIs" dxfId="25691" priority="38661" operator="lessThan">
      <formula>0</formula>
    </cfRule>
  </conditionalFormatting>
  <conditionalFormatting sqref="Q883">
    <cfRule type="expression" dxfId="25690" priority="38659">
      <formula>$I883=0</formula>
    </cfRule>
  </conditionalFormatting>
  <conditionalFormatting sqref="R883:T883">
    <cfRule type="expression" dxfId="25689" priority="38658">
      <formula>$I883=0</formula>
    </cfRule>
  </conditionalFormatting>
  <conditionalFormatting sqref="S883:T883">
    <cfRule type="cellIs" dxfId="25688" priority="38656" operator="lessThan">
      <formula>0</formula>
    </cfRule>
    <cfRule type="cellIs" dxfId="25687" priority="38657" operator="lessThan">
      <formula>0</formula>
    </cfRule>
  </conditionalFormatting>
  <conditionalFormatting sqref="U883">
    <cfRule type="expression" dxfId="25686" priority="38655">
      <formula>$I883=0</formula>
    </cfRule>
  </conditionalFormatting>
  <conditionalFormatting sqref="B884">
    <cfRule type="expression" dxfId="25685" priority="38654">
      <formula>$I884=0</formula>
    </cfRule>
  </conditionalFormatting>
  <conditionalFormatting sqref="F884">
    <cfRule type="expression" dxfId="25684" priority="38653">
      <formula>$I884=0</formula>
    </cfRule>
  </conditionalFormatting>
  <conditionalFormatting sqref="I884">
    <cfRule type="expression" dxfId="25683" priority="38652">
      <formula>$I884=0</formula>
    </cfRule>
  </conditionalFormatting>
  <conditionalFormatting sqref="K884">
    <cfRule type="expression" dxfId="25682" priority="38651">
      <formula>$I884=0</formula>
    </cfRule>
  </conditionalFormatting>
  <conditionalFormatting sqref="M884">
    <cfRule type="expression" dxfId="25681" priority="38650">
      <formula>$I884=0</formula>
    </cfRule>
  </conditionalFormatting>
  <conditionalFormatting sqref="Q884">
    <cfRule type="expression" dxfId="25680" priority="38649">
      <formula>$I884=0</formula>
    </cfRule>
  </conditionalFormatting>
  <conditionalFormatting sqref="U884">
    <cfRule type="expression" dxfId="25679" priority="38648">
      <formula>$I884=0</formula>
    </cfRule>
  </conditionalFormatting>
  <conditionalFormatting sqref="B885">
    <cfRule type="expression" dxfId="25678" priority="38644">
      <formula>$I885=0</formula>
    </cfRule>
  </conditionalFormatting>
  <conditionalFormatting sqref="C885:E885">
    <cfRule type="expression" dxfId="25677" priority="38643">
      <formula>$I885=0</formula>
    </cfRule>
  </conditionalFormatting>
  <conditionalFormatting sqref="D885:E885">
    <cfRule type="cellIs" dxfId="25676" priority="38641" operator="lessThan">
      <formula>0</formula>
    </cfRule>
    <cfRule type="cellIs" dxfId="25675" priority="38642" operator="lessThan">
      <formula>0</formula>
    </cfRule>
  </conditionalFormatting>
  <conditionalFormatting sqref="F885">
    <cfRule type="expression" dxfId="25674" priority="38640">
      <formula>$I885=0</formula>
    </cfRule>
  </conditionalFormatting>
  <conditionalFormatting sqref="G885:H885">
    <cfRule type="cellIs" dxfId="25673" priority="38637" operator="lessThan">
      <formula>0</formula>
    </cfRule>
    <cfRule type="cellIs" dxfId="25672" priority="38638" operator="lessThan">
      <formula>0</formula>
    </cfRule>
  </conditionalFormatting>
  <conditionalFormatting sqref="I885">
    <cfRule type="expression" dxfId="25671" priority="38636">
      <formula>$I885=0</formula>
    </cfRule>
  </conditionalFormatting>
  <conditionalFormatting sqref="J885">
    <cfRule type="expression" dxfId="25670" priority="38635">
      <formula>$I885=0</formula>
    </cfRule>
  </conditionalFormatting>
  <conditionalFormatting sqref="K885">
    <cfRule type="expression" dxfId="25669" priority="38632">
      <formula>$I885=0</formula>
    </cfRule>
  </conditionalFormatting>
  <conditionalFormatting sqref="M885">
    <cfRule type="expression" dxfId="25668" priority="38628">
      <formula>$I885=0</formula>
    </cfRule>
  </conditionalFormatting>
  <conditionalFormatting sqref="N885:P885">
    <cfRule type="expression" dxfId="25667" priority="38627">
      <formula>$I885=0</formula>
    </cfRule>
  </conditionalFormatting>
  <conditionalFormatting sqref="O885:P885">
    <cfRule type="cellIs" dxfId="25666" priority="38625" operator="lessThan">
      <formula>0</formula>
    </cfRule>
    <cfRule type="cellIs" dxfId="25665" priority="38626" operator="lessThan">
      <formula>0</formula>
    </cfRule>
  </conditionalFormatting>
  <conditionalFormatting sqref="Q885">
    <cfRule type="expression" dxfId="25664" priority="38624">
      <formula>$I885=0</formula>
    </cfRule>
  </conditionalFormatting>
  <conditionalFormatting sqref="R885:T885">
    <cfRule type="expression" dxfId="25663" priority="38623">
      <formula>$I885=0</formula>
    </cfRule>
  </conditionalFormatting>
  <conditionalFormatting sqref="S885:T885">
    <cfRule type="cellIs" dxfId="25662" priority="38621" operator="lessThan">
      <formula>0</formula>
    </cfRule>
    <cfRule type="cellIs" dxfId="25661" priority="38622" operator="lessThan">
      <formula>0</formula>
    </cfRule>
  </conditionalFormatting>
  <conditionalFormatting sqref="U885">
    <cfRule type="expression" dxfId="25660" priority="38620">
      <formula>$I885=0</formula>
    </cfRule>
  </conditionalFormatting>
  <conditionalFormatting sqref="B886">
    <cfRule type="expression" dxfId="25659" priority="38619">
      <formula>$I886=0</formula>
    </cfRule>
  </conditionalFormatting>
  <conditionalFormatting sqref="F886">
    <cfRule type="expression" dxfId="25658" priority="38618">
      <formula>$I886=0</formula>
    </cfRule>
  </conditionalFormatting>
  <conditionalFormatting sqref="I886">
    <cfRule type="expression" dxfId="25657" priority="38617">
      <formula>$I886=0</formula>
    </cfRule>
  </conditionalFormatting>
  <conditionalFormatting sqref="K886">
    <cfRule type="expression" dxfId="25656" priority="38616">
      <formula>$I886=0</formula>
    </cfRule>
  </conditionalFormatting>
  <conditionalFormatting sqref="M886">
    <cfRule type="expression" dxfId="25655" priority="38615">
      <formula>$I886=0</formula>
    </cfRule>
  </conditionalFormatting>
  <conditionalFormatting sqref="Q886">
    <cfRule type="expression" dxfId="25654" priority="38614">
      <formula>$I886=0</formula>
    </cfRule>
  </conditionalFormatting>
  <conditionalFormatting sqref="U886">
    <cfRule type="expression" dxfId="25653" priority="38613">
      <formula>$I886=0</formula>
    </cfRule>
  </conditionalFormatting>
  <conditionalFormatting sqref="B887">
    <cfRule type="expression" dxfId="25652" priority="38609">
      <formula>$I887=0</formula>
    </cfRule>
  </conditionalFormatting>
  <conditionalFormatting sqref="C887:E887">
    <cfRule type="expression" dxfId="25651" priority="38608">
      <formula>$I887=0</formula>
    </cfRule>
  </conditionalFormatting>
  <conditionalFormatting sqref="D887:E887">
    <cfRule type="cellIs" dxfId="25650" priority="38606" operator="lessThan">
      <formula>0</formula>
    </cfRule>
    <cfRule type="cellIs" dxfId="25649" priority="38607" operator="lessThan">
      <formula>0</formula>
    </cfRule>
  </conditionalFormatting>
  <conditionalFormatting sqref="F887">
    <cfRule type="expression" dxfId="25648" priority="38605">
      <formula>$I887=0</formula>
    </cfRule>
  </conditionalFormatting>
  <conditionalFormatting sqref="G887:H887">
    <cfRule type="cellIs" dxfId="25647" priority="38602" operator="lessThan">
      <formula>0</formula>
    </cfRule>
    <cfRule type="cellIs" dxfId="25646" priority="38603" operator="lessThan">
      <formula>0</formula>
    </cfRule>
  </conditionalFormatting>
  <conditionalFormatting sqref="I887">
    <cfRule type="expression" dxfId="25645" priority="38601">
      <formula>$I887=0</formula>
    </cfRule>
  </conditionalFormatting>
  <conditionalFormatting sqref="J887">
    <cfRule type="expression" dxfId="25644" priority="38600">
      <formula>$I887=0</formula>
    </cfRule>
  </conditionalFormatting>
  <conditionalFormatting sqref="K887">
    <cfRule type="expression" dxfId="25643" priority="38597">
      <formula>$I887=0</formula>
    </cfRule>
  </conditionalFormatting>
  <conditionalFormatting sqref="M887">
    <cfRule type="expression" dxfId="25642" priority="38593">
      <formula>$I887=0</formula>
    </cfRule>
  </conditionalFormatting>
  <conditionalFormatting sqref="N887:P887">
    <cfRule type="expression" dxfId="25641" priority="38592">
      <formula>$I887=0</formula>
    </cfRule>
  </conditionalFormatting>
  <conditionalFormatting sqref="O887:P887">
    <cfRule type="cellIs" dxfId="25640" priority="38590" operator="lessThan">
      <formula>0</formula>
    </cfRule>
    <cfRule type="cellIs" dxfId="25639" priority="38591" operator="lessThan">
      <formula>0</formula>
    </cfRule>
  </conditionalFormatting>
  <conditionalFormatting sqref="Q887">
    <cfRule type="expression" dxfId="25638" priority="38589">
      <formula>$I887=0</formula>
    </cfRule>
  </conditionalFormatting>
  <conditionalFormatting sqref="R887:T887">
    <cfRule type="expression" dxfId="25637" priority="38588">
      <formula>$I887=0</formula>
    </cfRule>
  </conditionalFormatting>
  <conditionalFormatting sqref="S887:T887">
    <cfRule type="cellIs" dxfId="25636" priority="38586" operator="lessThan">
      <formula>0</formula>
    </cfRule>
    <cfRule type="cellIs" dxfId="25635" priority="38587" operator="lessThan">
      <formula>0</formula>
    </cfRule>
  </conditionalFormatting>
  <conditionalFormatting sqref="U887">
    <cfRule type="expression" dxfId="25634" priority="38585">
      <formula>$I887=0</formula>
    </cfRule>
  </conditionalFormatting>
  <conditionalFormatting sqref="B888">
    <cfRule type="expression" dxfId="25633" priority="38584">
      <formula>$I888=0</formula>
    </cfRule>
  </conditionalFormatting>
  <conditionalFormatting sqref="F888">
    <cfRule type="expression" dxfId="25632" priority="38583">
      <formula>$I888=0</formula>
    </cfRule>
  </conditionalFormatting>
  <conditionalFormatting sqref="I888">
    <cfRule type="expression" dxfId="25631" priority="38582">
      <formula>$I888=0</formula>
    </cfRule>
  </conditionalFormatting>
  <conditionalFormatting sqref="K888">
    <cfRule type="expression" dxfId="25630" priority="38581">
      <formula>$I888=0</formula>
    </cfRule>
  </conditionalFormatting>
  <conditionalFormatting sqref="M888">
    <cfRule type="expression" dxfId="25629" priority="38580">
      <formula>$I888=0</formula>
    </cfRule>
  </conditionalFormatting>
  <conditionalFormatting sqref="Q888">
    <cfRule type="expression" dxfId="25628" priority="38579">
      <formula>$I888=0</formula>
    </cfRule>
  </conditionalFormatting>
  <conditionalFormatting sqref="U888">
    <cfRule type="expression" dxfId="25627" priority="38578">
      <formula>$I888=0</formula>
    </cfRule>
  </conditionalFormatting>
  <conditionalFormatting sqref="B889">
    <cfRule type="expression" dxfId="25626" priority="38574">
      <formula>$I889=0</formula>
    </cfRule>
  </conditionalFormatting>
  <conditionalFormatting sqref="C889:E889">
    <cfRule type="expression" dxfId="25625" priority="38573">
      <formula>$I889=0</formula>
    </cfRule>
  </conditionalFormatting>
  <conditionalFormatting sqref="D889:E889">
    <cfRule type="cellIs" dxfId="25624" priority="38571" operator="lessThan">
      <formula>0</formula>
    </cfRule>
    <cfRule type="cellIs" dxfId="25623" priority="38572" operator="lessThan">
      <formula>0</formula>
    </cfRule>
  </conditionalFormatting>
  <conditionalFormatting sqref="F889">
    <cfRule type="expression" dxfId="25622" priority="38570">
      <formula>$I889=0</formula>
    </cfRule>
  </conditionalFormatting>
  <conditionalFormatting sqref="G889:H889">
    <cfRule type="cellIs" dxfId="25621" priority="38567" operator="lessThan">
      <formula>0</formula>
    </cfRule>
    <cfRule type="cellIs" dxfId="25620" priority="38568" operator="lessThan">
      <formula>0</formula>
    </cfRule>
  </conditionalFormatting>
  <conditionalFormatting sqref="I889">
    <cfRule type="expression" dxfId="25619" priority="38566">
      <formula>$I889=0</formula>
    </cfRule>
  </conditionalFormatting>
  <conditionalFormatting sqref="J889">
    <cfRule type="expression" dxfId="25618" priority="38565">
      <formula>$I889=0</formula>
    </cfRule>
  </conditionalFormatting>
  <conditionalFormatting sqref="K889">
    <cfRule type="expression" dxfId="25617" priority="38562">
      <formula>$I889=0</formula>
    </cfRule>
  </conditionalFormatting>
  <conditionalFormatting sqref="M889">
    <cfRule type="expression" dxfId="25616" priority="38558">
      <formula>$I889=0</formula>
    </cfRule>
  </conditionalFormatting>
  <conditionalFormatting sqref="N889:P889">
    <cfRule type="expression" dxfId="25615" priority="38557">
      <formula>$I889=0</formula>
    </cfRule>
  </conditionalFormatting>
  <conditionalFormatting sqref="O889:P889">
    <cfRule type="cellIs" dxfId="25614" priority="38555" operator="lessThan">
      <formula>0</formula>
    </cfRule>
    <cfRule type="cellIs" dxfId="25613" priority="38556" operator="lessThan">
      <formula>0</formula>
    </cfRule>
  </conditionalFormatting>
  <conditionalFormatting sqref="Q889">
    <cfRule type="expression" dxfId="25612" priority="38554">
      <formula>$I889=0</formula>
    </cfRule>
  </conditionalFormatting>
  <conditionalFormatting sqref="R889:T889">
    <cfRule type="expression" dxfId="25611" priority="38553">
      <formula>$I889=0</formula>
    </cfRule>
  </conditionalFormatting>
  <conditionalFormatting sqref="S889:T889">
    <cfRule type="cellIs" dxfId="25610" priority="38551" operator="lessThan">
      <formula>0</formula>
    </cfRule>
    <cfRule type="cellIs" dxfId="25609" priority="38552" operator="lessThan">
      <formula>0</formula>
    </cfRule>
  </conditionalFormatting>
  <conditionalFormatting sqref="U889">
    <cfRule type="expression" dxfId="25608" priority="38550">
      <formula>$I889=0</formula>
    </cfRule>
  </conditionalFormatting>
  <conditionalFormatting sqref="B890">
    <cfRule type="expression" dxfId="25607" priority="38549">
      <formula>$I890=0</formula>
    </cfRule>
  </conditionalFormatting>
  <conditionalFormatting sqref="F890">
    <cfRule type="expression" dxfId="25606" priority="38548">
      <formula>$I890=0</formula>
    </cfRule>
  </conditionalFormatting>
  <conditionalFormatting sqref="I890">
    <cfRule type="expression" dxfId="25605" priority="38547">
      <formula>$I890=0</formula>
    </cfRule>
  </conditionalFormatting>
  <conditionalFormatting sqref="K890">
    <cfRule type="expression" dxfId="25604" priority="38546">
      <formula>$I890=0</formula>
    </cfRule>
  </conditionalFormatting>
  <conditionalFormatting sqref="M890">
    <cfRule type="expression" dxfId="25603" priority="38545">
      <formula>$I890=0</formula>
    </cfRule>
  </conditionalFormatting>
  <conditionalFormatting sqref="Q890">
    <cfRule type="expression" dxfId="25602" priority="38544">
      <formula>$I890=0</formula>
    </cfRule>
  </conditionalFormatting>
  <conditionalFormatting sqref="U890">
    <cfRule type="expression" dxfId="25601" priority="38543">
      <formula>$I890=0</formula>
    </cfRule>
  </conditionalFormatting>
  <conditionalFormatting sqref="B891">
    <cfRule type="expression" dxfId="25600" priority="38539">
      <formula>$I891=0</formula>
    </cfRule>
  </conditionalFormatting>
  <conditionalFormatting sqref="C891:E891">
    <cfRule type="expression" dxfId="25599" priority="38538">
      <formula>$I891=0</formula>
    </cfRule>
  </conditionalFormatting>
  <conditionalFormatting sqref="D891:E891">
    <cfRule type="cellIs" dxfId="25598" priority="38536" operator="lessThan">
      <formula>0</formula>
    </cfRule>
    <cfRule type="cellIs" dxfId="25597" priority="38537" operator="lessThan">
      <formula>0</formula>
    </cfRule>
  </conditionalFormatting>
  <conditionalFormatting sqref="F891">
    <cfRule type="expression" dxfId="25596" priority="38535">
      <formula>$I891=0</formula>
    </cfRule>
  </conditionalFormatting>
  <conditionalFormatting sqref="G891:H891">
    <cfRule type="cellIs" dxfId="25595" priority="38532" operator="lessThan">
      <formula>0</formula>
    </cfRule>
    <cfRule type="cellIs" dxfId="25594" priority="38533" operator="lessThan">
      <formula>0</formula>
    </cfRule>
  </conditionalFormatting>
  <conditionalFormatting sqref="I891">
    <cfRule type="expression" dxfId="25593" priority="38531">
      <formula>$I891=0</formula>
    </cfRule>
  </conditionalFormatting>
  <conditionalFormatting sqref="J891">
    <cfRule type="expression" dxfId="25592" priority="38530">
      <formula>$I891=0</formula>
    </cfRule>
  </conditionalFormatting>
  <conditionalFormatting sqref="K891">
    <cfRule type="expression" dxfId="25591" priority="38527">
      <formula>$I891=0</formula>
    </cfRule>
  </conditionalFormatting>
  <conditionalFormatting sqref="M891">
    <cfRule type="expression" dxfId="25590" priority="38523">
      <formula>$I891=0</formula>
    </cfRule>
  </conditionalFormatting>
  <conditionalFormatting sqref="N891:P891">
    <cfRule type="expression" dxfId="25589" priority="38522">
      <formula>$I891=0</formula>
    </cfRule>
  </conditionalFormatting>
  <conditionalFormatting sqref="O891:P891">
    <cfRule type="cellIs" dxfId="25588" priority="38520" operator="lessThan">
      <formula>0</formula>
    </cfRule>
    <cfRule type="cellIs" dxfId="25587" priority="38521" operator="lessThan">
      <formula>0</formula>
    </cfRule>
  </conditionalFormatting>
  <conditionalFormatting sqref="Q891">
    <cfRule type="expression" dxfId="25586" priority="38519">
      <formula>$I891=0</formula>
    </cfRule>
  </conditionalFormatting>
  <conditionalFormatting sqref="R891:T891">
    <cfRule type="expression" dxfId="25585" priority="38518">
      <formula>$I891=0</formula>
    </cfRule>
  </conditionalFormatting>
  <conditionalFormatting sqref="S891:T891">
    <cfRule type="cellIs" dxfId="25584" priority="38516" operator="lessThan">
      <formula>0</formula>
    </cfRule>
    <cfRule type="cellIs" dxfId="25583" priority="38517" operator="lessThan">
      <formula>0</formula>
    </cfRule>
  </conditionalFormatting>
  <conditionalFormatting sqref="U891">
    <cfRule type="expression" dxfId="25582" priority="38515">
      <formula>$I891=0</formula>
    </cfRule>
  </conditionalFormatting>
  <conditionalFormatting sqref="B892">
    <cfRule type="expression" dxfId="25581" priority="38514">
      <formula>$I892=0</formula>
    </cfRule>
  </conditionalFormatting>
  <conditionalFormatting sqref="F892">
    <cfRule type="expression" dxfId="25580" priority="38513">
      <formula>$I892=0</formula>
    </cfRule>
  </conditionalFormatting>
  <conditionalFormatting sqref="I892">
    <cfRule type="expression" dxfId="25579" priority="38512">
      <formula>$I892=0</formula>
    </cfRule>
  </conditionalFormatting>
  <conditionalFormatting sqref="K892">
    <cfRule type="expression" dxfId="25578" priority="38511">
      <formula>$I892=0</formula>
    </cfRule>
  </conditionalFormatting>
  <conditionalFormatting sqref="M892">
    <cfRule type="expression" dxfId="25577" priority="38510">
      <formula>$I892=0</formula>
    </cfRule>
  </conditionalFormatting>
  <conditionalFormatting sqref="Q892">
    <cfRule type="expression" dxfId="25576" priority="38509">
      <formula>$I892=0</formula>
    </cfRule>
  </conditionalFormatting>
  <conditionalFormatting sqref="U892">
    <cfRule type="expression" dxfId="25575" priority="38508">
      <formula>$I892=0</formula>
    </cfRule>
  </conditionalFormatting>
  <conditionalFormatting sqref="B893">
    <cfRule type="expression" dxfId="25574" priority="38504">
      <formula>$I893=0</formula>
    </cfRule>
  </conditionalFormatting>
  <conditionalFormatting sqref="C893:E893">
    <cfRule type="expression" dxfId="25573" priority="38503">
      <formula>$I893=0</formula>
    </cfRule>
  </conditionalFormatting>
  <conditionalFormatting sqref="D893:E893">
    <cfRule type="cellIs" dxfId="25572" priority="38501" operator="lessThan">
      <formula>0</formula>
    </cfRule>
    <cfRule type="cellIs" dxfId="25571" priority="38502" operator="lessThan">
      <formula>0</formula>
    </cfRule>
  </conditionalFormatting>
  <conditionalFormatting sqref="F893">
    <cfRule type="expression" dxfId="25570" priority="38500">
      <formula>$I893=0</formula>
    </cfRule>
  </conditionalFormatting>
  <conditionalFormatting sqref="G893:H893">
    <cfRule type="cellIs" dxfId="25569" priority="38497" operator="lessThan">
      <formula>0</formula>
    </cfRule>
    <cfRule type="cellIs" dxfId="25568" priority="38498" operator="lessThan">
      <formula>0</formula>
    </cfRule>
  </conditionalFormatting>
  <conditionalFormatting sqref="I893">
    <cfRule type="expression" dxfId="25567" priority="38496">
      <formula>$I893=0</formula>
    </cfRule>
  </conditionalFormatting>
  <conditionalFormatting sqref="J893">
    <cfRule type="expression" dxfId="25566" priority="38495">
      <formula>$I893=0</formula>
    </cfRule>
  </conditionalFormatting>
  <conditionalFormatting sqref="K893">
    <cfRule type="expression" dxfId="25565" priority="38492">
      <formula>$I893=0</formula>
    </cfRule>
  </conditionalFormatting>
  <conditionalFormatting sqref="M893">
    <cfRule type="expression" dxfId="25564" priority="38488">
      <formula>$I893=0</formula>
    </cfRule>
  </conditionalFormatting>
  <conditionalFormatting sqref="N893:P893">
    <cfRule type="expression" dxfId="25563" priority="38487">
      <formula>$I893=0</formula>
    </cfRule>
  </conditionalFormatting>
  <conditionalFormatting sqref="O893:P893">
    <cfRule type="cellIs" dxfId="25562" priority="38485" operator="lessThan">
      <formula>0</formula>
    </cfRule>
    <cfRule type="cellIs" dxfId="25561" priority="38486" operator="lessThan">
      <formula>0</formula>
    </cfRule>
  </conditionalFormatting>
  <conditionalFormatting sqref="Q893">
    <cfRule type="expression" dxfId="25560" priority="38484">
      <formula>$I893=0</formula>
    </cfRule>
  </conditionalFormatting>
  <conditionalFormatting sqref="R893:T893">
    <cfRule type="expression" dxfId="25559" priority="38483">
      <formula>$I893=0</formula>
    </cfRule>
  </conditionalFormatting>
  <conditionalFormatting sqref="S893:T893">
    <cfRule type="cellIs" dxfId="25558" priority="38481" operator="lessThan">
      <formula>0</formula>
    </cfRule>
    <cfRule type="cellIs" dxfId="25557" priority="38482" operator="lessThan">
      <formula>0</formula>
    </cfRule>
  </conditionalFormatting>
  <conditionalFormatting sqref="U893">
    <cfRule type="expression" dxfId="25556" priority="38480">
      <formula>$I893=0</formula>
    </cfRule>
  </conditionalFormatting>
  <conditionalFormatting sqref="B894">
    <cfRule type="expression" dxfId="25555" priority="38479">
      <formula>$I894=0</formula>
    </cfRule>
  </conditionalFormatting>
  <conditionalFormatting sqref="F894">
    <cfRule type="expression" dxfId="25554" priority="38478">
      <formula>$I894=0</formula>
    </cfRule>
  </conditionalFormatting>
  <conditionalFormatting sqref="I894">
    <cfRule type="expression" dxfId="25553" priority="38477">
      <formula>$I894=0</formula>
    </cfRule>
  </conditionalFormatting>
  <conditionalFormatting sqref="K894">
    <cfRule type="expression" dxfId="25552" priority="38476">
      <formula>$I894=0</formula>
    </cfRule>
  </conditionalFormatting>
  <conditionalFormatting sqref="M894">
    <cfRule type="expression" dxfId="25551" priority="38475">
      <formula>$I894=0</formula>
    </cfRule>
  </conditionalFormatting>
  <conditionalFormatting sqref="Q894">
    <cfRule type="expression" dxfId="25550" priority="38474">
      <formula>$I894=0</formula>
    </cfRule>
  </conditionalFormatting>
  <conditionalFormatting sqref="U894">
    <cfRule type="expression" dxfId="25549" priority="38473">
      <formula>$I894=0</formula>
    </cfRule>
  </conditionalFormatting>
  <conditionalFormatting sqref="B895">
    <cfRule type="expression" dxfId="25548" priority="38469">
      <formula>$I895=0</formula>
    </cfRule>
  </conditionalFormatting>
  <conditionalFormatting sqref="C895:E895">
    <cfRule type="expression" dxfId="25547" priority="38468">
      <formula>$I895=0</formula>
    </cfRule>
  </conditionalFormatting>
  <conditionalFormatting sqref="D895:E895">
    <cfRule type="cellIs" dxfId="25546" priority="38466" operator="lessThan">
      <formula>0</formula>
    </cfRule>
    <cfRule type="cellIs" dxfId="25545" priority="38467" operator="lessThan">
      <formula>0</formula>
    </cfRule>
  </conditionalFormatting>
  <conditionalFormatting sqref="F895">
    <cfRule type="expression" dxfId="25544" priority="38465">
      <formula>$I895=0</formula>
    </cfRule>
  </conditionalFormatting>
  <conditionalFormatting sqref="G895:H895">
    <cfRule type="cellIs" dxfId="25543" priority="38462" operator="lessThan">
      <formula>0</formula>
    </cfRule>
    <cfRule type="cellIs" dxfId="25542" priority="38463" operator="lessThan">
      <formula>0</formula>
    </cfRule>
  </conditionalFormatting>
  <conditionalFormatting sqref="I895">
    <cfRule type="expression" dxfId="25541" priority="38461">
      <formula>$I895=0</formula>
    </cfRule>
  </conditionalFormatting>
  <conditionalFormatting sqref="J895">
    <cfRule type="expression" dxfId="25540" priority="38460">
      <formula>$I895=0</formula>
    </cfRule>
  </conditionalFormatting>
  <conditionalFormatting sqref="K895">
    <cfRule type="expression" dxfId="25539" priority="38457">
      <formula>$I895=0</formula>
    </cfRule>
  </conditionalFormatting>
  <conditionalFormatting sqref="M895">
    <cfRule type="expression" dxfId="25538" priority="38453">
      <formula>$I895=0</formula>
    </cfRule>
  </conditionalFormatting>
  <conditionalFormatting sqref="N895:P895">
    <cfRule type="expression" dxfId="25537" priority="38452">
      <formula>$I895=0</formula>
    </cfRule>
  </conditionalFormatting>
  <conditionalFormatting sqref="O895:P895">
    <cfRule type="cellIs" dxfId="25536" priority="38450" operator="lessThan">
      <formula>0</formula>
    </cfRule>
    <cfRule type="cellIs" dxfId="25535" priority="38451" operator="lessThan">
      <formula>0</formula>
    </cfRule>
  </conditionalFormatting>
  <conditionalFormatting sqref="Q895">
    <cfRule type="expression" dxfId="25534" priority="38449">
      <formula>$I895=0</formula>
    </cfRule>
  </conditionalFormatting>
  <conditionalFormatting sqref="R895:T895">
    <cfRule type="expression" dxfId="25533" priority="38448">
      <formula>$I895=0</formula>
    </cfRule>
  </conditionalFormatting>
  <conditionalFormatting sqref="S895:T895">
    <cfRule type="cellIs" dxfId="25532" priority="38446" operator="lessThan">
      <formula>0</formula>
    </cfRule>
    <cfRule type="cellIs" dxfId="25531" priority="38447" operator="lessThan">
      <formula>0</formula>
    </cfRule>
  </conditionalFormatting>
  <conditionalFormatting sqref="U895">
    <cfRule type="expression" dxfId="25530" priority="38445">
      <formula>$I895=0</formula>
    </cfRule>
  </conditionalFormatting>
  <conditionalFormatting sqref="B896">
    <cfRule type="expression" dxfId="25529" priority="38444">
      <formula>$I896=0</formula>
    </cfRule>
  </conditionalFormatting>
  <conditionalFormatting sqref="F896">
    <cfRule type="expression" dxfId="25528" priority="38443">
      <formula>$I896=0</formula>
    </cfRule>
  </conditionalFormatting>
  <conditionalFormatting sqref="I896">
    <cfRule type="expression" dxfId="25527" priority="38442">
      <formula>$I896=0</formula>
    </cfRule>
  </conditionalFormatting>
  <conditionalFormatting sqref="K896">
    <cfRule type="expression" dxfId="25526" priority="38441">
      <formula>$I896=0</formula>
    </cfRule>
  </conditionalFormatting>
  <conditionalFormatting sqref="M896">
    <cfRule type="expression" dxfId="25525" priority="38440">
      <formula>$I896=0</formula>
    </cfRule>
  </conditionalFormatting>
  <conditionalFormatting sqref="Q896">
    <cfRule type="expression" dxfId="25524" priority="38439">
      <formula>$I896=0</formula>
    </cfRule>
  </conditionalFormatting>
  <conditionalFormatting sqref="U896">
    <cfRule type="expression" dxfId="25523" priority="38438">
      <formula>$I896=0</formula>
    </cfRule>
  </conditionalFormatting>
  <conditionalFormatting sqref="B897">
    <cfRule type="expression" dxfId="25522" priority="38434">
      <formula>$I897=0</formula>
    </cfRule>
  </conditionalFormatting>
  <conditionalFormatting sqref="C897:E897">
    <cfRule type="expression" dxfId="25521" priority="38433">
      <formula>$I897=0</formula>
    </cfRule>
  </conditionalFormatting>
  <conditionalFormatting sqref="D897:E897">
    <cfRule type="cellIs" dxfId="25520" priority="38431" operator="lessThan">
      <formula>0</formula>
    </cfRule>
    <cfRule type="cellIs" dxfId="25519" priority="38432" operator="lessThan">
      <formula>0</formula>
    </cfRule>
  </conditionalFormatting>
  <conditionalFormatting sqref="F897">
    <cfRule type="expression" dxfId="25518" priority="38430">
      <formula>$I897=0</formula>
    </cfRule>
  </conditionalFormatting>
  <conditionalFormatting sqref="G897:H897">
    <cfRule type="cellIs" dxfId="25517" priority="38427" operator="lessThan">
      <formula>0</formula>
    </cfRule>
    <cfRule type="cellIs" dxfId="25516" priority="38428" operator="lessThan">
      <formula>0</formula>
    </cfRule>
  </conditionalFormatting>
  <conditionalFormatting sqref="I897">
    <cfRule type="expression" dxfId="25515" priority="38426">
      <formula>$I897=0</formula>
    </cfRule>
  </conditionalFormatting>
  <conditionalFormatting sqref="J897">
    <cfRule type="expression" dxfId="25514" priority="38425">
      <formula>$I897=0</formula>
    </cfRule>
  </conditionalFormatting>
  <conditionalFormatting sqref="K897">
    <cfRule type="expression" dxfId="25513" priority="38422">
      <formula>$I897=0</formula>
    </cfRule>
  </conditionalFormatting>
  <conditionalFormatting sqref="M897">
    <cfRule type="expression" dxfId="25512" priority="38418">
      <formula>$I897=0</formula>
    </cfRule>
  </conditionalFormatting>
  <conditionalFormatting sqref="N897:P897">
    <cfRule type="expression" dxfId="25511" priority="38417">
      <formula>$I897=0</formula>
    </cfRule>
  </conditionalFormatting>
  <conditionalFormatting sqref="O897:P897">
    <cfRule type="cellIs" dxfId="25510" priority="38415" operator="lessThan">
      <formula>0</formula>
    </cfRule>
    <cfRule type="cellIs" dxfId="25509" priority="38416" operator="lessThan">
      <formula>0</formula>
    </cfRule>
  </conditionalFormatting>
  <conditionalFormatting sqref="Q897">
    <cfRule type="expression" dxfId="25508" priority="38414">
      <formula>$I897=0</formula>
    </cfRule>
  </conditionalFormatting>
  <conditionalFormatting sqref="R897:T897">
    <cfRule type="expression" dxfId="25507" priority="38413">
      <formula>$I897=0</formula>
    </cfRule>
  </conditionalFormatting>
  <conditionalFormatting sqref="S897:T897">
    <cfRule type="cellIs" dxfId="25506" priority="38411" operator="lessThan">
      <formula>0</formula>
    </cfRule>
    <cfRule type="cellIs" dxfId="25505" priority="38412" operator="lessThan">
      <formula>0</formula>
    </cfRule>
  </conditionalFormatting>
  <conditionalFormatting sqref="U897">
    <cfRule type="expression" dxfId="25504" priority="38410">
      <formula>$I897=0</formula>
    </cfRule>
  </conditionalFormatting>
  <conditionalFormatting sqref="B898">
    <cfRule type="expression" dxfId="25503" priority="38409">
      <formula>$I898=0</formula>
    </cfRule>
  </conditionalFormatting>
  <conditionalFormatting sqref="F898">
    <cfRule type="expression" dxfId="25502" priority="38408">
      <formula>$I898=0</formula>
    </cfRule>
  </conditionalFormatting>
  <conditionalFormatting sqref="I898">
    <cfRule type="expression" dxfId="25501" priority="38407">
      <formula>$I898=0</formula>
    </cfRule>
  </conditionalFormatting>
  <conditionalFormatting sqref="K898">
    <cfRule type="expression" dxfId="25500" priority="38406">
      <formula>$I898=0</formula>
    </cfRule>
  </conditionalFormatting>
  <conditionalFormatting sqref="M898">
    <cfRule type="expression" dxfId="25499" priority="38405">
      <formula>$I898=0</formula>
    </cfRule>
  </conditionalFormatting>
  <conditionalFormatting sqref="Q898">
    <cfRule type="expression" dxfId="25498" priority="38404">
      <formula>$I898=0</formula>
    </cfRule>
  </conditionalFormatting>
  <conditionalFormatting sqref="U898">
    <cfRule type="expression" dxfId="25497" priority="38403">
      <formula>$I898=0</formula>
    </cfRule>
  </conditionalFormatting>
  <conditionalFormatting sqref="B899">
    <cfRule type="expression" dxfId="25496" priority="38399">
      <formula>$I899=0</formula>
    </cfRule>
  </conditionalFormatting>
  <conditionalFormatting sqref="C899:E899">
    <cfRule type="expression" dxfId="25495" priority="38398">
      <formula>$I899=0</formula>
    </cfRule>
  </conditionalFormatting>
  <conditionalFormatting sqref="D899:E899">
    <cfRule type="cellIs" dxfId="25494" priority="38396" operator="lessThan">
      <formula>0</formula>
    </cfRule>
    <cfRule type="cellIs" dxfId="25493" priority="38397" operator="lessThan">
      <formula>0</formula>
    </cfRule>
  </conditionalFormatting>
  <conditionalFormatting sqref="F899">
    <cfRule type="expression" dxfId="25492" priority="38395">
      <formula>$I899=0</formula>
    </cfRule>
  </conditionalFormatting>
  <conditionalFormatting sqref="G899:H899">
    <cfRule type="cellIs" dxfId="25491" priority="38392" operator="lessThan">
      <formula>0</formula>
    </cfRule>
    <cfRule type="cellIs" dxfId="25490" priority="38393" operator="lessThan">
      <formula>0</formula>
    </cfRule>
  </conditionalFormatting>
  <conditionalFormatting sqref="I899">
    <cfRule type="expression" dxfId="25489" priority="38391">
      <formula>$I899=0</formula>
    </cfRule>
  </conditionalFormatting>
  <conditionalFormatting sqref="J899">
    <cfRule type="expression" dxfId="25488" priority="38390">
      <formula>$I899=0</formula>
    </cfRule>
  </conditionalFormatting>
  <conditionalFormatting sqref="K899">
    <cfRule type="expression" dxfId="25487" priority="38387">
      <formula>$I899=0</formula>
    </cfRule>
  </conditionalFormatting>
  <conditionalFormatting sqref="M899">
    <cfRule type="expression" dxfId="25486" priority="38383">
      <formula>$I899=0</formula>
    </cfRule>
  </conditionalFormatting>
  <conditionalFormatting sqref="N899:P899">
    <cfRule type="expression" dxfId="25485" priority="38382">
      <formula>$I899=0</formula>
    </cfRule>
  </conditionalFormatting>
  <conditionalFormatting sqref="O899:P899">
    <cfRule type="cellIs" dxfId="25484" priority="38380" operator="lessThan">
      <formula>0</formula>
    </cfRule>
    <cfRule type="cellIs" dxfId="25483" priority="38381" operator="lessThan">
      <formula>0</formula>
    </cfRule>
  </conditionalFormatting>
  <conditionalFormatting sqref="Q899">
    <cfRule type="expression" dxfId="25482" priority="38379">
      <formula>$I899=0</formula>
    </cfRule>
  </conditionalFormatting>
  <conditionalFormatting sqref="R899:T899">
    <cfRule type="expression" dxfId="25481" priority="38378">
      <formula>$I899=0</formula>
    </cfRule>
  </conditionalFormatting>
  <conditionalFormatting sqref="S899:T899">
    <cfRule type="cellIs" dxfId="25480" priority="38376" operator="lessThan">
      <formula>0</formula>
    </cfRule>
    <cfRule type="cellIs" dxfId="25479" priority="38377" operator="lessThan">
      <formula>0</formula>
    </cfRule>
  </conditionalFormatting>
  <conditionalFormatting sqref="U899">
    <cfRule type="expression" dxfId="25478" priority="38375">
      <formula>$I899=0</formula>
    </cfRule>
  </conditionalFormatting>
  <conditionalFormatting sqref="B900">
    <cfRule type="expression" dxfId="25477" priority="38374">
      <formula>$I900=0</formula>
    </cfRule>
  </conditionalFormatting>
  <conditionalFormatting sqref="F900">
    <cfRule type="expression" dxfId="25476" priority="38373">
      <formula>$I900=0</formula>
    </cfRule>
  </conditionalFormatting>
  <conditionalFormatting sqref="I900">
    <cfRule type="expression" dxfId="25475" priority="38372">
      <formula>$I900=0</formula>
    </cfRule>
  </conditionalFormatting>
  <conditionalFormatting sqref="K900">
    <cfRule type="expression" dxfId="25474" priority="38371">
      <formula>$I900=0</formula>
    </cfRule>
  </conditionalFormatting>
  <conditionalFormatting sqref="M900">
    <cfRule type="expression" dxfId="25473" priority="38370">
      <formula>$I900=0</formula>
    </cfRule>
  </conditionalFormatting>
  <conditionalFormatting sqref="Q900">
    <cfRule type="expression" dxfId="25472" priority="38369">
      <formula>$I900=0</formula>
    </cfRule>
  </conditionalFormatting>
  <conditionalFormatting sqref="U900">
    <cfRule type="expression" dxfId="25471" priority="38368">
      <formula>$I900=0</formula>
    </cfRule>
  </conditionalFormatting>
  <conditionalFormatting sqref="B901">
    <cfRule type="expression" dxfId="25470" priority="38364">
      <formula>$I901=0</formula>
    </cfRule>
  </conditionalFormatting>
  <conditionalFormatting sqref="C901:E901">
    <cfRule type="expression" dxfId="25469" priority="38363">
      <formula>$I901=0</formula>
    </cfRule>
  </conditionalFormatting>
  <conditionalFormatting sqref="D901:E901">
    <cfRule type="cellIs" dxfId="25468" priority="38361" operator="lessThan">
      <formula>0</formula>
    </cfRule>
    <cfRule type="cellIs" dxfId="25467" priority="38362" operator="lessThan">
      <formula>0</formula>
    </cfRule>
  </conditionalFormatting>
  <conditionalFormatting sqref="F901">
    <cfRule type="expression" dxfId="25466" priority="38360">
      <formula>$I901=0</formula>
    </cfRule>
  </conditionalFormatting>
  <conditionalFormatting sqref="G901:H901">
    <cfRule type="cellIs" dxfId="25465" priority="38357" operator="lessThan">
      <formula>0</formula>
    </cfRule>
    <cfRule type="cellIs" dxfId="25464" priority="38358" operator="lessThan">
      <formula>0</formula>
    </cfRule>
  </conditionalFormatting>
  <conditionalFormatting sqref="I901">
    <cfRule type="expression" dxfId="25463" priority="38356">
      <formula>$I901=0</formula>
    </cfRule>
  </conditionalFormatting>
  <conditionalFormatting sqref="J901">
    <cfRule type="expression" dxfId="25462" priority="38355">
      <formula>$I901=0</formula>
    </cfRule>
  </conditionalFormatting>
  <conditionalFormatting sqref="K901">
    <cfRule type="expression" dxfId="25461" priority="38352">
      <formula>$I901=0</formula>
    </cfRule>
  </conditionalFormatting>
  <conditionalFormatting sqref="M901">
    <cfRule type="expression" dxfId="25460" priority="38348">
      <formula>$I901=0</formula>
    </cfRule>
  </conditionalFormatting>
  <conditionalFormatting sqref="N901:P901">
    <cfRule type="expression" dxfId="25459" priority="38347">
      <formula>$I901=0</formula>
    </cfRule>
  </conditionalFormatting>
  <conditionalFormatting sqref="O901:P901">
    <cfRule type="cellIs" dxfId="25458" priority="38345" operator="lessThan">
      <formula>0</formula>
    </cfRule>
    <cfRule type="cellIs" dxfId="25457" priority="38346" operator="lessThan">
      <formula>0</formula>
    </cfRule>
  </conditionalFormatting>
  <conditionalFormatting sqref="Q901">
    <cfRule type="expression" dxfId="25456" priority="38344">
      <formula>$I901=0</formula>
    </cfRule>
  </conditionalFormatting>
  <conditionalFormatting sqref="R901:T901">
    <cfRule type="expression" dxfId="25455" priority="38343">
      <formula>$I901=0</formula>
    </cfRule>
  </conditionalFormatting>
  <conditionalFormatting sqref="S901:T901">
    <cfRule type="cellIs" dxfId="25454" priority="38341" operator="lessThan">
      <formula>0</formula>
    </cfRule>
    <cfRule type="cellIs" dxfId="25453" priority="38342" operator="lessThan">
      <formula>0</formula>
    </cfRule>
  </conditionalFormatting>
  <conditionalFormatting sqref="U901">
    <cfRule type="expression" dxfId="25452" priority="38340">
      <formula>$I901=0</formula>
    </cfRule>
  </conditionalFormatting>
  <conditionalFormatting sqref="B902">
    <cfRule type="expression" dxfId="25451" priority="38339">
      <formula>$I902=0</formula>
    </cfRule>
  </conditionalFormatting>
  <conditionalFormatting sqref="F902">
    <cfRule type="expression" dxfId="25450" priority="38338">
      <formula>$I902=0</formula>
    </cfRule>
  </conditionalFormatting>
  <conditionalFormatting sqref="I902">
    <cfRule type="expression" dxfId="25449" priority="38337">
      <formula>$I902=0</formula>
    </cfRule>
  </conditionalFormatting>
  <conditionalFormatting sqref="K902">
    <cfRule type="expression" dxfId="25448" priority="38336">
      <formula>$I902=0</formula>
    </cfRule>
  </conditionalFormatting>
  <conditionalFormatting sqref="M902">
    <cfRule type="expression" dxfId="25447" priority="38335">
      <formula>$I902=0</formula>
    </cfRule>
  </conditionalFormatting>
  <conditionalFormatting sqref="Q902">
    <cfRule type="expression" dxfId="25446" priority="38334">
      <formula>$I902=0</formula>
    </cfRule>
  </conditionalFormatting>
  <conditionalFormatting sqref="U902">
    <cfRule type="expression" dxfId="25445" priority="38333">
      <formula>$I902=0</formula>
    </cfRule>
  </conditionalFormatting>
  <conditionalFormatting sqref="B903">
    <cfRule type="expression" dxfId="25444" priority="38329">
      <formula>$I903=0</formula>
    </cfRule>
  </conditionalFormatting>
  <conditionalFormatting sqref="C903:E903">
    <cfRule type="expression" dxfId="25443" priority="38328">
      <formula>$I903=0</formula>
    </cfRule>
  </conditionalFormatting>
  <conditionalFormatting sqref="D903:E903">
    <cfRule type="cellIs" dxfId="25442" priority="38326" operator="lessThan">
      <formula>0</formula>
    </cfRule>
    <cfRule type="cellIs" dxfId="25441" priority="38327" operator="lessThan">
      <formula>0</formula>
    </cfRule>
  </conditionalFormatting>
  <conditionalFormatting sqref="F903">
    <cfRule type="expression" dxfId="25440" priority="38325">
      <formula>$I903=0</formula>
    </cfRule>
  </conditionalFormatting>
  <conditionalFormatting sqref="G903:H903">
    <cfRule type="cellIs" dxfId="25439" priority="38322" operator="lessThan">
      <formula>0</formula>
    </cfRule>
    <cfRule type="cellIs" dxfId="25438" priority="38323" operator="lessThan">
      <formula>0</formula>
    </cfRule>
  </conditionalFormatting>
  <conditionalFormatting sqref="I903">
    <cfRule type="expression" dxfId="25437" priority="38321">
      <formula>$I903=0</formula>
    </cfRule>
  </conditionalFormatting>
  <conditionalFormatting sqref="J903">
    <cfRule type="expression" dxfId="25436" priority="38320">
      <formula>$I903=0</formula>
    </cfRule>
  </conditionalFormatting>
  <conditionalFormatting sqref="K903">
    <cfRule type="expression" dxfId="25435" priority="38317">
      <formula>$I903=0</formula>
    </cfRule>
  </conditionalFormatting>
  <conditionalFormatting sqref="M903">
    <cfRule type="expression" dxfId="25434" priority="38313">
      <formula>$I903=0</formula>
    </cfRule>
  </conditionalFormatting>
  <conditionalFormatting sqref="N903:P903">
    <cfRule type="expression" dxfId="25433" priority="38312">
      <formula>$I903=0</formula>
    </cfRule>
  </conditionalFormatting>
  <conditionalFormatting sqref="O903:P903">
    <cfRule type="cellIs" dxfId="25432" priority="38310" operator="lessThan">
      <formula>0</formula>
    </cfRule>
    <cfRule type="cellIs" dxfId="25431" priority="38311" operator="lessThan">
      <formula>0</formula>
    </cfRule>
  </conditionalFormatting>
  <conditionalFormatting sqref="Q903">
    <cfRule type="expression" dxfId="25430" priority="38309">
      <formula>$I903=0</formula>
    </cfRule>
  </conditionalFormatting>
  <conditionalFormatting sqref="R903:T903">
    <cfRule type="expression" dxfId="25429" priority="38308">
      <formula>$I903=0</formula>
    </cfRule>
  </conditionalFormatting>
  <conditionalFormatting sqref="S903:T903">
    <cfRule type="cellIs" dxfId="25428" priority="38306" operator="lessThan">
      <formula>0</formula>
    </cfRule>
    <cfRule type="cellIs" dxfId="25427" priority="38307" operator="lessThan">
      <formula>0</formula>
    </cfRule>
  </conditionalFormatting>
  <conditionalFormatting sqref="U903">
    <cfRule type="expression" dxfId="25426" priority="38305">
      <formula>$I903=0</formula>
    </cfRule>
  </conditionalFormatting>
  <conditionalFormatting sqref="B904">
    <cfRule type="expression" dxfId="25425" priority="38304">
      <formula>$I904=0</formula>
    </cfRule>
  </conditionalFormatting>
  <conditionalFormatting sqref="F904">
    <cfRule type="expression" dxfId="25424" priority="38303">
      <formula>$I904=0</formula>
    </cfRule>
  </conditionalFormatting>
  <conditionalFormatting sqref="I904">
    <cfRule type="expression" dxfId="25423" priority="38302">
      <formula>$I904=0</formula>
    </cfRule>
  </conditionalFormatting>
  <conditionalFormatting sqref="K904">
    <cfRule type="expression" dxfId="25422" priority="38301">
      <formula>$I904=0</formula>
    </cfRule>
  </conditionalFormatting>
  <conditionalFormatting sqref="M904">
    <cfRule type="expression" dxfId="25421" priority="38300">
      <formula>$I904=0</formula>
    </cfRule>
  </conditionalFormatting>
  <conditionalFormatting sqref="Q904">
    <cfRule type="expression" dxfId="25420" priority="38299">
      <formula>$I904=0</formula>
    </cfRule>
  </conditionalFormatting>
  <conditionalFormatting sqref="U904">
    <cfRule type="expression" dxfId="25419" priority="38298">
      <formula>$I904=0</formula>
    </cfRule>
  </conditionalFormatting>
  <conditionalFormatting sqref="B905">
    <cfRule type="expression" dxfId="25418" priority="38294">
      <formula>$I905=0</formula>
    </cfRule>
  </conditionalFormatting>
  <conditionalFormatting sqref="C905:E905">
    <cfRule type="expression" dxfId="25417" priority="38293">
      <formula>$I905=0</formula>
    </cfRule>
  </conditionalFormatting>
  <conditionalFormatting sqref="D905:E905">
    <cfRule type="cellIs" dxfId="25416" priority="38291" operator="lessThan">
      <formula>0</formula>
    </cfRule>
    <cfRule type="cellIs" dxfId="25415" priority="38292" operator="lessThan">
      <formula>0</formula>
    </cfRule>
  </conditionalFormatting>
  <conditionalFormatting sqref="F905">
    <cfRule type="expression" dxfId="25414" priority="38290">
      <formula>$I905=0</formula>
    </cfRule>
  </conditionalFormatting>
  <conditionalFormatting sqref="G905:H905">
    <cfRule type="cellIs" dxfId="25413" priority="38287" operator="lessThan">
      <formula>0</formula>
    </cfRule>
    <cfRule type="cellIs" dxfId="25412" priority="38288" operator="lessThan">
      <formula>0</formula>
    </cfRule>
  </conditionalFormatting>
  <conditionalFormatting sqref="I905">
    <cfRule type="expression" dxfId="25411" priority="38286">
      <formula>$I905=0</formula>
    </cfRule>
  </conditionalFormatting>
  <conditionalFormatting sqref="J905">
    <cfRule type="expression" dxfId="25410" priority="38285">
      <formula>$I905=0</formula>
    </cfRule>
  </conditionalFormatting>
  <conditionalFormatting sqref="K905">
    <cfRule type="expression" dxfId="25409" priority="38282">
      <formula>$I905=0</formula>
    </cfRule>
  </conditionalFormatting>
  <conditionalFormatting sqref="M905">
    <cfRule type="expression" dxfId="25408" priority="38278">
      <formula>$I905=0</formula>
    </cfRule>
  </conditionalFormatting>
  <conditionalFormatting sqref="N905:P905">
    <cfRule type="expression" dxfId="25407" priority="38277">
      <formula>$I905=0</formula>
    </cfRule>
  </conditionalFormatting>
  <conditionalFormatting sqref="O905:P905">
    <cfRule type="cellIs" dxfId="25406" priority="38275" operator="lessThan">
      <formula>0</formula>
    </cfRule>
    <cfRule type="cellIs" dxfId="25405" priority="38276" operator="lessThan">
      <formula>0</formula>
    </cfRule>
  </conditionalFormatting>
  <conditionalFormatting sqref="Q905">
    <cfRule type="expression" dxfId="25404" priority="38274">
      <formula>$I905=0</formula>
    </cfRule>
  </conditionalFormatting>
  <conditionalFormatting sqref="R905:T905">
    <cfRule type="expression" dxfId="25403" priority="38273">
      <formula>$I905=0</formula>
    </cfRule>
  </conditionalFormatting>
  <conditionalFormatting sqref="S905:T905">
    <cfRule type="cellIs" dxfId="25402" priority="38271" operator="lessThan">
      <formula>0</formula>
    </cfRule>
    <cfRule type="cellIs" dxfId="25401" priority="38272" operator="lessThan">
      <formula>0</formula>
    </cfRule>
  </conditionalFormatting>
  <conditionalFormatting sqref="U905">
    <cfRule type="expression" dxfId="25400" priority="38270">
      <formula>$I905=0</formula>
    </cfRule>
  </conditionalFormatting>
  <conditionalFormatting sqref="B906">
    <cfRule type="expression" dxfId="25399" priority="38269">
      <formula>$I906=0</formula>
    </cfRule>
  </conditionalFormatting>
  <conditionalFormatting sqref="F906">
    <cfRule type="expression" dxfId="25398" priority="38268">
      <formula>$I906=0</formula>
    </cfRule>
  </conditionalFormatting>
  <conditionalFormatting sqref="I906">
    <cfRule type="expression" dxfId="25397" priority="38267">
      <formula>$I906=0</formula>
    </cfRule>
  </conditionalFormatting>
  <conditionalFormatting sqref="K906">
    <cfRule type="expression" dxfId="25396" priority="38266">
      <formula>$I906=0</formula>
    </cfRule>
  </conditionalFormatting>
  <conditionalFormatting sqref="M906">
    <cfRule type="expression" dxfId="25395" priority="38265">
      <formula>$I906=0</formula>
    </cfRule>
  </conditionalFormatting>
  <conditionalFormatting sqref="Q906">
    <cfRule type="expression" dxfId="25394" priority="38264">
      <formula>$I906=0</formula>
    </cfRule>
  </conditionalFormatting>
  <conditionalFormatting sqref="U906">
    <cfRule type="expression" dxfId="25393" priority="38263">
      <formula>$I906=0</formula>
    </cfRule>
  </conditionalFormatting>
  <conditionalFormatting sqref="B907">
    <cfRule type="expression" dxfId="25392" priority="38259">
      <formula>$I907=0</formula>
    </cfRule>
  </conditionalFormatting>
  <conditionalFormatting sqref="C907:E907">
    <cfRule type="expression" dxfId="25391" priority="38258">
      <formula>$I907=0</formula>
    </cfRule>
  </conditionalFormatting>
  <conditionalFormatting sqref="D907:E907">
    <cfRule type="cellIs" dxfId="25390" priority="38256" operator="lessThan">
      <formula>0</formula>
    </cfRule>
    <cfRule type="cellIs" dxfId="25389" priority="38257" operator="lessThan">
      <formula>0</formula>
    </cfRule>
  </conditionalFormatting>
  <conditionalFormatting sqref="F907">
    <cfRule type="expression" dxfId="25388" priority="38255">
      <formula>$I907=0</formula>
    </cfRule>
  </conditionalFormatting>
  <conditionalFormatting sqref="G907:H907">
    <cfRule type="cellIs" dxfId="25387" priority="38252" operator="lessThan">
      <formula>0</formula>
    </cfRule>
    <cfRule type="cellIs" dxfId="25386" priority="38253" operator="lessThan">
      <formula>0</formula>
    </cfRule>
  </conditionalFormatting>
  <conditionalFormatting sqref="I907">
    <cfRule type="expression" dxfId="25385" priority="38251">
      <formula>$I907=0</formula>
    </cfRule>
  </conditionalFormatting>
  <conditionalFormatting sqref="J907">
    <cfRule type="expression" dxfId="25384" priority="38250">
      <formula>$I907=0</formula>
    </cfRule>
  </conditionalFormatting>
  <conditionalFormatting sqref="K907">
    <cfRule type="expression" dxfId="25383" priority="38247">
      <formula>$I907=0</formula>
    </cfRule>
  </conditionalFormatting>
  <conditionalFormatting sqref="M907">
    <cfRule type="expression" dxfId="25382" priority="38243">
      <formula>$I907=0</formula>
    </cfRule>
  </conditionalFormatting>
  <conditionalFormatting sqref="N907:P907">
    <cfRule type="expression" dxfId="25381" priority="38242">
      <formula>$I907=0</formula>
    </cfRule>
  </conditionalFormatting>
  <conditionalFormatting sqref="O907:P907">
    <cfRule type="cellIs" dxfId="25380" priority="38240" operator="lessThan">
      <formula>0</formula>
    </cfRule>
    <cfRule type="cellIs" dxfId="25379" priority="38241" operator="lessThan">
      <formula>0</formula>
    </cfRule>
  </conditionalFormatting>
  <conditionalFormatting sqref="Q907">
    <cfRule type="expression" dxfId="25378" priority="38239">
      <formula>$I907=0</formula>
    </cfRule>
  </conditionalFormatting>
  <conditionalFormatting sqref="R907:T907">
    <cfRule type="expression" dxfId="25377" priority="38238">
      <formula>$I907=0</formula>
    </cfRule>
  </conditionalFormatting>
  <conditionalFormatting sqref="S907:T907">
    <cfRule type="cellIs" dxfId="25376" priority="38236" operator="lessThan">
      <formula>0</formula>
    </cfRule>
    <cfRule type="cellIs" dxfId="25375" priority="38237" operator="lessThan">
      <formula>0</formula>
    </cfRule>
  </conditionalFormatting>
  <conditionalFormatting sqref="U907">
    <cfRule type="expression" dxfId="25374" priority="38235">
      <formula>$I907=0</formula>
    </cfRule>
  </conditionalFormatting>
  <conditionalFormatting sqref="B908">
    <cfRule type="expression" dxfId="25373" priority="38234">
      <formula>$I908=0</formula>
    </cfRule>
  </conditionalFormatting>
  <conditionalFormatting sqref="F908">
    <cfRule type="expression" dxfId="25372" priority="38233">
      <formula>$I908=0</formula>
    </cfRule>
  </conditionalFormatting>
  <conditionalFormatting sqref="I908">
    <cfRule type="expression" dxfId="25371" priority="38232">
      <formula>$I908=0</formula>
    </cfRule>
  </conditionalFormatting>
  <conditionalFormatting sqref="K908">
    <cfRule type="expression" dxfId="25370" priority="38231">
      <formula>$I908=0</formula>
    </cfRule>
  </conditionalFormatting>
  <conditionalFormatting sqref="M908">
    <cfRule type="expression" dxfId="25369" priority="38230">
      <formula>$I908=0</formula>
    </cfRule>
  </conditionalFormatting>
  <conditionalFormatting sqref="Q908">
    <cfRule type="expression" dxfId="25368" priority="38229">
      <formula>$I908=0</formula>
    </cfRule>
  </conditionalFormatting>
  <conditionalFormatting sqref="U908">
    <cfRule type="expression" dxfId="25367" priority="38228">
      <formula>$I908=0</formula>
    </cfRule>
  </conditionalFormatting>
  <conditionalFormatting sqref="B909">
    <cfRule type="expression" dxfId="25366" priority="38224">
      <formula>$I909=0</formula>
    </cfRule>
  </conditionalFormatting>
  <conditionalFormatting sqref="C909:E909">
    <cfRule type="expression" dxfId="25365" priority="38223">
      <formula>$I909=0</formula>
    </cfRule>
  </conditionalFormatting>
  <conditionalFormatting sqref="D909:E909">
    <cfRule type="cellIs" dxfId="25364" priority="38221" operator="lessThan">
      <formula>0</formula>
    </cfRule>
    <cfRule type="cellIs" dxfId="25363" priority="38222" operator="lessThan">
      <formula>0</formula>
    </cfRule>
  </conditionalFormatting>
  <conditionalFormatting sqref="F909">
    <cfRule type="expression" dxfId="25362" priority="38220">
      <formula>$I909=0</formula>
    </cfRule>
  </conditionalFormatting>
  <conditionalFormatting sqref="G909:H909">
    <cfRule type="cellIs" dxfId="25361" priority="38217" operator="lessThan">
      <formula>0</formula>
    </cfRule>
    <cfRule type="cellIs" dxfId="25360" priority="38218" operator="lessThan">
      <formula>0</formula>
    </cfRule>
  </conditionalFormatting>
  <conditionalFormatting sqref="I909">
    <cfRule type="expression" dxfId="25359" priority="38216">
      <formula>$I909=0</formula>
    </cfRule>
  </conditionalFormatting>
  <conditionalFormatting sqref="J909">
    <cfRule type="expression" dxfId="25358" priority="38215">
      <formula>$I909=0</formula>
    </cfRule>
  </conditionalFormatting>
  <conditionalFormatting sqref="K909">
    <cfRule type="expression" dxfId="25357" priority="38212">
      <formula>$I909=0</formula>
    </cfRule>
  </conditionalFormatting>
  <conditionalFormatting sqref="M909">
    <cfRule type="expression" dxfId="25356" priority="38208">
      <formula>$I909=0</formula>
    </cfRule>
  </conditionalFormatting>
  <conditionalFormatting sqref="N909:P909">
    <cfRule type="expression" dxfId="25355" priority="38207">
      <formula>$I909=0</formula>
    </cfRule>
  </conditionalFormatting>
  <conditionalFormatting sqref="O909:P909">
    <cfRule type="cellIs" dxfId="25354" priority="38205" operator="lessThan">
      <formula>0</formula>
    </cfRule>
    <cfRule type="cellIs" dxfId="25353" priority="38206" operator="lessThan">
      <formula>0</formula>
    </cfRule>
  </conditionalFormatting>
  <conditionalFormatting sqref="Q909">
    <cfRule type="expression" dxfId="25352" priority="38204">
      <formula>$I909=0</formula>
    </cfRule>
  </conditionalFormatting>
  <conditionalFormatting sqref="R909:T909">
    <cfRule type="expression" dxfId="25351" priority="38203">
      <formula>$I909=0</formula>
    </cfRule>
  </conditionalFormatting>
  <conditionalFormatting sqref="S909:T909">
    <cfRule type="cellIs" dxfId="25350" priority="38201" operator="lessThan">
      <formula>0</formula>
    </cfRule>
    <cfRule type="cellIs" dxfId="25349" priority="38202" operator="lessThan">
      <formula>0</formula>
    </cfRule>
  </conditionalFormatting>
  <conditionalFormatting sqref="U909">
    <cfRule type="expression" dxfId="25348" priority="38200">
      <formula>$I909=0</formula>
    </cfRule>
  </conditionalFormatting>
  <conditionalFormatting sqref="B910">
    <cfRule type="expression" dxfId="25347" priority="38199">
      <formula>$I910=0</formula>
    </cfRule>
  </conditionalFormatting>
  <conditionalFormatting sqref="F910">
    <cfRule type="expression" dxfId="25346" priority="38198">
      <formula>$I910=0</formula>
    </cfRule>
  </conditionalFormatting>
  <conditionalFormatting sqref="I910">
    <cfRule type="expression" dxfId="25345" priority="38197">
      <formula>$I910=0</formula>
    </cfRule>
  </conditionalFormatting>
  <conditionalFormatting sqref="K910">
    <cfRule type="expression" dxfId="25344" priority="38196">
      <formula>$I910=0</formula>
    </cfRule>
  </conditionalFormatting>
  <conditionalFormatting sqref="M910">
    <cfRule type="expression" dxfId="25343" priority="38195">
      <formula>$I910=0</formula>
    </cfRule>
  </conditionalFormatting>
  <conditionalFormatting sqref="Q910">
    <cfRule type="expression" dxfId="25342" priority="38194">
      <formula>$I910=0</formula>
    </cfRule>
  </conditionalFormatting>
  <conditionalFormatting sqref="U910">
    <cfRule type="expression" dxfId="25341" priority="38193">
      <formula>$I910=0</formula>
    </cfRule>
  </conditionalFormatting>
  <conditionalFormatting sqref="B911">
    <cfRule type="expression" dxfId="25340" priority="38189">
      <formula>$I911=0</formula>
    </cfRule>
  </conditionalFormatting>
  <conditionalFormatting sqref="C911:E911">
    <cfRule type="expression" dxfId="25339" priority="38188">
      <formula>$I911=0</formula>
    </cfRule>
  </conditionalFormatting>
  <conditionalFormatting sqref="D911:E911">
    <cfRule type="cellIs" dxfId="25338" priority="38186" operator="lessThan">
      <formula>0</formula>
    </cfRule>
    <cfRule type="cellIs" dxfId="25337" priority="38187" operator="lessThan">
      <formula>0</formula>
    </cfRule>
  </conditionalFormatting>
  <conditionalFormatting sqref="F911">
    <cfRule type="expression" dxfId="25336" priority="38185">
      <formula>$I911=0</formula>
    </cfRule>
  </conditionalFormatting>
  <conditionalFormatting sqref="G911:H911">
    <cfRule type="cellIs" dxfId="25335" priority="38182" operator="lessThan">
      <formula>0</formula>
    </cfRule>
    <cfRule type="cellIs" dxfId="25334" priority="38183" operator="lessThan">
      <formula>0</formula>
    </cfRule>
  </conditionalFormatting>
  <conditionalFormatting sqref="I911">
    <cfRule type="expression" dxfId="25333" priority="38181">
      <formula>$I911=0</formula>
    </cfRule>
  </conditionalFormatting>
  <conditionalFormatting sqref="J911">
    <cfRule type="expression" dxfId="25332" priority="38180">
      <formula>$I911=0</formula>
    </cfRule>
  </conditionalFormatting>
  <conditionalFormatting sqref="K911">
    <cfRule type="expression" dxfId="25331" priority="38177">
      <formula>$I911=0</formula>
    </cfRule>
  </conditionalFormatting>
  <conditionalFormatting sqref="M911">
    <cfRule type="expression" dxfId="25330" priority="38173">
      <formula>$I911=0</formula>
    </cfRule>
  </conditionalFormatting>
  <conditionalFormatting sqref="N911:P911">
    <cfRule type="expression" dxfId="25329" priority="38172">
      <formula>$I911=0</formula>
    </cfRule>
  </conditionalFormatting>
  <conditionalFormatting sqref="O911:P911">
    <cfRule type="cellIs" dxfId="25328" priority="38170" operator="lessThan">
      <formula>0</formula>
    </cfRule>
    <cfRule type="cellIs" dxfId="25327" priority="38171" operator="lessThan">
      <formula>0</formula>
    </cfRule>
  </conditionalFormatting>
  <conditionalFormatting sqref="Q911">
    <cfRule type="expression" dxfId="25326" priority="38169">
      <formula>$I911=0</formula>
    </cfRule>
  </conditionalFormatting>
  <conditionalFormatting sqref="R911:T911">
    <cfRule type="expression" dxfId="25325" priority="38168">
      <formula>$I911=0</formula>
    </cfRule>
  </conditionalFormatting>
  <conditionalFormatting sqref="S911:T911">
    <cfRule type="cellIs" dxfId="25324" priority="38166" operator="lessThan">
      <formula>0</formula>
    </cfRule>
    <cfRule type="cellIs" dxfId="25323" priority="38167" operator="lessThan">
      <formula>0</formula>
    </cfRule>
  </conditionalFormatting>
  <conditionalFormatting sqref="U911">
    <cfRule type="expression" dxfId="25322" priority="38165">
      <formula>$I911=0</formula>
    </cfRule>
  </conditionalFormatting>
  <conditionalFormatting sqref="B912">
    <cfRule type="expression" dxfId="25321" priority="38164">
      <formula>$I912=0</formula>
    </cfRule>
  </conditionalFormatting>
  <conditionalFormatting sqref="F912">
    <cfRule type="expression" dxfId="25320" priority="38163">
      <formula>$I912=0</formula>
    </cfRule>
  </conditionalFormatting>
  <conditionalFormatting sqref="I912">
    <cfRule type="expression" dxfId="25319" priority="38162">
      <formula>$I912=0</formula>
    </cfRule>
  </conditionalFormatting>
  <conditionalFormatting sqref="K912">
    <cfRule type="expression" dxfId="25318" priority="38161">
      <formula>$I912=0</formula>
    </cfRule>
  </conditionalFormatting>
  <conditionalFormatting sqref="M912">
    <cfRule type="expression" dxfId="25317" priority="38160">
      <formula>$I912=0</formula>
    </cfRule>
  </conditionalFormatting>
  <conditionalFormatting sqref="Q912">
    <cfRule type="expression" dxfId="25316" priority="38159">
      <formula>$I912=0</formula>
    </cfRule>
  </conditionalFormatting>
  <conditionalFormatting sqref="U912">
    <cfRule type="expression" dxfId="25315" priority="38158">
      <formula>$I912=0</formula>
    </cfRule>
  </conditionalFormatting>
  <conditionalFormatting sqref="B913">
    <cfRule type="expression" dxfId="25314" priority="38154">
      <formula>$I913=0</formula>
    </cfRule>
  </conditionalFormatting>
  <conditionalFormatting sqref="C913:E913">
    <cfRule type="expression" dxfId="25313" priority="38153">
      <formula>$I913=0</formula>
    </cfRule>
  </conditionalFormatting>
  <conditionalFormatting sqref="D913:E913">
    <cfRule type="cellIs" dxfId="25312" priority="38151" operator="lessThan">
      <formula>0</formula>
    </cfRule>
    <cfRule type="cellIs" dxfId="25311" priority="38152" operator="lessThan">
      <formula>0</formula>
    </cfRule>
  </conditionalFormatting>
  <conditionalFormatting sqref="F913">
    <cfRule type="expression" dxfId="25310" priority="38150">
      <formula>$I913=0</formula>
    </cfRule>
  </conditionalFormatting>
  <conditionalFormatting sqref="G913:H913">
    <cfRule type="cellIs" dxfId="25309" priority="38147" operator="lessThan">
      <formula>0</formula>
    </cfRule>
    <cfRule type="cellIs" dxfId="25308" priority="38148" operator="lessThan">
      <formula>0</formula>
    </cfRule>
  </conditionalFormatting>
  <conditionalFormatting sqref="I913">
    <cfRule type="expression" dxfId="25307" priority="38146">
      <formula>$I913=0</formula>
    </cfRule>
  </conditionalFormatting>
  <conditionalFormatting sqref="J913">
    <cfRule type="expression" dxfId="25306" priority="38145">
      <formula>$I913=0</formula>
    </cfRule>
  </conditionalFormatting>
  <conditionalFormatting sqref="K913">
    <cfRule type="expression" dxfId="25305" priority="38142">
      <formula>$I913=0</formula>
    </cfRule>
  </conditionalFormatting>
  <conditionalFormatting sqref="M913">
    <cfRule type="expression" dxfId="25304" priority="38138">
      <formula>$I913=0</formula>
    </cfRule>
  </conditionalFormatting>
  <conditionalFormatting sqref="N913:P913">
    <cfRule type="expression" dxfId="25303" priority="38137">
      <formula>$I913=0</formula>
    </cfRule>
  </conditionalFormatting>
  <conditionalFormatting sqref="O913:P913">
    <cfRule type="cellIs" dxfId="25302" priority="38135" operator="lessThan">
      <formula>0</formula>
    </cfRule>
    <cfRule type="cellIs" dxfId="25301" priority="38136" operator="lessThan">
      <formula>0</formula>
    </cfRule>
  </conditionalFormatting>
  <conditionalFormatting sqref="Q913">
    <cfRule type="expression" dxfId="25300" priority="38134">
      <formula>$I913=0</formula>
    </cfRule>
  </conditionalFormatting>
  <conditionalFormatting sqref="R913:T913">
    <cfRule type="expression" dxfId="25299" priority="38133">
      <formula>$I913=0</formula>
    </cfRule>
  </conditionalFormatting>
  <conditionalFormatting sqref="S913:T913">
    <cfRule type="cellIs" dxfId="25298" priority="38131" operator="lessThan">
      <formula>0</formula>
    </cfRule>
    <cfRule type="cellIs" dxfId="25297" priority="38132" operator="lessThan">
      <formula>0</formula>
    </cfRule>
  </conditionalFormatting>
  <conditionalFormatting sqref="U913">
    <cfRule type="expression" dxfId="25296" priority="38130">
      <formula>$I913=0</formula>
    </cfRule>
  </conditionalFormatting>
  <conditionalFormatting sqref="B914">
    <cfRule type="expression" dxfId="25295" priority="38129">
      <formula>$I914=0</formula>
    </cfRule>
  </conditionalFormatting>
  <conditionalFormatting sqref="F914">
    <cfRule type="expression" dxfId="25294" priority="38128">
      <formula>$I914=0</formula>
    </cfRule>
  </conditionalFormatting>
  <conditionalFormatting sqref="I914">
    <cfRule type="expression" dxfId="25293" priority="38127">
      <formula>$I914=0</formula>
    </cfRule>
  </conditionalFormatting>
  <conditionalFormatting sqref="K914">
    <cfRule type="expression" dxfId="25292" priority="38126">
      <formula>$I914=0</formula>
    </cfRule>
  </conditionalFormatting>
  <conditionalFormatting sqref="M914">
    <cfRule type="expression" dxfId="25291" priority="38125">
      <formula>$I914=0</formula>
    </cfRule>
  </conditionalFormatting>
  <conditionalFormatting sqref="Q914">
    <cfRule type="expression" dxfId="25290" priority="38124">
      <formula>$I914=0</formula>
    </cfRule>
  </conditionalFormatting>
  <conditionalFormatting sqref="U914">
    <cfRule type="expression" dxfId="25289" priority="38123">
      <formula>$I914=0</formula>
    </cfRule>
  </conditionalFormatting>
  <conditionalFormatting sqref="B915">
    <cfRule type="expression" dxfId="25288" priority="38119">
      <formula>$I915=0</formula>
    </cfRule>
  </conditionalFormatting>
  <conditionalFormatting sqref="C915:E915">
    <cfRule type="expression" dxfId="25287" priority="38118">
      <formula>$I915=0</formula>
    </cfRule>
  </conditionalFormatting>
  <conditionalFormatting sqref="D915:E915">
    <cfRule type="cellIs" dxfId="25286" priority="38116" operator="lessThan">
      <formula>0</formula>
    </cfRule>
    <cfRule type="cellIs" dxfId="25285" priority="38117" operator="lessThan">
      <formula>0</formula>
    </cfRule>
  </conditionalFormatting>
  <conditionalFormatting sqref="F915">
    <cfRule type="expression" dxfId="25284" priority="38115">
      <formula>$I915=0</formula>
    </cfRule>
  </conditionalFormatting>
  <conditionalFormatting sqref="G915:H915">
    <cfRule type="cellIs" dxfId="25283" priority="38112" operator="lessThan">
      <formula>0</formula>
    </cfRule>
    <cfRule type="cellIs" dxfId="25282" priority="38113" operator="lessThan">
      <formula>0</formula>
    </cfRule>
  </conditionalFormatting>
  <conditionalFormatting sqref="I915">
    <cfRule type="expression" dxfId="25281" priority="38111">
      <formula>$I915=0</formula>
    </cfRule>
  </conditionalFormatting>
  <conditionalFormatting sqref="J915">
    <cfRule type="expression" dxfId="25280" priority="38110">
      <formula>$I915=0</formula>
    </cfRule>
  </conditionalFormatting>
  <conditionalFormatting sqref="K915">
    <cfRule type="expression" dxfId="25279" priority="38107">
      <formula>$I915=0</formula>
    </cfRule>
  </conditionalFormatting>
  <conditionalFormatting sqref="M915">
    <cfRule type="expression" dxfId="25278" priority="38103">
      <formula>$I915=0</formula>
    </cfRule>
  </conditionalFormatting>
  <conditionalFormatting sqref="N915:P915">
    <cfRule type="expression" dxfId="25277" priority="38102">
      <formula>$I915=0</formula>
    </cfRule>
  </conditionalFormatting>
  <conditionalFormatting sqref="O915:P915">
    <cfRule type="cellIs" dxfId="25276" priority="38100" operator="lessThan">
      <formula>0</formula>
    </cfRule>
    <cfRule type="cellIs" dxfId="25275" priority="38101" operator="lessThan">
      <formula>0</formula>
    </cfRule>
  </conditionalFormatting>
  <conditionalFormatting sqref="Q915">
    <cfRule type="expression" dxfId="25274" priority="38099">
      <formula>$I915=0</formula>
    </cfRule>
  </conditionalFormatting>
  <conditionalFormatting sqref="R915:T915">
    <cfRule type="expression" dxfId="25273" priority="38098">
      <formula>$I915=0</formula>
    </cfRule>
  </conditionalFormatting>
  <conditionalFormatting sqref="S915:T915">
    <cfRule type="cellIs" dxfId="25272" priority="38096" operator="lessThan">
      <formula>0</formula>
    </cfRule>
    <cfRule type="cellIs" dxfId="25271" priority="38097" operator="lessThan">
      <formula>0</formula>
    </cfRule>
  </conditionalFormatting>
  <conditionalFormatting sqref="U915">
    <cfRule type="expression" dxfId="25270" priority="38095">
      <formula>$I915=0</formula>
    </cfRule>
  </conditionalFormatting>
  <conditionalFormatting sqref="B916">
    <cfRule type="expression" dxfId="25269" priority="38094">
      <formula>$I916=0</formula>
    </cfRule>
  </conditionalFormatting>
  <conditionalFormatting sqref="F916">
    <cfRule type="expression" dxfId="25268" priority="38093">
      <formula>$I916=0</formula>
    </cfRule>
  </conditionalFormatting>
  <conditionalFormatting sqref="I916">
    <cfRule type="expression" dxfId="25267" priority="38092">
      <formula>$I916=0</formula>
    </cfRule>
  </conditionalFormatting>
  <conditionalFormatting sqref="K916">
    <cfRule type="expression" dxfId="25266" priority="38091">
      <formula>$I916=0</formula>
    </cfRule>
  </conditionalFormatting>
  <conditionalFormatting sqref="M916">
    <cfRule type="expression" dxfId="25265" priority="38090">
      <formula>$I916=0</formula>
    </cfRule>
  </conditionalFormatting>
  <conditionalFormatting sqref="Q916">
    <cfRule type="expression" dxfId="25264" priority="38089">
      <formula>$I916=0</formula>
    </cfRule>
  </conditionalFormatting>
  <conditionalFormatting sqref="U916">
    <cfRule type="expression" dxfId="25263" priority="38088">
      <formula>$I916=0</formula>
    </cfRule>
  </conditionalFormatting>
  <conditionalFormatting sqref="B917">
    <cfRule type="expression" dxfId="25262" priority="38084">
      <formula>$I917=0</formula>
    </cfRule>
  </conditionalFormatting>
  <conditionalFormatting sqref="C917:E917">
    <cfRule type="expression" dxfId="25261" priority="38083">
      <formula>$I917=0</formula>
    </cfRule>
  </conditionalFormatting>
  <conditionalFormatting sqref="D917:E917">
    <cfRule type="cellIs" dxfId="25260" priority="38081" operator="lessThan">
      <formula>0</formula>
    </cfRule>
    <cfRule type="cellIs" dxfId="25259" priority="38082" operator="lessThan">
      <formula>0</formula>
    </cfRule>
  </conditionalFormatting>
  <conditionalFormatting sqref="F917">
    <cfRule type="expression" dxfId="25258" priority="38080">
      <formula>$I917=0</formula>
    </cfRule>
  </conditionalFormatting>
  <conditionalFormatting sqref="G917:H917">
    <cfRule type="cellIs" dxfId="25257" priority="38077" operator="lessThan">
      <formula>0</formula>
    </cfRule>
    <cfRule type="cellIs" dxfId="25256" priority="38078" operator="lessThan">
      <formula>0</formula>
    </cfRule>
  </conditionalFormatting>
  <conditionalFormatting sqref="I917">
    <cfRule type="expression" dxfId="25255" priority="38076">
      <formula>$I917=0</formula>
    </cfRule>
  </conditionalFormatting>
  <conditionalFormatting sqref="J917">
    <cfRule type="expression" dxfId="25254" priority="38075">
      <formula>$I917=0</formula>
    </cfRule>
  </conditionalFormatting>
  <conditionalFormatting sqref="K917">
    <cfRule type="expression" dxfId="25253" priority="38072">
      <formula>$I917=0</formula>
    </cfRule>
  </conditionalFormatting>
  <conditionalFormatting sqref="M917">
    <cfRule type="expression" dxfId="25252" priority="38068">
      <formula>$I917=0</formula>
    </cfRule>
  </conditionalFormatting>
  <conditionalFormatting sqref="N917:P917">
    <cfRule type="expression" dxfId="25251" priority="38067">
      <formula>$I917=0</formula>
    </cfRule>
  </conditionalFormatting>
  <conditionalFormatting sqref="O917:P917">
    <cfRule type="cellIs" dxfId="25250" priority="38065" operator="lessThan">
      <formula>0</formula>
    </cfRule>
    <cfRule type="cellIs" dxfId="25249" priority="38066" operator="lessThan">
      <formula>0</formula>
    </cfRule>
  </conditionalFormatting>
  <conditionalFormatting sqref="Q917">
    <cfRule type="expression" dxfId="25248" priority="38064">
      <formula>$I917=0</formula>
    </cfRule>
  </conditionalFormatting>
  <conditionalFormatting sqref="R917:T917">
    <cfRule type="expression" dxfId="25247" priority="38063">
      <formula>$I917=0</formula>
    </cfRule>
  </conditionalFormatting>
  <conditionalFormatting sqref="S917:T917">
    <cfRule type="cellIs" dxfId="25246" priority="38061" operator="lessThan">
      <formula>0</formula>
    </cfRule>
    <cfRule type="cellIs" dxfId="25245" priority="38062" operator="lessThan">
      <formula>0</formula>
    </cfRule>
  </conditionalFormatting>
  <conditionalFormatting sqref="U917">
    <cfRule type="expression" dxfId="25244" priority="38060">
      <formula>$I917=0</formula>
    </cfRule>
  </conditionalFormatting>
  <conditionalFormatting sqref="B918">
    <cfRule type="expression" dxfId="25243" priority="38059">
      <formula>$I918=0</formula>
    </cfRule>
  </conditionalFormatting>
  <conditionalFormatting sqref="F918">
    <cfRule type="expression" dxfId="25242" priority="38058">
      <formula>$I918=0</formula>
    </cfRule>
  </conditionalFormatting>
  <conditionalFormatting sqref="I918">
    <cfRule type="expression" dxfId="25241" priority="38057">
      <formula>$I918=0</formula>
    </cfRule>
  </conditionalFormatting>
  <conditionalFormatting sqref="K918">
    <cfRule type="expression" dxfId="25240" priority="38056">
      <formula>$I918=0</formula>
    </cfRule>
  </conditionalFormatting>
  <conditionalFormatting sqref="M918">
    <cfRule type="expression" dxfId="25239" priority="38055">
      <formula>$I918=0</formula>
    </cfRule>
  </conditionalFormatting>
  <conditionalFormatting sqref="Q918">
    <cfRule type="expression" dxfId="25238" priority="38054">
      <formula>$I918=0</formula>
    </cfRule>
  </conditionalFormatting>
  <conditionalFormatting sqref="U918">
    <cfRule type="expression" dxfId="25237" priority="38053">
      <formula>$I918=0</formula>
    </cfRule>
  </conditionalFormatting>
  <conditionalFormatting sqref="B919">
    <cfRule type="expression" dxfId="25236" priority="38049">
      <formula>$I919=0</formula>
    </cfRule>
  </conditionalFormatting>
  <conditionalFormatting sqref="C919:E919">
    <cfRule type="expression" dxfId="25235" priority="38048">
      <formula>$I919=0</formula>
    </cfRule>
  </conditionalFormatting>
  <conditionalFormatting sqref="D919:E919">
    <cfRule type="cellIs" dxfId="25234" priority="38046" operator="lessThan">
      <formula>0</formula>
    </cfRule>
    <cfRule type="cellIs" dxfId="25233" priority="38047" operator="lessThan">
      <formula>0</formula>
    </cfRule>
  </conditionalFormatting>
  <conditionalFormatting sqref="F919">
    <cfRule type="expression" dxfId="25232" priority="38045">
      <formula>$I919=0</formula>
    </cfRule>
  </conditionalFormatting>
  <conditionalFormatting sqref="G919:H919">
    <cfRule type="cellIs" dxfId="25231" priority="38042" operator="lessThan">
      <formula>0</formula>
    </cfRule>
    <cfRule type="cellIs" dxfId="25230" priority="38043" operator="lessThan">
      <formula>0</formula>
    </cfRule>
  </conditionalFormatting>
  <conditionalFormatting sqref="I919">
    <cfRule type="expression" dxfId="25229" priority="38041">
      <formula>$I919=0</formula>
    </cfRule>
  </conditionalFormatting>
  <conditionalFormatting sqref="J919">
    <cfRule type="expression" dxfId="25228" priority="38040">
      <formula>$I919=0</formula>
    </cfRule>
  </conditionalFormatting>
  <conditionalFormatting sqref="K919">
    <cfRule type="expression" dxfId="25227" priority="38037">
      <formula>$I919=0</formula>
    </cfRule>
  </conditionalFormatting>
  <conditionalFormatting sqref="M919">
    <cfRule type="expression" dxfId="25226" priority="38033">
      <formula>$I919=0</formula>
    </cfRule>
  </conditionalFormatting>
  <conditionalFormatting sqref="N919:P919">
    <cfRule type="expression" dxfId="25225" priority="38032">
      <formula>$I919=0</formula>
    </cfRule>
  </conditionalFormatting>
  <conditionalFormatting sqref="O919:P919">
    <cfRule type="cellIs" dxfId="25224" priority="38030" operator="lessThan">
      <formula>0</formula>
    </cfRule>
    <cfRule type="cellIs" dxfId="25223" priority="38031" operator="lessThan">
      <formula>0</formula>
    </cfRule>
  </conditionalFormatting>
  <conditionalFormatting sqref="Q919">
    <cfRule type="expression" dxfId="25222" priority="38029">
      <formula>$I919=0</formula>
    </cfRule>
  </conditionalFormatting>
  <conditionalFormatting sqref="R919:T919">
    <cfRule type="expression" dxfId="25221" priority="38028">
      <formula>$I919=0</formula>
    </cfRule>
  </conditionalFormatting>
  <conditionalFormatting sqref="S919:T919">
    <cfRule type="cellIs" dxfId="25220" priority="38026" operator="lessThan">
      <formula>0</formula>
    </cfRule>
    <cfRule type="cellIs" dxfId="25219" priority="38027" operator="lessThan">
      <formula>0</formula>
    </cfRule>
  </conditionalFormatting>
  <conditionalFormatting sqref="U919">
    <cfRule type="expression" dxfId="25218" priority="38025">
      <formula>$I919=0</formula>
    </cfRule>
  </conditionalFormatting>
  <conditionalFormatting sqref="B920">
    <cfRule type="expression" dxfId="25217" priority="38024">
      <formula>$I920=0</formula>
    </cfRule>
  </conditionalFormatting>
  <conditionalFormatting sqref="F920">
    <cfRule type="expression" dxfId="25216" priority="38023">
      <formula>$I920=0</formula>
    </cfRule>
  </conditionalFormatting>
  <conditionalFormatting sqref="I920">
    <cfRule type="expression" dxfId="25215" priority="38022">
      <formula>$I920=0</formula>
    </cfRule>
  </conditionalFormatting>
  <conditionalFormatting sqref="K920">
    <cfRule type="expression" dxfId="25214" priority="38021">
      <formula>$I920=0</formula>
    </cfRule>
  </conditionalFormatting>
  <conditionalFormatting sqref="M920">
    <cfRule type="expression" dxfId="25213" priority="38020">
      <formula>$I920=0</formula>
    </cfRule>
  </conditionalFormatting>
  <conditionalFormatting sqref="Q920">
    <cfRule type="expression" dxfId="25212" priority="38019">
      <formula>$I920=0</formula>
    </cfRule>
  </conditionalFormatting>
  <conditionalFormatting sqref="U920">
    <cfRule type="expression" dxfId="25211" priority="38018">
      <formula>$I920=0</formula>
    </cfRule>
  </conditionalFormatting>
  <conditionalFormatting sqref="B921">
    <cfRule type="expression" dxfId="25210" priority="38014">
      <formula>$I921=0</formula>
    </cfRule>
  </conditionalFormatting>
  <conditionalFormatting sqref="C921:E921">
    <cfRule type="expression" dxfId="25209" priority="38013">
      <formula>$I921=0</formula>
    </cfRule>
  </conditionalFormatting>
  <conditionalFormatting sqref="D921:E921">
    <cfRule type="cellIs" dxfId="25208" priority="38011" operator="lessThan">
      <formula>0</formula>
    </cfRule>
    <cfRule type="cellIs" dxfId="25207" priority="38012" operator="lessThan">
      <formula>0</formula>
    </cfRule>
  </conditionalFormatting>
  <conditionalFormatting sqref="F921">
    <cfRule type="expression" dxfId="25206" priority="38010">
      <formula>$I921=0</formula>
    </cfRule>
  </conditionalFormatting>
  <conditionalFormatting sqref="G921:H921">
    <cfRule type="cellIs" dxfId="25205" priority="38007" operator="lessThan">
      <formula>0</formula>
    </cfRule>
    <cfRule type="cellIs" dxfId="25204" priority="38008" operator="lessThan">
      <formula>0</formula>
    </cfRule>
  </conditionalFormatting>
  <conditionalFormatting sqref="I921">
    <cfRule type="expression" dxfId="25203" priority="38006">
      <formula>$I921=0</formula>
    </cfRule>
  </conditionalFormatting>
  <conditionalFormatting sqref="J921">
    <cfRule type="expression" dxfId="25202" priority="38005">
      <formula>$I921=0</formula>
    </cfRule>
  </conditionalFormatting>
  <conditionalFormatting sqref="K921">
    <cfRule type="expression" dxfId="25201" priority="38002">
      <formula>$I921=0</formula>
    </cfRule>
  </conditionalFormatting>
  <conditionalFormatting sqref="M921">
    <cfRule type="expression" dxfId="25200" priority="37998">
      <formula>$I921=0</formula>
    </cfRule>
  </conditionalFormatting>
  <conditionalFormatting sqref="N921:P921">
    <cfRule type="expression" dxfId="25199" priority="37997">
      <formula>$I921=0</formula>
    </cfRule>
  </conditionalFormatting>
  <conditionalFormatting sqref="O921:P921">
    <cfRule type="cellIs" dxfId="25198" priority="37995" operator="lessThan">
      <formula>0</formula>
    </cfRule>
    <cfRule type="cellIs" dxfId="25197" priority="37996" operator="lessThan">
      <formula>0</formula>
    </cfRule>
  </conditionalFormatting>
  <conditionalFormatting sqref="Q921">
    <cfRule type="expression" dxfId="25196" priority="37994">
      <formula>$I921=0</formula>
    </cfRule>
  </conditionalFormatting>
  <conditionalFormatting sqref="R921:T921">
    <cfRule type="expression" dxfId="25195" priority="37993">
      <formula>$I921=0</formula>
    </cfRule>
  </conditionalFormatting>
  <conditionalFormatting sqref="S921:T921">
    <cfRule type="cellIs" dxfId="25194" priority="37991" operator="lessThan">
      <formula>0</formula>
    </cfRule>
    <cfRule type="cellIs" dxfId="25193" priority="37992" operator="lessThan">
      <formula>0</formula>
    </cfRule>
  </conditionalFormatting>
  <conditionalFormatting sqref="U921">
    <cfRule type="expression" dxfId="25192" priority="37990">
      <formula>$I921=0</formula>
    </cfRule>
  </conditionalFormatting>
  <conditionalFormatting sqref="B922">
    <cfRule type="expression" dxfId="25191" priority="37989">
      <formula>$I922=0</formula>
    </cfRule>
  </conditionalFormatting>
  <conditionalFormatting sqref="F922">
    <cfRule type="expression" dxfId="25190" priority="37988">
      <formula>$I922=0</formula>
    </cfRule>
  </conditionalFormatting>
  <conditionalFormatting sqref="I922">
    <cfRule type="expression" dxfId="25189" priority="37987">
      <formula>$I922=0</formula>
    </cfRule>
  </conditionalFormatting>
  <conditionalFormatting sqref="K922">
    <cfRule type="expression" dxfId="25188" priority="37986">
      <formula>$I922=0</formula>
    </cfRule>
  </conditionalFormatting>
  <conditionalFormatting sqref="M922">
    <cfRule type="expression" dxfId="25187" priority="37985">
      <formula>$I922=0</formula>
    </cfRule>
  </conditionalFormatting>
  <conditionalFormatting sqref="Q922">
    <cfRule type="expression" dxfId="25186" priority="37984">
      <formula>$I922=0</formula>
    </cfRule>
  </conditionalFormatting>
  <conditionalFormatting sqref="U922">
    <cfRule type="expression" dxfId="25185" priority="37983">
      <formula>$I922=0</formula>
    </cfRule>
  </conditionalFormatting>
  <conditionalFormatting sqref="B923">
    <cfRule type="expression" dxfId="25184" priority="37979">
      <formula>$I923=0</formula>
    </cfRule>
  </conditionalFormatting>
  <conditionalFormatting sqref="C923:E923">
    <cfRule type="expression" dxfId="25183" priority="37978">
      <formula>$I923=0</formula>
    </cfRule>
  </conditionalFormatting>
  <conditionalFormatting sqref="D923:E923">
    <cfRule type="cellIs" dxfId="25182" priority="37976" operator="lessThan">
      <formula>0</formula>
    </cfRule>
    <cfRule type="cellIs" dxfId="25181" priority="37977" operator="lessThan">
      <formula>0</formula>
    </cfRule>
  </conditionalFormatting>
  <conditionalFormatting sqref="F923">
    <cfRule type="expression" dxfId="25180" priority="37975">
      <formula>$I923=0</formula>
    </cfRule>
  </conditionalFormatting>
  <conditionalFormatting sqref="G923:H923">
    <cfRule type="cellIs" dxfId="25179" priority="37972" operator="lessThan">
      <formula>0</formula>
    </cfRule>
    <cfRule type="cellIs" dxfId="25178" priority="37973" operator="lessThan">
      <formula>0</formula>
    </cfRule>
  </conditionalFormatting>
  <conditionalFormatting sqref="I923">
    <cfRule type="expression" dxfId="25177" priority="37971">
      <formula>$I923=0</formula>
    </cfRule>
  </conditionalFormatting>
  <conditionalFormatting sqref="J923">
    <cfRule type="expression" dxfId="25176" priority="37970">
      <formula>$I923=0</formula>
    </cfRule>
  </conditionalFormatting>
  <conditionalFormatting sqref="K923">
    <cfRule type="expression" dxfId="25175" priority="37967">
      <formula>$I923=0</formula>
    </cfRule>
  </conditionalFormatting>
  <conditionalFormatting sqref="M923">
    <cfRule type="expression" dxfId="25174" priority="37963">
      <formula>$I923=0</formula>
    </cfRule>
  </conditionalFormatting>
  <conditionalFormatting sqref="N923:P923">
    <cfRule type="expression" dxfId="25173" priority="37962">
      <formula>$I923=0</formula>
    </cfRule>
  </conditionalFormatting>
  <conditionalFormatting sqref="O923:P923">
    <cfRule type="cellIs" dxfId="25172" priority="37960" operator="lessThan">
      <formula>0</formula>
    </cfRule>
    <cfRule type="cellIs" dxfId="25171" priority="37961" operator="lessThan">
      <formula>0</formula>
    </cfRule>
  </conditionalFormatting>
  <conditionalFormatting sqref="Q923">
    <cfRule type="expression" dxfId="25170" priority="37959">
      <formula>$I923=0</formula>
    </cfRule>
  </conditionalFormatting>
  <conditionalFormatting sqref="R923:T923">
    <cfRule type="expression" dxfId="25169" priority="37958">
      <formula>$I923=0</formula>
    </cfRule>
  </conditionalFormatting>
  <conditionalFormatting sqref="S923:T923">
    <cfRule type="cellIs" dxfId="25168" priority="37956" operator="lessThan">
      <formula>0</formula>
    </cfRule>
    <cfRule type="cellIs" dxfId="25167" priority="37957" operator="lessThan">
      <formula>0</formula>
    </cfRule>
  </conditionalFormatting>
  <conditionalFormatting sqref="U923">
    <cfRule type="expression" dxfId="25166" priority="37955">
      <formula>$I923=0</formula>
    </cfRule>
  </conditionalFormatting>
  <conditionalFormatting sqref="B924">
    <cfRule type="expression" dxfId="25165" priority="37954">
      <formula>$I924=0</formula>
    </cfRule>
  </conditionalFormatting>
  <conditionalFormatting sqref="F924">
    <cfRule type="expression" dxfId="25164" priority="37953">
      <formula>$I924=0</formula>
    </cfRule>
  </conditionalFormatting>
  <conditionalFormatting sqref="I924">
    <cfRule type="expression" dxfId="25163" priority="37952">
      <formula>$I924=0</formula>
    </cfRule>
  </conditionalFormatting>
  <conditionalFormatting sqref="K924">
    <cfRule type="expression" dxfId="25162" priority="37951">
      <formula>$I924=0</formula>
    </cfRule>
  </conditionalFormatting>
  <conditionalFormatting sqref="M924">
    <cfRule type="expression" dxfId="25161" priority="37950">
      <formula>$I924=0</formula>
    </cfRule>
  </conditionalFormatting>
  <conditionalFormatting sqref="Q924">
    <cfRule type="expression" dxfId="25160" priority="37949">
      <formula>$I924=0</formula>
    </cfRule>
  </conditionalFormatting>
  <conditionalFormatting sqref="U924">
    <cfRule type="expression" dxfId="25159" priority="37948">
      <formula>$I924=0</formula>
    </cfRule>
  </conditionalFormatting>
  <conditionalFormatting sqref="B925">
    <cfRule type="expression" dxfId="25158" priority="37944">
      <formula>$I925=0</formula>
    </cfRule>
  </conditionalFormatting>
  <conditionalFormatting sqref="C925:E925">
    <cfRule type="expression" dxfId="25157" priority="37943">
      <formula>$I925=0</formula>
    </cfRule>
  </conditionalFormatting>
  <conditionalFormatting sqref="D925:E925">
    <cfRule type="cellIs" dxfId="25156" priority="37941" operator="lessThan">
      <formula>0</formula>
    </cfRule>
    <cfRule type="cellIs" dxfId="25155" priority="37942" operator="lessThan">
      <formula>0</formula>
    </cfRule>
  </conditionalFormatting>
  <conditionalFormatting sqref="F925">
    <cfRule type="expression" dxfId="25154" priority="37940">
      <formula>$I925=0</formula>
    </cfRule>
  </conditionalFormatting>
  <conditionalFormatting sqref="G925:H925">
    <cfRule type="cellIs" dxfId="25153" priority="37937" operator="lessThan">
      <formula>0</formula>
    </cfRule>
    <cfRule type="cellIs" dxfId="25152" priority="37938" operator="lessThan">
      <formula>0</formula>
    </cfRule>
  </conditionalFormatting>
  <conditionalFormatting sqref="I925">
    <cfRule type="expression" dxfId="25151" priority="37936">
      <formula>$I925=0</formula>
    </cfRule>
  </conditionalFormatting>
  <conditionalFormatting sqref="J925">
    <cfRule type="expression" dxfId="25150" priority="37935">
      <formula>$I925=0</formula>
    </cfRule>
  </conditionalFormatting>
  <conditionalFormatting sqref="K925">
    <cfRule type="expression" dxfId="25149" priority="37932">
      <formula>$I925=0</formula>
    </cfRule>
  </conditionalFormatting>
  <conditionalFormatting sqref="M925">
    <cfRule type="expression" dxfId="25148" priority="37928">
      <formula>$I925=0</formula>
    </cfRule>
  </conditionalFormatting>
  <conditionalFormatting sqref="N925:P925">
    <cfRule type="expression" dxfId="25147" priority="37927">
      <formula>$I925=0</formula>
    </cfRule>
  </conditionalFormatting>
  <conditionalFormatting sqref="O925:P925">
    <cfRule type="cellIs" dxfId="25146" priority="37925" operator="lessThan">
      <formula>0</formula>
    </cfRule>
    <cfRule type="cellIs" dxfId="25145" priority="37926" operator="lessThan">
      <formula>0</formula>
    </cfRule>
  </conditionalFormatting>
  <conditionalFormatting sqref="Q925">
    <cfRule type="expression" dxfId="25144" priority="37924">
      <formula>$I925=0</formula>
    </cfRule>
  </conditionalFormatting>
  <conditionalFormatting sqref="R925:T925">
    <cfRule type="expression" dxfId="25143" priority="37923">
      <formula>$I925=0</formula>
    </cfRule>
  </conditionalFormatting>
  <conditionalFormatting sqref="S925:T925">
    <cfRule type="cellIs" dxfId="25142" priority="37921" operator="lessThan">
      <formula>0</formula>
    </cfRule>
    <cfRule type="cellIs" dxfId="25141" priority="37922" operator="lessThan">
      <formula>0</formula>
    </cfRule>
  </conditionalFormatting>
  <conditionalFormatting sqref="U925">
    <cfRule type="expression" dxfId="25140" priority="37920">
      <formula>$I925=0</formula>
    </cfRule>
  </conditionalFormatting>
  <conditionalFormatting sqref="B926">
    <cfRule type="expression" dxfId="25139" priority="37919">
      <formula>$I926=0</formula>
    </cfRule>
  </conditionalFormatting>
  <conditionalFormatting sqref="F926">
    <cfRule type="expression" dxfId="25138" priority="37918">
      <formula>$I926=0</formula>
    </cfRule>
  </conditionalFormatting>
  <conditionalFormatting sqref="I926">
    <cfRule type="expression" dxfId="25137" priority="37917">
      <formula>$I926=0</formula>
    </cfRule>
  </conditionalFormatting>
  <conditionalFormatting sqref="K926">
    <cfRule type="expression" dxfId="25136" priority="37916">
      <formula>$I926=0</formula>
    </cfRule>
  </conditionalFormatting>
  <conditionalFormatting sqref="M926">
    <cfRule type="expression" dxfId="25135" priority="37915">
      <formula>$I926=0</formula>
    </cfRule>
  </conditionalFormatting>
  <conditionalFormatting sqref="Q926">
    <cfRule type="expression" dxfId="25134" priority="37914">
      <formula>$I926=0</formula>
    </cfRule>
  </conditionalFormatting>
  <conditionalFormatting sqref="U926">
    <cfRule type="expression" dxfId="25133" priority="37913">
      <formula>$I926=0</formula>
    </cfRule>
  </conditionalFormatting>
  <conditionalFormatting sqref="B927">
    <cfRule type="expression" dxfId="25132" priority="37909">
      <formula>$I927=0</formula>
    </cfRule>
  </conditionalFormatting>
  <conditionalFormatting sqref="C927:E927">
    <cfRule type="expression" dxfId="25131" priority="37908">
      <formula>$I927=0</formula>
    </cfRule>
  </conditionalFormatting>
  <conditionalFormatting sqref="D927:E927">
    <cfRule type="cellIs" dxfId="25130" priority="37906" operator="lessThan">
      <formula>0</formula>
    </cfRule>
    <cfRule type="cellIs" dxfId="25129" priority="37907" operator="lessThan">
      <formula>0</formula>
    </cfRule>
  </conditionalFormatting>
  <conditionalFormatting sqref="F927">
    <cfRule type="expression" dxfId="25128" priority="37905">
      <formula>$I927=0</formula>
    </cfRule>
  </conditionalFormatting>
  <conditionalFormatting sqref="G927:H927">
    <cfRule type="cellIs" dxfId="25127" priority="37902" operator="lessThan">
      <formula>0</formula>
    </cfRule>
    <cfRule type="cellIs" dxfId="25126" priority="37903" operator="lessThan">
      <formula>0</formula>
    </cfRule>
  </conditionalFormatting>
  <conditionalFormatting sqref="I927">
    <cfRule type="expression" dxfId="25125" priority="37901">
      <formula>$I927=0</formula>
    </cfRule>
  </conditionalFormatting>
  <conditionalFormatting sqref="J927">
    <cfRule type="expression" dxfId="25124" priority="37900">
      <formula>$I927=0</formula>
    </cfRule>
  </conditionalFormatting>
  <conditionalFormatting sqref="K927">
    <cfRule type="expression" dxfId="25123" priority="37897">
      <formula>$I927=0</formula>
    </cfRule>
  </conditionalFormatting>
  <conditionalFormatting sqref="M927">
    <cfRule type="expression" dxfId="25122" priority="37893">
      <formula>$I927=0</formula>
    </cfRule>
  </conditionalFormatting>
  <conditionalFormatting sqref="N927:P927">
    <cfRule type="expression" dxfId="25121" priority="37892">
      <formula>$I927=0</formula>
    </cfRule>
  </conditionalFormatting>
  <conditionalFormatting sqref="O927:P927">
    <cfRule type="cellIs" dxfId="25120" priority="37890" operator="lessThan">
      <formula>0</formula>
    </cfRule>
    <cfRule type="cellIs" dxfId="25119" priority="37891" operator="lessThan">
      <formula>0</formula>
    </cfRule>
  </conditionalFormatting>
  <conditionalFormatting sqref="Q927">
    <cfRule type="expression" dxfId="25118" priority="37889">
      <formula>$I927=0</formula>
    </cfRule>
  </conditionalFormatting>
  <conditionalFormatting sqref="R927:T927">
    <cfRule type="expression" dxfId="25117" priority="37888">
      <formula>$I927=0</formula>
    </cfRule>
  </conditionalFormatting>
  <conditionalFormatting sqref="S927:T927">
    <cfRule type="cellIs" dxfId="25116" priority="37886" operator="lessThan">
      <formula>0</formula>
    </cfRule>
    <cfRule type="cellIs" dxfId="25115" priority="37887" operator="lessThan">
      <formula>0</formula>
    </cfRule>
  </conditionalFormatting>
  <conditionalFormatting sqref="U927">
    <cfRule type="expression" dxfId="25114" priority="37885">
      <formula>$I927=0</formula>
    </cfRule>
  </conditionalFormatting>
  <conditionalFormatting sqref="B928">
    <cfRule type="expression" dxfId="25113" priority="37884">
      <formula>$I928=0</formula>
    </cfRule>
  </conditionalFormatting>
  <conditionalFormatting sqref="F928">
    <cfRule type="expression" dxfId="25112" priority="37883">
      <formula>$I928=0</formula>
    </cfRule>
  </conditionalFormatting>
  <conditionalFormatting sqref="I928">
    <cfRule type="expression" dxfId="25111" priority="37882">
      <formula>$I928=0</formula>
    </cfRule>
  </conditionalFormatting>
  <conditionalFormatting sqref="K928">
    <cfRule type="expression" dxfId="25110" priority="37881">
      <formula>$I928=0</formula>
    </cfRule>
  </conditionalFormatting>
  <conditionalFormatting sqref="M928">
    <cfRule type="expression" dxfId="25109" priority="37880">
      <formula>$I928=0</formula>
    </cfRule>
  </conditionalFormatting>
  <conditionalFormatting sqref="Q928">
    <cfRule type="expression" dxfId="25108" priority="37879">
      <formula>$I928=0</formula>
    </cfRule>
  </conditionalFormatting>
  <conditionalFormatting sqref="U928">
    <cfRule type="expression" dxfId="25107" priority="37878">
      <formula>$I928=0</formula>
    </cfRule>
  </conditionalFormatting>
  <conditionalFormatting sqref="B929">
    <cfRule type="expression" dxfId="25106" priority="37874">
      <formula>$I929=0</formula>
    </cfRule>
  </conditionalFormatting>
  <conditionalFormatting sqref="C929:E929">
    <cfRule type="expression" dxfId="25105" priority="37873">
      <formula>$I929=0</formula>
    </cfRule>
  </conditionalFormatting>
  <conditionalFormatting sqref="D929:E929">
    <cfRule type="cellIs" dxfId="25104" priority="37871" operator="lessThan">
      <formula>0</formula>
    </cfRule>
    <cfRule type="cellIs" dxfId="25103" priority="37872" operator="lessThan">
      <formula>0</formula>
    </cfRule>
  </conditionalFormatting>
  <conditionalFormatting sqref="F929">
    <cfRule type="expression" dxfId="25102" priority="37870">
      <formula>$I929=0</formula>
    </cfRule>
  </conditionalFormatting>
  <conditionalFormatting sqref="G929:H929">
    <cfRule type="cellIs" dxfId="25101" priority="37867" operator="lessThan">
      <formula>0</formula>
    </cfRule>
    <cfRule type="cellIs" dxfId="25100" priority="37868" operator="lessThan">
      <formula>0</formula>
    </cfRule>
  </conditionalFormatting>
  <conditionalFormatting sqref="I929">
    <cfRule type="expression" dxfId="25099" priority="37866">
      <formula>$I929=0</formula>
    </cfRule>
  </conditionalFormatting>
  <conditionalFormatting sqref="J929">
    <cfRule type="expression" dxfId="25098" priority="37865">
      <formula>$I929=0</formula>
    </cfRule>
  </conditionalFormatting>
  <conditionalFormatting sqref="K929">
    <cfRule type="expression" dxfId="25097" priority="37862">
      <formula>$I929=0</formula>
    </cfRule>
  </conditionalFormatting>
  <conditionalFormatting sqref="M929">
    <cfRule type="expression" dxfId="25096" priority="37858">
      <formula>$I929=0</formula>
    </cfRule>
  </conditionalFormatting>
  <conditionalFormatting sqref="N929:P929">
    <cfRule type="expression" dxfId="25095" priority="37857">
      <formula>$I929=0</formula>
    </cfRule>
  </conditionalFormatting>
  <conditionalFormatting sqref="O929:P929">
    <cfRule type="cellIs" dxfId="25094" priority="37855" operator="lessThan">
      <formula>0</formula>
    </cfRule>
    <cfRule type="cellIs" dxfId="25093" priority="37856" operator="lessThan">
      <formula>0</formula>
    </cfRule>
  </conditionalFormatting>
  <conditionalFormatting sqref="Q929">
    <cfRule type="expression" dxfId="25092" priority="37854">
      <formula>$I929=0</formula>
    </cfRule>
  </conditionalFormatting>
  <conditionalFormatting sqref="R929:T929">
    <cfRule type="expression" dxfId="25091" priority="37853">
      <formula>$I929=0</formula>
    </cfRule>
  </conditionalFormatting>
  <conditionalFormatting sqref="S929:T929">
    <cfRule type="cellIs" dxfId="25090" priority="37851" operator="lessThan">
      <formula>0</formula>
    </cfRule>
    <cfRule type="cellIs" dxfId="25089" priority="37852" operator="lessThan">
      <formula>0</formula>
    </cfRule>
  </conditionalFormatting>
  <conditionalFormatting sqref="U929">
    <cfRule type="expression" dxfId="25088" priority="37850">
      <formula>$I929=0</formula>
    </cfRule>
  </conditionalFormatting>
  <conditionalFormatting sqref="B930">
    <cfRule type="expression" dxfId="25087" priority="37849">
      <formula>$I930=0</formula>
    </cfRule>
  </conditionalFormatting>
  <conditionalFormatting sqref="F930">
    <cfRule type="expression" dxfId="25086" priority="37848">
      <formula>$I930=0</formula>
    </cfRule>
  </conditionalFormatting>
  <conditionalFormatting sqref="I930">
    <cfRule type="expression" dxfId="25085" priority="37847">
      <formula>$I930=0</formula>
    </cfRule>
  </conditionalFormatting>
  <conditionalFormatting sqref="K930">
    <cfRule type="expression" dxfId="25084" priority="37846">
      <formula>$I930=0</formula>
    </cfRule>
  </conditionalFormatting>
  <conditionalFormatting sqref="M930">
    <cfRule type="expression" dxfId="25083" priority="37845">
      <formula>$I930=0</formula>
    </cfRule>
  </conditionalFormatting>
  <conditionalFormatting sqref="Q930">
    <cfRule type="expression" dxfId="25082" priority="37844">
      <formula>$I930=0</formula>
    </cfRule>
  </conditionalFormatting>
  <conditionalFormatting sqref="U930">
    <cfRule type="expression" dxfId="25081" priority="37843">
      <formula>$I930=0</formula>
    </cfRule>
  </conditionalFormatting>
  <conditionalFormatting sqref="B931">
    <cfRule type="expression" dxfId="25080" priority="37839">
      <formula>$I931=0</formula>
    </cfRule>
  </conditionalFormatting>
  <conditionalFormatting sqref="C931:E931">
    <cfRule type="expression" dxfId="25079" priority="37838">
      <formula>$I931=0</formula>
    </cfRule>
  </conditionalFormatting>
  <conditionalFormatting sqref="D931:E931">
    <cfRule type="cellIs" dxfId="25078" priority="37836" operator="lessThan">
      <formula>0</formula>
    </cfRule>
    <cfRule type="cellIs" dxfId="25077" priority="37837" operator="lessThan">
      <formula>0</formula>
    </cfRule>
  </conditionalFormatting>
  <conditionalFormatting sqref="F931">
    <cfRule type="expression" dxfId="25076" priority="37835">
      <formula>$I931=0</formula>
    </cfRule>
  </conditionalFormatting>
  <conditionalFormatting sqref="G931:H931">
    <cfRule type="cellIs" dxfId="25075" priority="37832" operator="lessThan">
      <formula>0</formula>
    </cfRule>
    <cfRule type="cellIs" dxfId="25074" priority="37833" operator="lessThan">
      <formula>0</formula>
    </cfRule>
  </conditionalFormatting>
  <conditionalFormatting sqref="I931">
    <cfRule type="expression" dxfId="25073" priority="37831">
      <formula>$I931=0</formula>
    </cfRule>
  </conditionalFormatting>
  <conditionalFormatting sqref="J931">
    <cfRule type="expression" dxfId="25072" priority="37830">
      <formula>$I931=0</formula>
    </cfRule>
  </conditionalFormatting>
  <conditionalFormatting sqref="K931">
    <cfRule type="expression" dxfId="25071" priority="37827">
      <formula>$I931=0</formula>
    </cfRule>
  </conditionalFormatting>
  <conditionalFormatting sqref="M931">
    <cfRule type="expression" dxfId="25070" priority="37823">
      <formula>$I931=0</formula>
    </cfRule>
  </conditionalFormatting>
  <conditionalFormatting sqref="N931:P931">
    <cfRule type="expression" dxfId="25069" priority="37822">
      <formula>$I931=0</formula>
    </cfRule>
  </conditionalFormatting>
  <conditionalFormatting sqref="O931:P931">
    <cfRule type="cellIs" dxfId="25068" priority="37820" operator="lessThan">
      <formula>0</formula>
    </cfRule>
    <cfRule type="cellIs" dxfId="25067" priority="37821" operator="lessThan">
      <formula>0</formula>
    </cfRule>
  </conditionalFormatting>
  <conditionalFormatting sqref="Q931">
    <cfRule type="expression" dxfId="25066" priority="37819">
      <formula>$I931=0</formula>
    </cfRule>
  </conditionalFormatting>
  <conditionalFormatting sqref="R931:T931">
    <cfRule type="expression" dxfId="25065" priority="37818">
      <formula>$I931=0</formula>
    </cfRule>
  </conditionalFormatting>
  <conditionalFormatting sqref="S931:T931">
    <cfRule type="cellIs" dxfId="25064" priority="37816" operator="lessThan">
      <formula>0</formula>
    </cfRule>
    <cfRule type="cellIs" dxfId="25063" priority="37817" operator="lessThan">
      <formula>0</formula>
    </cfRule>
  </conditionalFormatting>
  <conditionalFormatting sqref="U931">
    <cfRule type="expression" dxfId="25062" priority="37815">
      <formula>$I931=0</formula>
    </cfRule>
  </conditionalFormatting>
  <conditionalFormatting sqref="B932">
    <cfRule type="expression" dxfId="25061" priority="37814">
      <formula>$I932=0</formula>
    </cfRule>
  </conditionalFormatting>
  <conditionalFormatting sqref="F932">
    <cfRule type="expression" dxfId="25060" priority="37813">
      <formula>$I932=0</formula>
    </cfRule>
  </conditionalFormatting>
  <conditionalFormatting sqref="I932">
    <cfRule type="expression" dxfId="25059" priority="37812">
      <formula>$I932=0</formula>
    </cfRule>
  </conditionalFormatting>
  <conditionalFormatting sqref="K932">
    <cfRule type="expression" dxfId="25058" priority="37811">
      <formula>$I932=0</formula>
    </cfRule>
  </conditionalFormatting>
  <conditionalFormatting sqref="M932">
    <cfRule type="expression" dxfId="25057" priority="37810">
      <formula>$I932=0</formula>
    </cfRule>
  </conditionalFormatting>
  <conditionalFormatting sqref="Q932">
    <cfRule type="expression" dxfId="25056" priority="37809">
      <formula>$I932=0</formula>
    </cfRule>
  </conditionalFormatting>
  <conditionalFormatting sqref="U932">
    <cfRule type="expression" dxfId="25055" priority="37808">
      <formula>$I932=0</formula>
    </cfRule>
  </conditionalFormatting>
  <conditionalFormatting sqref="B933">
    <cfRule type="expression" dxfId="25054" priority="37804">
      <formula>$I933=0</formula>
    </cfRule>
  </conditionalFormatting>
  <conditionalFormatting sqref="C933:E933">
    <cfRule type="expression" dxfId="25053" priority="37803">
      <formula>$I933=0</formula>
    </cfRule>
  </conditionalFormatting>
  <conditionalFormatting sqref="D933:E933">
    <cfRule type="cellIs" dxfId="25052" priority="37801" operator="lessThan">
      <formula>0</formula>
    </cfRule>
    <cfRule type="cellIs" dxfId="25051" priority="37802" operator="lessThan">
      <formula>0</formula>
    </cfRule>
  </conditionalFormatting>
  <conditionalFormatting sqref="F933">
    <cfRule type="expression" dxfId="25050" priority="37800">
      <formula>$I933=0</formula>
    </cfRule>
  </conditionalFormatting>
  <conditionalFormatting sqref="G933:H933">
    <cfRule type="cellIs" dxfId="25049" priority="37797" operator="lessThan">
      <formula>0</formula>
    </cfRule>
    <cfRule type="cellIs" dxfId="25048" priority="37798" operator="lessThan">
      <formula>0</formula>
    </cfRule>
  </conditionalFormatting>
  <conditionalFormatting sqref="I933">
    <cfRule type="expression" dxfId="25047" priority="37796">
      <formula>$I933=0</formula>
    </cfRule>
  </conditionalFormatting>
  <conditionalFormatting sqref="J933">
    <cfRule type="expression" dxfId="25046" priority="37795">
      <formula>$I933=0</formula>
    </cfRule>
  </conditionalFormatting>
  <conditionalFormatting sqref="K933">
    <cfRule type="expression" dxfId="25045" priority="37792">
      <formula>$I933=0</formula>
    </cfRule>
  </conditionalFormatting>
  <conditionalFormatting sqref="M933">
    <cfRule type="expression" dxfId="25044" priority="37788">
      <formula>$I933=0</formula>
    </cfRule>
  </conditionalFormatting>
  <conditionalFormatting sqref="N933:P933">
    <cfRule type="expression" dxfId="25043" priority="37787">
      <formula>$I933=0</formula>
    </cfRule>
  </conditionalFormatting>
  <conditionalFormatting sqref="O933:P933">
    <cfRule type="cellIs" dxfId="25042" priority="37785" operator="lessThan">
      <formula>0</formula>
    </cfRule>
    <cfRule type="cellIs" dxfId="25041" priority="37786" operator="lessThan">
      <formula>0</formula>
    </cfRule>
  </conditionalFormatting>
  <conditionalFormatting sqref="Q933">
    <cfRule type="expression" dxfId="25040" priority="37784">
      <formula>$I933=0</formula>
    </cfRule>
  </conditionalFormatting>
  <conditionalFormatting sqref="R933:T933">
    <cfRule type="expression" dxfId="25039" priority="37783">
      <formula>$I933=0</formula>
    </cfRule>
  </conditionalFormatting>
  <conditionalFormatting sqref="S933:T933">
    <cfRule type="cellIs" dxfId="25038" priority="37781" operator="lessThan">
      <formula>0</formula>
    </cfRule>
    <cfRule type="cellIs" dxfId="25037" priority="37782" operator="lessThan">
      <formula>0</formula>
    </cfRule>
  </conditionalFormatting>
  <conditionalFormatting sqref="U933">
    <cfRule type="expression" dxfId="25036" priority="37780">
      <formula>$I933=0</formula>
    </cfRule>
  </conditionalFormatting>
  <conditionalFormatting sqref="B934">
    <cfRule type="expression" dxfId="25035" priority="37779">
      <formula>$I934=0</formula>
    </cfRule>
  </conditionalFormatting>
  <conditionalFormatting sqref="F934">
    <cfRule type="expression" dxfId="25034" priority="37778">
      <formula>$I934=0</formula>
    </cfRule>
  </conditionalFormatting>
  <conditionalFormatting sqref="I934">
    <cfRule type="expression" dxfId="25033" priority="37777">
      <formula>$I934=0</formula>
    </cfRule>
  </conditionalFormatting>
  <conditionalFormatting sqref="K934">
    <cfRule type="expression" dxfId="25032" priority="37776">
      <formula>$I934=0</formula>
    </cfRule>
  </conditionalFormatting>
  <conditionalFormatting sqref="M934">
    <cfRule type="expression" dxfId="25031" priority="37775">
      <formula>$I934=0</formula>
    </cfRule>
  </conditionalFormatting>
  <conditionalFormatting sqref="Q934">
    <cfRule type="expression" dxfId="25030" priority="37774">
      <formula>$I934=0</formula>
    </cfRule>
  </conditionalFormatting>
  <conditionalFormatting sqref="U934">
    <cfRule type="expression" dxfId="25029" priority="37773">
      <formula>$I934=0</formula>
    </cfRule>
  </conditionalFormatting>
  <conditionalFormatting sqref="B935">
    <cfRule type="expression" dxfId="25028" priority="37769">
      <formula>$I935=0</formula>
    </cfRule>
  </conditionalFormatting>
  <conditionalFormatting sqref="C935:E935">
    <cfRule type="expression" dxfId="25027" priority="37768">
      <formula>$I935=0</formula>
    </cfRule>
  </conditionalFormatting>
  <conditionalFormatting sqref="D935:E935">
    <cfRule type="cellIs" dxfId="25026" priority="37766" operator="lessThan">
      <formula>0</formula>
    </cfRule>
    <cfRule type="cellIs" dxfId="25025" priority="37767" operator="lessThan">
      <formula>0</formula>
    </cfRule>
  </conditionalFormatting>
  <conditionalFormatting sqref="F935">
    <cfRule type="expression" dxfId="25024" priority="37765">
      <formula>$I935=0</formula>
    </cfRule>
  </conditionalFormatting>
  <conditionalFormatting sqref="G935:H935">
    <cfRule type="cellIs" dxfId="25023" priority="37762" operator="lessThan">
      <formula>0</formula>
    </cfRule>
    <cfRule type="cellIs" dxfId="25022" priority="37763" operator="lessThan">
      <formula>0</formula>
    </cfRule>
  </conditionalFormatting>
  <conditionalFormatting sqref="I935">
    <cfRule type="expression" dxfId="25021" priority="37761">
      <formula>$I935=0</formula>
    </cfRule>
  </conditionalFormatting>
  <conditionalFormatting sqref="J935">
    <cfRule type="expression" dxfId="25020" priority="37760">
      <formula>$I935=0</formula>
    </cfRule>
  </conditionalFormatting>
  <conditionalFormatting sqref="K935">
    <cfRule type="expression" dxfId="25019" priority="37757">
      <formula>$I935=0</formula>
    </cfRule>
  </conditionalFormatting>
  <conditionalFormatting sqref="M935">
    <cfRule type="expression" dxfId="25018" priority="37753">
      <formula>$I935=0</formula>
    </cfRule>
  </conditionalFormatting>
  <conditionalFormatting sqref="N935:P935">
    <cfRule type="expression" dxfId="25017" priority="37752">
      <formula>$I935=0</formula>
    </cfRule>
  </conditionalFormatting>
  <conditionalFormatting sqref="O935:P935">
    <cfRule type="cellIs" dxfId="25016" priority="37750" operator="lessThan">
      <formula>0</formula>
    </cfRule>
    <cfRule type="cellIs" dxfId="25015" priority="37751" operator="lessThan">
      <formula>0</formula>
    </cfRule>
  </conditionalFormatting>
  <conditionalFormatting sqref="Q935">
    <cfRule type="expression" dxfId="25014" priority="37749">
      <formula>$I935=0</formula>
    </cfRule>
  </conditionalFormatting>
  <conditionalFormatting sqref="R935:T935">
    <cfRule type="expression" dxfId="25013" priority="37748">
      <formula>$I935=0</formula>
    </cfRule>
  </conditionalFormatting>
  <conditionalFormatting sqref="S935:T935">
    <cfRule type="cellIs" dxfId="25012" priority="37746" operator="lessThan">
      <formula>0</formula>
    </cfRule>
    <cfRule type="cellIs" dxfId="25011" priority="37747" operator="lessThan">
      <formula>0</formula>
    </cfRule>
  </conditionalFormatting>
  <conditionalFormatting sqref="U935">
    <cfRule type="expression" dxfId="25010" priority="37745">
      <formula>$I935=0</formula>
    </cfRule>
  </conditionalFormatting>
  <conditionalFormatting sqref="B936">
    <cfRule type="expression" dxfId="25009" priority="37744">
      <formula>$I936=0</formula>
    </cfRule>
  </conditionalFormatting>
  <conditionalFormatting sqref="F936">
    <cfRule type="expression" dxfId="25008" priority="37743">
      <formula>$I936=0</formula>
    </cfRule>
  </conditionalFormatting>
  <conditionalFormatting sqref="I936">
    <cfRule type="expression" dxfId="25007" priority="37742">
      <formula>$I936=0</formula>
    </cfRule>
  </conditionalFormatting>
  <conditionalFormatting sqref="K936">
    <cfRule type="expression" dxfId="25006" priority="37741">
      <formula>$I936=0</formula>
    </cfRule>
  </conditionalFormatting>
  <conditionalFormatting sqref="M936">
    <cfRule type="expression" dxfId="25005" priority="37740">
      <formula>$I936=0</formula>
    </cfRule>
  </conditionalFormatting>
  <conditionalFormatting sqref="Q936">
    <cfRule type="expression" dxfId="25004" priority="37739">
      <formula>$I936=0</formula>
    </cfRule>
  </conditionalFormatting>
  <conditionalFormatting sqref="U936">
    <cfRule type="expression" dxfId="25003" priority="37738">
      <formula>$I936=0</formula>
    </cfRule>
  </conditionalFormatting>
  <conditionalFormatting sqref="B937">
    <cfRule type="expression" dxfId="25002" priority="37734">
      <formula>$I937=0</formula>
    </cfRule>
  </conditionalFormatting>
  <conditionalFormatting sqref="C937:E937">
    <cfRule type="expression" dxfId="25001" priority="37733">
      <formula>$I937=0</formula>
    </cfRule>
  </conditionalFormatting>
  <conditionalFormatting sqref="D937:E937">
    <cfRule type="cellIs" dxfId="25000" priority="37731" operator="lessThan">
      <formula>0</formula>
    </cfRule>
    <cfRule type="cellIs" dxfId="24999" priority="37732" operator="lessThan">
      <formula>0</formula>
    </cfRule>
  </conditionalFormatting>
  <conditionalFormatting sqref="F937">
    <cfRule type="expression" dxfId="24998" priority="37730">
      <formula>$I937=0</formula>
    </cfRule>
  </conditionalFormatting>
  <conditionalFormatting sqref="G937:H937">
    <cfRule type="cellIs" dxfId="24997" priority="37727" operator="lessThan">
      <formula>0</formula>
    </cfRule>
    <cfRule type="cellIs" dxfId="24996" priority="37728" operator="lessThan">
      <formula>0</formula>
    </cfRule>
  </conditionalFormatting>
  <conditionalFormatting sqref="I937">
    <cfRule type="expression" dxfId="24995" priority="37726">
      <formula>$I937=0</formula>
    </cfRule>
  </conditionalFormatting>
  <conditionalFormatting sqref="J937">
    <cfRule type="expression" dxfId="24994" priority="37725">
      <formula>$I937=0</formula>
    </cfRule>
  </conditionalFormatting>
  <conditionalFormatting sqref="K937">
    <cfRule type="expression" dxfId="24993" priority="37722">
      <formula>$I937=0</formula>
    </cfRule>
  </conditionalFormatting>
  <conditionalFormatting sqref="M937">
    <cfRule type="expression" dxfId="24992" priority="37718">
      <formula>$I937=0</formula>
    </cfRule>
  </conditionalFormatting>
  <conditionalFormatting sqref="N937:P937">
    <cfRule type="expression" dxfId="24991" priority="37717">
      <formula>$I937=0</formula>
    </cfRule>
  </conditionalFormatting>
  <conditionalFormatting sqref="O937:P937">
    <cfRule type="cellIs" dxfId="24990" priority="37715" operator="lessThan">
      <formula>0</formula>
    </cfRule>
    <cfRule type="cellIs" dxfId="24989" priority="37716" operator="lessThan">
      <formula>0</formula>
    </cfRule>
  </conditionalFormatting>
  <conditionalFormatting sqref="Q937">
    <cfRule type="expression" dxfId="24988" priority="37714">
      <formula>$I937=0</formula>
    </cfRule>
  </conditionalFormatting>
  <conditionalFormatting sqref="R937:T937">
    <cfRule type="expression" dxfId="24987" priority="37713">
      <formula>$I937=0</formula>
    </cfRule>
  </conditionalFormatting>
  <conditionalFormatting sqref="S937:T937">
    <cfRule type="cellIs" dxfId="24986" priority="37711" operator="lessThan">
      <formula>0</formula>
    </cfRule>
    <cfRule type="cellIs" dxfId="24985" priority="37712" operator="lessThan">
      <formula>0</formula>
    </cfRule>
  </conditionalFormatting>
  <conditionalFormatting sqref="U937">
    <cfRule type="expression" dxfId="24984" priority="37710">
      <formula>$I937=0</formula>
    </cfRule>
  </conditionalFormatting>
  <conditionalFormatting sqref="B938">
    <cfRule type="expression" dxfId="24983" priority="37709">
      <formula>$I938=0</formula>
    </cfRule>
  </conditionalFormatting>
  <conditionalFormatting sqref="F938">
    <cfRule type="expression" dxfId="24982" priority="37708">
      <formula>$I938=0</formula>
    </cfRule>
  </conditionalFormatting>
  <conditionalFormatting sqref="I938">
    <cfRule type="expression" dxfId="24981" priority="37707">
      <formula>$I938=0</formula>
    </cfRule>
  </conditionalFormatting>
  <conditionalFormatting sqref="K938">
    <cfRule type="expression" dxfId="24980" priority="37706">
      <formula>$I938=0</formula>
    </cfRule>
  </conditionalFormatting>
  <conditionalFormatting sqref="M938">
    <cfRule type="expression" dxfId="24979" priority="37705">
      <formula>$I938=0</formula>
    </cfRule>
  </conditionalFormatting>
  <conditionalFormatting sqref="Q938">
    <cfRule type="expression" dxfId="24978" priority="37704">
      <formula>$I938=0</formula>
    </cfRule>
  </conditionalFormatting>
  <conditionalFormatting sqref="U938">
    <cfRule type="expression" dxfId="24977" priority="37703">
      <formula>$I938=0</formula>
    </cfRule>
  </conditionalFormatting>
  <conditionalFormatting sqref="B939">
    <cfRule type="expression" dxfId="24976" priority="37699">
      <formula>$I939=0</formula>
    </cfRule>
  </conditionalFormatting>
  <conditionalFormatting sqref="C939:E939">
    <cfRule type="expression" dxfId="24975" priority="37698">
      <formula>$I939=0</formula>
    </cfRule>
  </conditionalFormatting>
  <conditionalFormatting sqref="D939:E939">
    <cfRule type="cellIs" dxfId="24974" priority="37696" operator="lessThan">
      <formula>0</formula>
    </cfRule>
    <cfRule type="cellIs" dxfId="24973" priority="37697" operator="lessThan">
      <formula>0</formula>
    </cfRule>
  </conditionalFormatting>
  <conditionalFormatting sqref="F939">
    <cfRule type="expression" dxfId="24972" priority="37695">
      <formula>$I939=0</formula>
    </cfRule>
  </conditionalFormatting>
  <conditionalFormatting sqref="G939:H939">
    <cfRule type="cellIs" dxfId="24971" priority="37692" operator="lessThan">
      <formula>0</formula>
    </cfRule>
    <cfRule type="cellIs" dxfId="24970" priority="37693" operator="lessThan">
      <formula>0</formula>
    </cfRule>
  </conditionalFormatting>
  <conditionalFormatting sqref="I939">
    <cfRule type="expression" dxfId="24969" priority="37691">
      <formula>$I939=0</formula>
    </cfRule>
  </conditionalFormatting>
  <conditionalFormatting sqref="J939">
    <cfRule type="expression" dxfId="24968" priority="37690">
      <formula>$I939=0</formula>
    </cfRule>
  </conditionalFormatting>
  <conditionalFormatting sqref="K939">
    <cfRule type="expression" dxfId="24967" priority="37687">
      <formula>$I939=0</formula>
    </cfRule>
  </conditionalFormatting>
  <conditionalFormatting sqref="M939">
    <cfRule type="expression" dxfId="24966" priority="37683">
      <formula>$I939=0</formula>
    </cfRule>
  </conditionalFormatting>
  <conditionalFormatting sqref="N939:P939">
    <cfRule type="expression" dxfId="24965" priority="37682">
      <formula>$I939=0</formula>
    </cfRule>
  </conditionalFormatting>
  <conditionalFormatting sqref="O939:P939">
    <cfRule type="cellIs" dxfId="24964" priority="37680" operator="lessThan">
      <formula>0</formula>
    </cfRule>
    <cfRule type="cellIs" dxfId="24963" priority="37681" operator="lessThan">
      <formula>0</formula>
    </cfRule>
  </conditionalFormatting>
  <conditionalFormatting sqref="Q939">
    <cfRule type="expression" dxfId="24962" priority="37679">
      <formula>$I939=0</formula>
    </cfRule>
  </conditionalFormatting>
  <conditionalFormatting sqref="R939:T939">
    <cfRule type="expression" dxfId="24961" priority="37678">
      <formula>$I939=0</formula>
    </cfRule>
  </conditionalFormatting>
  <conditionalFormatting sqref="S939:T939">
    <cfRule type="cellIs" dxfId="24960" priority="37676" operator="lessThan">
      <formula>0</formula>
    </cfRule>
    <cfRule type="cellIs" dxfId="24959" priority="37677" operator="lessThan">
      <formula>0</formula>
    </cfRule>
  </conditionalFormatting>
  <conditionalFormatting sqref="U939">
    <cfRule type="expression" dxfId="24958" priority="37675">
      <formula>$I939=0</formula>
    </cfRule>
  </conditionalFormatting>
  <conditionalFormatting sqref="B940">
    <cfRule type="expression" dxfId="24957" priority="37674">
      <formula>$I940=0</formula>
    </cfRule>
  </conditionalFormatting>
  <conditionalFormatting sqref="F940">
    <cfRule type="expression" dxfId="24956" priority="37673">
      <formula>$I940=0</formula>
    </cfRule>
  </conditionalFormatting>
  <conditionalFormatting sqref="I940">
    <cfRule type="expression" dxfId="24955" priority="37672">
      <formula>$I940=0</formula>
    </cfRule>
  </conditionalFormatting>
  <conditionalFormatting sqref="K940">
    <cfRule type="expression" dxfId="24954" priority="37671">
      <formula>$I940=0</formula>
    </cfRule>
  </conditionalFormatting>
  <conditionalFormatting sqref="M940">
    <cfRule type="expression" dxfId="24953" priority="37670">
      <formula>$I940=0</formula>
    </cfRule>
  </conditionalFormatting>
  <conditionalFormatting sqref="Q940">
    <cfRule type="expression" dxfId="24952" priority="37669">
      <formula>$I940=0</formula>
    </cfRule>
  </conditionalFormatting>
  <conditionalFormatting sqref="U940">
    <cfRule type="expression" dxfId="24951" priority="37668">
      <formula>$I940=0</formula>
    </cfRule>
  </conditionalFormatting>
  <conditionalFormatting sqref="B941">
    <cfRule type="expression" dxfId="24950" priority="37664">
      <formula>$I941=0</formula>
    </cfRule>
  </conditionalFormatting>
  <conditionalFormatting sqref="C941:E941">
    <cfRule type="expression" dxfId="24949" priority="37663">
      <formula>$I941=0</formula>
    </cfRule>
  </conditionalFormatting>
  <conditionalFormatting sqref="D941:E941">
    <cfRule type="cellIs" dxfId="24948" priority="37661" operator="lessThan">
      <formula>0</formula>
    </cfRule>
    <cfRule type="cellIs" dxfId="24947" priority="37662" operator="lessThan">
      <formula>0</formula>
    </cfRule>
  </conditionalFormatting>
  <conditionalFormatting sqref="F941">
    <cfRule type="expression" dxfId="24946" priority="37660">
      <formula>$I941=0</formula>
    </cfRule>
  </conditionalFormatting>
  <conditionalFormatting sqref="G941:H941">
    <cfRule type="cellIs" dxfId="24945" priority="37657" operator="lessThan">
      <formula>0</formula>
    </cfRule>
    <cfRule type="cellIs" dxfId="24944" priority="37658" operator="lessThan">
      <formula>0</formula>
    </cfRule>
  </conditionalFormatting>
  <conditionalFormatting sqref="I941">
    <cfRule type="expression" dxfId="24943" priority="37656">
      <formula>$I941=0</formula>
    </cfRule>
  </conditionalFormatting>
  <conditionalFormatting sqref="J941">
    <cfRule type="expression" dxfId="24942" priority="37655">
      <formula>$I941=0</formula>
    </cfRule>
  </conditionalFormatting>
  <conditionalFormatting sqref="K941">
    <cfRule type="expression" dxfId="24941" priority="37652">
      <formula>$I941=0</formula>
    </cfRule>
  </conditionalFormatting>
  <conditionalFormatting sqref="M941">
    <cfRule type="expression" dxfId="24940" priority="37648">
      <formula>$I941=0</formula>
    </cfRule>
  </conditionalFormatting>
  <conditionalFormatting sqref="N941:P941">
    <cfRule type="expression" dxfId="24939" priority="37647">
      <formula>$I941=0</formula>
    </cfRule>
  </conditionalFormatting>
  <conditionalFormatting sqref="O941:P941">
    <cfRule type="cellIs" dxfId="24938" priority="37645" operator="lessThan">
      <formula>0</formula>
    </cfRule>
    <cfRule type="cellIs" dxfId="24937" priority="37646" operator="lessThan">
      <formula>0</formula>
    </cfRule>
  </conditionalFormatting>
  <conditionalFormatting sqref="Q941">
    <cfRule type="expression" dxfId="24936" priority="37644">
      <formula>$I941=0</formula>
    </cfRule>
  </conditionalFormatting>
  <conditionalFormatting sqref="R941:T941">
    <cfRule type="expression" dxfId="24935" priority="37643">
      <formula>$I941=0</formula>
    </cfRule>
  </conditionalFormatting>
  <conditionalFormatting sqref="S941:T941">
    <cfRule type="cellIs" dxfId="24934" priority="37641" operator="lessThan">
      <formula>0</formula>
    </cfRule>
    <cfRule type="cellIs" dxfId="24933" priority="37642" operator="lessThan">
      <formula>0</formula>
    </cfRule>
  </conditionalFormatting>
  <conditionalFormatting sqref="U941">
    <cfRule type="expression" dxfId="24932" priority="37640">
      <formula>$I941=0</formula>
    </cfRule>
  </conditionalFormatting>
  <conditionalFormatting sqref="B942">
    <cfRule type="expression" dxfId="24931" priority="37639">
      <formula>$I942=0</formula>
    </cfRule>
  </conditionalFormatting>
  <conditionalFormatting sqref="F942">
    <cfRule type="expression" dxfId="24930" priority="37638">
      <formula>$I942=0</formula>
    </cfRule>
  </conditionalFormatting>
  <conditionalFormatting sqref="I942">
    <cfRule type="expression" dxfId="24929" priority="37637">
      <formula>$I942=0</formula>
    </cfRule>
  </conditionalFormatting>
  <conditionalFormatting sqref="K942">
    <cfRule type="expression" dxfId="24928" priority="37636">
      <formula>$I942=0</formula>
    </cfRule>
  </conditionalFormatting>
  <conditionalFormatting sqref="M942">
    <cfRule type="expression" dxfId="24927" priority="37635">
      <formula>$I942=0</formula>
    </cfRule>
  </conditionalFormatting>
  <conditionalFormatting sqref="Q942">
    <cfRule type="expression" dxfId="24926" priority="37634">
      <formula>$I942=0</formula>
    </cfRule>
  </conditionalFormatting>
  <conditionalFormatting sqref="U942">
    <cfRule type="expression" dxfId="24925" priority="37633">
      <formula>$I942=0</formula>
    </cfRule>
  </conditionalFormatting>
  <conditionalFormatting sqref="B943">
    <cfRule type="expression" dxfId="24924" priority="37629">
      <formula>$I943=0</formula>
    </cfRule>
  </conditionalFormatting>
  <conditionalFormatting sqref="C943:E943">
    <cfRule type="expression" dxfId="24923" priority="37628">
      <formula>$I943=0</formula>
    </cfRule>
  </conditionalFormatting>
  <conditionalFormatting sqref="D943:E943">
    <cfRule type="cellIs" dxfId="24922" priority="37626" operator="lessThan">
      <formula>0</formula>
    </cfRule>
    <cfRule type="cellIs" dxfId="24921" priority="37627" operator="lessThan">
      <formula>0</formula>
    </cfRule>
  </conditionalFormatting>
  <conditionalFormatting sqref="F943">
    <cfRule type="expression" dxfId="24920" priority="37625">
      <formula>$I943=0</formula>
    </cfRule>
  </conditionalFormatting>
  <conditionalFormatting sqref="G943:H943">
    <cfRule type="cellIs" dxfId="24919" priority="37622" operator="lessThan">
      <formula>0</formula>
    </cfRule>
    <cfRule type="cellIs" dxfId="24918" priority="37623" operator="lessThan">
      <formula>0</formula>
    </cfRule>
  </conditionalFormatting>
  <conditionalFormatting sqref="I943">
    <cfRule type="expression" dxfId="24917" priority="37621">
      <formula>$I943=0</formula>
    </cfRule>
  </conditionalFormatting>
  <conditionalFormatting sqref="J943">
    <cfRule type="expression" dxfId="24916" priority="37620">
      <formula>$I943=0</formula>
    </cfRule>
  </conditionalFormatting>
  <conditionalFormatting sqref="K943">
    <cfRule type="expression" dxfId="24915" priority="37617">
      <formula>$I943=0</formula>
    </cfRule>
  </conditionalFormatting>
  <conditionalFormatting sqref="M943">
    <cfRule type="expression" dxfId="24914" priority="37613">
      <formula>$I943=0</formula>
    </cfRule>
  </conditionalFormatting>
  <conditionalFormatting sqref="N943:P943">
    <cfRule type="expression" dxfId="24913" priority="37612">
      <formula>$I943=0</formula>
    </cfRule>
  </conditionalFormatting>
  <conditionalFormatting sqref="O943:P943">
    <cfRule type="cellIs" dxfId="24912" priority="37610" operator="lessThan">
      <formula>0</formula>
    </cfRule>
    <cfRule type="cellIs" dxfId="24911" priority="37611" operator="lessThan">
      <formula>0</formula>
    </cfRule>
  </conditionalFormatting>
  <conditionalFormatting sqref="Q943">
    <cfRule type="expression" dxfId="24910" priority="37609">
      <formula>$I943=0</formula>
    </cfRule>
  </conditionalFormatting>
  <conditionalFormatting sqref="R943:T943">
    <cfRule type="expression" dxfId="24909" priority="37608">
      <formula>$I943=0</formula>
    </cfRule>
  </conditionalFormatting>
  <conditionalFormatting sqref="S943:T943">
    <cfRule type="cellIs" dxfId="24908" priority="37606" operator="lessThan">
      <formula>0</formula>
    </cfRule>
    <cfRule type="cellIs" dxfId="24907" priority="37607" operator="lessThan">
      <formula>0</formula>
    </cfRule>
  </conditionalFormatting>
  <conditionalFormatting sqref="U943">
    <cfRule type="expression" dxfId="24906" priority="37605">
      <formula>$I943=0</formula>
    </cfRule>
  </conditionalFormatting>
  <conditionalFormatting sqref="B944">
    <cfRule type="expression" dxfId="24905" priority="37604">
      <formula>$I944=0</formula>
    </cfRule>
  </conditionalFormatting>
  <conditionalFormatting sqref="F944">
    <cfRule type="expression" dxfId="24904" priority="37603">
      <formula>$I944=0</formula>
    </cfRule>
  </conditionalFormatting>
  <conditionalFormatting sqref="I944">
    <cfRule type="expression" dxfId="24903" priority="37602">
      <formula>$I944=0</formula>
    </cfRule>
  </conditionalFormatting>
  <conditionalFormatting sqref="K944">
    <cfRule type="expression" dxfId="24902" priority="37601">
      <formula>$I944=0</formula>
    </cfRule>
  </conditionalFormatting>
  <conditionalFormatting sqref="M944">
    <cfRule type="expression" dxfId="24901" priority="37600">
      <formula>$I944=0</formula>
    </cfRule>
  </conditionalFormatting>
  <conditionalFormatting sqref="Q944">
    <cfRule type="expression" dxfId="24900" priority="37599">
      <formula>$I944=0</formula>
    </cfRule>
  </conditionalFormatting>
  <conditionalFormatting sqref="U944">
    <cfRule type="expression" dxfId="24899" priority="37598">
      <formula>$I944=0</formula>
    </cfRule>
  </conditionalFormatting>
  <conditionalFormatting sqref="B945">
    <cfRule type="expression" dxfId="24898" priority="37594">
      <formula>$I945=0</formula>
    </cfRule>
  </conditionalFormatting>
  <conditionalFormatting sqref="C945:E945">
    <cfRule type="expression" dxfId="24897" priority="37593">
      <formula>$I945=0</formula>
    </cfRule>
  </conditionalFormatting>
  <conditionalFormatting sqref="D945:E945">
    <cfRule type="cellIs" dxfId="24896" priority="37591" operator="lessThan">
      <formula>0</formula>
    </cfRule>
    <cfRule type="cellIs" dxfId="24895" priority="37592" operator="lessThan">
      <formula>0</formula>
    </cfRule>
  </conditionalFormatting>
  <conditionalFormatting sqref="F945">
    <cfRule type="expression" dxfId="24894" priority="37590">
      <formula>$I945=0</formula>
    </cfRule>
  </conditionalFormatting>
  <conditionalFormatting sqref="G945:H945">
    <cfRule type="cellIs" dxfId="24893" priority="37587" operator="lessThan">
      <formula>0</formula>
    </cfRule>
    <cfRule type="cellIs" dxfId="24892" priority="37588" operator="lessThan">
      <formula>0</formula>
    </cfRule>
  </conditionalFormatting>
  <conditionalFormatting sqref="I945">
    <cfRule type="expression" dxfId="24891" priority="37586">
      <formula>$I945=0</formula>
    </cfRule>
  </conditionalFormatting>
  <conditionalFormatting sqref="J945">
    <cfRule type="expression" dxfId="24890" priority="37585">
      <formula>$I945=0</formula>
    </cfRule>
  </conditionalFormatting>
  <conditionalFormatting sqref="K945">
    <cfRule type="expression" dxfId="24889" priority="37582">
      <formula>$I945=0</formula>
    </cfRule>
  </conditionalFormatting>
  <conditionalFormatting sqref="M945">
    <cfRule type="expression" dxfId="24888" priority="37578">
      <formula>$I945=0</formula>
    </cfRule>
  </conditionalFormatting>
  <conditionalFormatting sqref="N945:P945">
    <cfRule type="expression" dxfId="24887" priority="37577">
      <formula>$I945=0</formula>
    </cfRule>
  </conditionalFormatting>
  <conditionalFormatting sqref="O945:P945">
    <cfRule type="cellIs" dxfId="24886" priority="37575" operator="lessThan">
      <formula>0</formula>
    </cfRule>
    <cfRule type="cellIs" dxfId="24885" priority="37576" operator="lessThan">
      <formula>0</formula>
    </cfRule>
  </conditionalFormatting>
  <conditionalFormatting sqref="Q945">
    <cfRule type="expression" dxfId="24884" priority="37574">
      <formula>$I945=0</formula>
    </cfRule>
  </conditionalFormatting>
  <conditionalFormatting sqref="R945:T945">
    <cfRule type="expression" dxfId="24883" priority="37573">
      <formula>$I945=0</formula>
    </cfRule>
  </conditionalFormatting>
  <conditionalFormatting sqref="S945:T945">
    <cfRule type="cellIs" dxfId="24882" priority="37571" operator="lessThan">
      <formula>0</formula>
    </cfRule>
    <cfRule type="cellIs" dxfId="24881" priority="37572" operator="lessThan">
      <formula>0</formula>
    </cfRule>
  </conditionalFormatting>
  <conditionalFormatting sqref="U945">
    <cfRule type="expression" dxfId="24880" priority="37570">
      <formula>$I945=0</formula>
    </cfRule>
  </conditionalFormatting>
  <conditionalFormatting sqref="B946">
    <cfRule type="expression" dxfId="24879" priority="37569">
      <formula>$I946=0</formula>
    </cfRule>
  </conditionalFormatting>
  <conditionalFormatting sqref="F946">
    <cfRule type="expression" dxfId="24878" priority="37568">
      <formula>$I946=0</formula>
    </cfRule>
  </conditionalFormatting>
  <conditionalFormatting sqref="I946">
    <cfRule type="expression" dxfId="24877" priority="37567">
      <formula>$I946=0</formula>
    </cfRule>
  </conditionalFormatting>
  <conditionalFormatting sqref="K946">
    <cfRule type="expression" dxfId="24876" priority="37566">
      <formula>$I946=0</formula>
    </cfRule>
  </conditionalFormatting>
  <conditionalFormatting sqref="M946">
    <cfRule type="expression" dxfId="24875" priority="37565">
      <formula>$I946=0</formula>
    </cfRule>
  </conditionalFormatting>
  <conditionalFormatting sqref="Q946">
    <cfRule type="expression" dxfId="24874" priority="37564">
      <formula>$I946=0</formula>
    </cfRule>
  </conditionalFormatting>
  <conditionalFormatting sqref="U946">
    <cfRule type="expression" dxfId="24873" priority="37563">
      <formula>$I946=0</formula>
    </cfRule>
  </conditionalFormatting>
  <conditionalFormatting sqref="B947">
    <cfRule type="expression" dxfId="24872" priority="37559">
      <formula>$I947=0</formula>
    </cfRule>
  </conditionalFormatting>
  <conditionalFormatting sqref="C947:E947">
    <cfRule type="expression" dxfId="24871" priority="37558">
      <formula>$I947=0</formula>
    </cfRule>
  </conditionalFormatting>
  <conditionalFormatting sqref="D947:E947">
    <cfRule type="cellIs" dxfId="24870" priority="37556" operator="lessThan">
      <formula>0</formula>
    </cfRule>
    <cfRule type="cellIs" dxfId="24869" priority="37557" operator="lessThan">
      <formula>0</formula>
    </cfRule>
  </conditionalFormatting>
  <conditionalFormatting sqref="F947">
    <cfRule type="expression" dxfId="24868" priority="37555">
      <formula>$I947=0</formula>
    </cfRule>
  </conditionalFormatting>
  <conditionalFormatting sqref="G947:H947">
    <cfRule type="cellIs" dxfId="24867" priority="37552" operator="lessThan">
      <formula>0</formula>
    </cfRule>
    <cfRule type="cellIs" dxfId="24866" priority="37553" operator="lessThan">
      <formula>0</formula>
    </cfRule>
  </conditionalFormatting>
  <conditionalFormatting sqref="I947">
    <cfRule type="expression" dxfId="24865" priority="37551">
      <formula>$I947=0</formula>
    </cfRule>
  </conditionalFormatting>
  <conditionalFormatting sqref="J947">
    <cfRule type="expression" dxfId="24864" priority="37550">
      <formula>$I947=0</formula>
    </cfRule>
  </conditionalFormatting>
  <conditionalFormatting sqref="K947">
    <cfRule type="expression" dxfId="24863" priority="37547">
      <formula>$I947=0</formula>
    </cfRule>
  </conditionalFormatting>
  <conditionalFormatting sqref="M947">
    <cfRule type="expression" dxfId="24862" priority="37543">
      <formula>$I947=0</formula>
    </cfRule>
  </conditionalFormatting>
  <conditionalFormatting sqref="N947:P947">
    <cfRule type="expression" dxfId="24861" priority="37542">
      <formula>$I947=0</formula>
    </cfRule>
  </conditionalFormatting>
  <conditionalFormatting sqref="O947:P947">
    <cfRule type="cellIs" dxfId="24860" priority="37540" operator="lessThan">
      <formula>0</formula>
    </cfRule>
    <cfRule type="cellIs" dxfId="24859" priority="37541" operator="lessThan">
      <formula>0</formula>
    </cfRule>
  </conditionalFormatting>
  <conditionalFormatting sqref="Q947">
    <cfRule type="expression" dxfId="24858" priority="37539">
      <formula>$I947=0</formula>
    </cfRule>
  </conditionalFormatting>
  <conditionalFormatting sqref="R947:T947">
    <cfRule type="expression" dxfId="24857" priority="37538">
      <formula>$I947=0</formula>
    </cfRule>
  </conditionalFormatting>
  <conditionalFormatting sqref="S947:T947">
    <cfRule type="cellIs" dxfId="24856" priority="37536" operator="lessThan">
      <formula>0</formula>
    </cfRule>
    <cfRule type="cellIs" dxfId="24855" priority="37537" operator="lessThan">
      <formula>0</formula>
    </cfRule>
  </conditionalFormatting>
  <conditionalFormatting sqref="U947">
    <cfRule type="expression" dxfId="24854" priority="37535">
      <formula>$I947=0</formula>
    </cfRule>
  </conditionalFormatting>
  <conditionalFormatting sqref="B948">
    <cfRule type="expression" dxfId="24853" priority="37534">
      <formula>$I948=0</formula>
    </cfRule>
  </conditionalFormatting>
  <conditionalFormatting sqref="F948">
    <cfRule type="expression" dxfId="24852" priority="37533">
      <formula>$I948=0</formula>
    </cfRule>
  </conditionalFormatting>
  <conditionalFormatting sqref="I948">
    <cfRule type="expression" dxfId="24851" priority="37532">
      <formula>$I948=0</formula>
    </cfRule>
  </conditionalFormatting>
  <conditionalFormatting sqref="K948">
    <cfRule type="expression" dxfId="24850" priority="37531">
      <formula>$I948=0</formula>
    </cfRule>
  </conditionalFormatting>
  <conditionalFormatting sqref="M948">
    <cfRule type="expression" dxfId="24849" priority="37530">
      <formula>$I948=0</formula>
    </cfRule>
  </conditionalFormatting>
  <conditionalFormatting sqref="Q948">
    <cfRule type="expression" dxfId="24848" priority="37529">
      <formula>$I948=0</formula>
    </cfRule>
  </conditionalFormatting>
  <conditionalFormatting sqref="U948">
    <cfRule type="expression" dxfId="24847" priority="37528">
      <formula>$I948=0</formula>
    </cfRule>
  </conditionalFormatting>
  <conditionalFormatting sqref="B949">
    <cfRule type="expression" dxfId="24846" priority="37524">
      <formula>$I949=0</formula>
    </cfRule>
  </conditionalFormatting>
  <conditionalFormatting sqref="C949:E949">
    <cfRule type="expression" dxfId="24845" priority="37523">
      <formula>$I949=0</formula>
    </cfRule>
  </conditionalFormatting>
  <conditionalFormatting sqref="D949:E949">
    <cfRule type="cellIs" dxfId="24844" priority="37521" operator="lessThan">
      <formula>0</formula>
    </cfRule>
    <cfRule type="cellIs" dxfId="24843" priority="37522" operator="lessThan">
      <formula>0</formula>
    </cfRule>
  </conditionalFormatting>
  <conditionalFormatting sqref="F949">
    <cfRule type="expression" dxfId="24842" priority="37520">
      <formula>$I949=0</formula>
    </cfRule>
  </conditionalFormatting>
  <conditionalFormatting sqref="G949:H949">
    <cfRule type="cellIs" dxfId="24841" priority="37517" operator="lessThan">
      <formula>0</formula>
    </cfRule>
    <cfRule type="cellIs" dxfId="24840" priority="37518" operator="lessThan">
      <formula>0</formula>
    </cfRule>
  </conditionalFormatting>
  <conditionalFormatting sqref="I949">
    <cfRule type="expression" dxfId="24839" priority="37516">
      <formula>$I949=0</formula>
    </cfRule>
  </conditionalFormatting>
  <conditionalFormatting sqref="J949">
    <cfRule type="expression" dxfId="24838" priority="37515">
      <formula>$I949=0</formula>
    </cfRule>
  </conditionalFormatting>
  <conditionalFormatting sqref="K949">
    <cfRule type="expression" dxfId="24837" priority="37512">
      <formula>$I949=0</formula>
    </cfRule>
  </conditionalFormatting>
  <conditionalFormatting sqref="M949">
    <cfRule type="expression" dxfId="24836" priority="37508">
      <formula>$I949=0</formula>
    </cfRule>
  </conditionalFormatting>
  <conditionalFormatting sqref="N949:P949">
    <cfRule type="expression" dxfId="24835" priority="37507">
      <formula>$I949=0</formula>
    </cfRule>
  </conditionalFormatting>
  <conditionalFormatting sqref="O949:P949">
    <cfRule type="cellIs" dxfId="24834" priority="37505" operator="lessThan">
      <formula>0</formula>
    </cfRule>
    <cfRule type="cellIs" dxfId="24833" priority="37506" operator="lessThan">
      <formula>0</formula>
    </cfRule>
  </conditionalFormatting>
  <conditionalFormatting sqref="Q949">
    <cfRule type="expression" dxfId="24832" priority="37504">
      <formula>$I949=0</formula>
    </cfRule>
  </conditionalFormatting>
  <conditionalFormatting sqref="R949:T949">
    <cfRule type="expression" dxfId="24831" priority="37503">
      <formula>$I949=0</formula>
    </cfRule>
  </conditionalFormatting>
  <conditionalFormatting sqref="S949:T949">
    <cfRule type="cellIs" dxfId="24830" priority="37501" operator="lessThan">
      <formula>0</formula>
    </cfRule>
    <cfRule type="cellIs" dxfId="24829" priority="37502" operator="lessThan">
      <formula>0</formula>
    </cfRule>
  </conditionalFormatting>
  <conditionalFormatting sqref="U949">
    <cfRule type="expression" dxfId="24828" priority="37500">
      <formula>$I949=0</formula>
    </cfRule>
  </conditionalFormatting>
  <conditionalFormatting sqref="B950">
    <cfRule type="expression" dxfId="24827" priority="37499">
      <formula>$I950=0</formula>
    </cfRule>
  </conditionalFormatting>
  <conditionalFormatting sqref="F950">
    <cfRule type="expression" dxfId="24826" priority="37498">
      <formula>$I950=0</formula>
    </cfRule>
  </conditionalFormatting>
  <conditionalFormatting sqref="I950">
    <cfRule type="expression" dxfId="24825" priority="37497">
      <formula>$I950=0</formula>
    </cfRule>
  </conditionalFormatting>
  <conditionalFormatting sqref="K950">
    <cfRule type="expression" dxfId="24824" priority="37496">
      <formula>$I950=0</formula>
    </cfRule>
  </conditionalFormatting>
  <conditionalFormatting sqref="M950">
    <cfRule type="expression" dxfId="24823" priority="37495">
      <formula>$I950=0</formula>
    </cfRule>
  </conditionalFormatting>
  <conditionalFormatting sqref="Q950">
    <cfRule type="expression" dxfId="24822" priority="37494">
      <formula>$I950=0</formula>
    </cfRule>
  </conditionalFormatting>
  <conditionalFormatting sqref="U950">
    <cfRule type="expression" dxfId="24821" priority="37493">
      <formula>$I950=0</formula>
    </cfRule>
  </conditionalFormatting>
  <conditionalFormatting sqref="B951">
    <cfRule type="expression" dxfId="24820" priority="37489">
      <formula>$I951=0</formula>
    </cfRule>
  </conditionalFormatting>
  <conditionalFormatting sqref="C951:E951">
    <cfRule type="expression" dxfId="24819" priority="37488">
      <formula>$I951=0</formula>
    </cfRule>
  </conditionalFormatting>
  <conditionalFormatting sqref="D951:E951">
    <cfRule type="cellIs" dxfId="24818" priority="37486" operator="lessThan">
      <formula>0</formula>
    </cfRule>
    <cfRule type="cellIs" dxfId="24817" priority="37487" operator="lessThan">
      <formula>0</formula>
    </cfRule>
  </conditionalFormatting>
  <conditionalFormatting sqref="F951">
    <cfRule type="expression" dxfId="24816" priority="37485">
      <formula>$I951=0</formula>
    </cfRule>
  </conditionalFormatting>
  <conditionalFormatting sqref="G951:H951">
    <cfRule type="cellIs" dxfId="24815" priority="37482" operator="lessThan">
      <formula>0</formula>
    </cfRule>
    <cfRule type="cellIs" dxfId="24814" priority="37483" operator="lessThan">
      <formula>0</formula>
    </cfRule>
  </conditionalFormatting>
  <conditionalFormatting sqref="I951">
    <cfRule type="expression" dxfId="24813" priority="37481">
      <formula>$I951=0</formula>
    </cfRule>
  </conditionalFormatting>
  <conditionalFormatting sqref="J951">
    <cfRule type="expression" dxfId="24812" priority="37480">
      <formula>$I951=0</formula>
    </cfRule>
  </conditionalFormatting>
  <conditionalFormatting sqref="K951">
    <cfRule type="expression" dxfId="24811" priority="37477">
      <formula>$I951=0</formula>
    </cfRule>
  </conditionalFormatting>
  <conditionalFormatting sqref="M951">
    <cfRule type="expression" dxfId="24810" priority="37473">
      <formula>$I951=0</formula>
    </cfRule>
  </conditionalFormatting>
  <conditionalFormatting sqref="N951:P951">
    <cfRule type="expression" dxfId="24809" priority="37472">
      <formula>$I951=0</formula>
    </cfRule>
  </conditionalFormatting>
  <conditionalFormatting sqref="O951:P951">
    <cfRule type="cellIs" dxfId="24808" priority="37470" operator="lessThan">
      <formula>0</formula>
    </cfRule>
    <cfRule type="cellIs" dxfId="24807" priority="37471" operator="lessThan">
      <formula>0</formula>
    </cfRule>
  </conditionalFormatting>
  <conditionalFormatting sqref="Q951">
    <cfRule type="expression" dxfId="24806" priority="37469">
      <formula>$I951=0</formula>
    </cfRule>
  </conditionalFormatting>
  <conditionalFormatting sqref="R951:T951">
    <cfRule type="expression" dxfId="24805" priority="37468">
      <formula>$I951=0</formula>
    </cfRule>
  </conditionalFormatting>
  <conditionalFormatting sqref="S951:T951">
    <cfRule type="cellIs" dxfId="24804" priority="37466" operator="lessThan">
      <formula>0</formula>
    </cfRule>
    <cfRule type="cellIs" dxfId="24803" priority="37467" operator="lessThan">
      <formula>0</formula>
    </cfRule>
  </conditionalFormatting>
  <conditionalFormatting sqref="U951">
    <cfRule type="expression" dxfId="24802" priority="37465">
      <formula>$I951=0</formula>
    </cfRule>
  </conditionalFormatting>
  <conditionalFormatting sqref="B952">
    <cfRule type="expression" dxfId="24801" priority="37464">
      <formula>$I952=0</formula>
    </cfRule>
  </conditionalFormatting>
  <conditionalFormatting sqref="F952">
    <cfRule type="expression" dxfId="24800" priority="37463">
      <formula>$I952=0</formula>
    </cfRule>
  </conditionalFormatting>
  <conditionalFormatting sqref="I952">
    <cfRule type="expression" dxfId="24799" priority="37462">
      <formula>$I952=0</formula>
    </cfRule>
  </conditionalFormatting>
  <conditionalFormatting sqref="K952">
    <cfRule type="expression" dxfId="24798" priority="37461">
      <formula>$I952=0</formula>
    </cfRule>
  </conditionalFormatting>
  <conditionalFormatting sqref="M952">
    <cfRule type="expression" dxfId="24797" priority="37460">
      <formula>$I952=0</formula>
    </cfRule>
  </conditionalFormatting>
  <conditionalFormatting sqref="Q952">
    <cfRule type="expression" dxfId="24796" priority="37459">
      <formula>$I952=0</formula>
    </cfRule>
  </conditionalFormatting>
  <conditionalFormatting sqref="U952">
    <cfRule type="expression" dxfId="24795" priority="37458">
      <formula>$I952=0</formula>
    </cfRule>
  </conditionalFormatting>
  <conditionalFormatting sqref="B953">
    <cfRule type="expression" dxfId="24794" priority="37454">
      <formula>$I953=0</formula>
    </cfRule>
  </conditionalFormatting>
  <conditionalFormatting sqref="C953:E953">
    <cfRule type="expression" dxfId="24793" priority="37453">
      <formula>$I953=0</formula>
    </cfRule>
  </conditionalFormatting>
  <conditionalFormatting sqref="D953:E953">
    <cfRule type="cellIs" dxfId="24792" priority="37451" operator="lessThan">
      <formula>0</formula>
    </cfRule>
    <cfRule type="cellIs" dxfId="24791" priority="37452" operator="lessThan">
      <formula>0</formula>
    </cfRule>
  </conditionalFormatting>
  <conditionalFormatting sqref="F953">
    <cfRule type="expression" dxfId="24790" priority="37450">
      <formula>$I953=0</formula>
    </cfRule>
  </conditionalFormatting>
  <conditionalFormatting sqref="G953:H953">
    <cfRule type="cellIs" dxfId="24789" priority="37447" operator="lessThan">
      <formula>0</formula>
    </cfRule>
    <cfRule type="cellIs" dxfId="24788" priority="37448" operator="lessThan">
      <formula>0</formula>
    </cfRule>
  </conditionalFormatting>
  <conditionalFormatting sqref="I953">
    <cfRule type="expression" dxfId="24787" priority="37446">
      <formula>$I953=0</formula>
    </cfRule>
  </conditionalFormatting>
  <conditionalFormatting sqref="J953">
    <cfRule type="expression" dxfId="24786" priority="37445">
      <formula>$I953=0</formula>
    </cfRule>
  </conditionalFormatting>
  <conditionalFormatting sqref="K953">
    <cfRule type="expression" dxfId="24785" priority="37442">
      <formula>$I953=0</formula>
    </cfRule>
  </conditionalFormatting>
  <conditionalFormatting sqref="M953">
    <cfRule type="expression" dxfId="24784" priority="37438">
      <formula>$I953=0</formula>
    </cfRule>
  </conditionalFormatting>
  <conditionalFormatting sqref="N953:P953">
    <cfRule type="expression" dxfId="24783" priority="37437">
      <formula>$I953=0</formula>
    </cfRule>
  </conditionalFormatting>
  <conditionalFormatting sqref="O953:P953">
    <cfRule type="cellIs" dxfId="24782" priority="37435" operator="lessThan">
      <formula>0</formula>
    </cfRule>
    <cfRule type="cellIs" dxfId="24781" priority="37436" operator="lessThan">
      <formula>0</formula>
    </cfRule>
  </conditionalFormatting>
  <conditionalFormatting sqref="Q953">
    <cfRule type="expression" dxfId="24780" priority="37434">
      <formula>$I953=0</formula>
    </cfRule>
  </conditionalFormatting>
  <conditionalFormatting sqref="R953:T953">
    <cfRule type="expression" dxfId="24779" priority="37433">
      <formula>$I953=0</formula>
    </cfRule>
  </conditionalFormatting>
  <conditionalFormatting sqref="S953:T953">
    <cfRule type="cellIs" dxfId="24778" priority="37431" operator="lessThan">
      <formula>0</formula>
    </cfRule>
    <cfRule type="cellIs" dxfId="24777" priority="37432" operator="lessThan">
      <formula>0</formula>
    </cfRule>
  </conditionalFormatting>
  <conditionalFormatting sqref="U953">
    <cfRule type="expression" dxfId="24776" priority="37430">
      <formula>$I953=0</formula>
    </cfRule>
  </conditionalFormatting>
  <conditionalFormatting sqref="B954">
    <cfRule type="expression" dxfId="24775" priority="37429">
      <formula>$I954=0</formula>
    </cfRule>
  </conditionalFormatting>
  <conditionalFormatting sqref="F954">
    <cfRule type="expression" dxfId="24774" priority="37428">
      <formula>$I954=0</formula>
    </cfRule>
  </conditionalFormatting>
  <conditionalFormatting sqref="I954">
    <cfRule type="expression" dxfId="24773" priority="37427">
      <formula>$I954=0</formula>
    </cfRule>
  </conditionalFormatting>
  <conditionalFormatting sqref="K954">
    <cfRule type="expression" dxfId="24772" priority="37426">
      <formula>$I954=0</formula>
    </cfRule>
  </conditionalFormatting>
  <conditionalFormatting sqref="M954">
    <cfRule type="expression" dxfId="24771" priority="37425">
      <formula>$I954=0</formula>
    </cfRule>
  </conditionalFormatting>
  <conditionalFormatting sqref="Q954">
    <cfRule type="expression" dxfId="24770" priority="37424">
      <formula>$I954=0</formula>
    </cfRule>
  </conditionalFormatting>
  <conditionalFormatting sqref="U954">
    <cfRule type="expression" dxfId="24769" priority="37423">
      <formula>$I954=0</formula>
    </cfRule>
  </conditionalFormatting>
  <conditionalFormatting sqref="B955">
    <cfRule type="expression" dxfId="24768" priority="37419">
      <formula>$I955=0</formula>
    </cfRule>
  </conditionalFormatting>
  <conditionalFormatting sqref="C955:E955">
    <cfRule type="expression" dxfId="24767" priority="37418">
      <formula>$I955=0</formula>
    </cfRule>
  </conditionalFormatting>
  <conditionalFormatting sqref="D955:E955">
    <cfRule type="cellIs" dxfId="24766" priority="37416" operator="lessThan">
      <formula>0</formula>
    </cfRule>
    <cfRule type="cellIs" dxfId="24765" priority="37417" operator="lessThan">
      <formula>0</formula>
    </cfRule>
  </conditionalFormatting>
  <conditionalFormatting sqref="F955">
    <cfRule type="expression" dxfId="24764" priority="37415">
      <formula>$I955=0</formula>
    </cfRule>
  </conditionalFormatting>
  <conditionalFormatting sqref="G955:H955">
    <cfRule type="cellIs" dxfId="24763" priority="37412" operator="lessThan">
      <formula>0</formula>
    </cfRule>
    <cfRule type="cellIs" dxfId="24762" priority="37413" operator="lessThan">
      <formula>0</formula>
    </cfRule>
  </conditionalFormatting>
  <conditionalFormatting sqref="I955">
    <cfRule type="expression" dxfId="24761" priority="37411">
      <formula>$I955=0</formula>
    </cfRule>
  </conditionalFormatting>
  <conditionalFormatting sqref="J955">
    <cfRule type="expression" dxfId="24760" priority="37410">
      <formula>$I955=0</formula>
    </cfRule>
  </conditionalFormatting>
  <conditionalFormatting sqref="K955">
    <cfRule type="expression" dxfId="24759" priority="37407">
      <formula>$I955=0</formula>
    </cfRule>
  </conditionalFormatting>
  <conditionalFormatting sqref="M955">
    <cfRule type="expression" dxfId="24758" priority="37403">
      <formula>$I955=0</formula>
    </cfRule>
  </conditionalFormatting>
  <conditionalFormatting sqref="N955:P955">
    <cfRule type="expression" dxfId="24757" priority="37402">
      <formula>$I955=0</formula>
    </cfRule>
  </conditionalFormatting>
  <conditionalFormatting sqref="O955:P955">
    <cfRule type="cellIs" dxfId="24756" priority="37400" operator="lessThan">
      <formula>0</formula>
    </cfRule>
    <cfRule type="cellIs" dxfId="24755" priority="37401" operator="lessThan">
      <formula>0</formula>
    </cfRule>
  </conditionalFormatting>
  <conditionalFormatting sqref="Q955">
    <cfRule type="expression" dxfId="24754" priority="37399">
      <formula>$I955=0</formula>
    </cfRule>
  </conditionalFormatting>
  <conditionalFormatting sqref="R955:T955">
    <cfRule type="expression" dxfId="24753" priority="37398">
      <formula>$I955=0</formula>
    </cfRule>
  </conditionalFormatting>
  <conditionalFormatting sqref="S955:T955">
    <cfRule type="cellIs" dxfId="24752" priority="37396" operator="lessThan">
      <formula>0</formula>
    </cfRule>
    <cfRule type="cellIs" dxfId="24751" priority="37397" operator="lessThan">
      <formula>0</formula>
    </cfRule>
  </conditionalFormatting>
  <conditionalFormatting sqref="U955">
    <cfRule type="expression" dxfId="24750" priority="37395">
      <formula>$I955=0</formula>
    </cfRule>
  </conditionalFormatting>
  <conditionalFormatting sqref="B956">
    <cfRule type="expression" dxfId="24749" priority="37394">
      <formula>$I956=0</formula>
    </cfRule>
  </conditionalFormatting>
  <conditionalFormatting sqref="F956">
    <cfRule type="expression" dxfId="24748" priority="37393">
      <formula>$I956=0</formula>
    </cfRule>
  </conditionalFormatting>
  <conditionalFormatting sqref="I956">
    <cfRule type="expression" dxfId="24747" priority="37392">
      <formula>$I956=0</formula>
    </cfRule>
  </conditionalFormatting>
  <conditionalFormatting sqref="K956">
    <cfRule type="expression" dxfId="24746" priority="37391">
      <formula>$I956=0</formula>
    </cfRule>
  </conditionalFormatting>
  <conditionalFormatting sqref="M956">
    <cfRule type="expression" dxfId="24745" priority="37390">
      <formula>$I956=0</formula>
    </cfRule>
  </conditionalFormatting>
  <conditionalFormatting sqref="Q956">
    <cfRule type="expression" dxfId="24744" priority="37389">
      <formula>$I956=0</formula>
    </cfRule>
  </conditionalFormatting>
  <conditionalFormatting sqref="U956">
    <cfRule type="expression" dxfId="24743" priority="37388">
      <formula>$I956=0</formula>
    </cfRule>
  </conditionalFormatting>
  <conditionalFormatting sqref="B957">
    <cfRule type="expression" dxfId="24742" priority="37384">
      <formula>$I957=0</formula>
    </cfRule>
  </conditionalFormatting>
  <conditionalFormatting sqref="C957:E957">
    <cfRule type="expression" dxfId="24741" priority="37383">
      <formula>$I957=0</formula>
    </cfRule>
  </conditionalFormatting>
  <conditionalFormatting sqref="D957:E957">
    <cfRule type="cellIs" dxfId="24740" priority="37381" operator="lessThan">
      <formula>0</formula>
    </cfRule>
    <cfRule type="cellIs" dxfId="24739" priority="37382" operator="lessThan">
      <formula>0</formula>
    </cfRule>
  </conditionalFormatting>
  <conditionalFormatting sqref="F957">
    <cfRule type="expression" dxfId="24738" priority="37380">
      <formula>$I957=0</formula>
    </cfRule>
  </conditionalFormatting>
  <conditionalFormatting sqref="G957:H957">
    <cfRule type="cellIs" dxfId="24737" priority="37377" operator="lessThan">
      <formula>0</formula>
    </cfRule>
    <cfRule type="cellIs" dxfId="24736" priority="37378" operator="lessThan">
      <formula>0</formula>
    </cfRule>
  </conditionalFormatting>
  <conditionalFormatting sqref="I957">
    <cfRule type="expression" dxfId="24735" priority="37376">
      <formula>$I957=0</formula>
    </cfRule>
  </conditionalFormatting>
  <conditionalFormatting sqref="J957">
    <cfRule type="expression" dxfId="24734" priority="37375">
      <formula>$I957=0</formula>
    </cfRule>
  </conditionalFormatting>
  <conditionalFormatting sqref="K957">
    <cfRule type="expression" dxfId="24733" priority="37372">
      <formula>$I957=0</formula>
    </cfRule>
  </conditionalFormatting>
  <conditionalFormatting sqref="M957">
    <cfRule type="expression" dxfId="24732" priority="37368">
      <formula>$I957=0</formula>
    </cfRule>
  </conditionalFormatting>
  <conditionalFormatting sqref="N957:P957">
    <cfRule type="expression" dxfId="24731" priority="37367">
      <formula>$I957=0</formula>
    </cfRule>
  </conditionalFormatting>
  <conditionalFormatting sqref="O957:P957">
    <cfRule type="cellIs" dxfId="24730" priority="37365" operator="lessThan">
      <formula>0</formula>
    </cfRule>
    <cfRule type="cellIs" dxfId="24729" priority="37366" operator="lessThan">
      <formula>0</formula>
    </cfRule>
  </conditionalFormatting>
  <conditionalFormatting sqref="Q957">
    <cfRule type="expression" dxfId="24728" priority="37364">
      <formula>$I957=0</formula>
    </cfRule>
  </conditionalFormatting>
  <conditionalFormatting sqref="R957:T957">
    <cfRule type="expression" dxfId="24727" priority="37363">
      <formula>$I957=0</formula>
    </cfRule>
  </conditionalFormatting>
  <conditionalFormatting sqref="S957:T957">
    <cfRule type="cellIs" dxfId="24726" priority="37361" operator="lessThan">
      <formula>0</formula>
    </cfRule>
    <cfRule type="cellIs" dxfId="24725" priority="37362" operator="lessThan">
      <formula>0</formula>
    </cfRule>
  </conditionalFormatting>
  <conditionalFormatting sqref="U957">
    <cfRule type="expression" dxfId="24724" priority="37360">
      <formula>$I957=0</formula>
    </cfRule>
  </conditionalFormatting>
  <conditionalFormatting sqref="B958">
    <cfRule type="expression" dxfId="24723" priority="37359">
      <formula>$I958=0</formula>
    </cfRule>
  </conditionalFormatting>
  <conditionalFormatting sqref="F958">
    <cfRule type="expression" dxfId="24722" priority="37358">
      <formula>$I958=0</formula>
    </cfRule>
  </conditionalFormatting>
  <conditionalFormatting sqref="I958">
    <cfRule type="expression" dxfId="24721" priority="37357">
      <formula>$I958=0</formula>
    </cfRule>
  </conditionalFormatting>
  <conditionalFormatting sqref="K958">
    <cfRule type="expression" dxfId="24720" priority="37356">
      <formula>$I958=0</formula>
    </cfRule>
  </conditionalFormatting>
  <conditionalFormatting sqref="M958">
    <cfRule type="expression" dxfId="24719" priority="37355">
      <formula>$I958=0</formula>
    </cfRule>
  </conditionalFormatting>
  <conditionalFormatting sqref="Q958">
    <cfRule type="expression" dxfId="24718" priority="37354">
      <formula>$I958=0</formula>
    </cfRule>
  </conditionalFormatting>
  <conditionalFormatting sqref="U958">
    <cfRule type="expression" dxfId="24717" priority="37353">
      <formula>$I958=0</formula>
    </cfRule>
  </conditionalFormatting>
  <conditionalFormatting sqref="B959">
    <cfRule type="expression" dxfId="24716" priority="37349">
      <formula>$I959=0</formula>
    </cfRule>
  </conditionalFormatting>
  <conditionalFormatting sqref="C959:E959">
    <cfRule type="expression" dxfId="24715" priority="37348">
      <formula>$I959=0</formula>
    </cfRule>
  </conditionalFormatting>
  <conditionalFormatting sqref="D959:E959">
    <cfRule type="cellIs" dxfId="24714" priority="37346" operator="lessThan">
      <formula>0</formula>
    </cfRule>
    <cfRule type="cellIs" dxfId="24713" priority="37347" operator="lessThan">
      <formula>0</formula>
    </cfRule>
  </conditionalFormatting>
  <conditionalFormatting sqref="F959">
    <cfRule type="expression" dxfId="24712" priority="37345">
      <formula>$I959=0</formula>
    </cfRule>
  </conditionalFormatting>
  <conditionalFormatting sqref="G959:H959">
    <cfRule type="cellIs" dxfId="24711" priority="37342" operator="lessThan">
      <formula>0</formula>
    </cfRule>
    <cfRule type="cellIs" dxfId="24710" priority="37343" operator="lessThan">
      <formula>0</formula>
    </cfRule>
  </conditionalFormatting>
  <conditionalFormatting sqref="I959">
    <cfRule type="expression" dxfId="24709" priority="37341">
      <formula>$I959=0</formula>
    </cfRule>
  </conditionalFormatting>
  <conditionalFormatting sqref="J959">
    <cfRule type="expression" dxfId="24708" priority="37340">
      <formula>$I959=0</formula>
    </cfRule>
  </conditionalFormatting>
  <conditionalFormatting sqref="K959">
    <cfRule type="expression" dxfId="24707" priority="37337">
      <formula>$I959=0</formula>
    </cfRule>
  </conditionalFormatting>
  <conditionalFormatting sqref="M959">
    <cfRule type="expression" dxfId="24706" priority="37333">
      <formula>$I959=0</formula>
    </cfRule>
  </conditionalFormatting>
  <conditionalFormatting sqref="N959:P959">
    <cfRule type="expression" dxfId="24705" priority="37332">
      <formula>$I959=0</formula>
    </cfRule>
  </conditionalFormatting>
  <conditionalFormatting sqref="O959:P959">
    <cfRule type="cellIs" dxfId="24704" priority="37330" operator="lessThan">
      <formula>0</formula>
    </cfRule>
    <cfRule type="cellIs" dxfId="24703" priority="37331" operator="lessThan">
      <formula>0</formula>
    </cfRule>
  </conditionalFormatting>
  <conditionalFormatting sqref="Q959">
    <cfRule type="expression" dxfId="24702" priority="37329">
      <formula>$I959=0</formula>
    </cfRule>
  </conditionalFormatting>
  <conditionalFormatting sqref="R959:T959">
    <cfRule type="expression" dxfId="24701" priority="37328">
      <formula>$I959=0</formula>
    </cfRule>
  </conditionalFormatting>
  <conditionalFormatting sqref="S959:T959">
    <cfRule type="cellIs" dxfId="24700" priority="37326" operator="lessThan">
      <formula>0</formula>
    </cfRule>
    <cfRule type="cellIs" dxfId="24699" priority="37327" operator="lessThan">
      <formula>0</formula>
    </cfRule>
  </conditionalFormatting>
  <conditionalFormatting sqref="U959">
    <cfRule type="expression" dxfId="24698" priority="37325">
      <formula>$I959=0</formula>
    </cfRule>
  </conditionalFormatting>
  <conditionalFormatting sqref="B960">
    <cfRule type="expression" dxfId="24697" priority="37324">
      <formula>$I960=0</formula>
    </cfRule>
  </conditionalFormatting>
  <conditionalFormatting sqref="F960">
    <cfRule type="expression" dxfId="24696" priority="37323">
      <formula>$I960=0</formula>
    </cfRule>
  </conditionalFormatting>
  <conditionalFormatting sqref="I960">
    <cfRule type="expression" dxfId="24695" priority="37322">
      <formula>$I960=0</formula>
    </cfRule>
  </conditionalFormatting>
  <conditionalFormatting sqref="K960">
    <cfRule type="expression" dxfId="24694" priority="37321">
      <formula>$I960=0</formula>
    </cfRule>
  </conditionalFormatting>
  <conditionalFormatting sqref="M960">
    <cfRule type="expression" dxfId="24693" priority="37320">
      <formula>$I960=0</formula>
    </cfRule>
  </conditionalFormatting>
  <conditionalFormatting sqref="Q960">
    <cfRule type="expression" dxfId="24692" priority="37319">
      <formula>$I960=0</formula>
    </cfRule>
  </conditionalFormatting>
  <conditionalFormatting sqref="U960">
    <cfRule type="expression" dxfId="24691" priority="37318">
      <formula>$I960=0</formula>
    </cfRule>
  </conditionalFormatting>
  <conditionalFormatting sqref="B961">
    <cfRule type="expression" dxfId="24690" priority="37314">
      <formula>$I961=0</formula>
    </cfRule>
  </conditionalFormatting>
  <conditionalFormatting sqref="C961:E961">
    <cfRule type="expression" dxfId="24689" priority="37313">
      <formula>$I961=0</formula>
    </cfRule>
  </conditionalFormatting>
  <conditionalFormatting sqref="D961:E961">
    <cfRule type="cellIs" dxfId="24688" priority="37311" operator="lessThan">
      <formula>0</formula>
    </cfRule>
    <cfRule type="cellIs" dxfId="24687" priority="37312" operator="lessThan">
      <formula>0</formula>
    </cfRule>
  </conditionalFormatting>
  <conditionalFormatting sqref="F961">
    <cfRule type="expression" dxfId="24686" priority="37310">
      <formula>$I961=0</formula>
    </cfRule>
  </conditionalFormatting>
  <conditionalFormatting sqref="G961:H961">
    <cfRule type="cellIs" dxfId="24685" priority="37307" operator="lessThan">
      <formula>0</formula>
    </cfRule>
    <cfRule type="cellIs" dxfId="24684" priority="37308" operator="lessThan">
      <formula>0</formula>
    </cfRule>
  </conditionalFormatting>
  <conditionalFormatting sqref="I961">
    <cfRule type="expression" dxfId="24683" priority="37306">
      <formula>$I961=0</formula>
    </cfRule>
  </conditionalFormatting>
  <conditionalFormatting sqref="J961">
    <cfRule type="expression" dxfId="24682" priority="37305">
      <formula>$I961=0</formula>
    </cfRule>
  </conditionalFormatting>
  <conditionalFormatting sqref="K961">
    <cfRule type="expression" dxfId="24681" priority="37302">
      <formula>$I961=0</formula>
    </cfRule>
  </conditionalFormatting>
  <conditionalFormatting sqref="M961">
    <cfRule type="expression" dxfId="24680" priority="37298">
      <formula>$I961=0</formula>
    </cfRule>
  </conditionalFormatting>
  <conditionalFormatting sqref="N961:P961">
    <cfRule type="expression" dxfId="24679" priority="37297">
      <formula>$I961=0</formula>
    </cfRule>
  </conditionalFormatting>
  <conditionalFormatting sqref="O961:P961">
    <cfRule type="cellIs" dxfId="24678" priority="37295" operator="lessThan">
      <formula>0</formula>
    </cfRule>
    <cfRule type="cellIs" dxfId="24677" priority="37296" operator="lessThan">
      <formula>0</formula>
    </cfRule>
  </conditionalFormatting>
  <conditionalFormatting sqref="Q961">
    <cfRule type="expression" dxfId="24676" priority="37294">
      <formula>$I961=0</formula>
    </cfRule>
  </conditionalFormatting>
  <conditionalFormatting sqref="R961:T961">
    <cfRule type="expression" dxfId="24675" priority="37293">
      <formula>$I961=0</formula>
    </cfRule>
  </conditionalFormatting>
  <conditionalFormatting sqref="S961:T961">
    <cfRule type="cellIs" dxfId="24674" priority="37291" operator="lessThan">
      <formula>0</formula>
    </cfRule>
    <cfRule type="cellIs" dxfId="24673" priority="37292" operator="lessThan">
      <formula>0</formula>
    </cfRule>
  </conditionalFormatting>
  <conditionalFormatting sqref="U961">
    <cfRule type="expression" dxfId="24672" priority="37290">
      <formula>$I961=0</formula>
    </cfRule>
  </conditionalFormatting>
  <conditionalFormatting sqref="B962">
    <cfRule type="expression" dxfId="24671" priority="37289">
      <formula>$I962=0</formula>
    </cfRule>
  </conditionalFormatting>
  <conditionalFormatting sqref="F962">
    <cfRule type="expression" dxfId="24670" priority="37288">
      <formula>$I962=0</formula>
    </cfRule>
  </conditionalFormatting>
  <conditionalFormatting sqref="I962">
    <cfRule type="expression" dxfId="24669" priority="37287">
      <formula>$I962=0</formula>
    </cfRule>
  </conditionalFormatting>
  <conditionalFormatting sqref="K962">
    <cfRule type="expression" dxfId="24668" priority="37286">
      <formula>$I962=0</formula>
    </cfRule>
  </conditionalFormatting>
  <conditionalFormatting sqref="M962">
    <cfRule type="expression" dxfId="24667" priority="37285">
      <formula>$I962=0</formula>
    </cfRule>
  </conditionalFormatting>
  <conditionalFormatting sqref="Q962">
    <cfRule type="expression" dxfId="24666" priority="37284">
      <formula>$I962=0</formula>
    </cfRule>
  </conditionalFormatting>
  <conditionalFormatting sqref="U962">
    <cfRule type="expression" dxfId="24665" priority="37283">
      <formula>$I962=0</formula>
    </cfRule>
  </conditionalFormatting>
  <conditionalFormatting sqref="B963">
    <cfRule type="expression" dxfId="24664" priority="37279">
      <formula>$I963=0</formula>
    </cfRule>
  </conditionalFormatting>
  <conditionalFormatting sqref="C963:E963">
    <cfRule type="expression" dxfId="24663" priority="37278">
      <formula>$I963=0</formula>
    </cfRule>
  </conditionalFormatting>
  <conditionalFormatting sqref="D963:E963">
    <cfRule type="cellIs" dxfId="24662" priority="37276" operator="lessThan">
      <formula>0</formula>
    </cfRule>
    <cfRule type="cellIs" dxfId="24661" priority="37277" operator="lessThan">
      <formula>0</formula>
    </cfRule>
  </conditionalFormatting>
  <conditionalFormatting sqref="F963">
    <cfRule type="expression" dxfId="24660" priority="37275">
      <formula>$I963=0</formula>
    </cfRule>
  </conditionalFormatting>
  <conditionalFormatting sqref="G963:H963">
    <cfRule type="cellIs" dxfId="24659" priority="37272" operator="lessThan">
      <formula>0</formula>
    </cfRule>
    <cfRule type="cellIs" dxfId="24658" priority="37273" operator="lessThan">
      <formula>0</formula>
    </cfRule>
  </conditionalFormatting>
  <conditionalFormatting sqref="I963">
    <cfRule type="expression" dxfId="24657" priority="37271">
      <formula>$I963=0</formula>
    </cfRule>
  </conditionalFormatting>
  <conditionalFormatting sqref="J963">
    <cfRule type="expression" dxfId="24656" priority="37270">
      <formula>$I963=0</formula>
    </cfRule>
  </conditionalFormatting>
  <conditionalFormatting sqref="K963">
    <cfRule type="expression" dxfId="24655" priority="37267">
      <formula>$I963=0</formula>
    </cfRule>
  </conditionalFormatting>
  <conditionalFormatting sqref="M963">
    <cfRule type="expression" dxfId="24654" priority="37263">
      <formula>$I963=0</formula>
    </cfRule>
  </conditionalFormatting>
  <conditionalFormatting sqref="N963:P963">
    <cfRule type="expression" dxfId="24653" priority="37262">
      <formula>$I963=0</formula>
    </cfRule>
  </conditionalFormatting>
  <conditionalFormatting sqref="O963:P963">
    <cfRule type="cellIs" dxfId="24652" priority="37260" operator="lessThan">
      <formula>0</formula>
    </cfRule>
    <cfRule type="cellIs" dxfId="24651" priority="37261" operator="lessThan">
      <formula>0</formula>
    </cfRule>
  </conditionalFormatting>
  <conditionalFormatting sqref="Q963">
    <cfRule type="expression" dxfId="24650" priority="37259">
      <formula>$I963=0</formula>
    </cfRule>
  </conditionalFormatting>
  <conditionalFormatting sqref="R963:T963">
    <cfRule type="expression" dxfId="24649" priority="37258">
      <formula>$I963=0</formula>
    </cfRule>
  </conditionalFormatting>
  <conditionalFormatting sqref="S963:T963">
    <cfRule type="cellIs" dxfId="24648" priority="37256" operator="lessThan">
      <formula>0</formula>
    </cfRule>
    <cfRule type="cellIs" dxfId="24647" priority="37257" operator="lessThan">
      <formula>0</formula>
    </cfRule>
  </conditionalFormatting>
  <conditionalFormatting sqref="U963">
    <cfRule type="expression" dxfId="24646" priority="37255">
      <formula>$I963=0</formula>
    </cfRule>
  </conditionalFormatting>
  <conditionalFormatting sqref="B964">
    <cfRule type="expression" dxfId="24645" priority="37254">
      <formula>$I964=0</formula>
    </cfRule>
  </conditionalFormatting>
  <conditionalFormatting sqref="F964">
    <cfRule type="expression" dxfId="24644" priority="37253">
      <formula>$I964=0</formula>
    </cfRule>
  </conditionalFormatting>
  <conditionalFormatting sqref="I964">
    <cfRule type="expression" dxfId="24643" priority="37252">
      <formula>$I964=0</formula>
    </cfRule>
  </conditionalFormatting>
  <conditionalFormatting sqref="K964">
    <cfRule type="expression" dxfId="24642" priority="37251">
      <formula>$I964=0</formula>
    </cfRule>
  </conditionalFormatting>
  <conditionalFormatting sqref="M964">
    <cfRule type="expression" dxfId="24641" priority="37250">
      <formula>$I964=0</formula>
    </cfRule>
  </conditionalFormatting>
  <conditionalFormatting sqref="Q964">
    <cfRule type="expression" dxfId="24640" priority="37249">
      <formula>$I964=0</formula>
    </cfRule>
  </conditionalFormatting>
  <conditionalFormatting sqref="U964">
    <cfRule type="expression" dxfId="24639" priority="37248">
      <formula>$I964=0</formula>
    </cfRule>
  </conditionalFormatting>
  <conditionalFormatting sqref="B965">
    <cfRule type="expression" dxfId="24638" priority="37244">
      <formula>$I965=0</formula>
    </cfRule>
  </conditionalFormatting>
  <conditionalFormatting sqref="C965:E965">
    <cfRule type="expression" dxfId="24637" priority="37243">
      <formula>$I965=0</formula>
    </cfRule>
  </conditionalFormatting>
  <conditionalFormatting sqref="D965:E965">
    <cfRule type="cellIs" dxfId="24636" priority="37241" operator="lessThan">
      <formula>0</formula>
    </cfRule>
    <cfRule type="cellIs" dxfId="24635" priority="37242" operator="lessThan">
      <formula>0</formula>
    </cfRule>
  </conditionalFormatting>
  <conditionalFormatting sqref="F965">
    <cfRule type="expression" dxfId="24634" priority="37240">
      <formula>$I965=0</formula>
    </cfRule>
  </conditionalFormatting>
  <conditionalFormatting sqref="G965:H965">
    <cfRule type="cellIs" dxfId="24633" priority="37237" operator="lessThan">
      <formula>0</formula>
    </cfRule>
    <cfRule type="cellIs" dxfId="24632" priority="37238" operator="lessThan">
      <formula>0</formula>
    </cfRule>
  </conditionalFormatting>
  <conditionalFormatting sqref="I965">
    <cfRule type="expression" dxfId="24631" priority="37236">
      <formula>$I965=0</formula>
    </cfRule>
  </conditionalFormatting>
  <conditionalFormatting sqref="J965">
    <cfRule type="expression" dxfId="24630" priority="37235">
      <formula>$I965=0</formula>
    </cfRule>
  </conditionalFormatting>
  <conditionalFormatting sqref="K965">
    <cfRule type="expression" dxfId="24629" priority="37232">
      <formula>$I965=0</formula>
    </cfRule>
  </conditionalFormatting>
  <conditionalFormatting sqref="M965">
    <cfRule type="expression" dxfId="24628" priority="37228">
      <formula>$I965=0</formula>
    </cfRule>
  </conditionalFormatting>
  <conditionalFormatting sqref="N965:P965">
    <cfRule type="expression" dxfId="24627" priority="37227">
      <formula>$I965=0</formula>
    </cfRule>
  </conditionalFormatting>
  <conditionalFormatting sqref="O965:P965">
    <cfRule type="cellIs" dxfId="24626" priority="37225" operator="lessThan">
      <formula>0</formula>
    </cfRule>
    <cfRule type="cellIs" dxfId="24625" priority="37226" operator="lessThan">
      <formula>0</formula>
    </cfRule>
  </conditionalFormatting>
  <conditionalFormatting sqref="Q965">
    <cfRule type="expression" dxfId="24624" priority="37224">
      <formula>$I965=0</formula>
    </cfRule>
  </conditionalFormatting>
  <conditionalFormatting sqref="R965:T965">
    <cfRule type="expression" dxfId="24623" priority="37223">
      <formula>$I965=0</formula>
    </cfRule>
  </conditionalFormatting>
  <conditionalFormatting sqref="S965:T965">
    <cfRule type="cellIs" dxfId="24622" priority="37221" operator="lessThan">
      <formula>0</formula>
    </cfRule>
    <cfRule type="cellIs" dxfId="24621" priority="37222" operator="lessThan">
      <formula>0</formula>
    </cfRule>
  </conditionalFormatting>
  <conditionalFormatting sqref="U965">
    <cfRule type="expression" dxfId="24620" priority="37220">
      <formula>$I965=0</formula>
    </cfRule>
  </conditionalFormatting>
  <conditionalFormatting sqref="B966">
    <cfRule type="expression" dxfId="24619" priority="37219">
      <formula>$I966=0</formula>
    </cfRule>
  </conditionalFormatting>
  <conditionalFormatting sqref="F966">
    <cfRule type="expression" dxfId="24618" priority="37218">
      <formula>$I966=0</formula>
    </cfRule>
  </conditionalFormatting>
  <conditionalFormatting sqref="I966">
    <cfRule type="expression" dxfId="24617" priority="37217">
      <formula>$I966=0</formula>
    </cfRule>
  </conditionalFormatting>
  <conditionalFormatting sqref="K966">
    <cfRule type="expression" dxfId="24616" priority="37216">
      <formula>$I966=0</formula>
    </cfRule>
  </conditionalFormatting>
  <conditionalFormatting sqref="M966">
    <cfRule type="expression" dxfId="24615" priority="37215">
      <formula>$I966=0</formula>
    </cfRule>
  </conditionalFormatting>
  <conditionalFormatting sqref="Q966">
    <cfRule type="expression" dxfId="24614" priority="37214">
      <formula>$I966=0</formula>
    </cfRule>
  </conditionalFormatting>
  <conditionalFormatting sqref="U966">
    <cfRule type="expression" dxfId="24613" priority="37213">
      <formula>$I966=0</formula>
    </cfRule>
  </conditionalFormatting>
  <conditionalFormatting sqref="B967">
    <cfRule type="expression" dxfId="24612" priority="37209">
      <formula>$I967=0</formula>
    </cfRule>
  </conditionalFormatting>
  <conditionalFormatting sqref="C967:E967">
    <cfRule type="expression" dxfId="24611" priority="37208">
      <formula>$I967=0</formula>
    </cfRule>
  </conditionalFormatting>
  <conditionalFormatting sqref="D967:E967">
    <cfRule type="cellIs" dxfId="24610" priority="37206" operator="lessThan">
      <formula>0</formula>
    </cfRule>
    <cfRule type="cellIs" dxfId="24609" priority="37207" operator="lessThan">
      <formula>0</formula>
    </cfRule>
  </conditionalFormatting>
  <conditionalFormatting sqref="F967">
    <cfRule type="expression" dxfId="24608" priority="37205">
      <formula>$I967=0</formula>
    </cfRule>
  </conditionalFormatting>
  <conditionalFormatting sqref="G967:H967">
    <cfRule type="cellIs" dxfId="24607" priority="37202" operator="lessThan">
      <formula>0</formula>
    </cfRule>
    <cfRule type="cellIs" dxfId="24606" priority="37203" operator="lessThan">
      <formula>0</formula>
    </cfRule>
  </conditionalFormatting>
  <conditionalFormatting sqref="I967">
    <cfRule type="expression" dxfId="24605" priority="37201">
      <formula>$I967=0</formula>
    </cfRule>
  </conditionalFormatting>
  <conditionalFormatting sqref="J967">
    <cfRule type="expression" dxfId="24604" priority="37200">
      <formula>$I967=0</formula>
    </cfRule>
  </conditionalFormatting>
  <conditionalFormatting sqref="K967">
    <cfRule type="expression" dxfId="24603" priority="37197">
      <formula>$I967=0</formula>
    </cfRule>
  </conditionalFormatting>
  <conditionalFormatting sqref="M967">
    <cfRule type="expression" dxfId="24602" priority="37193">
      <formula>$I967=0</formula>
    </cfRule>
  </conditionalFormatting>
  <conditionalFormatting sqref="N967:P967">
    <cfRule type="expression" dxfId="24601" priority="37192">
      <formula>$I967=0</formula>
    </cfRule>
  </conditionalFormatting>
  <conditionalFormatting sqref="O967:P967">
    <cfRule type="cellIs" dxfId="24600" priority="37190" operator="lessThan">
      <formula>0</formula>
    </cfRule>
    <cfRule type="cellIs" dxfId="24599" priority="37191" operator="lessThan">
      <formula>0</formula>
    </cfRule>
  </conditionalFormatting>
  <conditionalFormatting sqref="Q967">
    <cfRule type="expression" dxfId="24598" priority="37189">
      <formula>$I967=0</formula>
    </cfRule>
  </conditionalFormatting>
  <conditionalFormatting sqref="R967:T967">
    <cfRule type="expression" dxfId="24597" priority="37188">
      <formula>$I967=0</formula>
    </cfRule>
  </conditionalFormatting>
  <conditionalFormatting sqref="S967:T967">
    <cfRule type="cellIs" dxfId="24596" priority="37186" operator="lessThan">
      <formula>0</formula>
    </cfRule>
    <cfRule type="cellIs" dxfId="24595" priority="37187" operator="lessThan">
      <formula>0</formula>
    </cfRule>
  </conditionalFormatting>
  <conditionalFormatting sqref="U967">
    <cfRule type="expression" dxfId="24594" priority="37185">
      <formula>$I967=0</formula>
    </cfRule>
  </conditionalFormatting>
  <conditionalFormatting sqref="B968">
    <cfRule type="expression" dxfId="24593" priority="37184">
      <formula>$I968=0</formula>
    </cfRule>
  </conditionalFormatting>
  <conditionalFormatting sqref="F968">
    <cfRule type="expression" dxfId="24592" priority="37183">
      <formula>$I968=0</formula>
    </cfRule>
  </conditionalFormatting>
  <conditionalFormatting sqref="I968">
    <cfRule type="expression" dxfId="24591" priority="37182">
      <formula>$I968=0</formula>
    </cfRule>
  </conditionalFormatting>
  <conditionalFormatting sqref="K968">
    <cfRule type="expression" dxfId="24590" priority="37181">
      <formula>$I968=0</formula>
    </cfRule>
  </conditionalFormatting>
  <conditionalFormatting sqref="M968">
    <cfRule type="expression" dxfId="24589" priority="37180">
      <formula>$I968=0</formula>
    </cfRule>
  </conditionalFormatting>
  <conditionalFormatting sqref="Q968">
    <cfRule type="expression" dxfId="24588" priority="37179">
      <formula>$I968=0</formula>
    </cfRule>
  </conditionalFormatting>
  <conditionalFormatting sqref="U968">
    <cfRule type="expression" dxfId="24587" priority="37178">
      <formula>$I968=0</formula>
    </cfRule>
  </conditionalFormatting>
  <conditionalFormatting sqref="B969">
    <cfRule type="expression" dxfId="24586" priority="37174">
      <formula>$I969=0</formula>
    </cfRule>
  </conditionalFormatting>
  <conditionalFormatting sqref="C969:E969">
    <cfRule type="expression" dxfId="24585" priority="37173">
      <formula>$I969=0</formula>
    </cfRule>
  </conditionalFormatting>
  <conditionalFormatting sqref="D969:E969">
    <cfRule type="cellIs" dxfId="24584" priority="37171" operator="lessThan">
      <formula>0</formula>
    </cfRule>
    <cfRule type="cellIs" dxfId="24583" priority="37172" operator="lessThan">
      <formula>0</formula>
    </cfRule>
  </conditionalFormatting>
  <conditionalFormatting sqref="F969">
    <cfRule type="expression" dxfId="24582" priority="37170">
      <formula>$I969=0</formula>
    </cfRule>
  </conditionalFormatting>
  <conditionalFormatting sqref="G969:H969">
    <cfRule type="cellIs" dxfId="24581" priority="37167" operator="lessThan">
      <formula>0</formula>
    </cfRule>
    <cfRule type="cellIs" dxfId="24580" priority="37168" operator="lessThan">
      <formula>0</formula>
    </cfRule>
  </conditionalFormatting>
  <conditionalFormatting sqref="I969">
    <cfRule type="expression" dxfId="24579" priority="37166">
      <formula>$I969=0</formula>
    </cfRule>
  </conditionalFormatting>
  <conditionalFormatting sqref="J969">
    <cfRule type="expression" dxfId="24578" priority="37165">
      <formula>$I969=0</formula>
    </cfRule>
  </conditionalFormatting>
  <conditionalFormatting sqref="K969">
    <cfRule type="expression" dxfId="24577" priority="37162">
      <formula>$I969=0</formula>
    </cfRule>
  </conditionalFormatting>
  <conditionalFormatting sqref="M969">
    <cfRule type="expression" dxfId="24576" priority="37158">
      <formula>$I969=0</formula>
    </cfRule>
  </conditionalFormatting>
  <conditionalFormatting sqref="N969:P969">
    <cfRule type="expression" dxfId="24575" priority="37157">
      <formula>$I969=0</formula>
    </cfRule>
  </conditionalFormatting>
  <conditionalFormatting sqref="O969:P969">
    <cfRule type="cellIs" dxfId="24574" priority="37155" operator="lessThan">
      <formula>0</formula>
    </cfRule>
    <cfRule type="cellIs" dxfId="24573" priority="37156" operator="lessThan">
      <formula>0</formula>
    </cfRule>
  </conditionalFormatting>
  <conditionalFormatting sqref="Q969">
    <cfRule type="expression" dxfId="24572" priority="37154">
      <formula>$I969=0</formula>
    </cfRule>
  </conditionalFormatting>
  <conditionalFormatting sqref="R969:T969">
    <cfRule type="expression" dxfId="24571" priority="37153">
      <formula>$I969=0</formula>
    </cfRule>
  </conditionalFormatting>
  <conditionalFormatting sqref="S969:T969">
    <cfRule type="cellIs" dxfId="24570" priority="37151" operator="lessThan">
      <formula>0</formula>
    </cfRule>
    <cfRule type="cellIs" dxfId="24569" priority="37152" operator="lessThan">
      <formula>0</formula>
    </cfRule>
  </conditionalFormatting>
  <conditionalFormatting sqref="U969">
    <cfRule type="expression" dxfId="24568" priority="37150">
      <formula>$I969=0</formula>
    </cfRule>
  </conditionalFormatting>
  <conditionalFormatting sqref="B970">
    <cfRule type="expression" dxfId="24567" priority="37149">
      <formula>$I970=0</formula>
    </cfRule>
  </conditionalFormatting>
  <conditionalFormatting sqref="F970">
    <cfRule type="expression" dxfId="24566" priority="37148">
      <formula>$I970=0</formula>
    </cfRule>
  </conditionalFormatting>
  <conditionalFormatting sqref="I970">
    <cfRule type="expression" dxfId="24565" priority="37147">
      <formula>$I970=0</formula>
    </cfRule>
  </conditionalFormatting>
  <conditionalFormatting sqref="K970">
    <cfRule type="expression" dxfId="24564" priority="37146">
      <formula>$I970=0</formula>
    </cfRule>
  </conditionalFormatting>
  <conditionalFormatting sqref="M970">
    <cfRule type="expression" dxfId="24563" priority="37145">
      <formula>$I970=0</formula>
    </cfRule>
  </conditionalFormatting>
  <conditionalFormatting sqref="Q970">
    <cfRule type="expression" dxfId="24562" priority="37144">
      <formula>$I970=0</formula>
    </cfRule>
  </conditionalFormatting>
  <conditionalFormatting sqref="U970">
    <cfRule type="expression" dxfId="24561" priority="37143">
      <formula>$I970=0</formula>
    </cfRule>
  </conditionalFormatting>
  <conditionalFormatting sqref="B971">
    <cfRule type="expression" dxfId="24560" priority="37139">
      <formula>$I971=0</formula>
    </cfRule>
  </conditionalFormatting>
  <conditionalFormatting sqref="C971:E971">
    <cfRule type="expression" dxfId="24559" priority="37138">
      <formula>$I971=0</formula>
    </cfRule>
  </conditionalFormatting>
  <conditionalFormatting sqref="D971:E971">
    <cfRule type="cellIs" dxfId="24558" priority="37136" operator="lessThan">
      <formula>0</formula>
    </cfRule>
    <cfRule type="cellIs" dxfId="24557" priority="37137" operator="lessThan">
      <formula>0</formula>
    </cfRule>
  </conditionalFormatting>
  <conditionalFormatting sqref="F971">
    <cfRule type="expression" dxfId="24556" priority="37135">
      <formula>$I971=0</formula>
    </cfRule>
  </conditionalFormatting>
  <conditionalFormatting sqref="G971:H971">
    <cfRule type="cellIs" dxfId="24555" priority="37132" operator="lessThan">
      <formula>0</formula>
    </cfRule>
    <cfRule type="cellIs" dxfId="24554" priority="37133" operator="lessThan">
      <formula>0</formula>
    </cfRule>
  </conditionalFormatting>
  <conditionalFormatting sqref="I971">
    <cfRule type="expression" dxfId="24553" priority="37131">
      <formula>$I971=0</formula>
    </cfRule>
  </conditionalFormatting>
  <conditionalFormatting sqref="J971">
    <cfRule type="expression" dxfId="24552" priority="37130">
      <formula>$I971=0</formula>
    </cfRule>
  </conditionalFormatting>
  <conditionalFormatting sqref="K971">
    <cfRule type="expression" dxfId="24551" priority="37127">
      <formula>$I971=0</formula>
    </cfRule>
  </conditionalFormatting>
  <conditionalFormatting sqref="M971">
    <cfRule type="expression" dxfId="24550" priority="37123">
      <formula>$I971=0</formula>
    </cfRule>
  </conditionalFormatting>
  <conditionalFormatting sqref="N971:P971">
    <cfRule type="expression" dxfId="24549" priority="37122">
      <formula>$I971=0</formula>
    </cfRule>
  </conditionalFormatting>
  <conditionalFormatting sqref="O971:P971">
    <cfRule type="cellIs" dxfId="24548" priority="37120" operator="lessThan">
      <formula>0</formula>
    </cfRule>
    <cfRule type="cellIs" dxfId="24547" priority="37121" operator="lessThan">
      <formula>0</formula>
    </cfRule>
  </conditionalFormatting>
  <conditionalFormatting sqref="Q971">
    <cfRule type="expression" dxfId="24546" priority="37119">
      <formula>$I971=0</formula>
    </cfRule>
  </conditionalFormatting>
  <conditionalFormatting sqref="R971:T971">
    <cfRule type="expression" dxfId="24545" priority="37118">
      <formula>$I971=0</formula>
    </cfRule>
  </conditionalFormatting>
  <conditionalFormatting sqref="S971:T971">
    <cfRule type="cellIs" dxfId="24544" priority="37116" operator="lessThan">
      <formula>0</formula>
    </cfRule>
    <cfRule type="cellIs" dxfId="24543" priority="37117" operator="lessThan">
      <formula>0</formula>
    </cfRule>
  </conditionalFormatting>
  <conditionalFormatting sqref="U971">
    <cfRule type="expression" dxfId="24542" priority="37115">
      <formula>$I971=0</formula>
    </cfRule>
  </conditionalFormatting>
  <conditionalFormatting sqref="B972">
    <cfRule type="expression" dxfId="24541" priority="37114">
      <formula>$I972=0</formula>
    </cfRule>
  </conditionalFormatting>
  <conditionalFormatting sqref="F972">
    <cfRule type="expression" dxfId="24540" priority="37113">
      <formula>$I972=0</formula>
    </cfRule>
  </conditionalFormatting>
  <conditionalFormatting sqref="I972">
    <cfRule type="expression" dxfId="24539" priority="37112">
      <formula>$I972=0</formula>
    </cfRule>
  </conditionalFormatting>
  <conditionalFormatting sqref="K972">
    <cfRule type="expression" dxfId="24538" priority="37111">
      <formula>$I972=0</formula>
    </cfRule>
  </conditionalFormatting>
  <conditionalFormatting sqref="M972">
    <cfRule type="expression" dxfId="24537" priority="37110">
      <formula>$I972=0</formula>
    </cfRule>
  </conditionalFormatting>
  <conditionalFormatting sqref="Q972">
    <cfRule type="expression" dxfId="24536" priority="37109">
      <formula>$I972=0</formula>
    </cfRule>
  </conditionalFormatting>
  <conditionalFormatting sqref="U972">
    <cfRule type="expression" dxfId="24535" priority="37108">
      <formula>$I972=0</formula>
    </cfRule>
  </conditionalFormatting>
  <conditionalFormatting sqref="B973">
    <cfRule type="expression" dxfId="24534" priority="37104">
      <formula>$I973=0</formula>
    </cfRule>
  </conditionalFormatting>
  <conditionalFormatting sqref="C973:E973">
    <cfRule type="expression" dxfId="24533" priority="37103">
      <formula>$I973=0</formula>
    </cfRule>
  </conditionalFormatting>
  <conditionalFormatting sqref="D973:E973">
    <cfRule type="cellIs" dxfId="24532" priority="37101" operator="lessThan">
      <formula>0</formula>
    </cfRule>
    <cfRule type="cellIs" dxfId="24531" priority="37102" operator="lessThan">
      <formula>0</formula>
    </cfRule>
  </conditionalFormatting>
  <conditionalFormatting sqref="F973">
    <cfRule type="expression" dxfId="24530" priority="37100">
      <formula>$I973=0</formula>
    </cfRule>
  </conditionalFormatting>
  <conditionalFormatting sqref="G973:H973">
    <cfRule type="cellIs" dxfId="24529" priority="37097" operator="lessThan">
      <formula>0</formula>
    </cfRule>
    <cfRule type="cellIs" dxfId="24528" priority="37098" operator="lessThan">
      <formula>0</formula>
    </cfRule>
  </conditionalFormatting>
  <conditionalFormatting sqref="I973">
    <cfRule type="expression" dxfId="24527" priority="37096">
      <formula>$I973=0</formula>
    </cfRule>
  </conditionalFormatting>
  <conditionalFormatting sqref="J973">
    <cfRule type="expression" dxfId="24526" priority="37095">
      <formula>$I973=0</formula>
    </cfRule>
  </conditionalFormatting>
  <conditionalFormatting sqref="K973">
    <cfRule type="expression" dxfId="24525" priority="37092">
      <formula>$I973=0</formula>
    </cfRule>
  </conditionalFormatting>
  <conditionalFormatting sqref="M973">
    <cfRule type="expression" dxfId="24524" priority="37088">
      <formula>$I973=0</formula>
    </cfRule>
  </conditionalFormatting>
  <conditionalFormatting sqref="N973:P973">
    <cfRule type="expression" dxfId="24523" priority="37087">
      <formula>$I973=0</formula>
    </cfRule>
  </conditionalFormatting>
  <conditionalFormatting sqref="O973:P973">
    <cfRule type="cellIs" dxfId="24522" priority="37085" operator="lessThan">
      <formula>0</formula>
    </cfRule>
    <cfRule type="cellIs" dxfId="24521" priority="37086" operator="lessThan">
      <formula>0</formula>
    </cfRule>
  </conditionalFormatting>
  <conditionalFormatting sqref="Q973">
    <cfRule type="expression" dxfId="24520" priority="37084">
      <formula>$I973=0</formula>
    </cfRule>
  </conditionalFormatting>
  <conditionalFormatting sqref="R973:T973">
    <cfRule type="expression" dxfId="24519" priority="37083">
      <formula>$I973=0</formula>
    </cfRule>
  </conditionalFormatting>
  <conditionalFormatting sqref="S973:T973">
    <cfRule type="cellIs" dxfId="24518" priority="37081" operator="lessThan">
      <formula>0</formula>
    </cfRule>
    <cfRule type="cellIs" dxfId="24517" priority="37082" operator="lessThan">
      <formula>0</formula>
    </cfRule>
  </conditionalFormatting>
  <conditionalFormatting sqref="U973">
    <cfRule type="expression" dxfId="24516" priority="37080">
      <formula>$I973=0</formula>
    </cfRule>
  </conditionalFormatting>
  <conditionalFormatting sqref="B974">
    <cfRule type="expression" dxfId="24515" priority="37079">
      <formula>$I974=0</formula>
    </cfRule>
  </conditionalFormatting>
  <conditionalFormatting sqref="F974">
    <cfRule type="expression" dxfId="24514" priority="37078">
      <formula>$I974=0</formula>
    </cfRule>
  </conditionalFormatting>
  <conditionalFormatting sqref="I974">
    <cfRule type="expression" dxfId="24513" priority="37077">
      <formula>$I974=0</formula>
    </cfRule>
  </conditionalFormatting>
  <conditionalFormatting sqref="K974">
    <cfRule type="expression" dxfId="24512" priority="37076">
      <formula>$I974=0</formula>
    </cfRule>
  </conditionalFormatting>
  <conditionalFormatting sqref="M974">
    <cfRule type="expression" dxfId="24511" priority="37075">
      <formula>$I974=0</formula>
    </cfRule>
  </conditionalFormatting>
  <conditionalFormatting sqref="Q974">
    <cfRule type="expression" dxfId="24510" priority="37074">
      <formula>$I974=0</formula>
    </cfRule>
  </conditionalFormatting>
  <conditionalFormatting sqref="U974">
    <cfRule type="expression" dxfId="24509" priority="37073">
      <formula>$I974=0</formula>
    </cfRule>
  </conditionalFormatting>
  <conditionalFormatting sqref="B975">
    <cfRule type="expression" dxfId="24508" priority="37069">
      <formula>$I975=0</formula>
    </cfRule>
  </conditionalFormatting>
  <conditionalFormatting sqref="C975:E975">
    <cfRule type="expression" dxfId="24507" priority="37068">
      <formula>$I975=0</formula>
    </cfRule>
  </conditionalFormatting>
  <conditionalFormatting sqref="D975:E975">
    <cfRule type="cellIs" dxfId="24506" priority="37066" operator="lessThan">
      <formula>0</formula>
    </cfRule>
    <cfRule type="cellIs" dxfId="24505" priority="37067" operator="lessThan">
      <formula>0</formula>
    </cfRule>
  </conditionalFormatting>
  <conditionalFormatting sqref="F975">
    <cfRule type="expression" dxfId="24504" priority="37065">
      <formula>$I975=0</formula>
    </cfRule>
  </conditionalFormatting>
  <conditionalFormatting sqref="G975:H975">
    <cfRule type="cellIs" dxfId="24503" priority="37062" operator="lessThan">
      <formula>0</formula>
    </cfRule>
    <cfRule type="cellIs" dxfId="24502" priority="37063" operator="lessThan">
      <formula>0</formula>
    </cfRule>
  </conditionalFormatting>
  <conditionalFormatting sqref="I975">
    <cfRule type="expression" dxfId="24501" priority="37061">
      <formula>$I975=0</formula>
    </cfRule>
  </conditionalFormatting>
  <conditionalFormatting sqref="J975">
    <cfRule type="expression" dxfId="24500" priority="37060">
      <formula>$I975=0</formula>
    </cfRule>
  </conditionalFormatting>
  <conditionalFormatting sqref="K975">
    <cfRule type="expression" dxfId="24499" priority="37057">
      <formula>$I975=0</formula>
    </cfRule>
  </conditionalFormatting>
  <conditionalFormatting sqref="M975">
    <cfRule type="expression" dxfId="24498" priority="37053">
      <formula>$I975=0</formula>
    </cfRule>
  </conditionalFormatting>
  <conditionalFormatting sqref="N975:P975">
    <cfRule type="expression" dxfId="24497" priority="37052">
      <formula>$I975=0</formula>
    </cfRule>
  </conditionalFormatting>
  <conditionalFormatting sqref="O975:P975">
    <cfRule type="cellIs" dxfId="24496" priority="37050" operator="lessThan">
      <formula>0</formula>
    </cfRule>
    <cfRule type="cellIs" dxfId="24495" priority="37051" operator="lessThan">
      <formula>0</formula>
    </cfRule>
  </conditionalFormatting>
  <conditionalFormatting sqref="Q975">
    <cfRule type="expression" dxfId="24494" priority="37049">
      <formula>$I975=0</formula>
    </cfRule>
  </conditionalFormatting>
  <conditionalFormatting sqref="R975:T975">
    <cfRule type="expression" dxfId="24493" priority="37048">
      <formula>$I975=0</formula>
    </cfRule>
  </conditionalFormatting>
  <conditionalFormatting sqref="S975:T975">
    <cfRule type="cellIs" dxfId="24492" priority="37046" operator="lessThan">
      <formula>0</formula>
    </cfRule>
    <cfRule type="cellIs" dxfId="24491" priority="37047" operator="lessThan">
      <formula>0</formula>
    </cfRule>
  </conditionalFormatting>
  <conditionalFormatting sqref="U975">
    <cfRule type="expression" dxfId="24490" priority="37045">
      <formula>$I975=0</formula>
    </cfRule>
  </conditionalFormatting>
  <conditionalFormatting sqref="B976">
    <cfRule type="expression" dxfId="24489" priority="37044">
      <formula>$I976=0</formula>
    </cfRule>
  </conditionalFormatting>
  <conditionalFormatting sqref="F976">
    <cfRule type="expression" dxfId="24488" priority="37043">
      <formula>$I976=0</formula>
    </cfRule>
  </conditionalFormatting>
  <conditionalFormatting sqref="I976">
    <cfRule type="expression" dxfId="24487" priority="37042">
      <formula>$I976=0</formula>
    </cfRule>
  </conditionalFormatting>
  <conditionalFormatting sqref="K976">
    <cfRule type="expression" dxfId="24486" priority="37041">
      <formula>$I976=0</formula>
    </cfRule>
  </conditionalFormatting>
  <conditionalFormatting sqref="M976">
    <cfRule type="expression" dxfId="24485" priority="37040">
      <formula>$I976=0</formula>
    </cfRule>
  </conditionalFormatting>
  <conditionalFormatting sqref="Q976">
    <cfRule type="expression" dxfId="24484" priority="37039">
      <formula>$I976=0</formula>
    </cfRule>
  </conditionalFormatting>
  <conditionalFormatting sqref="U976">
    <cfRule type="expression" dxfId="24483" priority="37038">
      <formula>$I976=0</formula>
    </cfRule>
  </conditionalFormatting>
  <conditionalFormatting sqref="B977">
    <cfRule type="expression" dxfId="24482" priority="37034">
      <formula>$I977=0</formula>
    </cfRule>
  </conditionalFormatting>
  <conditionalFormatting sqref="C977:E977">
    <cfRule type="expression" dxfId="24481" priority="37033">
      <formula>$I977=0</formula>
    </cfRule>
  </conditionalFormatting>
  <conditionalFormatting sqref="D977:E977">
    <cfRule type="cellIs" dxfId="24480" priority="37031" operator="lessThan">
      <formula>0</formula>
    </cfRule>
    <cfRule type="cellIs" dxfId="24479" priority="37032" operator="lessThan">
      <formula>0</formula>
    </cfRule>
  </conditionalFormatting>
  <conditionalFormatting sqref="F977">
    <cfRule type="expression" dxfId="24478" priority="37030">
      <formula>$I977=0</formula>
    </cfRule>
  </conditionalFormatting>
  <conditionalFormatting sqref="G977:H977">
    <cfRule type="cellIs" dxfId="24477" priority="37027" operator="lessThan">
      <formula>0</formula>
    </cfRule>
    <cfRule type="cellIs" dxfId="24476" priority="37028" operator="lessThan">
      <formula>0</formula>
    </cfRule>
  </conditionalFormatting>
  <conditionalFormatting sqref="I977">
    <cfRule type="expression" dxfId="24475" priority="37026">
      <formula>$I977=0</formula>
    </cfRule>
  </conditionalFormatting>
  <conditionalFormatting sqref="J977">
    <cfRule type="expression" dxfId="24474" priority="37025">
      <formula>$I977=0</formula>
    </cfRule>
  </conditionalFormatting>
  <conditionalFormatting sqref="K977">
    <cfRule type="expression" dxfId="24473" priority="37022">
      <formula>$I977=0</formula>
    </cfRule>
  </conditionalFormatting>
  <conditionalFormatting sqref="M977">
    <cfRule type="expression" dxfId="24472" priority="37018">
      <formula>$I977=0</formula>
    </cfRule>
  </conditionalFormatting>
  <conditionalFormatting sqref="N977:P977">
    <cfRule type="expression" dxfId="24471" priority="37017">
      <formula>$I977=0</formula>
    </cfRule>
  </conditionalFormatting>
  <conditionalFormatting sqref="O977:P977">
    <cfRule type="cellIs" dxfId="24470" priority="37015" operator="lessThan">
      <formula>0</formula>
    </cfRule>
    <cfRule type="cellIs" dxfId="24469" priority="37016" operator="lessThan">
      <formula>0</formula>
    </cfRule>
  </conditionalFormatting>
  <conditionalFormatting sqref="Q977">
    <cfRule type="expression" dxfId="24468" priority="37014">
      <formula>$I977=0</formula>
    </cfRule>
  </conditionalFormatting>
  <conditionalFormatting sqref="R977:T977">
    <cfRule type="expression" dxfId="24467" priority="37013">
      <formula>$I977=0</formula>
    </cfRule>
  </conditionalFormatting>
  <conditionalFormatting sqref="S977:T977">
    <cfRule type="cellIs" dxfId="24466" priority="37011" operator="lessThan">
      <formula>0</formula>
    </cfRule>
    <cfRule type="cellIs" dxfId="24465" priority="37012" operator="lessThan">
      <formula>0</formula>
    </cfRule>
  </conditionalFormatting>
  <conditionalFormatting sqref="U977">
    <cfRule type="expression" dxfId="24464" priority="37010">
      <formula>$I977=0</formula>
    </cfRule>
  </conditionalFormatting>
  <conditionalFormatting sqref="B978">
    <cfRule type="expression" dxfId="24463" priority="37009">
      <formula>$I978=0</formula>
    </cfRule>
  </conditionalFormatting>
  <conditionalFormatting sqref="F978">
    <cfRule type="expression" dxfId="24462" priority="37008">
      <formula>$I978=0</formula>
    </cfRule>
  </conditionalFormatting>
  <conditionalFormatting sqref="I978">
    <cfRule type="expression" dxfId="24461" priority="37007">
      <formula>$I978=0</formula>
    </cfRule>
  </conditionalFormatting>
  <conditionalFormatting sqref="K978">
    <cfRule type="expression" dxfId="24460" priority="37006">
      <formula>$I978=0</formula>
    </cfRule>
  </conditionalFormatting>
  <conditionalFormatting sqref="M978">
    <cfRule type="expression" dxfId="24459" priority="37005">
      <formula>$I978=0</formula>
    </cfRule>
  </conditionalFormatting>
  <conditionalFormatting sqref="Q978">
    <cfRule type="expression" dxfId="24458" priority="37004">
      <formula>$I978=0</formula>
    </cfRule>
  </conditionalFormatting>
  <conditionalFormatting sqref="U978">
    <cfRule type="expression" dxfId="24457" priority="37003">
      <formula>$I978=0</formula>
    </cfRule>
  </conditionalFormatting>
  <conditionalFormatting sqref="B979">
    <cfRule type="expression" dxfId="24456" priority="36999">
      <formula>$I979=0</formula>
    </cfRule>
  </conditionalFormatting>
  <conditionalFormatting sqref="C979:E979">
    <cfRule type="expression" dxfId="24455" priority="36998">
      <formula>$I979=0</formula>
    </cfRule>
  </conditionalFormatting>
  <conditionalFormatting sqref="D979:E979">
    <cfRule type="cellIs" dxfId="24454" priority="36996" operator="lessThan">
      <formula>0</formula>
    </cfRule>
    <cfRule type="cellIs" dxfId="24453" priority="36997" operator="lessThan">
      <formula>0</formula>
    </cfRule>
  </conditionalFormatting>
  <conditionalFormatting sqref="F979">
    <cfRule type="expression" dxfId="24452" priority="36995">
      <formula>$I979=0</formula>
    </cfRule>
  </conditionalFormatting>
  <conditionalFormatting sqref="G979:H979">
    <cfRule type="cellIs" dxfId="24451" priority="36992" operator="lessThan">
      <formula>0</formula>
    </cfRule>
    <cfRule type="cellIs" dxfId="24450" priority="36993" operator="lessThan">
      <formula>0</formula>
    </cfRule>
  </conditionalFormatting>
  <conditionalFormatting sqref="I979">
    <cfRule type="expression" dxfId="24449" priority="36991">
      <formula>$I979=0</formula>
    </cfRule>
  </conditionalFormatting>
  <conditionalFormatting sqref="J979">
    <cfRule type="expression" dxfId="24448" priority="36990">
      <formula>$I979=0</formula>
    </cfRule>
  </conditionalFormatting>
  <conditionalFormatting sqref="K979">
    <cfRule type="expression" dxfId="24447" priority="36987">
      <formula>$I979=0</formula>
    </cfRule>
  </conditionalFormatting>
  <conditionalFormatting sqref="M979">
    <cfRule type="expression" dxfId="24446" priority="36983">
      <formula>$I979=0</formula>
    </cfRule>
  </conditionalFormatting>
  <conditionalFormatting sqref="N979:P979">
    <cfRule type="expression" dxfId="24445" priority="36982">
      <formula>$I979=0</formula>
    </cfRule>
  </conditionalFormatting>
  <conditionalFormatting sqref="O979:P979">
    <cfRule type="cellIs" dxfId="24444" priority="36980" operator="lessThan">
      <formula>0</formula>
    </cfRule>
    <cfRule type="cellIs" dxfId="24443" priority="36981" operator="lessThan">
      <formula>0</formula>
    </cfRule>
  </conditionalFormatting>
  <conditionalFormatting sqref="Q979">
    <cfRule type="expression" dxfId="24442" priority="36979">
      <formula>$I979=0</formula>
    </cfRule>
  </conditionalFormatting>
  <conditionalFormatting sqref="R979:T979">
    <cfRule type="expression" dxfId="24441" priority="36978">
      <formula>$I979=0</formula>
    </cfRule>
  </conditionalFormatting>
  <conditionalFormatting sqref="S979:T979">
    <cfRule type="cellIs" dxfId="24440" priority="36976" operator="lessThan">
      <formula>0</formula>
    </cfRule>
    <cfRule type="cellIs" dxfId="24439" priority="36977" operator="lessThan">
      <formula>0</formula>
    </cfRule>
  </conditionalFormatting>
  <conditionalFormatting sqref="U979">
    <cfRule type="expression" dxfId="24438" priority="36975">
      <formula>$I979=0</formula>
    </cfRule>
  </conditionalFormatting>
  <conditionalFormatting sqref="B980">
    <cfRule type="expression" dxfId="24437" priority="36974">
      <formula>$I980=0</formula>
    </cfRule>
  </conditionalFormatting>
  <conditionalFormatting sqref="F980">
    <cfRule type="expression" dxfId="24436" priority="36973">
      <formula>$I980=0</formula>
    </cfRule>
  </conditionalFormatting>
  <conditionalFormatting sqref="I980">
    <cfRule type="expression" dxfId="24435" priority="36972">
      <formula>$I980=0</formula>
    </cfRule>
  </conditionalFormatting>
  <conditionalFormatting sqref="K980">
    <cfRule type="expression" dxfId="24434" priority="36971">
      <formula>$I980=0</formula>
    </cfRule>
  </conditionalFormatting>
  <conditionalFormatting sqref="M980">
    <cfRule type="expression" dxfId="24433" priority="36970">
      <formula>$I980=0</formula>
    </cfRule>
  </conditionalFormatting>
  <conditionalFormatting sqref="Q980">
    <cfRule type="expression" dxfId="24432" priority="36969">
      <formula>$I980=0</formula>
    </cfRule>
  </conditionalFormatting>
  <conditionalFormatting sqref="U980">
    <cfRule type="expression" dxfId="24431" priority="36968">
      <formula>$I980=0</formula>
    </cfRule>
  </conditionalFormatting>
  <conditionalFormatting sqref="B981">
    <cfRule type="expression" dxfId="24430" priority="36964">
      <formula>$I981=0</formula>
    </cfRule>
  </conditionalFormatting>
  <conditionalFormatting sqref="C981:E981">
    <cfRule type="expression" dxfId="24429" priority="36963">
      <formula>$I981=0</formula>
    </cfRule>
  </conditionalFormatting>
  <conditionalFormatting sqref="D981:E981">
    <cfRule type="cellIs" dxfId="24428" priority="36961" operator="lessThan">
      <formula>0</formula>
    </cfRule>
    <cfRule type="cellIs" dxfId="24427" priority="36962" operator="lessThan">
      <formula>0</formula>
    </cfRule>
  </conditionalFormatting>
  <conditionalFormatting sqref="F981">
    <cfRule type="expression" dxfId="24426" priority="36960">
      <formula>$I981=0</formula>
    </cfRule>
  </conditionalFormatting>
  <conditionalFormatting sqref="G981:H981">
    <cfRule type="cellIs" dxfId="24425" priority="36957" operator="lessThan">
      <formula>0</formula>
    </cfRule>
    <cfRule type="cellIs" dxfId="24424" priority="36958" operator="lessThan">
      <formula>0</formula>
    </cfRule>
  </conditionalFormatting>
  <conditionalFormatting sqref="I981">
    <cfRule type="expression" dxfId="24423" priority="36956">
      <formula>$I981=0</formula>
    </cfRule>
  </conditionalFormatting>
  <conditionalFormatting sqref="J981">
    <cfRule type="expression" dxfId="24422" priority="36955">
      <formula>$I981=0</formula>
    </cfRule>
  </conditionalFormatting>
  <conditionalFormatting sqref="K981">
    <cfRule type="expression" dxfId="24421" priority="36952">
      <formula>$I981=0</formula>
    </cfRule>
  </conditionalFormatting>
  <conditionalFormatting sqref="M981">
    <cfRule type="expression" dxfId="24420" priority="36948">
      <formula>$I981=0</formula>
    </cfRule>
  </conditionalFormatting>
  <conditionalFormatting sqref="N981:P981">
    <cfRule type="expression" dxfId="24419" priority="36947">
      <formula>$I981=0</formula>
    </cfRule>
  </conditionalFormatting>
  <conditionalFormatting sqref="O981:P981">
    <cfRule type="cellIs" dxfId="24418" priority="36945" operator="lessThan">
      <formula>0</formula>
    </cfRule>
    <cfRule type="cellIs" dxfId="24417" priority="36946" operator="lessThan">
      <formula>0</formula>
    </cfRule>
  </conditionalFormatting>
  <conditionalFormatting sqref="Q981">
    <cfRule type="expression" dxfId="24416" priority="36944">
      <formula>$I981=0</formula>
    </cfRule>
  </conditionalFormatting>
  <conditionalFormatting sqref="R981:T981">
    <cfRule type="expression" dxfId="24415" priority="36943">
      <formula>$I981=0</formula>
    </cfRule>
  </conditionalFormatting>
  <conditionalFormatting sqref="S981:T981">
    <cfRule type="cellIs" dxfId="24414" priority="36941" operator="lessThan">
      <formula>0</formula>
    </cfRule>
    <cfRule type="cellIs" dxfId="24413" priority="36942" operator="lessThan">
      <formula>0</formula>
    </cfRule>
  </conditionalFormatting>
  <conditionalFormatting sqref="U981">
    <cfRule type="expression" dxfId="24412" priority="36940">
      <formula>$I981=0</formula>
    </cfRule>
  </conditionalFormatting>
  <conditionalFormatting sqref="B982">
    <cfRule type="expression" dxfId="24411" priority="36939">
      <formula>$I982=0</formula>
    </cfRule>
  </conditionalFormatting>
  <conditionalFormatting sqref="F982">
    <cfRule type="expression" dxfId="24410" priority="36938">
      <formula>$I982=0</formula>
    </cfRule>
  </conditionalFormatting>
  <conditionalFormatting sqref="I982">
    <cfRule type="expression" dxfId="24409" priority="36937">
      <formula>$I982=0</formula>
    </cfRule>
  </conditionalFormatting>
  <conditionalFormatting sqref="K982">
    <cfRule type="expression" dxfId="24408" priority="36936">
      <formula>$I982=0</formula>
    </cfRule>
  </conditionalFormatting>
  <conditionalFormatting sqref="M982">
    <cfRule type="expression" dxfId="24407" priority="36935">
      <formula>$I982=0</formula>
    </cfRule>
  </conditionalFormatting>
  <conditionalFormatting sqref="Q982">
    <cfRule type="expression" dxfId="24406" priority="36934">
      <formula>$I982=0</formula>
    </cfRule>
  </conditionalFormatting>
  <conditionalFormatting sqref="U982">
    <cfRule type="expression" dxfId="24405" priority="36933">
      <formula>$I982=0</formula>
    </cfRule>
  </conditionalFormatting>
  <conditionalFormatting sqref="B983">
    <cfRule type="expression" dxfId="24404" priority="36929">
      <formula>$I983=0</formula>
    </cfRule>
  </conditionalFormatting>
  <conditionalFormatting sqref="C983:E983">
    <cfRule type="expression" dxfId="24403" priority="36928">
      <formula>$I983=0</formula>
    </cfRule>
  </conditionalFormatting>
  <conditionalFormatting sqref="D983:E983">
    <cfRule type="cellIs" dxfId="24402" priority="36926" operator="lessThan">
      <formula>0</formula>
    </cfRule>
    <cfRule type="cellIs" dxfId="24401" priority="36927" operator="lessThan">
      <formula>0</formula>
    </cfRule>
  </conditionalFormatting>
  <conditionalFormatting sqref="F983">
    <cfRule type="expression" dxfId="24400" priority="36925">
      <formula>$I983=0</formula>
    </cfRule>
  </conditionalFormatting>
  <conditionalFormatting sqref="G983:H983">
    <cfRule type="cellIs" dxfId="24399" priority="36922" operator="lessThan">
      <formula>0</formula>
    </cfRule>
    <cfRule type="cellIs" dxfId="24398" priority="36923" operator="lessThan">
      <formula>0</formula>
    </cfRule>
  </conditionalFormatting>
  <conditionalFormatting sqref="I983">
    <cfRule type="expression" dxfId="24397" priority="36921">
      <formula>$I983=0</formula>
    </cfRule>
  </conditionalFormatting>
  <conditionalFormatting sqref="J983">
    <cfRule type="expression" dxfId="24396" priority="36920">
      <formula>$I983=0</formula>
    </cfRule>
  </conditionalFormatting>
  <conditionalFormatting sqref="K983">
    <cfRule type="expression" dxfId="24395" priority="36917">
      <formula>$I983=0</formula>
    </cfRule>
  </conditionalFormatting>
  <conditionalFormatting sqref="M983">
    <cfRule type="expression" dxfId="24394" priority="36913">
      <formula>$I983=0</formula>
    </cfRule>
  </conditionalFormatting>
  <conditionalFormatting sqref="N983:P983">
    <cfRule type="expression" dxfId="24393" priority="36912">
      <formula>$I983=0</formula>
    </cfRule>
  </conditionalFormatting>
  <conditionalFormatting sqref="O983:P983">
    <cfRule type="cellIs" dxfId="24392" priority="36910" operator="lessThan">
      <formula>0</formula>
    </cfRule>
    <cfRule type="cellIs" dxfId="24391" priority="36911" operator="lessThan">
      <formula>0</formula>
    </cfRule>
  </conditionalFormatting>
  <conditionalFormatting sqref="Q983">
    <cfRule type="expression" dxfId="24390" priority="36909">
      <formula>$I983=0</formula>
    </cfRule>
  </conditionalFormatting>
  <conditionalFormatting sqref="R983:T983">
    <cfRule type="expression" dxfId="24389" priority="36908">
      <formula>$I983=0</formula>
    </cfRule>
  </conditionalFormatting>
  <conditionalFormatting sqref="S983:T983">
    <cfRule type="cellIs" dxfId="24388" priority="36906" operator="lessThan">
      <formula>0</formula>
    </cfRule>
    <cfRule type="cellIs" dxfId="24387" priority="36907" operator="lessThan">
      <formula>0</formula>
    </cfRule>
  </conditionalFormatting>
  <conditionalFormatting sqref="U983">
    <cfRule type="expression" dxfId="24386" priority="36905">
      <formula>$I983=0</formula>
    </cfRule>
  </conditionalFormatting>
  <conditionalFormatting sqref="B984">
    <cfRule type="expression" dxfId="24385" priority="36904">
      <formula>$I984=0</formula>
    </cfRule>
  </conditionalFormatting>
  <conditionalFormatting sqref="F984">
    <cfRule type="expression" dxfId="24384" priority="36903">
      <formula>$I984=0</formula>
    </cfRule>
  </conditionalFormatting>
  <conditionalFormatting sqref="I984">
    <cfRule type="expression" dxfId="24383" priority="36902">
      <formula>$I984=0</formula>
    </cfRule>
  </conditionalFormatting>
  <conditionalFormatting sqref="K984">
    <cfRule type="expression" dxfId="24382" priority="36901">
      <formula>$I984=0</formula>
    </cfRule>
  </conditionalFormatting>
  <conditionalFormatting sqref="M984">
    <cfRule type="expression" dxfId="24381" priority="36900">
      <formula>$I984=0</formula>
    </cfRule>
  </conditionalFormatting>
  <conditionalFormatting sqref="Q984">
    <cfRule type="expression" dxfId="24380" priority="36899">
      <formula>$I984=0</formula>
    </cfRule>
  </conditionalFormatting>
  <conditionalFormatting sqref="U984">
    <cfRule type="expression" dxfId="24379" priority="36898">
      <formula>$I984=0</formula>
    </cfRule>
  </conditionalFormatting>
  <conditionalFormatting sqref="B985">
    <cfRule type="expression" dxfId="24378" priority="36894">
      <formula>$I985=0</formula>
    </cfRule>
  </conditionalFormatting>
  <conditionalFormatting sqref="C985:E985">
    <cfRule type="expression" dxfId="24377" priority="36893">
      <formula>$I985=0</formula>
    </cfRule>
  </conditionalFormatting>
  <conditionalFormatting sqref="D985:E985">
    <cfRule type="cellIs" dxfId="24376" priority="36891" operator="lessThan">
      <formula>0</formula>
    </cfRule>
    <cfRule type="cellIs" dxfId="24375" priority="36892" operator="lessThan">
      <formula>0</formula>
    </cfRule>
  </conditionalFormatting>
  <conditionalFormatting sqref="F985">
    <cfRule type="expression" dxfId="24374" priority="36890">
      <formula>$I985=0</formula>
    </cfRule>
  </conditionalFormatting>
  <conditionalFormatting sqref="G985:H985">
    <cfRule type="cellIs" dxfId="24373" priority="36887" operator="lessThan">
      <formula>0</formula>
    </cfRule>
    <cfRule type="cellIs" dxfId="24372" priority="36888" operator="lessThan">
      <formula>0</formula>
    </cfRule>
  </conditionalFormatting>
  <conditionalFormatting sqref="I985">
    <cfRule type="expression" dxfId="24371" priority="36886">
      <formula>$I985=0</formula>
    </cfRule>
  </conditionalFormatting>
  <conditionalFormatting sqref="J985">
    <cfRule type="expression" dxfId="24370" priority="36885">
      <formula>$I985=0</formula>
    </cfRule>
  </conditionalFormatting>
  <conditionalFormatting sqref="K985">
    <cfRule type="expression" dxfId="24369" priority="36882">
      <formula>$I985=0</formula>
    </cfRule>
  </conditionalFormatting>
  <conditionalFormatting sqref="M985">
    <cfRule type="expression" dxfId="24368" priority="36878">
      <formula>$I985=0</formula>
    </cfRule>
  </conditionalFormatting>
  <conditionalFormatting sqref="N985:P985">
    <cfRule type="expression" dxfId="24367" priority="36877">
      <formula>$I985=0</formula>
    </cfRule>
  </conditionalFormatting>
  <conditionalFormatting sqref="O985:P985">
    <cfRule type="cellIs" dxfId="24366" priority="36875" operator="lessThan">
      <formula>0</formula>
    </cfRule>
    <cfRule type="cellIs" dxfId="24365" priority="36876" operator="lessThan">
      <formula>0</formula>
    </cfRule>
  </conditionalFormatting>
  <conditionalFormatting sqref="Q985">
    <cfRule type="expression" dxfId="24364" priority="36874">
      <formula>$I985=0</formula>
    </cfRule>
  </conditionalFormatting>
  <conditionalFormatting sqref="R985:T985">
    <cfRule type="expression" dxfId="24363" priority="36873">
      <formula>$I985=0</formula>
    </cfRule>
  </conditionalFormatting>
  <conditionalFormatting sqref="S985:T985">
    <cfRule type="cellIs" dxfId="24362" priority="36871" operator="lessThan">
      <formula>0</formula>
    </cfRule>
    <cfRule type="cellIs" dxfId="24361" priority="36872" operator="lessThan">
      <formula>0</formula>
    </cfRule>
  </conditionalFormatting>
  <conditionalFormatting sqref="U985">
    <cfRule type="expression" dxfId="24360" priority="36870">
      <formula>$I985=0</formula>
    </cfRule>
  </conditionalFormatting>
  <conditionalFormatting sqref="B986">
    <cfRule type="expression" dxfId="24359" priority="36869">
      <formula>$I986=0</formula>
    </cfRule>
  </conditionalFormatting>
  <conditionalFormatting sqref="F986">
    <cfRule type="expression" dxfId="24358" priority="36868">
      <formula>$I986=0</formula>
    </cfRule>
  </conditionalFormatting>
  <conditionalFormatting sqref="I986">
    <cfRule type="expression" dxfId="24357" priority="36867">
      <formula>$I986=0</formula>
    </cfRule>
  </conditionalFormatting>
  <conditionalFormatting sqref="K986">
    <cfRule type="expression" dxfId="24356" priority="36866">
      <formula>$I986=0</formula>
    </cfRule>
  </conditionalFormatting>
  <conditionalFormatting sqref="M986">
    <cfRule type="expression" dxfId="24355" priority="36865">
      <formula>$I986=0</formula>
    </cfRule>
  </conditionalFormatting>
  <conditionalFormatting sqref="Q986">
    <cfRule type="expression" dxfId="24354" priority="36864">
      <formula>$I986=0</formula>
    </cfRule>
  </conditionalFormatting>
  <conditionalFormatting sqref="U986">
    <cfRule type="expression" dxfId="24353" priority="36863">
      <formula>$I986=0</formula>
    </cfRule>
  </conditionalFormatting>
  <conditionalFormatting sqref="B987">
    <cfRule type="expression" dxfId="24352" priority="36859">
      <formula>$I987=0</formula>
    </cfRule>
  </conditionalFormatting>
  <conditionalFormatting sqref="C987:E987">
    <cfRule type="expression" dxfId="24351" priority="36858">
      <formula>$I987=0</formula>
    </cfRule>
  </conditionalFormatting>
  <conditionalFormatting sqref="D987:E987">
    <cfRule type="cellIs" dxfId="24350" priority="36856" operator="lessThan">
      <formula>0</formula>
    </cfRule>
    <cfRule type="cellIs" dxfId="24349" priority="36857" operator="lessThan">
      <formula>0</formula>
    </cfRule>
  </conditionalFormatting>
  <conditionalFormatting sqref="F987">
    <cfRule type="expression" dxfId="24348" priority="36855">
      <formula>$I987=0</formula>
    </cfRule>
  </conditionalFormatting>
  <conditionalFormatting sqref="G987:H987">
    <cfRule type="cellIs" dxfId="24347" priority="36852" operator="lessThan">
      <formula>0</formula>
    </cfRule>
    <cfRule type="cellIs" dxfId="24346" priority="36853" operator="lessThan">
      <formula>0</formula>
    </cfRule>
  </conditionalFormatting>
  <conditionalFormatting sqref="I987">
    <cfRule type="expression" dxfId="24345" priority="36851">
      <formula>$I987=0</formula>
    </cfRule>
  </conditionalFormatting>
  <conditionalFormatting sqref="J987">
    <cfRule type="expression" dxfId="24344" priority="36850">
      <formula>$I987=0</formula>
    </cfRule>
  </conditionalFormatting>
  <conditionalFormatting sqref="K987">
    <cfRule type="expression" dxfId="24343" priority="36847">
      <formula>$I987=0</formula>
    </cfRule>
  </conditionalFormatting>
  <conditionalFormatting sqref="M987">
    <cfRule type="expression" dxfId="24342" priority="36843">
      <formula>$I987=0</formula>
    </cfRule>
  </conditionalFormatting>
  <conditionalFormatting sqref="N987:P987">
    <cfRule type="expression" dxfId="24341" priority="36842">
      <formula>$I987=0</formula>
    </cfRule>
  </conditionalFormatting>
  <conditionalFormatting sqref="O987:P987">
    <cfRule type="cellIs" dxfId="24340" priority="36840" operator="lessThan">
      <formula>0</formula>
    </cfRule>
    <cfRule type="cellIs" dxfId="24339" priority="36841" operator="lessThan">
      <formula>0</formula>
    </cfRule>
  </conditionalFormatting>
  <conditionalFormatting sqref="Q987">
    <cfRule type="expression" dxfId="24338" priority="36839">
      <formula>$I987=0</formula>
    </cfRule>
  </conditionalFormatting>
  <conditionalFormatting sqref="R987:T987">
    <cfRule type="expression" dxfId="24337" priority="36838">
      <formula>$I987=0</formula>
    </cfRule>
  </conditionalFormatting>
  <conditionalFormatting sqref="S987:T987">
    <cfRule type="cellIs" dxfId="24336" priority="36836" operator="lessThan">
      <formula>0</formula>
    </cfRule>
    <cfRule type="cellIs" dxfId="24335" priority="36837" operator="lessThan">
      <formula>0</formula>
    </cfRule>
  </conditionalFormatting>
  <conditionalFormatting sqref="U987">
    <cfRule type="expression" dxfId="24334" priority="36835">
      <formula>$I987=0</formula>
    </cfRule>
  </conditionalFormatting>
  <conditionalFormatting sqref="B988">
    <cfRule type="expression" dxfId="24333" priority="36834">
      <formula>$I988=0</formula>
    </cfRule>
  </conditionalFormatting>
  <conditionalFormatting sqref="F988">
    <cfRule type="expression" dxfId="24332" priority="36833">
      <formula>$I988=0</formula>
    </cfRule>
  </conditionalFormatting>
  <conditionalFormatting sqref="I988">
    <cfRule type="expression" dxfId="24331" priority="36832">
      <formula>$I988=0</formula>
    </cfRule>
  </conditionalFormatting>
  <conditionalFormatting sqref="K988">
    <cfRule type="expression" dxfId="24330" priority="36831">
      <formula>$I988=0</formula>
    </cfRule>
  </conditionalFormatting>
  <conditionalFormatting sqref="M988">
    <cfRule type="expression" dxfId="24329" priority="36830">
      <formula>$I988=0</formula>
    </cfRule>
  </conditionalFormatting>
  <conditionalFormatting sqref="Q988">
    <cfRule type="expression" dxfId="24328" priority="36829">
      <formula>$I988=0</formula>
    </cfRule>
  </conditionalFormatting>
  <conditionalFormatting sqref="U988">
    <cfRule type="expression" dxfId="24327" priority="36828">
      <formula>$I988=0</formula>
    </cfRule>
  </conditionalFormatting>
  <conditionalFormatting sqref="B989">
    <cfRule type="expression" dxfId="24326" priority="36824">
      <formula>$I989=0</formula>
    </cfRule>
  </conditionalFormatting>
  <conditionalFormatting sqref="C989:E989">
    <cfRule type="expression" dxfId="24325" priority="36823">
      <formula>$I989=0</formula>
    </cfRule>
  </conditionalFormatting>
  <conditionalFormatting sqref="D989:E989">
    <cfRule type="cellIs" dxfId="24324" priority="36821" operator="lessThan">
      <formula>0</formula>
    </cfRule>
    <cfRule type="cellIs" dxfId="24323" priority="36822" operator="lessThan">
      <formula>0</formula>
    </cfRule>
  </conditionalFormatting>
  <conditionalFormatting sqref="F989">
    <cfRule type="expression" dxfId="24322" priority="36820">
      <formula>$I989=0</formula>
    </cfRule>
  </conditionalFormatting>
  <conditionalFormatting sqref="G989:H989">
    <cfRule type="cellIs" dxfId="24321" priority="36817" operator="lessThan">
      <formula>0</formula>
    </cfRule>
    <cfRule type="cellIs" dxfId="24320" priority="36818" operator="lessThan">
      <formula>0</formula>
    </cfRule>
  </conditionalFormatting>
  <conditionalFormatting sqref="I989">
    <cfRule type="expression" dxfId="24319" priority="36816">
      <formula>$I989=0</formula>
    </cfRule>
  </conditionalFormatting>
  <conditionalFormatting sqref="J989">
    <cfRule type="expression" dxfId="24318" priority="36815">
      <formula>$I989=0</formula>
    </cfRule>
  </conditionalFormatting>
  <conditionalFormatting sqref="K989">
    <cfRule type="expression" dxfId="24317" priority="36812">
      <formula>$I989=0</formula>
    </cfRule>
  </conditionalFormatting>
  <conditionalFormatting sqref="M989">
    <cfRule type="expression" dxfId="24316" priority="36808">
      <formula>$I989=0</formula>
    </cfRule>
  </conditionalFormatting>
  <conditionalFormatting sqref="N989:P989">
    <cfRule type="expression" dxfId="24315" priority="36807">
      <formula>$I989=0</formula>
    </cfRule>
  </conditionalFormatting>
  <conditionalFormatting sqref="O989:P989">
    <cfRule type="cellIs" dxfId="24314" priority="36805" operator="lessThan">
      <formula>0</formula>
    </cfRule>
    <cfRule type="cellIs" dxfId="24313" priority="36806" operator="lessThan">
      <formula>0</formula>
    </cfRule>
  </conditionalFormatting>
  <conditionalFormatting sqref="Q989">
    <cfRule type="expression" dxfId="24312" priority="36804">
      <formula>$I989=0</formula>
    </cfRule>
  </conditionalFormatting>
  <conditionalFormatting sqref="R989:T989">
    <cfRule type="expression" dxfId="24311" priority="36803">
      <formula>$I989=0</formula>
    </cfRule>
  </conditionalFormatting>
  <conditionalFormatting sqref="S989:T989">
    <cfRule type="cellIs" dxfId="24310" priority="36801" operator="lessThan">
      <formula>0</formula>
    </cfRule>
    <cfRule type="cellIs" dxfId="24309" priority="36802" operator="lessThan">
      <formula>0</formula>
    </cfRule>
  </conditionalFormatting>
  <conditionalFormatting sqref="U989">
    <cfRule type="expression" dxfId="24308" priority="36800">
      <formula>$I989=0</formula>
    </cfRule>
  </conditionalFormatting>
  <conditionalFormatting sqref="B990">
    <cfRule type="expression" dxfId="24307" priority="36799">
      <formula>$I990=0</formula>
    </cfRule>
  </conditionalFormatting>
  <conditionalFormatting sqref="F990">
    <cfRule type="expression" dxfId="24306" priority="36798">
      <formula>$I990=0</formula>
    </cfRule>
  </conditionalFormatting>
  <conditionalFormatting sqref="I990">
    <cfRule type="expression" dxfId="24305" priority="36797">
      <formula>$I990=0</formula>
    </cfRule>
  </conditionalFormatting>
  <conditionalFormatting sqref="K990">
    <cfRule type="expression" dxfId="24304" priority="36796">
      <formula>$I990=0</formula>
    </cfRule>
  </conditionalFormatting>
  <conditionalFormatting sqref="M990">
    <cfRule type="expression" dxfId="24303" priority="36795">
      <formula>$I990=0</formula>
    </cfRule>
  </conditionalFormatting>
  <conditionalFormatting sqref="Q990">
    <cfRule type="expression" dxfId="24302" priority="36794">
      <formula>$I990=0</formula>
    </cfRule>
  </conditionalFormatting>
  <conditionalFormatting sqref="U990">
    <cfRule type="expression" dxfId="24301" priority="36793">
      <formula>$I990=0</formula>
    </cfRule>
  </conditionalFormatting>
  <conditionalFormatting sqref="B991">
    <cfRule type="expression" dxfId="24300" priority="36789">
      <formula>$I991=0</formula>
    </cfRule>
  </conditionalFormatting>
  <conditionalFormatting sqref="C991:E991">
    <cfRule type="expression" dxfId="24299" priority="36788">
      <formula>$I991=0</formula>
    </cfRule>
  </conditionalFormatting>
  <conditionalFormatting sqref="D991:E991">
    <cfRule type="cellIs" dxfId="24298" priority="36786" operator="lessThan">
      <formula>0</formula>
    </cfRule>
    <cfRule type="cellIs" dxfId="24297" priority="36787" operator="lessThan">
      <formula>0</formula>
    </cfRule>
  </conditionalFormatting>
  <conditionalFormatting sqref="F991">
    <cfRule type="expression" dxfId="24296" priority="36785">
      <formula>$I991=0</formula>
    </cfRule>
  </conditionalFormatting>
  <conditionalFormatting sqref="G991:H991">
    <cfRule type="cellIs" dxfId="24295" priority="36782" operator="lessThan">
      <formula>0</formula>
    </cfRule>
    <cfRule type="cellIs" dxfId="24294" priority="36783" operator="lessThan">
      <formula>0</formula>
    </cfRule>
  </conditionalFormatting>
  <conditionalFormatting sqref="I991">
    <cfRule type="expression" dxfId="24293" priority="36781">
      <formula>$I991=0</formula>
    </cfRule>
  </conditionalFormatting>
  <conditionalFormatting sqref="J991">
    <cfRule type="expression" dxfId="24292" priority="36780">
      <formula>$I991=0</formula>
    </cfRule>
  </conditionalFormatting>
  <conditionalFormatting sqref="K991">
    <cfRule type="expression" dxfId="24291" priority="36777">
      <formula>$I991=0</formula>
    </cfRule>
  </conditionalFormatting>
  <conditionalFormatting sqref="M991">
    <cfRule type="expression" dxfId="24290" priority="36773">
      <formula>$I991=0</formula>
    </cfRule>
  </conditionalFormatting>
  <conditionalFormatting sqref="N991:P991">
    <cfRule type="expression" dxfId="24289" priority="36772">
      <formula>$I991=0</formula>
    </cfRule>
  </conditionalFormatting>
  <conditionalFormatting sqref="O991:P991">
    <cfRule type="cellIs" dxfId="24288" priority="36770" operator="lessThan">
      <formula>0</formula>
    </cfRule>
    <cfRule type="cellIs" dxfId="24287" priority="36771" operator="lessThan">
      <formula>0</formula>
    </cfRule>
  </conditionalFormatting>
  <conditionalFormatting sqref="Q991">
    <cfRule type="expression" dxfId="24286" priority="36769">
      <formula>$I991=0</formula>
    </cfRule>
  </conditionalFormatting>
  <conditionalFormatting sqref="R991:T991">
    <cfRule type="expression" dxfId="24285" priority="36768">
      <formula>$I991=0</formula>
    </cfRule>
  </conditionalFormatting>
  <conditionalFormatting sqref="S991:T991">
    <cfRule type="cellIs" dxfId="24284" priority="36766" operator="lessThan">
      <formula>0</formula>
    </cfRule>
    <cfRule type="cellIs" dxfId="24283" priority="36767" operator="lessThan">
      <formula>0</formula>
    </cfRule>
  </conditionalFormatting>
  <conditionalFormatting sqref="U991">
    <cfRule type="expression" dxfId="24282" priority="36765">
      <formula>$I991=0</formula>
    </cfRule>
  </conditionalFormatting>
  <conditionalFormatting sqref="B992">
    <cfRule type="expression" dxfId="24281" priority="36764">
      <formula>$I992=0</formula>
    </cfRule>
  </conditionalFormatting>
  <conditionalFormatting sqref="F992">
    <cfRule type="expression" dxfId="24280" priority="36763">
      <formula>$I992=0</formula>
    </cfRule>
  </conditionalFormatting>
  <conditionalFormatting sqref="I992">
    <cfRule type="expression" dxfId="24279" priority="36762">
      <formula>$I992=0</formula>
    </cfRule>
  </conditionalFormatting>
  <conditionalFormatting sqref="K992">
    <cfRule type="expression" dxfId="24278" priority="36761">
      <formula>$I992=0</formula>
    </cfRule>
  </conditionalFormatting>
  <conditionalFormatting sqref="M992">
    <cfRule type="expression" dxfId="24277" priority="36760">
      <formula>$I992=0</formula>
    </cfRule>
  </conditionalFormatting>
  <conditionalFormatting sqref="Q992">
    <cfRule type="expression" dxfId="24276" priority="36759">
      <formula>$I992=0</formula>
    </cfRule>
  </conditionalFormatting>
  <conditionalFormatting sqref="U992">
    <cfRule type="expression" dxfId="24275" priority="36758">
      <formula>$I992=0</formula>
    </cfRule>
  </conditionalFormatting>
  <conditionalFormatting sqref="B993">
    <cfRule type="expression" dxfId="24274" priority="36754">
      <formula>$I993=0</formula>
    </cfRule>
  </conditionalFormatting>
  <conditionalFormatting sqref="C993:E993">
    <cfRule type="expression" dxfId="24273" priority="36753">
      <formula>$I993=0</formula>
    </cfRule>
  </conditionalFormatting>
  <conditionalFormatting sqref="D993:E993">
    <cfRule type="cellIs" dxfId="24272" priority="36751" operator="lessThan">
      <formula>0</formula>
    </cfRule>
    <cfRule type="cellIs" dxfId="24271" priority="36752" operator="lessThan">
      <formula>0</formula>
    </cfRule>
  </conditionalFormatting>
  <conditionalFormatting sqref="F993">
    <cfRule type="expression" dxfId="24270" priority="36750">
      <formula>$I993=0</formula>
    </cfRule>
  </conditionalFormatting>
  <conditionalFormatting sqref="G993:H993">
    <cfRule type="cellIs" dxfId="24269" priority="36747" operator="lessThan">
      <formula>0</formula>
    </cfRule>
    <cfRule type="cellIs" dxfId="24268" priority="36748" operator="lessThan">
      <formula>0</formula>
    </cfRule>
  </conditionalFormatting>
  <conditionalFormatting sqref="I993">
    <cfRule type="expression" dxfId="24267" priority="36746">
      <formula>$I993=0</formula>
    </cfRule>
  </conditionalFormatting>
  <conditionalFormatting sqref="J993">
    <cfRule type="expression" dxfId="24266" priority="36745">
      <formula>$I993=0</formula>
    </cfRule>
  </conditionalFormatting>
  <conditionalFormatting sqref="K993">
    <cfRule type="expression" dxfId="24265" priority="36742">
      <formula>$I993=0</formula>
    </cfRule>
  </conditionalFormatting>
  <conditionalFormatting sqref="M993">
    <cfRule type="expression" dxfId="24264" priority="36738">
      <formula>$I993=0</formula>
    </cfRule>
  </conditionalFormatting>
  <conditionalFormatting sqref="N993:P993">
    <cfRule type="expression" dxfId="24263" priority="36737">
      <formula>$I993=0</formula>
    </cfRule>
  </conditionalFormatting>
  <conditionalFormatting sqref="O993:P993">
    <cfRule type="cellIs" dxfId="24262" priority="36735" operator="lessThan">
      <formula>0</formula>
    </cfRule>
    <cfRule type="cellIs" dxfId="24261" priority="36736" operator="lessThan">
      <formula>0</formula>
    </cfRule>
  </conditionalFormatting>
  <conditionalFormatting sqref="Q993">
    <cfRule type="expression" dxfId="24260" priority="36734">
      <formula>$I993=0</formula>
    </cfRule>
  </conditionalFormatting>
  <conditionalFormatting sqref="R993:T993">
    <cfRule type="expression" dxfId="24259" priority="36733">
      <formula>$I993=0</formula>
    </cfRule>
  </conditionalFormatting>
  <conditionalFormatting sqref="S993:T993">
    <cfRule type="cellIs" dxfId="24258" priority="36731" operator="lessThan">
      <formula>0</formula>
    </cfRule>
    <cfRule type="cellIs" dxfId="24257" priority="36732" operator="lessThan">
      <formula>0</formula>
    </cfRule>
  </conditionalFormatting>
  <conditionalFormatting sqref="U993">
    <cfRule type="expression" dxfId="24256" priority="36730">
      <formula>$I993=0</formula>
    </cfRule>
  </conditionalFormatting>
  <conditionalFormatting sqref="B994">
    <cfRule type="expression" dxfId="24255" priority="36729">
      <formula>$I994=0</formula>
    </cfRule>
  </conditionalFormatting>
  <conditionalFormatting sqref="F994">
    <cfRule type="expression" dxfId="24254" priority="36728">
      <formula>$I994=0</formula>
    </cfRule>
  </conditionalFormatting>
  <conditionalFormatting sqref="I994">
    <cfRule type="expression" dxfId="24253" priority="36727">
      <formula>$I994=0</formula>
    </cfRule>
  </conditionalFormatting>
  <conditionalFormatting sqref="K994">
    <cfRule type="expression" dxfId="24252" priority="36726">
      <formula>$I994=0</formula>
    </cfRule>
  </conditionalFormatting>
  <conditionalFormatting sqref="M994">
    <cfRule type="expression" dxfId="24251" priority="36725">
      <formula>$I994=0</formula>
    </cfRule>
  </conditionalFormatting>
  <conditionalFormatting sqref="Q994">
    <cfRule type="expression" dxfId="24250" priority="36724">
      <formula>$I994=0</formula>
    </cfRule>
  </conditionalFormatting>
  <conditionalFormatting sqref="U994">
    <cfRule type="expression" dxfId="24249" priority="36723">
      <formula>$I994=0</formula>
    </cfRule>
  </conditionalFormatting>
  <conditionalFormatting sqref="B995">
    <cfRule type="expression" dxfId="24248" priority="36719">
      <formula>$I995=0</formula>
    </cfRule>
  </conditionalFormatting>
  <conditionalFormatting sqref="C995:E995">
    <cfRule type="expression" dxfId="24247" priority="36718">
      <formula>$I995=0</formula>
    </cfRule>
  </conditionalFormatting>
  <conditionalFormatting sqref="D995:E995">
    <cfRule type="cellIs" dxfId="24246" priority="36716" operator="lessThan">
      <formula>0</formula>
    </cfRule>
    <cfRule type="cellIs" dxfId="24245" priority="36717" operator="lessThan">
      <formula>0</formula>
    </cfRule>
  </conditionalFormatting>
  <conditionalFormatting sqref="F995">
    <cfRule type="expression" dxfId="24244" priority="36715">
      <formula>$I995=0</formula>
    </cfRule>
  </conditionalFormatting>
  <conditionalFormatting sqref="G995:H995">
    <cfRule type="cellIs" dxfId="24243" priority="36712" operator="lessThan">
      <formula>0</formula>
    </cfRule>
    <cfRule type="cellIs" dxfId="24242" priority="36713" operator="lessThan">
      <formula>0</formula>
    </cfRule>
  </conditionalFormatting>
  <conditionalFormatting sqref="I995">
    <cfRule type="expression" dxfId="24241" priority="36711">
      <formula>$I995=0</formula>
    </cfRule>
  </conditionalFormatting>
  <conditionalFormatting sqref="J995">
    <cfRule type="expression" dxfId="24240" priority="36710">
      <formula>$I995=0</formula>
    </cfRule>
  </conditionalFormatting>
  <conditionalFormatting sqref="K995">
    <cfRule type="expression" dxfId="24239" priority="36707">
      <formula>$I995=0</formula>
    </cfRule>
  </conditionalFormatting>
  <conditionalFormatting sqref="M995">
    <cfRule type="expression" dxfId="24238" priority="36703">
      <formula>$I995=0</formula>
    </cfRule>
  </conditionalFormatting>
  <conditionalFormatting sqref="N995:P995">
    <cfRule type="expression" dxfId="24237" priority="36702">
      <formula>$I995=0</formula>
    </cfRule>
  </conditionalFormatting>
  <conditionalFormatting sqref="O995:P995">
    <cfRule type="cellIs" dxfId="24236" priority="36700" operator="lessThan">
      <formula>0</formula>
    </cfRule>
    <cfRule type="cellIs" dxfId="24235" priority="36701" operator="lessThan">
      <formula>0</formula>
    </cfRule>
  </conditionalFormatting>
  <conditionalFormatting sqref="Q995">
    <cfRule type="expression" dxfId="24234" priority="36699">
      <formula>$I995=0</formula>
    </cfRule>
  </conditionalFormatting>
  <conditionalFormatting sqref="R995:T995">
    <cfRule type="expression" dxfId="24233" priority="36698">
      <formula>$I995=0</formula>
    </cfRule>
  </conditionalFormatting>
  <conditionalFormatting sqref="S995:T995">
    <cfRule type="cellIs" dxfId="24232" priority="36696" operator="lessThan">
      <formula>0</formula>
    </cfRule>
    <cfRule type="cellIs" dxfId="24231" priority="36697" operator="lessThan">
      <formula>0</formula>
    </cfRule>
  </conditionalFormatting>
  <conditionalFormatting sqref="U995">
    <cfRule type="expression" dxfId="24230" priority="36695">
      <formula>$I995=0</formula>
    </cfRule>
  </conditionalFormatting>
  <conditionalFormatting sqref="B996">
    <cfRule type="expression" dxfId="24229" priority="36694">
      <formula>$I996=0</formula>
    </cfRule>
  </conditionalFormatting>
  <conditionalFormatting sqref="F996">
    <cfRule type="expression" dxfId="24228" priority="36693">
      <formula>$I996=0</formula>
    </cfRule>
  </conditionalFormatting>
  <conditionalFormatting sqref="I996">
    <cfRule type="expression" dxfId="24227" priority="36692">
      <formula>$I996=0</formula>
    </cfRule>
  </conditionalFormatting>
  <conditionalFormatting sqref="K996">
    <cfRule type="expression" dxfId="24226" priority="36691">
      <formula>$I996=0</formula>
    </cfRule>
  </conditionalFormatting>
  <conditionalFormatting sqref="M996">
    <cfRule type="expression" dxfId="24225" priority="36690">
      <formula>$I996=0</formula>
    </cfRule>
  </conditionalFormatting>
  <conditionalFormatting sqref="Q996">
    <cfRule type="expression" dxfId="24224" priority="36689">
      <formula>$I996=0</formula>
    </cfRule>
  </conditionalFormatting>
  <conditionalFormatting sqref="U996">
    <cfRule type="expression" dxfId="24223" priority="36688">
      <formula>$I996=0</formula>
    </cfRule>
  </conditionalFormatting>
  <conditionalFormatting sqref="B997">
    <cfRule type="expression" dxfId="24222" priority="36684">
      <formula>$I997=0</formula>
    </cfRule>
  </conditionalFormatting>
  <conditionalFormatting sqref="C997:E997">
    <cfRule type="expression" dxfId="24221" priority="36683">
      <formula>$I997=0</formula>
    </cfRule>
  </conditionalFormatting>
  <conditionalFormatting sqref="D997:E997">
    <cfRule type="cellIs" dxfId="24220" priority="36681" operator="lessThan">
      <formula>0</formula>
    </cfRule>
    <cfRule type="cellIs" dxfId="24219" priority="36682" operator="lessThan">
      <formula>0</formula>
    </cfRule>
  </conditionalFormatting>
  <conditionalFormatting sqref="F997">
    <cfRule type="expression" dxfId="24218" priority="36680">
      <formula>$I997=0</formula>
    </cfRule>
  </conditionalFormatting>
  <conditionalFormatting sqref="G997:H997">
    <cfRule type="cellIs" dxfId="24217" priority="36677" operator="lessThan">
      <formula>0</formula>
    </cfRule>
    <cfRule type="cellIs" dxfId="24216" priority="36678" operator="lessThan">
      <formula>0</formula>
    </cfRule>
  </conditionalFormatting>
  <conditionalFormatting sqref="I997">
    <cfRule type="expression" dxfId="24215" priority="36676">
      <formula>$I997=0</formula>
    </cfRule>
  </conditionalFormatting>
  <conditionalFormatting sqref="J997">
    <cfRule type="expression" dxfId="24214" priority="36675">
      <formula>$I997=0</formula>
    </cfRule>
  </conditionalFormatting>
  <conditionalFormatting sqref="K997">
    <cfRule type="expression" dxfId="24213" priority="36672">
      <formula>$I997=0</formula>
    </cfRule>
  </conditionalFormatting>
  <conditionalFormatting sqref="M997">
    <cfRule type="expression" dxfId="24212" priority="36668">
      <formula>$I997=0</formula>
    </cfRule>
  </conditionalFormatting>
  <conditionalFormatting sqref="N997:P997">
    <cfRule type="expression" dxfId="24211" priority="36667">
      <formula>$I997=0</formula>
    </cfRule>
  </conditionalFormatting>
  <conditionalFormatting sqref="O997:P997">
    <cfRule type="cellIs" dxfId="24210" priority="36665" operator="lessThan">
      <formula>0</formula>
    </cfRule>
    <cfRule type="cellIs" dxfId="24209" priority="36666" operator="lessThan">
      <formula>0</formula>
    </cfRule>
  </conditionalFormatting>
  <conditionalFormatting sqref="Q997">
    <cfRule type="expression" dxfId="24208" priority="36664">
      <formula>$I997=0</formula>
    </cfRule>
  </conditionalFormatting>
  <conditionalFormatting sqref="R997:T997">
    <cfRule type="expression" dxfId="24207" priority="36663">
      <formula>$I997=0</formula>
    </cfRule>
  </conditionalFormatting>
  <conditionalFormatting sqref="S997:T997">
    <cfRule type="cellIs" dxfId="24206" priority="36661" operator="lessThan">
      <formula>0</formula>
    </cfRule>
    <cfRule type="cellIs" dxfId="24205" priority="36662" operator="lessThan">
      <formula>0</formula>
    </cfRule>
  </conditionalFormatting>
  <conditionalFormatting sqref="U997">
    <cfRule type="expression" dxfId="24204" priority="36660">
      <formula>$I997=0</formula>
    </cfRule>
  </conditionalFormatting>
  <conditionalFormatting sqref="B998">
    <cfRule type="expression" dxfId="24203" priority="36659">
      <formula>$I998=0</formula>
    </cfRule>
  </conditionalFormatting>
  <conditionalFormatting sqref="F998">
    <cfRule type="expression" dxfId="24202" priority="36658">
      <formula>$I998=0</formula>
    </cfRule>
  </conditionalFormatting>
  <conditionalFormatting sqref="I998">
    <cfRule type="expression" dxfId="24201" priority="36657">
      <formula>$I998=0</formula>
    </cfRule>
  </conditionalFormatting>
  <conditionalFormatting sqref="K998">
    <cfRule type="expression" dxfId="24200" priority="36656">
      <formula>$I998=0</formula>
    </cfRule>
  </conditionalFormatting>
  <conditionalFormatting sqref="M998">
    <cfRule type="expression" dxfId="24199" priority="36655">
      <formula>$I998=0</formula>
    </cfRule>
  </conditionalFormatting>
  <conditionalFormatting sqref="Q998">
    <cfRule type="expression" dxfId="24198" priority="36654">
      <formula>$I998=0</formula>
    </cfRule>
  </conditionalFormatting>
  <conditionalFormatting sqref="U998">
    <cfRule type="expression" dxfId="24197" priority="36653">
      <formula>$I998=0</formula>
    </cfRule>
  </conditionalFormatting>
  <conditionalFormatting sqref="B999">
    <cfRule type="expression" dxfId="24196" priority="36649">
      <formula>$I999=0</formula>
    </cfRule>
  </conditionalFormatting>
  <conditionalFormatting sqref="C999:E999">
    <cfRule type="expression" dxfId="24195" priority="36648">
      <formula>$I999=0</formula>
    </cfRule>
  </conditionalFormatting>
  <conditionalFormatting sqref="D999:E999">
    <cfRule type="cellIs" dxfId="24194" priority="36646" operator="lessThan">
      <formula>0</formula>
    </cfRule>
    <cfRule type="cellIs" dxfId="24193" priority="36647" operator="lessThan">
      <formula>0</formula>
    </cfRule>
  </conditionalFormatting>
  <conditionalFormatting sqref="F999">
    <cfRule type="expression" dxfId="24192" priority="36645">
      <formula>$I999=0</formula>
    </cfRule>
  </conditionalFormatting>
  <conditionalFormatting sqref="G999:H999">
    <cfRule type="cellIs" dxfId="24191" priority="36642" operator="lessThan">
      <formula>0</formula>
    </cfRule>
    <cfRule type="cellIs" dxfId="24190" priority="36643" operator="lessThan">
      <formula>0</formula>
    </cfRule>
  </conditionalFormatting>
  <conditionalFormatting sqref="I999">
    <cfRule type="expression" dxfId="24189" priority="36641">
      <formula>$I999=0</formula>
    </cfRule>
  </conditionalFormatting>
  <conditionalFormatting sqref="J999">
    <cfRule type="expression" dxfId="24188" priority="36640">
      <formula>$I999=0</formula>
    </cfRule>
  </conditionalFormatting>
  <conditionalFormatting sqref="K999">
    <cfRule type="expression" dxfId="24187" priority="36637">
      <formula>$I999=0</formula>
    </cfRule>
  </conditionalFormatting>
  <conditionalFormatting sqref="M999">
    <cfRule type="expression" dxfId="24186" priority="36633">
      <formula>$I999=0</formula>
    </cfRule>
  </conditionalFormatting>
  <conditionalFormatting sqref="N999:P999">
    <cfRule type="expression" dxfId="24185" priority="36632">
      <formula>$I999=0</formula>
    </cfRule>
  </conditionalFormatting>
  <conditionalFormatting sqref="O999:P999">
    <cfRule type="cellIs" dxfId="24184" priority="36630" operator="lessThan">
      <formula>0</formula>
    </cfRule>
    <cfRule type="cellIs" dxfId="24183" priority="36631" operator="lessThan">
      <formula>0</formula>
    </cfRule>
  </conditionalFormatting>
  <conditionalFormatting sqref="Q999">
    <cfRule type="expression" dxfId="24182" priority="36629">
      <formula>$I999=0</formula>
    </cfRule>
  </conditionalFormatting>
  <conditionalFormatting sqref="R999:T999">
    <cfRule type="expression" dxfId="24181" priority="36628">
      <formula>$I999=0</formula>
    </cfRule>
  </conditionalFormatting>
  <conditionalFormatting sqref="S999:T999">
    <cfRule type="cellIs" dxfId="24180" priority="36626" operator="lessThan">
      <formula>0</formula>
    </cfRule>
    <cfRule type="cellIs" dxfId="24179" priority="36627" operator="lessThan">
      <formula>0</formula>
    </cfRule>
  </conditionalFormatting>
  <conditionalFormatting sqref="U999">
    <cfRule type="expression" dxfId="24178" priority="36625">
      <formula>$I999=0</formula>
    </cfRule>
  </conditionalFormatting>
  <conditionalFormatting sqref="B1000">
    <cfRule type="expression" dxfId="24177" priority="36624">
      <formula>$I1000=0</formula>
    </cfRule>
  </conditionalFormatting>
  <conditionalFormatting sqref="F1000">
    <cfRule type="expression" dxfId="24176" priority="36623">
      <formula>$I1000=0</formula>
    </cfRule>
  </conditionalFormatting>
  <conditionalFormatting sqref="I1000">
    <cfRule type="expression" dxfId="24175" priority="36622">
      <formula>$I1000=0</formula>
    </cfRule>
  </conditionalFormatting>
  <conditionalFormatting sqref="K1000">
    <cfRule type="expression" dxfId="24174" priority="36621">
      <formula>$I1000=0</formula>
    </cfRule>
  </conditionalFormatting>
  <conditionalFormatting sqref="M1000">
    <cfRule type="expression" dxfId="24173" priority="36620">
      <formula>$I1000=0</formula>
    </cfRule>
  </conditionalFormatting>
  <conditionalFormatting sqref="Q1000">
    <cfRule type="expression" dxfId="24172" priority="36619">
      <formula>$I1000=0</formula>
    </cfRule>
  </conditionalFormatting>
  <conditionalFormatting sqref="U1000">
    <cfRule type="expression" dxfId="24171" priority="36618">
      <formula>$I1000=0</formula>
    </cfRule>
  </conditionalFormatting>
  <conditionalFormatting sqref="B1001">
    <cfRule type="expression" dxfId="24170" priority="36614">
      <formula>$I1001=0</formula>
    </cfRule>
  </conditionalFormatting>
  <conditionalFormatting sqref="C1001:E1001">
    <cfRule type="expression" dxfId="24169" priority="36613">
      <formula>$I1001=0</formula>
    </cfRule>
  </conditionalFormatting>
  <conditionalFormatting sqref="D1001:E1001">
    <cfRule type="cellIs" dxfId="24168" priority="36611" operator="lessThan">
      <formula>0</formula>
    </cfRule>
    <cfRule type="cellIs" dxfId="24167" priority="36612" operator="lessThan">
      <formula>0</formula>
    </cfRule>
  </conditionalFormatting>
  <conditionalFormatting sqref="F1001">
    <cfRule type="expression" dxfId="24166" priority="36610">
      <formula>$I1001=0</formula>
    </cfRule>
  </conditionalFormatting>
  <conditionalFormatting sqref="G1001:H1001">
    <cfRule type="cellIs" dxfId="24165" priority="36607" operator="lessThan">
      <formula>0</formula>
    </cfRule>
    <cfRule type="cellIs" dxfId="24164" priority="36608" operator="lessThan">
      <formula>0</formula>
    </cfRule>
  </conditionalFormatting>
  <conditionalFormatting sqref="I1001">
    <cfRule type="expression" dxfId="24163" priority="36606">
      <formula>$I1001=0</formula>
    </cfRule>
  </conditionalFormatting>
  <conditionalFormatting sqref="J1001">
    <cfRule type="expression" dxfId="24162" priority="36605">
      <formula>$I1001=0</formula>
    </cfRule>
  </conditionalFormatting>
  <conditionalFormatting sqref="K1001">
    <cfRule type="expression" dxfId="24161" priority="36602">
      <formula>$I1001=0</formula>
    </cfRule>
  </conditionalFormatting>
  <conditionalFormatting sqref="M1001">
    <cfRule type="expression" dxfId="24160" priority="36598">
      <formula>$I1001=0</formula>
    </cfRule>
  </conditionalFormatting>
  <conditionalFormatting sqref="N1001:P1001">
    <cfRule type="expression" dxfId="24159" priority="36597">
      <formula>$I1001=0</formula>
    </cfRule>
  </conditionalFormatting>
  <conditionalFormatting sqref="O1001:P1001">
    <cfRule type="cellIs" dxfId="24158" priority="36595" operator="lessThan">
      <formula>0</formula>
    </cfRule>
    <cfRule type="cellIs" dxfId="24157" priority="36596" operator="lessThan">
      <formula>0</formula>
    </cfRule>
  </conditionalFormatting>
  <conditionalFormatting sqref="Q1001">
    <cfRule type="expression" dxfId="24156" priority="36594">
      <formula>$I1001=0</formula>
    </cfRule>
  </conditionalFormatting>
  <conditionalFormatting sqref="R1001:T1001">
    <cfRule type="expression" dxfId="24155" priority="36593">
      <formula>$I1001=0</formula>
    </cfRule>
  </conditionalFormatting>
  <conditionalFormatting sqref="S1001:T1001">
    <cfRule type="cellIs" dxfId="24154" priority="36591" operator="lessThan">
      <formula>0</formula>
    </cfRule>
    <cfRule type="cellIs" dxfId="24153" priority="36592" operator="lessThan">
      <formula>0</formula>
    </cfRule>
  </conditionalFormatting>
  <conditionalFormatting sqref="U1001">
    <cfRule type="expression" dxfId="24152" priority="36590">
      <formula>$I1001=0</formula>
    </cfRule>
  </conditionalFormatting>
  <conditionalFormatting sqref="B1002">
    <cfRule type="expression" dxfId="24151" priority="36589">
      <formula>$I1002=0</formula>
    </cfRule>
  </conditionalFormatting>
  <conditionalFormatting sqref="F1002">
    <cfRule type="expression" dxfId="24150" priority="36588">
      <formula>$I1002=0</formula>
    </cfRule>
  </conditionalFormatting>
  <conditionalFormatting sqref="I1002">
    <cfRule type="expression" dxfId="24149" priority="36587">
      <formula>$I1002=0</formula>
    </cfRule>
  </conditionalFormatting>
  <conditionalFormatting sqref="K1002">
    <cfRule type="expression" dxfId="24148" priority="36586">
      <formula>$I1002=0</formula>
    </cfRule>
  </conditionalFormatting>
  <conditionalFormatting sqref="M1002">
    <cfRule type="expression" dxfId="24147" priority="36585">
      <formula>$I1002=0</formula>
    </cfRule>
  </conditionalFormatting>
  <conditionalFormatting sqref="Q1002">
    <cfRule type="expression" dxfId="24146" priority="36584">
      <formula>$I1002=0</formula>
    </cfRule>
  </conditionalFormatting>
  <conditionalFormatting sqref="U1002">
    <cfRule type="expression" dxfId="24145" priority="36583">
      <formula>$I1002=0</formula>
    </cfRule>
  </conditionalFormatting>
  <conditionalFormatting sqref="B1003">
    <cfRule type="expression" dxfId="24144" priority="36579">
      <formula>$I1003=0</formula>
    </cfRule>
  </conditionalFormatting>
  <conditionalFormatting sqref="C1003:E1003">
    <cfRule type="expression" dxfId="24143" priority="36578">
      <formula>$I1003=0</formula>
    </cfRule>
  </conditionalFormatting>
  <conditionalFormatting sqref="D1003:E1003">
    <cfRule type="cellIs" dxfId="24142" priority="36576" operator="lessThan">
      <formula>0</formula>
    </cfRule>
    <cfRule type="cellIs" dxfId="24141" priority="36577" operator="lessThan">
      <formula>0</formula>
    </cfRule>
  </conditionalFormatting>
  <conditionalFormatting sqref="F1003">
    <cfRule type="expression" dxfId="24140" priority="36575">
      <formula>$I1003=0</formula>
    </cfRule>
  </conditionalFormatting>
  <conditionalFormatting sqref="G1003:H1003">
    <cfRule type="cellIs" dxfId="24139" priority="36572" operator="lessThan">
      <formula>0</formula>
    </cfRule>
    <cfRule type="cellIs" dxfId="24138" priority="36573" operator="lessThan">
      <formula>0</formula>
    </cfRule>
  </conditionalFormatting>
  <conditionalFormatting sqref="I1003">
    <cfRule type="expression" dxfId="24137" priority="36571">
      <formula>$I1003=0</formula>
    </cfRule>
  </conditionalFormatting>
  <conditionalFormatting sqref="J1003">
    <cfRule type="expression" dxfId="24136" priority="36570">
      <formula>$I1003=0</formula>
    </cfRule>
  </conditionalFormatting>
  <conditionalFormatting sqref="K1003">
    <cfRule type="expression" dxfId="24135" priority="36567">
      <formula>$I1003=0</formula>
    </cfRule>
  </conditionalFormatting>
  <conditionalFormatting sqref="M1003">
    <cfRule type="expression" dxfId="24134" priority="36563">
      <formula>$I1003=0</formula>
    </cfRule>
  </conditionalFormatting>
  <conditionalFormatting sqref="N1003:P1003">
    <cfRule type="expression" dxfId="24133" priority="36562">
      <formula>$I1003=0</formula>
    </cfRule>
  </conditionalFormatting>
  <conditionalFormatting sqref="O1003:P1003">
    <cfRule type="cellIs" dxfId="24132" priority="36560" operator="lessThan">
      <formula>0</formula>
    </cfRule>
    <cfRule type="cellIs" dxfId="24131" priority="36561" operator="lessThan">
      <formula>0</formula>
    </cfRule>
  </conditionalFormatting>
  <conditionalFormatting sqref="Q1003">
    <cfRule type="expression" dxfId="24130" priority="36559">
      <formula>$I1003=0</formula>
    </cfRule>
  </conditionalFormatting>
  <conditionalFormatting sqref="R1003:T1003">
    <cfRule type="expression" dxfId="24129" priority="36558">
      <formula>$I1003=0</formula>
    </cfRule>
  </conditionalFormatting>
  <conditionalFormatting sqref="S1003:T1003">
    <cfRule type="cellIs" dxfId="24128" priority="36556" operator="lessThan">
      <formula>0</formula>
    </cfRule>
    <cfRule type="cellIs" dxfId="24127" priority="36557" operator="lessThan">
      <formula>0</formula>
    </cfRule>
  </conditionalFormatting>
  <conditionalFormatting sqref="U1003">
    <cfRule type="expression" dxfId="24126" priority="36555">
      <formula>$I1003=0</formula>
    </cfRule>
  </conditionalFormatting>
  <conditionalFormatting sqref="B1004">
    <cfRule type="expression" dxfId="24125" priority="36554">
      <formula>$I1004=0</formula>
    </cfRule>
  </conditionalFormatting>
  <conditionalFormatting sqref="F1004">
    <cfRule type="expression" dxfId="24124" priority="36553">
      <formula>$I1004=0</formula>
    </cfRule>
  </conditionalFormatting>
  <conditionalFormatting sqref="I1004">
    <cfRule type="expression" dxfId="24123" priority="36552">
      <formula>$I1004=0</formula>
    </cfRule>
  </conditionalFormatting>
  <conditionalFormatting sqref="K1004">
    <cfRule type="expression" dxfId="24122" priority="36551">
      <formula>$I1004=0</formula>
    </cfRule>
  </conditionalFormatting>
  <conditionalFormatting sqref="M1004">
    <cfRule type="expression" dxfId="24121" priority="36550">
      <formula>$I1004=0</formula>
    </cfRule>
  </conditionalFormatting>
  <conditionalFormatting sqref="Q1004">
    <cfRule type="expression" dxfId="24120" priority="36549">
      <formula>$I1004=0</formula>
    </cfRule>
  </conditionalFormatting>
  <conditionalFormatting sqref="U1004">
    <cfRule type="expression" dxfId="24119" priority="36548">
      <formula>$I1004=0</formula>
    </cfRule>
  </conditionalFormatting>
  <conditionalFormatting sqref="B1005">
    <cfRule type="expression" dxfId="24118" priority="36544">
      <formula>$I1005=0</formula>
    </cfRule>
  </conditionalFormatting>
  <conditionalFormatting sqref="C1005:E1005">
    <cfRule type="expression" dxfId="24117" priority="36543">
      <formula>$I1005=0</formula>
    </cfRule>
  </conditionalFormatting>
  <conditionalFormatting sqref="D1005:E1005">
    <cfRule type="cellIs" dxfId="24116" priority="36541" operator="lessThan">
      <formula>0</formula>
    </cfRule>
    <cfRule type="cellIs" dxfId="24115" priority="36542" operator="lessThan">
      <formula>0</formula>
    </cfRule>
  </conditionalFormatting>
  <conditionalFormatting sqref="F1005">
    <cfRule type="expression" dxfId="24114" priority="36540">
      <formula>$I1005=0</formula>
    </cfRule>
  </conditionalFormatting>
  <conditionalFormatting sqref="G1005:H1005">
    <cfRule type="cellIs" dxfId="24113" priority="36537" operator="lessThan">
      <formula>0</formula>
    </cfRule>
    <cfRule type="cellIs" dxfId="24112" priority="36538" operator="lessThan">
      <formula>0</formula>
    </cfRule>
  </conditionalFormatting>
  <conditionalFormatting sqref="I1005">
    <cfRule type="expression" dxfId="24111" priority="36536">
      <formula>$I1005=0</formula>
    </cfRule>
  </conditionalFormatting>
  <conditionalFormatting sqref="J1005">
    <cfRule type="expression" dxfId="24110" priority="36535">
      <formula>$I1005=0</formula>
    </cfRule>
  </conditionalFormatting>
  <conditionalFormatting sqref="K1005">
    <cfRule type="expression" dxfId="24109" priority="36532">
      <formula>$I1005=0</formula>
    </cfRule>
  </conditionalFormatting>
  <conditionalFormatting sqref="M1005">
    <cfRule type="expression" dxfId="24108" priority="36528">
      <formula>$I1005=0</formula>
    </cfRule>
  </conditionalFormatting>
  <conditionalFormatting sqref="N1005:P1005">
    <cfRule type="expression" dxfId="24107" priority="36527">
      <formula>$I1005=0</formula>
    </cfRule>
  </conditionalFormatting>
  <conditionalFormatting sqref="O1005:P1005">
    <cfRule type="cellIs" dxfId="24106" priority="36525" operator="lessThan">
      <formula>0</formula>
    </cfRule>
    <cfRule type="cellIs" dxfId="24105" priority="36526" operator="lessThan">
      <formula>0</formula>
    </cfRule>
  </conditionalFormatting>
  <conditionalFormatting sqref="Q1005">
    <cfRule type="expression" dxfId="24104" priority="36524">
      <formula>$I1005=0</formula>
    </cfRule>
  </conditionalFormatting>
  <conditionalFormatting sqref="R1005:T1005">
    <cfRule type="expression" dxfId="24103" priority="36523">
      <formula>$I1005=0</formula>
    </cfRule>
  </conditionalFormatting>
  <conditionalFormatting sqref="S1005:T1005">
    <cfRule type="cellIs" dxfId="24102" priority="36521" operator="lessThan">
      <formula>0</formula>
    </cfRule>
    <cfRule type="cellIs" dxfId="24101" priority="36522" operator="lessThan">
      <formula>0</formula>
    </cfRule>
  </conditionalFormatting>
  <conditionalFormatting sqref="U1005">
    <cfRule type="expression" dxfId="24100" priority="36520">
      <formula>$I1005=0</formula>
    </cfRule>
  </conditionalFormatting>
  <conditionalFormatting sqref="B1006">
    <cfRule type="expression" dxfId="24099" priority="36519">
      <formula>$I1006=0</formula>
    </cfRule>
  </conditionalFormatting>
  <conditionalFormatting sqref="F1006">
    <cfRule type="expression" dxfId="24098" priority="36518">
      <formula>$I1006=0</formula>
    </cfRule>
  </conditionalFormatting>
  <conditionalFormatting sqref="I1006">
    <cfRule type="expression" dxfId="24097" priority="36517">
      <formula>$I1006=0</formula>
    </cfRule>
  </conditionalFormatting>
  <conditionalFormatting sqref="K1006">
    <cfRule type="expression" dxfId="24096" priority="36516">
      <formula>$I1006=0</formula>
    </cfRule>
  </conditionalFormatting>
  <conditionalFormatting sqref="M1006">
    <cfRule type="expression" dxfId="24095" priority="36515">
      <formula>$I1006=0</formula>
    </cfRule>
  </conditionalFormatting>
  <conditionalFormatting sqref="Q1006">
    <cfRule type="expression" dxfId="24094" priority="36514">
      <formula>$I1006=0</formula>
    </cfRule>
  </conditionalFormatting>
  <conditionalFormatting sqref="U1006">
    <cfRule type="expression" dxfId="24093" priority="36513">
      <formula>$I1006=0</formula>
    </cfRule>
  </conditionalFormatting>
  <conditionalFormatting sqref="B1007">
    <cfRule type="expression" dxfId="24092" priority="36509">
      <formula>$I1007=0</formula>
    </cfRule>
  </conditionalFormatting>
  <conditionalFormatting sqref="C1007:E1007">
    <cfRule type="expression" dxfId="24091" priority="36508">
      <formula>$I1007=0</formula>
    </cfRule>
  </conditionalFormatting>
  <conditionalFormatting sqref="D1007:E1007">
    <cfRule type="cellIs" dxfId="24090" priority="36506" operator="lessThan">
      <formula>0</formula>
    </cfRule>
    <cfRule type="cellIs" dxfId="24089" priority="36507" operator="lessThan">
      <formula>0</formula>
    </cfRule>
  </conditionalFormatting>
  <conditionalFormatting sqref="F1007">
    <cfRule type="expression" dxfId="24088" priority="36505">
      <formula>$I1007=0</formula>
    </cfRule>
  </conditionalFormatting>
  <conditionalFormatting sqref="G1007:H1007">
    <cfRule type="cellIs" dxfId="24087" priority="36502" operator="lessThan">
      <formula>0</formula>
    </cfRule>
    <cfRule type="cellIs" dxfId="24086" priority="36503" operator="lessThan">
      <formula>0</formula>
    </cfRule>
  </conditionalFormatting>
  <conditionalFormatting sqref="I1007">
    <cfRule type="expression" dxfId="24085" priority="36501">
      <formula>$I1007=0</formula>
    </cfRule>
  </conditionalFormatting>
  <conditionalFormatting sqref="J1007">
    <cfRule type="expression" dxfId="24084" priority="36500">
      <formula>$I1007=0</formula>
    </cfRule>
  </conditionalFormatting>
  <conditionalFormatting sqref="K1007">
    <cfRule type="expression" dxfId="24083" priority="36497">
      <formula>$I1007=0</formula>
    </cfRule>
  </conditionalFormatting>
  <conditionalFormatting sqref="M1007">
    <cfRule type="expression" dxfId="24082" priority="36493">
      <formula>$I1007=0</formula>
    </cfRule>
  </conditionalFormatting>
  <conditionalFormatting sqref="N1007:P1007">
    <cfRule type="expression" dxfId="24081" priority="36492">
      <formula>$I1007=0</formula>
    </cfRule>
  </conditionalFormatting>
  <conditionalFormatting sqref="O1007:P1007">
    <cfRule type="cellIs" dxfId="24080" priority="36490" operator="lessThan">
      <formula>0</formula>
    </cfRule>
    <cfRule type="cellIs" dxfId="24079" priority="36491" operator="lessThan">
      <formula>0</formula>
    </cfRule>
  </conditionalFormatting>
  <conditionalFormatting sqref="Q1007">
    <cfRule type="expression" dxfId="24078" priority="36489">
      <formula>$I1007=0</formula>
    </cfRule>
  </conditionalFormatting>
  <conditionalFormatting sqref="R1007:T1007">
    <cfRule type="expression" dxfId="24077" priority="36488">
      <formula>$I1007=0</formula>
    </cfRule>
  </conditionalFormatting>
  <conditionalFormatting sqref="S1007:T1007">
    <cfRule type="cellIs" dxfId="24076" priority="36486" operator="lessThan">
      <formula>0</formula>
    </cfRule>
    <cfRule type="cellIs" dxfId="24075" priority="36487" operator="lessThan">
      <formula>0</formula>
    </cfRule>
  </conditionalFormatting>
  <conditionalFormatting sqref="U1007">
    <cfRule type="expression" dxfId="24074" priority="36485">
      <formula>$I1007=0</formula>
    </cfRule>
  </conditionalFormatting>
  <conditionalFormatting sqref="B1008">
    <cfRule type="expression" dxfId="24073" priority="36484">
      <formula>$I1008=0</formula>
    </cfRule>
  </conditionalFormatting>
  <conditionalFormatting sqref="F1008">
    <cfRule type="expression" dxfId="24072" priority="36483">
      <formula>$I1008=0</formula>
    </cfRule>
  </conditionalFormatting>
  <conditionalFormatting sqref="I1008">
    <cfRule type="expression" dxfId="24071" priority="36482">
      <formula>$I1008=0</formula>
    </cfRule>
  </conditionalFormatting>
  <conditionalFormatting sqref="K1008">
    <cfRule type="expression" dxfId="24070" priority="36481">
      <formula>$I1008=0</formula>
    </cfRule>
  </conditionalFormatting>
  <conditionalFormatting sqref="M1008">
    <cfRule type="expression" dxfId="24069" priority="36480">
      <formula>$I1008=0</formula>
    </cfRule>
  </conditionalFormatting>
  <conditionalFormatting sqref="Q1008">
    <cfRule type="expression" dxfId="24068" priority="36479">
      <formula>$I1008=0</formula>
    </cfRule>
  </conditionalFormatting>
  <conditionalFormatting sqref="U1008">
    <cfRule type="expression" dxfId="24067" priority="36478">
      <formula>$I1008=0</formula>
    </cfRule>
  </conditionalFormatting>
  <conditionalFormatting sqref="B1009">
    <cfRule type="expression" dxfId="24066" priority="36474">
      <formula>$I1009=0</formula>
    </cfRule>
  </conditionalFormatting>
  <conditionalFormatting sqref="C1009:E1009">
    <cfRule type="expression" dxfId="24065" priority="36473">
      <formula>$I1009=0</formula>
    </cfRule>
  </conditionalFormatting>
  <conditionalFormatting sqref="D1009:E1009">
    <cfRule type="cellIs" dxfId="24064" priority="36471" operator="lessThan">
      <formula>0</formula>
    </cfRule>
    <cfRule type="cellIs" dxfId="24063" priority="36472" operator="lessThan">
      <formula>0</formula>
    </cfRule>
  </conditionalFormatting>
  <conditionalFormatting sqref="F1009">
    <cfRule type="expression" dxfId="24062" priority="36470">
      <formula>$I1009=0</formula>
    </cfRule>
  </conditionalFormatting>
  <conditionalFormatting sqref="G1009:H1009">
    <cfRule type="cellIs" dxfId="24061" priority="36467" operator="lessThan">
      <formula>0</formula>
    </cfRule>
    <cfRule type="cellIs" dxfId="24060" priority="36468" operator="lessThan">
      <formula>0</formula>
    </cfRule>
  </conditionalFormatting>
  <conditionalFormatting sqref="I1009">
    <cfRule type="expression" dxfId="24059" priority="36466">
      <formula>$I1009=0</formula>
    </cfRule>
  </conditionalFormatting>
  <conditionalFormatting sqref="J1009">
    <cfRule type="expression" dxfId="24058" priority="36465">
      <formula>$I1009=0</formula>
    </cfRule>
  </conditionalFormatting>
  <conditionalFormatting sqref="K1009">
    <cfRule type="expression" dxfId="24057" priority="36462">
      <formula>$I1009=0</formula>
    </cfRule>
  </conditionalFormatting>
  <conditionalFormatting sqref="M1009">
    <cfRule type="expression" dxfId="24056" priority="36458">
      <formula>$I1009=0</formula>
    </cfRule>
  </conditionalFormatting>
  <conditionalFormatting sqref="N1009:P1009">
    <cfRule type="expression" dxfId="24055" priority="36457">
      <formula>$I1009=0</formula>
    </cfRule>
  </conditionalFormatting>
  <conditionalFormatting sqref="O1009:P1009">
    <cfRule type="cellIs" dxfId="24054" priority="36455" operator="lessThan">
      <formula>0</formula>
    </cfRule>
    <cfRule type="cellIs" dxfId="24053" priority="36456" operator="lessThan">
      <formula>0</formula>
    </cfRule>
  </conditionalFormatting>
  <conditionalFormatting sqref="Q1009">
    <cfRule type="expression" dxfId="24052" priority="36454">
      <formula>$I1009=0</formula>
    </cfRule>
  </conditionalFormatting>
  <conditionalFormatting sqref="R1009:T1009">
    <cfRule type="expression" dxfId="24051" priority="36453">
      <formula>$I1009=0</formula>
    </cfRule>
  </conditionalFormatting>
  <conditionalFormatting sqref="S1009:T1009">
    <cfRule type="cellIs" dxfId="24050" priority="36451" operator="lessThan">
      <formula>0</formula>
    </cfRule>
    <cfRule type="cellIs" dxfId="24049" priority="36452" operator="lessThan">
      <formula>0</formula>
    </cfRule>
  </conditionalFormatting>
  <conditionalFormatting sqref="U1009">
    <cfRule type="expression" dxfId="24048" priority="36450">
      <formula>$I1009=0</formula>
    </cfRule>
  </conditionalFormatting>
  <conditionalFormatting sqref="B1010">
    <cfRule type="expression" dxfId="24047" priority="36449">
      <formula>$I1010=0</formula>
    </cfRule>
  </conditionalFormatting>
  <conditionalFormatting sqref="F1010">
    <cfRule type="expression" dxfId="24046" priority="36448">
      <formula>$I1010=0</formula>
    </cfRule>
  </conditionalFormatting>
  <conditionalFormatting sqref="I1010">
    <cfRule type="expression" dxfId="24045" priority="36447">
      <formula>$I1010=0</formula>
    </cfRule>
  </conditionalFormatting>
  <conditionalFormatting sqref="K1010">
    <cfRule type="expression" dxfId="24044" priority="36446">
      <formula>$I1010=0</formula>
    </cfRule>
  </conditionalFormatting>
  <conditionalFormatting sqref="M1010">
    <cfRule type="expression" dxfId="24043" priority="36445">
      <formula>$I1010=0</formula>
    </cfRule>
  </conditionalFormatting>
  <conditionalFormatting sqref="Q1010">
    <cfRule type="expression" dxfId="24042" priority="36444">
      <formula>$I1010=0</formula>
    </cfRule>
  </conditionalFormatting>
  <conditionalFormatting sqref="U1010">
    <cfRule type="expression" dxfId="24041" priority="36443">
      <formula>$I1010=0</formula>
    </cfRule>
  </conditionalFormatting>
  <conditionalFormatting sqref="B1011">
    <cfRule type="expression" dxfId="24040" priority="36439">
      <formula>$I1011=0</formula>
    </cfRule>
  </conditionalFormatting>
  <conditionalFormatting sqref="C1011:E1011">
    <cfRule type="expression" dxfId="24039" priority="36438">
      <formula>$I1011=0</formula>
    </cfRule>
  </conditionalFormatting>
  <conditionalFormatting sqref="D1011:E1011">
    <cfRule type="cellIs" dxfId="24038" priority="36436" operator="lessThan">
      <formula>0</formula>
    </cfRule>
    <cfRule type="cellIs" dxfId="24037" priority="36437" operator="lessThan">
      <formula>0</formula>
    </cfRule>
  </conditionalFormatting>
  <conditionalFormatting sqref="F1011">
    <cfRule type="expression" dxfId="24036" priority="36435">
      <formula>$I1011=0</formula>
    </cfRule>
  </conditionalFormatting>
  <conditionalFormatting sqref="G1011:H1011">
    <cfRule type="cellIs" dxfId="24035" priority="36432" operator="lessThan">
      <formula>0</formula>
    </cfRule>
    <cfRule type="cellIs" dxfId="24034" priority="36433" operator="lessThan">
      <formula>0</formula>
    </cfRule>
  </conditionalFormatting>
  <conditionalFormatting sqref="I1011">
    <cfRule type="expression" dxfId="24033" priority="36431">
      <formula>$I1011=0</formula>
    </cfRule>
  </conditionalFormatting>
  <conditionalFormatting sqref="J1011">
    <cfRule type="expression" dxfId="24032" priority="36430">
      <formula>$I1011=0</formula>
    </cfRule>
  </conditionalFormatting>
  <conditionalFormatting sqref="K1011">
    <cfRule type="expression" dxfId="24031" priority="36427">
      <formula>$I1011=0</formula>
    </cfRule>
  </conditionalFormatting>
  <conditionalFormatting sqref="M1011">
    <cfRule type="expression" dxfId="24030" priority="36423">
      <formula>$I1011=0</formula>
    </cfRule>
  </conditionalFormatting>
  <conditionalFormatting sqref="N1011:P1011">
    <cfRule type="expression" dxfId="24029" priority="36422">
      <formula>$I1011=0</formula>
    </cfRule>
  </conditionalFormatting>
  <conditionalFormatting sqref="O1011:P1011">
    <cfRule type="cellIs" dxfId="24028" priority="36420" operator="lessThan">
      <formula>0</formula>
    </cfRule>
    <cfRule type="cellIs" dxfId="24027" priority="36421" operator="lessThan">
      <formula>0</formula>
    </cfRule>
  </conditionalFormatting>
  <conditionalFormatting sqref="Q1011">
    <cfRule type="expression" dxfId="24026" priority="36419">
      <formula>$I1011=0</formula>
    </cfRule>
  </conditionalFormatting>
  <conditionalFormatting sqref="R1011:T1011">
    <cfRule type="expression" dxfId="24025" priority="36418">
      <formula>$I1011=0</formula>
    </cfRule>
  </conditionalFormatting>
  <conditionalFormatting sqref="S1011:T1011">
    <cfRule type="cellIs" dxfId="24024" priority="36416" operator="lessThan">
      <formula>0</formula>
    </cfRule>
    <cfRule type="cellIs" dxfId="24023" priority="36417" operator="lessThan">
      <formula>0</formula>
    </cfRule>
  </conditionalFormatting>
  <conditionalFormatting sqref="U1011">
    <cfRule type="expression" dxfId="24022" priority="36415">
      <formula>$I1011=0</formula>
    </cfRule>
  </conditionalFormatting>
  <conditionalFormatting sqref="B1012">
    <cfRule type="expression" dxfId="24021" priority="36414">
      <formula>$I1012=0</formula>
    </cfRule>
  </conditionalFormatting>
  <conditionalFormatting sqref="F1012">
    <cfRule type="expression" dxfId="24020" priority="36413">
      <formula>$I1012=0</formula>
    </cfRule>
  </conditionalFormatting>
  <conditionalFormatting sqref="I1012">
    <cfRule type="expression" dxfId="24019" priority="36412">
      <formula>$I1012=0</formula>
    </cfRule>
  </conditionalFormatting>
  <conditionalFormatting sqref="K1012">
    <cfRule type="expression" dxfId="24018" priority="36411">
      <formula>$I1012=0</formula>
    </cfRule>
  </conditionalFormatting>
  <conditionalFormatting sqref="M1012">
    <cfRule type="expression" dxfId="24017" priority="36410">
      <formula>$I1012=0</formula>
    </cfRule>
  </conditionalFormatting>
  <conditionalFormatting sqref="Q1012">
    <cfRule type="expression" dxfId="24016" priority="36409">
      <formula>$I1012=0</formula>
    </cfRule>
  </conditionalFormatting>
  <conditionalFormatting sqref="U1012">
    <cfRule type="expression" dxfId="24015" priority="36408">
      <formula>$I1012=0</formula>
    </cfRule>
  </conditionalFormatting>
  <conditionalFormatting sqref="B1013">
    <cfRule type="expression" dxfId="24014" priority="36404">
      <formula>$I1013=0</formula>
    </cfRule>
  </conditionalFormatting>
  <conditionalFormatting sqref="C1013:E1013">
    <cfRule type="expression" dxfId="24013" priority="36403">
      <formula>$I1013=0</formula>
    </cfRule>
  </conditionalFormatting>
  <conditionalFormatting sqref="D1013:E1013">
    <cfRule type="cellIs" dxfId="24012" priority="36401" operator="lessThan">
      <formula>0</formula>
    </cfRule>
    <cfRule type="cellIs" dxfId="24011" priority="36402" operator="lessThan">
      <formula>0</formula>
    </cfRule>
  </conditionalFormatting>
  <conditionalFormatting sqref="F1013">
    <cfRule type="expression" dxfId="24010" priority="36400">
      <formula>$I1013=0</formula>
    </cfRule>
  </conditionalFormatting>
  <conditionalFormatting sqref="G1013:H1013">
    <cfRule type="cellIs" dxfId="24009" priority="36397" operator="lessThan">
      <formula>0</formula>
    </cfRule>
    <cfRule type="cellIs" dxfId="24008" priority="36398" operator="lessThan">
      <formula>0</formula>
    </cfRule>
  </conditionalFormatting>
  <conditionalFormatting sqref="I1013">
    <cfRule type="expression" dxfId="24007" priority="36396">
      <formula>$I1013=0</formula>
    </cfRule>
  </conditionalFormatting>
  <conditionalFormatting sqref="J1013">
    <cfRule type="expression" dxfId="24006" priority="36395">
      <formula>$I1013=0</formula>
    </cfRule>
  </conditionalFormatting>
  <conditionalFormatting sqref="K1013">
    <cfRule type="expression" dxfId="24005" priority="36392">
      <formula>$I1013=0</formula>
    </cfRule>
  </conditionalFormatting>
  <conditionalFormatting sqref="M1013">
    <cfRule type="expression" dxfId="24004" priority="36388">
      <formula>$I1013=0</formula>
    </cfRule>
  </conditionalFormatting>
  <conditionalFormatting sqref="N1013:P1013">
    <cfRule type="expression" dxfId="24003" priority="36387">
      <formula>$I1013=0</formula>
    </cfRule>
  </conditionalFormatting>
  <conditionalFormatting sqref="O1013:P1013">
    <cfRule type="cellIs" dxfId="24002" priority="36385" operator="lessThan">
      <formula>0</formula>
    </cfRule>
    <cfRule type="cellIs" dxfId="24001" priority="36386" operator="lessThan">
      <formula>0</formula>
    </cfRule>
  </conditionalFormatting>
  <conditionalFormatting sqref="Q1013">
    <cfRule type="expression" dxfId="24000" priority="36384">
      <formula>$I1013=0</formula>
    </cfRule>
  </conditionalFormatting>
  <conditionalFormatting sqref="R1013:T1013">
    <cfRule type="expression" dxfId="23999" priority="36383">
      <formula>$I1013=0</formula>
    </cfRule>
  </conditionalFormatting>
  <conditionalFormatting sqref="S1013:T1013">
    <cfRule type="cellIs" dxfId="23998" priority="36381" operator="lessThan">
      <formula>0</formula>
    </cfRule>
    <cfRule type="cellIs" dxfId="23997" priority="36382" operator="lessThan">
      <formula>0</formula>
    </cfRule>
  </conditionalFormatting>
  <conditionalFormatting sqref="U1013">
    <cfRule type="expression" dxfId="23996" priority="36380">
      <formula>$I1013=0</formula>
    </cfRule>
  </conditionalFormatting>
  <conditionalFormatting sqref="B1014">
    <cfRule type="expression" dxfId="23995" priority="36379">
      <formula>$I1014=0</formula>
    </cfRule>
  </conditionalFormatting>
  <conditionalFormatting sqref="F1014">
    <cfRule type="expression" dxfId="23994" priority="36378">
      <formula>$I1014=0</formula>
    </cfRule>
  </conditionalFormatting>
  <conditionalFormatting sqref="I1014">
    <cfRule type="expression" dxfId="23993" priority="36377">
      <formula>$I1014=0</formula>
    </cfRule>
  </conditionalFormatting>
  <conditionalFormatting sqref="K1014">
    <cfRule type="expression" dxfId="23992" priority="36376">
      <formula>$I1014=0</formula>
    </cfRule>
  </conditionalFormatting>
  <conditionalFormatting sqref="M1014">
    <cfRule type="expression" dxfId="23991" priority="36375">
      <formula>$I1014=0</formula>
    </cfRule>
  </conditionalFormatting>
  <conditionalFormatting sqref="Q1014">
    <cfRule type="expression" dxfId="23990" priority="36374">
      <formula>$I1014=0</formula>
    </cfRule>
  </conditionalFormatting>
  <conditionalFormatting sqref="U1014">
    <cfRule type="expression" dxfId="23989" priority="36373">
      <formula>$I1014=0</formula>
    </cfRule>
  </conditionalFormatting>
  <conditionalFormatting sqref="B1015">
    <cfRule type="expression" dxfId="23988" priority="36369">
      <formula>$I1015=0</formula>
    </cfRule>
  </conditionalFormatting>
  <conditionalFormatting sqref="C1015:E1015">
    <cfRule type="expression" dxfId="23987" priority="36368">
      <formula>$I1015=0</formula>
    </cfRule>
  </conditionalFormatting>
  <conditionalFormatting sqref="D1015:E1015">
    <cfRule type="cellIs" dxfId="23986" priority="36366" operator="lessThan">
      <formula>0</formula>
    </cfRule>
    <cfRule type="cellIs" dxfId="23985" priority="36367" operator="lessThan">
      <formula>0</formula>
    </cfRule>
  </conditionalFormatting>
  <conditionalFormatting sqref="F1015">
    <cfRule type="expression" dxfId="23984" priority="36365">
      <formula>$I1015=0</formula>
    </cfRule>
  </conditionalFormatting>
  <conditionalFormatting sqref="G1015:H1015">
    <cfRule type="cellIs" dxfId="23983" priority="36362" operator="lessThan">
      <formula>0</formula>
    </cfRule>
    <cfRule type="cellIs" dxfId="23982" priority="36363" operator="lessThan">
      <formula>0</formula>
    </cfRule>
  </conditionalFormatting>
  <conditionalFormatting sqref="I1015">
    <cfRule type="expression" dxfId="23981" priority="36361">
      <formula>$I1015=0</formula>
    </cfRule>
  </conditionalFormatting>
  <conditionalFormatting sqref="J1015">
    <cfRule type="expression" dxfId="23980" priority="36360">
      <formula>$I1015=0</formula>
    </cfRule>
  </conditionalFormatting>
  <conditionalFormatting sqref="K1015">
    <cfRule type="expression" dxfId="23979" priority="36357">
      <formula>$I1015=0</formula>
    </cfRule>
  </conditionalFormatting>
  <conditionalFormatting sqref="M1015">
    <cfRule type="expression" dxfId="23978" priority="36353">
      <formula>$I1015=0</formula>
    </cfRule>
  </conditionalFormatting>
  <conditionalFormatting sqref="N1015:P1015">
    <cfRule type="expression" dxfId="23977" priority="36352">
      <formula>$I1015=0</formula>
    </cfRule>
  </conditionalFormatting>
  <conditionalFormatting sqref="O1015:P1015">
    <cfRule type="cellIs" dxfId="23976" priority="36350" operator="lessThan">
      <formula>0</formula>
    </cfRule>
    <cfRule type="cellIs" dxfId="23975" priority="36351" operator="lessThan">
      <formula>0</formula>
    </cfRule>
  </conditionalFormatting>
  <conditionalFormatting sqref="Q1015">
    <cfRule type="expression" dxfId="23974" priority="36349">
      <formula>$I1015=0</formula>
    </cfRule>
  </conditionalFormatting>
  <conditionalFormatting sqref="R1015:T1015">
    <cfRule type="expression" dxfId="23973" priority="36348">
      <formula>$I1015=0</formula>
    </cfRule>
  </conditionalFormatting>
  <conditionalFormatting sqref="S1015:T1015">
    <cfRule type="cellIs" dxfId="23972" priority="36346" operator="lessThan">
      <formula>0</formula>
    </cfRule>
    <cfRule type="cellIs" dxfId="23971" priority="36347" operator="lessThan">
      <formula>0</formula>
    </cfRule>
  </conditionalFormatting>
  <conditionalFormatting sqref="U1015">
    <cfRule type="expression" dxfId="23970" priority="36345">
      <formula>$I1015=0</formula>
    </cfRule>
  </conditionalFormatting>
  <conditionalFormatting sqref="B1016">
    <cfRule type="expression" dxfId="23969" priority="36344">
      <formula>$I1016=0</formula>
    </cfRule>
  </conditionalFormatting>
  <conditionalFormatting sqref="F1016">
    <cfRule type="expression" dxfId="23968" priority="36343">
      <formula>$I1016=0</formula>
    </cfRule>
  </conditionalFormatting>
  <conditionalFormatting sqref="I1016">
    <cfRule type="expression" dxfId="23967" priority="36342">
      <formula>$I1016=0</formula>
    </cfRule>
  </conditionalFormatting>
  <conditionalFormatting sqref="K1016">
    <cfRule type="expression" dxfId="23966" priority="36341">
      <formula>$I1016=0</formula>
    </cfRule>
  </conditionalFormatting>
  <conditionalFormatting sqref="M1016">
    <cfRule type="expression" dxfId="23965" priority="36340">
      <formula>$I1016=0</formula>
    </cfRule>
  </conditionalFormatting>
  <conditionalFormatting sqref="Q1016">
    <cfRule type="expression" dxfId="23964" priority="36339">
      <formula>$I1016=0</formula>
    </cfRule>
  </conditionalFormatting>
  <conditionalFormatting sqref="U1016">
    <cfRule type="expression" dxfId="23963" priority="36338">
      <formula>$I1016=0</formula>
    </cfRule>
  </conditionalFormatting>
  <conditionalFormatting sqref="B1017">
    <cfRule type="expression" dxfId="23962" priority="36334">
      <formula>$I1017=0</formula>
    </cfRule>
  </conditionalFormatting>
  <conditionalFormatting sqref="C1017:E1017">
    <cfRule type="expression" dxfId="23961" priority="36333">
      <formula>$I1017=0</formula>
    </cfRule>
  </conditionalFormatting>
  <conditionalFormatting sqref="D1017:E1017">
    <cfRule type="cellIs" dxfId="23960" priority="36331" operator="lessThan">
      <formula>0</formula>
    </cfRule>
    <cfRule type="cellIs" dxfId="23959" priority="36332" operator="lessThan">
      <formula>0</formula>
    </cfRule>
  </conditionalFormatting>
  <conditionalFormatting sqref="F1017">
    <cfRule type="expression" dxfId="23958" priority="36330">
      <formula>$I1017=0</formula>
    </cfRule>
  </conditionalFormatting>
  <conditionalFormatting sqref="G1017:H1017">
    <cfRule type="cellIs" dxfId="23957" priority="36327" operator="lessThan">
      <formula>0</formula>
    </cfRule>
    <cfRule type="cellIs" dxfId="23956" priority="36328" operator="lessThan">
      <formula>0</formula>
    </cfRule>
  </conditionalFormatting>
  <conditionalFormatting sqref="I1017">
    <cfRule type="expression" dxfId="23955" priority="36326">
      <formula>$I1017=0</formula>
    </cfRule>
  </conditionalFormatting>
  <conditionalFormatting sqref="J1017">
    <cfRule type="expression" dxfId="23954" priority="36325">
      <formula>$I1017=0</formula>
    </cfRule>
  </conditionalFormatting>
  <conditionalFormatting sqref="K1017">
    <cfRule type="expression" dxfId="23953" priority="36322">
      <formula>$I1017=0</formula>
    </cfRule>
  </conditionalFormatting>
  <conditionalFormatting sqref="M1017">
    <cfRule type="expression" dxfId="23952" priority="36318">
      <formula>$I1017=0</formula>
    </cfRule>
  </conditionalFormatting>
  <conditionalFormatting sqref="N1017:P1017">
    <cfRule type="expression" dxfId="23951" priority="36317">
      <formula>$I1017=0</formula>
    </cfRule>
  </conditionalFormatting>
  <conditionalFormatting sqref="O1017:P1017">
    <cfRule type="cellIs" dxfId="23950" priority="36315" operator="lessThan">
      <formula>0</formula>
    </cfRule>
    <cfRule type="cellIs" dxfId="23949" priority="36316" operator="lessThan">
      <formula>0</formula>
    </cfRule>
  </conditionalFormatting>
  <conditionalFormatting sqref="Q1017">
    <cfRule type="expression" dxfId="23948" priority="36314">
      <formula>$I1017=0</formula>
    </cfRule>
  </conditionalFormatting>
  <conditionalFormatting sqref="R1017:T1017">
    <cfRule type="expression" dxfId="23947" priority="36313">
      <formula>$I1017=0</formula>
    </cfRule>
  </conditionalFormatting>
  <conditionalFormatting sqref="S1017:T1017">
    <cfRule type="cellIs" dxfId="23946" priority="36311" operator="lessThan">
      <formula>0</formula>
    </cfRule>
    <cfRule type="cellIs" dxfId="23945" priority="36312" operator="lessThan">
      <formula>0</formula>
    </cfRule>
  </conditionalFormatting>
  <conditionalFormatting sqref="U1017">
    <cfRule type="expression" dxfId="23944" priority="36310">
      <formula>$I1017=0</formula>
    </cfRule>
  </conditionalFormatting>
  <conditionalFormatting sqref="B1018">
    <cfRule type="expression" dxfId="23943" priority="36309">
      <formula>$I1018=0</formula>
    </cfRule>
  </conditionalFormatting>
  <conditionalFormatting sqref="F1018">
    <cfRule type="expression" dxfId="23942" priority="36308">
      <formula>$I1018=0</formula>
    </cfRule>
  </conditionalFormatting>
  <conditionalFormatting sqref="I1018">
    <cfRule type="expression" dxfId="23941" priority="36307">
      <formula>$I1018=0</formula>
    </cfRule>
  </conditionalFormatting>
  <conditionalFormatting sqref="K1018">
    <cfRule type="expression" dxfId="23940" priority="36306">
      <formula>$I1018=0</formula>
    </cfRule>
  </conditionalFormatting>
  <conditionalFormatting sqref="M1018">
    <cfRule type="expression" dxfId="23939" priority="36305">
      <formula>$I1018=0</formula>
    </cfRule>
  </conditionalFormatting>
  <conditionalFormatting sqref="Q1018">
    <cfRule type="expression" dxfId="23938" priority="36304">
      <formula>$I1018=0</formula>
    </cfRule>
  </conditionalFormatting>
  <conditionalFormatting sqref="U1018">
    <cfRule type="expression" dxfId="23937" priority="36303">
      <formula>$I1018=0</formula>
    </cfRule>
  </conditionalFormatting>
  <conditionalFormatting sqref="B1019">
    <cfRule type="expression" dxfId="23936" priority="36299">
      <formula>$I1019=0</formula>
    </cfRule>
  </conditionalFormatting>
  <conditionalFormatting sqref="C1019:E1019">
    <cfRule type="expression" dxfId="23935" priority="36298">
      <formula>$I1019=0</formula>
    </cfRule>
  </conditionalFormatting>
  <conditionalFormatting sqref="D1019:E1019">
    <cfRule type="cellIs" dxfId="23934" priority="36296" operator="lessThan">
      <formula>0</formula>
    </cfRule>
    <cfRule type="cellIs" dxfId="23933" priority="36297" operator="lessThan">
      <formula>0</formula>
    </cfRule>
  </conditionalFormatting>
  <conditionalFormatting sqref="F1019">
    <cfRule type="expression" dxfId="23932" priority="36295">
      <formula>$I1019=0</formula>
    </cfRule>
  </conditionalFormatting>
  <conditionalFormatting sqref="G1019:H1019">
    <cfRule type="cellIs" dxfId="23931" priority="36292" operator="lessThan">
      <formula>0</formula>
    </cfRule>
    <cfRule type="cellIs" dxfId="23930" priority="36293" operator="lessThan">
      <formula>0</formula>
    </cfRule>
  </conditionalFormatting>
  <conditionalFormatting sqref="I1019">
    <cfRule type="expression" dxfId="23929" priority="36291">
      <formula>$I1019=0</formula>
    </cfRule>
  </conditionalFormatting>
  <conditionalFormatting sqref="J1019">
    <cfRule type="expression" dxfId="23928" priority="36290">
      <formula>$I1019=0</formula>
    </cfRule>
  </conditionalFormatting>
  <conditionalFormatting sqref="K1019">
    <cfRule type="expression" dxfId="23927" priority="36287">
      <formula>$I1019=0</formula>
    </cfRule>
  </conditionalFormatting>
  <conditionalFormatting sqref="M1019">
    <cfRule type="expression" dxfId="23926" priority="36283">
      <formula>$I1019=0</formula>
    </cfRule>
  </conditionalFormatting>
  <conditionalFormatting sqref="N1019:P1019">
    <cfRule type="expression" dxfId="23925" priority="36282">
      <formula>$I1019=0</formula>
    </cfRule>
  </conditionalFormatting>
  <conditionalFormatting sqref="O1019:P1019">
    <cfRule type="cellIs" dxfId="23924" priority="36280" operator="lessThan">
      <formula>0</formula>
    </cfRule>
    <cfRule type="cellIs" dxfId="23923" priority="36281" operator="lessThan">
      <formula>0</formula>
    </cfRule>
  </conditionalFormatting>
  <conditionalFormatting sqref="Q1019">
    <cfRule type="expression" dxfId="23922" priority="36279">
      <formula>$I1019=0</formula>
    </cfRule>
  </conditionalFormatting>
  <conditionalFormatting sqref="R1019:T1019">
    <cfRule type="expression" dxfId="23921" priority="36278">
      <formula>$I1019=0</formula>
    </cfRule>
  </conditionalFormatting>
  <conditionalFormatting sqref="S1019:T1019">
    <cfRule type="cellIs" dxfId="23920" priority="36276" operator="lessThan">
      <formula>0</formula>
    </cfRule>
    <cfRule type="cellIs" dxfId="23919" priority="36277" operator="lessThan">
      <formula>0</formula>
    </cfRule>
  </conditionalFormatting>
  <conditionalFormatting sqref="U1019">
    <cfRule type="expression" dxfId="23918" priority="36275">
      <formula>$I1019=0</formula>
    </cfRule>
  </conditionalFormatting>
  <conditionalFormatting sqref="B1020">
    <cfRule type="expression" dxfId="23917" priority="36274">
      <formula>$I1020=0</formula>
    </cfRule>
  </conditionalFormatting>
  <conditionalFormatting sqref="F1020">
    <cfRule type="expression" dxfId="23916" priority="36273">
      <formula>$I1020=0</formula>
    </cfRule>
  </conditionalFormatting>
  <conditionalFormatting sqref="I1020">
    <cfRule type="expression" dxfId="23915" priority="36272">
      <formula>$I1020=0</formula>
    </cfRule>
  </conditionalFormatting>
  <conditionalFormatting sqref="K1020">
    <cfRule type="expression" dxfId="23914" priority="36271">
      <formula>$I1020=0</formula>
    </cfRule>
  </conditionalFormatting>
  <conditionalFormatting sqref="M1020">
    <cfRule type="expression" dxfId="23913" priority="36270">
      <formula>$I1020=0</formula>
    </cfRule>
  </conditionalFormatting>
  <conditionalFormatting sqref="Q1020">
    <cfRule type="expression" dxfId="23912" priority="36269">
      <formula>$I1020=0</formula>
    </cfRule>
  </conditionalFormatting>
  <conditionalFormatting sqref="U1020">
    <cfRule type="expression" dxfId="23911" priority="36268">
      <formula>$I1020=0</formula>
    </cfRule>
  </conditionalFormatting>
  <conditionalFormatting sqref="B1021">
    <cfRule type="expression" dxfId="23910" priority="36264">
      <formula>$I1021=0</formula>
    </cfRule>
  </conditionalFormatting>
  <conditionalFormatting sqref="C1021:E1021">
    <cfRule type="expression" dxfId="23909" priority="36263">
      <formula>$I1021=0</formula>
    </cfRule>
  </conditionalFormatting>
  <conditionalFormatting sqref="D1021:E1021">
    <cfRule type="cellIs" dxfId="23908" priority="36261" operator="lessThan">
      <formula>0</formula>
    </cfRule>
    <cfRule type="cellIs" dxfId="23907" priority="36262" operator="lessThan">
      <formula>0</formula>
    </cfRule>
  </conditionalFormatting>
  <conditionalFormatting sqref="F1021">
    <cfRule type="expression" dxfId="23906" priority="36260">
      <formula>$I1021=0</formula>
    </cfRule>
  </conditionalFormatting>
  <conditionalFormatting sqref="G1021:H1021">
    <cfRule type="cellIs" dxfId="23905" priority="36257" operator="lessThan">
      <formula>0</formula>
    </cfRule>
    <cfRule type="cellIs" dxfId="23904" priority="36258" operator="lessThan">
      <formula>0</formula>
    </cfRule>
  </conditionalFormatting>
  <conditionalFormatting sqref="I1021">
    <cfRule type="expression" dxfId="23903" priority="36256">
      <formula>$I1021=0</formula>
    </cfRule>
  </conditionalFormatting>
  <conditionalFormatting sqref="J1021">
    <cfRule type="expression" dxfId="23902" priority="36255">
      <formula>$I1021=0</formula>
    </cfRule>
  </conditionalFormatting>
  <conditionalFormatting sqref="K1021">
    <cfRule type="expression" dxfId="23901" priority="36252">
      <formula>$I1021=0</formula>
    </cfRule>
  </conditionalFormatting>
  <conditionalFormatting sqref="M1021">
    <cfRule type="expression" dxfId="23900" priority="36248">
      <formula>$I1021=0</formula>
    </cfRule>
  </conditionalFormatting>
  <conditionalFormatting sqref="N1021:P1021">
    <cfRule type="expression" dxfId="23899" priority="36247">
      <formula>$I1021=0</formula>
    </cfRule>
  </conditionalFormatting>
  <conditionalFormatting sqref="O1021:P1021">
    <cfRule type="cellIs" dxfId="23898" priority="36245" operator="lessThan">
      <formula>0</formula>
    </cfRule>
    <cfRule type="cellIs" dxfId="23897" priority="36246" operator="lessThan">
      <formula>0</formula>
    </cfRule>
  </conditionalFormatting>
  <conditionalFormatting sqref="Q1021">
    <cfRule type="expression" dxfId="23896" priority="36244">
      <formula>$I1021=0</formula>
    </cfRule>
  </conditionalFormatting>
  <conditionalFormatting sqref="R1021:T1021">
    <cfRule type="expression" dxfId="23895" priority="36243">
      <formula>$I1021=0</formula>
    </cfRule>
  </conditionalFormatting>
  <conditionalFormatting sqref="S1021:T1021">
    <cfRule type="cellIs" dxfId="23894" priority="36241" operator="lessThan">
      <formula>0</formula>
    </cfRule>
    <cfRule type="cellIs" dxfId="23893" priority="36242" operator="lessThan">
      <formula>0</formula>
    </cfRule>
  </conditionalFormatting>
  <conditionalFormatting sqref="U1021">
    <cfRule type="expression" dxfId="23892" priority="36240">
      <formula>$I1021=0</formula>
    </cfRule>
  </conditionalFormatting>
  <conditionalFormatting sqref="B1022">
    <cfRule type="expression" dxfId="23891" priority="36239">
      <formula>$I1022=0</formula>
    </cfRule>
  </conditionalFormatting>
  <conditionalFormatting sqref="F1022">
    <cfRule type="expression" dxfId="23890" priority="36238">
      <formula>$I1022=0</formula>
    </cfRule>
  </conditionalFormatting>
  <conditionalFormatting sqref="I1022">
    <cfRule type="expression" dxfId="23889" priority="36237">
      <formula>$I1022=0</formula>
    </cfRule>
  </conditionalFormatting>
  <conditionalFormatting sqref="K1022">
    <cfRule type="expression" dxfId="23888" priority="36236">
      <formula>$I1022=0</formula>
    </cfRule>
  </conditionalFormatting>
  <conditionalFormatting sqref="M1022">
    <cfRule type="expression" dxfId="23887" priority="36235">
      <formula>$I1022=0</formula>
    </cfRule>
  </conditionalFormatting>
  <conditionalFormatting sqref="Q1022">
    <cfRule type="expression" dxfId="23886" priority="36234">
      <formula>$I1022=0</formula>
    </cfRule>
  </conditionalFormatting>
  <conditionalFormatting sqref="U1022">
    <cfRule type="expression" dxfId="23885" priority="36233">
      <formula>$I1022=0</formula>
    </cfRule>
  </conditionalFormatting>
  <conditionalFormatting sqref="B1023">
    <cfRule type="expression" dxfId="23884" priority="36229">
      <formula>$I1023=0</formula>
    </cfRule>
  </conditionalFormatting>
  <conditionalFormatting sqref="C1023:E1023">
    <cfRule type="expression" dxfId="23883" priority="36228">
      <formula>$I1023=0</formula>
    </cfRule>
  </conditionalFormatting>
  <conditionalFormatting sqref="D1023:E1023">
    <cfRule type="cellIs" dxfId="23882" priority="36226" operator="lessThan">
      <formula>0</formula>
    </cfRule>
    <cfRule type="cellIs" dxfId="23881" priority="36227" operator="lessThan">
      <formula>0</formula>
    </cfRule>
  </conditionalFormatting>
  <conditionalFormatting sqref="F1023">
    <cfRule type="expression" dxfId="23880" priority="36225">
      <formula>$I1023=0</formula>
    </cfRule>
  </conditionalFormatting>
  <conditionalFormatting sqref="G1023:H1023">
    <cfRule type="cellIs" dxfId="23879" priority="36222" operator="lessThan">
      <formula>0</formula>
    </cfRule>
    <cfRule type="cellIs" dxfId="23878" priority="36223" operator="lessThan">
      <formula>0</formula>
    </cfRule>
  </conditionalFormatting>
  <conditionalFormatting sqref="I1023">
    <cfRule type="expression" dxfId="23877" priority="36221">
      <formula>$I1023=0</formula>
    </cfRule>
  </conditionalFormatting>
  <conditionalFormatting sqref="J1023">
    <cfRule type="expression" dxfId="23876" priority="36220">
      <formula>$I1023=0</formula>
    </cfRule>
  </conditionalFormatting>
  <conditionalFormatting sqref="K1023">
    <cfRule type="expression" dxfId="23875" priority="36217">
      <formula>$I1023=0</formula>
    </cfRule>
  </conditionalFormatting>
  <conditionalFormatting sqref="M1023">
    <cfRule type="expression" dxfId="23874" priority="36213">
      <formula>$I1023=0</formula>
    </cfRule>
  </conditionalFormatting>
  <conditionalFormatting sqref="N1023:P1023">
    <cfRule type="expression" dxfId="23873" priority="36212">
      <formula>$I1023=0</formula>
    </cfRule>
  </conditionalFormatting>
  <conditionalFormatting sqref="O1023:P1023">
    <cfRule type="cellIs" dxfId="23872" priority="36210" operator="lessThan">
      <formula>0</formula>
    </cfRule>
    <cfRule type="cellIs" dxfId="23871" priority="36211" operator="lessThan">
      <formula>0</formula>
    </cfRule>
  </conditionalFormatting>
  <conditionalFormatting sqref="Q1023">
    <cfRule type="expression" dxfId="23870" priority="36209">
      <formula>$I1023=0</formula>
    </cfRule>
  </conditionalFormatting>
  <conditionalFormatting sqref="R1023:T1023">
    <cfRule type="expression" dxfId="23869" priority="36208">
      <formula>$I1023=0</formula>
    </cfRule>
  </conditionalFormatting>
  <conditionalFormatting sqref="S1023:T1023">
    <cfRule type="cellIs" dxfId="23868" priority="36206" operator="lessThan">
      <formula>0</formula>
    </cfRule>
    <cfRule type="cellIs" dxfId="23867" priority="36207" operator="lessThan">
      <formula>0</formula>
    </cfRule>
  </conditionalFormatting>
  <conditionalFormatting sqref="U1023">
    <cfRule type="expression" dxfId="23866" priority="36205">
      <formula>$I1023=0</formula>
    </cfRule>
  </conditionalFormatting>
  <conditionalFormatting sqref="B1024">
    <cfRule type="expression" dxfId="23865" priority="36204">
      <formula>$I1024=0</formula>
    </cfRule>
  </conditionalFormatting>
  <conditionalFormatting sqref="F1024">
    <cfRule type="expression" dxfId="23864" priority="36203">
      <formula>$I1024=0</formula>
    </cfRule>
  </conditionalFormatting>
  <conditionalFormatting sqref="I1024">
    <cfRule type="expression" dxfId="23863" priority="36202">
      <formula>$I1024=0</formula>
    </cfRule>
  </conditionalFormatting>
  <conditionalFormatting sqref="K1024">
    <cfRule type="expression" dxfId="23862" priority="36201">
      <formula>$I1024=0</formula>
    </cfRule>
  </conditionalFormatting>
  <conditionalFormatting sqref="M1024">
    <cfRule type="expression" dxfId="23861" priority="36200">
      <formula>$I1024=0</formula>
    </cfRule>
  </conditionalFormatting>
  <conditionalFormatting sqref="Q1024">
    <cfRule type="expression" dxfId="23860" priority="36199">
      <formula>$I1024=0</formula>
    </cfRule>
  </conditionalFormatting>
  <conditionalFormatting sqref="U1024">
    <cfRule type="expression" dxfId="23859" priority="36198">
      <formula>$I1024=0</formula>
    </cfRule>
  </conditionalFormatting>
  <conditionalFormatting sqref="B1025">
    <cfRule type="expression" dxfId="23858" priority="36194">
      <formula>$I1025=0</formula>
    </cfRule>
  </conditionalFormatting>
  <conditionalFormatting sqref="C1025:E1025">
    <cfRule type="expression" dxfId="23857" priority="36193">
      <formula>$I1025=0</formula>
    </cfRule>
  </conditionalFormatting>
  <conditionalFormatting sqref="D1025:E1025">
    <cfRule type="cellIs" dxfId="23856" priority="36191" operator="lessThan">
      <formula>0</formula>
    </cfRule>
    <cfRule type="cellIs" dxfId="23855" priority="36192" operator="lessThan">
      <formula>0</formula>
    </cfRule>
  </conditionalFormatting>
  <conditionalFormatting sqref="F1025">
    <cfRule type="expression" dxfId="23854" priority="36190">
      <formula>$I1025=0</formula>
    </cfRule>
  </conditionalFormatting>
  <conditionalFormatting sqref="G1025:H1025">
    <cfRule type="cellIs" dxfId="23853" priority="36187" operator="lessThan">
      <formula>0</formula>
    </cfRule>
    <cfRule type="cellIs" dxfId="23852" priority="36188" operator="lessThan">
      <formula>0</formula>
    </cfRule>
  </conditionalFormatting>
  <conditionalFormatting sqref="I1025">
    <cfRule type="expression" dxfId="23851" priority="36186">
      <formula>$I1025=0</formula>
    </cfRule>
  </conditionalFormatting>
  <conditionalFormatting sqref="J1025">
    <cfRule type="expression" dxfId="23850" priority="36185">
      <formula>$I1025=0</formula>
    </cfRule>
  </conditionalFormatting>
  <conditionalFormatting sqref="K1025">
    <cfRule type="expression" dxfId="23849" priority="36182">
      <formula>$I1025=0</formula>
    </cfRule>
  </conditionalFormatting>
  <conditionalFormatting sqref="M1025">
    <cfRule type="expression" dxfId="23848" priority="36178">
      <formula>$I1025=0</formula>
    </cfRule>
  </conditionalFormatting>
  <conditionalFormatting sqref="N1025:P1025">
    <cfRule type="expression" dxfId="23847" priority="36177">
      <formula>$I1025=0</formula>
    </cfRule>
  </conditionalFormatting>
  <conditionalFormatting sqref="O1025:P1025">
    <cfRule type="cellIs" dxfId="23846" priority="36175" operator="lessThan">
      <formula>0</formula>
    </cfRule>
    <cfRule type="cellIs" dxfId="23845" priority="36176" operator="lessThan">
      <formula>0</formula>
    </cfRule>
  </conditionalFormatting>
  <conditionalFormatting sqref="Q1025">
    <cfRule type="expression" dxfId="23844" priority="36174">
      <formula>$I1025=0</formula>
    </cfRule>
  </conditionalFormatting>
  <conditionalFormatting sqref="R1025:T1025">
    <cfRule type="expression" dxfId="23843" priority="36173">
      <formula>$I1025=0</formula>
    </cfRule>
  </conditionalFormatting>
  <conditionalFormatting sqref="S1025:T1025">
    <cfRule type="cellIs" dxfId="23842" priority="36171" operator="lessThan">
      <formula>0</formula>
    </cfRule>
    <cfRule type="cellIs" dxfId="23841" priority="36172" operator="lessThan">
      <formula>0</formula>
    </cfRule>
  </conditionalFormatting>
  <conditionalFormatting sqref="U1025">
    <cfRule type="expression" dxfId="23840" priority="36170">
      <formula>$I1025=0</formula>
    </cfRule>
  </conditionalFormatting>
  <conditionalFormatting sqref="B1026">
    <cfRule type="expression" dxfId="23839" priority="36169">
      <formula>$I1026=0</formula>
    </cfRule>
  </conditionalFormatting>
  <conditionalFormatting sqref="F1026">
    <cfRule type="expression" dxfId="23838" priority="36168">
      <formula>$I1026=0</formula>
    </cfRule>
  </conditionalFormatting>
  <conditionalFormatting sqref="I1026">
    <cfRule type="expression" dxfId="23837" priority="36167">
      <formula>$I1026=0</formula>
    </cfRule>
  </conditionalFormatting>
  <conditionalFormatting sqref="K1026">
    <cfRule type="expression" dxfId="23836" priority="36166">
      <formula>$I1026=0</formula>
    </cfRule>
  </conditionalFormatting>
  <conditionalFormatting sqref="M1026">
    <cfRule type="expression" dxfId="23835" priority="36165">
      <formula>$I1026=0</formula>
    </cfRule>
  </conditionalFormatting>
  <conditionalFormatting sqref="Q1026">
    <cfRule type="expression" dxfId="23834" priority="36164">
      <formula>$I1026=0</formula>
    </cfRule>
  </conditionalFormatting>
  <conditionalFormatting sqref="U1026">
    <cfRule type="expression" dxfId="23833" priority="36163">
      <formula>$I1026=0</formula>
    </cfRule>
  </conditionalFormatting>
  <conditionalFormatting sqref="B1027">
    <cfRule type="expression" dxfId="23832" priority="36159">
      <formula>$I1027=0</formula>
    </cfRule>
  </conditionalFormatting>
  <conditionalFormatting sqref="C1027:E1027">
    <cfRule type="expression" dxfId="23831" priority="36158">
      <formula>$I1027=0</formula>
    </cfRule>
  </conditionalFormatting>
  <conditionalFormatting sqref="D1027:E1027">
    <cfRule type="cellIs" dxfId="23830" priority="36156" operator="lessThan">
      <formula>0</formula>
    </cfRule>
    <cfRule type="cellIs" dxfId="23829" priority="36157" operator="lessThan">
      <formula>0</formula>
    </cfRule>
  </conditionalFormatting>
  <conditionalFormatting sqref="F1027">
    <cfRule type="expression" dxfId="23828" priority="36155">
      <formula>$I1027=0</formula>
    </cfRule>
  </conditionalFormatting>
  <conditionalFormatting sqref="G1027:H1027">
    <cfRule type="cellIs" dxfId="23827" priority="36152" operator="lessThan">
      <formula>0</formula>
    </cfRule>
    <cfRule type="cellIs" dxfId="23826" priority="36153" operator="lessThan">
      <formula>0</formula>
    </cfRule>
  </conditionalFormatting>
  <conditionalFormatting sqref="I1027">
    <cfRule type="expression" dxfId="23825" priority="36151">
      <formula>$I1027=0</formula>
    </cfRule>
  </conditionalFormatting>
  <conditionalFormatting sqref="J1027">
    <cfRule type="expression" dxfId="23824" priority="36150">
      <formula>$I1027=0</formula>
    </cfRule>
  </conditionalFormatting>
  <conditionalFormatting sqref="K1027">
    <cfRule type="expression" dxfId="23823" priority="36147">
      <formula>$I1027=0</formula>
    </cfRule>
  </conditionalFormatting>
  <conditionalFormatting sqref="M1027">
    <cfRule type="expression" dxfId="23822" priority="36143">
      <formula>$I1027=0</formula>
    </cfRule>
  </conditionalFormatting>
  <conditionalFormatting sqref="N1027:P1027">
    <cfRule type="expression" dxfId="23821" priority="36142">
      <formula>$I1027=0</formula>
    </cfRule>
  </conditionalFormatting>
  <conditionalFormatting sqref="O1027:P1027">
    <cfRule type="cellIs" dxfId="23820" priority="36140" operator="lessThan">
      <formula>0</formula>
    </cfRule>
    <cfRule type="cellIs" dxfId="23819" priority="36141" operator="lessThan">
      <formula>0</formula>
    </cfRule>
  </conditionalFormatting>
  <conditionalFormatting sqref="Q1027">
    <cfRule type="expression" dxfId="23818" priority="36139">
      <formula>$I1027=0</formula>
    </cfRule>
  </conditionalFormatting>
  <conditionalFormatting sqref="R1027:T1027">
    <cfRule type="expression" dxfId="23817" priority="36138">
      <formula>$I1027=0</formula>
    </cfRule>
  </conditionalFormatting>
  <conditionalFormatting sqref="S1027:T1027">
    <cfRule type="cellIs" dxfId="23816" priority="36136" operator="lessThan">
      <formula>0</formula>
    </cfRule>
    <cfRule type="cellIs" dxfId="23815" priority="36137" operator="lessThan">
      <formula>0</formula>
    </cfRule>
  </conditionalFormatting>
  <conditionalFormatting sqref="U1027">
    <cfRule type="expression" dxfId="23814" priority="36135">
      <formula>$I1027=0</formula>
    </cfRule>
  </conditionalFormatting>
  <conditionalFormatting sqref="B1028">
    <cfRule type="expression" dxfId="23813" priority="36134">
      <formula>$I1028=0</formula>
    </cfRule>
  </conditionalFormatting>
  <conditionalFormatting sqref="F1028">
    <cfRule type="expression" dxfId="23812" priority="36133">
      <formula>$I1028=0</formula>
    </cfRule>
  </conditionalFormatting>
  <conditionalFormatting sqref="I1028">
    <cfRule type="expression" dxfId="23811" priority="36132">
      <formula>$I1028=0</formula>
    </cfRule>
  </conditionalFormatting>
  <conditionalFormatting sqref="K1028">
    <cfRule type="expression" dxfId="23810" priority="36131">
      <formula>$I1028=0</formula>
    </cfRule>
  </conditionalFormatting>
  <conditionalFormatting sqref="M1028">
    <cfRule type="expression" dxfId="23809" priority="36130">
      <formula>$I1028=0</formula>
    </cfRule>
  </conditionalFormatting>
  <conditionalFormatting sqref="Q1028">
    <cfRule type="expression" dxfId="23808" priority="36129">
      <formula>$I1028=0</formula>
    </cfRule>
  </conditionalFormatting>
  <conditionalFormatting sqref="U1028">
    <cfRule type="expression" dxfId="23807" priority="36128">
      <formula>$I1028=0</formula>
    </cfRule>
  </conditionalFormatting>
  <conditionalFormatting sqref="B1029">
    <cfRule type="expression" dxfId="23806" priority="36124">
      <formula>$I1029=0</formula>
    </cfRule>
  </conditionalFormatting>
  <conditionalFormatting sqref="C1029:E1029">
    <cfRule type="expression" dxfId="23805" priority="36123">
      <formula>$I1029=0</formula>
    </cfRule>
  </conditionalFormatting>
  <conditionalFormatting sqref="D1029:E1029">
    <cfRule type="cellIs" dxfId="23804" priority="36121" operator="lessThan">
      <formula>0</formula>
    </cfRule>
    <cfRule type="cellIs" dxfId="23803" priority="36122" operator="lessThan">
      <formula>0</formula>
    </cfRule>
  </conditionalFormatting>
  <conditionalFormatting sqref="F1029">
    <cfRule type="expression" dxfId="23802" priority="36120">
      <formula>$I1029=0</formula>
    </cfRule>
  </conditionalFormatting>
  <conditionalFormatting sqref="G1029:H1029">
    <cfRule type="cellIs" dxfId="23801" priority="36117" operator="lessThan">
      <formula>0</formula>
    </cfRule>
    <cfRule type="cellIs" dxfId="23800" priority="36118" operator="lessThan">
      <formula>0</formula>
    </cfRule>
  </conditionalFormatting>
  <conditionalFormatting sqref="I1029">
    <cfRule type="expression" dxfId="23799" priority="36116">
      <formula>$I1029=0</formula>
    </cfRule>
  </conditionalFormatting>
  <conditionalFormatting sqref="J1029">
    <cfRule type="expression" dxfId="23798" priority="36115">
      <formula>$I1029=0</formula>
    </cfRule>
  </conditionalFormatting>
  <conditionalFormatting sqref="K1029">
    <cfRule type="expression" dxfId="23797" priority="36112">
      <formula>$I1029=0</formula>
    </cfRule>
  </conditionalFormatting>
  <conditionalFormatting sqref="M1029">
    <cfRule type="expression" dxfId="23796" priority="36108">
      <formula>$I1029=0</formula>
    </cfRule>
  </conditionalFormatting>
  <conditionalFormatting sqref="N1029:P1029">
    <cfRule type="expression" dxfId="23795" priority="36107">
      <formula>$I1029=0</formula>
    </cfRule>
  </conditionalFormatting>
  <conditionalFormatting sqref="O1029:P1029">
    <cfRule type="cellIs" dxfId="23794" priority="36105" operator="lessThan">
      <formula>0</formula>
    </cfRule>
    <cfRule type="cellIs" dxfId="23793" priority="36106" operator="lessThan">
      <formula>0</formula>
    </cfRule>
  </conditionalFormatting>
  <conditionalFormatting sqref="Q1029">
    <cfRule type="expression" dxfId="23792" priority="36104">
      <formula>$I1029=0</formula>
    </cfRule>
  </conditionalFormatting>
  <conditionalFormatting sqref="R1029:T1029">
    <cfRule type="expression" dxfId="23791" priority="36103">
      <formula>$I1029=0</formula>
    </cfRule>
  </conditionalFormatting>
  <conditionalFormatting sqref="S1029:T1029">
    <cfRule type="cellIs" dxfId="23790" priority="36101" operator="lessThan">
      <formula>0</formula>
    </cfRule>
    <cfRule type="cellIs" dxfId="23789" priority="36102" operator="lessThan">
      <formula>0</formula>
    </cfRule>
  </conditionalFormatting>
  <conditionalFormatting sqref="U1029">
    <cfRule type="expression" dxfId="23788" priority="36100">
      <formula>$I1029=0</formula>
    </cfRule>
  </conditionalFormatting>
  <conditionalFormatting sqref="B1030">
    <cfRule type="expression" dxfId="23787" priority="36099">
      <formula>$I1030=0</formula>
    </cfRule>
  </conditionalFormatting>
  <conditionalFormatting sqref="F1030">
    <cfRule type="expression" dxfId="23786" priority="36098">
      <formula>$I1030=0</formula>
    </cfRule>
  </conditionalFormatting>
  <conditionalFormatting sqref="I1030">
    <cfRule type="expression" dxfId="23785" priority="36097">
      <formula>$I1030=0</formula>
    </cfRule>
  </conditionalFormatting>
  <conditionalFormatting sqref="K1030">
    <cfRule type="expression" dxfId="23784" priority="36096">
      <formula>$I1030=0</formula>
    </cfRule>
  </conditionalFormatting>
  <conditionalFormatting sqref="M1030">
    <cfRule type="expression" dxfId="23783" priority="36095">
      <formula>$I1030=0</formula>
    </cfRule>
  </conditionalFormatting>
  <conditionalFormatting sqref="Q1030">
    <cfRule type="expression" dxfId="23782" priority="36094">
      <formula>$I1030=0</formula>
    </cfRule>
  </conditionalFormatting>
  <conditionalFormatting sqref="U1030">
    <cfRule type="expression" dxfId="23781" priority="36093">
      <formula>$I1030=0</formula>
    </cfRule>
  </conditionalFormatting>
  <conditionalFormatting sqref="B1031">
    <cfRule type="expression" dxfId="23780" priority="36089">
      <formula>$I1031=0</formula>
    </cfRule>
  </conditionalFormatting>
  <conditionalFormatting sqref="C1031:E1031">
    <cfRule type="expression" dxfId="23779" priority="36088">
      <formula>$I1031=0</formula>
    </cfRule>
  </conditionalFormatting>
  <conditionalFormatting sqref="D1031:E1031">
    <cfRule type="cellIs" dxfId="23778" priority="36086" operator="lessThan">
      <formula>0</formula>
    </cfRule>
    <cfRule type="cellIs" dxfId="23777" priority="36087" operator="lessThan">
      <formula>0</formula>
    </cfRule>
  </conditionalFormatting>
  <conditionalFormatting sqref="F1031">
    <cfRule type="expression" dxfId="23776" priority="36085">
      <formula>$I1031=0</formula>
    </cfRule>
  </conditionalFormatting>
  <conditionalFormatting sqref="G1031:H1031">
    <cfRule type="cellIs" dxfId="23775" priority="36082" operator="lessThan">
      <formula>0</formula>
    </cfRule>
    <cfRule type="cellIs" dxfId="23774" priority="36083" operator="lessThan">
      <formula>0</formula>
    </cfRule>
  </conditionalFormatting>
  <conditionalFormatting sqref="I1031">
    <cfRule type="expression" dxfId="23773" priority="36081">
      <formula>$I1031=0</formula>
    </cfRule>
  </conditionalFormatting>
  <conditionalFormatting sqref="J1031">
    <cfRule type="expression" dxfId="23772" priority="36080">
      <formula>$I1031=0</formula>
    </cfRule>
  </conditionalFormatting>
  <conditionalFormatting sqref="K1031">
    <cfRule type="expression" dxfId="23771" priority="36077">
      <formula>$I1031=0</formula>
    </cfRule>
  </conditionalFormatting>
  <conditionalFormatting sqref="M1031">
    <cfRule type="expression" dxfId="23770" priority="36073">
      <formula>$I1031=0</formula>
    </cfRule>
  </conditionalFormatting>
  <conditionalFormatting sqref="N1031:P1031">
    <cfRule type="expression" dxfId="23769" priority="36072">
      <formula>$I1031=0</formula>
    </cfRule>
  </conditionalFormatting>
  <conditionalFormatting sqref="O1031:P1031">
    <cfRule type="cellIs" dxfId="23768" priority="36070" operator="lessThan">
      <formula>0</formula>
    </cfRule>
    <cfRule type="cellIs" dxfId="23767" priority="36071" operator="lessThan">
      <formula>0</formula>
    </cfRule>
  </conditionalFormatting>
  <conditionalFormatting sqref="Q1031">
    <cfRule type="expression" dxfId="23766" priority="36069">
      <formula>$I1031=0</formula>
    </cfRule>
  </conditionalFormatting>
  <conditionalFormatting sqref="R1031:T1031">
    <cfRule type="expression" dxfId="23765" priority="36068">
      <formula>$I1031=0</formula>
    </cfRule>
  </conditionalFormatting>
  <conditionalFormatting sqref="S1031:T1031">
    <cfRule type="cellIs" dxfId="23764" priority="36066" operator="lessThan">
      <formula>0</formula>
    </cfRule>
    <cfRule type="cellIs" dxfId="23763" priority="36067" operator="lessThan">
      <formula>0</formula>
    </cfRule>
  </conditionalFormatting>
  <conditionalFormatting sqref="U1031">
    <cfRule type="expression" dxfId="23762" priority="36065">
      <formula>$I1031=0</formula>
    </cfRule>
  </conditionalFormatting>
  <conditionalFormatting sqref="B1032">
    <cfRule type="expression" dxfId="23761" priority="36064">
      <formula>$I1032=0</formula>
    </cfRule>
  </conditionalFormatting>
  <conditionalFormatting sqref="F1032">
    <cfRule type="expression" dxfId="23760" priority="36063">
      <formula>$I1032=0</formula>
    </cfRule>
  </conditionalFormatting>
  <conditionalFormatting sqref="I1032">
    <cfRule type="expression" dxfId="23759" priority="36062">
      <formula>$I1032=0</formula>
    </cfRule>
  </conditionalFormatting>
  <conditionalFormatting sqref="K1032">
    <cfRule type="expression" dxfId="23758" priority="36061">
      <formula>$I1032=0</formula>
    </cfRule>
  </conditionalFormatting>
  <conditionalFormatting sqref="M1032">
    <cfRule type="expression" dxfId="23757" priority="36060">
      <formula>$I1032=0</formula>
    </cfRule>
  </conditionalFormatting>
  <conditionalFormatting sqref="Q1032">
    <cfRule type="expression" dxfId="23756" priority="36059">
      <formula>$I1032=0</formula>
    </cfRule>
  </conditionalFormatting>
  <conditionalFormatting sqref="U1032">
    <cfRule type="expression" dxfId="23755" priority="36058">
      <formula>$I1032=0</formula>
    </cfRule>
  </conditionalFormatting>
  <conditionalFormatting sqref="B1033">
    <cfRule type="expression" dxfId="23754" priority="36054">
      <formula>$I1033=0</formula>
    </cfRule>
  </conditionalFormatting>
  <conditionalFormatting sqref="C1033:E1033">
    <cfRule type="expression" dxfId="23753" priority="36053">
      <formula>$I1033=0</formula>
    </cfRule>
  </conditionalFormatting>
  <conditionalFormatting sqref="D1033:E1033">
    <cfRule type="cellIs" dxfId="23752" priority="36051" operator="lessThan">
      <formula>0</formula>
    </cfRule>
    <cfRule type="cellIs" dxfId="23751" priority="36052" operator="lessThan">
      <formula>0</formula>
    </cfRule>
  </conditionalFormatting>
  <conditionalFormatting sqref="F1033">
    <cfRule type="expression" dxfId="23750" priority="36050">
      <formula>$I1033=0</formula>
    </cfRule>
  </conditionalFormatting>
  <conditionalFormatting sqref="G1033:H1033">
    <cfRule type="cellIs" dxfId="23749" priority="36047" operator="lessThan">
      <formula>0</formula>
    </cfRule>
    <cfRule type="cellIs" dxfId="23748" priority="36048" operator="lessThan">
      <formula>0</formula>
    </cfRule>
  </conditionalFormatting>
  <conditionalFormatting sqref="I1033">
    <cfRule type="expression" dxfId="23747" priority="36046">
      <formula>$I1033=0</formula>
    </cfRule>
  </conditionalFormatting>
  <conditionalFormatting sqref="J1033">
    <cfRule type="expression" dxfId="23746" priority="36045">
      <formula>$I1033=0</formula>
    </cfRule>
  </conditionalFormatting>
  <conditionalFormatting sqref="K1033">
    <cfRule type="expression" dxfId="23745" priority="36042">
      <formula>$I1033=0</formula>
    </cfRule>
  </conditionalFormatting>
  <conditionalFormatting sqref="M1033">
    <cfRule type="expression" dxfId="23744" priority="36038">
      <formula>$I1033=0</formula>
    </cfRule>
  </conditionalFormatting>
  <conditionalFormatting sqref="N1033:P1033">
    <cfRule type="expression" dxfId="23743" priority="36037">
      <formula>$I1033=0</formula>
    </cfRule>
  </conditionalFormatting>
  <conditionalFormatting sqref="O1033:P1033">
    <cfRule type="cellIs" dxfId="23742" priority="36035" operator="lessThan">
      <formula>0</formula>
    </cfRule>
    <cfRule type="cellIs" dxfId="23741" priority="36036" operator="lessThan">
      <formula>0</formula>
    </cfRule>
  </conditionalFormatting>
  <conditionalFormatting sqref="Q1033">
    <cfRule type="expression" dxfId="23740" priority="36034">
      <formula>$I1033=0</formula>
    </cfRule>
  </conditionalFormatting>
  <conditionalFormatting sqref="R1033:T1033">
    <cfRule type="expression" dxfId="23739" priority="36033">
      <formula>$I1033=0</formula>
    </cfRule>
  </conditionalFormatting>
  <conditionalFormatting sqref="S1033:T1033">
    <cfRule type="cellIs" dxfId="23738" priority="36031" operator="lessThan">
      <formula>0</formula>
    </cfRule>
    <cfRule type="cellIs" dxfId="23737" priority="36032" operator="lessThan">
      <formula>0</formula>
    </cfRule>
  </conditionalFormatting>
  <conditionalFormatting sqref="U1033">
    <cfRule type="expression" dxfId="23736" priority="36030">
      <formula>$I1033=0</formula>
    </cfRule>
  </conditionalFormatting>
  <conditionalFormatting sqref="B1034">
    <cfRule type="expression" dxfId="23735" priority="36029">
      <formula>$I1034=0</formula>
    </cfRule>
  </conditionalFormatting>
  <conditionalFormatting sqref="F1034">
    <cfRule type="expression" dxfId="23734" priority="36028">
      <formula>$I1034=0</formula>
    </cfRule>
  </conditionalFormatting>
  <conditionalFormatting sqref="I1034">
    <cfRule type="expression" dxfId="23733" priority="36027">
      <formula>$I1034=0</formula>
    </cfRule>
  </conditionalFormatting>
  <conditionalFormatting sqref="K1034">
    <cfRule type="expression" dxfId="23732" priority="36026">
      <formula>$I1034=0</formula>
    </cfRule>
  </conditionalFormatting>
  <conditionalFormatting sqref="M1034">
    <cfRule type="expression" dxfId="23731" priority="36025">
      <formula>$I1034=0</formula>
    </cfRule>
  </conditionalFormatting>
  <conditionalFormatting sqref="Q1034">
    <cfRule type="expression" dxfId="23730" priority="36024">
      <formula>$I1034=0</formula>
    </cfRule>
  </conditionalFormatting>
  <conditionalFormatting sqref="U1034">
    <cfRule type="expression" dxfId="23729" priority="36023">
      <formula>$I1034=0</formula>
    </cfRule>
  </conditionalFormatting>
  <conditionalFormatting sqref="B1035">
    <cfRule type="expression" dxfId="23728" priority="36019">
      <formula>$I1035=0</formula>
    </cfRule>
  </conditionalFormatting>
  <conditionalFormatting sqref="C1035:E1035">
    <cfRule type="expression" dxfId="23727" priority="36018">
      <formula>$I1035=0</formula>
    </cfRule>
  </conditionalFormatting>
  <conditionalFormatting sqref="D1035:E1035">
    <cfRule type="cellIs" dxfId="23726" priority="36016" operator="lessThan">
      <formula>0</formula>
    </cfRule>
    <cfRule type="cellIs" dxfId="23725" priority="36017" operator="lessThan">
      <formula>0</formula>
    </cfRule>
  </conditionalFormatting>
  <conditionalFormatting sqref="F1035">
    <cfRule type="expression" dxfId="23724" priority="36015">
      <formula>$I1035=0</formula>
    </cfRule>
  </conditionalFormatting>
  <conditionalFormatting sqref="G1035:H1035">
    <cfRule type="cellIs" dxfId="23723" priority="36012" operator="lessThan">
      <formula>0</formula>
    </cfRule>
    <cfRule type="cellIs" dxfId="23722" priority="36013" operator="lessThan">
      <formula>0</formula>
    </cfRule>
  </conditionalFormatting>
  <conditionalFormatting sqref="I1035">
    <cfRule type="expression" dxfId="23721" priority="36011">
      <formula>$I1035=0</formula>
    </cfRule>
  </conditionalFormatting>
  <conditionalFormatting sqref="J1035">
    <cfRule type="expression" dxfId="23720" priority="36010">
      <formula>$I1035=0</formula>
    </cfRule>
  </conditionalFormatting>
  <conditionalFormatting sqref="K1035">
    <cfRule type="expression" dxfId="23719" priority="36007">
      <formula>$I1035=0</formula>
    </cfRule>
  </conditionalFormatting>
  <conditionalFormatting sqref="M1035">
    <cfRule type="expression" dxfId="23718" priority="36003">
      <formula>$I1035=0</formula>
    </cfRule>
  </conditionalFormatting>
  <conditionalFormatting sqref="N1035:P1035">
    <cfRule type="expression" dxfId="23717" priority="36002">
      <formula>$I1035=0</formula>
    </cfRule>
  </conditionalFormatting>
  <conditionalFormatting sqref="O1035:P1035">
    <cfRule type="cellIs" dxfId="23716" priority="36000" operator="lessThan">
      <formula>0</formula>
    </cfRule>
    <cfRule type="cellIs" dxfId="23715" priority="36001" operator="lessThan">
      <formula>0</formula>
    </cfRule>
  </conditionalFormatting>
  <conditionalFormatting sqref="Q1035">
    <cfRule type="expression" dxfId="23714" priority="35999">
      <formula>$I1035=0</formula>
    </cfRule>
  </conditionalFormatting>
  <conditionalFormatting sqref="R1035:T1035">
    <cfRule type="expression" dxfId="23713" priority="35998">
      <formula>$I1035=0</formula>
    </cfRule>
  </conditionalFormatting>
  <conditionalFormatting sqref="S1035:T1035">
    <cfRule type="cellIs" dxfId="23712" priority="35996" operator="lessThan">
      <formula>0</formula>
    </cfRule>
    <cfRule type="cellIs" dxfId="23711" priority="35997" operator="lessThan">
      <formula>0</formula>
    </cfRule>
  </conditionalFormatting>
  <conditionalFormatting sqref="U1035">
    <cfRule type="expression" dxfId="23710" priority="35995">
      <formula>$I1035=0</formula>
    </cfRule>
  </conditionalFormatting>
  <conditionalFormatting sqref="B1036">
    <cfRule type="expression" dxfId="23709" priority="35994">
      <formula>$I1036=0</formula>
    </cfRule>
  </conditionalFormatting>
  <conditionalFormatting sqref="F1036">
    <cfRule type="expression" dxfId="23708" priority="35993">
      <formula>$I1036=0</formula>
    </cfRule>
  </conditionalFormatting>
  <conditionalFormatting sqref="I1036">
    <cfRule type="expression" dxfId="23707" priority="35992">
      <formula>$I1036=0</formula>
    </cfRule>
  </conditionalFormatting>
  <conditionalFormatting sqref="K1036">
    <cfRule type="expression" dxfId="23706" priority="35991">
      <formula>$I1036=0</formula>
    </cfRule>
  </conditionalFormatting>
  <conditionalFormatting sqref="M1036">
    <cfRule type="expression" dxfId="23705" priority="35990">
      <formula>$I1036=0</formula>
    </cfRule>
  </conditionalFormatting>
  <conditionalFormatting sqref="Q1036">
    <cfRule type="expression" dxfId="23704" priority="35989">
      <formula>$I1036=0</formula>
    </cfRule>
  </conditionalFormatting>
  <conditionalFormatting sqref="U1036">
    <cfRule type="expression" dxfId="23703" priority="35988">
      <formula>$I1036=0</formula>
    </cfRule>
  </conditionalFormatting>
  <conditionalFormatting sqref="B1037">
    <cfRule type="expression" dxfId="23702" priority="35984">
      <formula>$I1037=0</formula>
    </cfRule>
  </conditionalFormatting>
  <conditionalFormatting sqref="C1037:E1037">
    <cfRule type="expression" dxfId="23701" priority="35983">
      <formula>$I1037=0</formula>
    </cfRule>
  </conditionalFormatting>
  <conditionalFormatting sqref="D1037:E1037">
    <cfRule type="cellIs" dxfId="23700" priority="35981" operator="lessThan">
      <formula>0</formula>
    </cfRule>
    <cfRule type="cellIs" dxfId="23699" priority="35982" operator="lessThan">
      <formula>0</formula>
    </cfRule>
  </conditionalFormatting>
  <conditionalFormatting sqref="F1037">
    <cfRule type="expression" dxfId="23698" priority="35980">
      <formula>$I1037=0</formula>
    </cfRule>
  </conditionalFormatting>
  <conditionalFormatting sqref="G1037:H1037">
    <cfRule type="cellIs" dxfId="23697" priority="35977" operator="lessThan">
      <formula>0</formula>
    </cfRule>
    <cfRule type="cellIs" dxfId="23696" priority="35978" operator="lessThan">
      <formula>0</formula>
    </cfRule>
  </conditionalFormatting>
  <conditionalFormatting sqref="I1037">
    <cfRule type="expression" dxfId="23695" priority="35976">
      <formula>$I1037=0</formula>
    </cfRule>
  </conditionalFormatting>
  <conditionalFormatting sqref="J1037">
    <cfRule type="expression" dxfId="23694" priority="35975">
      <formula>$I1037=0</formula>
    </cfRule>
  </conditionalFormatting>
  <conditionalFormatting sqref="K1037">
    <cfRule type="expression" dxfId="23693" priority="35972">
      <formula>$I1037=0</formula>
    </cfRule>
  </conditionalFormatting>
  <conditionalFormatting sqref="M1037">
    <cfRule type="expression" dxfId="23692" priority="35968">
      <formula>$I1037=0</formula>
    </cfRule>
  </conditionalFormatting>
  <conditionalFormatting sqref="N1037:P1037">
    <cfRule type="expression" dxfId="23691" priority="35967">
      <formula>$I1037=0</formula>
    </cfRule>
  </conditionalFormatting>
  <conditionalFormatting sqref="O1037:P1037">
    <cfRule type="cellIs" dxfId="23690" priority="35965" operator="lessThan">
      <formula>0</formula>
    </cfRule>
    <cfRule type="cellIs" dxfId="23689" priority="35966" operator="lessThan">
      <formula>0</formula>
    </cfRule>
  </conditionalFormatting>
  <conditionalFormatting sqref="Q1037">
    <cfRule type="expression" dxfId="23688" priority="35964">
      <formula>$I1037=0</formula>
    </cfRule>
  </conditionalFormatting>
  <conditionalFormatting sqref="R1037:T1037">
    <cfRule type="expression" dxfId="23687" priority="35963">
      <formula>$I1037=0</formula>
    </cfRule>
  </conditionalFormatting>
  <conditionalFormatting sqref="S1037:T1037">
    <cfRule type="cellIs" dxfId="23686" priority="35961" operator="lessThan">
      <formula>0</formula>
    </cfRule>
    <cfRule type="cellIs" dxfId="23685" priority="35962" operator="lessThan">
      <formula>0</formula>
    </cfRule>
  </conditionalFormatting>
  <conditionalFormatting sqref="U1037">
    <cfRule type="expression" dxfId="23684" priority="35960">
      <formula>$I1037=0</formula>
    </cfRule>
  </conditionalFormatting>
  <conditionalFormatting sqref="B1038">
    <cfRule type="expression" dxfId="23683" priority="35959">
      <formula>$I1038=0</formula>
    </cfRule>
  </conditionalFormatting>
  <conditionalFormatting sqref="F1038">
    <cfRule type="expression" dxfId="23682" priority="35958">
      <formula>$I1038=0</formula>
    </cfRule>
  </conditionalFormatting>
  <conditionalFormatting sqref="I1038">
    <cfRule type="expression" dxfId="23681" priority="35957">
      <formula>$I1038=0</formula>
    </cfRule>
  </conditionalFormatting>
  <conditionalFormatting sqref="K1038">
    <cfRule type="expression" dxfId="23680" priority="35956">
      <formula>$I1038=0</formula>
    </cfRule>
  </conditionalFormatting>
  <conditionalFormatting sqref="M1038">
    <cfRule type="expression" dxfId="23679" priority="35955">
      <formula>$I1038=0</formula>
    </cfRule>
  </conditionalFormatting>
  <conditionalFormatting sqref="Q1038">
    <cfRule type="expression" dxfId="23678" priority="35954">
      <formula>$I1038=0</formula>
    </cfRule>
  </conditionalFormatting>
  <conditionalFormatting sqref="U1038">
    <cfRule type="expression" dxfId="23677" priority="35953">
      <formula>$I1038=0</formula>
    </cfRule>
  </conditionalFormatting>
  <conditionalFormatting sqref="B1039">
    <cfRule type="expression" dxfId="23676" priority="35949">
      <formula>$I1039=0</formula>
    </cfRule>
  </conditionalFormatting>
  <conditionalFormatting sqref="C1039:E1039">
    <cfRule type="expression" dxfId="23675" priority="35948">
      <formula>$I1039=0</formula>
    </cfRule>
  </conditionalFormatting>
  <conditionalFormatting sqref="D1039:E1039">
    <cfRule type="cellIs" dxfId="23674" priority="35946" operator="lessThan">
      <formula>0</formula>
    </cfRule>
    <cfRule type="cellIs" dxfId="23673" priority="35947" operator="lessThan">
      <formula>0</formula>
    </cfRule>
  </conditionalFormatting>
  <conditionalFormatting sqref="F1039">
    <cfRule type="expression" dxfId="23672" priority="35945">
      <formula>$I1039=0</formula>
    </cfRule>
  </conditionalFormatting>
  <conditionalFormatting sqref="G1039:H1039">
    <cfRule type="cellIs" dxfId="23671" priority="35942" operator="lessThan">
      <formula>0</formula>
    </cfRule>
    <cfRule type="cellIs" dxfId="23670" priority="35943" operator="lessThan">
      <formula>0</formula>
    </cfRule>
  </conditionalFormatting>
  <conditionalFormatting sqref="I1039">
    <cfRule type="expression" dxfId="23669" priority="35941">
      <formula>$I1039=0</formula>
    </cfRule>
  </conditionalFormatting>
  <conditionalFormatting sqref="J1039">
    <cfRule type="expression" dxfId="23668" priority="35940">
      <formula>$I1039=0</formula>
    </cfRule>
  </conditionalFormatting>
  <conditionalFormatting sqref="K1039">
    <cfRule type="expression" dxfId="23667" priority="35937">
      <formula>$I1039=0</formula>
    </cfRule>
  </conditionalFormatting>
  <conditionalFormatting sqref="M1039">
    <cfRule type="expression" dxfId="23666" priority="35933">
      <formula>$I1039=0</formula>
    </cfRule>
  </conditionalFormatting>
  <conditionalFormatting sqref="N1039:P1039">
    <cfRule type="expression" dxfId="23665" priority="35932">
      <formula>$I1039=0</formula>
    </cfRule>
  </conditionalFormatting>
  <conditionalFormatting sqref="O1039:P1039">
    <cfRule type="cellIs" dxfId="23664" priority="35930" operator="lessThan">
      <formula>0</formula>
    </cfRule>
    <cfRule type="cellIs" dxfId="23663" priority="35931" operator="lessThan">
      <formula>0</formula>
    </cfRule>
  </conditionalFormatting>
  <conditionalFormatting sqref="Q1039">
    <cfRule type="expression" dxfId="23662" priority="35929">
      <formula>$I1039=0</formula>
    </cfRule>
  </conditionalFormatting>
  <conditionalFormatting sqref="R1039:T1039">
    <cfRule type="expression" dxfId="23661" priority="35928">
      <formula>$I1039=0</formula>
    </cfRule>
  </conditionalFormatting>
  <conditionalFormatting sqref="S1039:T1039">
    <cfRule type="cellIs" dxfId="23660" priority="35926" operator="lessThan">
      <formula>0</formula>
    </cfRule>
    <cfRule type="cellIs" dxfId="23659" priority="35927" operator="lessThan">
      <formula>0</formula>
    </cfRule>
  </conditionalFormatting>
  <conditionalFormatting sqref="U1039">
    <cfRule type="expression" dxfId="23658" priority="35925">
      <formula>$I1039=0</formula>
    </cfRule>
  </conditionalFormatting>
  <conditionalFormatting sqref="B1040">
    <cfRule type="expression" dxfId="23657" priority="35924">
      <formula>$I1040=0</formula>
    </cfRule>
  </conditionalFormatting>
  <conditionalFormatting sqref="F1040">
    <cfRule type="expression" dxfId="23656" priority="35923">
      <formula>$I1040=0</formula>
    </cfRule>
  </conditionalFormatting>
  <conditionalFormatting sqref="I1040">
    <cfRule type="expression" dxfId="23655" priority="35922">
      <formula>$I1040=0</formula>
    </cfRule>
  </conditionalFormatting>
  <conditionalFormatting sqref="K1040">
    <cfRule type="expression" dxfId="23654" priority="35921">
      <formula>$I1040=0</formula>
    </cfRule>
  </conditionalFormatting>
  <conditionalFormatting sqref="M1040">
    <cfRule type="expression" dxfId="23653" priority="35920">
      <formula>$I1040=0</formula>
    </cfRule>
  </conditionalFormatting>
  <conditionalFormatting sqref="Q1040">
    <cfRule type="expression" dxfId="23652" priority="35919">
      <formula>$I1040=0</formula>
    </cfRule>
  </conditionalFormatting>
  <conditionalFormatting sqref="U1040">
    <cfRule type="expression" dxfId="23651" priority="35918">
      <formula>$I1040=0</formula>
    </cfRule>
  </conditionalFormatting>
  <conditionalFormatting sqref="B1041">
    <cfRule type="expression" dxfId="23650" priority="35914">
      <formula>$I1041=0</formula>
    </cfRule>
  </conditionalFormatting>
  <conditionalFormatting sqref="C1041:E1041">
    <cfRule type="expression" dxfId="23649" priority="35913">
      <formula>$I1041=0</formula>
    </cfRule>
  </conditionalFormatting>
  <conditionalFormatting sqref="D1041:E1041">
    <cfRule type="cellIs" dxfId="23648" priority="35911" operator="lessThan">
      <formula>0</formula>
    </cfRule>
    <cfRule type="cellIs" dxfId="23647" priority="35912" operator="lessThan">
      <formula>0</formula>
    </cfRule>
  </conditionalFormatting>
  <conditionalFormatting sqref="F1041">
    <cfRule type="expression" dxfId="23646" priority="35910">
      <formula>$I1041=0</formula>
    </cfRule>
  </conditionalFormatting>
  <conditionalFormatting sqref="G1041:H1041">
    <cfRule type="cellIs" dxfId="23645" priority="35907" operator="lessThan">
      <formula>0</formula>
    </cfRule>
    <cfRule type="cellIs" dxfId="23644" priority="35908" operator="lessThan">
      <formula>0</formula>
    </cfRule>
  </conditionalFormatting>
  <conditionalFormatting sqref="I1041">
    <cfRule type="expression" dxfId="23643" priority="35906">
      <formula>$I1041=0</formula>
    </cfRule>
  </conditionalFormatting>
  <conditionalFormatting sqref="J1041">
    <cfRule type="expression" dxfId="23642" priority="35905">
      <formula>$I1041=0</formula>
    </cfRule>
  </conditionalFormatting>
  <conditionalFormatting sqref="K1041">
    <cfRule type="expression" dxfId="23641" priority="35902">
      <formula>$I1041=0</formula>
    </cfRule>
  </conditionalFormatting>
  <conditionalFormatting sqref="M1041">
    <cfRule type="expression" dxfId="23640" priority="35898">
      <formula>$I1041=0</formula>
    </cfRule>
  </conditionalFormatting>
  <conditionalFormatting sqref="N1041:P1041">
    <cfRule type="expression" dxfId="23639" priority="35897">
      <formula>$I1041=0</formula>
    </cfRule>
  </conditionalFormatting>
  <conditionalFormatting sqref="O1041:P1041">
    <cfRule type="cellIs" dxfId="23638" priority="35895" operator="lessThan">
      <formula>0</formula>
    </cfRule>
    <cfRule type="cellIs" dxfId="23637" priority="35896" operator="lessThan">
      <formula>0</formula>
    </cfRule>
  </conditionalFormatting>
  <conditionalFormatting sqref="Q1041">
    <cfRule type="expression" dxfId="23636" priority="35894">
      <formula>$I1041=0</formula>
    </cfRule>
  </conditionalFormatting>
  <conditionalFormatting sqref="R1041:T1041">
    <cfRule type="expression" dxfId="23635" priority="35893">
      <formula>$I1041=0</formula>
    </cfRule>
  </conditionalFormatting>
  <conditionalFormatting sqref="S1041:T1041">
    <cfRule type="cellIs" dxfId="23634" priority="35891" operator="lessThan">
      <formula>0</formula>
    </cfRule>
    <cfRule type="cellIs" dxfId="23633" priority="35892" operator="lessThan">
      <formula>0</formula>
    </cfRule>
  </conditionalFormatting>
  <conditionalFormatting sqref="U1041">
    <cfRule type="expression" dxfId="23632" priority="35890">
      <formula>$I1041=0</formula>
    </cfRule>
  </conditionalFormatting>
  <conditionalFormatting sqref="B1042">
    <cfRule type="expression" dxfId="23631" priority="35889">
      <formula>$I1042=0</formula>
    </cfRule>
  </conditionalFormatting>
  <conditionalFormatting sqref="F1042">
    <cfRule type="expression" dxfId="23630" priority="35888">
      <formula>$I1042=0</formula>
    </cfRule>
  </conditionalFormatting>
  <conditionalFormatting sqref="I1042">
    <cfRule type="expression" dxfId="23629" priority="35887">
      <formula>$I1042=0</formula>
    </cfRule>
  </conditionalFormatting>
  <conditionalFormatting sqref="K1042">
    <cfRule type="expression" dxfId="23628" priority="35886">
      <formula>$I1042=0</formula>
    </cfRule>
  </conditionalFormatting>
  <conditionalFormatting sqref="M1042">
    <cfRule type="expression" dxfId="23627" priority="35885">
      <formula>$I1042=0</formula>
    </cfRule>
  </conditionalFormatting>
  <conditionalFormatting sqref="Q1042">
    <cfRule type="expression" dxfId="23626" priority="35884">
      <formula>$I1042=0</formula>
    </cfRule>
  </conditionalFormatting>
  <conditionalFormatting sqref="U1042">
    <cfRule type="expression" dxfId="23625" priority="35883">
      <formula>$I1042=0</formula>
    </cfRule>
  </conditionalFormatting>
  <conditionalFormatting sqref="B1043">
    <cfRule type="expression" dxfId="23624" priority="35879">
      <formula>$I1043=0</formula>
    </cfRule>
  </conditionalFormatting>
  <conditionalFormatting sqref="C1043:E1043">
    <cfRule type="expression" dxfId="23623" priority="35878">
      <formula>$I1043=0</formula>
    </cfRule>
  </conditionalFormatting>
  <conditionalFormatting sqref="D1043:E1043">
    <cfRule type="cellIs" dxfId="23622" priority="35876" operator="lessThan">
      <formula>0</formula>
    </cfRule>
    <cfRule type="cellIs" dxfId="23621" priority="35877" operator="lessThan">
      <formula>0</formula>
    </cfRule>
  </conditionalFormatting>
  <conditionalFormatting sqref="F1043">
    <cfRule type="expression" dxfId="23620" priority="35875">
      <formula>$I1043=0</formula>
    </cfRule>
  </conditionalFormatting>
  <conditionalFormatting sqref="G1043:H1043">
    <cfRule type="cellIs" dxfId="23619" priority="35872" operator="lessThan">
      <formula>0</formula>
    </cfRule>
    <cfRule type="cellIs" dxfId="23618" priority="35873" operator="lessThan">
      <formula>0</formula>
    </cfRule>
  </conditionalFormatting>
  <conditionalFormatting sqref="I1043">
    <cfRule type="expression" dxfId="23617" priority="35871">
      <formula>$I1043=0</formula>
    </cfRule>
  </conditionalFormatting>
  <conditionalFormatting sqref="J1043">
    <cfRule type="expression" dxfId="23616" priority="35870">
      <formula>$I1043=0</formula>
    </cfRule>
  </conditionalFormatting>
  <conditionalFormatting sqref="K1043">
    <cfRule type="expression" dxfId="23615" priority="35867">
      <formula>$I1043=0</formula>
    </cfRule>
  </conditionalFormatting>
  <conditionalFormatting sqref="M1043">
    <cfRule type="expression" dxfId="23614" priority="35863">
      <formula>$I1043=0</formula>
    </cfRule>
  </conditionalFormatting>
  <conditionalFormatting sqref="N1043:P1043">
    <cfRule type="expression" dxfId="23613" priority="35862">
      <formula>$I1043=0</formula>
    </cfRule>
  </conditionalFormatting>
  <conditionalFormatting sqref="O1043:P1043">
    <cfRule type="cellIs" dxfId="23612" priority="35860" operator="lessThan">
      <formula>0</formula>
    </cfRule>
    <cfRule type="cellIs" dxfId="23611" priority="35861" operator="lessThan">
      <formula>0</formula>
    </cfRule>
  </conditionalFormatting>
  <conditionalFormatting sqref="Q1043">
    <cfRule type="expression" dxfId="23610" priority="35859">
      <formula>$I1043=0</formula>
    </cfRule>
  </conditionalFormatting>
  <conditionalFormatting sqref="R1043:T1043">
    <cfRule type="expression" dxfId="23609" priority="35858">
      <formula>$I1043=0</formula>
    </cfRule>
  </conditionalFormatting>
  <conditionalFormatting sqref="S1043:T1043">
    <cfRule type="cellIs" dxfId="23608" priority="35856" operator="lessThan">
      <formula>0</formula>
    </cfRule>
    <cfRule type="cellIs" dxfId="23607" priority="35857" operator="lessThan">
      <formula>0</formula>
    </cfRule>
  </conditionalFormatting>
  <conditionalFormatting sqref="U1043">
    <cfRule type="expression" dxfId="23606" priority="35855">
      <formula>$I1043=0</formula>
    </cfRule>
  </conditionalFormatting>
  <conditionalFormatting sqref="B1044">
    <cfRule type="expression" dxfId="23605" priority="35854">
      <formula>$I1044=0</formula>
    </cfRule>
  </conditionalFormatting>
  <conditionalFormatting sqref="F1044">
    <cfRule type="expression" dxfId="23604" priority="35853">
      <formula>$I1044=0</formula>
    </cfRule>
  </conditionalFormatting>
  <conditionalFormatting sqref="I1044">
    <cfRule type="expression" dxfId="23603" priority="35852">
      <formula>$I1044=0</formula>
    </cfRule>
  </conditionalFormatting>
  <conditionalFormatting sqref="K1044">
    <cfRule type="expression" dxfId="23602" priority="35851">
      <formula>$I1044=0</formula>
    </cfRule>
  </conditionalFormatting>
  <conditionalFormatting sqref="M1044">
    <cfRule type="expression" dxfId="23601" priority="35850">
      <formula>$I1044=0</formula>
    </cfRule>
  </conditionalFormatting>
  <conditionalFormatting sqref="Q1044">
    <cfRule type="expression" dxfId="23600" priority="35849">
      <formula>$I1044=0</formula>
    </cfRule>
  </conditionalFormatting>
  <conditionalFormatting sqref="U1044">
    <cfRule type="expression" dxfId="23599" priority="35848">
      <formula>$I1044=0</formula>
    </cfRule>
  </conditionalFormatting>
  <conditionalFormatting sqref="B1045">
    <cfRule type="expression" dxfId="23598" priority="35844">
      <formula>$I1045=0</formula>
    </cfRule>
  </conditionalFormatting>
  <conditionalFormatting sqref="C1045:E1045">
    <cfRule type="expression" dxfId="23597" priority="35843">
      <formula>$I1045=0</formula>
    </cfRule>
  </conditionalFormatting>
  <conditionalFormatting sqref="D1045:E1045">
    <cfRule type="cellIs" dxfId="23596" priority="35841" operator="lessThan">
      <formula>0</formula>
    </cfRule>
    <cfRule type="cellIs" dxfId="23595" priority="35842" operator="lessThan">
      <formula>0</formula>
    </cfRule>
  </conditionalFormatting>
  <conditionalFormatting sqref="F1045">
    <cfRule type="expression" dxfId="23594" priority="35840">
      <formula>$I1045=0</formula>
    </cfRule>
  </conditionalFormatting>
  <conditionalFormatting sqref="G1045:H1045">
    <cfRule type="cellIs" dxfId="23593" priority="35837" operator="lessThan">
      <formula>0</formula>
    </cfRule>
    <cfRule type="cellIs" dxfId="23592" priority="35838" operator="lessThan">
      <formula>0</formula>
    </cfRule>
  </conditionalFormatting>
  <conditionalFormatting sqref="I1045">
    <cfRule type="expression" dxfId="23591" priority="35836">
      <formula>$I1045=0</formula>
    </cfRule>
  </conditionalFormatting>
  <conditionalFormatting sqref="J1045">
    <cfRule type="expression" dxfId="23590" priority="35835">
      <formula>$I1045=0</formula>
    </cfRule>
  </conditionalFormatting>
  <conditionalFormatting sqref="K1045">
    <cfRule type="expression" dxfId="23589" priority="35832">
      <formula>$I1045=0</formula>
    </cfRule>
  </conditionalFormatting>
  <conditionalFormatting sqref="M1045">
    <cfRule type="expression" dxfId="23588" priority="35828">
      <formula>$I1045=0</formula>
    </cfRule>
  </conditionalFormatting>
  <conditionalFormatting sqref="N1045:P1045">
    <cfRule type="expression" dxfId="23587" priority="35827">
      <formula>$I1045=0</formula>
    </cfRule>
  </conditionalFormatting>
  <conditionalFormatting sqref="O1045:P1045">
    <cfRule type="cellIs" dxfId="23586" priority="35825" operator="lessThan">
      <formula>0</formula>
    </cfRule>
    <cfRule type="cellIs" dxfId="23585" priority="35826" operator="lessThan">
      <formula>0</formula>
    </cfRule>
  </conditionalFormatting>
  <conditionalFormatting sqref="Q1045">
    <cfRule type="expression" dxfId="23584" priority="35824">
      <formula>$I1045=0</formula>
    </cfRule>
  </conditionalFormatting>
  <conditionalFormatting sqref="R1045:T1045">
    <cfRule type="expression" dxfId="23583" priority="35823">
      <formula>$I1045=0</formula>
    </cfRule>
  </conditionalFormatting>
  <conditionalFormatting sqref="S1045:T1045">
    <cfRule type="cellIs" dxfId="23582" priority="35821" operator="lessThan">
      <formula>0</formula>
    </cfRule>
    <cfRule type="cellIs" dxfId="23581" priority="35822" operator="lessThan">
      <formula>0</formula>
    </cfRule>
  </conditionalFormatting>
  <conditionalFormatting sqref="U1045">
    <cfRule type="expression" dxfId="23580" priority="35820">
      <formula>$I1045=0</formula>
    </cfRule>
  </conditionalFormatting>
  <conditionalFormatting sqref="B1046">
    <cfRule type="expression" dxfId="23579" priority="35819">
      <formula>$I1046=0</formula>
    </cfRule>
  </conditionalFormatting>
  <conditionalFormatting sqref="F1046">
    <cfRule type="expression" dxfId="23578" priority="35818">
      <formula>$I1046=0</formula>
    </cfRule>
  </conditionalFormatting>
  <conditionalFormatting sqref="I1046">
    <cfRule type="expression" dxfId="23577" priority="35817">
      <formula>$I1046=0</formula>
    </cfRule>
  </conditionalFormatting>
  <conditionalFormatting sqref="K1046">
    <cfRule type="expression" dxfId="23576" priority="35816">
      <formula>$I1046=0</formula>
    </cfRule>
  </conditionalFormatting>
  <conditionalFormatting sqref="M1046">
    <cfRule type="expression" dxfId="23575" priority="35815">
      <formula>$I1046=0</formula>
    </cfRule>
  </conditionalFormatting>
  <conditionalFormatting sqref="Q1046">
    <cfRule type="expression" dxfId="23574" priority="35814">
      <formula>$I1046=0</formula>
    </cfRule>
  </conditionalFormatting>
  <conditionalFormatting sqref="U1046">
    <cfRule type="expression" dxfId="23573" priority="35813">
      <formula>$I1046=0</formula>
    </cfRule>
  </conditionalFormatting>
  <conditionalFormatting sqref="B1047">
    <cfRule type="expression" dxfId="23572" priority="35809">
      <formula>$I1047=0</formula>
    </cfRule>
  </conditionalFormatting>
  <conditionalFormatting sqref="C1047:E1047">
    <cfRule type="expression" dxfId="23571" priority="35808">
      <formula>$I1047=0</formula>
    </cfRule>
  </conditionalFormatting>
  <conditionalFormatting sqref="D1047:E1047">
    <cfRule type="cellIs" dxfId="23570" priority="35806" operator="lessThan">
      <formula>0</formula>
    </cfRule>
    <cfRule type="cellIs" dxfId="23569" priority="35807" operator="lessThan">
      <formula>0</formula>
    </cfRule>
  </conditionalFormatting>
  <conditionalFormatting sqref="F1047">
    <cfRule type="expression" dxfId="23568" priority="35805">
      <formula>$I1047=0</formula>
    </cfRule>
  </conditionalFormatting>
  <conditionalFormatting sqref="G1047:H1047">
    <cfRule type="cellIs" dxfId="23567" priority="35802" operator="lessThan">
      <formula>0</formula>
    </cfRule>
    <cfRule type="cellIs" dxfId="23566" priority="35803" operator="lessThan">
      <formula>0</formula>
    </cfRule>
  </conditionalFormatting>
  <conditionalFormatting sqref="I1047">
    <cfRule type="expression" dxfId="23565" priority="35801">
      <formula>$I1047=0</formula>
    </cfRule>
  </conditionalFormatting>
  <conditionalFormatting sqref="J1047">
    <cfRule type="expression" dxfId="23564" priority="35800">
      <formula>$I1047=0</formula>
    </cfRule>
  </conditionalFormatting>
  <conditionalFormatting sqref="K1047">
    <cfRule type="expression" dxfId="23563" priority="35797">
      <formula>$I1047=0</formula>
    </cfRule>
  </conditionalFormatting>
  <conditionalFormatting sqref="M1047">
    <cfRule type="expression" dxfId="23562" priority="35793">
      <formula>$I1047=0</formula>
    </cfRule>
  </conditionalFormatting>
  <conditionalFormatting sqref="N1047:P1047">
    <cfRule type="expression" dxfId="23561" priority="35792">
      <formula>$I1047=0</formula>
    </cfRule>
  </conditionalFormatting>
  <conditionalFormatting sqref="O1047:P1047">
    <cfRule type="cellIs" dxfId="23560" priority="35790" operator="lessThan">
      <formula>0</formula>
    </cfRule>
    <cfRule type="cellIs" dxfId="23559" priority="35791" operator="lessThan">
      <formula>0</formula>
    </cfRule>
  </conditionalFormatting>
  <conditionalFormatting sqref="Q1047">
    <cfRule type="expression" dxfId="23558" priority="35789">
      <formula>$I1047=0</formula>
    </cfRule>
  </conditionalFormatting>
  <conditionalFormatting sqref="R1047:T1047">
    <cfRule type="expression" dxfId="23557" priority="35788">
      <formula>$I1047=0</formula>
    </cfRule>
  </conditionalFormatting>
  <conditionalFormatting sqref="S1047:T1047">
    <cfRule type="cellIs" dxfId="23556" priority="35786" operator="lessThan">
      <formula>0</formula>
    </cfRule>
    <cfRule type="cellIs" dxfId="23555" priority="35787" operator="lessThan">
      <formula>0</formula>
    </cfRule>
  </conditionalFormatting>
  <conditionalFormatting sqref="U1047">
    <cfRule type="expression" dxfId="23554" priority="35785">
      <formula>$I1047=0</formula>
    </cfRule>
  </conditionalFormatting>
  <conditionalFormatting sqref="B1048">
    <cfRule type="expression" dxfId="23553" priority="35784">
      <formula>$I1048=0</formula>
    </cfRule>
  </conditionalFormatting>
  <conditionalFormatting sqref="F1048">
    <cfRule type="expression" dxfId="23552" priority="35783">
      <formula>$I1048=0</formula>
    </cfRule>
  </conditionalFormatting>
  <conditionalFormatting sqref="I1048">
    <cfRule type="expression" dxfId="23551" priority="35782">
      <formula>$I1048=0</formula>
    </cfRule>
  </conditionalFormatting>
  <conditionalFormatting sqref="K1048">
    <cfRule type="expression" dxfId="23550" priority="35781">
      <formula>$I1048=0</formula>
    </cfRule>
  </conditionalFormatting>
  <conditionalFormatting sqref="M1048">
    <cfRule type="expression" dxfId="23549" priority="35780">
      <formula>$I1048=0</formula>
    </cfRule>
  </conditionalFormatting>
  <conditionalFormatting sqref="Q1048">
    <cfRule type="expression" dxfId="23548" priority="35779">
      <formula>$I1048=0</formula>
    </cfRule>
  </conditionalFormatting>
  <conditionalFormatting sqref="U1048">
    <cfRule type="expression" dxfId="23547" priority="35778">
      <formula>$I1048=0</formula>
    </cfRule>
  </conditionalFormatting>
  <conditionalFormatting sqref="B1049">
    <cfRule type="expression" dxfId="23546" priority="35774">
      <formula>$I1049=0</formula>
    </cfRule>
  </conditionalFormatting>
  <conditionalFormatting sqref="C1049:E1049">
    <cfRule type="expression" dxfId="23545" priority="35773">
      <formula>$I1049=0</formula>
    </cfRule>
  </conditionalFormatting>
  <conditionalFormatting sqref="D1049:E1049">
    <cfRule type="cellIs" dxfId="23544" priority="35771" operator="lessThan">
      <formula>0</formula>
    </cfRule>
    <cfRule type="cellIs" dxfId="23543" priority="35772" operator="lessThan">
      <formula>0</formula>
    </cfRule>
  </conditionalFormatting>
  <conditionalFormatting sqref="F1049">
    <cfRule type="expression" dxfId="23542" priority="35770">
      <formula>$I1049=0</formula>
    </cfRule>
  </conditionalFormatting>
  <conditionalFormatting sqref="G1049:H1049">
    <cfRule type="cellIs" dxfId="23541" priority="35767" operator="lessThan">
      <formula>0</formula>
    </cfRule>
    <cfRule type="cellIs" dxfId="23540" priority="35768" operator="lessThan">
      <formula>0</formula>
    </cfRule>
  </conditionalFormatting>
  <conditionalFormatting sqref="I1049">
    <cfRule type="expression" dxfId="23539" priority="35766">
      <formula>$I1049=0</formula>
    </cfRule>
  </conditionalFormatting>
  <conditionalFormatting sqref="J1049">
    <cfRule type="expression" dxfId="23538" priority="35765">
      <formula>$I1049=0</formula>
    </cfRule>
  </conditionalFormatting>
  <conditionalFormatting sqref="K1049">
    <cfRule type="expression" dxfId="23537" priority="35762">
      <formula>$I1049=0</formula>
    </cfRule>
  </conditionalFormatting>
  <conditionalFormatting sqref="M1049">
    <cfRule type="expression" dxfId="23536" priority="35758">
      <formula>$I1049=0</formula>
    </cfRule>
  </conditionalFormatting>
  <conditionalFormatting sqref="N1049:P1049">
    <cfRule type="expression" dxfId="23535" priority="35757">
      <formula>$I1049=0</formula>
    </cfRule>
  </conditionalFormatting>
  <conditionalFormatting sqref="O1049:P1049">
    <cfRule type="cellIs" dxfId="23534" priority="35755" operator="lessThan">
      <formula>0</formula>
    </cfRule>
    <cfRule type="cellIs" dxfId="23533" priority="35756" operator="lessThan">
      <formula>0</formula>
    </cfRule>
  </conditionalFormatting>
  <conditionalFormatting sqref="Q1049">
    <cfRule type="expression" dxfId="23532" priority="35754">
      <formula>$I1049=0</formula>
    </cfRule>
  </conditionalFormatting>
  <conditionalFormatting sqref="R1049:T1049">
    <cfRule type="expression" dxfId="23531" priority="35753">
      <formula>$I1049=0</formula>
    </cfRule>
  </conditionalFormatting>
  <conditionalFormatting sqref="S1049:T1049">
    <cfRule type="cellIs" dxfId="23530" priority="35751" operator="lessThan">
      <formula>0</formula>
    </cfRule>
    <cfRule type="cellIs" dxfId="23529" priority="35752" operator="lessThan">
      <formula>0</formula>
    </cfRule>
  </conditionalFormatting>
  <conditionalFormatting sqref="U1049">
    <cfRule type="expression" dxfId="23528" priority="35750">
      <formula>$I1049=0</formula>
    </cfRule>
  </conditionalFormatting>
  <conditionalFormatting sqref="B1050">
    <cfRule type="expression" dxfId="23527" priority="35749">
      <formula>$I1050=0</formula>
    </cfRule>
  </conditionalFormatting>
  <conditionalFormatting sqref="F1050">
    <cfRule type="expression" dxfId="23526" priority="35748">
      <formula>$I1050=0</formula>
    </cfRule>
  </conditionalFormatting>
  <conditionalFormatting sqref="I1050">
    <cfRule type="expression" dxfId="23525" priority="35747">
      <formula>$I1050=0</formula>
    </cfRule>
  </conditionalFormatting>
  <conditionalFormatting sqref="K1050">
    <cfRule type="expression" dxfId="23524" priority="35746">
      <formula>$I1050=0</formula>
    </cfRule>
  </conditionalFormatting>
  <conditionalFormatting sqref="M1050">
    <cfRule type="expression" dxfId="23523" priority="35745">
      <formula>$I1050=0</formula>
    </cfRule>
  </conditionalFormatting>
  <conditionalFormatting sqref="Q1050">
    <cfRule type="expression" dxfId="23522" priority="35744">
      <formula>$I1050=0</formula>
    </cfRule>
  </conditionalFormatting>
  <conditionalFormatting sqref="U1050">
    <cfRule type="expression" dxfId="23521" priority="35743">
      <formula>$I1050=0</formula>
    </cfRule>
  </conditionalFormatting>
  <conditionalFormatting sqref="B1051">
    <cfRule type="expression" dxfId="23520" priority="35739">
      <formula>$I1051=0</formula>
    </cfRule>
  </conditionalFormatting>
  <conditionalFormatting sqref="C1051:E1051">
    <cfRule type="expression" dxfId="23519" priority="35738">
      <formula>$I1051=0</formula>
    </cfRule>
  </conditionalFormatting>
  <conditionalFormatting sqref="D1051:E1051">
    <cfRule type="cellIs" dxfId="23518" priority="35736" operator="lessThan">
      <formula>0</formula>
    </cfRule>
    <cfRule type="cellIs" dxfId="23517" priority="35737" operator="lessThan">
      <formula>0</formula>
    </cfRule>
  </conditionalFormatting>
  <conditionalFormatting sqref="F1051">
    <cfRule type="expression" dxfId="23516" priority="35735">
      <formula>$I1051=0</formula>
    </cfRule>
  </conditionalFormatting>
  <conditionalFormatting sqref="G1051:H1051">
    <cfRule type="cellIs" dxfId="23515" priority="35732" operator="lessThan">
      <formula>0</formula>
    </cfRule>
    <cfRule type="cellIs" dxfId="23514" priority="35733" operator="lessThan">
      <formula>0</formula>
    </cfRule>
  </conditionalFormatting>
  <conditionalFormatting sqref="I1051">
    <cfRule type="expression" dxfId="23513" priority="35731">
      <formula>$I1051=0</formula>
    </cfRule>
  </conditionalFormatting>
  <conditionalFormatting sqref="J1051">
    <cfRule type="expression" dxfId="23512" priority="35730">
      <formula>$I1051=0</formula>
    </cfRule>
  </conditionalFormatting>
  <conditionalFormatting sqref="K1051">
    <cfRule type="expression" dxfId="23511" priority="35727">
      <formula>$I1051=0</formula>
    </cfRule>
  </conditionalFormatting>
  <conditionalFormatting sqref="M1051">
    <cfRule type="expression" dxfId="23510" priority="35723">
      <formula>$I1051=0</formula>
    </cfRule>
  </conditionalFormatting>
  <conditionalFormatting sqref="N1051:P1051">
    <cfRule type="expression" dxfId="23509" priority="35722">
      <formula>$I1051=0</formula>
    </cfRule>
  </conditionalFormatting>
  <conditionalFormatting sqref="O1051:P1051">
    <cfRule type="cellIs" dxfId="23508" priority="35720" operator="lessThan">
      <formula>0</formula>
    </cfRule>
    <cfRule type="cellIs" dxfId="23507" priority="35721" operator="lessThan">
      <formula>0</formula>
    </cfRule>
  </conditionalFormatting>
  <conditionalFormatting sqref="Q1051">
    <cfRule type="expression" dxfId="23506" priority="35719">
      <formula>$I1051=0</formula>
    </cfRule>
  </conditionalFormatting>
  <conditionalFormatting sqref="R1051:T1051">
    <cfRule type="expression" dxfId="23505" priority="35718">
      <formula>$I1051=0</formula>
    </cfRule>
  </conditionalFormatting>
  <conditionalFormatting sqref="S1051:T1051">
    <cfRule type="cellIs" dxfId="23504" priority="35716" operator="lessThan">
      <formula>0</formula>
    </cfRule>
    <cfRule type="cellIs" dxfId="23503" priority="35717" operator="lessThan">
      <formula>0</formula>
    </cfRule>
  </conditionalFormatting>
  <conditionalFormatting sqref="U1051">
    <cfRule type="expression" dxfId="23502" priority="35715">
      <formula>$I1051=0</formula>
    </cfRule>
  </conditionalFormatting>
  <conditionalFormatting sqref="B1052">
    <cfRule type="expression" dxfId="23501" priority="35714">
      <formula>$I1052=0</formula>
    </cfRule>
  </conditionalFormatting>
  <conditionalFormatting sqref="F1052">
    <cfRule type="expression" dxfId="23500" priority="35713">
      <formula>$I1052=0</formula>
    </cfRule>
  </conditionalFormatting>
  <conditionalFormatting sqref="I1052">
    <cfRule type="expression" dxfId="23499" priority="35712">
      <formula>$I1052=0</formula>
    </cfRule>
  </conditionalFormatting>
  <conditionalFormatting sqref="K1052">
    <cfRule type="expression" dxfId="23498" priority="35711">
      <formula>$I1052=0</formula>
    </cfRule>
  </conditionalFormatting>
  <conditionalFormatting sqref="M1052">
    <cfRule type="expression" dxfId="23497" priority="35710">
      <formula>$I1052=0</formula>
    </cfRule>
  </conditionalFormatting>
  <conditionalFormatting sqref="Q1052">
    <cfRule type="expression" dxfId="23496" priority="35709">
      <formula>$I1052=0</formula>
    </cfRule>
  </conditionalFormatting>
  <conditionalFormatting sqref="U1052">
    <cfRule type="expression" dxfId="23495" priority="35708">
      <formula>$I1052=0</formula>
    </cfRule>
  </conditionalFormatting>
  <conditionalFormatting sqref="B1053">
    <cfRule type="expression" dxfId="23494" priority="35704">
      <formula>$I1053=0</formula>
    </cfRule>
  </conditionalFormatting>
  <conditionalFormatting sqref="C1053:E1053">
    <cfRule type="expression" dxfId="23493" priority="35703">
      <formula>$I1053=0</formula>
    </cfRule>
  </conditionalFormatting>
  <conditionalFormatting sqref="D1053:E1053">
    <cfRule type="cellIs" dxfId="23492" priority="35701" operator="lessThan">
      <formula>0</formula>
    </cfRule>
    <cfRule type="cellIs" dxfId="23491" priority="35702" operator="lessThan">
      <formula>0</formula>
    </cfRule>
  </conditionalFormatting>
  <conditionalFormatting sqref="F1053">
    <cfRule type="expression" dxfId="23490" priority="35700">
      <formula>$I1053=0</formula>
    </cfRule>
  </conditionalFormatting>
  <conditionalFormatting sqref="G1053:H1053">
    <cfRule type="cellIs" dxfId="23489" priority="35697" operator="lessThan">
      <formula>0</formula>
    </cfRule>
    <cfRule type="cellIs" dxfId="23488" priority="35698" operator="lessThan">
      <formula>0</formula>
    </cfRule>
  </conditionalFormatting>
  <conditionalFormatting sqref="I1053">
    <cfRule type="expression" dxfId="23487" priority="35696">
      <formula>$I1053=0</formula>
    </cfRule>
  </conditionalFormatting>
  <conditionalFormatting sqref="J1053">
    <cfRule type="expression" dxfId="23486" priority="35695">
      <formula>$I1053=0</formula>
    </cfRule>
  </conditionalFormatting>
  <conditionalFormatting sqref="K1053">
    <cfRule type="expression" dxfId="23485" priority="35692">
      <formula>$I1053=0</formula>
    </cfRule>
  </conditionalFormatting>
  <conditionalFormatting sqref="M1053">
    <cfRule type="expression" dxfId="23484" priority="35688">
      <formula>$I1053=0</formula>
    </cfRule>
  </conditionalFormatting>
  <conditionalFormatting sqref="N1053:P1053">
    <cfRule type="expression" dxfId="23483" priority="35687">
      <formula>$I1053=0</formula>
    </cfRule>
  </conditionalFormatting>
  <conditionalFormatting sqref="O1053:P1053">
    <cfRule type="cellIs" dxfId="23482" priority="35685" operator="lessThan">
      <formula>0</formula>
    </cfRule>
    <cfRule type="cellIs" dxfId="23481" priority="35686" operator="lessThan">
      <formula>0</formula>
    </cfRule>
  </conditionalFormatting>
  <conditionalFormatting sqref="Q1053">
    <cfRule type="expression" dxfId="23480" priority="35684">
      <formula>$I1053=0</formula>
    </cfRule>
  </conditionalFormatting>
  <conditionalFormatting sqref="R1053:T1053">
    <cfRule type="expression" dxfId="23479" priority="35683">
      <formula>$I1053=0</formula>
    </cfRule>
  </conditionalFormatting>
  <conditionalFormatting sqref="S1053:T1053">
    <cfRule type="cellIs" dxfId="23478" priority="35681" operator="lessThan">
      <formula>0</formula>
    </cfRule>
    <cfRule type="cellIs" dxfId="23477" priority="35682" operator="lessThan">
      <formula>0</formula>
    </cfRule>
  </conditionalFormatting>
  <conditionalFormatting sqref="U1053">
    <cfRule type="expression" dxfId="23476" priority="35680">
      <formula>$I1053=0</formula>
    </cfRule>
  </conditionalFormatting>
  <conditionalFormatting sqref="B1054">
    <cfRule type="expression" dxfId="23475" priority="35679">
      <formula>$I1054=0</formula>
    </cfRule>
  </conditionalFormatting>
  <conditionalFormatting sqref="F1054">
    <cfRule type="expression" dxfId="23474" priority="35678">
      <formula>$I1054=0</formula>
    </cfRule>
  </conditionalFormatting>
  <conditionalFormatting sqref="I1054">
    <cfRule type="expression" dxfId="23473" priority="35677">
      <formula>$I1054=0</formula>
    </cfRule>
  </conditionalFormatting>
  <conditionalFormatting sqref="K1054">
    <cfRule type="expression" dxfId="23472" priority="35676">
      <formula>$I1054=0</formula>
    </cfRule>
  </conditionalFormatting>
  <conditionalFormatting sqref="M1054">
    <cfRule type="expression" dxfId="23471" priority="35675">
      <formula>$I1054=0</formula>
    </cfRule>
  </conditionalFormatting>
  <conditionalFormatting sqref="Q1054">
    <cfRule type="expression" dxfId="23470" priority="35674">
      <formula>$I1054=0</formula>
    </cfRule>
  </conditionalFormatting>
  <conditionalFormatting sqref="U1054">
    <cfRule type="expression" dxfId="23469" priority="35673">
      <formula>$I1054=0</formula>
    </cfRule>
  </conditionalFormatting>
  <conditionalFormatting sqref="B1055">
    <cfRule type="expression" dxfId="23468" priority="35669">
      <formula>$I1055=0</formula>
    </cfRule>
  </conditionalFormatting>
  <conditionalFormatting sqref="C1055:E1055">
    <cfRule type="expression" dxfId="23467" priority="35668">
      <formula>$I1055=0</formula>
    </cfRule>
  </conditionalFormatting>
  <conditionalFormatting sqref="D1055:E1055">
    <cfRule type="cellIs" dxfId="23466" priority="35666" operator="lessThan">
      <formula>0</formula>
    </cfRule>
    <cfRule type="cellIs" dxfId="23465" priority="35667" operator="lessThan">
      <formula>0</formula>
    </cfRule>
  </conditionalFormatting>
  <conditionalFormatting sqref="F1055">
    <cfRule type="expression" dxfId="23464" priority="35665">
      <formula>$I1055=0</formula>
    </cfRule>
  </conditionalFormatting>
  <conditionalFormatting sqref="G1055:H1055">
    <cfRule type="cellIs" dxfId="23463" priority="35662" operator="lessThan">
      <formula>0</formula>
    </cfRule>
    <cfRule type="cellIs" dxfId="23462" priority="35663" operator="lessThan">
      <formula>0</formula>
    </cfRule>
  </conditionalFormatting>
  <conditionalFormatting sqref="I1055">
    <cfRule type="expression" dxfId="23461" priority="35661">
      <formula>$I1055=0</formula>
    </cfRule>
  </conditionalFormatting>
  <conditionalFormatting sqref="J1055">
    <cfRule type="expression" dxfId="23460" priority="35660">
      <formula>$I1055=0</formula>
    </cfRule>
  </conditionalFormatting>
  <conditionalFormatting sqref="K1055">
    <cfRule type="expression" dxfId="23459" priority="35657">
      <formula>$I1055=0</formula>
    </cfRule>
  </conditionalFormatting>
  <conditionalFormatting sqref="M1055">
    <cfRule type="expression" dxfId="23458" priority="35653">
      <formula>$I1055=0</formula>
    </cfRule>
  </conditionalFormatting>
  <conditionalFormatting sqref="N1055:P1055">
    <cfRule type="expression" dxfId="23457" priority="35652">
      <formula>$I1055=0</formula>
    </cfRule>
  </conditionalFormatting>
  <conditionalFormatting sqref="O1055:P1055">
    <cfRule type="cellIs" dxfId="23456" priority="35650" operator="lessThan">
      <formula>0</formula>
    </cfRule>
    <cfRule type="cellIs" dxfId="23455" priority="35651" operator="lessThan">
      <formula>0</formula>
    </cfRule>
  </conditionalFormatting>
  <conditionalFormatting sqref="Q1055">
    <cfRule type="expression" dxfId="23454" priority="35649">
      <formula>$I1055=0</formula>
    </cfRule>
  </conditionalFormatting>
  <conditionalFormatting sqref="R1055:T1055">
    <cfRule type="expression" dxfId="23453" priority="35648">
      <formula>$I1055=0</formula>
    </cfRule>
  </conditionalFormatting>
  <conditionalFormatting sqref="S1055:T1055">
    <cfRule type="cellIs" dxfId="23452" priority="35646" operator="lessThan">
      <formula>0</formula>
    </cfRule>
    <cfRule type="cellIs" dxfId="23451" priority="35647" operator="lessThan">
      <formula>0</formula>
    </cfRule>
  </conditionalFormatting>
  <conditionalFormatting sqref="U1055">
    <cfRule type="expression" dxfId="23450" priority="35645">
      <formula>$I1055=0</formula>
    </cfRule>
  </conditionalFormatting>
  <conditionalFormatting sqref="B1056">
    <cfRule type="expression" dxfId="23449" priority="35644">
      <formula>$I1056=0</formula>
    </cfRule>
  </conditionalFormatting>
  <conditionalFormatting sqref="F1056">
    <cfRule type="expression" dxfId="23448" priority="35643">
      <formula>$I1056=0</formula>
    </cfRule>
  </conditionalFormatting>
  <conditionalFormatting sqref="I1056">
    <cfRule type="expression" dxfId="23447" priority="35642">
      <formula>$I1056=0</formula>
    </cfRule>
  </conditionalFormatting>
  <conditionalFormatting sqref="K1056">
    <cfRule type="expression" dxfId="23446" priority="35641">
      <formula>$I1056=0</formula>
    </cfRule>
  </conditionalFormatting>
  <conditionalFormatting sqref="M1056">
    <cfRule type="expression" dxfId="23445" priority="35640">
      <formula>$I1056=0</formula>
    </cfRule>
  </conditionalFormatting>
  <conditionalFormatting sqref="Q1056">
    <cfRule type="expression" dxfId="23444" priority="35639">
      <formula>$I1056=0</formula>
    </cfRule>
  </conditionalFormatting>
  <conditionalFormatting sqref="U1056">
    <cfRule type="expression" dxfId="23443" priority="35638">
      <formula>$I1056=0</formula>
    </cfRule>
  </conditionalFormatting>
  <conditionalFormatting sqref="B1057">
    <cfRule type="expression" dxfId="23442" priority="35634">
      <formula>$I1057=0</formula>
    </cfRule>
  </conditionalFormatting>
  <conditionalFormatting sqref="C1057:E1057">
    <cfRule type="expression" dxfId="23441" priority="35633">
      <formula>$I1057=0</formula>
    </cfRule>
  </conditionalFormatting>
  <conditionalFormatting sqref="D1057:E1057">
    <cfRule type="cellIs" dxfId="23440" priority="35631" operator="lessThan">
      <formula>0</formula>
    </cfRule>
    <cfRule type="cellIs" dxfId="23439" priority="35632" operator="lessThan">
      <formula>0</formula>
    </cfRule>
  </conditionalFormatting>
  <conditionalFormatting sqref="F1057">
    <cfRule type="expression" dxfId="23438" priority="35630">
      <formula>$I1057=0</formula>
    </cfRule>
  </conditionalFormatting>
  <conditionalFormatting sqref="G1057:H1057">
    <cfRule type="cellIs" dxfId="23437" priority="35627" operator="lessThan">
      <formula>0</formula>
    </cfRule>
    <cfRule type="cellIs" dxfId="23436" priority="35628" operator="lessThan">
      <formula>0</formula>
    </cfRule>
  </conditionalFormatting>
  <conditionalFormatting sqref="I1057">
    <cfRule type="expression" dxfId="23435" priority="35626">
      <formula>$I1057=0</formula>
    </cfRule>
  </conditionalFormatting>
  <conditionalFormatting sqref="J1057">
    <cfRule type="expression" dxfId="23434" priority="35625">
      <formula>$I1057=0</formula>
    </cfRule>
  </conditionalFormatting>
  <conditionalFormatting sqref="K1057">
    <cfRule type="expression" dxfId="23433" priority="35622">
      <formula>$I1057=0</formula>
    </cfRule>
  </conditionalFormatting>
  <conditionalFormatting sqref="M1057">
    <cfRule type="expression" dxfId="23432" priority="35618">
      <formula>$I1057=0</formula>
    </cfRule>
  </conditionalFormatting>
  <conditionalFormatting sqref="N1057:P1057">
    <cfRule type="expression" dxfId="23431" priority="35617">
      <formula>$I1057=0</formula>
    </cfRule>
  </conditionalFormatting>
  <conditionalFormatting sqref="O1057:P1057">
    <cfRule type="cellIs" dxfId="23430" priority="35615" operator="lessThan">
      <formula>0</formula>
    </cfRule>
    <cfRule type="cellIs" dxfId="23429" priority="35616" operator="lessThan">
      <formula>0</formula>
    </cfRule>
  </conditionalFormatting>
  <conditionalFormatting sqref="Q1057">
    <cfRule type="expression" dxfId="23428" priority="35614">
      <formula>$I1057=0</formula>
    </cfRule>
  </conditionalFormatting>
  <conditionalFormatting sqref="R1057:T1057">
    <cfRule type="expression" dxfId="23427" priority="35613">
      <formula>$I1057=0</formula>
    </cfRule>
  </conditionalFormatting>
  <conditionalFormatting sqref="S1057:T1057">
    <cfRule type="cellIs" dxfId="23426" priority="35611" operator="lessThan">
      <formula>0</formula>
    </cfRule>
    <cfRule type="cellIs" dxfId="23425" priority="35612" operator="lessThan">
      <formula>0</formula>
    </cfRule>
  </conditionalFormatting>
  <conditionalFormatting sqref="U1057">
    <cfRule type="expression" dxfId="23424" priority="35610">
      <formula>$I1057=0</formula>
    </cfRule>
  </conditionalFormatting>
  <conditionalFormatting sqref="B1058">
    <cfRule type="expression" dxfId="23423" priority="35609">
      <formula>$I1058=0</formula>
    </cfRule>
  </conditionalFormatting>
  <conditionalFormatting sqref="F1058">
    <cfRule type="expression" dxfId="23422" priority="35608">
      <formula>$I1058=0</formula>
    </cfRule>
  </conditionalFormatting>
  <conditionalFormatting sqref="I1058">
    <cfRule type="expression" dxfId="23421" priority="35607">
      <formula>$I1058=0</formula>
    </cfRule>
  </conditionalFormatting>
  <conditionalFormatting sqref="K1058">
    <cfRule type="expression" dxfId="23420" priority="35606">
      <formula>$I1058=0</formula>
    </cfRule>
  </conditionalFormatting>
  <conditionalFormatting sqref="M1058">
    <cfRule type="expression" dxfId="23419" priority="35605">
      <formula>$I1058=0</formula>
    </cfRule>
  </conditionalFormatting>
  <conditionalFormatting sqref="Q1058">
    <cfRule type="expression" dxfId="23418" priority="35604">
      <formula>$I1058=0</formula>
    </cfRule>
  </conditionalFormatting>
  <conditionalFormatting sqref="U1058">
    <cfRule type="expression" dxfId="23417" priority="35603">
      <formula>$I1058=0</formula>
    </cfRule>
  </conditionalFormatting>
  <conditionalFormatting sqref="B1059">
    <cfRule type="expression" dxfId="23416" priority="35599">
      <formula>$I1059=0</formula>
    </cfRule>
  </conditionalFormatting>
  <conditionalFormatting sqref="C1059:E1059">
    <cfRule type="expression" dxfId="23415" priority="35598">
      <formula>$I1059=0</formula>
    </cfRule>
  </conditionalFormatting>
  <conditionalFormatting sqref="D1059:E1059">
    <cfRule type="cellIs" dxfId="23414" priority="35596" operator="lessThan">
      <formula>0</formula>
    </cfRule>
    <cfRule type="cellIs" dxfId="23413" priority="35597" operator="lessThan">
      <formula>0</formula>
    </cfRule>
  </conditionalFormatting>
  <conditionalFormatting sqref="F1059">
    <cfRule type="expression" dxfId="23412" priority="35595">
      <formula>$I1059=0</formula>
    </cfRule>
  </conditionalFormatting>
  <conditionalFormatting sqref="G1059:H1059">
    <cfRule type="cellIs" dxfId="23411" priority="35592" operator="lessThan">
      <formula>0</formula>
    </cfRule>
    <cfRule type="cellIs" dxfId="23410" priority="35593" operator="lessThan">
      <formula>0</formula>
    </cfRule>
  </conditionalFormatting>
  <conditionalFormatting sqref="I1059">
    <cfRule type="expression" dxfId="23409" priority="35591">
      <formula>$I1059=0</formula>
    </cfRule>
  </conditionalFormatting>
  <conditionalFormatting sqref="J1059">
    <cfRule type="expression" dxfId="23408" priority="35590">
      <formula>$I1059=0</formula>
    </cfRule>
  </conditionalFormatting>
  <conditionalFormatting sqref="K1059">
    <cfRule type="expression" dxfId="23407" priority="35587">
      <formula>$I1059=0</formula>
    </cfRule>
  </conditionalFormatting>
  <conditionalFormatting sqref="M1059">
    <cfRule type="expression" dxfId="23406" priority="35583">
      <formula>$I1059=0</formula>
    </cfRule>
  </conditionalFormatting>
  <conditionalFormatting sqref="N1059:P1059">
    <cfRule type="expression" dxfId="23405" priority="35582">
      <formula>$I1059=0</formula>
    </cfRule>
  </conditionalFormatting>
  <conditionalFormatting sqref="O1059:P1059">
    <cfRule type="cellIs" dxfId="23404" priority="35580" operator="lessThan">
      <formula>0</formula>
    </cfRule>
    <cfRule type="cellIs" dxfId="23403" priority="35581" operator="lessThan">
      <formula>0</formula>
    </cfRule>
  </conditionalFormatting>
  <conditionalFormatting sqref="Q1059">
    <cfRule type="expression" dxfId="23402" priority="35579">
      <formula>$I1059=0</formula>
    </cfRule>
  </conditionalFormatting>
  <conditionalFormatting sqref="R1059:T1059">
    <cfRule type="expression" dxfId="23401" priority="35578">
      <formula>$I1059=0</formula>
    </cfRule>
  </conditionalFormatting>
  <conditionalFormatting sqref="S1059:T1059">
    <cfRule type="cellIs" dxfId="23400" priority="35576" operator="lessThan">
      <formula>0</formula>
    </cfRule>
    <cfRule type="cellIs" dxfId="23399" priority="35577" operator="lessThan">
      <formula>0</formula>
    </cfRule>
  </conditionalFormatting>
  <conditionalFormatting sqref="U1059">
    <cfRule type="expression" dxfId="23398" priority="35575">
      <formula>$I1059=0</formula>
    </cfRule>
  </conditionalFormatting>
  <conditionalFormatting sqref="B1060">
    <cfRule type="expression" dxfId="23397" priority="35574">
      <formula>$I1060=0</formula>
    </cfRule>
  </conditionalFormatting>
  <conditionalFormatting sqref="F1060">
    <cfRule type="expression" dxfId="23396" priority="35573">
      <formula>$I1060=0</formula>
    </cfRule>
  </conditionalFormatting>
  <conditionalFormatting sqref="I1060">
    <cfRule type="expression" dxfId="23395" priority="35572">
      <formula>$I1060=0</formula>
    </cfRule>
  </conditionalFormatting>
  <conditionalFormatting sqref="K1060">
    <cfRule type="expression" dxfId="23394" priority="35571">
      <formula>$I1060=0</formula>
    </cfRule>
  </conditionalFormatting>
  <conditionalFormatting sqref="M1060">
    <cfRule type="expression" dxfId="23393" priority="35570">
      <formula>$I1060=0</formula>
    </cfRule>
  </conditionalFormatting>
  <conditionalFormatting sqref="Q1060">
    <cfRule type="expression" dxfId="23392" priority="35569">
      <formula>$I1060=0</formula>
    </cfRule>
  </conditionalFormatting>
  <conditionalFormatting sqref="U1060">
    <cfRule type="expression" dxfId="23391" priority="35568">
      <formula>$I1060=0</formula>
    </cfRule>
  </conditionalFormatting>
  <conditionalFormatting sqref="B1061">
    <cfRule type="expression" dxfId="23390" priority="35564">
      <formula>$I1061=0</formula>
    </cfRule>
  </conditionalFormatting>
  <conditionalFormatting sqref="C1061:E1061">
    <cfRule type="expression" dxfId="23389" priority="35563">
      <formula>$I1061=0</formula>
    </cfRule>
  </conditionalFormatting>
  <conditionalFormatting sqref="D1061:E1061">
    <cfRule type="cellIs" dxfId="23388" priority="35561" operator="lessThan">
      <formula>0</formula>
    </cfRule>
    <cfRule type="cellIs" dxfId="23387" priority="35562" operator="lessThan">
      <formula>0</formula>
    </cfRule>
  </conditionalFormatting>
  <conditionalFormatting sqref="F1061">
    <cfRule type="expression" dxfId="23386" priority="35560">
      <formula>$I1061=0</formula>
    </cfRule>
  </conditionalFormatting>
  <conditionalFormatting sqref="G1061:H1061">
    <cfRule type="cellIs" dxfId="23385" priority="35557" operator="lessThan">
      <formula>0</formula>
    </cfRule>
    <cfRule type="cellIs" dxfId="23384" priority="35558" operator="lessThan">
      <formula>0</formula>
    </cfRule>
  </conditionalFormatting>
  <conditionalFormatting sqref="I1061">
    <cfRule type="expression" dxfId="23383" priority="35556">
      <formula>$I1061=0</formula>
    </cfRule>
  </conditionalFormatting>
  <conditionalFormatting sqref="J1061">
    <cfRule type="expression" dxfId="23382" priority="35555">
      <formula>$I1061=0</formula>
    </cfRule>
  </conditionalFormatting>
  <conditionalFormatting sqref="K1061">
    <cfRule type="expression" dxfId="23381" priority="35552">
      <formula>$I1061=0</formula>
    </cfRule>
  </conditionalFormatting>
  <conditionalFormatting sqref="M1061">
    <cfRule type="expression" dxfId="23380" priority="35548">
      <formula>$I1061=0</formula>
    </cfRule>
  </conditionalFormatting>
  <conditionalFormatting sqref="N1061:P1061">
    <cfRule type="expression" dxfId="23379" priority="35547">
      <formula>$I1061=0</formula>
    </cfRule>
  </conditionalFormatting>
  <conditionalFormatting sqref="O1061:P1061">
    <cfRule type="cellIs" dxfId="23378" priority="35545" operator="lessThan">
      <formula>0</formula>
    </cfRule>
    <cfRule type="cellIs" dxfId="23377" priority="35546" operator="lessThan">
      <formula>0</formula>
    </cfRule>
  </conditionalFormatting>
  <conditionalFormatting sqref="Q1061">
    <cfRule type="expression" dxfId="23376" priority="35544">
      <formula>$I1061=0</formula>
    </cfRule>
  </conditionalFormatting>
  <conditionalFormatting sqref="R1061:T1061">
    <cfRule type="expression" dxfId="23375" priority="35543">
      <formula>$I1061=0</formula>
    </cfRule>
  </conditionalFormatting>
  <conditionalFormatting sqref="S1061:T1061">
    <cfRule type="cellIs" dxfId="23374" priority="35541" operator="lessThan">
      <formula>0</formula>
    </cfRule>
    <cfRule type="cellIs" dxfId="23373" priority="35542" operator="lessThan">
      <formula>0</formula>
    </cfRule>
  </conditionalFormatting>
  <conditionalFormatting sqref="U1061">
    <cfRule type="expression" dxfId="23372" priority="35540">
      <formula>$I1061=0</formula>
    </cfRule>
  </conditionalFormatting>
  <conditionalFormatting sqref="B1062">
    <cfRule type="expression" dxfId="23371" priority="35539">
      <formula>$I1062=0</formula>
    </cfRule>
  </conditionalFormatting>
  <conditionalFormatting sqref="F1062">
    <cfRule type="expression" dxfId="23370" priority="35538">
      <formula>$I1062=0</formula>
    </cfRule>
  </conditionalFormatting>
  <conditionalFormatting sqref="I1062">
    <cfRule type="expression" dxfId="23369" priority="35537">
      <formula>$I1062=0</formula>
    </cfRule>
  </conditionalFormatting>
  <conditionalFormatting sqref="K1062">
    <cfRule type="expression" dxfId="23368" priority="35536">
      <formula>$I1062=0</formula>
    </cfRule>
  </conditionalFormatting>
  <conditionalFormatting sqref="M1062">
    <cfRule type="expression" dxfId="23367" priority="35535">
      <formula>$I1062=0</formula>
    </cfRule>
  </conditionalFormatting>
  <conditionalFormatting sqref="Q1062">
    <cfRule type="expression" dxfId="23366" priority="35534">
      <formula>$I1062=0</formula>
    </cfRule>
  </conditionalFormatting>
  <conditionalFormatting sqref="U1062">
    <cfRule type="expression" dxfId="23365" priority="35533">
      <formula>$I1062=0</formula>
    </cfRule>
  </conditionalFormatting>
  <conditionalFormatting sqref="B1063">
    <cfRule type="expression" dxfId="23364" priority="35529">
      <formula>$I1063=0</formula>
    </cfRule>
  </conditionalFormatting>
  <conditionalFormatting sqref="C1063:E1063">
    <cfRule type="expression" dxfId="23363" priority="35528">
      <formula>$I1063=0</formula>
    </cfRule>
  </conditionalFormatting>
  <conditionalFormatting sqref="D1063:E1063">
    <cfRule type="cellIs" dxfId="23362" priority="35526" operator="lessThan">
      <formula>0</formula>
    </cfRule>
    <cfRule type="cellIs" dxfId="23361" priority="35527" operator="lessThan">
      <formula>0</formula>
    </cfRule>
  </conditionalFormatting>
  <conditionalFormatting sqref="F1063">
    <cfRule type="expression" dxfId="23360" priority="35525">
      <formula>$I1063=0</formula>
    </cfRule>
  </conditionalFormatting>
  <conditionalFormatting sqref="G1063:H1063">
    <cfRule type="cellIs" dxfId="23359" priority="35522" operator="lessThan">
      <formula>0</formula>
    </cfRule>
    <cfRule type="cellIs" dxfId="23358" priority="35523" operator="lessThan">
      <formula>0</formula>
    </cfRule>
  </conditionalFormatting>
  <conditionalFormatting sqref="I1063">
    <cfRule type="expression" dxfId="23357" priority="35521">
      <formula>$I1063=0</formula>
    </cfRule>
  </conditionalFormatting>
  <conditionalFormatting sqref="J1063">
    <cfRule type="expression" dxfId="23356" priority="35520">
      <formula>$I1063=0</formula>
    </cfRule>
  </conditionalFormatting>
  <conditionalFormatting sqref="K1063">
    <cfRule type="expression" dxfId="23355" priority="35517">
      <formula>$I1063=0</formula>
    </cfRule>
  </conditionalFormatting>
  <conditionalFormatting sqref="M1063">
    <cfRule type="expression" dxfId="23354" priority="35513">
      <formula>$I1063=0</formula>
    </cfRule>
  </conditionalFormatting>
  <conditionalFormatting sqref="N1063:P1063">
    <cfRule type="expression" dxfId="23353" priority="35512">
      <formula>$I1063=0</formula>
    </cfRule>
  </conditionalFormatting>
  <conditionalFormatting sqref="O1063:P1063">
    <cfRule type="cellIs" dxfId="23352" priority="35510" operator="lessThan">
      <formula>0</formula>
    </cfRule>
    <cfRule type="cellIs" dxfId="23351" priority="35511" operator="lessThan">
      <formula>0</formula>
    </cfRule>
  </conditionalFormatting>
  <conditionalFormatting sqref="Q1063">
    <cfRule type="expression" dxfId="23350" priority="35509">
      <formula>$I1063=0</formula>
    </cfRule>
  </conditionalFormatting>
  <conditionalFormatting sqref="R1063:T1063">
    <cfRule type="expression" dxfId="23349" priority="35508">
      <formula>$I1063=0</formula>
    </cfRule>
  </conditionalFormatting>
  <conditionalFormatting sqref="S1063:T1063">
    <cfRule type="cellIs" dxfId="23348" priority="35506" operator="lessThan">
      <formula>0</formula>
    </cfRule>
    <cfRule type="cellIs" dxfId="23347" priority="35507" operator="lessThan">
      <formula>0</formula>
    </cfRule>
  </conditionalFormatting>
  <conditionalFormatting sqref="U1063">
    <cfRule type="expression" dxfId="23346" priority="35505">
      <formula>$I1063=0</formula>
    </cfRule>
  </conditionalFormatting>
  <conditionalFormatting sqref="B1064">
    <cfRule type="expression" dxfId="23345" priority="35504">
      <formula>$I1064=0</formula>
    </cfRule>
  </conditionalFormatting>
  <conditionalFormatting sqref="F1064">
    <cfRule type="expression" dxfId="23344" priority="35503">
      <formula>$I1064=0</formula>
    </cfRule>
  </conditionalFormatting>
  <conditionalFormatting sqref="I1064">
    <cfRule type="expression" dxfId="23343" priority="35502">
      <formula>$I1064=0</formula>
    </cfRule>
  </conditionalFormatting>
  <conditionalFormatting sqref="K1064">
    <cfRule type="expression" dxfId="23342" priority="35501">
      <formula>$I1064=0</formula>
    </cfRule>
  </conditionalFormatting>
  <conditionalFormatting sqref="M1064">
    <cfRule type="expression" dxfId="23341" priority="35500">
      <formula>$I1064=0</formula>
    </cfRule>
  </conditionalFormatting>
  <conditionalFormatting sqref="Q1064">
    <cfRule type="expression" dxfId="23340" priority="35499">
      <formula>$I1064=0</formula>
    </cfRule>
  </conditionalFormatting>
  <conditionalFormatting sqref="U1064">
    <cfRule type="expression" dxfId="23339" priority="35498">
      <formula>$I1064=0</formula>
    </cfRule>
  </conditionalFormatting>
  <conditionalFormatting sqref="B1065">
    <cfRule type="expression" dxfId="23338" priority="35494">
      <formula>$I1065=0</formula>
    </cfRule>
  </conditionalFormatting>
  <conditionalFormatting sqref="C1065:E1065">
    <cfRule type="expression" dxfId="23337" priority="35493">
      <formula>$I1065=0</formula>
    </cfRule>
  </conditionalFormatting>
  <conditionalFormatting sqref="D1065:E1065">
    <cfRule type="cellIs" dxfId="23336" priority="35491" operator="lessThan">
      <formula>0</formula>
    </cfRule>
    <cfRule type="cellIs" dxfId="23335" priority="35492" operator="lessThan">
      <formula>0</formula>
    </cfRule>
  </conditionalFormatting>
  <conditionalFormatting sqref="F1065">
    <cfRule type="expression" dxfId="23334" priority="35490">
      <formula>$I1065=0</formula>
    </cfRule>
  </conditionalFormatting>
  <conditionalFormatting sqref="G1065:H1065">
    <cfRule type="cellIs" dxfId="23333" priority="35487" operator="lessThan">
      <formula>0</formula>
    </cfRule>
    <cfRule type="cellIs" dxfId="23332" priority="35488" operator="lessThan">
      <formula>0</formula>
    </cfRule>
  </conditionalFormatting>
  <conditionalFormatting sqref="I1065">
    <cfRule type="expression" dxfId="23331" priority="35486">
      <formula>$I1065=0</formula>
    </cfRule>
  </conditionalFormatting>
  <conditionalFormatting sqref="J1065">
    <cfRule type="expression" dxfId="23330" priority="35485">
      <formula>$I1065=0</formula>
    </cfRule>
  </conditionalFormatting>
  <conditionalFormatting sqref="K1065">
    <cfRule type="expression" dxfId="23329" priority="35482">
      <formula>$I1065=0</formula>
    </cfRule>
  </conditionalFormatting>
  <conditionalFormatting sqref="M1065">
    <cfRule type="expression" dxfId="23328" priority="35478">
      <formula>$I1065=0</formula>
    </cfRule>
  </conditionalFormatting>
  <conditionalFormatting sqref="N1065:P1065">
    <cfRule type="expression" dxfId="23327" priority="35477">
      <formula>$I1065=0</formula>
    </cfRule>
  </conditionalFormatting>
  <conditionalFormatting sqref="O1065:P1065">
    <cfRule type="cellIs" dxfId="23326" priority="35475" operator="lessThan">
      <formula>0</formula>
    </cfRule>
    <cfRule type="cellIs" dxfId="23325" priority="35476" operator="lessThan">
      <formula>0</formula>
    </cfRule>
  </conditionalFormatting>
  <conditionalFormatting sqref="Q1065">
    <cfRule type="expression" dxfId="23324" priority="35474">
      <formula>$I1065=0</formula>
    </cfRule>
  </conditionalFormatting>
  <conditionalFormatting sqref="R1065:T1065">
    <cfRule type="expression" dxfId="23323" priority="35473">
      <formula>$I1065=0</formula>
    </cfRule>
  </conditionalFormatting>
  <conditionalFormatting sqref="S1065:T1065">
    <cfRule type="cellIs" dxfId="23322" priority="35471" operator="lessThan">
      <formula>0</formula>
    </cfRule>
    <cfRule type="cellIs" dxfId="23321" priority="35472" operator="lessThan">
      <formula>0</formula>
    </cfRule>
  </conditionalFormatting>
  <conditionalFormatting sqref="U1065">
    <cfRule type="expression" dxfId="23320" priority="35470">
      <formula>$I1065=0</formula>
    </cfRule>
  </conditionalFormatting>
  <conditionalFormatting sqref="B1066">
    <cfRule type="expression" dxfId="23319" priority="35469">
      <formula>$I1066=0</formula>
    </cfRule>
  </conditionalFormatting>
  <conditionalFormatting sqref="F1066">
    <cfRule type="expression" dxfId="23318" priority="35468">
      <formula>$I1066=0</formula>
    </cfRule>
  </conditionalFormatting>
  <conditionalFormatting sqref="I1066">
    <cfRule type="expression" dxfId="23317" priority="35467">
      <formula>$I1066=0</formula>
    </cfRule>
  </conditionalFormatting>
  <conditionalFormatting sqref="K1066">
    <cfRule type="expression" dxfId="23316" priority="35466">
      <formula>$I1066=0</formula>
    </cfRule>
  </conditionalFormatting>
  <conditionalFormatting sqref="M1066">
    <cfRule type="expression" dxfId="23315" priority="35465">
      <formula>$I1066=0</formula>
    </cfRule>
  </conditionalFormatting>
  <conditionalFormatting sqref="Q1066">
    <cfRule type="expression" dxfId="23314" priority="35464">
      <formula>$I1066=0</formula>
    </cfRule>
  </conditionalFormatting>
  <conditionalFormatting sqref="U1066">
    <cfRule type="expression" dxfId="23313" priority="35463">
      <formula>$I1066=0</formula>
    </cfRule>
  </conditionalFormatting>
  <conditionalFormatting sqref="B1067">
    <cfRule type="expression" dxfId="23312" priority="35459">
      <formula>$I1067=0</formula>
    </cfRule>
  </conditionalFormatting>
  <conditionalFormatting sqref="C1067:E1067">
    <cfRule type="expression" dxfId="23311" priority="35458">
      <formula>$I1067=0</formula>
    </cfRule>
  </conditionalFormatting>
  <conditionalFormatting sqref="D1067:E1067">
    <cfRule type="cellIs" dxfId="23310" priority="35456" operator="lessThan">
      <formula>0</formula>
    </cfRule>
    <cfRule type="cellIs" dxfId="23309" priority="35457" operator="lessThan">
      <formula>0</formula>
    </cfRule>
  </conditionalFormatting>
  <conditionalFormatting sqref="F1067">
    <cfRule type="expression" dxfId="23308" priority="35455">
      <formula>$I1067=0</formula>
    </cfRule>
  </conditionalFormatting>
  <conditionalFormatting sqref="G1067:H1067">
    <cfRule type="cellIs" dxfId="23307" priority="35452" operator="lessThan">
      <formula>0</formula>
    </cfRule>
    <cfRule type="cellIs" dxfId="23306" priority="35453" operator="lessThan">
      <formula>0</formula>
    </cfRule>
  </conditionalFormatting>
  <conditionalFormatting sqref="I1067">
    <cfRule type="expression" dxfId="23305" priority="35451">
      <formula>$I1067=0</formula>
    </cfRule>
  </conditionalFormatting>
  <conditionalFormatting sqref="J1067">
    <cfRule type="expression" dxfId="23304" priority="35450">
      <formula>$I1067=0</formula>
    </cfRule>
  </conditionalFormatting>
  <conditionalFormatting sqref="K1067">
    <cfRule type="expression" dxfId="23303" priority="35447">
      <formula>$I1067=0</formula>
    </cfRule>
  </conditionalFormatting>
  <conditionalFormatting sqref="M1067">
    <cfRule type="expression" dxfId="23302" priority="35443">
      <formula>$I1067=0</formula>
    </cfRule>
  </conditionalFormatting>
  <conditionalFormatting sqref="N1067:P1067">
    <cfRule type="expression" dxfId="23301" priority="35442">
      <formula>$I1067=0</formula>
    </cfRule>
  </conditionalFormatting>
  <conditionalFormatting sqref="O1067:P1067">
    <cfRule type="cellIs" dxfId="23300" priority="35440" operator="lessThan">
      <formula>0</formula>
    </cfRule>
    <cfRule type="cellIs" dxfId="23299" priority="35441" operator="lessThan">
      <formula>0</formula>
    </cfRule>
  </conditionalFormatting>
  <conditionalFormatting sqref="Q1067">
    <cfRule type="expression" dxfId="23298" priority="35439">
      <formula>$I1067=0</formula>
    </cfRule>
  </conditionalFormatting>
  <conditionalFormatting sqref="R1067:T1067">
    <cfRule type="expression" dxfId="23297" priority="35438">
      <formula>$I1067=0</formula>
    </cfRule>
  </conditionalFormatting>
  <conditionalFormatting sqref="S1067:T1067">
    <cfRule type="cellIs" dxfId="23296" priority="35436" operator="lessThan">
      <formula>0</formula>
    </cfRule>
    <cfRule type="cellIs" dxfId="23295" priority="35437" operator="lessThan">
      <formula>0</formula>
    </cfRule>
  </conditionalFormatting>
  <conditionalFormatting sqref="U1067">
    <cfRule type="expression" dxfId="23294" priority="35435">
      <formula>$I1067=0</formula>
    </cfRule>
  </conditionalFormatting>
  <conditionalFormatting sqref="B1068">
    <cfRule type="expression" dxfId="23293" priority="35434">
      <formula>$I1068=0</formula>
    </cfRule>
  </conditionalFormatting>
  <conditionalFormatting sqref="F1068">
    <cfRule type="expression" dxfId="23292" priority="35433">
      <formula>$I1068=0</formula>
    </cfRule>
  </conditionalFormatting>
  <conditionalFormatting sqref="I1068">
    <cfRule type="expression" dxfId="23291" priority="35432">
      <formula>$I1068=0</formula>
    </cfRule>
  </conditionalFormatting>
  <conditionalFormatting sqref="K1068">
    <cfRule type="expression" dxfId="23290" priority="35431">
      <formula>$I1068=0</formula>
    </cfRule>
  </conditionalFormatting>
  <conditionalFormatting sqref="M1068">
    <cfRule type="expression" dxfId="23289" priority="35430">
      <formula>$I1068=0</formula>
    </cfRule>
  </conditionalFormatting>
  <conditionalFormatting sqref="Q1068">
    <cfRule type="expression" dxfId="23288" priority="35429">
      <formula>$I1068=0</formula>
    </cfRule>
  </conditionalFormatting>
  <conditionalFormatting sqref="U1068">
    <cfRule type="expression" dxfId="23287" priority="35428">
      <formula>$I1068=0</formula>
    </cfRule>
  </conditionalFormatting>
  <conditionalFormatting sqref="B1069">
    <cfRule type="expression" dxfId="23286" priority="35424">
      <formula>$I1069=0</formula>
    </cfRule>
  </conditionalFormatting>
  <conditionalFormatting sqref="C1069:E1069">
    <cfRule type="expression" dxfId="23285" priority="35423">
      <formula>$I1069=0</formula>
    </cfRule>
  </conditionalFormatting>
  <conditionalFormatting sqref="D1069:E1069">
    <cfRule type="cellIs" dxfId="23284" priority="35421" operator="lessThan">
      <formula>0</formula>
    </cfRule>
    <cfRule type="cellIs" dxfId="23283" priority="35422" operator="lessThan">
      <formula>0</formula>
    </cfRule>
  </conditionalFormatting>
  <conditionalFormatting sqref="F1069">
    <cfRule type="expression" dxfId="23282" priority="35420">
      <formula>$I1069=0</formula>
    </cfRule>
  </conditionalFormatting>
  <conditionalFormatting sqref="G1069:H1069">
    <cfRule type="cellIs" dxfId="23281" priority="35417" operator="lessThan">
      <formula>0</formula>
    </cfRule>
    <cfRule type="cellIs" dxfId="23280" priority="35418" operator="lessThan">
      <formula>0</formula>
    </cfRule>
  </conditionalFormatting>
  <conditionalFormatting sqref="I1069">
    <cfRule type="expression" dxfId="23279" priority="35416">
      <formula>$I1069=0</formula>
    </cfRule>
  </conditionalFormatting>
  <conditionalFormatting sqref="J1069">
    <cfRule type="expression" dxfId="23278" priority="35415">
      <formula>$I1069=0</formula>
    </cfRule>
  </conditionalFormatting>
  <conditionalFormatting sqref="K1069">
    <cfRule type="expression" dxfId="23277" priority="35412">
      <formula>$I1069=0</formula>
    </cfRule>
  </conditionalFormatting>
  <conditionalFormatting sqref="M1069">
    <cfRule type="expression" dxfId="23276" priority="35408">
      <formula>$I1069=0</formula>
    </cfRule>
  </conditionalFormatting>
  <conditionalFormatting sqref="N1069:P1069">
    <cfRule type="expression" dxfId="23275" priority="35407">
      <formula>$I1069=0</formula>
    </cfRule>
  </conditionalFormatting>
  <conditionalFormatting sqref="O1069:P1069">
    <cfRule type="cellIs" dxfId="23274" priority="35405" operator="lessThan">
      <formula>0</formula>
    </cfRule>
    <cfRule type="cellIs" dxfId="23273" priority="35406" operator="lessThan">
      <formula>0</formula>
    </cfRule>
  </conditionalFormatting>
  <conditionalFormatting sqref="Q1069">
    <cfRule type="expression" dxfId="23272" priority="35404">
      <formula>$I1069=0</formula>
    </cfRule>
  </conditionalFormatting>
  <conditionalFormatting sqref="R1069:T1069">
    <cfRule type="expression" dxfId="23271" priority="35403">
      <formula>$I1069=0</formula>
    </cfRule>
  </conditionalFormatting>
  <conditionalFormatting sqref="S1069:T1069">
    <cfRule type="cellIs" dxfId="23270" priority="35401" operator="lessThan">
      <formula>0</formula>
    </cfRule>
    <cfRule type="cellIs" dxfId="23269" priority="35402" operator="lessThan">
      <formula>0</formula>
    </cfRule>
  </conditionalFormatting>
  <conditionalFormatting sqref="U1069">
    <cfRule type="expression" dxfId="23268" priority="35400">
      <formula>$I1069=0</formula>
    </cfRule>
  </conditionalFormatting>
  <conditionalFormatting sqref="B1070">
    <cfRule type="expression" dxfId="23267" priority="35399">
      <formula>$I1070=0</formula>
    </cfRule>
  </conditionalFormatting>
  <conditionalFormatting sqref="F1070">
    <cfRule type="expression" dxfId="23266" priority="35398">
      <formula>$I1070=0</formula>
    </cfRule>
  </conditionalFormatting>
  <conditionalFormatting sqref="I1070">
    <cfRule type="expression" dxfId="23265" priority="35397">
      <formula>$I1070=0</formula>
    </cfRule>
  </conditionalFormatting>
  <conditionalFormatting sqref="K1070">
    <cfRule type="expression" dxfId="23264" priority="35396">
      <formula>$I1070=0</formula>
    </cfRule>
  </conditionalFormatting>
  <conditionalFormatting sqref="M1070">
    <cfRule type="expression" dxfId="23263" priority="35395">
      <formula>$I1070=0</formula>
    </cfRule>
  </conditionalFormatting>
  <conditionalFormatting sqref="Q1070">
    <cfRule type="expression" dxfId="23262" priority="35394">
      <formula>$I1070=0</formula>
    </cfRule>
  </conditionalFormatting>
  <conditionalFormatting sqref="U1070">
    <cfRule type="expression" dxfId="23261" priority="35393">
      <formula>$I1070=0</formula>
    </cfRule>
  </conditionalFormatting>
  <conditionalFormatting sqref="B1071">
    <cfRule type="expression" dxfId="23260" priority="35389">
      <formula>$I1071=0</formula>
    </cfRule>
  </conditionalFormatting>
  <conditionalFormatting sqref="C1071:E1071">
    <cfRule type="expression" dxfId="23259" priority="35388">
      <formula>$I1071=0</formula>
    </cfRule>
  </conditionalFormatting>
  <conditionalFormatting sqref="D1071:E1071">
    <cfRule type="cellIs" dxfId="23258" priority="35386" operator="lessThan">
      <formula>0</formula>
    </cfRule>
    <cfRule type="cellIs" dxfId="23257" priority="35387" operator="lessThan">
      <formula>0</formula>
    </cfRule>
  </conditionalFormatting>
  <conditionalFormatting sqref="F1071">
    <cfRule type="expression" dxfId="23256" priority="35385">
      <formula>$I1071=0</formula>
    </cfRule>
  </conditionalFormatting>
  <conditionalFormatting sqref="G1071:H1071">
    <cfRule type="cellIs" dxfId="23255" priority="35382" operator="lessThan">
      <formula>0</formula>
    </cfRule>
    <cfRule type="cellIs" dxfId="23254" priority="35383" operator="lessThan">
      <formula>0</formula>
    </cfRule>
  </conditionalFormatting>
  <conditionalFormatting sqref="I1071">
    <cfRule type="expression" dxfId="23253" priority="35381">
      <formula>$I1071=0</formula>
    </cfRule>
  </conditionalFormatting>
  <conditionalFormatting sqref="J1071">
    <cfRule type="expression" dxfId="23252" priority="35380">
      <formula>$I1071=0</formula>
    </cfRule>
  </conditionalFormatting>
  <conditionalFormatting sqref="K1071">
    <cfRule type="expression" dxfId="23251" priority="35377">
      <formula>$I1071=0</formula>
    </cfRule>
  </conditionalFormatting>
  <conditionalFormatting sqref="M1071">
    <cfRule type="expression" dxfId="23250" priority="35373">
      <formula>$I1071=0</formula>
    </cfRule>
  </conditionalFormatting>
  <conditionalFormatting sqref="N1071:P1071">
    <cfRule type="expression" dxfId="23249" priority="35372">
      <formula>$I1071=0</formula>
    </cfRule>
  </conditionalFormatting>
  <conditionalFormatting sqref="O1071:P1071">
    <cfRule type="cellIs" dxfId="23248" priority="35370" operator="lessThan">
      <formula>0</formula>
    </cfRule>
    <cfRule type="cellIs" dxfId="23247" priority="35371" operator="lessThan">
      <formula>0</formula>
    </cfRule>
  </conditionalFormatting>
  <conditionalFormatting sqref="Q1071">
    <cfRule type="expression" dxfId="23246" priority="35369">
      <formula>$I1071=0</formula>
    </cfRule>
  </conditionalFormatting>
  <conditionalFormatting sqref="R1071:T1071">
    <cfRule type="expression" dxfId="23245" priority="35368">
      <formula>$I1071=0</formula>
    </cfRule>
  </conditionalFormatting>
  <conditionalFormatting sqref="S1071:T1071">
    <cfRule type="cellIs" dxfId="23244" priority="35366" operator="lessThan">
      <formula>0</formula>
    </cfRule>
    <cfRule type="cellIs" dxfId="23243" priority="35367" operator="lessThan">
      <formula>0</formula>
    </cfRule>
  </conditionalFormatting>
  <conditionalFormatting sqref="U1071">
    <cfRule type="expression" dxfId="23242" priority="35365">
      <formula>$I1071=0</formula>
    </cfRule>
  </conditionalFormatting>
  <conditionalFormatting sqref="B1072">
    <cfRule type="expression" dxfId="23241" priority="35364">
      <formula>$I1072=0</formula>
    </cfRule>
  </conditionalFormatting>
  <conditionalFormatting sqref="F1072">
    <cfRule type="expression" dxfId="23240" priority="35363">
      <formula>$I1072=0</formula>
    </cfRule>
  </conditionalFormatting>
  <conditionalFormatting sqref="I1072">
    <cfRule type="expression" dxfId="23239" priority="35362">
      <formula>$I1072=0</formula>
    </cfRule>
  </conditionalFormatting>
  <conditionalFormatting sqref="K1072">
    <cfRule type="expression" dxfId="23238" priority="35361">
      <formula>$I1072=0</formula>
    </cfRule>
  </conditionalFormatting>
  <conditionalFormatting sqref="M1072">
    <cfRule type="expression" dxfId="23237" priority="35360">
      <formula>$I1072=0</formula>
    </cfRule>
  </conditionalFormatting>
  <conditionalFormatting sqref="Q1072">
    <cfRule type="expression" dxfId="23236" priority="35359">
      <formula>$I1072=0</formula>
    </cfRule>
  </conditionalFormatting>
  <conditionalFormatting sqref="U1072">
    <cfRule type="expression" dxfId="23235" priority="35358">
      <formula>$I1072=0</formula>
    </cfRule>
  </conditionalFormatting>
  <conditionalFormatting sqref="B1073">
    <cfRule type="expression" dxfId="23234" priority="35354">
      <formula>$I1073=0</formula>
    </cfRule>
  </conditionalFormatting>
  <conditionalFormatting sqref="C1073:E1073">
    <cfRule type="expression" dxfId="23233" priority="35353">
      <formula>$I1073=0</formula>
    </cfRule>
  </conditionalFormatting>
  <conditionalFormatting sqref="D1073:E1073">
    <cfRule type="cellIs" dxfId="23232" priority="35351" operator="lessThan">
      <formula>0</formula>
    </cfRule>
    <cfRule type="cellIs" dxfId="23231" priority="35352" operator="lessThan">
      <formula>0</formula>
    </cfRule>
  </conditionalFormatting>
  <conditionalFormatting sqref="F1073">
    <cfRule type="expression" dxfId="23230" priority="35350">
      <formula>$I1073=0</formula>
    </cfRule>
  </conditionalFormatting>
  <conditionalFormatting sqref="G1073:H1073">
    <cfRule type="cellIs" dxfId="23229" priority="35347" operator="lessThan">
      <formula>0</formula>
    </cfRule>
    <cfRule type="cellIs" dxfId="23228" priority="35348" operator="lessThan">
      <formula>0</formula>
    </cfRule>
  </conditionalFormatting>
  <conditionalFormatting sqref="I1073">
    <cfRule type="expression" dxfId="23227" priority="35346">
      <formula>$I1073=0</formula>
    </cfRule>
  </conditionalFormatting>
  <conditionalFormatting sqref="J1073">
    <cfRule type="expression" dxfId="23226" priority="35345">
      <formula>$I1073=0</formula>
    </cfRule>
  </conditionalFormatting>
  <conditionalFormatting sqref="K1073">
    <cfRule type="expression" dxfId="23225" priority="35342">
      <formula>$I1073=0</formula>
    </cfRule>
  </conditionalFormatting>
  <conditionalFormatting sqref="M1073">
    <cfRule type="expression" dxfId="23224" priority="35338">
      <formula>$I1073=0</formula>
    </cfRule>
  </conditionalFormatting>
  <conditionalFormatting sqref="N1073:P1073">
    <cfRule type="expression" dxfId="23223" priority="35337">
      <formula>$I1073=0</formula>
    </cfRule>
  </conditionalFormatting>
  <conditionalFormatting sqref="O1073:P1073">
    <cfRule type="cellIs" dxfId="23222" priority="35335" operator="lessThan">
      <formula>0</formula>
    </cfRule>
    <cfRule type="cellIs" dxfId="23221" priority="35336" operator="lessThan">
      <formula>0</formula>
    </cfRule>
  </conditionalFormatting>
  <conditionalFormatting sqref="Q1073">
    <cfRule type="expression" dxfId="23220" priority="35334">
      <formula>$I1073=0</formula>
    </cfRule>
  </conditionalFormatting>
  <conditionalFormatting sqref="R1073:T1073">
    <cfRule type="expression" dxfId="23219" priority="35333">
      <formula>$I1073=0</formula>
    </cfRule>
  </conditionalFormatting>
  <conditionalFormatting sqref="S1073:T1073">
    <cfRule type="cellIs" dxfId="23218" priority="35331" operator="lessThan">
      <formula>0</formula>
    </cfRule>
    <cfRule type="cellIs" dxfId="23217" priority="35332" operator="lessThan">
      <formula>0</formula>
    </cfRule>
  </conditionalFormatting>
  <conditionalFormatting sqref="U1073">
    <cfRule type="expression" dxfId="23216" priority="35330">
      <formula>$I1073=0</formula>
    </cfRule>
  </conditionalFormatting>
  <conditionalFormatting sqref="B1074">
    <cfRule type="expression" dxfId="23215" priority="35329">
      <formula>$I1074=0</formula>
    </cfRule>
  </conditionalFormatting>
  <conditionalFormatting sqref="F1074">
    <cfRule type="expression" dxfId="23214" priority="35328">
      <formula>$I1074=0</formula>
    </cfRule>
  </conditionalFormatting>
  <conditionalFormatting sqref="I1074">
    <cfRule type="expression" dxfId="23213" priority="35327">
      <formula>$I1074=0</formula>
    </cfRule>
  </conditionalFormatting>
  <conditionalFormatting sqref="K1074">
    <cfRule type="expression" dxfId="23212" priority="35326">
      <formula>$I1074=0</formula>
    </cfRule>
  </conditionalFormatting>
  <conditionalFormatting sqref="M1074">
    <cfRule type="expression" dxfId="23211" priority="35325">
      <formula>$I1074=0</formula>
    </cfRule>
  </conditionalFormatting>
  <conditionalFormatting sqref="Q1074">
    <cfRule type="expression" dxfId="23210" priority="35324">
      <formula>$I1074=0</formula>
    </cfRule>
  </conditionalFormatting>
  <conditionalFormatting sqref="U1074">
    <cfRule type="expression" dxfId="23209" priority="35323">
      <formula>$I1074=0</formula>
    </cfRule>
  </conditionalFormatting>
  <conditionalFormatting sqref="B1075">
    <cfRule type="expression" dxfId="23208" priority="35319">
      <formula>$I1075=0</formula>
    </cfRule>
  </conditionalFormatting>
  <conditionalFormatting sqref="C1075:E1075">
    <cfRule type="expression" dxfId="23207" priority="35318">
      <formula>$I1075=0</formula>
    </cfRule>
  </conditionalFormatting>
  <conditionalFormatting sqref="D1075:E1075">
    <cfRule type="cellIs" dxfId="23206" priority="35316" operator="lessThan">
      <formula>0</formula>
    </cfRule>
    <cfRule type="cellIs" dxfId="23205" priority="35317" operator="lessThan">
      <formula>0</formula>
    </cfRule>
  </conditionalFormatting>
  <conditionalFormatting sqref="F1075">
    <cfRule type="expression" dxfId="23204" priority="35315">
      <formula>$I1075=0</formula>
    </cfRule>
  </conditionalFormatting>
  <conditionalFormatting sqref="G1075:H1075">
    <cfRule type="cellIs" dxfId="23203" priority="35312" operator="lessThan">
      <formula>0</formula>
    </cfRule>
    <cfRule type="cellIs" dxfId="23202" priority="35313" operator="lessThan">
      <formula>0</formula>
    </cfRule>
  </conditionalFormatting>
  <conditionalFormatting sqref="I1075">
    <cfRule type="expression" dxfId="23201" priority="35311">
      <formula>$I1075=0</formula>
    </cfRule>
  </conditionalFormatting>
  <conditionalFormatting sqref="J1075">
    <cfRule type="expression" dxfId="23200" priority="35310">
      <formula>$I1075=0</formula>
    </cfRule>
  </conditionalFormatting>
  <conditionalFormatting sqref="K1075">
    <cfRule type="expression" dxfId="23199" priority="35307">
      <formula>$I1075=0</formula>
    </cfRule>
  </conditionalFormatting>
  <conditionalFormatting sqref="M1075">
    <cfRule type="expression" dxfId="23198" priority="35303">
      <formula>$I1075=0</formula>
    </cfRule>
  </conditionalFormatting>
  <conditionalFormatting sqref="N1075:P1075">
    <cfRule type="expression" dxfId="23197" priority="35302">
      <formula>$I1075=0</formula>
    </cfRule>
  </conditionalFormatting>
  <conditionalFormatting sqref="O1075:P1075">
    <cfRule type="cellIs" dxfId="23196" priority="35300" operator="lessThan">
      <formula>0</formula>
    </cfRule>
    <cfRule type="cellIs" dxfId="23195" priority="35301" operator="lessThan">
      <formula>0</formula>
    </cfRule>
  </conditionalFormatting>
  <conditionalFormatting sqref="Q1075">
    <cfRule type="expression" dxfId="23194" priority="35299">
      <formula>$I1075=0</formula>
    </cfRule>
  </conditionalFormatting>
  <conditionalFormatting sqref="R1075:T1075">
    <cfRule type="expression" dxfId="23193" priority="35298">
      <formula>$I1075=0</formula>
    </cfRule>
  </conditionalFormatting>
  <conditionalFormatting sqref="S1075:T1075">
    <cfRule type="cellIs" dxfId="23192" priority="35296" operator="lessThan">
      <formula>0</formula>
    </cfRule>
    <cfRule type="cellIs" dxfId="23191" priority="35297" operator="lessThan">
      <formula>0</formula>
    </cfRule>
  </conditionalFormatting>
  <conditionalFormatting sqref="U1075">
    <cfRule type="expression" dxfId="23190" priority="35295">
      <formula>$I1075=0</formula>
    </cfRule>
  </conditionalFormatting>
  <conditionalFormatting sqref="B1076">
    <cfRule type="expression" dxfId="23189" priority="35294">
      <formula>$I1076=0</formula>
    </cfRule>
  </conditionalFormatting>
  <conditionalFormatting sqref="F1076">
    <cfRule type="expression" dxfId="23188" priority="35293">
      <formula>$I1076=0</formula>
    </cfRule>
  </conditionalFormatting>
  <conditionalFormatting sqref="I1076">
    <cfRule type="expression" dxfId="23187" priority="35292">
      <formula>$I1076=0</formula>
    </cfRule>
  </conditionalFormatting>
  <conditionalFormatting sqref="K1076">
    <cfRule type="expression" dxfId="23186" priority="35291">
      <formula>$I1076=0</formula>
    </cfRule>
  </conditionalFormatting>
  <conditionalFormatting sqref="M1076">
    <cfRule type="expression" dxfId="23185" priority="35290">
      <formula>$I1076=0</formula>
    </cfRule>
  </conditionalFormatting>
  <conditionalFormatting sqref="Q1076">
    <cfRule type="expression" dxfId="23184" priority="35289">
      <formula>$I1076=0</formula>
    </cfRule>
  </conditionalFormatting>
  <conditionalFormatting sqref="U1076">
    <cfRule type="expression" dxfId="23183" priority="35288">
      <formula>$I1076=0</formula>
    </cfRule>
  </conditionalFormatting>
  <conditionalFormatting sqref="B1077">
    <cfRule type="expression" dxfId="23182" priority="35284">
      <formula>$I1077=0</formula>
    </cfRule>
  </conditionalFormatting>
  <conditionalFormatting sqref="C1077:E1077">
    <cfRule type="expression" dxfId="23181" priority="35283">
      <formula>$I1077=0</formula>
    </cfRule>
  </conditionalFormatting>
  <conditionalFormatting sqref="D1077:E1077">
    <cfRule type="cellIs" dxfId="23180" priority="35281" operator="lessThan">
      <formula>0</formula>
    </cfRule>
    <cfRule type="cellIs" dxfId="23179" priority="35282" operator="lessThan">
      <formula>0</formula>
    </cfRule>
  </conditionalFormatting>
  <conditionalFormatting sqref="F1077">
    <cfRule type="expression" dxfId="23178" priority="35280">
      <formula>$I1077=0</formula>
    </cfRule>
  </conditionalFormatting>
  <conditionalFormatting sqref="G1077:H1077">
    <cfRule type="cellIs" dxfId="23177" priority="35277" operator="lessThan">
      <formula>0</formula>
    </cfRule>
    <cfRule type="cellIs" dxfId="23176" priority="35278" operator="lessThan">
      <formula>0</formula>
    </cfRule>
  </conditionalFormatting>
  <conditionalFormatting sqref="I1077">
    <cfRule type="expression" dxfId="23175" priority="35276">
      <formula>$I1077=0</formula>
    </cfRule>
  </conditionalFormatting>
  <conditionalFormatting sqref="J1077">
    <cfRule type="expression" dxfId="23174" priority="35275">
      <formula>$I1077=0</formula>
    </cfRule>
  </conditionalFormatting>
  <conditionalFormatting sqref="K1077">
    <cfRule type="expression" dxfId="23173" priority="35272">
      <formula>$I1077=0</formula>
    </cfRule>
  </conditionalFormatting>
  <conditionalFormatting sqref="M1077">
    <cfRule type="expression" dxfId="23172" priority="35268">
      <formula>$I1077=0</formula>
    </cfRule>
  </conditionalFormatting>
  <conditionalFormatting sqref="N1077:P1077">
    <cfRule type="expression" dxfId="23171" priority="35267">
      <formula>$I1077=0</formula>
    </cfRule>
  </conditionalFormatting>
  <conditionalFormatting sqref="O1077:P1077">
    <cfRule type="cellIs" dxfId="23170" priority="35265" operator="lessThan">
      <formula>0</formula>
    </cfRule>
    <cfRule type="cellIs" dxfId="23169" priority="35266" operator="lessThan">
      <formula>0</formula>
    </cfRule>
  </conditionalFormatting>
  <conditionalFormatting sqref="Q1077">
    <cfRule type="expression" dxfId="23168" priority="35264">
      <formula>$I1077=0</formula>
    </cfRule>
  </conditionalFormatting>
  <conditionalFormatting sqref="R1077:T1077">
    <cfRule type="expression" dxfId="23167" priority="35263">
      <formula>$I1077=0</formula>
    </cfRule>
  </conditionalFormatting>
  <conditionalFormatting sqref="S1077:T1077">
    <cfRule type="cellIs" dxfId="23166" priority="35261" operator="lessThan">
      <formula>0</formula>
    </cfRule>
    <cfRule type="cellIs" dxfId="23165" priority="35262" operator="lessThan">
      <formula>0</formula>
    </cfRule>
  </conditionalFormatting>
  <conditionalFormatting sqref="U1077">
    <cfRule type="expression" dxfId="23164" priority="35260">
      <formula>$I1077=0</formula>
    </cfRule>
  </conditionalFormatting>
  <conditionalFormatting sqref="B1078">
    <cfRule type="expression" dxfId="23163" priority="35259">
      <formula>$I1078=0</formula>
    </cfRule>
  </conditionalFormatting>
  <conditionalFormatting sqref="F1078">
    <cfRule type="expression" dxfId="23162" priority="35258">
      <formula>$I1078=0</formula>
    </cfRule>
  </conditionalFormatting>
  <conditionalFormatting sqref="I1078">
    <cfRule type="expression" dxfId="23161" priority="35257">
      <formula>$I1078=0</formula>
    </cfRule>
  </conditionalFormatting>
  <conditionalFormatting sqref="K1078">
    <cfRule type="expression" dxfId="23160" priority="35256">
      <formula>$I1078=0</formula>
    </cfRule>
  </conditionalFormatting>
  <conditionalFormatting sqref="M1078">
    <cfRule type="expression" dxfId="23159" priority="35255">
      <formula>$I1078=0</formula>
    </cfRule>
  </conditionalFormatting>
  <conditionalFormatting sqref="Q1078">
    <cfRule type="expression" dxfId="23158" priority="35254">
      <formula>$I1078=0</formula>
    </cfRule>
  </conditionalFormatting>
  <conditionalFormatting sqref="U1078">
    <cfRule type="expression" dxfId="23157" priority="35253">
      <formula>$I1078=0</formula>
    </cfRule>
  </conditionalFormatting>
  <conditionalFormatting sqref="B1079">
    <cfRule type="expression" dxfId="23156" priority="35249">
      <formula>$I1079=0</formula>
    </cfRule>
  </conditionalFormatting>
  <conditionalFormatting sqref="C1079:E1079">
    <cfRule type="expression" dxfId="23155" priority="35248">
      <formula>$I1079=0</formula>
    </cfRule>
  </conditionalFormatting>
  <conditionalFormatting sqref="D1079:E1079">
    <cfRule type="cellIs" dxfId="23154" priority="35246" operator="lessThan">
      <formula>0</formula>
    </cfRule>
    <cfRule type="cellIs" dxfId="23153" priority="35247" operator="lessThan">
      <formula>0</formula>
    </cfRule>
  </conditionalFormatting>
  <conditionalFormatting sqref="F1079">
    <cfRule type="expression" dxfId="23152" priority="35245">
      <formula>$I1079=0</formula>
    </cfRule>
  </conditionalFormatting>
  <conditionalFormatting sqref="G1079:H1079">
    <cfRule type="cellIs" dxfId="23151" priority="35242" operator="lessThan">
      <formula>0</formula>
    </cfRule>
    <cfRule type="cellIs" dxfId="23150" priority="35243" operator="lessThan">
      <formula>0</formula>
    </cfRule>
  </conditionalFormatting>
  <conditionalFormatting sqref="I1079">
    <cfRule type="expression" dxfId="23149" priority="35241">
      <formula>$I1079=0</formula>
    </cfRule>
  </conditionalFormatting>
  <conditionalFormatting sqref="J1079">
    <cfRule type="expression" dxfId="23148" priority="35240">
      <formula>$I1079=0</formula>
    </cfRule>
  </conditionalFormatting>
  <conditionalFormatting sqref="K1079">
    <cfRule type="expression" dxfId="23147" priority="35237">
      <formula>$I1079=0</formula>
    </cfRule>
  </conditionalFormatting>
  <conditionalFormatting sqref="M1079">
    <cfRule type="expression" dxfId="23146" priority="35233">
      <formula>$I1079=0</formula>
    </cfRule>
  </conditionalFormatting>
  <conditionalFormatting sqref="N1079:P1079">
    <cfRule type="expression" dxfId="23145" priority="35232">
      <formula>$I1079=0</formula>
    </cfRule>
  </conditionalFormatting>
  <conditionalFormatting sqref="O1079:P1079">
    <cfRule type="cellIs" dxfId="23144" priority="35230" operator="lessThan">
      <formula>0</formula>
    </cfRule>
    <cfRule type="cellIs" dxfId="23143" priority="35231" operator="lessThan">
      <formula>0</formula>
    </cfRule>
  </conditionalFormatting>
  <conditionalFormatting sqref="Q1079">
    <cfRule type="expression" dxfId="23142" priority="35229">
      <formula>$I1079=0</formula>
    </cfRule>
  </conditionalFormatting>
  <conditionalFormatting sqref="R1079:T1079">
    <cfRule type="expression" dxfId="23141" priority="35228">
      <formula>$I1079=0</formula>
    </cfRule>
  </conditionalFormatting>
  <conditionalFormatting sqref="S1079:T1079">
    <cfRule type="cellIs" dxfId="23140" priority="35226" operator="lessThan">
      <formula>0</formula>
    </cfRule>
    <cfRule type="cellIs" dxfId="23139" priority="35227" operator="lessThan">
      <formula>0</formula>
    </cfRule>
  </conditionalFormatting>
  <conditionalFormatting sqref="U1079">
    <cfRule type="expression" dxfId="23138" priority="35225">
      <formula>$I1079=0</formula>
    </cfRule>
  </conditionalFormatting>
  <conditionalFormatting sqref="B1080">
    <cfRule type="expression" dxfId="23137" priority="35224">
      <formula>$I1080=0</formula>
    </cfRule>
  </conditionalFormatting>
  <conditionalFormatting sqref="F1080">
    <cfRule type="expression" dxfId="23136" priority="35223">
      <formula>$I1080=0</formula>
    </cfRule>
  </conditionalFormatting>
  <conditionalFormatting sqref="I1080">
    <cfRule type="expression" dxfId="23135" priority="35222">
      <formula>$I1080=0</formula>
    </cfRule>
  </conditionalFormatting>
  <conditionalFormatting sqref="K1080">
    <cfRule type="expression" dxfId="23134" priority="35221">
      <formula>$I1080=0</formula>
    </cfRule>
  </conditionalFormatting>
  <conditionalFormatting sqref="M1080">
    <cfRule type="expression" dxfId="23133" priority="35220">
      <formula>$I1080=0</formula>
    </cfRule>
  </conditionalFormatting>
  <conditionalFormatting sqref="Q1080">
    <cfRule type="expression" dxfId="23132" priority="35219">
      <formula>$I1080=0</formula>
    </cfRule>
  </conditionalFormatting>
  <conditionalFormatting sqref="U1080">
    <cfRule type="expression" dxfId="23131" priority="35218">
      <formula>$I1080=0</formula>
    </cfRule>
  </conditionalFormatting>
  <conditionalFormatting sqref="B1081">
    <cfRule type="expression" dxfId="23130" priority="35214">
      <formula>$I1081=0</formula>
    </cfRule>
  </conditionalFormatting>
  <conditionalFormatting sqref="C1081:E1081">
    <cfRule type="expression" dxfId="23129" priority="35213">
      <formula>$I1081=0</formula>
    </cfRule>
  </conditionalFormatting>
  <conditionalFormatting sqref="D1081:E1081">
    <cfRule type="cellIs" dxfId="23128" priority="35211" operator="lessThan">
      <formula>0</formula>
    </cfRule>
    <cfRule type="cellIs" dxfId="23127" priority="35212" operator="lessThan">
      <formula>0</formula>
    </cfRule>
  </conditionalFormatting>
  <conditionalFormatting sqref="F1081">
    <cfRule type="expression" dxfId="23126" priority="35210">
      <formula>$I1081=0</formula>
    </cfRule>
  </conditionalFormatting>
  <conditionalFormatting sqref="G1081:H1081">
    <cfRule type="cellIs" dxfId="23125" priority="35207" operator="lessThan">
      <formula>0</formula>
    </cfRule>
    <cfRule type="cellIs" dxfId="23124" priority="35208" operator="lessThan">
      <formula>0</formula>
    </cfRule>
  </conditionalFormatting>
  <conditionalFormatting sqref="I1081">
    <cfRule type="expression" dxfId="23123" priority="35206">
      <formula>$I1081=0</formula>
    </cfRule>
  </conditionalFormatting>
  <conditionalFormatting sqref="J1081">
    <cfRule type="expression" dxfId="23122" priority="35205">
      <formula>$I1081=0</formula>
    </cfRule>
  </conditionalFormatting>
  <conditionalFormatting sqref="K1081">
    <cfRule type="expression" dxfId="23121" priority="35202">
      <formula>$I1081=0</formula>
    </cfRule>
  </conditionalFormatting>
  <conditionalFormatting sqref="M1081">
    <cfRule type="expression" dxfId="23120" priority="35198">
      <formula>$I1081=0</formula>
    </cfRule>
  </conditionalFormatting>
  <conditionalFormatting sqref="N1081:P1081">
    <cfRule type="expression" dxfId="23119" priority="35197">
      <formula>$I1081=0</formula>
    </cfRule>
  </conditionalFormatting>
  <conditionalFormatting sqref="O1081:P1081">
    <cfRule type="cellIs" dxfId="23118" priority="35195" operator="lessThan">
      <formula>0</formula>
    </cfRule>
    <cfRule type="cellIs" dxfId="23117" priority="35196" operator="lessThan">
      <formula>0</formula>
    </cfRule>
  </conditionalFormatting>
  <conditionalFormatting sqref="Q1081">
    <cfRule type="expression" dxfId="23116" priority="35194">
      <formula>$I1081=0</formula>
    </cfRule>
  </conditionalFormatting>
  <conditionalFormatting sqref="R1081:T1081">
    <cfRule type="expression" dxfId="23115" priority="35193">
      <formula>$I1081=0</formula>
    </cfRule>
  </conditionalFormatting>
  <conditionalFormatting sqref="S1081:T1081">
    <cfRule type="cellIs" dxfId="23114" priority="35191" operator="lessThan">
      <formula>0</formula>
    </cfRule>
    <cfRule type="cellIs" dxfId="23113" priority="35192" operator="lessThan">
      <formula>0</formula>
    </cfRule>
  </conditionalFormatting>
  <conditionalFormatting sqref="U1081">
    <cfRule type="expression" dxfId="23112" priority="35190">
      <formula>$I1081=0</formula>
    </cfRule>
  </conditionalFormatting>
  <conditionalFormatting sqref="B1082">
    <cfRule type="expression" dxfId="23111" priority="35189">
      <formula>$I1082=0</formula>
    </cfRule>
  </conditionalFormatting>
  <conditionalFormatting sqref="F1082">
    <cfRule type="expression" dxfId="23110" priority="35188">
      <formula>$I1082=0</formula>
    </cfRule>
  </conditionalFormatting>
  <conditionalFormatting sqref="I1082">
    <cfRule type="expression" dxfId="23109" priority="35187">
      <formula>$I1082=0</formula>
    </cfRule>
  </conditionalFormatting>
  <conditionalFormatting sqref="K1082">
    <cfRule type="expression" dxfId="23108" priority="35186">
      <formula>$I1082=0</formula>
    </cfRule>
  </conditionalFormatting>
  <conditionalFormatting sqref="M1082">
    <cfRule type="expression" dxfId="23107" priority="35185">
      <formula>$I1082=0</formula>
    </cfRule>
  </conditionalFormatting>
  <conditionalFormatting sqref="Q1082">
    <cfRule type="expression" dxfId="23106" priority="35184">
      <formula>$I1082=0</formula>
    </cfRule>
  </conditionalFormatting>
  <conditionalFormatting sqref="U1082">
    <cfRule type="expression" dxfId="23105" priority="35183">
      <formula>$I1082=0</formula>
    </cfRule>
  </conditionalFormatting>
  <conditionalFormatting sqref="B1083">
    <cfRule type="expression" dxfId="23104" priority="35179">
      <formula>$I1083=0</formula>
    </cfRule>
  </conditionalFormatting>
  <conditionalFormatting sqref="C1083:E1083">
    <cfRule type="expression" dxfId="23103" priority="35178">
      <formula>$I1083=0</formula>
    </cfRule>
  </conditionalFormatting>
  <conditionalFormatting sqref="D1083:E1083">
    <cfRule type="cellIs" dxfId="23102" priority="35176" operator="lessThan">
      <formula>0</formula>
    </cfRule>
    <cfRule type="cellIs" dxfId="23101" priority="35177" operator="lessThan">
      <formula>0</formula>
    </cfRule>
  </conditionalFormatting>
  <conditionalFormatting sqref="F1083">
    <cfRule type="expression" dxfId="23100" priority="35175">
      <formula>$I1083=0</formula>
    </cfRule>
  </conditionalFormatting>
  <conditionalFormatting sqref="G1083:H1083">
    <cfRule type="cellIs" dxfId="23099" priority="35172" operator="lessThan">
      <formula>0</formula>
    </cfRule>
    <cfRule type="cellIs" dxfId="23098" priority="35173" operator="lessThan">
      <formula>0</formula>
    </cfRule>
  </conditionalFormatting>
  <conditionalFormatting sqref="I1083">
    <cfRule type="expression" dxfId="23097" priority="35171">
      <formula>$I1083=0</formula>
    </cfRule>
  </conditionalFormatting>
  <conditionalFormatting sqref="J1083">
    <cfRule type="expression" dxfId="23096" priority="35170">
      <formula>$I1083=0</formula>
    </cfRule>
  </conditionalFormatting>
  <conditionalFormatting sqref="K1083">
    <cfRule type="expression" dxfId="23095" priority="35167">
      <formula>$I1083=0</formula>
    </cfRule>
  </conditionalFormatting>
  <conditionalFormatting sqref="M1083">
    <cfRule type="expression" dxfId="23094" priority="35163">
      <formula>$I1083=0</formula>
    </cfRule>
  </conditionalFormatting>
  <conditionalFormatting sqref="N1083:P1083">
    <cfRule type="expression" dxfId="23093" priority="35162">
      <formula>$I1083=0</formula>
    </cfRule>
  </conditionalFormatting>
  <conditionalFormatting sqref="O1083:P1083">
    <cfRule type="cellIs" dxfId="23092" priority="35160" operator="lessThan">
      <formula>0</formula>
    </cfRule>
    <cfRule type="cellIs" dxfId="23091" priority="35161" operator="lessThan">
      <formula>0</formula>
    </cfRule>
  </conditionalFormatting>
  <conditionalFormatting sqref="Q1083">
    <cfRule type="expression" dxfId="23090" priority="35159">
      <formula>$I1083=0</formula>
    </cfRule>
  </conditionalFormatting>
  <conditionalFormatting sqref="R1083:T1083">
    <cfRule type="expression" dxfId="23089" priority="35158">
      <formula>$I1083=0</formula>
    </cfRule>
  </conditionalFormatting>
  <conditionalFormatting sqref="S1083:T1083">
    <cfRule type="cellIs" dxfId="23088" priority="35156" operator="lessThan">
      <formula>0</formula>
    </cfRule>
    <cfRule type="cellIs" dxfId="23087" priority="35157" operator="lessThan">
      <formula>0</formula>
    </cfRule>
  </conditionalFormatting>
  <conditionalFormatting sqref="U1083">
    <cfRule type="expression" dxfId="23086" priority="35155">
      <formula>$I1083=0</formula>
    </cfRule>
  </conditionalFormatting>
  <conditionalFormatting sqref="B1084">
    <cfRule type="expression" dxfId="23085" priority="35154">
      <formula>$I1084=0</formula>
    </cfRule>
  </conditionalFormatting>
  <conditionalFormatting sqref="F1084">
    <cfRule type="expression" dxfId="23084" priority="35153">
      <formula>$I1084=0</formula>
    </cfRule>
  </conditionalFormatting>
  <conditionalFormatting sqref="I1084">
    <cfRule type="expression" dxfId="23083" priority="35152">
      <formula>$I1084=0</formula>
    </cfRule>
  </conditionalFormatting>
  <conditionalFormatting sqref="K1084">
    <cfRule type="expression" dxfId="23082" priority="35151">
      <formula>$I1084=0</formula>
    </cfRule>
  </conditionalFormatting>
  <conditionalFormatting sqref="M1084">
    <cfRule type="expression" dxfId="23081" priority="35150">
      <formula>$I1084=0</formula>
    </cfRule>
  </conditionalFormatting>
  <conditionalFormatting sqref="Q1084">
    <cfRule type="expression" dxfId="23080" priority="35149">
      <formula>$I1084=0</formula>
    </cfRule>
  </conditionalFormatting>
  <conditionalFormatting sqref="U1084">
    <cfRule type="expression" dxfId="23079" priority="35148">
      <formula>$I1084=0</formula>
    </cfRule>
  </conditionalFormatting>
  <conditionalFormatting sqref="B1085">
    <cfRule type="expression" dxfId="23078" priority="35144">
      <formula>$I1085=0</formula>
    </cfRule>
  </conditionalFormatting>
  <conditionalFormatting sqref="C1085:E1085">
    <cfRule type="expression" dxfId="23077" priority="35143">
      <formula>$I1085=0</formula>
    </cfRule>
  </conditionalFormatting>
  <conditionalFormatting sqref="D1085:E1085">
    <cfRule type="cellIs" dxfId="23076" priority="35141" operator="lessThan">
      <formula>0</formula>
    </cfRule>
    <cfRule type="cellIs" dxfId="23075" priority="35142" operator="lessThan">
      <formula>0</formula>
    </cfRule>
  </conditionalFormatting>
  <conditionalFormatting sqref="F1085">
    <cfRule type="expression" dxfId="23074" priority="35140">
      <formula>$I1085=0</formula>
    </cfRule>
  </conditionalFormatting>
  <conditionalFormatting sqref="G1085:H1085">
    <cfRule type="cellIs" dxfId="23073" priority="35137" operator="lessThan">
      <formula>0</formula>
    </cfRule>
    <cfRule type="cellIs" dxfId="23072" priority="35138" operator="lessThan">
      <formula>0</formula>
    </cfRule>
  </conditionalFormatting>
  <conditionalFormatting sqref="I1085">
    <cfRule type="expression" dxfId="23071" priority="35136">
      <formula>$I1085=0</formula>
    </cfRule>
  </conditionalFormatting>
  <conditionalFormatting sqref="J1085">
    <cfRule type="expression" dxfId="23070" priority="35135">
      <formula>$I1085=0</formula>
    </cfRule>
  </conditionalFormatting>
  <conditionalFormatting sqref="K1085">
    <cfRule type="expression" dxfId="23069" priority="35132">
      <formula>$I1085=0</formula>
    </cfRule>
  </conditionalFormatting>
  <conditionalFormatting sqref="M1085">
    <cfRule type="expression" dxfId="23068" priority="35128">
      <formula>$I1085=0</formula>
    </cfRule>
  </conditionalFormatting>
  <conditionalFormatting sqref="N1085:P1085">
    <cfRule type="expression" dxfId="23067" priority="35127">
      <formula>$I1085=0</formula>
    </cfRule>
  </conditionalFormatting>
  <conditionalFormatting sqref="O1085:P1085">
    <cfRule type="cellIs" dxfId="23066" priority="35125" operator="lessThan">
      <formula>0</formula>
    </cfRule>
    <cfRule type="cellIs" dxfId="23065" priority="35126" operator="lessThan">
      <formula>0</formula>
    </cfRule>
  </conditionalFormatting>
  <conditionalFormatting sqref="Q1085">
    <cfRule type="expression" dxfId="23064" priority="35124">
      <formula>$I1085=0</formula>
    </cfRule>
  </conditionalFormatting>
  <conditionalFormatting sqref="R1085:T1085">
    <cfRule type="expression" dxfId="23063" priority="35123">
      <formula>$I1085=0</formula>
    </cfRule>
  </conditionalFormatting>
  <conditionalFormatting sqref="S1085:T1085">
    <cfRule type="cellIs" dxfId="23062" priority="35121" operator="lessThan">
      <formula>0</formula>
    </cfRule>
    <cfRule type="cellIs" dxfId="23061" priority="35122" operator="lessThan">
      <formula>0</formula>
    </cfRule>
  </conditionalFormatting>
  <conditionalFormatting sqref="U1085">
    <cfRule type="expression" dxfId="23060" priority="35120">
      <formula>$I1085=0</formula>
    </cfRule>
  </conditionalFormatting>
  <conditionalFormatting sqref="B1086">
    <cfRule type="expression" dxfId="23059" priority="35119">
      <formula>$I1086=0</formula>
    </cfRule>
  </conditionalFormatting>
  <conditionalFormatting sqref="F1086">
    <cfRule type="expression" dxfId="23058" priority="35118">
      <formula>$I1086=0</formula>
    </cfRule>
  </conditionalFormatting>
  <conditionalFormatting sqref="I1086">
    <cfRule type="expression" dxfId="23057" priority="35117">
      <formula>$I1086=0</formula>
    </cfRule>
  </conditionalFormatting>
  <conditionalFormatting sqref="K1086">
    <cfRule type="expression" dxfId="23056" priority="35116">
      <formula>$I1086=0</formula>
    </cfRule>
  </conditionalFormatting>
  <conditionalFormatting sqref="M1086">
    <cfRule type="expression" dxfId="23055" priority="35115">
      <formula>$I1086=0</formula>
    </cfRule>
  </conditionalFormatting>
  <conditionalFormatting sqref="Q1086">
    <cfRule type="expression" dxfId="23054" priority="35114">
      <formula>$I1086=0</formula>
    </cfRule>
  </conditionalFormatting>
  <conditionalFormatting sqref="U1086">
    <cfRule type="expression" dxfId="23053" priority="35113">
      <formula>$I1086=0</formula>
    </cfRule>
  </conditionalFormatting>
  <conditionalFormatting sqref="B1087">
    <cfRule type="expression" dxfId="23052" priority="35109">
      <formula>$I1087=0</formula>
    </cfRule>
  </conditionalFormatting>
  <conditionalFormatting sqref="C1087:E1087">
    <cfRule type="expression" dxfId="23051" priority="35108">
      <formula>$I1087=0</formula>
    </cfRule>
  </conditionalFormatting>
  <conditionalFormatting sqref="D1087:E1087">
    <cfRule type="cellIs" dxfId="23050" priority="35106" operator="lessThan">
      <formula>0</formula>
    </cfRule>
    <cfRule type="cellIs" dxfId="23049" priority="35107" operator="lessThan">
      <formula>0</formula>
    </cfRule>
  </conditionalFormatting>
  <conditionalFormatting sqref="F1087">
    <cfRule type="expression" dxfId="23048" priority="35105">
      <formula>$I1087=0</formula>
    </cfRule>
  </conditionalFormatting>
  <conditionalFormatting sqref="G1087:H1087">
    <cfRule type="cellIs" dxfId="23047" priority="35102" operator="lessThan">
      <formula>0</formula>
    </cfRule>
    <cfRule type="cellIs" dxfId="23046" priority="35103" operator="lessThan">
      <formula>0</formula>
    </cfRule>
  </conditionalFormatting>
  <conditionalFormatting sqref="I1087">
    <cfRule type="expression" dxfId="23045" priority="35101">
      <formula>$I1087=0</formula>
    </cfRule>
  </conditionalFormatting>
  <conditionalFormatting sqref="J1087">
    <cfRule type="expression" dxfId="23044" priority="35100">
      <formula>$I1087=0</formula>
    </cfRule>
  </conditionalFormatting>
  <conditionalFormatting sqref="K1087">
    <cfRule type="expression" dxfId="23043" priority="35097">
      <formula>$I1087=0</formula>
    </cfRule>
  </conditionalFormatting>
  <conditionalFormatting sqref="M1087">
    <cfRule type="expression" dxfId="23042" priority="35093">
      <formula>$I1087=0</formula>
    </cfRule>
  </conditionalFormatting>
  <conditionalFormatting sqref="N1087:P1087">
    <cfRule type="expression" dxfId="23041" priority="35092">
      <formula>$I1087=0</formula>
    </cfRule>
  </conditionalFormatting>
  <conditionalFormatting sqref="O1087:P1087">
    <cfRule type="cellIs" dxfId="23040" priority="35090" operator="lessThan">
      <formula>0</formula>
    </cfRule>
    <cfRule type="cellIs" dxfId="23039" priority="35091" operator="lessThan">
      <formula>0</formula>
    </cfRule>
  </conditionalFormatting>
  <conditionalFormatting sqref="Q1087">
    <cfRule type="expression" dxfId="23038" priority="35089">
      <formula>$I1087=0</formula>
    </cfRule>
  </conditionalFormatting>
  <conditionalFormatting sqref="R1087:T1087">
    <cfRule type="expression" dxfId="23037" priority="35088">
      <formula>$I1087=0</formula>
    </cfRule>
  </conditionalFormatting>
  <conditionalFormatting sqref="S1087:T1087">
    <cfRule type="cellIs" dxfId="23036" priority="35086" operator="lessThan">
      <formula>0</formula>
    </cfRule>
    <cfRule type="cellIs" dxfId="23035" priority="35087" operator="lessThan">
      <formula>0</formula>
    </cfRule>
  </conditionalFormatting>
  <conditionalFormatting sqref="U1087">
    <cfRule type="expression" dxfId="23034" priority="35085">
      <formula>$I1087=0</formula>
    </cfRule>
  </conditionalFormatting>
  <conditionalFormatting sqref="B1088">
    <cfRule type="expression" dxfId="23033" priority="35084">
      <formula>$I1088=0</formula>
    </cfRule>
  </conditionalFormatting>
  <conditionalFormatting sqref="F1088">
    <cfRule type="expression" dxfId="23032" priority="35083">
      <formula>$I1088=0</formula>
    </cfRule>
  </conditionalFormatting>
  <conditionalFormatting sqref="I1088">
    <cfRule type="expression" dxfId="23031" priority="35082">
      <formula>$I1088=0</formula>
    </cfRule>
  </conditionalFormatting>
  <conditionalFormatting sqref="K1088">
    <cfRule type="expression" dxfId="23030" priority="35081">
      <formula>$I1088=0</formula>
    </cfRule>
  </conditionalFormatting>
  <conditionalFormatting sqref="M1088">
    <cfRule type="expression" dxfId="23029" priority="35080">
      <formula>$I1088=0</formula>
    </cfRule>
  </conditionalFormatting>
  <conditionalFormatting sqref="Q1088">
    <cfRule type="expression" dxfId="23028" priority="35079">
      <formula>$I1088=0</formula>
    </cfRule>
  </conditionalFormatting>
  <conditionalFormatting sqref="U1088">
    <cfRule type="expression" dxfId="23027" priority="35078">
      <formula>$I1088=0</formula>
    </cfRule>
  </conditionalFormatting>
  <conditionalFormatting sqref="B1089">
    <cfRule type="expression" dxfId="23026" priority="35074">
      <formula>$I1089=0</formula>
    </cfRule>
  </conditionalFormatting>
  <conditionalFormatting sqref="C1089:E1089">
    <cfRule type="expression" dxfId="23025" priority="35073">
      <formula>$I1089=0</formula>
    </cfRule>
  </conditionalFormatting>
  <conditionalFormatting sqref="D1089:E1089">
    <cfRule type="cellIs" dxfId="23024" priority="35071" operator="lessThan">
      <formula>0</formula>
    </cfRule>
    <cfRule type="cellIs" dxfId="23023" priority="35072" operator="lessThan">
      <formula>0</formula>
    </cfRule>
  </conditionalFormatting>
  <conditionalFormatting sqref="F1089">
    <cfRule type="expression" dxfId="23022" priority="35070">
      <formula>$I1089=0</formula>
    </cfRule>
  </conditionalFormatting>
  <conditionalFormatting sqref="G1089:H1089">
    <cfRule type="cellIs" dxfId="23021" priority="35067" operator="lessThan">
      <formula>0</formula>
    </cfRule>
    <cfRule type="cellIs" dxfId="23020" priority="35068" operator="lessThan">
      <formula>0</formula>
    </cfRule>
  </conditionalFormatting>
  <conditionalFormatting sqref="I1089">
    <cfRule type="expression" dxfId="23019" priority="35066">
      <formula>$I1089=0</formula>
    </cfRule>
  </conditionalFormatting>
  <conditionalFormatting sqref="J1089">
    <cfRule type="expression" dxfId="23018" priority="35065">
      <formula>$I1089=0</formula>
    </cfRule>
  </conditionalFormatting>
  <conditionalFormatting sqref="K1089">
    <cfRule type="expression" dxfId="23017" priority="35062">
      <formula>$I1089=0</formula>
    </cfRule>
  </conditionalFormatting>
  <conditionalFormatting sqref="M1089">
    <cfRule type="expression" dxfId="23016" priority="35058">
      <formula>$I1089=0</formula>
    </cfRule>
  </conditionalFormatting>
  <conditionalFormatting sqref="N1089:P1089">
    <cfRule type="expression" dxfId="23015" priority="35057">
      <formula>$I1089=0</formula>
    </cfRule>
  </conditionalFormatting>
  <conditionalFormatting sqref="O1089:P1089">
    <cfRule type="cellIs" dxfId="23014" priority="35055" operator="lessThan">
      <formula>0</formula>
    </cfRule>
    <cfRule type="cellIs" dxfId="23013" priority="35056" operator="lessThan">
      <formula>0</formula>
    </cfRule>
  </conditionalFormatting>
  <conditionalFormatting sqref="Q1089">
    <cfRule type="expression" dxfId="23012" priority="35054">
      <formula>$I1089=0</formula>
    </cfRule>
  </conditionalFormatting>
  <conditionalFormatting sqref="R1089:T1089">
    <cfRule type="expression" dxfId="23011" priority="35053">
      <formula>$I1089=0</formula>
    </cfRule>
  </conditionalFormatting>
  <conditionalFormatting sqref="S1089:T1089">
    <cfRule type="cellIs" dxfId="23010" priority="35051" operator="lessThan">
      <formula>0</formula>
    </cfRule>
    <cfRule type="cellIs" dxfId="23009" priority="35052" operator="lessThan">
      <formula>0</formula>
    </cfRule>
  </conditionalFormatting>
  <conditionalFormatting sqref="U1089">
    <cfRule type="expression" dxfId="23008" priority="35050">
      <formula>$I1089=0</formula>
    </cfRule>
  </conditionalFormatting>
  <conditionalFormatting sqref="B1090">
    <cfRule type="expression" dxfId="23007" priority="35049">
      <formula>$I1090=0</formula>
    </cfRule>
  </conditionalFormatting>
  <conditionalFormatting sqref="F1090">
    <cfRule type="expression" dxfId="23006" priority="35048">
      <formula>$I1090=0</formula>
    </cfRule>
  </conditionalFormatting>
  <conditionalFormatting sqref="I1090">
    <cfRule type="expression" dxfId="23005" priority="35047">
      <formula>$I1090=0</formula>
    </cfRule>
  </conditionalFormatting>
  <conditionalFormatting sqref="K1090">
    <cfRule type="expression" dxfId="23004" priority="35046">
      <formula>$I1090=0</formula>
    </cfRule>
  </conditionalFormatting>
  <conditionalFormatting sqref="M1090">
    <cfRule type="expression" dxfId="23003" priority="35045">
      <formula>$I1090=0</formula>
    </cfRule>
  </conditionalFormatting>
  <conditionalFormatting sqref="Q1090">
    <cfRule type="expression" dxfId="23002" priority="35044">
      <formula>$I1090=0</formula>
    </cfRule>
  </conditionalFormatting>
  <conditionalFormatting sqref="U1090">
    <cfRule type="expression" dxfId="23001" priority="35043">
      <formula>$I1090=0</formula>
    </cfRule>
  </conditionalFormatting>
  <conditionalFormatting sqref="B1091">
    <cfRule type="expression" dxfId="23000" priority="35039">
      <formula>$I1091=0</formula>
    </cfRule>
  </conditionalFormatting>
  <conditionalFormatting sqref="C1091:E1091">
    <cfRule type="expression" dxfId="22999" priority="35038">
      <formula>$I1091=0</formula>
    </cfRule>
  </conditionalFormatting>
  <conditionalFormatting sqref="D1091:E1091">
    <cfRule type="cellIs" dxfId="22998" priority="35036" operator="lessThan">
      <formula>0</formula>
    </cfRule>
    <cfRule type="cellIs" dxfId="22997" priority="35037" operator="lessThan">
      <formula>0</formula>
    </cfRule>
  </conditionalFormatting>
  <conditionalFormatting sqref="F1091">
    <cfRule type="expression" dxfId="22996" priority="35035">
      <formula>$I1091=0</formula>
    </cfRule>
  </conditionalFormatting>
  <conditionalFormatting sqref="G1091:H1091">
    <cfRule type="cellIs" dxfId="22995" priority="35032" operator="lessThan">
      <formula>0</formula>
    </cfRule>
    <cfRule type="cellIs" dxfId="22994" priority="35033" operator="lessThan">
      <formula>0</formula>
    </cfRule>
  </conditionalFormatting>
  <conditionalFormatting sqref="I1091">
    <cfRule type="expression" dxfId="22993" priority="35031">
      <formula>$I1091=0</formula>
    </cfRule>
  </conditionalFormatting>
  <conditionalFormatting sqref="J1091">
    <cfRule type="expression" dxfId="22992" priority="35030">
      <formula>$I1091=0</formula>
    </cfRule>
  </conditionalFormatting>
  <conditionalFormatting sqref="K1091">
    <cfRule type="expression" dxfId="22991" priority="35027">
      <formula>$I1091=0</formula>
    </cfRule>
  </conditionalFormatting>
  <conditionalFormatting sqref="M1091">
    <cfRule type="expression" dxfId="22990" priority="35023">
      <formula>$I1091=0</formula>
    </cfRule>
  </conditionalFormatting>
  <conditionalFormatting sqref="N1091:P1091">
    <cfRule type="expression" dxfId="22989" priority="35022">
      <formula>$I1091=0</formula>
    </cfRule>
  </conditionalFormatting>
  <conditionalFormatting sqref="O1091:P1091">
    <cfRule type="cellIs" dxfId="22988" priority="35020" operator="lessThan">
      <formula>0</formula>
    </cfRule>
    <cfRule type="cellIs" dxfId="22987" priority="35021" operator="lessThan">
      <formula>0</formula>
    </cfRule>
  </conditionalFormatting>
  <conditionalFormatting sqref="Q1091">
    <cfRule type="expression" dxfId="22986" priority="35019">
      <formula>$I1091=0</formula>
    </cfRule>
  </conditionalFormatting>
  <conditionalFormatting sqref="R1091:T1091">
    <cfRule type="expression" dxfId="22985" priority="35018">
      <formula>$I1091=0</formula>
    </cfRule>
  </conditionalFormatting>
  <conditionalFormatting sqref="S1091:T1091">
    <cfRule type="cellIs" dxfId="22984" priority="35016" operator="lessThan">
      <formula>0</formula>
    </cfRule>
    <cfRule type="cellIs" dxfId="22983" priority="35017" operator="lessThan">
      <formula>0</formula>
    </cfRule>
  </conditionalFormatting>
  <conditionalFormatting sqref="U1091">
    <cfRule type="expression" dxfId="22982" priority="35015">
      <formula>$I1091=0</formula>
    </cfRule>
  </conditionalFormatting>
  <conditionalFormatting sqref="B1092">
    <cfRule type="expression" dxfId="22981" priority="35014">
      <formula>$I1092=0</formula>
    </cfRule>
  </conditionalFormatting>
  <conditionalFormatting sqref="F1092">
    <cfRule type="expression" dxfId="22980" priority="35013">
      <formula>$I1092=0</formula>
    </cfRule>
  </conditionalFormatting>
  <conditionalFormatting sqref="I1092">
    <cfRule type="expression" dxfId="22979" priority="35012">
      <formula>$I1092=0</formula>
    </cfRule>
  </conditionalFormatting>
  <conditionalFormatting sqref="K1092">
    <cfRule type="expression" dxfId="22978" priority="35011">
      <formula>$I1092=0</formula>
    </cfRule>
  </conditionalFormatting>
  <conditionalFormatting sqref="M1092">
    <cfRule type="expression" dxfId="22977" priority="35010">
      <formula>$I1092=0</formula>
    </cfRule>
  </conditionalFormatting>
  <conditionalFormatting sqref="Q1092">
    <cfRule type="expression" dxfId="22976" priority="35009">
      <formula>$I1092=0</formula>
    </cfRule>
  </conditionalFormatting>
  <conditionalFormatting sqref="U1092">
    <cfRule type="expression" dxfId="22975" priority="35008">
      <formula>$I1092=0</formula>
    </cfRule>
  </conditionalFormatting>
  <conditionalFormatting sqref="B1093">
    <cfRule type="expression" dxfId="22974" priority="35004">
      <formula>$I1093=0</formula>
    </cfRule>
  </conditionalFormatting>
  <conditionalFormatting sqref="C1093:E1093">
    <cfRule type="expression" dxfId="22973" priority="35003">
      <formula>$I1093=0</formula>
    </cfRule>
  </conditionalFormatting>
  <conditionalFormatting sqref="D1093:E1093">
    <cfRule type="cellIs" dxfId="22972" priority="35001" operator="lessThan">
      <formula>0</formula>
    </cfRule>
    <cfRule type="cellIs" dxfId="22971" priority="35002" operator="lessThan">
      <formula>0</formula>
    </cfRule>
  </conditionalFormatting>
  <conditionalFormatting sqref="F1093">
    <cfRule type="expression" dxfId="22970" priority="35000">
      <formula>$I1093=0</formula>
    </cfRule>
  </conditionalFormatting>
  <conditionalFormatting sqref="G1093:H1093">
    <cfRule type="cellIs" dxfId="22969" priority="34997" operator="lessThan">
      <formula>0</formula>
    </cfRule>
    <cfRule type="cellIs" dxfId="22968" priority="34998" operator="lessThan">
      <formula>0</formula>
    </cfRule>
  </conditionalFormatting>
  <conditionalFormatting sqref="I1093">
    <cfRule type="expression" dxfId="22967" priority="34996">
      <formula>$I1093=0</formula>
    </cfRule>
  </conditionalFormatting>
  <conditionalFormatting sqref="J1093">
    <cfRule type="expression" dxfId="22966" priority="34995">
      <formula>$I1093=0</formula>
    </cfRule>
  </conditionalFormatting>
  <conditionalFormatting sqref="K1093">
    <cfRule type="expression" dxfId="22965" priority="34992">
      <formula>$I1093=0</formula>
    </cfRule>
  </conditionalFormatting>
  <conditionalFormatting sqref="M1093">
    <cfRule type="expression" dxfId="22964" priority="34988">
      <formula>$I1093=0</formula>
    </cfRule>
  </conditionalFormatting>
  <conditionalFormatting sqref="N1093:P1093">
    <cfRule type="expression" dxfId="22963" priority="34987">
      <formula>$I1093=0</formula>
    </cfRule>
  </conditionalFormatting>
  <conditionalFormatting sqref="O1093:P1093">
    <cfRule type="cellIs" dxfId="22962" priority="34985" operator="lessThan">
      <formula>0</formula>
    </cfRule>
    <cfRule type="cellIs" dxfId="22961" priority="34986" operator="lessThan">
      <formula>0</formula>
    </cfRule>
  </conditionalFormatting>
  <conditionalFormatting sqref="Q1093">
    <cfRule type="expression" dxfId="22960" priority="34984">
      <formula>$I1093=0</formula>
    </cfRule>
  </conditionalFormatting>
  <conditionalFormatting sqref="R1093:T1093">
    <cfRule type="expression" dxfId="22959" priority="34983">
      <formula>$I1093=0</formula>
    </cfRule>
  </conditionalFormatting>
  <conditionalFormatting sqref="S1093:T1093">
    <cfRule type="cellIs" dxfId="22958" priority="34981" operator="lessThan">
      <formula>0</formula>
    </cfRule>
    <cfRule type="cellIs" dxfId="22957" priority="34982" operator="lessThan">
      <formula>0</formula>
    </cfRule>
  </conditionalFormatting>
  <conditionalFormatting sqref="U1093">
    <cfRule type="expression" dxfId="22956" priority="34980">
      <formula>$I1093=0</formula>
    </cfRule>
  </conditionalFormatting>
  <conditionalFormatting sqref="B1094">
    <cfRule type="expression" dxfId="22955" priority="34979">
      <formula>$I1094=0</formula>
    </cfRule>
  </conditionalFormatting>
  <conditionalFormatting sqref="F1094">
    <cfRule type="expression" dxfId="22954" priority="34978">
      <formula>$I1094=0</formula>
    </cfRule>
  </conditionalFormatting>
  <conditionalFormatting sqref="I1094">
    <cfRule type="expression" dxfId="22953" priority="34977">
      <formula>$I1094=0</formula>
    </cfRule>
  </conditionalFormatting>
  <conditionalFormatting sqref="K1094">
    <cfRule type="expression" dxfId="22952" priority="34976">
      <formula>$I1094=0</formula>
    </cfRule>
  </conditionalFormatting>
  <conditionalFormatting sqref="M1094">
    <cfRule type="expression" dxfId="22951" priority="34975">
      <formula>$I1094=0</formula>
    </cfRule>
  </conditionalFormatting>
  <conditionalFormatting sqref="Q1094">
    <cfRule type="expression" dxfId="22950" priority="34974">
      <formula>$I1094=0</formula>
    </cfRule>
  </conditionalFormatting>
  <conditionalFormatting sqref="U1094">
    <cfRule type="expression" dxfId="22949" priority="34973">
      <formula>$I1094=0</formula>
    </cfRule>
  </conditionalFormatting>
  <conditionalFormatting sqref="B1095">
    <cfRule type="expression" dxfId="22948" priority="34969">
      <formula>$I1095=0</formula>
    </cfRule>
  </conditionalFormatting>
  <conditionalFormatting sqref="C1095:E1095">
    <cfRule type="expression" dxfId="22947" priority="34968">
      <formula>$I1095=0</formula>
    </cfRule>
  </conditionalFormatting>
  <conditionalFormatting sqref="D1095:E1095">
    <cfRule type="cellIs" dxfId="22946" priority="34966" operator="lessThan">
      <formula>0</formula>
    </cfRule>
    <cfRule type="cellIs" dxfId="22945" priority="34967" operator="lessThan">
      <formula>0</formula>
    </cfRule>
  </conditionalFormatting>
  <conditionalFormatting sqref="F1095">
    <cfRule type="expression" dxfId="22944" priority="34965">
      <formula>$I1095=0</formula>
    </cfRule>
  </conditionalFormatting>
  <conditionalFormatting sqref="G1095:H1095">
    <cfRule type="cellIs" dxfId="22943" priority="34962" operator="lessThan">
      <formula>0</formula>
    </cfRule>
    <cfRule type="cellIs" dxfId="22942" priority="34963" operator="lessThan">
      <formula>0</formula>
    </cfRule>
  </conditionalFormatting>
  <conditionalFormatting sqref="I1095">
    <cfRule type="expression" dxfId="22941" priority="34961">
      <formula>$I1095=0</formula>
    </cfRule>
  </conditionalFormatting>
  <conditionalFormatting sqref="J1095">
    <cfRule type="expression" dxfId="22940" priority="34960">
      <formula>$I1095=0</formula>
    </cfRule>
  </conditionalFormatting>
  <conditionalFormatting sqref="K1095">
    <cfRule type="expression" dxfId="22939" priority="34957">
      <formula>$I1095=0</formula>
    </cfRule>
  </conditionalFormatting>
  <conditionalFormatting sqref="M1095">
    <cfRule type="expression" dxfId="22938" priority="34953">
      <formula>$I1095=0</formula>
    </cfRule>
  </conditionalFormatting>
  <conditionalFormatting sqref="N1095:P1095">
    <cfRule type="expression" dxfId="22937" priority="34952">
      <formula>$I1095=0</formula>
    </cfRule>
  </conditionalFormatting>
  <conditionalFormatting sqref="O1095:P1095">
    <cfRule type="cellIs" dxfId="22936" priority="34950" operator="lessThan">
      <formula>0</formula>
    </cfRule>
    <cfRule type="cellIs" dxfId="22935" priority="34951" operator="lessThan">
      <formula>0</formula>
    </cfRule>
  </conditionalFormatting>
  <conditionalFormatting sqref="Q1095">
    <cfRule type="expression" dxfId="22934" priority="34949">
      <formula>$I1095=0</formula>
    </cfRule>
  </conditionalFormatting>
  <conditionalFormatting sqref="R1095:T1095">
    <cfRule type="expression" dxfId="22933" priority="34948">
      <formula>$I1095=0</formula>
    </cfRule>
  </conditionalFormatting>
  <conditionalFormatting sqref="S1095:T1095">
    <cfRule type="cellIs" dxfId="22932" priority="34946" operator="lessThan">
      <formula>0</formula>
    </cfRule>
    <cfRule type="cellIs" dxfId="22931" priority="34947" operator="lessThan">
      <formula>0</formula>
    </cfRule>
  </conditionalFormatting>
  <conditionalFormatting sqref="U1095">
    <cfRule type="expression" dxfId="22930" priority="34945">
      <formula>$I1095=0</formula>
    </cfRule>
  </conditionalFormatting>
  <conditionalFormatting sqref="B1096">
    <cfRule type="expression" dxfId="22929" priority="34944">
      <formula>$I1096=0</formula>
    </cfRule>
  </conditionalFormatting>
  <conditionalFormatting sqref="F1096">
    <cfRule type="expression" dxfId="22928" priority="34943">
      <formula>$I1096=0</formula>
    </cfRule>
  </conditionalFormatting>
  <conditionalFormatting sqref="I1096">
    <cfRule type="expression" dxfId="22927" priority="34942">
      <formula>$I1096=0</formula>
    </cfRule>
  </conditionalFormatting>
  <conditionalFormatting sqref="K1096">
    <cfRule type="expression" dxfId="22926" priority="34941">
      <formula>$I1096=0</formula>
    </cfRule>
  </conditionalFormatting>
  <conditionalFormatting sqref="M1096">
    <cfRule type="expression" dxfId="22925" priority="34940">
      <formula>$I1096=0</formula>
    </cfRule>
  </conditionalFormatting>
  <conditionalFormatting sqref="Q1096">
    <cfRule type="expression" dxfId="22924" priority="34939">
      <formula>$I1096=0</formula>
    </cfRule>
  </conditionalFormatting>
  <conditionalFormatting sqref="U1096">
    <cfRule type="expression" dxfId="22923" priority="34938">
      <formula>$I1096=0</formula>
    </cfRule>
  </conditionalFormatting>
  <conditionalFormatting sqref="B1097">
    <cfRule type="expression" dxfId="22922" priority="34934">
      <formula>$I1097=0</formula>
    </cfRule>
  </conditionalFormatting>
  <conditionalFormatting sqref="C1097:E1097">
    <cfRule type="expression" dxfId="22921" priority="34933">
      <formula>$I1097=0</formula>
    </cfRule>
  </conditionalFormatting>
  <conditionalFormatting sqref="D1097:E1097">
    <cfRule type="cellIs" dxfId="22920" priority="34931" operator="lessThan">
      <formula>0</formula>
    </cfRule>
    <cfRule type="cellIs" dxfId="22919" priority="34932" operator="lessThan">
      <formula>0</formula>
    </cfRule>
  </conditionalFormatting>
  <conditionalFormatting sqref="F1097">
    <cfRule type="expression" dxfId="22918" priority="34930">
      <formula>$I1097=0</formula>
    </cfRule>
  </conditionalFormatting>
  <conditionalFormatting sqref="G1097:H1097">
    <cfRule type="cellIs" dxfId="22917" priority="34927" operator="lessThan">
      <formula>0</formula>
    </cfRule>
    <cfRule type="cellIs" dxfId="22916" priority="34928" operator="lessThan">
      <formula>0</formula>
    </cfRule>
  </conditionalFormatting>
  <conditionalFormatting sqref="I1097">
    <cfRule type="expression" dxfId="22915" priority="34926">
      <formula>$I1097=0</formula>
    </cfRule>
  </conditionalFormatting>
  <conditionalFormatting sqref="J1097">
    <cfRule type="expression" dxfId="22914" priority="34925">
      <formula>$I1097=0</formula>
    </cfRule>
  </conditionalFormatting>
  <conditionalFormatting sqref="K1097">
    <cfRule type="expression" dxfId="22913" priority="34922">
      <formula>$I1097=0</formula>
    </cfRule>
  </conditionalFormatting>
  <conditionalFormatting sqref="M1097">
    <cfRule type="expression" dxfId="22912" priority="34918">
      <formula>$I1097=0</formula>
    </cfRule>
  </conditionalFormatting>
  <conditionalFormatting sqref="N1097:P1097">
    <cfRule type="expression" dxfId="22911" priority="34917">
      <formula>$I1097=0</formula>
    </cfRule>
  </conditionalFormatting>
  <conditionalFormatting sqref="O1097:P1097">
    <cfRule type="cellIs" dxfId="22910" priority="34915" operator="lessThan">
      <formula>0</formula>
    </cfRule>
    <cfRule type="cellIs" dxfId="22909" priority="34916" operator="lessThan">
      <formula>0</formula>
    </cfRule>
  </conditionalFormatting>
  <conditionalFormatting sqref="Q1097">
    <cfRule type="expression" dxfId="22908" priority="34914">
      <formula>$I1097=0</formula>
    </cfRule>
  </conditionalFormatting>
  <conditionalFormatting sqref="R1097:T1097">
    <cfRule type="expression" dxfId="22907" priority="34913">
      <formula>$I1097=0</formula>
    </cfRule>
  </conditionalFormatting>
  <conditionalFormatting sqref="S1097:T1097">
    <cfRule type="cellIs" dxfId="22906" priority="34911" operator="lessThan">
      <formula>0</formula>
    </cfRule>
    <cfRule type="cellIs" dxfId="22905" priority="34912" operator="lessThan">
      <formula>0</formula>
    </cfRule>
  </conditionalFormatting>
  <conditionalFormatting sqref="U1097">
    <cfRule type="expression" dxfId="22904" priority="34910">
      <formula>$I1097=0</formula>
    </cfRule>
  </conditionalFormatting>
  <conditionalFormatting sqref="B1098">
    <cfRule type="expression" dxfId="22903" priority="34909">
      <formula>$I1098=0</formula>
    </cfRule>
  </conditionalFormatting>
  <conditionalFormatting sqref="F1098">
    <cfRule type="expression" dxfId="22902" priority="34908">
      <formula>$I1098=0</formula>
    </cfRule>
  </conditionalFormatting>
  <conditionalFormatting sqref="I1098">
    <cfRule type="expression" dxfId="22901" priority="34907">
      <formula>$I1098=0</formula>
    </cfRule>
  </conditionalFormatting>
  <conditionalFormatting sqref="K1098">
    <cfRule type="expression" dxfId="22900" priority="34906">
      <formula>$I1098=0</formula>
    </cfRule>
  </conditionalFormatting>
  <conditionalFormatting sqref="M1098">
    <cfRule type="expression" dxfId="22899" priority="34905">
      <formula>$I1098=0</formula>
    </cfRule>
  </conditionalFormatting>
  <conditionalFormatting sqref="Q1098">
    <cfRule type="expression" dxfId="22898" priority="34904">
      <formula>$I1098=0</formula>
    </cfRule>
  </conditionalFormatting>
  <conditionalFormatting sqref="U1098">
    <cfRule type="expression" dxfId="22897" priority="34903">
      <formula>$I1098=0</formula>
    </cfRule>
  </conditionalFormatting>
  <conditionalFormatting sqref="B1099">
    <cfRule type="expression" dxfId="22896" priority="34899">
      <formula>$I1099=0</formula>
    </cfRule>
  </conditionalFormatting>
  <conditionalFormatting sqref="C1099:E1099">
    <cfRule type="expression" dxfId="22895" priority="34898">
      <formula>$I1099=0</formula>
    </cfRule>
  </conditionalFormatting>
  <conditionalFormatting sqref="D1099:E1099">
    <cfRule type="cellIs" dxfId="22894" priority="34896" operator="lessThan">
      <formula>0</formula>
    </cfRule>
    <cfRule type="cellIs" dxfId="22893" priority="34897" operator="lessThan">
      <formula>0</formula>
    </cfRule>
  </conditionalFormatting>
  <conditionalFormatting sqref="F1099">
    <cfRule type="expression" dxfId="22892" priority="34895">
      <formula>$I1099=0</formula>
    </cfRule>
  </conditionalFormatting>
  <conditionalFormatting sqref="G1099:H1099">
    <cfRule type="cellIs" dxfId="22891" priority="34892" operator="lessThan">
      <formula>0</formula>
    </cfRule>
    <cfRule type="cellIs" dxfId="22890" priority="34893" operator="lessThan">
      <formula>0</formula>
    </cfRule>
  </conditionalFormatting>
  <conditionalFormatting sqref="I1099">
    <cfRule type="expression" dxfId="22889" priority="34891">
      <formula>$I1099=0</formula>
    </cfRule>
  </conditionalFormatting>
  <conditionalFormatting sqref="J1099">
    <cfRule type="expression" dxfId="22888" priority="34890">
      <formula>$I1099=0</formula>
    </cfRule>
  </conditionalFormatting>
  <conditionalFormatting sqref="K1099">
    <cfRule type="expression" dxfId="22887" priority="34887">
      <formula>$I1099=0</formula>
    </cfRule>
  </conditionalFormatting>
  <conditionalFormatting sqref="M1099">
    <cfRule type="expression" dxfId="22886" priority="34883">
      <formula>$I1099=0</formula>
    </cfRule>
  </conditionalFormatting>
  <conditionalFormatting sqref="N1099:P1099">
    <cfRule type="expression" dxfId="22885" priority="34882">
      <formula>$I1099=0</formula>
    </cfRule>
  </conditionalFormatting>
  <conditionalFormatting sqref="O1099:P1099">
    <cfRule type="cellIs" dxfId="22884" priority="34880" operator="lessThan">
      <formula>0</formula>
    </cfRule>
    <cfRule type="cellIs" dxfId="22883" priority="34881" operator="lessThan">
      <formula>0</formula>
    </cfRule>
  </conditionalFormatting>
  <conditionalFormatting sqref="Q1099">
    <cfRule type="expression" dxfId="22882" priority="34879">
      <formula>$I1099=0</formula>
    </cfRule>
  </conditionalFormatting>
  <conditionalFormatting sqref="R1099:T1099">
    <cfRule type="expression" dxfId="22881" priority="34878">
      <formula>$I1099=0</formula>
    </cfRule>
  </conditionalFormatting>
  <conditionalFormatting sqref="S1099:T1099">
    <cfRule type="cellIs" dxfId="22880" priority="34876" operator="lessThan">
      <formula>0</formula>
    </cfRule>
    <cfRule type="cellIs" dxfId="22879" priority="34877" operator="lessThan">
      <formula>0</formula>
    </cfRule>
  </conditionalFormatting>
  <conditionalFormatting sqref="U1099">
    <cfRule type="expression" dxfId="22878" priority="34875">
      <formula>$I1099=0</formula>
    </cfRule>
  </conditionalFormatting>
  <conditionalFormatting sqref="B1100">
    <cfRule type="expression" dxfId="22877" priority="34874">
      <formula>$I1100=0</formula>
    </cfRule>
  </conditionalFormatting>
  <conditionalFormatting sqref="F1100">
    <cfRule type="expression" dxfId="22876" priority="34873">
      <formula>$I1100=0</formula>
    </cfRule>
  </conditionalFormatting>
  <conditionalFormatting sqref="I1100">
    <cfRule type="expression" dxfId="22875" priority="34872">
      <formula>$I1100=0</formula>
    </cfRule>
  </conditionalFormatting>
  <conditionalFormatting sqref="K1100">
    <cfRule type="expression" dxfId="22874" priority="34871">
      <formula>$I1100=0</formula>
    </cfRule>
  </conditionalFormatting>
  <conditionalFormatting sqref="M1100">
    <cfRule type="expression" dxfId="22873" priority="34870">
      <formula>$I1100=0</formula>
    </cfRule>
  </conditionalFormatting>
  <conditionalFormatting sqref="Q1100">
    <cfRule type="expression" dxfId="22872" priority="34869">
      <formula>$I1100=0</formula>
    </cfRule>
  </conditionalFormatting>
  <conditionalFormatting sqref="U1100">
    <cfRule type="expression" dxfId="22871" priority="34868">
      <formula>$I1100=0</formula>
    </cfRule>
  </conditionalFormatting>
  <conditionalFormatting sqref="B1101">
    <cfRule type="expression" dxfId="22870" priority="34864">
      <formula>$I1101=0</formula>
    </cfRule>
  </conditionalFormatting>
  <conditionalFormatting sqref="C1101:E1101">
    <cfRule type="expression" dxfId="22869" priority="34863">
      <formula>$I1101=0</formula>
    </cfRule>
  </conditionalFormatting>
  <conditionalFormatting sqref="D1101:E1101">
    <cfRule type="cellIs" dxfId="22868" priority="34861" operator="lessThan">
      <formula>0</formula>
    </cfRule>
    <cfRule type="cellIs" dxfId="22867" priority="34862" operator="lessThan">
      <formula>0</formula>
    </cfRule>
  </conditionalFormatting>
  <conditionalFormatting sqref="F1101">
    <cfRule type="expression" dxfId="22866" priority="34860">
      <formula>$I1101=0</formula>
    </cfRule>
  </conditionalFormatting>
  <conditionalFormatting sqref="G1101:H1101">
    <cfRule type="cellIs" dxfId="22865" priority="34857" operator="lessThan">
      <formula>0</formula>
    </cfRule>
    <cfRule type="cellIs" dxfId="22864" priority="34858" operator="lessThan">
      <formula>0</formula>
    </cfRule>
  </conditionalFormatting>
  <conditionalFormatting sqref="I1101">
    <cfRule type="expression" dxfId="22863" priority="34856">
      <formula>$I1101=0</formula>
    </cfRule>
  </conditionalFormatting>
  <conditionalFormatting sqref="J1101">
    <cfRule type="expression" dxfId="22862" priority="34855">
      <formula>$I1101=0</formula>
    </cfRule>
  </conditionalFormatting>
  <conditionalFormatting sqref="K1101">
    <cfRule type="expression" dxfId="22861" priority="34852">
      <formula>$I1101=0</formula>
    </cfRule>
  </conditionalFormatting>
  <conditionalFormatting sqref="M1101">
    <cfRule type="expression" dxfId="22860" priority="34848">
      <formula>$I1101=0</formula>
    </cfRule>
  </conditionalFormatting>
  <conditionalFormatting sqref="N1101:P1101">
    <cfRule type="expression" dxfId="22859" priority="34847">
      <formula>$I1101=0</formula>
    </cfRule>
  </conditionalFormatting>
  <conditionalFormatting sqref="O1101:P1101">
    <cfRule type="cellIs" dxfId="22858" priority="34845" operator="lessThan">
      <formula>0</formula>
    </cfRule>
    <cfRule type="cellIs" dxfId="22857" priority="34846" operator="lessThan">
      <formula>0</formula>
    </cfRule>
  </conditionalFormatting>
  <conditionalFormatting sqref="Q1101">
    <cfRule type="expression" dxfId="22856" priority="34844">
      <formula>$I1101=0</formula>
    </cfRule>
  </conditionalFormatting>
  <conditionalFormatting sqref="R1101:T1101">
    <cfRule type="expression" dxfId="22855" priority="34843">
      <formula>$I1101=0</formula>
    </cfRule>
  </conditionalFormatting>
  <conditionalFormatting sqref="S1101:T1101">
    <cfRule type="cellIs" dxfId="22854" priority="34841" operator="lessThan">
      <formula>0</formula>
    </cfRule>
    <cfRule type="cellIs" dxfId="22853" priority="34842" operator="lessThan">
      <formula>0</formula>
    </cfRule>
  </conditionalFormatting>
  <conditionalFormatting sqref="U1101">
    <cfRule type="expression" dxfId="22852" priority="34840">
      <formula>$I1101=0</formula>
    </cfRule>
  </conditionalFormatting>
  <conditionalFormatting sqref="B1102">
    <cfRule type="expression" dxfId="22851" priority="34839">
      <formula>$I1102=0</formula>
    </cfRule>
  </conditionalFormatting>
  <conditionalFormatting sqref="F1102">
    <cfRule type="expression" dxfId="22850" priority="34838">
      <formula>$I1102=0</formula>
    </cfRule>
  </conditionalFormatting>
  <conditionalFormatting sqref="I1102">
    <cfRule type="expression" dxfId="22849" priority="34837">
      <formula>$I1102=0</formula>
    </cfRule>
  </conditionalFormatting>
  <conditionalFormatting sqref="K1102">
    <cfRule type="expression" dxfId="22848" priority="34836">
      <formula>$I1102=0</formula>
    </cfRule>
  </conditionalFormatting>
  <conditionalFormatting sqref="M1102">
    <cfRule type="expression" dxfId="22847" priority="34835">
      <formula>$I1102=0</formula>
    </cfRule>
  </conditionalFormatting>
  <conditionalFormatting sqref="Q1102">
    <cfRule type="expression" dxfId="22846" priority="34834">
      <formula>$I1102=0</formula>
    </cfRule>
  </conditionalFormatting>
  <conditionalFormatting sqref="U1102">
    <cfRule type="expression" dxfId="22845" priority="34833">
      <formula>$I1102=0</formula>
    </cfRule>
  </conditionalFormatting>
  <conditionalFormatting sqref="B1103">
    <cfRule type="expression" dxfId="22844" priority="34829">
      <formula>$I1103=0</formula>
    </cfRule>
  </conditionalFormatting>
  <conditionalFormatting sqref="C1103:E1103">
    <cfRule type="expression" dxfId="22843" priority="34828">
      <formula>$I1103=0</formula>
    </cfRule>
  </conditionalFormatting>
  <conditionalFormatting sqref="D1103:E1103">
    <cfRule type="cellIs" dxfId="22842" priority="34826" operator="lessThan">
      <formula>0</formula>
    </cfRule>
    <cfRule type="cellIs" dxfId="22841" priority="34827" operator="lessThan">
      <formula>0</formula>
    </cfRule>
  </conditionalFormatting>
  <conditionalFormatting sqref="F1103">
    <cfRule type="expression" dxfId="22840" priority="34825">
      <formula>$I1103=0</formula>
    </cfRule>
  </conditionalFormatting>
  <conditionalFormatting sqref="G1103:H1103">
    <cfRule type="cellIs" dxfId="22839" priority="34822" operator="lessThan">
      <formula>0</formula>
    </cfRule>
    <cfRule type="cellIs" dxfId="22838" priority="34823" operator="lessThan">
      <formula>0</formula>
    </cfRule>
  </conditionalFormatting>
  <conditionalFormatting sqref="I1103">
    <cfRule type="expression" dxfId="22837" priority="34821">
      <formula>$I1103=0</formula>
    </cfRule>
  </conditionalFormatting>
  <conditionalFormatting sqref="J1103">
    <cfRule type="expression" dxfId="22836" priority="34820">
      <formula>$I1103=0</formula>
    </cfRule>
  </conditionalFormatting>
  <conditionalFormatting sqref="K1103">
    <cfRule type="expression" dxfId="22835" priority="34817">
      <formula>$I1103=0</formula>
    </cfRule>
  </conditionalFormatting>
  <conditionalFormatting sqref="M1103">
    <cfRule type="expression" dxfId="22834" priority="34813">
      <formula>$I1103=0</formula>
    </cfRule>
  </conditionalFormatting>
  <conditionalFormatting sqref="N1103:P1103">
    <cfRule type="expression" dxfId="22833" priority="34812">
      <formula>$I1103=0</formula>
    </cfRule>
  </conditionalFormatting>
  <conditionalFormatting sqref="O1103:P1103">
    <cfRule type="cellIs" dxfId="22832" priority="34810" operator="lessThan">
      <formula>0</formula>
    </cfRule>
    <cfRule type="cellIs" dxfId="22831" priority="34811" operator="lessThan">
      <formula>0</formula>
    </cfRule>
  </conditionalFormatting>
  <conditionalFormatting sqref="Q1103">
    <cfRule type="expression" dxfId="22830" priority="34809">
      <formula>$I1103=0</formula>
    </cfRule>
  </conditionalFormatting>
  <conditionalFormatting sqref="R1103:T1103">
    <cfRule type="expression" dxfId="22829" priority="34808">
      <formula>$I1103=0</formula>
    </cfRule>
  </conditionalFormatting>
  <conditionalFormatting sqref="S1103:T1103">
    <cfRule type="cellIs" dxfId="22828" priority="34806" operator="lessThan">
      <formula>0</formula>
    </cfRule>
    <cfRule type="cellIs" dxfId="22827" priority="34807" operator="lessThan">
      <formula>0</formula>
    </cfRule>
  </conditionalFormatting>
  <conditionalFormatting sqref="U1103">
    <cfRule type="expression" dxfId="22826" priority="34805">
      <formula>$I1103=0</formula>
    </cfRule>
  </conditionalFormatting>
  <conditionalFormatting sqref="B1104">
    <cfRule type="expression" dxfId="22825" priority="34804">
      <formula>$I1104=0</formula>
    </cfRule>
  </conditionalFormatting>
  <conditionalFormatting sqref="F1104">
    <cfRule type="expression" dxfId="22824" priority="34803">
      <formula>$I1104=0</formula>
    </cfRule>
  </conditionalFormatting>
  <conditionalFormatting sqref="I1104">
    <cfRule type="expression" dxfId="22823" priority="34802">
      <formula>$I1104=0</formula>
    </cfRule>
  </conditionalFormatting>
  <conditionalFormatting sqref="K1104">
    <cfRule type="expression" dxfId="22822" priority="34801">
      <formula>$I1104=0</formula>
    </cfRule>
  </conditionalFormatting>
  <conditionalFormatting sqref="M1104">
    <cfRule type="expression" dxfId="22821" priority="34800">
      <formula>$I1104=0</formula>
    </cfRule>
  </conditionalFormatting>
  <conditionalFormatting sqref="Q1104">
    <cfRule type="expression" dxfId="22820" priority="34799">
      <formula>$I1104=0</formula>
    </cfRule>
  </conditionalFormatting>
  <conditionalFormatting sqref="U1104">
    <cfRule type="expression" dxfId="22819" priority="34798">
      <formula>$I1104=0</formula>
    </cfRule>
  </conditionalFormatting>
  <conditionalFormatting sqref="B1105">
    <cfRule type="expression" dxfId="22818" priority="34794">
      <formula>$I1105=0</formula>
    </cfRule>
  </conditionalFormatting>
  <conditionalFormatting sqref="C1105:E1105">
    <cfRule type="expression" dxfId="22817" priority="34793">
      <formula>$I1105=0</formula>
    </cfRule>
  </conditionalFormatting>
  <conditionalFormatting sqref="D1105:E1105">
    <cfRule type="cellIs" dxfId="22816" priority="34791" operator="lessThan">
      <formula>0</formula>
    </cfRule>
    <cfRule type="cellIs" dxfId="22815" priority="34792" operator="lessThan">
      <formula>0</formula>
    </cfRule>
  </conditionalFormatting>
  <conditionalFormatting sqref="F1105">
    <cfRule type="expression" dxfId="22814" priority="34790">
      <formula>$I1105=0</formula>
    </cfRule>
  </conditionalFormatting>
  <conditionalFormatting sqref="G1105:H1105">
    <cfRule type="cellIs" dxfId="22813" priority="34787" operator="lessThan">
      <formula>0</formula>
    </cfRule>
    <cfRule type="cellIs" dxfId="22812" priority="34788" operator="lessThan">
      <formula>0</formula>
    </cfRule>
  </conditionalFormatting>
  <conditionalFormatting sqref="I1105">
    <cfRule type="expression" dxfId="22811" priority="34786">
      <formula>$I1105=0</formula>
    </cfRule>
  </conditionalFormatting>
  <conditionalFormatting sqref="J1105">
    <cfRule type="expression" dxfId="22810" priority="34785">
      <formula>$I1105=0</formula>
    </cfRule>
  </conditionalFormatting>
  <conditionalFormatting sqref="K1105">
    <cfRule type="expression" dxfId="22809" priority="34782">
      <formula>$I1105=0</formula>
    </cfRule>
  </conditionalFormatting>
  <conditionalFormatting sqref="M1105">
    <cfRule type="expression" dxfId="22808" priority="34778">
      <formula>$I1105=0</formula>
    </cfRule>
  </conditionalFormatting>
  <conditionalFormatting sqref="N1105:P1105">
    <cfRule type="expression" dxfId="22807" priority="34777">
      <formula>$I1105=0</formula>
    </cfRule>
  </conditionalFormatting>
  <conditionalFormatting sqref="O1105:P1105">
    <cfRule type="cellIs" dxfId="22806" priority="34775" operator="lessThan">
      <formula>0</formula>
    </cfRule>
    <cfRule type="cellIs" dxfId="22805" priority="34776" operator="lessThan">
      <formula>0</formula>
    </cfRule>
  </conditionalFormatting>
  <conditionalFormatting sqref="Q1105">
    <cfRule type="expression" dxfId="22804" priority="34774">
      <formula>$I1105=0</formula>
    </cfRule>
  </conditionalFormatting>
  <conditionalFormatting sqref="R1105:T1105">
    <cfRule type="expression" dxfId="22803" priority="34773">
      <formula>$I1105=0</formula>
    </cfRule>
  </conditionalFormatting>
  <conditionalFormatting sqref="S1105:T1105">
    <cfRule type="cellIs" dxfId="22802" priority="34771" operator="lessThan">
      <formula>0</formula>
    </cfRule>
    <cfRule type="cellIs" dxfId="22801" priority="34772" operator="lessThan">
      <formula>0</formula>
    </cfRule>
  </conditionalFormatting>
  <conditionalFormatting sqref="U1105">
    <cfRule type="expression" dxfId="22800" priority="34770">
      <formula>$I1105=0</formula>
    </cfRule>
  </conditionalFormatting>
  <conditionalFormatting sqref="B1106">
    <cfRule type="expression" dxfId="22799" priority="34769">
      <formula>$I1106=0</formula>
    </cfRule>
  </conditionalFormatting>
  <conditionalFormatting sqref="F1106">
    <cfRule type="expression" dxfId="22798" priority="34768">
      <formula>$I1106=0</formula>
    </cfRule>
  </conditionalFormatting>
  <conditionalFormatting sqref="I1106">
    <cfRule type="expression" dxfId="22797" priority="34767">
      <formula>$I1106=0</formula>
    </cfRule>
  </conditionalFormatting>
  <conditionalFormatting sqref="K1106">
    <cfRule type="expression" dxfId="22796" priority="34766">
      <formula>$I1106=0</formula>
    </cfRule>
  </conditionalFormatting>
  <conditionalFormatting sqref="M1106">
    <cfRule type="expression" dxfId="22795" priority="34765">
      <formula>$I1106=0</formula>
    </cfRule>
  </conditionalFormatting>
  <conditionalFormatting sqref="Q1106">
    <cfRule type="expression" dxfId="22794" priority="34764">
      <formula>$I1106=0</formula>
    </cfRule>
  </conditionalFormatting>
  <conditionalFormatting sqref="U1106">
    <cfRule type="expression" dxfId="22793" priority="34763">
      <formula>$I1106=0</formula>
    </cfRule>
  </conditionalFormatting>
  <conditionalFormatting sqref="B1107">
    <cfRule type="expression" dxfId="22792" priority="34759">
      <formula>$I1107=0</formula>
    </cfRule>
  </conditionalFormatting>
  <conditionalFormatting sqref="C1107:E1107">
    <cfRule type="expression" dxfId="22791" priority="34758">
      <formula>$I1107=0</formula>
    </cfRule>
  </conditionalFormatting>
  <conditionalFormatting sqref="D1107:E1107">
    <cfRule type="cellIs" dxfId="22790" priority="34756" operator="lessThan">
      <formula>0</formula>
    </cfRule>
    <cfRule type="cellIs" dxfId="22789" priority="34757" operator="lessThan">
      <formula>0</formula>
    </cfRule>
  </conditionalFormatting>
  <conditionalFormatting sqref="F1107">
    <cfRule type="expression" dxfId="22788" priority="34755">
      <formula>$I1107=0</formula>
    </cfRule>
  </conditionalFormatting>
  <conditionalFormatting sqref="G1107:H1107">
    <cfRule type="cellIs" dxfId="22787" priority="34752" operator="lessThan">
      <formula>0</formula>
    </cfRule>
    <cfRule type="cellIs" dxfId="22786" priority="34753" operator="lessThan">
      <formula>0</formula>
    </cfRule>
  </conditionalFormatting>
  <conditionalFormatting sqref="I1107">
    <cfRule type="expression" dxfId="22785" priority="34751">
      <formula>$I1107=0</formula>
    </cfRule>
  </conditionalFormatting>
  <conditionalFormatting sqref="J1107">
    <cfRule type="expression" dxfId="22784" priority="34750">
      <formula>$I1107=0</formula>
    </cfRule>
  </conditionalFormatting>
  <conditionalFormatting sqref="K1107">
    <cfRule type="expression" dxfId="22783" priority="34747">
      <formula>$I1107=0</formula>
    </cfRule>
  </conditionalFormatting>
  <conditionalFormatting sqref="M1107">
    <cfRule type="expression" dxfId="22782" priority="34743">
      <formula>$I1107=0</formula>
    </cfRule>
  </conditionalFormatting>
  <conditionalFormatting sqref="N1107:P1107">
    <cfRule type="expression" dxfId="22781" priority="34742">
      <formula>$I1107=0</formula>
    </cfRule>
  </conditionalFormatting>
  <conditionalFormatting sqref="O1107:P1107">
    <cfRule type="cellIs" dxfId="22780" priority="34740" operator="lessThan">
      <formula>0</formula>
    </cfRule>
    <cfRule type="cellIs" dxfId="22779" priority="34741" operator="lessThan">
      <formula>0</formula>
    </cfRule>
  </conditionalFormatting>
  <conditionalFormatting sqref="Q1107">
    <cfRule type="expression" dxfId="22778" priority="34739">
      <formula>$I1107=0</formula>
    </cfRule>
  </conditionalFormatting>
  <conditionalFormatting sqref="R1107:T1107">
    <cfRule type="expression" dxfId="22777" priority="34738">
      <formula>$I1107=0</formula>
    </cfRule>
  </conditionalFormatting>
  <conditionalFormatting sqref="S1107:T1107">
    <cfRule type="cellIs" dxfId="22776" priority="34736" operator="lessThan">
      <formula>0</formula>
    </cfRule>
    <cfRule type="cellIs" dxfId="22775" priority="34737" operator="lessThan">
      <formula>0</formula>
    </cfRule>
  </conditionalFormatting>
  <conditionalFormatting sqref="U1107">
    <cfRule type="expression" dxfId="22774" priority="34735">
      <formula>$I1107=0</formula>
    </cfRule>
  </conditionalFormatting>
  <conditionalFormatting sqref="B1108">
    <cfRule type="expression" dxfId="22773" priority="34734">
      <formula>$I1108=0</formula>
    </cfRule>
  </conditionalFormatting>
  <conditionalFormatting sqref="F1108">
    <cfRule type="expression" dxfId="22772" priority="34733">
      <formula>$I1108=0</formula>
    </cfRule>
  </conditionalFormatting>
  <conditionalFormatting sqref="I1108">
    <cfRule type="expression" dxfId="22771" priority="34732">
      <formula>$I1108=0</formula>
    </cfRule>
  </conditionalFormatting>
  <conditionalFormatting sqref="K1108">
    <cfRule type="expression" dxfId="22770" priority="34731">
      <formula>$I1108=0</formula>
    </cfRule>
  </conditionalFormatting>
  <conditionalFormatting sqref="M1108">
    <cfRule type="expression" dxfId="22769" priority="34730">
      <formula>$I1108=0</formula>
    </cfRule>
  </conditionalFormatting>
  <conditionalFormatting sqref="Q1108">
    <cfRule type="expression" dxfId="22768" priority="34729">
      <formula>$I1108=0</formula>
    </cfRule>
  </conditionalFormatting>
  <conditionalFormatting sqref="U1108">
    <cfRule type="expression" dxfId="22767" priority="34728">
      <formula>$I1108=0</formula>
    </cfRule>
  </conditionalFormatting>
  <conditionalFormatting sqref="B1109">
    <cfRule type="expression" dxfId="22766" priority="34724">
      <formula>$I1109=0</formula>
    </cfRule>
  </conditionalFormatting>
  <conditionalFormatting sqref="C1109:E1109">
    <cfRule type="expression" dxfId="22765" priority="34723">
      <formula>$I1109=0</formula>
    </cfRule>
  </conditionalFormatting>
  <conditionalFormatting sqref="D1109:E1109">
    <cfRule type="cellIs" dxfId="22764" priority="34721" operator="lessThan">
      <formula>0</formula>
    </cfRule>
    <cfRule type="cellIs" dxfId="22763" priority="34722" operator="lessThan">
      <formula>0</formula>
    </cfRule>
  </conditionalFormatting>
  <conditionalFormatting sqref="F1109">
    <cfRule type="expression" dxfId="22762" priority="34720">
      <formula>$I1109=0</formula>
    </cfRule>
  </conditionalFormatting>
  <conditionalFormatting sqref="G1109:H1109">
    <cfRule type="cellIs" dxfId="22761" priority="34717" operator="lessThan">
      <formula>0</formula>
    </cfRule>
    <cfRule type="cellIs" dxfId="22760" priority="34718" operator="lessThan">
      <formula>0</formula>
    </cfRule>
  </conditionalFormatting>
  <conditionalFormatting sqref="I1109">
    <cfRule type="expression" dxfId="22759" priority="34716">
      <formula>$I1109=0</formula>
    </cfRule>
  </conditionalFormatting>
  <conditionalFormatting sqref="J1109">
    <cfRule type="expression" dxfId="22758" priority="34715">
      <formula>$I1109=0</formula>
    </cfRule>
  </conditionalFormatting>
  <conditionalFormatting sqref="K1109">
    <cfRule type="expression" dxfId="22757" priority="34712">
      <formula>$I1109=0</formula>
    </cfRule>
  </conditionalFormatting>
  <conditionalFormatting sqref="M1109">
    <cfRule type="expression" dxfId="22756" priority="34708">
      <formula>$I1109=0</formula>
    </cfRule>
  </conditionalFormatting>
  <conditionalFormatting sqref="N1109:P1109">
    <cfRule type="expression" dxfId="22755" priority="34707">
      <formula>$I1109=0</formula>
    </cfRule>
  </conditionalFormatting>
  <conditionalFormatting sqref="O1109:P1109">
    <cfRule type="cellIs" dxfId="22754" priority="34705" operator="lessThan">
      <formula>0</formula>
    </cfRule>
    <cfRule type="cellIs" dxfId="22753" priority="34706" operator="lessThan">
      <formula>0</formula>
    </cfRule>
  </conditionalFormatting>
  <conditionalFormatting sqref="Q1109">
    <cfRule type="expression" dxfId="22752" priority="34704">
      <formula>$I1109=0</formula>
    </cfRule>
  </conditionalFormatting>
  <conditionalFormatting sqref="R1109:T1109">
    <cfRule type="expression" dxfId="22751" priority="34703">
      <formula>$I1109=0</formula>
    </cfRule>
  </conditionalFormatting>
  <conditionalFormatting sqref="S1109:T1109">
    <cfRule type="cellIs" dxfId="22750" priority="34701" operator="lessThan">
      <formula>0</formula>
    </cfRule>
    <cfRule type="cellIs" dxfId="22749" priority="34702" operator="lessThan">
      <formula>0</formula>
    </cfRule>
  </conditionalFormatting>
  <conditionalFormatting sqref="U1109">
    <cfRule type="expression" dxfId="22748" priority="34700">
      <formula>$I1109=0</formula>
    </cfRule>
  </conditionalFormatting>
  <conditionalFormatting sqref="B1110">
    <cfRule type="expression" dxfId="22747" priority="34699">
      <formula>$I1110=0</formula>
    </cfRule>
  </conditionalFormatting>
  <conditionalFormatting sqref="F1110">
    <cfRule type="expression" dxfId="22746" priority="34698">
      <formula>$I1110=0</formula>
    </cfRule>
  </conditionalFormatting>
  <conditionalFormatting sqref="I1110">
    <cfRule type="expression" dxfId="22745" priority="34697">
      <formula>$I1110=0</formula>
    </cfRule>
  </conditionalFormatting>
  <conditionalFormatting sqref="K1110">
    <cfRule type="expression" dxfId="22744" priority="34696">
      <formula>$I1110=0</formula>
    </cfRule>
  </conditionalFormatting>
  <conditionalFormatting sqref="M1110">
    <cfRule type="expression" dxfId="22743" priority="34695">
      <formula>$I1110=0</formula>
    </cfRule>
  </conditionalFormatting>
  <conditionalFormatting sqref="Q1110">
    <cfRule type="expression" dxfId="22742" priority="34694">
      <formula>$I1110=0</formula>
    </cfRule>
  </conditionalFormatting>
  <conditionalFormatting sqref="U1110">
    <cfRule type="expression" dxfId="22741" priority="34693">
      <formula>$I1110=0</formula>
    </cfRule>
  </conditionalFormatting>
  <conditionalFormatting sqref="B1111">
    <cfRule type="expression" dxfId="22740" priority="34689">
      <formula>$I1111=0</formula>
    </cfRule>
  </conditionalFormatting>
  <conditionalFormatting sqref="C1111:E1111">
    <cfRule type="expression" dxfId="22739" priority="34688">
      <formula>$I1111=0</formula>
    </cfRule>
  </conditionalFormatting>
  <conditionalFormatting sqref="D1111:E1111">
    <cfRule type="cellIs" dxfId="22738" priority="34686" operator="lessThan">
      <formula>0</formula>
    </cfRule>
    <cfRule type="cellIs" dxfId="22737" priority="34687" operator="lessThan">
      <formula>0</formula>
    </cfRule>
  </conditionalFormatting>
  <conditionalFormatting sqref="F1111">
    <cfRule type="expression" dxfId="22736" priority="34685">
      <formula>$I1111=0</formula>
    </cfRule>
  </conditionalFormatting>
  <conditionalFormatting sqref="G1111:H1111">
    <cfRule type="cellIs" dxfId="22735" priority="34682" operator="lessThan">
      <formula>0</formula>
    </cfRule>
    <cfRule type="cellIs" dxfId="22734" priority="34683" operator="lessThan">
      <formula>0</formula>
    </cfRule>
  </conditionalFormatting>
  <conditionalFormatting sqref="I1111">
    <cfRule type="expression" dxfId="22733" priority="34681">
      <formula>$I1111=0</formula>
    </cfRule>
  </conditionalFormatting>
  <conditionalFormatting sqref="J1111">
    <cfRule type="expression" dxfId="22732" priority="34680">
      <formula>$I1111=0</formula>
    </cfRule>
  </conditionalFormatting>
  <conditionalFormatting sqref="K1111">
    <cfRule type="expression" dxfId="22731" priority="34677">
      <formula>$I1111=0</formula>
    </cfRule>
  </conditionalFormatting>
  <conditionalFormatting sqref="M1111">
    <cfRule type="expression" dxfId="22730" priority="34673">
      <formula>$I1111=0</formula>
    </cfRule>
  </conditionalFormatting>
  <conditionalFormatting sqref="N1111:P1111">
    <cfRule type="expression" dxfId="22729" priority="34672">
      <formula>$I1111=0</formula>
    </cfRule>
  </conditionalFormatting>
  <conditionalFormatting sqref="O1111:P1111">
    <cfRule type="cellIs" dxfId="22728" priority="34670" operator="lessThan">
      <formula>0</formula>
    </cfRule>
    <cfRule type="cellIs" dxfId="22727" priority="34671" operator="lessThan">
      <formula>0</formula>
    </cfRule>
  </conditionalFormatting>
  <conditionalFormatting sqref="Q1111">
    <cfRule type="expression" dxfId="22726" priority="34669">
      <formula>$I1111=0</formula>
    </cfRule>
  </conditionalFormatting>
  <conditionalFormatting sqref="R1111:T1111">
    <cfRule type="expression" dxfId="22725" priority="34668">
      <formula>$I1111=0</formula>
    </cfRule>
  </conditionalFormatting>
  <conditionalFormatting sqref="S1111:T1111">
    <cfRule type="cellIs" dxfId="22724" priority="34666" operator="lessThan">
      <formula>0</formula>
    </cfRule>
    <cfRule type="cellIs" dxfId="22723" priority="34667" operator="lessThan">
      <formula>0</formula>
    </cfRule>
  </conditionalFormatting>
  <conditionalFormatting sqref="U1111">
    <cfRule type="expression" dxfId="22722" priority="34665">
      <formula>$I1111=0</formula>
    </cfRule>
  </conditionalFormatting>
  <conditionalFormatting sqref="B1112">
    <cfRule type="expression" dxfId="22721" priority="34664">
      <formula>$I1112=0</formula>
    </cfRule>
  </conditionalFormatting>
  <conditionalFormatting sqref="F1112">
    <cfRule type="expression" dxfId="22720" priority="34663">
      <formula>$I1112=0</formula>
    </cfRule>
  </conditionalFormatting>
  <conditionalFormatting sqref="I1112">
    <cfRule type="expression" dxfId="22719" priority="34662">
      <formula>$I1112=0</formula>
    </cfRule>
  </conditionalFormatting>
  <conditionalFormatting sqref="K1112">
    <cfRule type="expression" dxfId="22718" priority="34661">
      <formula>$I1112=0</formula>
    </cfRule>
  </conditionalFormatting>
  <conditionalFormatting sqref="M1112">
    <cfRule type="expression" dxfId="22717" priority="34660">
      <formula>$I1112=0</formula>
    </cfRule>
  </conditionalFormatting>
  <conditionalFormatting sqref="Q1112">
    <cfRule type="expression" dxfId="22716" priority="34659">
      <formula>$I1112=0</formula>
    </cfRule>
  </conditionalFormatting>
  <conditionalFormatting sqref="U1112">
    <cfRule type="expression" dxfId="22715" priority="34658">
      <formula>$I1112=0</formula>
    </cfRule>
  </conditionalFormatting>
  <conditionalFormatting sqref="B1113">
    <cfRule type="expression" dxfId="22714" priority="34654">
      <formula>$I1113=0</formula>
    </cfRule>
  </conditionalFormatting>
  <conditionalFormatting sqref="C1113:E1113">
    <cfRule type="expression" dxfId="22713" priority="34653">
      <formula>$I1113=0</formula>
    </cfRule>
  </conditionalFormatting>
  <conditionalFormatting sqref="D1113:E1113">
    <cfRule type="cellIs" dxfId="22712" priority="34651" operator="lessThan">
      <formula>0</formula>
    </cfRule>
    <cfRule type="cellIs" dxfId="22711" priority="34652" operator="lessThan">
      <formula>0</formula>
    </cfRule>
  </conditionalFormatting>
  <conditionalFormatting sqref="F1113">
    <cfRule type="expression" dxfId="22710" priority="34650">
      <formula>$I1113=0</formula>
    </cfRule>
  </conditionalFormatting>
  <conditionalFormatting sqref="G1113:H1113">
    <cfRule type="cellIs" dxfId="22709" priority="34647" operator="lessThan">
      <formula>0</formula>
    </cfRule>
    <cfRule type="cellIs" dxfId="22708" priority="34648" operator="lessThan">
      <formula>0</formula>
    </cfRule>
  </conditionalFormatting>
  <conditionalFormatting sqref="I1113">
    <cfRule type="expression" dxfId="22707" priority="34646">
      <formula>$I1113=0</formula>
    </cfRule>
  </conditionalFormatting>
  <conditionalFormatting sqref="J1113">
    <cfRule type="expression" dxfId="22706" priority="34645">
      <formula>$I1113=0</formula>
    </cfRule>
  </conditionalFormatting>
  <conditionalFormatting sqref="K1113">
    <cfRule type="expression" dxfId="22705" priority="34642">
      <formula>$I1113=0</formula>
    </cfRule>
  </conditionalFormatting>
  <conditionalFormatting sqref="M1113">
    <cfRule type="expression" dxfId="22704" priority="34638">
      <formula>$I1113=0</formula>
    </cfRule>
  </conditionalFormatting>
  <conditionalFormatting sqref="N1113:P1113">
    <cfRule type="expression" dxfId="22703" priority="34637">
      <formula>$I1113=0</formula>
    </cfRule>
  </conditionalFormatting>
  <conditionalFormatting sqref="O1113:P1113">
    <cfRule type="cellIs" dxfId="22702" priority="34635" operator="lessThan">
      <formula>0</formula>
    </cfRule>
    <cfRule type="cellIs" dxfId="22701" priority="34636" operator="lessThan">
      <formula>0</formula>
    </cfRule>
  </conditionalFormatting>
  <conditionalFormatting sqref="Q1113">
    <cfRule type="expression" dxfId="22700" priority="34634">
      <formula>$I1113=0</formula>
    </cfRule>
  </conditionalFormatting>
  <conditionalFormatting sqref="R1113:T1113">
    <cfRule type="expression" dxfId="22699" priority="34633">
      <formula>$I1113=0</formula>
    </cfRule>
  </conditionalFormatting>
  <conditionalFormatting sqref="S1113:T1113">
    <cfRule type="cellIs" dxfId="22698" priority="34631" operator="lessThan">
      <formula>0</formula>
    </cfRule>
    <cfRule type="cellIs" dxfId="22697" priority="34632" operator="lessThan">
      <formula>0</formula>
    </cfRule>
  </conditionalFormatting>
  <conditionalFormatting sqref="U1113">
    <cfRule type="expression" dxfId="22696" priority="34630">
      <formula>$I1113=0</formula>
    </cfRule>
  </conditionalFormatting>
  <conditionalFormatting sqref="B1114">
    <cfRule type="expression" dxfId="22695" priority="34629">
      <formula>$I1114=0</formula>
    </cfRule>
  </conditionalFormatting>
  <conditionalFormatting sqref="F1114">
    <cfRule type="expression" dxfId="22694" priority="34628">
      <formula>$I1114=0</formula>
    </cfRule>
  </conditionalFormatting>
  <conditionalFormatting sqref="I1114">
    <cfRule type="expression" dxfId="22693" priority="34627">
      <formula>$I1114=0</formula>
    </cfRule>
  </conditionalFormatting>
  <conditionalFormatting sqref="K1114">
    <cfRule type="expression" dxfId="22692" priority="34626">
      <formula>$I1114=0</formula>
    </cfRule>
  </conditionalFormatting>
  <conditionalFormatting sqref="M1114">
    <cfRule type="expression" dxfId="22691" priority="34625">
      <formula>$I1114=0</formula>
    </cfRule>
  </conditionalFormatting>
  <conditionalFormatting sqref="Q1114">
    <cfRule type="expression" dxfId="22690" priority="34624">
      <formula>$I1114=0</formula>
    </cfRule>
  </conditionalFormatting>
  <conditionalFormatting sqref="U1114">
    <cfRule type="expression" dxfId="22689" priority="34623">
      <formula>$I1114=0</formula>
    </cfRule>
  </conditionalFormatting>
  <conditionalFormatting sqref="B1115">
    <cfRule type="expression" dxfId="22688" priority="34619">
      <formula>$I1115=0</formula>
    </cfRule>
  </conditionalFormatting>
  <conditionalFormatting sqref="C1115:E1115">
    <cfRule type="expression" dxfId="22687" priority="34618">
      <formula>$I1115=0</formula>
    </cfRule>
  </conditionalFormatting>
  <conditionalFormatting sqref="D1115:E1115">
    <cfRule type="cellIs" dxfId="22686" priority="34616" operator="lessThan">
      <formula>0</formula>
    </cfRule>
    <cfRule type="cellIs" dxfId="22685" priority="34617" operator="lessThan">
      <formula>0</formula>
    </cfRule>
  </conditionalFormatting>
  <conditionalFormatting sqref="F1115">
    <cfRule type="expression" dxfId="22684" priority="34615">
      <formula>$I1115=0</formula>
    </cfRule>
  </conditionalFormatting>
  <conditionalFormatting sqref="G1115:H1115">
    <cfRule type="cellIs" dxfId="22683" priority="34612" operator="lessThan">
      <formula>0</formula>
    </cfRule>
    <cfRule type="cellIs" dxfId="22682" priority="34613" operator="lessThan">
      <formula>0</formula>
    </cfRule>
  </conditionalFormatting>
  <conditionalFormatting sqref="I1115">
    <cfRule type="expression" dxfId="22681" priority="34611">
      <formula>$I1115=0</formula>
    </cfRule>
  </conditionalFormatting>
  <conditionalFormatting sqref="J1115">
    <cfRule type="expression" dxfId="22680" priority="34610">
      <formula>$I1115=0</formula>
    </cfRule>
  </conditionalFormatting>
  <conditionalFormatting sqref="K1115">
    <cfRule type="expression" dxfId="22679" priority="34607">
      <formula>$I1115=0</formula>
    </cfRule>
  </conditionalFormatting>
  <conditionalFormatting sqref="M1115">
    <cfRule type="expression" dxfId="22678" priority="34603">
      <formula>$I1115=0</formula>
    </cfRule>
  </conditionalFormatting>
  <conditionalFormatting sqref="N1115:P1115">
    <cfRule type="expression" dxfId="22677" priority="34602">
      <formula>$I1115=0</formula>
    </cfRule>
  </conditionalFormatting>
  <conditionalFormatting sqref="O1115:P1115">
    <cfRule type="cellIs" dxfId="22676" priority="34600" operator="lessThan">
      <formula>0</formula>
    </cfRule>
    <cfRule type="cellIs" dxfId="22675" priority="34601" operator="lessThan">
      <formula>0</formula>
    </cfRule>
  </conditionalFormatting>
  <conditionalFormatting sqref="Q1115">
    <cfRule type="expression" dxfId="22674" priority="34599">
      <formula>$I1115=0</formula>
    </cfRule>
  </conditionalFormatting>
  <conditionalFormatting sqref="R1115:T1115">
    <cfRule type="expression" dxfId="22673" priority="34598">
      <formula>$I1115=0</formula>
    </cfRule>
  </conditionalFormatting>
  <conditionalFormatting sqref="S1115:T1115">
    <cfRule type="cellIs" dxfId="22672" priority="34596" operator="lessThan">
      <formula>0</formula>
    </cfRule>
    <cfRule type="cellIs" dxfId="22671" priority="34597" operator="lessThan">
      <formula>0</formula>
    </cfRule>
  </conditionalFormatting>
  <conditionalFormatting sqref="U1115">
    <cfRule type="expression" dxfId="22670" priority="34595">
      <formula>$I1115=0</formula>
    </cfRule>
  </conditionalFormatting>
  <conditionalFormatting sqref="B1116">
    <cfRule type="expression" dxfId="22669" priority="34594">
      <formula>$I1116=0</formula>
    </cfRule>
  </conditionalFormatting>
  <conditionalFormatting sqref="F1116">
    <cfRule type="expression" dxfId="22668" priority="34593">
      <formula>$I1116=0</formula>
    </cfRule>
  </conditionalFormatting>
  <conditionalFormatting sqref="I1116">
    <cfRule type="expression" dxfId="22667" priority="34592">
      <formula>$I1116=0</formula>
    </cfRule>
  </conditionalFormatting>
  <conditionalFormatting sqref="K1116">
    <cfRule type="expression" dxfId="22666" priority="34591">
      <formula>$I1116=0</formula>
    </cfRule>
  </conditionalFormatting>
  <conditionalFormatting sqref="M1116">
    <cfRule type="expression" dxfId="22665" priority="34590">
      <formula>$I1116=0</formula>
    </cfRule>
  </conditionalFormatting>
  <conditionalFormatting sqref="Q1116">
    <cfRule type="expression" dxfId="22664" priority="34589">
      <formula>$I1116=0</formula>
    </cfRule>
  </conditionalFormatting>
  <conditionalFormatting sqref="U1116">
    <cfRule type="expression" dxfId="22663" priority="34588">
      <formula>$I1116=0</formula>
    </cfRule>
  </conditionalFormatting>
  <conditionalFormatting sqref="B1117">
    <cfRule type="expression" dxfId="22662" priority="34584">
      <formula>$I1117=0</formula>
    </cfRule>
  </conditionalFormatting>
  <conditionalFormatting sqref="C1117:E1117">
    <cfRule type="expression" dxfId="22661" priority="34583">
      <formula>$I1117=0</formula>
    </cfRule>
  </conditionalFormatting>
  <conditionalFormatting sqref="D1117:E1117">
    <cfRule type="cellIs" dxfId="22660" priority="34581" operator="lessThan">
      <formula>0</formula>
    </cfRule>
    <cfRule type="cellIs" dxfId="22659" priority="34582" operator="lessThan">
      <formula>0</formula>
    </cfRule>
  </conditionalFormatting>
  <conditionalFormatting sqref="F1117">
    <cfRule type="expression" dxfId="22658" priority="34580">
      <formula>$I1117=0</formula>
    </cfRule>
  </conditionalFormatting>
  <conditionalFormatting sqref="G1117:H1117">
    <cfRule type="cellIs" dxfId="22657" priority="34577" operator="lessThan">
      <formula>0</formula>
    </cfRule>
    <cfRule type="cellIs" dxfId="22656" priority="34578" operator="lessThan">
      <formula>0</formula>
    </cfRule>
  </conditionalFormatting>
  <conditionalFormatting sqref="I1117">
    <cfRule type="expression" dxfId="22655" priority="34576">
      <formula>$I1117=0</formula>
    </cfRule>
  </conditionalFormatting>
  <conditionalFormatting sqref="J1117">
    <cfRule type="expression" dxfId="22654" priority="34575">
      <formula>$I1117=0</formula>
    </cfRule>
  </conditionalFormatting>
  <conditionalFormatting sqref="K1117">
    <cfRule type="expression" dxfId="22653" priority="34572">
      <formula>$I1117=0</formula>
    </cfRule>
  </conditionalFormatting>
  <conditionalFormatting sqref="M1117">
    <cfRule type="expression" dxfId="22652" priority="34568">
      <formula>$I1117=0</formula>
    </cfRule>
  </conditionalFormatting>
  <conditionalFormatting sqref="N1117:P1117">
    <cfRule type="expression" dxfId="22651" priority="34567">
      <formula>$I1117=0</formula>
    </cfRule>
  </conditionalFormatting>
  <conditionalFormatting sqref="O1117:P1117">
    <cfRule type="cellIs" dxfId="22650" priority="34565" operator="lessThan">
      <formula>0</formula>
    </cfRule>
    <cfRule type="cellIs" dxfId="22649" priority="34566" operator="lessThan">
      <formula>0</formula>
    </cfRule>
  </conditionalFormatting>
  <conditionalFormatting sqref="Q1117">
    <cfRule type="expression" dxfId="22648" priority="34564">
      <formula>$I1117=0</formula>
    </cfRule>
  </conditionalFormatting>
  <conditionalFormatting sqref="R1117:T1117">
    <cfRule type="expression" dxfId="22647" priority="34563">
      <formula>$I1117=0</formula>
    </cfRule>
  </conditionalFormatting>
  <conditionalFormatting sqref="S1117:T1117">
    <cfRule type="cellIs" dxfId="22646" priority="34561" operator="lessThan">
      <formula>0</formula>
    </cfRule>
    <cfRule type="cellIs" dxfId="22645" priority="34562" operator="lessThan">
      <formula>0</formula>
    </cfRule>
  </conditionalFormatting>
  <conditionalFormatting sqref="U1117">
    <cfRule type="expression" dxfId="22644" priority="34560">
      <formula>$I1117=0</formula>
    </cfRule>
  </conditionalFormatting>
  <conditionalFormatting sqref="B1118">
    <cfRule type="expression" dxfId="22643" priority="34559">
      <formula>$I1118=0</formula>
    </cfRule>
  </conditionalFormatting>
  <conditionalFormatting sqref="F1118">
    <cfRule type="expression" dxfId="22642" priority="34558">
      <formula>$I1118=0</formula>
    </cfRule>
  </conditionalFormatting>
  <conditionalFormatting sqref="I1118">
    <cfRule type="expression" dxfId="22641" priority="34557">
      <formula>$I1118=0</formula>
    </cfRule>
  </conditionalFormatting>
  <conditionalFormatting sqref="K1118">
    <cfRule type="expression" dxfId="22640" priority="34556">
      <formula>$I1118=0</formula>
    </cfRule>
  </conditionalFormatting>
  <conditionalFormatting sqref="M1118">
    <cfRule type="expression" dxfId="22639" priority="34555">
      <formula>$I1118=0</formula>
    </cfRule>
  </conditionalFormatting>
  <conditionalFormatting sqref="Q1118">
    <cfRule type="expression" dxfId="22638" priority="34554">
      <formula>$I1118=0</formula>
    </cfRule>
  </conditionalFormatting>
  <conditionalFormatting sqref="U1118">
    <cfRule type="expression" dxfId="22637" priority="34553">
      <formula>$I1118=0</formula>
    </cfRule>
  </conditionalFormatting>
  <conditionalFormatting sqref="B1119">
    <cfRule type="expression" dxfId="22636" priority="34549">
      <formula>$I1119=0</formula>
    </cfRule>
  </conditionalFormatting>
  <conditionalFormatting sqref="C1119:E1119">
    <cfRule type="expression" dxfId="22635" priority="34548">
      <formula>$I1119=0</formula>
    </cfRule>
  </conditionalFormatting>
  <conditionalFormatting sqref="D1119:E1119">
    <cfRule type="cellIs" dxfId="22634" priority="34546" operator="lessThan">
      <formula>0</formula>
    </cfRule>
    <cfRule type="cellIs" dxfId="22633" priority="34547" operator="lessThan">
      <formula>0</formula>
    </cfRule>
  </conditionalFormatting>
  <conditionalFormatting sqref="F1119">
    <cfRule type="expression" dxfId="22632" priority="34545">
      <formula>$I1119=0</formula>
    </cfRule>
  </conditionalFormatting>
  <conditionalFormatting sqref="G1119:H1119">
    <cfRule type="cellIs" dxfId="22631" priority="34542" operator="lessThan">
      <formula>0</formula>
    </cfRule>
    <cfRule type="cellIs" dxfId="22630" priority="34543" operator="lessThan">
      <formula>0</formula>
    </cfRule>
  </conditionalFormatting>
  <conditionalFormatting sqref="I1119">
    <cfRule type="expression" dxfId="22629" priority="34541">
      <formula>$I1119=0</formula>
    </cfRule>
  </conditionalFormatting>
  <conditionalFormatting sqref="J1119">
    <cfRule type="expression" dxfId="22628" priority="34540">
      <formula>$I1119=0</formula>
    </cfRule>
  </conditionalFormatting>
  <conditionalFormatting sqref="K1119">
    <cfRule type="expression" dxfId="22627" priority="34537">
      <formula>$I1119=0</formula>
    </cfRule>
  </conditionalFormatting>
  <conditionalFormatting sqref="M1119">
    <cfRule type="expression" dxfId="22626" priority="34533">
      <formula>$I1119=0</formula>
    </cfRule>
  </conditionalFormatting>
  <conditionalFormatting sqref="N1119:P1119">
    <cfRule type="expression" dxfId="22625" priority="34532">
      <formula>$I1119=0</formula>
    </cfRule>
  </conditionalFormatting>
  <conditionalFormatting sqref="O1119:P1119">
    <cfRule type="cellIs" dxfId="22624" priority="34530" operator="lessThan">
      <formula>0</formula>
    </cfRule>
    <cfRule type="cellIs" dxfId="22623" priority="34531" operator="lessThan">
      <formula>0</formula>
    </cfRule>
  </conditionalFormatting>
  <conditionalFormatting sqref="Q1119">
    <cfRule type="expression" dxfId="22622" priority="34529">
      <formula>$I1119=0</formula>
    </cfRule>
  </conditionalFormatting>
  <conditionalFormatting sqref="R1119:T1119">
    <cfRule type="expression" dxfId="22621" priority="34528">
      <formula>$I1119=0</formula>
    </cfRule>
  </conditionalFormatting>
  <conditionalFormatting sqref="S1119:T1119">
    <cfRule type="cellIs" dxfId="22620" priority="34526" operator="lessThan">
      <formula>0</formula>
    </cfRule>
    <cfRule type="cellIs" dxfId="22619" priority="34527" operator="lessThan">
      <formula>0</formula>
    </cfRule>
  </conditionalFormatting>
  <conditionalFormatting sqref="U1119">
    <cfRule type="expression" dxfId="22618" priority="34525">
      <formula>$I1119=0</formula>
    </cfRule>
  </conditionalFormatting>
  <conditionalFormatting sqref="B1120">
    <cfRule type="expression" dxfId="22617" priority="34524">
      <formula>$I1120=0</formula>
    </cfRule>
  </conditionalFormatting>
  <conditionalFormatting sqref="F1120">
    <cfRule type="expression" dxfId="22616" priority="34523">
      <formula>$I1120=0</formula>
    </cfRule>
  </conditionalFormatting>
  <conditionalFormatting sqref="I1120">
    <cfRule type="expression" dxfId="22615" priority="34522">
      <formula>$I1120=0</formula>
    </cfRule>
  </conditionalFormatting>
  <conditionalFormatting sqref="K1120">
    <cfRule type="expression" dxfId="22614" priority="34521">
      <formula>$I1120=0</formula>
    </cfRule>
  </conditionalFormatting>
  <conditionalFormatting sqref="M1120">
    <cfRule type="expression" dxfId="22613" priority="34520">
      <formula>$I1120=0</formula>
    </cfRule>
  </conditionalFormatting>
  <conditionalFormatting sqref="Q1120">
    <cfRule type="expression" dxfId="22612" priority="34519">
      <formula>$I1120=0</formula>
    </cfRule>
  </conditionalFormatting>
  <conditionalFormatting sqref="U1120">
    <cfRule type="expression" dxfId="22611" priority="34518">
      <formula>$I1120=0</formula>
    </cfRule>
  </conditionalFormatting>
  <conditionalFormatting sqref="B1121">
    <cfRule type="expression" dxfId="22610" priority="34514">
      <formula>$I1121=0</formula>
    </cfRule>
  </conditionalFormatting>
  <conditionalFormatting sqref="C1121:E1121">
    <cfRule type="expression" dxfId="22609" priority="34513">
      <formula>$I1121=0</formula>
    </cfRule>
  </conditionalFormatting>
  <conditionalFormatting sqref="D1121:E1121">
    <cfRule type="cellIs" dxfId="22608" priority="34511" operator="lessThan">
      <formula>0</formula>
    </cfRule>
    <cfRule type="cellIs" dxfId="22607" priority="34512" operator="lessThan">
      <formula>0</formula>
    </cfRule>
  </conditionalFormatting>
  <conditionalFormatting sqref="F1121">
    <cfRule type="expression" dxfId="22606" priority="34510">
      <formula>$I1121=0</formula>
    </cfRule>
  </conditionalFormatting>
  <conditionalFormatting sqref="G1121:H1121">
    <cfRule type="cellIs" dxfId="22605" priority="34507" operator="lessThan">
      <formula>0</formula>
    </cfRule>
    <cfRule type="cellIs" dxfId="22604" priority="34508" operator="lessThan">
      <formula>0</formula>
    </cfRule>
  </conditionalFormatting>
  <conditionalFormatting sqref="I1121">
    <cfRule type="expression" dxfId="22603" priority="34506">
      <formula>$I1121=0</formula>
    </cfRule>
  </conditionalFormatting>
  <conditionalFormatting sqref="J1121">
    <cfRule type="expression" dxfId="22602" priority="34505">
      <formula>$I1121=0</formula>
    </cfRule>
  </conditionalFormatting>
  <conditionalFormatting sqref="K1121">
    <cfRule type="expression" dxfId="22601" priority="34502">
      <formula>$I1121=0</formula>
    </cfRule>
  </conditionalFormatting>
  <conditionalFormatting sqref="M1121">
    <cfRule type="expression" dxfId="22600" priority="34498">
      <formula>$I1121=0</formula>
    </cfRule>
  </conditionalFormatting>
  <conditionalFormatting sqref="N1121:P1121">
    <cfRule type="expression" dxfId="22599" priority="34497">
      <formula>$I1121=0</formula>
    </cfRule>
  </conditionalFormatting>
  <conditionalFormatting sqref="O1121:P1121">
    <cfRule type="cellIs" dxfId="22598" priority="34495" operator="lessThan">
      <formula>0</formula>
    </cfRule>
    <cfRule type="cellIs" dxfId="22597" priority="34496" operator="lessThan">
      <formula>0</formula>
    </cfRule>
  </conditionalFormatting>
  <conditionalFormatting sqref="Q1121">
    <cfRule type="expression" dxfId="22596" priority="34494">
      <formula>$I1121=0</formula>
    </cfRule>
  </conditionalFormatting>
  <conditionalFormatting sqref="R1121:T1121">
    <cfRule type="expression" dxfId="22595" priority="34493">
      <formula>$I1121=0</formula>
    </cfRule>
  </conditionalFormatting>
  <conditionalFormatting sqref="S1121:T1121">
    <cfRule type="cellIs" dxfId="22594" priority="34491" operator="lessThan">
      <formula>0</formula>
    </cfRule>
    <cfRule type="cellIs" dxfId="22593" priority="34492" operator="lessThan">
      <formula>0</formula>
    </cfRule>
  </conditionalFormatting>
  <conditionalFormatting sqref="U1121">
    <cfRule type="expression" dxfId="22592" priority="34490">
      <formula>$I1121=0</formula>
    </cfRule>
  </conditionalFormatting>
  <conditionalFormatting sqref="B1122">
    <cfRule type="expression" dxfId="22591" priority="34489">
      <formula>$I1122=0</formula>
    </cfRule>
  </conditionalFormatting>
  <conditionalFormatting sqref="F1122">
    <cfRule type="expression" dxfId="22590" priority="34488">
      <formula>$I1122=0</formula>
    </cfRule>
  </conditionalFormatting>
  <conditionalFormatting sqref="I1122">
    <cfRule type="expression" dxfId="22589" priority="34487">
      <formula>$I1122=0</formula>
    </cfRule>
  </conditionalFormatting>
  <conditionalFormatting sqref="K1122">
    <cfRule type="expression" dxfId="22588" priority="34486">
      <formula>$I1122=0</formula>
    </cfRule>
  </conditionalFormatting>
  <conditionalFormatting sqref="M1122">
    <cfRule type="expression" dxfId="22587" priority="34485">
      <formula>$I1122=0</formula>
    </cfRule>
  </conditionalFormatting>
  <conditionalFormatting sqref="Q1122">
    <cfRule type="expression" dxfId="22586" priority="34484">
      <formula>$I1122=0</formula>
    </cfRule>
  </conditionalFormatting>
  <conditionalFormatting sqref="U1122">
    <cfRule type="expression" dxfId="22585" priority="34483">
      <formula>$I1122=0</formula>
    </cfRule>
  </conditionalFormatting>
  <conditionalFormatting sqref="B1123">
    <cfRule type="expression" dxfId="22584" priority="34479">
      <formula>$I1123=0</formula>
    </cfRule>
  </conditionalFormatting>
  <conditionalFormatting sqref="C1123:E1123">
    <cfRule type="expression" dxfId="22583" priority="34478">
      <formula>$I1123=0</formula>
    </cfRule>
  </conditionalFormatting>
  <conditionalFormatting sqref="D1123:E1123">
    <cfRule type="cellIs" dxfId="22582" priority="34476" operator="lessThan">
      <formula>0</formula>
    </cfRule>
    <cfRule type="cellIs" dxfId="22581" priority="34477" operator="lessThan">
      <formula>0</formula>
    </cfRule>
  </conditionalFormatting>
  <conditionalFormatting sqref="F1123">
    <cfRule type="expression" dxfId="22580" priority="34475">
      <formula>$I1123=0</formula>
    </cfRule>
  </conditionalFormatting>
  <conditionalFormatting sqref="G1123:H1123">
    <cfRule type="cellIs" dxfId="22579" priority="34472" operator="lessThan">
      <formula>0</formula>
    </cfRule>
    <cfRule type="cellIs" dxfId="22578" priority="34473" operator="lessThan">
      <formula>0</formula>
    </cfRule>
  </conditionalFormatting>
  <conditionalFormatting sqref="I1123">
    <cfRule type="expression" dxfId="22577" priority="34471">
      <formula>$I1123=0</formula>
    </cfRule>
  </conditionalFormatting>
  <conditionalFormatting sqref="J1123">
    <cfRule type="expression" dxfId="22576" priority="34470">
      <formula>$I1123=0</formula>
    </cfRule>
  </conditionalFormatting>
  <conditionalFormatting sqref="K1123">
    <cfRule type="expression" dxfId="22575" priority="34467">
      <formula>$I1123=0</formula>
    </cfRule>
  </conditionalFormatting>
  <conditionalFormatting sqref="M1123">
    <cfRule type="expression" dxfId="22574" priority="34463">
      <formula>$I1123=0</formula>
    </cfRule>
  </conditionalFormatting>
  <conditionalFormatting sqref="N1123:P1123">
    <cfRule type="expression" dxfId="22573" priority="34462">
      <formula>$I1123=0</formula>
    </cfRule>
  </conditionalFormatting>
  <conditionalFormatting sqref="O1123:P1123">
    <cfRule type="cellIs" dxfId="22572" priority="34460" operator="lessThan">
      <formula>0</formula>
    </cfRule>
    <cfRule type="cellIs" dxfId="22571" priority="34461" operator="lessThan">
      <formula>0</formula>
    </cfRule>
  </conditionalFormatting>
  <conditionalFormatting sqref="Q1123">
    <cfRule type="expression" dxfId="22570" priority="34459">
      <formula>$I1123=0</formula>
    </cfRule>
  </conditionalFormatting>
  <conditionalFormatting sqref="R1123:T1123">
    <cfRule type="expression" dxfId="22569" priority="34458">
      <formula>$I1123=0</formula>
    </cfRule>
  </conditionalFormatting>
  <conditionalFormatting sqref="S1123:T1123">
    <cfRule type="cellIs" dxfId="22568" priority="34456" operator="lessThan">
      <formula>0</formula>
    </cfRule>
    <cfRule type="cellIs" dxfId="22567" priority="34457" operator="lessThan">
      <formula>0</formula>
    </cfRule>
  </conditionalFormatting>
  <conditionalFormatting sqref="U1123">
    <cfRule type="expression" dxfId="22566" priority="34455">
      <formula>$I1123=0</formula>
    </cfRule>
  </conditionalFormatting>
  <conditionalFormatting sqref="B1124">
    <cfRule type="expression" dxfId="22565" priority="34454">
      <formula>$I1124=0</formula>
    </cfRule>
  </conditionalFormatting>
  <conditionalFormatting sqref="F1124">
    <cfRule type="expression" dxfId="22564" priority="34453">
      <formula>$I1124=0</formula>
    </cfRule>
  </conditionalFormatting>
  <conditionalFormatting sqref="I1124">
    <cfRule type="expression" dxfId="22563" priority="34452">
      <formula>$I1124=0</formula>
    </cfRule>
  </conditionalFormatting>
  <conditionalFormatting sqref="K1124">
    <cfRule type="expression" dxfId="22562" priority="34451">
      <formula>$I1124=0</formula>
    </cfRule>
  </conditionalFormatting>
  <conditionalFormatting sqref="M1124">
    <cfRule type="expression" dxfId="22561" priority="34450">
      <formula>$I1124=0</formula>
    </cfRule>
  </conditionalFormatting>
  <conditionalFormatting sqref="Q1124">
    <cfRule type="expression" dxfId="22560" priority="34449">
      <formula>$I1124=0</formula>
    </cfRule>
  </conditionalFormatting>
  <conditionalFormatting sqref="U1124">
    <cfRule type="expression" dxfId="22559" priority="34448">
      <formula>$I1124=0</formula>
    </cfRule>
  </conditionalFormatting>
  <conditionalFormatting sqref="B1125">
    <cfRule type="expression" dxfId="22558" priority="34444">
      <formula>$I1125=0</formula>
    </cfRule>
  </conditionalFormatting>
  <conditionalFormatting sqref="C1125:E1125">
    <cfRule type="expression" dxfId="22557" priority="34443">
      <formula>$I1125=0</formula>
    </cfRule>
  </conditionalFormatting>
  <conditionalFormatting sqref="D1125:E1125">
    <cfRule type="cellIs" dxfId="22556" priority="34441" operator="lessThan">
      <formula>0</formula>
    </cfRule>
    <cfRule type="cellIs" dxfId="22555" priority="34442" operator="lessThan">
      <formula>0</formula>
    </cfRule>
  </conditionalFormatting>
  <conditionalFormatting sqref="F1125">
    <cfRule type="expression" dxfId="22554" priority="34440">
      <formula>$I1125=0</formula>
    </cfRule>
  </conditionalFormatting>
  <conditionalFormatting sqref="G1125:H1125">
    <cfRule type="cellIs" dxfId="22553" priority="34437" operator="lessThan">
      <formula>0</formula>
    </cfRule>
    <cfRule type="cellIs" dxfId="22552" priority="34438" operator="lessThan">
      <formula>0</formula>
    </cfRule>
  </conditionalFormatting>
  <conditionalFormatting sqref="I1125">
    <cfRule type="expression" dxfId="22551" priority="34436">
      <formula>$I1125=0</formula>
    </cfRule>
  </conditionalFormatting>
  <conditionalFormatting sqref="J1125">
    <cfRule type="expression" dxfId="22550" priority="34435">
      <formula>$I1125=0</formula>
    </cfRule>
  </conditionalFormatting>
  <conditionalFormatting sqref="K1125">
    <cfRule type="expression" dxfId="22549" priority="34432">
      <formula>$I1125=0</formula>
    </cfRule>
  </conditionalFormatting>
  <conditionalFormatting sqref="M1125">
    <cfRule type="expression" dxfId="22548" priority="34428">
      <formula>$I1125=0</formula>
    </cfRule>
  </conditionalFormatting>
  <conditionalFormatting sqref="N1125:P1125">
    <cfRule type="expression" dxfId="22547" priority="34427">
      <formula>$I1125=0</formula>
    </cfRule>
  </conditionalFormatting>
  <conditionalFormatting sqref="O1125:P1125">
    <cfRule type="cellIs" dxfId="22546" priority="34425" operator="lessThan">
      <formula>0</formula>
    </cfRule>
    <cfRule type="cellIs" dxfId="22545" priority="34426" operator="lessThan">
      <formula>0</formula>
    </cfRule>
  </conditionalFormatting>
  <conditionalFormatting sqref="Q1125">
    <cfRule type="expression" dxfId="22544" priority="34424">
      <formula>$I1125=0</formula>
    </cfRule>
  </conditionalFormatting>
  <conditionalFormatting sqref="R1125:T1125">
    <cfRule type="expression" dxfId="22543" priority="34423">
      <formula>$I1125=0</formula>
    </cfRule>
  </conditionalFormatting>
  <conditionalFormatting sqref="S1125:T1125">
    <cfRule type="cellIs" dxfId="22542" priority="34421" operator="lessThan">
      <formula>0</formula>
    </cfRule>
    <cfRule type="cellIs" dxfId="22541" priority="34422" operator="lessThan">
      <formula>0</formula>
    </cfRule>
  </conditionalFormatting>
  <conditionalFormatting sqref="U1125">
    <cfRule type="expression" dxfId="22540" priority="34420">
      <formula>$I1125=0</formula>
    </cfRule>
  </conditionalFormatting>
  <conditionalFormatting sqref="B1126">
    <cfRule type="expression" dxfId="22539" priority="34419">
      <formula>$I1126=0</formula>
    </cfRule>
  </conditionalFormatting>
  <conditionalFormatting sqref="F1126">
    <cfRule type="expression" dxfId="22538" priority="34418">
      <formula>$I1126=0</formula>
    </cfRule>
  </conditionalFormatting>
  <conditionalFormatting sqref="I1126">
    <cfRule type="expression" dxfId="22537" priority="34417">
      <formula>$I1126=0</formula>
    </cfRule>
  </conditionalFormatting>
  <conditionalFormatting sqref="K1126">
    <cfRule type="expression" dxfId="22536" priority="34416">
      <formula>$I1126=0</formula>
    </cfRule>
  </conditionalFormatting>
  <conditionalFormatting sqref="M1126">
    <cfRule type="expression" dxfId="22535" priority="34415">
      <formula>$I1126=0</formula>
    </cfRule>
  </conditionalFormatting>
  <conditionalFormatting sqref="Q1126">
    <cfRule type="expression" dxfId="22534" priority="34414">
      <formula>$I1126=0</formula>
    </cfRule>
  </conditionalFormatting>
  <conditionalFormatting sqref="U1126">
    <cfRule type="expression" dxfId="22533" priority="34413">
      <formula>$I1126=0</formula>
    </cfRule>
  </conditionalFormatting>
  <conditionalFormatting sqref="B1127">
    <cfRule type="expression" dxfId="22532" priority="34409">
      <formula>$I1127=0</formula>
    </cfRule>
  </conditionalFormatting>
  <conditionalFormatting sqref="C1127:E1127">
    <cfRule type="expression" dxfId="22531" priority="34408">
      <formula>$I1127=0</formula>
    </cfRule>
  </conditionalFormatting>
  <conditionalFormatting sqref="D1127:E1127">
    <cfRule type="cellIs" dxfId="22530" priority="34406" operator="lessThan">
      <formula>0</formula>
    </cfRule>
    <cfRule type="cellIs" dxfId="22529" priority="34407" operator="lessThan">
      <formula>0</formula>
    </cfRule>
  </conditionalFormatting>
  <conditionalFormatting sqref="F1127">
    <cfRule type="expression" dxfId="22528" priority="34405">
      <formula>$I1127=0</formula>
    </cfRule>
  </conditionalFormatting>
  <conditionalFormatting sqref="G1127:H1127">
    <cfRule type="cellIs" dxfId="22527" priority="34402" operator="lessThan">
      <formula>0</formula>
    </cfRule>
    <cfRule type="cellIs" dxfId="22526" priority="34403" operator="lessThan">
      <formula>0</formula>
    </cfRule>
  </conditionalFormatting>
  <conditionalFormatting sqref="I1127">
    <cfRule type="expression" dxfId="22525" priority="34401">
      <formula>$I1127=0</formula>
    </cfRule>
  </conditionalFormatting>
  <conditionalFormatting sqref="J1127">
    <cfRule type="expression" dxfId="22524" priority="34400">
      <formula>$I1127=0</formula>
    </cfRule>
  </conditionalFormatting>
  <conditionalFormatting sqref="K1127">
    <cfRule type="expression" dxfId="22523" priority="34397">
      <formula>$I1127=0</formula>
    </cfRule>
  </conditionalFormatting>
  <conditionalFormatting sqref="M1127">
    <cfRule type="expression" dxfId="22522" priority="34393">
      <formula>$I1127=0</formula>
    </cfRule>
  </conditionalFormatting>
  <conditionalFormatting sqref="N1127:P1127">
    <cfRule type="expression" dxfId="22521" priority="34392">
      <formula>$I1127=0</formula>
    </cfRule>
  </conditionalFormatting>
  <conditionalFormatting sqref="O1127:P1127">
    <cfRule type="cellIs" dxfId="22520" priority="34390" operator="lessThan">
      <formula>0</formula>
    </cfRule>
    <cfRule type="cellIs" dxfId="22519" priority="34391" operator="lessThan">
      <formula>0</formula>
    </cfRule>
  </conditionalFormatting>
  <conditionalFormatting sqref="Q1127">
    <cfRule type="expression" dxfId="22518" priority="34389">
      <formula>$I1127=0</formula>
    </cfRule>
  </conditionalFormatting>
  <conditionalFormatting sqref="R1127:T1127">
    <cfRule type="expression" dxfId="22517" priority="34388">
      <formula>$I1127=0</formula>
    </cfRule>
  </conditionalFormatting>
  <conditionalFormatting sqref="S1127:T1127">
    <cfRule type="cellIs" dxfId="22516" priority="34386" operator="lessThan">
      <formula>0</formula>
    </cfRule>
    <cfRule type="cellIs" dxfId="22515" priority="34387" operator="lessThan">
      <formula>0</formula>
    </cfRule>
  </conditionalFormatting>
  <conditionalFormatting sqref="U1127">
    <cfRule type="expression" dxfId="22514" priority="34385">
      <formula>$I1127=0</formula>
    </cfRule>
  </conditionalFormatting>
  <conditionalFormatting sqref="B1128">
    <cfRule type="expression" dxfId="22513" priority="34384">
      <formula>$I1128=0</formula>
    </cfRule>
  </conditionalFormatting>
  <conditionalFormatting sqref="F1128">
    <cfRule type="expression" dxfId="22512" priority="34383">
      <formula>$I1128=0</formula>
    </cfRule>
  </conditionalFormatting>
  <conditionalFormatting sqref="I1128">
    <cfRule type="expression" dxfId="22511" priority="34382">
      <formula>$I1128=0</formula>
    </cfRule>
  </conditionalFormatting>
  <conditionalFormatting sqref="K1128">
    <cfRule type="expression" dxfId="22510" priority="34381">
      <formula>$I1128=0</formula>
    </cfRule>
  </conditionalFormatting>
  <conditionalFormatting sqref="M1128">
    <cfRule type="expression" dxfId="22509" priority="34380">
      <formula>$I1128=0</formula>
    </cfRule>
  </conditionalFormatting>
  <conditionalFormatting sqref="Q1128">
    <cfRule type="expression" dxfId="22508" priority="34379">
      <formula>$I1128=0</formula>
    </cfRule>
  </conditionalFormatting>
  <conditionalFormatting sqref="U1128">
    <cfRule type="expression" dxfId="22507" priority="34378">
      <formula>$I1128=0</formula>
    </cfRule>
  </conditionalFormatting>
  <conditionalFormatting sqref="B1129">
    <cfRule type="expression" dxfId="22506" priority="34374">
      <formula>$I1129=0</formula>
    </cfRule>
  </conditionalFormatting>
  <conditionalFormatting sqref="C1129:E1129">
    <cfRule type="expression" dxfId="22505" priority="34373">
      <formula>$I1129=0</formula>
    </cfRule>
  </conditionalFormatting>
  <conditionalFormatting sqref="D1129:E1129">
    <cfRule type="cellIs" dxfId="22504" priority="34371" operator="lessThan">
      <formula>0</formula>
    </cfRule>
    <cfRule type="cellIs" dxfId="22503" priority="34372" operator="lessThan">
      <formula>0</formula>
    </cfRule>
  </conditionalFormatting>
  <conditionalFormatting sqref="F1129">
    <cfRule type="expression" dxfId="22502" priority="34370">
      <formula>$I1129=0</formula>
    </cfRule>
  </conditionalFormatting>
  <conditionalFormatting sqref="G1129:H1129">
    <cfRule type="cellIs" dxfId="22501" priority="34367" operator="lessThan">
      <formula>0</formula>
    </cfRule>
    <cfRule type="cellIs" dxfId="22500" priority="34368" operator="lessThan">
      <formula>0</formula>
    </cfRule>
  </conditionalFormatting>
  <conditionalFormatting sqref="I1129">
    <cfRule type="expression" dxfId="22499" priority="34366">
      <formula>$I1129=0</formula>
    </cfRule>
  </conditionalFormatting>
  <conditionalFormatting sqref="J1129">
    <cfRule type="expression" dxfId="22498" priority="34365">
      <formula>$I1129=0</formula>
    </cfRule>
  </conditionalFormatting>
  <conditionalFormatting sqref="K1129">
    <cfRule type="expression" dxfId="22497" priority="34362">
      <formula>$I1129=0</formula>
    </cfRule>
  </conditionalFormatting>
  <conditionalFormatting sqref="M1129">
    <cfRule type="expression" dxfId="22496" priority="34358">
      <formula>$I1129=0</formula>
    </cfRule>
  </conditionalFormatting>
  <conditionalFormatting sqref="N1129:P1129">
    <cfRule type="expression" dxfId="22495" priority="34357">
      <formula>$I1129=0</formula>
    </cfRule>
  </conditionalFormatting>
  <conditionalFormatting sqref="O1129:P1129">
    <cfRule type="cellIs" dxfId="22494" priority="34355" operator="lessThan">
      <formula>0</formula>
    </cfRule>
    <cfRule type="cellIs" dxfId="22493" priority="34356" operator="lessThan">
      <formula>0</formula>
    </cfRule>
  </conditionalFormatting>
  <conditionalFormatting sqref="Q1129">
    <cfRule type="expression" dxfId="22492" priority="34354">
      <formula>$I1129=0</formula>
    </cfRule>
  </conditionalFormatting>
  <conditionalFormatting sqref="R1129:T1129">
    <cfRule type="expression" dxfId="22491" priority="34353">
      <formula>$I1129=0</formula>
    </cfRule>
  </conditionalFormatting>
  <conditionalFormatting sqref="S1129:T1129">
    <cfRule type="cellIs" dxfId="22490" priority="34351" operator="lessThan">
      <formula>0</formula>
    </cfRule>
    <cfRule type="cellIs" dxfId="22489" priority="34352" operator="lessThan">
      <formula>0</formula>
    </cfRule>
  </conditionalFormatting>
  <conditionalFormatting sqref="U1129">
    <cfRule type="expression" dxfId="22488" priority="34350">
      <formula>$I1129=0</formula>
    </cfRule>
  </conditionalFormatting>
  <conditionalFormatting sqref="B1130">
    <cfRule type="expression" dxfId="22487" priority="34349">
      <formula>$I1130=0</formula>
    </cfRule>
  </conditionalFormatting>
  <conditionalFormatting sqref="F1130">
    <cfRule type="expression" dxfId="22486" priority="34348">
      <formula>$I1130=0</formula>
    </cfRule>
  </conditionalFormatting>
  <conditionalFormatting sqref="I1130">
    <cfRule type="expression" dxfId="22485" priority="34347">
      <formula>$I1130=0</formula>
    </cfRule>
  </conditionalFormatting>
  <conditionalFormatting sqref="K1130">
    <cfRule type="expression" dxfId="22484" priority="34346">
      <formula>$I1130=0</formula>
    </cfRule>
  </conditionalFormatting>
  <conditionalFormatting sqref="M1130">
    <cfRule type="expression" dxfId="22483" priority="34345">
      <formula>$I1130=0</formula>
    </cfRule>
  </conditionalFormatting>
  <conditionalFormatting sqref="Q1130">
    <cfRule type="expression" dxfId="22482" priority="34344">
      <formula>$I1130=0</formula>
    </cfRule>
  </conditionalFormatting>
  <conditionalFormatting sqref="U1130">
    <cfRule type="expression" dxfId="22481" priority="34343">
      <formula>$I1130=0</formula>
    </cfRule>
  </conditionalFormatting>
  <conditionalFormatting sqref="B1131">
    <cfRule type="expression" dxfId="22480" priority="34339">
      <formula>$I1131=0</formula>
    </cfRule>
  </conditionalFormatting>
  <conditionalFormatting sqref="C1131:E1131">
    <cfRule type="expression" dxfId="22479" priority="34338">
      <formula>$I1131=0</formula>
    </cfRule>
  </conditionalFormatting>
  <conditionalFormatting sqref="D1131:E1131">
    <cfRule type="cellIs" dxfId="22478" priority="34336" operator="lessThan">
      <formula>0</formula>
    </cfRule>
    <cfRule type="cellIs" dxfId="22477" priority="34337" operator="lessThan">
      <formula>0</formula>
    </cfRule>
  </conditionalFormatting>
  <conditionalFormatting sqref="F1131">
    <cfRule type="expression" dxfId="22476" priority="34335">
      <formula>$I1131=0</formula>
    </cfRule>
  </conditionalFormatting>
  <conditionalFormatting sqref="G1131:H1131">
    <cfRule type="cellIs" dxfId="22475" priority="34332" operator="lessThan">
      <formula>0</formula>
    </cfRule>
    <cfRule type="cellIs" dxfId="22474" priority="34333" operator="lessThan">
      <formula>0</formula>
    </cfRule>
  </conditionalFormatting>
  <conditionalFormatting sqref="I1131">
    <cfRule type="expression" dxfId="22473" priority="34331">
      <formula>$I1131=0</formula>
    </cfRule>
  </conditionalFormatting>
  <conditionalFormatting sqref="J1131">
    <cfRule type="expression" dxfId="22472" priority="34330">
      <formula>$I1131=0</formula>
    </cfRule>
  </conditionalFormatting>
  <conditionalFormatting sqref="K1131">
    <cfRule type="expression" dxfId="22471" priority="34327">
      <formula>$I1131=0</formula>
    </cfRule>
  </conditionalFormatting>
  <conditionalFormatting sqref="M1131">
    <cfRule type="expression" dxfId="22470" priority="34323">
      <formula>$I1131=0</formula>
    </cfRule>
  </conditionalFormatting>
  <conditionalFormatting sqref="N1131:P1131">
    <cfRule type="expression" dxfId="22469" priority="34322">
      <formula>$I1131=0</formula>
    </cfRule>
  </conditionalFormatting>
  <conditionalFormatting sqref="O1131:P1131">
    <cfRule type="cellIs" dxfId="22468" priority="34320" operator="lessThan">
      <formula>0</formula>
    </cfRule>
    <cfRule type="cellIs" dxfId="22467" priority="34321" operator="lessThan">
      <formula>0</formula>
    </cfRule>
  </conditionalFormatting>
  <conditionalFormatting sqref="Q1131">
    <cfRule type="expression" dxfId="22466" priority="34319">
      <formula>$I1131=0</formula>
    </cfRule>
  </conditionalFormatting>
  <conditionalFormatting sqref="R1131:T1131">
    <cfRule type="expression" dxfId="22465" priority="34318">
      <formula>$I1131=0</formula>
    </cfRule>
  </conditionalFormatting>
  <conditionalFormatting sqref="S1131:T1131">
    <cfRule type="cellIs" dxfId="22464" priority="34316" operator="lessThan">
      <formula>0</formula>
    </cfRule>
    <cfRule type="cellIs" dxfId="22463" priority="34317" operator="lessThan">
      <formula>0</formula>
    </cfRule>
  </conditionalFormatting>
  <conditionalFormatting sqref="U1131">
    <cfRule type="expression" dxfId="22462" priority="34315">
      <formula>$I1131=0</formula>
    </cfRule>
  </conditionalFormatting>
  <conditionalFormatting sqref="B1132">
    <cfRule type="expression" dxfId="22461" priority="34314">
      <formula>$I1132=0</formula>
    </cfRule>
  </conditionalFormatting>
  <conditionalFormatting sqref="F1132">
    <cfRule type="expression" dxfId="22460" priority="34313">
      <formula>$I1132=0</formula>
    </cfRule>
  </conditionalFormatting>
  <conditionalFormatting sqref="I1132">
    <cfRule type="expression" dxfId="22459" priority="34312">
      <formula>$I1132=0</formula>
    </cfRule>
  </conditionalFormatting>
  <conditionalFormatting sqref="K1132">
    <cfRule type="expression" dxfId="22458" priority="34311">
      <formula>$I1132=0</formula>
    </cfRule>
  </conditionalFormatting>
  <conditionalFormatting sqref="M1132">
    <cfRule type="expression" dxfId="22457" priority="34310">
      <formula>$I1132=0</formula>
    </cfRule>
  </conditionalFormatting>
  <conditionalFormatting sqref="Q1132">
    <cfRule type="expression" dxfId="22456" priority="34309">
      <formula>$I1132=0</formula>
    </cfRule>
  </conditionalFormatting>
  <conditionalFormatting sqref="U1132">
    <cfRule type="expression" dxfId="22455" priority="34308">
      <formula>$I1132=0</formula>
    </cfRule>
  </conditionalFormatting>
  <conditionalFormatting sqref="B1133">
    <cfRule type="expression" dxfId="22454" priority="34304">
      <formula>$I1133=0</formula>
    </cfRule>
  </conditionalFormatting>
  <conditionalFormatting sqref="C1133:E1133">
    <cfRule type="expression" dxfId="22453" priority="34303">
      <formula>$I1133=0</formula>
    </cfRule>
  </conditionalFormatting>
  <conditionalFormatting sqref="D1133:E1133">
    <cfRule type="cellIs" dxfId="22452" priority="34301" operator="lessThan">
      <formula>0</formula>
    </cfRule>
    <cfRule type="cellIs" dxfId="22451" priority="34302" operator="lessThan">
      <formula>0</formula>
    </cfRule>
  </conditionalFormatting>
  <conditionalFormatting sqref="F1133">
    <cfRule type="expression" dxfId="22450" priority="34300">
      <formula>$I1133=0</formula>
    </cfRule>
  </conditionalFormatting>
  <conditionalFormatting sqref="G1133:H1133">
    <cfRule type="cellIs" dxfId="22449" priority="34297" operator="lessThan">
      <formula>0</formula>
    </cfRule>
    <cfRule type="cellIs" dxfId="22448" priority="34298" operator="lessThan">
      <formula>0</formula>
    </cfRule>
  </conditionalFormatting>
  <conditionalFormatting sqref="I1133">
    <cfRule type="expression" dxfId="22447" priority="34296">
      <formula>$I1133=0</formula>
    </cfRule>
  </conditionalFormatting>
  <conditionalFormatting sqref="J1133">
    <cfRule type="expression" dxfId="22446" priority="34295">
      <formula>$I1133=0</formula>
    </cfRule>
  </conditionalFormatting>
  <conditionalFormatting sqref="K1133">
    <cfRule type="expression" dxfId="22445" priority="34292">
      <formula>$I1133=0</formula>
    </cfRule>
  </conditionalFormatting>
  <conditionalFormatting sqref="M1133">
    <cfRule type="expression" dxfId="22444" priority="34288">
      <formula>$I1133=0</formula>
    </cfRule>
  </conditionalFormatting>
  <conditionalFormatting sqref="N1133:P1133">
    <cfRule type="expression" dxfId="22443" priority="34287">
      <formula>$I1133=0</formula>
    </cfRule>
  </conditionalFormatting>
  <conditionalFormatting sqref="O1133:P1133">
    <cfRule type="cellIs" dxfId="22442" priority="34285" operator="lessThan">
      <formula>0</formula>
    </cfRule>
    <cfRule type="cellIs" dxfId="22441" priority="34286" operator="lessThan">
      <formula>0</formula>
    </cfRule>
  </conditionalFormatting>
  <conditionalFormatting sqref="Q1133">
    <cfRule type="expression" dxfId="22440" priority="34284">
      <formula>$I1133=0</formula>
    </cfRule>
  </conditionalFormatting>
  <conditionalFormatting sqref="R1133:T1133">
    <cfRule type="expression" dxfId="22439" priority="34283">
      <formula>$I1133=0</formula>
    </cfRule>
  </conditionalFormatting>
  <conditionalFormatting sqref="S1133:T1133">
    <cfRule type="cellIs" dxfId="22438" priority="34281" operator="lessThan">
      <formula>0</formula>
    </cfRule>
    <cfRule type="cellIs" dxfId="22437" priority="34282" operator="lessThan">
      <formula>0</formula>
    </cfRule>
  </conditionalFormatting>
  <conditionalFormatting sqref="U1133">
    <cfRule type="expression" dxfId="22436" priority="34280">
      <formula>$I1133=0</formula>
    </cfRule>
  </conditionalFormatting>
  <conditionalFormatting sqref="B1134">
    <cfRule type="expression" dxfId="22435" priority="34279">
      <formula>$I1134=0</formula>
    </cfRule>
  </conditionalFormatting>
  <conditionalFormatting sqref="F1134">
    <cfRule type="expression" dxfId="22434" priority="34278">
      <formula>$I1134=0</formula>
    </cfRule>
  </conditionalFormatting>
  <conditionalFormatting sqref="I1134">
    <cfRule type="expression" dxfId="22433" priority="34277">
      <formula>$I1134=0</formula>
    </cfRule>
  </conditionalFormatting>
  <conditionalFormatting sqref="K1134">
    <cfRule type="expression" dxfId="22432" priority="34276">
      <formula>$I1134=0</formula>
    </cfRule>
  </conditionalFormatting>
  <conditionalFormatting sqref="M1134">
    <cfRule type="expression" dxfId="22431" priority="34275">
      <formula>$I1134=0</formula>
    </cfRule>
  </conditionalFormatting>
  <conditionalFormatting sqref="Q1134">
    <cfRule type="expression" dxfId="22430" priority="34274">
      <formula>$I1134=0</formula>
    </cfRule>
  </conditionalFormatting>
  <conditionalFormatting sqref="U1134">
    <cfRule type="expression" dxfId="22429" priority="34273">
      <formula>$I1134=0</formula>
    </cfRule>
  </conditionalFormatting>
  <conditionalFormatting sqref="B1135">
    <cfRule type="expression" dxfId="22428" priority="34269">
      <formula>$I1135=0</formula>
    </cfRule>
  </conditionalFormatting>
  <conditionalFormatting sqref="C1135:E1135">
    <cfRule type="expression" dxfId="22427" priority="34268">
      <formula>$I1135=0</formula>
    </cfRule>
  </conditionalFormatting>
  <conditionalFormatting sqref="D1135:E1135">
    <cfRule type="cellIs" dxfId="22426" priority="34266" operator="lessThan">
      <formula>0</formula>
    </cfRule>
    <cfRule type="cellIs" dxfId="22425" priority="34267" operator="lessThan">
      <formula>0</formula>
    </cfRule>
  </conditionalFormatting>
  <conditionalFormatting sqref="F1135">
    <cfRule type="expression" dxfId="22424" priority="34265">
      <formula>$I1135=0</formula>
    </cfRule>
  </conditionalFormatting>
  <conditionalFormatting sqref="G1135:H1135">
    <cfRule type="cellIs" dxfId="22423" priority="34262" operator="lessThan">
      <formula>0</formula>
    </cfRule>
    <cfRule type="cellIs" dxfId="22422" priority="34263" operator="lessThan">
      <formula>0</formula>
    </cfRule>
  </conditionalFormatting>
  <conditionalFormatting sqref="I1135">
    <cfRule type="expression" dxfId="22421" priority="34261">
      <formula>$I1135=0</formula>
    </cfRule>
  </conditionalFormatting>
  <conditionalFormatting sqref="J1135">
    <cfRule type="expression" dxfId="22420" priority="34260">
      <formula>$I1135=0</formula>
    </cfRule>
  </conditionalFormatting>
  <conditionalFormatting sqref="K1135">
    <cfRule type="expression" dxfId="22419" priority="34257">
      <formula>$I1135=0</formula>
    </cfRule>
  </conditionalFormatting>
  <conditionalFormatting sqref="M1135">
    <cfRule type="expression" dxfId="22418" priority="34253">
      <formula>$I1135=0</formula>
    </cfRule>
  </conditionalFormatting>
  <conditionalFormatting sqref="N1135:P1135">
    <cfRule type="expression" dxfId="22417" priority="34252">
      <formula>$I1135=0</formula>
    </cfRule>
  </conditionalFormatting>
  <conditionalFormatting sqref="O1135:P1135">
    <cfRule type="cellIs" dxfId="22416" priority="34250" operator="lessThan">
      <formula>0</formula>
    </cfRule>
    <cfRule type="cellIs" dxfId="22415" priority="34251" operator="lessThan">
      <formula>0</formula>
    </cfRule>
  </conditionalFormatting>
  <conditionalFormatting sqref="Q1135">
    <cfRule type="expression" dxfId="22414" priority="34249">
      <formula>$I1135=0</formula>
    </cfRule>
  </conditionalFormatting>
  <conditionalFormatting sqref="R1135:T1135">
    <cfRule type="expression" dxfId="22413" priority="34248">
      <formula>$I1135=0</formula>
    </cfRule>
  </conditionalFormatting>
  <conditionalFormatting sqref="S1135:T1135">
    <cfRule type="cellIs" dxfId="22412" priority="34246" operator="lessThan">
      <formula>0</formula>
    </cfRule>
    <cfRule type="cellIs" dxfId="22411" priority="34247" operator="lessThan">
      <formula>0</formula>
    </cfRule>
  </conditionalFormatting>
  <conditionalFormatting sqref="U1135">
    <cfRule type="expression" dxfId="22410" priority="34245">
      <formula>$I1135=0</formula>
    </cfRule>
  </conditionalFormatting>
  <conditionalFormatting sqref="B1136">
    <cfRule type="expression" dxfId="22409" priority="34244">
      <formula>$I1136=0</formula>
    </cfRule>
  </conditionalFormatting>
  <conditionalFormatting sqref="F1136">
    <cfRule type="expression" dxfId="22408" priority="34243">
      <formula>$I1136=0</formula>
    </cfRule>
  </conditionalFormatting>
  <conditionalFormatting sqref="I1136">
    <cfRule type="expression" dxfId="22407" priority="34242">
      <formula>$I1136=0</formula>
    </cfRule>
  </conditionalFormatting>
  <conditionalFormatting sqref="K1136">
    <cfRule type="expression" dxfId="22406" priority="34241">
      <formula>$I1136=0</formula>
    </cfRule>
  </conditionalFormatting>
  <conditionalFormatting sqref="M1136">
    <cfRule type="expression" dxfId="22405" priority="34240">
      <formula>$I1136=0</formula>
    </cfRule>
  </conditionalFormatting>
  <conditionalFormatting sqref="Q1136">
    <cfRule type="expression" dxfId="22404" priority="34239">
      <formula>$I1136=0</formula>
    </cfRule>
  </conditionalFormatting>
  <conditionalFormatting sqref="U1136">
    <cfRule type="expression" dxfId="22403" priority="34238">
      <formula>$I1136=0</formula>
    </cfRule>
  </conditionalFormatting>
  <conditionalFormatting sqref="B1137">
    <cfRule type="expression" dxfId="22402" priority="34234">
      <formula>$I1137=0</formula>
    </cfRule>
  </conditionalFormatting>
  <conditionalFormatting sqref="C1137:E1137">
    <cfRule type="expression" dxfId="22401" priority="34233">
      <formula>$I1137=0</formula>
    </cfRule>
  </conditionalFormatting>
  <conditionalFormatting sqref="D1137:E1137">
    <cfRule type="cellIs" dxfId="22400" priority="34231" operator="lessThan">
      <formula>0</formula>
    </cfRule>
    <cfRule type="cellIs" dxfId="22399" priority="34232" operator="lessThan">
      <formula>0</formula>
    </cfRule>
  </conditionalFormatting>
  <conditionalFormatting sqref="F1137">
    <cfRule type="expression" dxfId="22398" priority="34230">
      <formula>$I1137=0</formula>
    </cfRule>
  </conditionalFormatting>
  <conditionalFormatting sqref="G1137:H1137">
    <cfRule type="cellIs" dxfId="22397" priority="34227" operator="lessThan">
      <formula>0</formula>
    </cfRule>
    <cfRule type="cellIs" dxfId="22396" priority="34228" operator="lessThan">
      <formula>0</formula>
    </cfRule>
  </conditionalFormatting>
  <conditionalFormatting sqref="I1137">
    <cfRule type="expression" dxfId="22395" priority="34226">
      <formula>$I1137=0</formula>
    </cfRule>
  </conditionalFormatting>
  <conditionalFormatting sqref="J1137">
    <cfRule type="expression" dxfId="22394" priority="34225">
      <formula>$I1137=0</formula>
    </cfRule>
  </conditionalFormatting>
  <conditionalFormatting sqref="K1137">
    <cfRule type="expression" dxfId="22393" priority="34222">
      <formula>$I1137=0</formula>
    </cfRule>
  </conditionalFormatting>
  <conditionalFormatting sqref="M1137">
    <cfRule type="expression" dxfId="22392" priority="34218">
      <formula>$I1137=0</formula>
    </cfRule>
  </conditionalFormatting>
  <conditionalFormatting sqref="N1137:P1137">
    <cfRule type="expression" dxfId="22391" priority="34217">
      <formula>$I1137=0</formula>
    </cfRule>
  </conditionalFormatting>
  <conditionalFormatting sqref="O1137:P1137">
    <cfRule type="cellIs" dxfId="22390" priority="34215" operator="lessThan">
      <formula>0</formula>
    </cfRule>
    <cfRule type="cellIs" dxfId="22389" priority="34216" operator="lessThan">
      <formula>0</formula>
    </cfRule>
  </conditionalFormatting>
  <conditionalFormatting sqref="Q1137">
    <cfRule type="expression" dxfId="22388" priority="34214">
      <formula>$I1137=0</formula>
    </cfRule>
  </conditionalFormatting>
  <conditionalFormatting sqref="R1137:T1137">
    <cfRule type="expression" dxfId="22387" priority="34213">
      <formula>$I1137=0</formula>
    </cfRule>
  </conditionalFormatting>
  <conditionalFormatting sqref="S1137:T1137">
    <cfRule type="cellIs" dxfId="22386" priority="34211" operator="lessThan">
      <formula>0</formula>
    </cfRule>
    <cfRule type="cellIs" dxfId="22385" priority="34212" operator="lessThan">
      <formula>0</formula>
    </cfRule>
  </conditionalFormatting>
  <conditionalFormatting sqref="U1137">
    <cfRule type="expression" dxfId="22384" priority="34210">
      <formula>$I1137=0</formula>
    </cfRule>
  </conditionalFormatting>
  <conditionalFormatting sqref="B1138">
    <cfRule type="expression" dxfId="22383" priority="34209">
      <formula>$I1138=0</formula>
    </cfRule>
  </conditionalFormatting>
  <conditionalFormatting sqref="F1138">
    <cfRule type="expression" dxfId="22382" priority="34208">
      <formula>$I1138=0</formula>
    </cfRule>
  </conditionalFormatting>
  <conditionalFormatting sqref="I1138">
    <cfRule type="expression" dxfId="22381" priority="34207">
      <formula>$I1138=0</formula>
    </cfRule>
  </conditionalFormatting>
  <conditionalFormatting sqref="K1138">
    <cfRule type="expression" dxfId="22380" priority="34206">
      <formula>$I1138=0</formula>
    </cfRule>
  </conditionalFormatting>
  <conditionalFormatting sqref="M1138">
    <cfRule type="expression" dxfId="22379" priority="34205">
      <formula>$I1138=0</formula>
    </cfRule>
  </conditionalFormatting>
  <conditionalFormatting sqref="Q1138">
    <cfRule type="expression" dxfId="22378" priority="34204">
      <formula>$I1138=0</formula>
    </cfRule>
  </conditionalFormatting>
  <conditionalFormatting sqref="U1138">
    <cfRule type="expression" dxfId="22377" priority="34203">
      <formula>$I1138=0</formula>
    </cfRule>
  </conditionalFormatting>
  <conditionalFormatting sqref="B1139">
    <cfRule type="expression" dxfId="22376" priority="34199">
      <formula>$I1139=0</formula>
    </cfRule>
  </conditionalFormatting>
  <conditionalFormatting sqref="C1139:E1139">
    <cfRule type="expression" dxfId="22375" priority="34198">
      <formula>$I1139=0</formula>
    </cfRule>
  </conditionalFormatting>
  <conditionalFormatting sqref="D1139:E1139">
    <cfRule type="cellIs" dxfId="22374" priority="34196" operator="lessThan">
      <formula>0</formula>
    </cfRule>
    <cfRule type="cellIs" dxfId="22373" priority="34197" operator="lessThan">
      <formula>0</formula>
    </cfRule>
  </conditionalFormatting>
  <conditionalFormatting sqref="F1139">
    <cfRule type="expression" dxfId="22372" priority="34195">
      <formula>$I1139=0</formula>
    </cfRule>
  </conditionalFormatting>
  <conditionalFormatting sqref="G1139:H1139">
    <cfRule type="cellIs" dxfId="22371" priority="34192" operator="lessThan">
      <formula>0</formula>
    </cfRule>
    <cfRule type="cellIs" dxfId="22370" priority="34193" operator="lessThan">
      <formula>0</formula>
    </cfRule>
  </conditionalFormatting>
  <conditionalFormatting sqref="I1139">
    <cfRule type="expression" dxfId="22369" priority="34191">
      <formula>$I1139=0</formula>
    </cfRule>
  </conditionalFormatting>
  <conditionalFormatting sqref="J1139">
    <cfRule type="expression" dxfId="22368" priority="34190">
      <formula>$I1139=0</formula>
    </cfRule>
  </conditionalFormatting>
  <conditionalFormatting sqref="K1139">
    <cfRule type="expression" dxfId="22367" priority="34187">
      <formula>$I1139=0</formula>
    </cfRule>
  </conditionalFormatting>
  <conditionalFormatting sqref="M1139">
    <cfRule type="expression" dxfId="22366" priority="34183">
      <formula>$I1139=0</formula>
    </cfRule>
  </conditionalFormatting>
  <conditionalFormatting sqref="N1139:P1139">
    <cfRule type="expression" dxfId="22365" priority="34182">
      <formula>$I1139=0</formula>
    </cfRule>
  </conditionalFormatting>
  <conditionalFormatting sqref="O1139:P1139">
    <cfRule type="cellIs" dxfId="22364" priority="34180" operator="lessThan">
      <formula>0</formula>
    </cfRule>
    <cfRule type="cellIs" dxfId="22363" priority="34181" operator="lessThan">
      <formula>0</formula>
    </cfRule>
  </conditionalFormatting>
  <conditionalFormatting sqref="Q1139">
    <cfRule type="expression" dxfId="22362" priority="34179">
      <formula>$I1139=0</formula>
    </cfRule>
  </conditionalFormatting>
  <conditionalFormatting sqref="R1139:T1139">
    <cfRule type="expression" dxfId="22361" priority="34178">
      <formula>$I1139=0</formula>
    </cfRule>
  </conditionalFormatting>
  <conditionalFormatting sqref="S1139:T1139">
    <cfRule type="cellIs" dxfId="22360" priority="34176" operator="lessThan">
      <formula>0</formula>
    </cfRule>
    <cfRule type="cellIs" dxfId="22359" priority="34177" operator="lessThan">
      <formula>0</formula>
    </cfRule>
  </conditionalFormatting>
  <conditionalFormatting sqref="U1139">
    <cfRule type="expression" dxfId="22358" priority="34175">
      <formula>$I1139=0</formula>
    </cfRule>
  </conditionalFormatting>
  <conditionalFormatting sqref="B1140">
    <cfRule type="expression" dxfId="22357" priority="34174">
      <formula>$I1140=0</formula>
    </cfRule>
  </conditionalFormatting>
  <conditionalFormatting sqref="F1140">
    <cfRule type="expression" dxfId="22356" priority="34173">
      <formula>$I1140=0</formula>
    </cfRule>
  </conditionalFormatting>
  <conditionalFormatting sqref="I1140">
    <cfRule type="expression" dxfId="22355" priority="34172">
      <formula>$I1140=0</formula>
    </cfRule>
  </conditionalFormatting>
  <conditionalFormatting sqref="K1140">
    <cfRule type="expression" dxfId="22354" priority="34171">
      <formula>$I1140=0</formula>
    </cfRule>
  </conditionalFormatting>
  <conditionalFormatting sqref="M1140">
    <cfRule type="expression" dxfId="22353" priority="34170">
      <formula>$I1140=0</formula>
    </cfRule>
  </conditionalFormatting>
  <conditionalFormatting sqref="Q1140">
    <cfRule type="expression" dxfId="22352" priority="34169">
      <formula>$I1140=0</formula>
    </cfRule>
  </conditionalFormatting>
  <conditionalFormatting sqref="U1140">
    <cfRule type="expression" dxfId="22351" priority="34168">
      <formula>$I1140=0</formula>
    </cfRule>
  </conditionalFormatting>
  <conditionalFormatting sqref="B1141">
    <cfRule type="expression" dxfId="22350" priority="34164">
      <formula>$I1141=0</formula>
    </cfRule>
  </conditionalFormatting>
  <conditionalFormatting sqref="C1141:E1141">
    <cfRule type="expression" dxfId="22349" priority="34163">
      <formula>$I1141=0</formula>
    </cfRule>
  </conditionalFormatting>
  <conditionalFormatting sqref="D1141:E1141">
    <cfRule type="cellIs" dxfId="22348" priority="34161" operator="lessThan">
      <formula>0</formula>
    </cfRule>
    <cfRule type="cellIs" dxfId="22347" priority="34162" operator="lessThan">
      <formula>0</formula>
    </cfRule>
  </conditionalFormatting>
  <conditionalFormatting sqref="F1141">
    <cfRule type="expression" dxfId="22346" priority="34160">
      <formula>$I1141=0</formula>
    </cfRule>
  </conditionalFormatting>
  <conditionalFormatting sqref="G1141:H1141">
    <cfRule type="cellIs" dxfId="22345" priority="34157" operator="lessThan">
      <formula>0</formula>
    </cfRule>
    <cfRule type="cellIs" dxfId="22344" priority="34158" operator="lessThan">
      <formula>0</formula>
    </cfRule>
  </conditionalFormatting>
  <conditionalFormatting sqref="I1141">
    <cfRule type="expression" dxfId="22343" priority="34156">
      <formula>$I1141=0</formula>
    </cfRule>
  </conditionalFormatting>
  <conditionalFormatting sqref="J1141">
    <cfRule type="expression" dxfId="22342" priority="34155">
      <formula>$I1141=0</formula>
    </cfRule>
  </conditionalFormatting>
  <conditionalFormatting sqref="K1141">
    <cfRule type="expression" dxfId="22341" priority="34152">
      <formula>$I1141=0</formula>
    </cfRule>
  </conditionalFormatting>
  <conditionalFormatting sqref="M1141">
    <cfRule type="expression" dxfId="22340" priority="34148">
      <formula>$I1141=0</formula>
    </cfRule>
  </conditionalFormatting>
  <conditionalFormatting sqref="N1141:P1141">
    <cfRule type="expression" dxfId="22339" priority="34147">
      <formula>$I1141=0</formula>
    </cfRule>
  </conditionalFormatting>
  <conditionalFormatting sqref="O1141:P1141">
    <cfRule type="cellIs" dxfId="22338" priority="34145" operator="lessThan">
      <formula>0</formula>
    </cfRule>
    <cfRule type="cellIs" dxfId="22337" priority="34146" operator="lessThan">
      <formula>0</formula>
    </cfRule>
  </conditionalFormatting>
  <conditionalFormatting sqref="Q1141">
    <cfRule type="expression" dxfId="22336" priority="34144">
      <formula>$I1141=0</formula>
    </cfRule>
  </conditionalFormatting>
  <conditionalFormatting sqref="R1141:T1141">
    <cfRule type="expression" dxfId="22335" priority="34143">
      <formula>$I1141=0</formula>
    </cfRule>
  </conditionalFormatting>
  <conditionalFormatting sqref="S1141:T1141">
    <cfRule type="cellIs" dxfId="22334" priority="34141" operator="lessThan">
      <formula>0</formula>
    </cfRule>
    <cfRule type="cellIs" dxfId="22333" priority="34142" operator="lessThan">
      <formula>0</formula>
    </cfRule>
  </conditionalFormatting>
  <conditionalFormatting sqref="U1141">
    <cfRule type="expression" dxfId="22332" priority="34140">
      <formula>$I1141=0</formula>
    </cfRule>
  </conditionalFormatting>
  <conditionalFormatting sqref="B1142">
    <cfRule type="expression" dxfId="22331" priority="34139">
      <formula>$I1142=0</formula>
    </cfRule>
  </conditionalFormatting>
  <conditionalFormatting sqref="F1142">
    <cfRule type="expression" dxfId="22330" priority="34138">
      <formula>$I1142=0</formula>
    </cfRule>
  </conditionalFormatting>
  <conditionalFormatting sqref="I1142">
    <cfRule type="expression" dxfId="22329" priority="34137">
      <formula>$I1142=0</formula>
    </cfRule>
  </conditionalFormatting>
  <conditionalFormatting sqref="K1142">
    <cfRule type="expression" dxfId="22328" priority="34136">
      <formula>$I1142=0</formula>
    </cfRule>
  </conditionalFormatting>
  <conditionalFormatting sqref="M1142">
    <cfRule type="expression" dxfId="22327" priority="34135">
      <formula>$I1142=0</formula>
    </cfRule>
  </conditionalFormatting>
  <conditionalFormatting sqref="Q1142">
    <cfRule type="expression" dxfId="22326" priority="34134">
      <formula>$I1142=0</formula>
    </cfRule>
  </conditionalFormatting>
  <conditionalFormatting sqref="U1142">
    <cfRule type="expression" dxfId="22325" priority="34133">
      <formula>$I1142=0</formula>
    </cfRule>
  </conditionalFormatting>
  <conditionalFormatting sqref="B1143">
    <cfRule type="expression" dxfId="22324" priority="34129">
      <formula>$I1143=0</formula>
    </cfRule>
  </conditionalFormatting>
  <conditionalFormatting sqref="C1143:E1143">
    <cfRule type="expression" dxfId="22323" priority="34128">
      <formula>$I1143=0</formula>
    </cfRule>
  </conditionalFormatting>
  <conditionalFormatting sqref="D1143:E1143">
    <cfRule type="cellIs" dxfId="22322" priority="34126" operator="lessThan">
      <formula>0</formula>
    </cfRule>
    <cfRule type="cellIs" dxfId="22321" priority="34127" operator="lessThan">
      <formula>0</formula>
    </cfRule>
  </conditionalFormatting>
  <conditionalFormatting sqref="F1143">
    <cfRule type="expression" dxfId="22320" priority="34125">
      <formula>$I1143=0</formula>
    </cfRule>
  </conditionalFormatting>
  <conditionalFormatting sqref="G1143:H1143">
    <cfRule type="cellIs" dxfId="22319" priority="34122" operator="lessThan">
      <formula>0</formula>
    </cfRule>
    <cfRule type="cellIs" dxfId="22318" priority="34123" operator="lessThan">
      <formula>0</formula>
    </cfRule>
  </conditionalFormatting>
  <conditionalFormatting sqref="I1143">
    <cfRule type="expression" dxfId="22317" priority="34121">
      <formula>$I1143=0</formula>
    </cfRule>
  </conditionalFormatting>
  <conditionalFormatting sqref="J1143">
    <cfRule type="expression" dxfId="22316" priority="34120">
      <formula>$I1143=0</formula>
    </cfRule>
  </conditionalFormatting>
  <conditionalFormatting sqref="K1143">
    <cfRule type="expression" dxfId="22315" priority="34117">
      <formula>$I1143=0</formula>
    </cfRule>
  </conditionalFormatting>
  <conditionalFormatting sqref="M1143">
    <cfRule type="expression" dxfId="22314" priority="34113">
      <formula>$I1143=0</formula>
    </cfRule>
  </conditionalFormatting>
  <conditionalFormatting sqref="N1143:P1143">
    <cfRule type="expression" dxfId="22313" priority="34112">
      <formula>$I1143=0</formula>
    </cfRule>
  </conditionalFormatting>
  <conditionalFormatting sqref="O1143:P1143">
    <cfRule type="cellIs" dxfId="22312" priority="34110" operator="lessThan">
      <formula>0</formula>
    </cfRule>
    <cfRule type="cellIs" dxfId="22311" priority="34111" operator="lessThan">
      <formula>0</formula>
    </cfRule>
  </conditionalFormatting>
  <conditionalFormatting sqref="Q1143">
    <cfRule type="expression" dxfId="22310" priority="34109">
      <formula>$I1143=0</formula>
    </cfRule>
  </conditionalFormatting>
  <conditionalFormatting sqref="R1143:T1143">
    <cfRule type="expression" dxfId="22309" priority="34108">
      <formula>$I1143=0</formula>
    </cfRule>
  </conditionalFormatting>
  <conditionalFormatting sqref="S1143:T1143">
    <cfRule type="cellIs" dxfId="22308" priority="34106" operator="lessThan">
      <formula>0</formula>
    </cfRule>
    <cfRule type="cellIs" dxfId="22307" priority="34107" operator="lessThan">
      <formula>0</formula>
    </cfRule>
  </conditionalFormatting>
  <conditionalFormatting sqref="U1143">
    <cfRule type="expression" dxfId="22306" priority="34105">
      <formula>$I1143=0</formula>
    </cfRule>
  </conditionalFormatting>
  <conditionalFormatting sqref="B1144">
    <cfRule type="expression" dxfId="22305" priority="34104">
      <formula>$I1144=0</formula>
    </cfRule>
  </conditionalFormatting>
  <conditionalFormatting sqref="F1144">
    <cfRule type="expression" dxfId="22304" priority="34103">
      <formula>$I1144=0</formula>
    </cfRule>
  </conditionalFormatting>
  <conditionalFormatting sqref="I1144">
    <cfRule type="expression" dxfId="22303" priority="34102">
      <formula>$I1144=0</formula>
    </cfRule>
  </conditionalFormatting>
  <conditionalFormatting sqref="K1144">
    <cfRule type="expression" dxfId="22302" priority="34101">
      <formula>$I1144=0</formula>
    </cfRule>
  </conditionalFormatting>
  <conditionalFormatting sqref="M1144">
    <cfRule type="expression" dxfId="22301" priority="34100">
      <formula>$I1144=0</formula>
    </cfRule>
  </conditionalFormatting>
  <conditionalFormatting sqref="Q1144">
    <cfRule type="expression" dxfId="22300" priority="34099">
      <formula>$I1144=0</formula>
    </cfRule>
  </conditionalFormatting>
  <conditionalFormatting sqref="U1144">
    <cfRule type="expression" dxfId="22299" priority="34098">
      <formula>$I1144=0</formula>
    </cfRule>
  </conditionalFormatting>
  <conditionalFormatting sqref="B1145">
    <cfRule type="expression" dxfId="22298" priority="34094">
      <formula>$I1145=0</formula>
    </cfRule>
  </conditionalFormatting>
  <conditionalFormatting sqref="C1145:E1145">
    <cfRule type="expression" dxfId="22297" priority="34093">
      <formula>$I1145=0</formula>
    </cfRule>
  </conditionalFormatting>
  <conditionalFormatting sqref="D1145:E1145">
    <cfRule type="cellIs" dxfId="22296" priority="34091" operator="lessThan">
      <formula>0</formula>
    </cfRule>
    <cfRule type="cellIs" dxfId="22295" priority="34092" operator="lessThan">
      <formula>0</formula>
    </cfRule>
  </conditionalFormatting>
  <conditionalFormatting sqref="F1145">
    <cfRule type="expression" dxfId="22294" priority="34090">
      <formula>$I1145=0</formula>
    </cfRule>
  </conditionalFormatting>
  <conditionalFormatting sqref="G1145:H1145">
    <cfRule type="cellIs" dxfId="22293" priority="34087" operator="lessThan">
      <formula>0</formula>
    </cfRule>
    <cfRule type="cellIs" dxfId="22292" priority="34088" operator="lessThan">
      <formula>0</formula>
    </cfRule>
  </conditionalFormatting>
  <conditionalFormatting sqref="I1145">
    <cfRule type="expression" dxfId="22291" priority="34086">
      <formula>$I1145=0</formula>
    </cfRule>
  </conditionalFormatting>
  <conditionalFormatting sqref="J1145">
    <cfRule type="expression" dxfId="22290" priority="34085">
      <formula>$I1145=0</formula>
    </cfRule>
  </conditionalFormatting>
  <conditionalFormatting sqref="K1145">
    <cfRule type="expression" dxfId="22289" priority="34082">
      <formula>$I1145=0</formula>
    </cfRule>
  </conditionalFormatting>
  <conditionalFormatting sqref="M1145">
    <cfRule type="expression" dxfId="22288" priority="34078">
      <formula>$I1145=0</formula>
    </cfRule>
  </conditionalFormatting>
  <conditionalFormatting sqref="N1145:P1145">
    <cfRule type="expression" dxfId="22287" priority="34077">
      <formula>$I1145=0</formula>
    </cfRule>
  </conditionalFormatting>
  <conditionalFormatting sqref="O1145:P1145">
    <cfRule type="cellIs" dxfId="22286" priority="34075" operator="lessThan">
      <formula>0</formula>
    </cfRule>
    <cfRule type="cellIs" dxfId="22285" priority="34076" operator="lessThan">
      <formula>0</formula>
    </cfRule>
  </conditionalFormatting>
  <conditionalFormatting sqref="Q1145">
    <cfRule type="expression" dxfId="22284" priority="34074">
      <formula>$I1145=0</formula>
    </cfRule>
  </conditionalFormatting>
  <conditionalFormatting sqref="R1145:T1145">
    <cfRule type="expression" dxfId="22283" priority="34073">
      <formula>$I1145=0</formula>
    </cfRule>
  </conditionalFormatting>
  <conditionalFormatting sqref="S1145:T1145">
    <cfRule type="cellIs" dxfId="22282" priority="34071" operator="lessThan">
      <formula>0</formula>
    </cfRule>
    <cfRule type="cellIs" dxfId="22281" priority="34072" operator="lessThan">
      <formula>0</formula>
    </cfRule>
  </conditionalFormatting>
  <conditionalFormatting sqref="U1145">
    <cfRule type="expression" dxfId="22280" priority="34070">
      <formula>$I1145=0</formula>
    </cfRule>
  </conditionalFormatting>
  <conditionalFormatting sqref="B1146">
    <cfRule type="expression" dxfId="22279" priority="34069">
      <formula>$I1146=0</formula>
    </cfRule>
  </conditionalFormatting>
  <conditionalFormatting sqref="F1146">
    <cfRule type="expression" dxfId="22278" priority="34068">
      <formula>$I1146=0</formula>
    </cfRule>
  </conditionalFormatting>
  <conditionalFormatting sqref="I1146">
    <cfRule type="expression" dxfId="22277" priority="34067">
      <formula>$I1146=0</formula>
    </cfRule>
  </conditionalFormatting>
  <conditionalFormatting sqref="K1146">
    <cfRule type="expression" dxfId="22276" priority="34066">
      <formula>$I1146=0</formula>
    </cfRule>
  </conditionalFormatting>
  <conditionalFormatting sqref="M1146">
    <cfRule type="expression" dxfId="22275" priority="34065">
      <formula>$I1146=0</formula>
    </cfRule>
  </conditionalFormatting>
  <conditionalFormatting sqref="Q1146">
    <cfRule type="expression" dxfId="22274" priority="34064">
      <formula>$I1146=0</formula>
    </cfRule>
  </conditionalFormatting>
  <conditionalFormatting sqref="U1146">
    <cfRule type="expression" dxfId="22273" priority="34063">
      <formula>$I1146=0</formula>
    </cfRule>
  </conditionalFormatting>
  <conditionalFormatting sqref="B1147">
    <cfRule type="expression" dxfId="22272" priority="34059">
      <formula>$I1147=0</formula>
    </cfRule>
  </conditionalFormatting>
  <conditionalFormatting sqref="C1147:E1147">
    <cfRule type="expression" dxfId="22271" priority="34058">
      <formula>$I1147=0</formula>
    </cfRule>
  </conditionalFormatting>
  <conditionalFormatting sqref="D1147:E1147">
    <cfRule type="cellIs" dxfId="22270" priority="34056" operator="lessThan">
      <formula>0</formula>
    </cfRule>
    <cfRule type="cellIs" dxfId="22269" priority="34057" operator="lessThan">
      <formula>0</formula>
    </cfRule>
  </conditionalFormatting>
  <conditionalFormatting sqref="F1147">
    <cfRule type="expression" dxfId="22268" priority="34055">
      <formula>$I1147=0</formula>
    </cfRule>
  </conditionalFormatting>
  <conditionalFormatting sqref="G1147:H1147">
    <cfRule type="cellIs" dxfId="22267" priority="34052" operator="lessThan">
      <formula>0</formula>
    </cfRule>
    <cfRule type="cellIs" dxfId="22266" priority="34053" operator="lessThan">
      <formula>0</formula>
    </cfRule>
  </conditionalFormatting>
  <conditionalFormatting sqref="I1147">
    <cfRule type="expression" dxfId="22265" priority="34051">
      <formula>$I1147=0</formula>
    </cfRule>
  </conditionalFormatting>
  <conditionalFormatting sqref="J1147">
    <cfRule type="expression" dxfId="22264" priority="34050">
      <formula>$I1147=0</formula>
    </cfRule>
  </conditionalFormatting>
  <conditionalFormatting sqref="K1147">
    <cfRule type="expression" dxfId="22263" priority="34047">
      <formula>$I1147=0</formula>
    </cfRule>
  </conditionalFormatting>
  <conditionalFormatting sqref="M1147">
    <cfRule type="expression" dxfId="22262" priority="34043">
      <formula>$I1147=0</formula>
    </cfRule>
  </conditionalFormatting>
  <conditionalFormatting sqref="N1147:P1147">
    <cfRule type="expression" dxfId="22261" priority="34042">
      <formula>$I1147=0</formula>
    </cfRule>
  </conditionalFormatting>
  <conditionalFormatting sqref="O1147:P1147">
    <cfRule type="cellIs" dxfId="22260" priority="34040" operator="lessThan">
      <formula>0</formula>
    </cfRule>
    <cfRule type="cellIs" dxfId="22259" priority="34041" operator="lessThan">
      <formula>0</formula>
    </cfRule>
  </conditionalFormatting>
  <conditionalFormatting sqref="Q1147">
    <cfRule type="expression" dxfId="22258" priority="34039">
      <formula>$I1147=0</formula>
    </cfRule>
  </conditionalFormatting>
  <conditionalFormatting sqref="R1147:T1147">
    <cfRule type="expression" dxfId="22257" priority="34038">
      <formula>$I1147=0</formula>
    </cfRule>
  </conditionalFormatting>
  <conditionalFormatting sqref="S1147:T1147">
    <cfRule type="cellIs" dxfId="22256" priority="34036" operator="lessThan">
      <formula>0</formula>
    </cfRule>
    <cfRule type="cellIs" dxfId="22255" priority="34037" operator="lessThan">
      <formula>0</formula>
    </cfRule>
  </conditionalFormatting>
  <conditionalFormatting sqref="U1147">
    <cfRule type="expression" dxfId="22254" priority="34035">
      <formula>$I1147=0</formula>
    </cfRule>
  </conditionalFormatting>
  <conditionalFormatting sqref="B1148">
    <cfRule type="expression" dxfId="22253" priority="34034">
      <formula>$I1148=0</formula>
    </cfRule>
  </conditionalFormatting>
  <conditionalFormatting sqref="F1148">
    <cfRule type="expression" dxfId="22252" priority="34033">
      <formula>$I1148=0</formula>
    </cfRule>
  </conditionalFormatting>
  <conditionalFormatting sqref="I1148">
    <cfRule type="expression" dxfId="22251" priority="34032">
      <formula>$I1148=0</formula>
    </cfRule>
  </conditionalFormatting>
  <conditionalFormatting sqref="K1148">
    <cfRule type="expression" dxfId="22250" priority="34031">
      <formula>$I1148=0</formula>
    </cfRule>
  </conditionalFormatting>
  <conditionalFormatting sqref="M1148">
    <cfRule type="expression" dxfId="22249" priority="34030">
      <formula>$I1148=0</formula>
    </cfRule>
  </conditionalFormatting>
  <conditionalFormatting sqref="Q1148">
    <cfRule type="expression" dxfId="22248" priority="34029">
      <formula>$I1148=0</formula>
    </cfRule>
  </conditionalFormatting>
  <conditionalFormatting sqref="U1148">
    <cfRule type="expression" dxfId="22247" priority="34028">
      <formula>$I1148=0</formula>
    </cfRule>
  </conditionalFormatting>
  <conditionalFormatting sqref="B1149">
    <cfRule type="expression" dxfId="22246" priority="34024">
      <formula>$I1149=0</formula>
    </cfRule>
  </conditionalFormatting>
  <conditionalFormatting sqref="C1149:E1149">
    <cfRule type="expression" dxfId="22245" priority="34023">
      <formula>$I1149=0</formula>
    </cfRule>
  </conditionalFormatting>
  <conditionalFormatting sqref="D1149:E1149">
    <cfRule type="cellIs" dxfId="22244" priority="34021" operator="lessThan">
      <formula>0</formula>
    </cfRule>
    <cfRule type="cellIs" dxfId="22243" priority="34022" operator="lessThan">
      <formula>0</formula>
    </cfRule>
  </conditionalFormatting>
  <conditionalFormatting sqref="F1149">
    <cfRule type="expression" dxfId="22242" priority="34020">
      <formula>$I1149=0</formula>
    </cfRule>
  </conditionalFormatting>
  <conditionalFormatting sqref="G1149:H1149">
    <cfRule type="cellIs" dxfId="22241" priority="34017" operator="lessThan">
      <formula>0</formula>
    </cfRule>
    <cfRule type="cellIs" dxfId="22240" priority="34018" operator="lessThan">
      <formula>0</formula>
    </cfRule>
  </conditionalFormatting>
  <conditionalFormatting sqref="I1149">
    <cfRule type="expression" dxfId="22239" priority="34016">
      <formula>$I1149=0</formula>
    </cfRule>
  </conditionalFormatting>
  <conditionalFormatting sqref="J1149">
    <cfRule type="expression" dxfId="22238" priority="34015">
      <formula>$I1149=0</formula>
    </cfRule>
  </conditionalFormatting>
  <conditionalFormatting sqref="K1149">
    <cfRule type="expression" dxfId="22237" priority="34012">
      <formula>$I1149=0</formula>
    </cfRule>
  </conditionalFormatting>
  <conditionalFormatting sqref="M1149">
    <cfRule type="expression" dxfId="22236" priority="34008">
      <formula>$I1149=0</formula>
    </cfRule>
  </conditionalFormatting>
  <conditionalFormatting sqref="N1149:P1149">
    <cfRule type="expression" dxfId="22235" priority="34007">
      <formula>$I1149=0</formula>
    </cfRule>
  </conditionalFormatting>
  <conditionalFormatting sqref="O1149:P1149">
    <cfRule type="cellIs" dxfId="22234" priority="34005" operator="lessThan">
      <formula>0</formula>
    </cfRule>
    <cfRule type="cellIs" dxfId="22233" priority="34006" operator="lessThan">
      <formula>0</formula>
    </cfRule>
  </conditionalFormatting>
  <conditionalFormatting sqref="Q1149">
    <cfRule type="expression" dxfId="22232" priority="34004">
      <formula>$I1149=0</formula>
    </cfRule>
  </conditionalFormatting>
  <conditionalFormatting sqref="R1149:T1149">
    <cfRule type="expression" dxfId="22231" priority="34003">
      <formula>$I1149=0</formula>
    </cfRule>
  </conditionalFormatting>
  <conditionalFormatting sqref="S1149:T1149">
    <cfRule type="cellIs" dxfId="22230" priority="34001" operator="lessThan">
      <formula>0</formula>
    </cfRule>
    <cfRule type="cellIs" dxfId="22229" priority="34002" operator="lessThan">
      <formula>0</formula>
    </cfRule>
  </conditionalFormatting>
  <conditionalFormatting sqref="U1149">
    <cfRule type="expression" dxfId="22228" priority="34000">
      <formula>$I1149=0</formula>
    </cfRule>
  </conditionalFormatting>
  <conditionalFormatting sqref="B1150">
    <cfRule type="expression" dxfId="22227" priority="33999">
      <formula>$I1150=0</formula>
    </cfRule>
  </conditionalFormatting>
  <conditionalFormatting sqref="F1150">
    <cfRule type="expression" dxfId="22226" priority="33998">
      <formula>$I1150=0</formula>
    </cfRule>
  </conditionalFormatting>
  <conditionalFormatting sqref="I1150">
    <cfRule type="expression" dxfId="22225" priority="33997">
      <formula>$I1150=0</formula>
    </cfRule>
  </conditionalFormatting>
  <conditionalFormatting sqref="K1150">
    <cfRule type="expression" dxfId="22224" priority="33996">
      <formula>$I1150=0</formula>
    </cfRule>
  </conditionalFormatting>
  <conditionalFormatting sqref="M1150">
    <cfRule type="expression" dxfId="22223" priority="33995">
      <formula>$I1150=0</formula>
    </cfRule>
  </conditionalFormatting>
  <conditionalFormatting sqref="Q1150">
    <cfRule type="expression" dxfId="22222" priority="33994">
      <formula>$I1150=0</formula>
    </cfRule>
  </conditionalFormatting>
  <conditionalFormatting sqref="U1150">
    <cfRule type="expression" dxfId="22221" priority="33993">
      <formula>$I1150=0</formula>
    </cfRule>
  </conditionalFormatting>
  <conditionalFormatting sqref="B1151">
    <cfRule type="expression" dxfId="22220" priority="33989">
      <formula>$I1151=0</formula>
    </cfRule>
  </conditionalFormatting>
  <conditionalFormatting sqref="C1151:E1151">
    <cfRule type="expression" dxfId="22219" priority="33988">
      <formula>$I1151=0</formula>
    </cfRule>
  </conditionalFormatting>
  <conditionalFormatting sqref="D1151:E1151">
    <cfRule type="cellIs" dxfId="22218" priority="33986" operator="lessThan">
      <formula>0</formula>
    </cfRule>
    <cfRule type="cellIs" dxfId="22217" priority="33987" operator="lessThan">
      <formula>0</formula>
    </cfRule>
  </conditionalFormatting>
  <conditionalFormatting sqref="F1151">
    <cfRule type="expression" dxfId="22216" priority="33985">
      <formula>$I1151=0</formula>
    </cfRule>
  </conditionalFormatting>
  <conditionalFormatting sqref="G1151:H1151">
    <cfRule type="cellIs" dxfId="22215" priority="33982" operator="lessThan">
      <formula>0</formula>
    </cfRule>
    <cfRule type="cellIs" dxfId="22214" priority="33983" operator="lessThan">
      <formula>0</formula>
    </cfRule>
  </conditionalFormatting>
  <conditionalFormatting sqref="I1151">
    <cfRule type="expression" dxfId="22213" priority="33981">
      <formula>$I1151=0</formula>
    </cfRule>
  </conditionalFormatting>
  <conditionalFormatting sqref="J1151">
    <cfRule type="expression" dxfId="22212" priority="33980">
      <formula>$I1151=0</formula>
    </cfRule>
  </conditionalFormatting>
  <conditionalFormatting sqref="K1151">
    <cfRule type="expression" dxfId="22211" priority="33977">
      <formula>$I1151=0</formula>
    </cfRule>
  </conditionalFormatting>
  <conditionalFormatting sqref="M1151">
    <cfRule type="expression" dxfId="22210" priority="33973">
      <formula>$I1151=0</formula>
    </cfRule>
  </conditionalFormatting>
  <conditionalFormatting sqref="N1151:P1151">
    <cfRule type="expression" dxfId="22209" priority="33972">
      <formula>$I1151=0</formula>
    </cfRule>
  </conditionalFormatting>
  <conditionalFormatting sqref="O1151:P1151">
    <cfRule type="cellIs" dxfId="22208" priority="33970" operator="lessThan">
      <formula>0</formula>
    </cfRule>
    <cfRule type="cellIs" dxfId="22207" priority="33971" operator="lessThan">
      <formula>0</formula>
    </cfRule>
  </conditionalFormatting>
  <conditionalFormatting sqref="Q1151">
    <cfRule type="expression" dxfId="22206" priority="33969">
      <formula>$I1151=0</formula>
    </cfRule>
  </conditionalFormatting>
  <conditionalFormatting sqref="R1151:T1151">
    <cfRule type="expression" dxfId="22205" priority="33968">
      <formula>$I1151=0</formula>
    </cfRule>
  </conditionalFormatting>
  <conditionalFormatting sqref="S1151:T1151">
    <cfRule type="cellIs" dxfId="22204" priority="33966" operator="lessThan">
      <formula>0</formula>
    </cfRule>
    <cfRule type="cellIs" dxfId="22203" priority="33967" operator="lessThan">
      <formula>0</formula>
    </cfRule>
  </conditionalFormatting>
  <conditionalFormatting sqref="U1151">
    <cfRule type="expression" dxfId="22202" priority="33965">
      <formula>$I1151=0</formula>
    </cfRule>
  </conditionalFormatting>
  <conditionalFormatting sqref="B1152">
    <cfRule type="expression" dxfId="22201" priority="33964">
      <formula>$I1152=0</formula>
    </cfRule>
  </conditionalFormatting>
  <conditionalFormatting sqref="F1152">
    <cfRule type="expression" dxfId="22200" priority="33963">
      <formula>$I1152=0</formula>
    </cfRule>
  </conditionalFormatting>
  <conditionalFormatting sqref="I1152">
    <cfRule type="expression" dxfId="22199" priority="33962">
      <formula>$I1152=0</formula>
    </cfRule>
  </conditionalFormatting>
  <conditionalFormatting sqref="K1152">
    <cfRule type="expression" dxfId="22198" priority="33961">
      <formula>$I1152=0</formula>
    </cfRule>
  </conditionalFormatting>
  <conditionalFormatting sqref="M1152">
    <cfRule type="expression" dxfId="22197" priority="33960">
      <formula>$I1152=0</formula>
    </cfRule>
  </conditionalFormatting>
  <conditionalFormatting sqref="Q1152">
    <cfRule type="expression" dxfId="22196" priority="33959">
      <formula>$I1152=0</formula>
    </cfRule>
  </conditionalFormatting>
  <conditionalFormatting sqref="U1152">
    <cfRule type="expression" dxfId="22195" priority="33958">
      <formula>$I1152=0</formula>
    </cfRule>
  </conditionalFormatting>
  <conditionalFormatting sqref="B1153">
    <cfRule type="expression" dxfId="22194" priority="33954">
      <formula>$I1153=0</formula>
    </cfRule>
  </conditionalFormatting>
  <conditionalFormatting sqref="C1153:E1153">
    <cfRule type="expression" dxfId="22193" priority="33953">
      <formula>$I1153=0</formula>
    </cfRule>
  </conditionalFormatting>
  <conditionalFormatting sqref="D1153:E1153">
    <cfRule type="cellIs" dxfId="22192" priority="33951" operator="lessThan">
      <formula>0</formula>
    </cfRule>
    <cfRule type="cellIs" dxfId="22191" priority="33952" operator="lessThan">
      <formula>0</formula>
    </cfRule>
  </conditionalFormatting>
  <conditionalFormatting sqref="F1153">
    <cfRule type="expression" dxfId="22190" priority="33950">
      <formula>$I1153=0</formula>
    </cfRule>
  </conditionalFormatting>
  <conditionalFormatting sqref="G1153:H1153">
    <cfRule type="cellIs" dxfId="22189" priority="33947" operator="lessThan">
      <formula>0</formula>
    </cfRule>
    <cfRule type="cellIs" dxfId="22188" priority="33948" operator="lessThan">
      <formula>0</formula>
    </cfRule>
  </conditionalFormatting>
  <conditionalFormatting sqref="I1153">
    <cfRule type="expression" dxfId="22187" priority="33946">
      <formula>$I1153=0</formula>
    </cfRule>
  </conditionalFormatting>
  <conditionalFormatting sqref="J1153">
    <cfRule type="expression" dxfId="22186" priority="33945">
      <formula>$I1153=0</formula>
    </cfRule>
  </conditionalFormatting>
  <conditionalFormatting sqref="K1153">
    <cfRule type="expression" dxfId="22185" priority="33942">
      <formula>$I1153=0</formula>
    </cfRule>
  </conditionalFormatting>
  <conditionalFormatting sqref="M1153">
    <cfRule type="expression" dxfId="22184" priority="33938">
      <formula>$I1153=0</formula>
    </cfRule>
  </conditionalFormatting>
  <conditionalFormatting sqref="N1153:P1153">
    <cfRule type="expression" dxfId="22183" priority="33937">
      <formula>$I1153=0</formula>
    </cfRule>
  </conditionalFormatting>
  <conditionalFormatting sqref="O1153:P1153">
    <cfRule type="cellIs" dxfId="22182" priority="33935" operator="lessThan">
      <formula>0</formula>
    </cfRule>
    <cfRule type="cellIs" dxfId="22181" priority="33936" operator="lessThan">
      <formula>0</formula>
    </cfRule>
  </conditionalFormatting>
  <conditionalFormatting sqref="Q1153">
    <cfRule type="expression" dxfId="22180" priority="33934">
      <formula>$I1153=0</formula>
    </cfRule>
  </conditionalFormatting>
  <conditionalFormatting sqref="R1153:T1153">
    <cfRule type="expression" dxfId="22179" priority="33933">
      <formula>$I1153=0</formula>
    </cfRule>
  </conditionalFormatting>
  <conditionalFormatting sqref="S1153:T1153">
    <cfRule type="cellIs" dxfId="22178" priority="33931" operator="lessThan">
      <formula>0</formula>
    </cfRule>
    <cfRule type="cellIs" dxfId="22177" priority="33932" operator="lessThan">
      <formula>0</formula>
    </cfRule>
  </conditionalFormatting>
  <conditionalFormatting sqref="U1153">
    <cfRule type="expression" dxfId="22176" priority="33930">
      <formula>$I1153=0</formula>
    </cfRule>
  </conditionalFormatting>
  <conditionalFormatting sqref="B1154">
    <cfRule type="expression" dxfId="22175" priority="33929">
      <formula>$I1154=0</formula>
    </cfRule>
  </conditionalFormatting>
  <conditionalFormatting sqref="F1154">
    <cfRule type="expression" dxfId="22174" priority="33928">
      <formula>$I1154=0</formula>
    </cfRule>
  </conditionalFormatting>
  <conditionalFormatting sqref="I1154">
    <cfRule type="expression" dxfId="22173" priority="33927">
      <formula>$I1154=0</formula>
    </cfRule>
  </conditionalFormatting>
  <conditionalFormatting sqref="K1154">
    <cfRule type="expression" dxfId="22172" priority="33926">
      <formula>$I1154=0</formula>
    </cfRule>
  </conditionalFormatting>
  <conditionalFormatting sqref="M1154">
    <cfRule type="expression" dxfId="22171" priority="33925">
      <formula>$I1154=0</formula>
    </cfRule>
  </conditionalFormatting>
  <conditionalFormatting sqref="Q1154">
    <cfRule type="expression" dxfId="22170" priority="33924">
      <formula>$I1154=0</formula>
    </cfRule>
  </conditionalFormatting>
  <conditionalFormatting sqref="U1154">
    <cfRule type="expression" dxfId="22169" priority="33923">
      <formula>$I1154=0</formula>
    </cfRule>
  </conditionalFormatting>
  <conditionalFormatting sqref="B1155">
    <cfRule type="expression" dxfId="22168" priority="33919">
      <formula>$I1155=0</formula>
    </cfRule>
  </conditionalFormatting>
  <conditionalFormatting sqref="C1155:E1155">
    <cfRule type="expression" dxfId="22167" priority="33918">
      <formula>$I1155=0</formula>
    </cfRule>
  </conditionalFormatting>
  <conditionalFormatting sqref="D1155:E1155">
    <cfRule type="cellIs" dxfId="22166" priority="33916" operator="lessThan">
      <formula>0</formula>
    </cfRule>
    <cfRule type="cellIs" dxfId="22165" priority="33917" operator="lessThan">
      <formula>0</formula>
    </cfRule>
  </conditionalFormatting>
  <conditionalFormatting sqref="F1155">
    <cfRule type="expression" dxfId="22164" priority="33915">
      <formula>$I1155=0</formula>
    </cfRule>
  </conditionalFormatting>
  <conditionalFormatting sqref="G1155:H1155">
    <cfRule type="cellIs" dxfId="22163" priority="33912" operator="lessThan">
      <formula>0</formula>
    </cfRule>
    <cfRule type="cellIs" dxfId="22162" priority="33913" operator="lessThan">
      <formula>0</formula>
    </cfRule>
  </conditionalFormatting>
  <conditionalFormatting sqref="I1155">
    <cfRule type="expression" dxfId="22161" priority="33911">
      <formula>$I1155=0</formula>
    </cfRule>
  </conditionalFormatting>
  <conditionalFormatting sqref="J1155">
    <cfRule type="expression" dxfId="22160" priority="33910">
      <formula>$I1155=0</formula>
    </cfRule>
  </conditionalFormatting>
  <conditionalFormatting sqref="K1155">
    <cfRule type="expression" dxfId="22159" priority="33907">
      <formula>$I1155=0</formula>
    </cfRule>
  </conditionalFormatting>
  <conditionalFormatting sqref="M1155">
    <cfRule type="expression" dxfId="22158" priority="33903">
      <formula>$I1155=0</formula>
    </cfRule>
  </conditionalFormatting>
  <conditionalFormatting sqref="N1155:P1155">
    <cfRule type="expression" dxfId="22157" priority="33902">
      <formula>$I1155=0</formula>
    </cfRule>
  </conditionalFormatting>
  <conditionalFormatting sqref="O1155:P1155">
    <cfRule type="cellIs" dxfId="22156" priority="33900" operator="lessThan">
      <formula>0</formula>
    </cfRule>
    <cfRule type="cellIs" dxfId="22155" priority="33901" operator="lessThan">
      <formula>0</formula>
    </cfRule>
  </conditionalFormatting>
  <conditionalFormatting sqref="Q1155">
    <cfRule type="expression" dxfId="22154" priority="33899">
      <formula>$I1155=0</formula>
    </cfRule>
  </conditionalFormatting>
  <conditionalFormatting sqref="R1155:T1155">
    <cfRule type="expression" dxfId="22153" priority="33898">
      <formula>$I1155=0</formula>
    </cfRule>
  </conditionalFormatting>
  <conditionalFormatting sqref="S1155:T1155">
    <cfRule type="cellIs" dxfId="22152" priority="33896" operator="lessThan">
      <formula>0</formula>
    </cfRule>
    <cfRule type="cellIs" dxfId="22151" priority="33897" operator="lessThan">
      <formula>0</formula>
    </cfRule>
  </conditionalFormatting>
  <conditionalFormatting sqref="U1155">
    <cfRule type="expression" dxfId="22150" priority="33895">
      <formula>$I1155=0</formula>
    </cfRule>
  </conditionalFormatting>
  <conditionalFormatting sqref="B1156">
    <cfRule type="expression" dxfId="22149" priority="33894">
      <formula>$I1156=0</formula>
    </cfRule>
  </conditionalFormatting>
  <conditionalFormatting sqref="F1156">
    <cfRule type="expression" dxfId="22148" priority="33893">
      <formula>$I1156=0</formula>
    </cfRule>
  </conditionalFormatting>
  <conditionalFormatting sqref="I1156">
    <cfRule type="expression" dxfId="22147" priority="33892">
      <formula>$I1156=0</formula>
    </cfRule>
  </conditionalFormatting>
  <conditionalFormatting sqref="K1156">
    <cfRule type="expression" dxfId="22146" priority="33891">
      <formula>$I1156=0</formula>
    </cfRule>
  </conditionalFormatting>
  <conditionalFormatting sqref="M1156">
    <cfRule type="expression" dxfId="22145" priority="33890">
      <formula>$I1156=0</formula>
    </cfRule>
  </conditionalFormatting>
  <conditionalFormatting sqref="Q1156">
    <cfRule type="expression" dxfId="22144" priority="33889">
      <formula>$I1156=0</formula>
    </cfRule>
  </conditionalFormatting>
  <conditionalFormatting sqref="U1156">
    <cfRule type="expression" dxfId="22143" priority="33888">
      <formula>$I1156=0</formula>
    </cfRule>
  </conditionalFormatting>
  <conditionalFormatting sqref="B1157">
    <cfRule type="expression" dxfId="22142" priority="33884">
      <formula>$I1157=0</formula>
    </cfRule>
  </conditionalFormatting>
  <conditionalFormatting sqref="C1157:E1157">
    <cfRule type="expression" dxfId="22141" priority="33883">
      <formula>$I1157=0</formula>
    </cfRule>
  </conditionalFormatting>
  <conditionalFormatting sqref="D1157:E1157">
    <cfRule type="cellIs" dxfId="22140" priority="33881" operator="lessThan">
      <formula>0</formula>
    </cfRule>
    <cfRule type="cellIs" dxfId="22139" priority="33882" operator="lessThan">
      <formula>0</formula>
    </cfRule>
  </conditionalFormatting>
  <conditionalFormatting sqref="F1157">
    <cfRule type="expression" dxfId="22138" priority="33880">
      <formula>$I1157=0</formula>
    </cfRule>
  </conditionalFormatting>
  <conditionalFormatting sqref="G1157:H1157">
    <cfRule type="cellIs" dxfId="22137" priority="33877" operator="lessThan">
      <formula>0</formula>
    </cfRule>
    <cfRule type="cellIs" dxfId="22136" priority="33878" operator="lessThan">
      <formula>0</formula>
    </cfRule>
  </conditionalFormatting>
  <conditionalFormatting sqref="I1157">
    <cfRule type="expression" dxfId="22135" priority="33876">
      <formula>$I1157=0</formula>
    </cfRule>
  </conditionalFormatting>
  <conditionalFormatting sqref="J1157">
    <cfRule type="expression" dxfId="22134" priority="33875">
      <formula>$I1157=0</formula>
    </cfRule>
  </conditionalFormatting>
  <conditionalFormatting sqref="K1157">
    <cfRule type="expression" dxfId="22133" priority="33872">
      <formula>$I1157=0</formula>
    </cfRule>
  </conditionalFormatting>
  <conditionalFormatting sqref="M1157">
    <cfRule type="expression" dxfId="22132" priority="33868">
      <formula>$I1157=0</formula>
    </cfRule>
  </conditionalFormatting>
  <conditionalFormatting sqref="N1157:P1157">
    <cfRule type="expression" dxfId="22131" priority="33867">
      <formula>$I1157=0</formula>
    </cfRule>
  </conditionalFormatting>
  <conditionalFormatting sqref="O1157:P1157">
    <cfRule type="cellIs" dxfId="22130" priority="33865" operator="lessThan">
      <formula>0</formula>
    </cfRule>
    <cfRule type="cellIs" dxfId="22129" priority="33866" operator="lessThan">
      <formula>0</formula>
    </cfRule>
  </conditionalFormatting>
  <conditionalFormatting sqref="Q1157">
    <cfRule type="expression" dxfId="22128" priority="33864">
      <formula>$I1157=0</formula>
    </cfRule>
  </conditionalFormatting>
  <conditionalFormatting sqref="R1157:T1157">
    <cfRule type="expression" dxfId="22127" priority="33863">
      <formula>$I1157=0</formula>
    </cfRule>
  </conditionalFormatting>
  <conditionalFormatting sqref="S1157:T1157">
    <cfRule type="cellIs" dxfId="22126" priority="33861" operator="lessThan">
      <formula>0</formula>
    </cfRule>
    <cfRule type="cellIs" dxfId="22125" priority="33862" operator="lessThan">
      <formula>0</formula>
    </cfRule>
  </conditionalFormatting>
  <conditionalFormatting sqref="U1157">
    <cfRule type="expression" dxfId="22124" priority="33860">
      <formula>$I1157=0</formula>
    </cfRule>
  </conditionalFormatting>
  <conditionalFormatting sqref="B1158">
    <cfRule type="expression" dxfId="22123" priority="33859">
      <formula>$I1158=0</formula>
    </cfRule>
  </conditionalFormatting>
  <conditionalFormatting sqref="F1158">
    <cfRule type="expression" dxfId="22122" priority="33858">
      <formula>$I1158=0</formula>
    </cfRule>
  </conditionalFormatting>
  <conditionalFormatting sqref="I1158">
    <cfRule type="expression" dxfId="22121" priority="33857">
      <formula>$I1158=0</formula>
    </cfRule>
  </conditionalFormatting>
  <conditionalFormatting sqref="K1158">
    <cfRule type="expression" dxfId="22120" priority="33856">
      <formula>$I1158=0</formula>
    </cfRule>
  </conditionalFormatting>
  <conditionalFormatting sqref="M1158">
    <cfRule type="expression" dxfId="22119" priority="33855">
      <formula>$I1158=0</formula>
    </cfRule>
  </conditionalFormatting>
  <conditionalFormatting sqref="Q1158">
    <cfRule type="expression" dxfId="22118" priority="33854">
      <formula>$I1158=0</formula>
    </cfRule>
  </conditionalFormatting>
  <conditionalFormatting sqref="U1158">
    <cfRule type="expression" dxfId="22117" priority="33853">
      <formula>$I1158=0</formula>
    </cfRule>
  </conditionalFormatting>
  <conditionalFormatting sqref="B1159">
    <cfRule type="expression" dxfId="22116" priority="33849">
      <formula>$I1159=0</formula>
    </cfRule>
  </conditionalFormatting>
  <conditionalFormatting sqref="C1159:E1159">
    <cfRule type="expression" dxfId="22115" priority="33848">
      <formula>$I1159=0</formula>
    </cfRule>
  </conditionalFormatting>
  <conditionalFormatting sqref="D1159:E1159">
    <cfRule type="cellIs" dxfId="22114" priority="33846" operator="lessThan">
      <formula>0</formula>
    </cfRule>
    <cfRule type="cellIs" dxfId="22113" priority="33847" operator="lessThan">
      <formula>0</formula>
    </cfRule>
  </conditionalFormatting>
  <conditionalFormatting sqref="F1159">
    <cfRule type="expression" dxfId="22112" priority="33845">
      <formula>$I1159=0</formula>
    </cfRule>
  </conditionalFormatting>
  <conditionalFormatting sqref="G1159:H1159">
    <cfRule type="cellIs" dxfId="22111" priority="33842" operator="lessThan">
      <formula>0</formula>
    </cfRule>
    <cfRule type="cellIs" dxfId="22110" priority="33843" operator="lessThan">
      <formula>0</formula>
    </cfRule>
  </conditionalFormatting>
  <conditionalFormatting sqref="I1159">
    <cfRule type="expression" dxfId="22109" priority="33841">
      <formula>$I1159=0</formula>
    </cfRule>
  </conditionalFormatting>
  <conditionalFormatting sqref="J1159">
    <cfRule type="expression" dxfId="22108" priority="33840">
      <formula>$I1159=0</formula>
    </cfRule>
  </conditionalFormatting>
  <conditionalFormatting sqref="K1159">
    <cfRule type="expression" dxfId="22107" priority="33837">
      <formula>$I1159=0</formula>
    </cfRule>
  </conditionalFormatting>
  <conditionalFormatting sqref="M1159">
    <cfRule type="expression" dxfId="22106" priority="33833">
      <formula>$I1159=0</formula>
    </cfRule>
  </conditionalFormatting>
  <conditionalFormatting sqref="N1159:P1159">
    <cfRule type="expression" dxfId="22105" priority="33832">
      <formula>$I1159=0</formula>
    </cfRule>
  </conditionalFormatting>
  <conditionalFormatting sqref="O1159:P1159">
    <cfRule type="cellIs" dxfId="22104" priority="33830" operator="lessThan">
      <formula>0</formula>
    </cfRule>
    <cfRule type="cellIs" dxfId="22103" priority="33831" operator="lessThan">
      <formula>0</formula>
    </cfRule>
  </conditionalFormatting>
  <conditionalFormatting sqref="Q1159">
    <cfRule type="expression" dxfId="22102" priority="33829">
      <formula>$I1159=0</formula>
    </cfRule>
  </conditionalFormatting>
  <conditionalFormatting sqref="R1159:T1159">
    <cfRule type="expression" dxfId="22101" priority="33828">
      <formula>$I1159=0</formula>
    </cfRule>
  </conditionalFormatting>
  <conditionalFormatting sqref="S1159:T1159">
    <cfRule type="cellIs" dxfId="22100" priority="33826" operator="lessThan">
      <formula>0</formula>
    </cfRule>
    <cfRule type="cellIs" dxfId="22099" priority="33827" operator="lessThan">
      <formula>0</formula>
    </cfRule>
  </conditionalFormatting>
  <conditionalFormatting sqref="U1159">
    <cfRule type="expression" dxfId="22098" priority="33825">
      <formula>$I1159=0</formula>
    </cfRule>
  </conditionalFormatting>
  <conditionalFormatting sqref="B1160">
    <cfRule type="expression" dxfId="22097" priority="33824">
      <formula>$I1160=0</formula>
    </cfRule>
  </conditionalFormatting>
  <conditionalFormatting sqref="F1160">
    <cfRule type="expression" dxfId="22096" priority="33823">
      <formula>$I1160=0</formula>
    </cfRule>
  </conditionalFormatting>
  <conditionalFormatting sqref="I1160">
    <cfRule type="expression" dxfId="22095" priority="33822">
      <formula>$I1160=0</formula>
    </cfRule>
  </conditionalFormatting>
  <conditionalFormatting sqref="K1160">
    <cfRule type="expression" dxfId="22094" priority="33821">
      <formula>$I1160=0</formula>
    </cfRule>
  </conditionalFormatting>
  <conditionalFormatting sqref="M1160">
    <cfRule type="expression" dxfId="22093" priority="33820">
      <formula>$I1160=0</formula>
    </cfRule>
  </conditionalFormatting>
  <conditionalFormatting sqref="Q1160">
    <cfRule type="expression" dxfId="22092" priority="33819">
      <formula>$I1160=0</formula>
    </cfRule>
  </conditionalFormatting>
  <conditionalFormatting sqref="U1160">
    <cfRule type="expression" dxfId="22091" priority="33818">
      <formula>$I1160=0</formula>
    </cfRule>
  </conditionalFormatting>
  <conditionalFormatting sqref="B1161">
    <cfRule type="expression" dxfId="22090" priority="33814">
      <formula>$I1161=0</formula>
    </cfRule>
  </conditionalFormatting>
  <conditionalFormatting sqref="C1161:E1161">
    <cfRule type="expression" dxfId="22089" priority="33813">
      <formula>$I1161=0</formula>
    </cfRule>
  </conditionalFormatting>
  <conditionalFormatting sqref="D1161:E1161">
    <cfRule type="cellIs" dxfId="22088" priority="33811" operator="lessThan">
      <formula>0</formula>
    </cfRule>
    <cfRule type="cellIs" dxfId="22087" priority="33812" operator="lessThan">
      <formula>0</formula>
    </cfRule>
  </conditionalFormatting>
  <conditionalFormatting sqref="F1161">
    <cfRule type="expression" dxfId="22086" priority="33810">
      <formula>$I1161=0</formula>
    </cfRule>
  </conditionalFormatting>
  <conditionalFormatting sqref="G1161:H1161">
    <cfRule type="cellIs" dxfId="22085" priority="33807" operator="lessThan">
      <formula>0</formula>
    </cfRule>
    <cfRule type="cellIs" dxfId="22084" priority="33808" operator="lessThan">
      <formula>0</formula>
    </cfRule>
  </conditionalFormatting>
  <conditionalFormatting sqref="I1161">
    <cfRule type="expression" dxfId="22083" priority="33806">
      <formula>$I1161=0</formula>
    </cfRule>
  </conditionalFormatting>
  <conditionalFormatting sqref="J1161">
    <cfRule type="expression" dxfId="22082" priority="33805">
      <formula>$I1161=0</formula>
    </cfRule>
  </conditionalFormatting>
  <conditionalFormatting sqref="K1161">
    <cfRule type="expression" dxfId="22081" priority="33802">
      <formula>$I1161=0</formula>
    </cfRule>
  </conditionalFormatting>
  <conditionalFormatting sqref="M1161">
    <cfRule type="expression" dxfId="22080" priority="33798">
      <formula>$I1161=0</formula>
    </cfRule>
  </conditionalFormatting>
  <conditionalFormatting sqref="N1161:P1161">
    <cfRule type="expression" dxfId="22079" priority="33797">
      <formula>$I1161=0</formula>
    </cfRule>
  </conditionalFormatting>
  <conditionalFormatting sqref="O1161:P1161">
    <cfRule type="cellIs" dxfId="22078" priority="33795" operator="lessThan">
      <formula>0</formula>
    </cfRule>
    <cfRule type="cellIs" dxfId="22077" priority="33796" operator="lessThan">
      <formula>0</formula>
    </cfRule>
  </conditionalFormatting>
  <conditionalFormatting sqref="Q1161">
    <cfRule type="expression" dxfId="22076" priority="33794">
      <formula>$I1161=0</formula>
    </cfRule>
  </conditionalFormatting>
  <conditionalFormatting sqref="R1161:T1161">
    <cfRule type="expression" dxfId="22075" priority="33793">
      <formula>$I1161=0</formula>
    </cfRule>
  </conditionalFormatting>
  <conditionalFormatting sqref="S1161:T1161">
    <cfRule type="cellIs" dxfId="22074" priority="33791" operator="lessThan">
      <formula>0</formula>
    </cfRule>
    <cfRule type="cellIs" dxfId="22073" priority="33792" operator="lessThan">
      <formula>0</formula>
    </cfRule>
  </conditionalFormatting>
  <conditionalFormatting sqref="U1161">
    <cfRule type="expression" dxfId="22072" priority="33790">
      <formula>$I1161=0</formula>
    </cfRule>
  </conditionalFormatting>
  <conditionalFormatting sqref="B1162">
    <cfRule type="expression" dxfId="22071" priority="33789">
      <formula>$I1162=0</formula>
    </cfRule>
  </conditionalFormatting>
  <conditionalFormatting sqref="F1162">
    <cfRule type="expression" dxfId="22070" priority="33788">
      <formula>$I1162=0</formula>
    </cfRule>
  </conditionalFormatting>
  <conditionalFormatting sqref="I1162">
    <cfRule type="expression" dxfId="22069" priority="33787">
      <formula>$I1162=0</formula>
    </cfRule>
  </conditionalFormatting>
  <conditionalFormatting sqref="K1162">
    <cfRule type="expression" dxfId="22068" priority="33786">
      <formula>$I1162=0</formula>
    </cfRule>
  </conditionalFormatting>
  <conditionalFormatting sqref="M1162">
    <cfRule type="expression" dxfId="22067" priority="33785">
      <formula>$I1162=0</formula>
    </cfRule>
  </conditionalFormatting>
  <conditionalFormatting sqref="Q1162">
    <cfRule type="expression" dxfId="22066" priority="33784">
      <formula>$I1162=0</formula>
    </cfRule>
  </conditionalFormatting>
  <conditionalFormatting sqref="U1162">
    <cfRule type="expression" dxfId="22065" priority="33783">
      <formula>$I1162=0</formula>
    </cfRule>
  </conditionalFormatting>
  <conditionalFormatting sqref="B1163">
    <cfRule type="expression" dxfId="22064" priority="33779">
      <formula>$I1163=0</formula>
    </cfRule>
  </conditionalFormatting>
  <conditionalFormatting sqref="C1163:E1163">
    <cfRule type="expression" dxfId="22063" priority="33778">
      <formula>$I1163=0</formula>
    </cfRule>
  </conditionalFormatting>
  <conditionalFormatting sqref="D1163:E1163">
    <cfRule type="cellIs" dxfId="22062" priority="33776" operator="lessThan">
      <formula>0</formula>
    </cfRule>
    <cfRule type="cellIs" dxfId="22061" priority="33777" operator="lessThan">
      <formula>0</formula>
    </cfRule>
  </conditionalFormatting>
  <conditionalFormatting sqref="F1163">
    <cfRule type="expression" dxfId="22060" priority="33775">
      <formula>$I1163=0</formula>
    </cfRule>
  </conditionalFormatting>
  <conditionalFormatting sqref="G1163:H1163">
    <cfRule type="cellIs" dxfId="22059" priority="33772" operator="lessThan">
      <formula>0</formula>
    </cfRule>
    <cfRule type="cellIs" dxfId="22058" priority="33773" operator="lessThan">
      <formula>0</formula>
    </cfRule>
  </conditionalFormatting>
  <conditionalFormatting sqref="I1163">
    <cfRule type="expression" dxfId="22057" priority="33771">
      <formula>$I1163=0</formula>
    </cfRule>
  </conditionalFormatting>
  <conditionalFormatting sqref="J1163">
    <cfRule type="expression" dxfId="22056" priority="33770">
      <formula>$I1163=0</formula>
    </cfRule>
  </conditionalFormatting>
  <conditionalFormatting sqref="K1163">
    <cfRule type="expression" dxfId="22055" priority="33767">
      <formula>$I1163=0</formula>
    </cfRule>
  </conditionalFormatting>
  <conditionalFormatting sqref="M1163">
    <cfRule type="expression" dxfId="22054" priority="33763">
      <formula>$I1163=0</formula>
    </cfRule>
  </conditionalFormatting>
  <conditionalFormatting sqref="N1163:P1163">
    <cfRule type="expression" dxfId="22053" priority="33762">
      <formula>$I1163=0</formula>
    </cfRule>
  </conditionalFormatting>
  <conditionalFormatting sqref="O1163:P1163">
    <cfRule type="cellIs" dxfId="22052" priority="33760" operator="lessThan">
      <formula>0</formula>
    </cfRule>
    <cfRule type="cellIs" dxfId="22051" priority="33761" operator="lessThan">
      <formula>0</formula>
    </cfRule>
  </conditionalFormatting>
  <conditionalFormatting sqref="Q1163">
    <cfRule type="expression" dxfId="22050" priority="33759">
      <formula>$I1163=0</formula>
    </cfRule>
  </conditionalFormatting>
  <conditionalFormatting sqref="R1163:T1163">
    <cfRule type="expression" dxfId="22049" priority="33758">
      <formula>$I1163=0</formula>
    </cfRule>
  </conditionalFormatting>
  <conditionalFormatting sqref="S1163:T1163">
    <cfRule type="cellIs" dxfId="22048" priority="33756" operator="lessThan">
      <formula>0</formula>
    </cfRule>
    <cfRule type="cellIs" dxfId="22047" priority="33757" operator="lessThan">
      <formula>0</formula>
    </cfRule>
  </conditionalFormatting>
  <conditionalFormatting sqref="U1163">
    <cfRule type="expression" dxfId="22046" priority="33755">
      <formula>$I1163=0</formula>
    </cfRule>
  </conditionalFormatting>
  <conditionalFormatting sqref="B1164">
    <cfRule type="expression" dxfId="22045" priority="33754">
      <formula>$I1164=0</formula>
    </cfRule>
  </conditionalFormatting>
  <conditionalFormatting sqref="F1164">
    <cfRule type="expression" dxfId="22044" priority="33753">
      <formula>$I1164=0</formula>
    </cfRule>
  </conditionalFormatting>
  <conditionalFormatting sqref="I1164">
    <cfRule type="expression" dxfId="22043" priority="33752">
      <formula>$I1164=0</formula>
    </cfRule>
  </conditionalFormatting>
  <conditionalFormatting sqref="K1164">
    <cfRule type="expression" dxfId="22042" priority="33751">
      <formula>$I1164=0</formula>
    </cfRule>
  </conditionalFormatting>
  <conditionalFormatting sqref="M1164">
    <cfRule type="expression" dxfId="22041" priority="33750">
      <formula>$I1164=0</formula>
    </cfRule>
  </conditionalFormatting>
  <conditionalFormatting sqref="Q1164">
    <cfRule type="expression" dxfId="22040" priority="33749">
      <formula>$I1164=0</formula>
    </cfRule>
  </conditionalFormatting>
  <conditionalFormatting sqref="U1164">
    <cfRule type="expression" dxfId="22039" priority="33748">
      <formula>$I1164=0</formula>
    </cfRule>
  </conditionalFormatting>
  <conditionalFormatting sqref="B1165">
    <cfRule type="expression" dxfId="22038" priority="33744">
      <formula>$I1165=0</formula>
    </cfRule>
  </conditionalFormatting>
  <conditionalFormatting sqref="C1165:E1165">
    <cfRule type="expression" dxfId="22037" priority="33743">
      <formula>$I1165=0</formula>
    </cfRule>
  </conditionalFormatting>
  <conditionalFormatting sqref="D1165:E1165">
    <cfRule type="cellIs" dxfId="22036" priority="33741" operator="lessThan">
      <formula>0</formula>
    </cfRule>
    <cfRule type="cellIs" dxfId="22035" priority="33742" operator="lessThan">
      <formula>0</formula>
    </cfRule>
  </conditionalFormatting>
  <conditionalFormatting sqref="F1165">
    <cfRule type="expression" dxfId="22034" priority="33740">
      <formula>$I1165=0</formula>
    </cfRule>
  </conditionalFormatting>
  <conditionalFormatting sqref="G1165:H1165">
    <cfRule type="cellIs" dxfId="22033" priority="33737" operator="lessThan">
      <formula>0</formula>
    </cfRule>
    <cfRule type="cellIs" dxfId="22032" priority="33738" operator="lessThan">
      <formula>0</formula>
    </cfRule>
  </conditionalFormatting>
  <conditionalFormatting sqref="I1165">
    <cfRule type="expression" dxfId="22031" priority="33736">
      <formula>$I1165=0</formula>
    </cfRule>
  </conditionalFormatting>
  <conditionalFormatting sqref="J1165">
    <cfRule type="expression" dxfId="22030" priority="33735">
      <formula>$I1165=0</formula>
    </cfRule>
  </conditionalFormatting>
  <conditionalFormatting sqref="K1165">
    <cfRule type="expression" dxfId="22029" priority="33732">
      <formula>$I1165=0</formula>
    </cfRule>
  </conditionalFormatting>
  <conditionalFormatting sqref="M1165">
    <cfRule type="expression" dxfId="22028" priority="33728">
      <formula>$I1165=0</formula>
    </cfRule>
  </conditionalFormatting>
  <conditionalFormatting sqref="N1165:P1165">
    <cfRule type="expression" dxfId="22027" priority="33727">
      <formula>$I1165=0</formula>
    </cfRule>
  </conditionalFormatting>
  <conditionalFormatting sqref="O1165:P1165">
    <cfRule type="cellIs" dxfId="22026" priority="33725" operator="lessThan">
      <formula>0</formula>
    </cfRule>
    <cfRule type="cellIs" dxfId="22025" priority="33726" operator="lessThan">
      <formula>0</formula>
    </cfRule>
  </conditionalFormatting>
  <conditionalFormatting sqref="Q1165">
    <cfRule type="expression" dxfId="22024" priority="33724">
      <formula>$I1165=0</formula>
    </cfRule>
  </conditionalFormatting>
  <conditionalFormatting sqref="R1165:T1165">
    <cfRule type="expression" dxfId="22023" priority="33723">
      <formula>$I1165=0</formula>
    </cfRule>
  </conditionalFormatting>
  <conditionalFormatting sqref="S1165:T1165">
    <cfRule type="cellIs" dxfId="22022" priority="33721" operator="lessThan">
      <formula>0</formula>
    </cfRule>
    <cfRule type="cellIs" dxfId="22021" priority="33722" operator="lessThan">
      <formula>0</formula>
    </cfRule>
  </conditionalFormatting>
  <conditionalFormatting sqref="U1165">
    <cfRule type="expression" dxfId="22020" priority="33720">
      <formula>$I1165=0</formula>
    </cfRule>
  </conditionalFormatting>
  <conditionalFormatting sqref="B1166">
    <cfRule type="expression" dxfId="22019" priority="33719">
      <formula>$I1166=0</formula>
    </cfRule>
  </conditionalFormatting>
  <conditionalFormatting sqref="F1166">
    <cfRule type="expression" dxfId="22018" priority="33718">
      <formula>$I1166=0</formula>
    </cfRule>
  </conditionalFormatting>
  <conditionalFormatting sqref="I1166">
    <cfRule type="expression" dxfId="22017" priority="33717">
      <formula>$I1166=0</formula>
    </cfRule>
  </conditionalFormatting>
  <conditionalFormatting sqref="K1166">
    <cfRule type="expression" dxfId="22016" priority="33716">
      <formula>$I1166=0</formula>
    </cfRule>
  </conditionalFormatting>
  <conditionalFormatting sqref="M1166">
    <cfRule type="expression" dxfId="22015" priority="33715">
      <formula>$I1166=0</formula>
    </cfRule>
  </conditionalFormatting>
  <conditionalFormatting sqref="Q1166">
    <cfRule type="expression" dxfId="22014" priority="33714">
      <formula>$I1166=0</formula>
    </cfRule>
  </conditionalFormatting>
  <conditionalFormatting sqref="U1166">
    <cfRule type="expression" dxfId="22013" priority="33713">
      <formula>$I1166=0</formula>
    </cfRule>
  </conditionalFormatting>
  <conditionalFormatting sqref="B1167">
    <cfRule type="expression" dxfId="22012" priority="33709">
      <formula>$I1167=0</formula>
    </cfRule>
  </conditionalFormatting>
  <conditionalFormatting sqref="C1167:E1167">
    <cfRule type="expression" dxfId="22011" priority="33708">
      <formula>$I1167=0</formula>
    </cfRule>
  </conditionalFormatting>
  <conditionalFormatting sqref="D1167:E1167">
    <cfRule type="cellIs" dxfId="22010" priority="33706" operator="lessThan">
      <formula>0</formula>
    </cfRule>
    <cfRule type="cellIs" dxfId="22009" priority="33707" operator="lessThan">
      <formula>0</formula>
    </cfRule>
  </conditionalFormatting>
  <conditionalFormatting sqref="F1167">
    <cfRule type="expression" dxfId="22008" priority="33705">
      <formula>$I1167=0</formula>
    </cfRule>
  </conditionalFormatting>
  <conditionalFormatting sqref="G1167:H1167">
    <cfRule type="cellIs" dxfId="22007" priority="33702" operator="lessThan">
      <formula>0</formula>
    </cfRule>
    <cfRule type="cellIs" dxfId="22006" priority="33703" operator="lessThan">
      <formula>0</formula>
    </cfRule>
  </conditionalFormatting>
  <conditionalFormatting sqref="I1167">
    <cfRule type="expression" dxfId="22005" priority="33701">
      <formula>$I1167=0</formula>
    </cfRule>
  </conditionalFormatting>
  <conditionalFormatting sqref="J1167">
    <cfRule type="expression" dxfId="22004" priority="33700">
      <formula>$I1167=0</formula>
    </cfRule>
  </conditionalFormatting>
  <conditionalFormatting sqref="K1167">
    <cfRule type="expression" dxfId="22003" priority="33697">
      <formula>$I1167=0</formula>
    </cfRule>
  </conditionalFormatting>
  <conditionalFormatting sqref="M1167">
    <cfRule type="expression" dxfId="22002" priority="33693">
      <formula>$I1167=0</formula>
    </cfRule>
  </conditionalFormatting>
  <conditionalFormatting sqref="N1167:P1167">
    <cfRule type="expression" dxfId="22001" priority="33692">
      <formula>$I1167=0</formula>
    </cfRule>
  </conditionalFormatting>
  <conditionalFormatting sqref="O1167:P1167">
    <cfRule type="cellIs" dxfId="22000" priority="33690" operator="lessThan">
      <formula>0</formula>
    </cfRule>
    <cfRule type="cellIs" dxfId="21999" priority="33691" operator="lessThan">
      <formula>0</formula>
    </cfRule>
  </conditionalFormatting>
  <conditionalFormatting sqref="Q1167">
    <cfRule type="expression" dxfId="21998" priority="33689">
      <formula>$I1167=0</formula>
    </cfRule>
  </conditionalFormatting>
  <conditionalFormatting sqref="R1167:T1167">
    <cfRule type="expression" dxfId="21997" priority="33688">
      <formula>$I1167=0</formula>
    </cfRule>
  </conditionalFormatting>
  <conditionalFormatting sqref="S1167:T1167">
    <cfRule type="cellIs" dxfId="21996" priority="33686" operator="lessThan">
      <formula>0</formula>
    </cfRule>
    <cfRule type="cellIs" dxfId="21995" priority="33687" operator="lessThan">
      <formula>0</formula>
    </cfRule>
  </conditionalFormatting>
  <conditionalFormatting sqref="U1167">
    <cfRule type="expression" dxfId="21994" priority="33685">
      <formula>$I1167=0</formula>
    </cfRule>
  </conditionalFormatting>
  <conditionalFormatting sqref="B1168">
    <cfRule type="expression" dxfId="21993" priority="33684">
      <formula>$I1168=0</formula>
    </cfRule>
  </conditionalFormatting>
  <conditionalFormatting sqref="F1168">
    <cfRule type="expression" dxfId="21992" priority="33683">
      <formula>$I1168=0</formula>
    </cfRule>
  </conditionalFormatting>
  <conditionalFormatting sqref="I1168">
    <cfRule type="expression" dxfId="21991" priority="33682">
      <formula>$I1168=0</formula>
    </cfRule>
  </conditionalFormatting>
  <conditionalFormatting sqref="K1168">
    <cfRule type="expression" dxfId="21990" priority="33681">
      <formula>$I1168=0</formula>
    </cfRule>
  </conditionalFormatting>
  <conditionalFormatting sqref="M1168">
    <cfRule type="expression" dxfId="21989" priority="33680">
      <formula>$I1168=0</formula>
    </cfRule>
  </conditionalFormatting>
  <conditionalFormatting sqref="Q1168">
    <cfRule type="expression" dxfId="21988" priority="33679">
      <formula>$I1168=0</formula>
    </cfRule>
  </conditionalFormatting>
  <conditionalFormatting sqref="U1168">
    <cfRule type="expression" dxfId="21987" priority="33678">
      <formula>$I1168=0</formula>
    </cfRule>
  </conditionalFormatting>
  <conditionalFormatting sqref="B1169">
    <cfRule type="expression" dxfId="21986" priority="33674">
      <formula>$I1169=0</formula>
    </cfRule>
  </conditionalFormatting>
  <conditionalFormatting sqref="C1169:E1169">
    <cfRule type="expression" dxfId="21985" priority="33673">
      <formula>$I1169=0</formula>
    </cfRule>
  </conditionalFormatting>
  <conditionalFormatting sqref="D1169:E1169">
    <cfRule type="cellIs" dxfId="21984" priority="33671" operator="lessThan">
      <formula>0</formula>
    </cfRule>
    <cfRule type="cellIs" dxfId="21983" priority="33672" operator="lessThan">
      <formula>0</formula>
    </cfRule>
  </conditionalFormatting>
  <conditionalFormatting sqref="F1169">
    <cfRule type="expression" dxfId="21982" priority="33670">
      <formula>$I1169=0</formula>
    </cfRule>
  </conditionalFormatting>
  <conditionalFormatting sqref="G1169:H1169">
    <cfRule type="cellIs" dxfId="21981" priority="33667" operator="lessThan">
      <formula>0</formula>
    </cfRule>
    <cfRule type="cellIs" dxfId="21980" priority="33668" operator="lessThan">
      <formula>0</formula>
    </cfRule>
  </conditionalFormatting>
  <conditionalFormatting sqref="I1169">
    <cfRule type="expression" dxfId="21979" priority="33666">
      <formula>$I1169=0</formula>
    </cfRule>
  </conditionalFormatting>
  <conditionalFormatting sqref="J1169">
    <cfRule type="expression" dxfId="21978" priority="33665">
      <formula>$I1169=0</formula>
    </cfRule>
  </conditionalFormatting>
  <conditionalFormatting sqref="K1169">
    <cfRule type="expression" dxfId="21977" priority="33662">
      <formula>$I1169=0</formula>
    </cfRule>
  </conditionalFormatting>
  <conditionalFormatting sqref="M1169">
    <cfRule type="expression" dxfId="21976" priority="33658">
      <formula>$I1169=0</formula>
    </cfRule>
  </conditionalFormatting>
  <conditionalFormatting sqref="N1169:P1169">
    <cfRule type="expression" dxfId="21975" priority="33657">
      <formula>$I1169=0</formula>
    </cfRule>
  </conditionalFormatting>
  <conditionalFormatting sqref="O1169:P1169">
    <cfRule type="cellIs" dxfId="21974" priority="33655" operator="lessThan">
      <formula>0</formula>
    </cfRule>
    <cfRule type="cellIs" dxfId="21973" priority="33656" operator="lessThan">
      <formula>0</formula>
    </cfRule>
  </conditionalFormatting>
  <conditionalFormatting sqref="Q1169">
    <cfRule type="expression" dxfId="21972" priority="33654">
      <formula>$I1169=0</formula>
    </cfRule>
  </conditionalFormatting>
  <conditionalFormatting sqref="R1169:T1169">
    <cfRule type="expression" dxfId="21971" priority="33653">
      <formula>$I1169=0</formula>
    </cfRule>
  </conditionalFormatting>
  <conditionalFormatting sqref="S1169:T1169">
    <cfRule type="cellIs" dxfId="21970" priority="33651" operator="lessThan">
      <formula>0</formula>
    </cfRule>
    <cfRule type="cellIs" dxfId="21969" priority="33652" operator="lessThan">
      <formula>0</formula>
    </cfRule>
  </conditionalFormatting>
  <conditionalFormatting sqref="U1169">
    <cfRule type="expression" dxfId="21968" priority="33650">
      <formula>$I1169=0</formula>
    </cfRule>
  </conditionalFormatting>
  <conditionalFormatting sqref="B1170">
    <cfRule type="expression" dxfId="21967" priority="33649">
      <formula>$I1170=0</formula>
    </cfRule>
  </conditionalFormatting>
  <conditionalFormatting sqref="F1170">
    <cfRule type="expression" dxfId="21966" priority="33648">
      <formula>$I1170=0</formula>
    </cfRule>
  </conditionalFormatting>
  <conditionalFormatting sqref="I1170">
    <cfRule type="expression" dxfId="21965" priority="33647">
      <formula>$I1170=0</formula>
    </cfRule>
  </conditionalFormatting>
  <conditionalFormatting sqref="K1170">
    <cfRule type="expression" dxfId="21964" priority="33646">
      <formula>$I1170=0</formula>
    </cfRule>
  </conditionalFormatting>
  <conditionalFormatting sqref="M1170">
    <cfRule type="expression" dxfId="21963" priority="33645">
      <formula>$I1170=0</formula>
    </cfRule>
  </conditionalFormatting>
  <conditionalFormatting sqref="Q1170">
    <cfRule type="expression" dxfId="21962" priority="33644">
      <formula>$I1170=0</formula>
    </cfRule>
  </conditionalFormatting>
  <conditionalFormatting sqref="U1170">
    <cfRule type="expression" dxfId="21961" priority="33643">
      <formula>$I1170=0</formula>
    </cfRule>
  </conditionalFormatting>
  <conditionalFormatting sqref="B1171">
    <cfRule type="expression" dxfId="21960" priority="33639">
      <formula>$I1171=0</formula>
    </cfRule>
  </conditionalFormatting>
  <conditionalFormatting sqref="C1171:E1171">
    <cfRule type="expression" dxfId="21959" priority="33638">
      <formula>$I1171=0</formula>
    </cfRule>
  </conditionalFormatting>
  <conditionalFormatting sqref="D1171:E1171">
    <cfRule type="cellIs" dxfId="21958" priority="33636" operator="lessThan">
      <formula>0</formula>
    </cfRule>
    <cfRule type="cellIs" dxfId="21957" priority="33637" operator="lessThan">
      <formula>0</formula>
    </cfRule>
  </conditionalFormatting>
  <conditionalFormatting sqref="F1171">
    <cfRule type="expression" dxfId="21956" priority="33635">
      <formula>$I1171=0</formula>
    </cfRule>
  </conditionalFormatting>
  <conditionalFormatting sqref="G1171:H1171">
    <cfRule type="cellIs" dxfId="21955" priority="33632" operator="lessThan">
      <formula>0</formula>
    </cfRule>
    <cfRule type="cellIs" dxfId="21954" priority="33633" operator="lessThan">
      <formula>0</formula>
    </cfRule>
  </conditionalFormatting>
  <conditionalFormatting sqref="I1171">
    <cfRule type="expression" dxfId="21953" priority="33631">
      <formula>$I1171=0</formula>
    </cfRule>
  </conditionalFormatting>
  <conditionalFormatting sqref="J1171">
    <cfRule type="expression" dxfId="21952" priority="33630">
      <formula>$I1171=0</formula>
    </cfRule>
  </conditionalFormatting>
  <conditionalFormatting sqref="K1171">
    <cfRule type="expression" dxfId="21951" priority="33627">
      <formula>$I1171=0</formula>
    </cfRule>
  </conditionalFormatting>
  <conditionalFormatting sqref="M1171">
    <cfRule type="expression" dxfId="21950" priority="33623">
      <formula>$I1171=0</formula>
    </cfRule>
  </conditionalFormatting>
  <conditionalFormatting sqref="N1171:P1171">
    <cfRule type="expression" dxfId="21949" priority="33622">
      <formula>$I1171=0</formula>
    </cfRule>
  </conditionalFormatting>
  <conditionalFormatting sqref="O1171:P1171">
    <cfRule type="cellIs" dxfId="21948" priority="33620" operator="lessThan">
      <formula>0</formula>
    </cfRule>
    <cfRule type="cellIs" dxfId="21947" priority="33621" operator="lessThan">
      <formula>0</formula>
    </cfRule>
  </conditionalFormatting>
  <conditionalFormatting sqref="Q1171">
    <cfRule type="expression" dxfId="21946" priority="33619">
      <formula>$I1171=0</formula>
    </cfRule>
  </conditionalFormatting>
  <conditionalFormatting sqref="R1171:T1171">
    <cfRule type="expression" dxfId="21945" priority="33618">
      <formula>$I1171=0</formula>
    </cfRule>
  </conditionalFormatting>
  <conditionalFormatting sqref="S1171:T1171">
    <cfRule type="cellIs" dxfId="21944" priority="33616" operator="lessThan">
      <formula>0</formula>
    </cfRule>
    <cfRule type="cellIs" dxfId="21943" priority="33617" operator="lessThan">
      <formula>0</formula>
    </cfRule>
  </conditionalFormatting>
  <conditionalFormatting sqref="U1171">
    <cfRule type="expression" dxfId="21942" priority="33615">
      <formula>$I1171=0</formula>
    </cfRule>
  </conditionalFormatting>
  <conditionalFormatting sqref="B1172">
    <cfRule type="expression" dxfId="21941" priority="33614">
      <formula>$I1172=0</formula>
    </cfRule>
  </conditionalFormatting>
  <conditionalFormatting sqref="F1172">
    <cfRule type="expression" dxfId="21940" priority="33613">
      <formula>$I1172=0</formula>
    </cfRule>
  </conditionalFormatting>
  <conditionalFormatting sqref="I1172">
    <cfRule type="expression" dxfId="21939" priority="33612">
      <formula>$I1172=0</formula>
    </cfRule>
  </conditionalFormatting>
  <conditionalFormatting sqref="K1172">
    <cfRule type="expression" dxfId="21938" priority="33611">
      <formula>$I1172=0</formula>
    </cfRule>
  </conditionalFormatting>
  <conditionalFormatting sqref="M1172">
    <cfRule type="expression" dxfId="21937" priority="33610">
      <formula>$I1172=0</formula>
    </cfRule>
  </conditionalFormatting>
  <conditionalFormatting sqref="Q1172">
    <cfRule type="expression" dxfId="21936" priority="33609">
      <formula>$I1172=0</formula>
    </cfRule>
  </conditionalFormatting>
  <conditionalFormatting sqref="U1172">
    <cfRule type="expression" dxfId="21935" priority="33608">
      <formula>$I1172=0</formula>
    </cfRule>
  </conditionalFormatting>
  <conditionalFormatting sqref="B1173">
    <cfRule type="expression" dxfId="21934" priority="33604">
      <formula>$I1173=0</formula>
    </cfRule>
  </conditionalFormatting>
  <conditionalFormatting sqref="C1173:E1173">
    <cfRule type="expression" dxfId="21933" priority="33603">
      <formula>$I1173=0</formula>
    </cfRule>
  </conditionalFormatting>
  <conditionalFormatting sqref="D1173:E1173">
    <cfRule type="cellIs" dxfId="21932" priority="33601" operator="lessThan">
      <formula>0</formula>
    </cfRule>
    <cfRule type="cellIs" dxfId="21931" priority="33602" operator="lessThan">
      <formula>0</formula>
    </cfRule>
  </conditionalFormatting>
  <conditionalFormatting sqref="F1173">
    <cfRule type="expression" dxfId="21930" priority="33600">
      <formula>$I1173=0</formula>
    </cfRule>
  </conditionalFormatting>
  <conditionalFormatting sqref="G1173:H1173">
    <cfRule type="cellIs" dxfId="21929" priority="33597" operator="lessThan">
      <formula>0</formula>
    </cfRule>
    <cfRule type="cellIs" dxfId="21928" priority="33598" operator="lessThan">
      <formula>0</formula>
    </cfRule>
  </conditionalFormatting>
  <conditionalFormatting sqref="I1173">
    <cfRule type="expression" dxfId="21927" priority="33596">
      <formula>$I1173=0</formula>
    </cfRule>
  </conditionalFormatting>
  <conditionalFormatting sqref="J1173">
    <cfRule type="expression" dxfId="21926" priority="33595">
      <formula>$I1173=0</formula>
    </cfRule>
  </conditionalFormatting>
  <conditionalFormatting sqref="K1173">
    <cfRule type="expression" dxfId="21925" priority="33592">
      <formula>$I1173=0</formula>
    </cfRule>
  </conditionalFormatting>
  <conditionalFormatting sqref="M1173">
    <cfRule type="expression" dxfId="21924" priority="33588">
      <formula>$I1173=0</formula>
    </cfRule>
  </conditionalFormatting>
  <conditionalFormatting sqref="N1173:P1173">
    <cfRule type="expression" dxfId="21923" priority="33587">
      <formula>$I1173=0</formula>
    </cfRule>
  </conditionalFormatting>
  <conditionalFormatting sqref="O1173:P1173">
    <cfRule type="cellIs" dxfId="21922" priority="33585" operator="lessThan">
      <formula>0</formula>
    </cfRule>
    <cfRule type="cellIs" dxfId="21921" priority="33586" operator="lessThan">
      <formula>0</formula>
    </cfRule>
  </conditionalFormatting>
  <conditionalFormatting sqref="Q1173">
    <cfRule type="expression" dxfId="21920" priority="33584">
      <formula>$I1173=0</formula>
    </cfRule>
  </conditionalFormatting>
  <conditionalFormatting sqref="R1173:T1173">
    <cfRule type="expression" dxfId="21919" priority="33583">
      <formula>$I1173=0</formula>
    </cfRule>
  </conditionalFormatting>
  <conditionalFormatting sqref="S1173:T1173">
    <cfRule type="cellIs" dxfId="21918" priority="33581" operator="lessThan">
      <formula>0</formula>
    </cfRule>
    <cfRule type="cellIs" dxfId="21917" priority="33582" operator="lessThan">
      <formula>0</formula>
    </cfRule>
  </conditionalFormatting>
  <conditionalFormatting sqref="U1173">
    <cfRule type="expression" dxfId="21916" priority="33580">
      <formula>$I1173=0</formula>
    </cfRule>
  </conditionalFormatting>
  <conditionalFormatting sqref="B1174">
    <cfRule type="expression" dxfId="21915" priority="33579">
      <formula>$I1174=0</formula>
    </cfRule>
  </conditionalFormatting>
  <conditionalFormatting sqref="F1174">
    <cfRule type="expression" dxfId="21914" priority="33578">
      <formula>$I1174=0</formula>
    </cfRule>
  </conditionalFormatting>
  <conditionalFormatting sqref="I1174">
    <cfRule type="expression" dxfId="21913" priority="33577">
      <formula>$I1174=0</formula>
    </cfRule>
  </conditionalFormatting>
  <conditionalFormatting sqref="K1174">
    <cfRule type="expression" dxfId="21912" priority="33576">
      <formula>$I1174=0</formula>
    </cfRule>
  </conditionalFormatting>
  <conditionalFormatting sqref="M1174">
    <cfRule type="expression" dxfId="21911" priority="33575">
      <formula>$I1174=0</formula>
    </cfRule>
  </conditionalFormatting>
  <conditionalFormatting sqref="Q1174">
    <cfRule type="expression" dxfId="21910" priority="33574">
      <formula>$I1174=0</formula>
    </cfRule>
  </conditionalFormatting>
  <conditionalFormatting sqref="U1174">
    <cfRule type="expression" dxfId="21909" priority="33573">
      <formula>$I1174=0</formula>
    </cfRule>
  </conditionalFormatting>
  <conditionalFormatting sqref="B1175">
    <cfRule type="expression" dxfId="21908" priority="33569">
      <formula>$I1175=0</formula>
    </cfRule>
  </conditionalFormatting>
  <conditionalFormatting sqref="C1175:E1175">
    <cfRule type="expression" dxfId="21907" priority="33568">
      <formula>$I1175=0</formula>
    </cfRule>
  </conditionalFormatting>
  <conditionalFormatting sqref="D1175:E1175">
    <cfRule type="cellIs" dxfId="21906" priority="33566" operator="lessThan">
      <formula>0</formula>
    </cfRule>
    <cfRule type="cellIs" dxfId="21905" priority="33567" operator="lessThan">
      <formula>0</formula>
    </cfRule>
  </conditionalFormatting>
  <conditionalFormatting sqref="F1175">
    <cfRule type="expression" dxfId="21904" priority="33565">
      <formula>$I1175=0</formula>
    </cfRule>
  </conditionalFormatting>
  <conditionalFormatting sqref="G1175:H1175">
    <cfRule type="cellIs" dxfId="21903" priority="33562" operator="lessThan">
      <formula>0</formula>
    </cfRule>
    <cfRule type="cellIs" dxfId="21902" priority="33563" operator="lessThan">
      <formula>0</formula>
    </cfRule>
  </conditionalFormatting>
  <conditionalFormatting sqref="I1175">
    <cfRule type="expression" dxfId="21901" priority="33561">
      <formula>$I1175=0</formula>
    </cfRule>
  </conditionalFormatting>
  <conditionalFormatting sqref="J1175">
    <cfRule type="expression" dxfId="21900" priority="33560">
      <formula>$I1175=0</formula>
    </cfRule>
  </conditionalFormatting>
  <conditionalFormatting sqref="K1175">
    <cfRule type="expression" dxfId="21899" priority="33557">
      <formula>$I1175=0</formula>
    </cfRule>
  </conditionalFormatting>
  <conditionalFormatting sqref="M1175">
    <cfRule type="expression" dxfId="21898" priority="33553">
      <formula>$I1175=0</formula>
    </cfRule>
  </conditionalFormatting>
  <conditionalFormatting sqref="N1175:P1175">
    <cfRule type="expression" dxfId="21897" priority="33552">
      <formula>$I1175=0</formula>
    </cfRule>
  </conditionalFormatting>
  <conditionalFormatting sqref="O1175:P1175">
    <cfRule type="cellIs" dxfId="21896" priority="33550" operator="lessThan">
      <formula>0</formula>
    </cfRule>
    <cfRule type="cellIs" dxfId="21895" priority="33551" operator="lessThan">
      <formula>0</formula>
    </cfRule>
  </conditionalFormatting>
  <conditionalFormatting sqref="Q1175">
    <cfRule type="expression" dxfId="21894" priority="33549">
      <formula>$I1175=0</formula>
    </cfRule>
  </conditionalFormatting>
  <conditionalFormatting sqref="R1175:T1175">
    <cfRule type="expression" dxfId="21893" priority="33548">
      <formula>$I1175=0</formula>
    </cfRule>
  </conditionalFormatting>
  <conditionalFormatting sqref="S1175:T1175">
    <cfRule type="cellIs" dxfId="21892" priority="33546" operator="lessThan">
      <formula>0</formula>
    </cfRule>
    <cfRule type="cellIs" dxfId="21891" priority="33547" operator="lessThan">
      <formula>0</formula>
    </cfRule>
  </conditionalFormatting>
  <conditionalFormatting sqref="U1175">
    <cfRule type="expression" dxfId="21890" priority="33545">
      <formula>$I1175=0</formula>
    </cfRule>
  </conditionalFormatting>
  <conditionalFormatting sqref="B1176">
    <cfRule type="expression" dxfId="21889" priority="33544">
      <formula>$I1176=0</formula>
    </cfRule>
  </conditionalFormatting>
  <conditionalFormatting sqref="F1176">
    <cfRule type="expression" dxfId="21888" priority="33543">
      <formula>$I1176=0</formula>
    </cfRule>
  </conditionalFormatting>
  <conditionalFormatting sqref="I1176">
    <cfRule type="expression" dxfId="21887" priority="33542">
      <formula>$I1176=0</formula>
    </cfRule>
  </conditionalFormatting>
  <conditionalFormatting sqref="K1176">
    <cfRule type="expression" dxfId="21886" priority="33541">
      <formula>$I1176=0</formula>
    </cfRule>
  </conditionalFormatting>
  <conditionalFormatting sqref="M1176">
    <cfRule type="expression" dxfId="21885" priority="33540">
      <formula>$I1176=0</formula>
    </cfRule>
  </conditionalFormatting>
  <conditionalFormatting sqref="Q1176">
    <cfRule type="expression" dxfId="21884" priority="33539">
      <formula>$I1176=0</formula>
    </cfRule>
  </conditionalFormatting>
  <conditionalFormatting sqref="U1176">
    <cfRule type="expression" dxfId="21883" priority="33538">
      <formula>$I1176=0</formula>
    </cfRule>
  </conditionalFormatting>
  <conditionalFormatting sqref="B1177">
    <cfRule type="expression" dxfId="21882" priority="33534">
      <formula>$I1177=0</formula>
    </cfRule>
  </conditionalFormatting>
  <conditionalFormatting sqref="C1177:E1177">
    <cfRule type="expression" dxfId="21881" priority="33533">
      <formula>$I1177=0</formula>
    </cfRule>
  </conditionalFormatting>
  <conditionalFormatting sqref="D1177:E1177">
    <cfRule type="cellIs" dxfId="21880" priority="33531" operator="lessThan">
      <formula>0</formula>
    </cfRule>
    <cfRule type="cellIs" dxfId="21879" priority="33532" operator="lessThan">
      <formula>0</formula>
    </cfRule>
  </conditionalFormatting>
  <conditionalFormatting sqref="F1177">
    <cfRule type="expression" dxfId="21878" priority="33530">
      <formula>$I1177=0</formula>
    </cfRule>
  </conditionalFormatting>
  <conditionalFormatting sqref="G1177:H1177">
    <cfRule type="cellIs" dxfId="21877" priority="33527" operator="lessThan">
      <formula>0</formula>
    </cfRule>
    <cfRule type="cellIs" dxfId="21876" priority="33528" operator="lessThan">
      <formula>0</formula>
    </cfRule>
  </conditionalFormatting>
  <conditionalFormatting sqref="I1177">
    <cfRule type="expression" dxfId="21875" priority="33526">
      <formula>$I1177=0</formula>
    </cfRule>
  </conditionalFormatting>
  <conditionalFormatting sqref="J1177">
    <cfRule type="expression" dxfId="21874" priority="33525">
      <formula>$I1177=0</formula>
    </cfRule>
  </conditionalFormatting>
  <conditionalFormatting sqref="K1177">
    <cfRule type="expression" dxfId="21873" priority="33522">
      <formula>$I1177=0</formula>
    </cfRule>
  </conditionalFormatting>
  <conditionalFormatting sqref="M1177">
    <cfRule type="expression" dxfId="21872" priority="33518">
      <formula>$I1177=0</formula>
    </cfRule>
  </conditionalFormatting>
  <conditionalFormatting sqref="N1177:P1177">
    <cfRule type="expression" dxfId="21871" priority="33517">
      <formula>$I1177=0</formula>
    </cfRule>
  </conditionalFormatting>
  <conditionalFormatting sqref="O1177:P1177">
    <cfRule type="cellIs" dxfId="21870" priority="33515" operator="lessThan">
      <formula>0</formula>
    </cfRule>
    <cfRule type="cellIs" dxfId="21869" priority="33516" operator="lessThan">
      <formula>0</formula>
    </cfRule>
  </conditionalFormatting>
  <conditionalFormatting sqref="Q1177">
    <cfRule type="expression" dxfId="21868" priority="33514">
      <formula>$I1177=0</formula>
    </cfRule>
  </conditionalFormatting>
  <conditionalFormatting sqref="R1177:T1177">
    <cfRule type="expression" dxfId="21867" priority="33513">
      <formula>$I1177=0</formula>
    </cfRule>
  </conditionalFormatting>
  <conditionalFormatting sqref="S1177:T1177">
    <cfRule type="cellIs" dxfId="21866" priority="33511" operator="lessThan">
      <formula>0</formula>
    </cfRule>
    <cfRule type="cellIs" dxfId="21865" priority="33512" operator="lessThan">
      <formula>0</formula>
    </cfRule>
  </conditionalFormatting>
  <conditionalFormatting sqref="U1177">
    <cfRule type="expression" dxfId="21864" priority="33510">
      <formula>$I1177=0</formula>
    </cfRule>
  </conditionalFormatting>
  <conditionalFormatting sqref="B1178">
    <cfRule type="expression" dxfId="21863" priority="33509">
      <formula>$I1178=0</formula>
    </cfRule>
  </conditionalFormatting>
  <conditionalFormatting sqref="F1178">
    <cfRule type="expression" dxfId="21862" priority="33508">
      <formula>$I1178=0</formula>
    </cfRule>
  </conditionalFormatting>
  <conditionalFormatting sqref="I1178">
    <cfRule type="expression" dxfId="21861" priority="33507">
      <formula>$I1178=0</formula>
    </cfRule>
  </conditionalFormatting>
  <conditionalFormatting sqref="K1178">
    <cfRule type="expression" dxfId="21860" priority="33506">
      <formula>$I1178=0</formula>
    </cfRule>
  </conditionalFormatting>
  <conditionalFormatting sqref="M1178">
    <cfRule type="expression" dxfId="21859" priority="33505">
      <formula>$I1178=0</formula>
    </cfRule>
  </conditionalFormatting>
  <conditionalFormatting sqref="Q1178">
    <cfRule type="expression" dxfId="21858" priority="33504">
      <formula>$I1178=0</formula>
    </cfRule>
  </conditionalFormatting>
  <conditionalFormatting sqref="U1178">
    <cfRule type="expression" dxfId="21857" priority="33503">
      <formula>$I1178=0</formula>
    </cfRule>
  </conditionalFormatting>
  <conditionalFormatting sqref="B1179">
    <cfRule type="expression" dxfId="21856" priority="33499">
      <formula>$I1179=0</formula>
    </cfRule>
  </conditionalFormatting>
  <conditionalFormatting sqref="C1179:E1179">
    <cfRule type="expression" dxfId="21855" priority="33498">
      <formula>$I1179=0</formula>
    </cfRule>
  </conditionalFormatting>
  <conditionalFormatting sqref="D1179:E1179">
    <cfRule type="cellIs" dxfId="21854" priority="33496" operator="lessThan">
      <formula>0</formula>
    </cfRule>
    <cfRule type="cellIs" dxfId="21853" priority="33497" operator="lessThan">
      <formula>0</formula>
    </cfRule>
  </conditionalFormatting>
  <conditionalFormatting sqref="F1179">
    <cfRule type="expression" dxfId="21852" priority="33495">
      <formula>$I1179=0</formula>
    </cfRule>
  </conditionalFormatting>
  <conditionalFormatting sqref="G1179:H1179">
    <cfRule type="cellIs" dxfId="21851" priority="33492" operator="lessThan">
      <formula>0</formula>
    </cfRule>
    <cfRule type="cellIs" dxfId="21850" priority="33493" operator="lessThan">
      <formula>0</formula>
    </cfRule>
  </conditionalFormatting>
  <conditionalFormatting sqref="I1179">
    <cfRule type="expression" dxfId="21849" priority="33491">
      <formula>$I1179=0</formula>
    </cfRule>
  </conditionalFormatting>
  <conditionalFormatting sqref="J1179">
    <cfRule type="expression" dxfId="21848" priority="33490">
      <formula>$I1179=0</formula>
    </cfRule>
  </conditionalFormatting>
  <conditionalFormatting sqref="K1179">
    <cfRule type="expression" dxfId="21847" priority="33487">
      <formula>$I1179=0</formula>
    </cfRule>
  </conditionalFormatting>
  <conditionalFormatting sqref="M1179">
    <cfRule type="expression" dxfId="21846" priority="33483">
      <formula>$I1179=0</formula>
    </cfRule>
  </conditionalFormatting>
  <conditionalFormatting sqref="N1179:P1179">
    <cfRule type="expression" dxfId="21845" priority="33482">
      <formula>$I1179=0</formula>
    </cfRule>
  </conditionalFormatting>
  <conditionalFormatting sqref="O1179:P1179">
    <cfRule type="cellIs" dxfId="21844" priority="33480" operator="lessThan">
      <formula>0</formula>
    </cfRule>
    <cfRule type="cellIs" dxfId="21843" priority="33481" operator="lessThan">
      <formula>0</formula>
    </cfRule>
  </conditionalFormatting>
  <conditionalFormatting sqref="Q1179">
    <cfRule type="expression" dxfId="21842" priority="33479">
      <formula>$I1179=0</formula>
    </cfRule>
  </conditionalFormatting>
  <conditionalFormatting sqref="R1179:T1179">
    <cfRule type="expression" dxfId="21841" priority="33478">
      <formula>$I1179=0</formula>
    </cfRule>
  </conditionalFormatting>
  <conditionalFormatting sqref="S1179:T1179">
    <cfRule type="cellIs" dxfId="21840" priority="33476" operator="lessThan">
      <formula>0</formula>
    </cfRule>
    <cfRule type="cellIs" dxfId="21839" priority="33477" operator="lessThan">
      <formula>0</formula>
    </cfRule>
  </conditionalFormatting>
  <conditionalFormatting sqref="U1179">
    <cfRule type="expression" dxfId="21838" priority="33475">
      <formula>$I1179=0</formula>
    </cfRule>
  </conditionalFormatting>
  <conditionalFormatting sqref="B1180">
    <cfRule type="expression" dxfId="21837" priority="33474">
      <formula>$I1180=0</formula>
    </cfRule>
  </conditionalFormatting>
  <conditionalFormatting sqref="F1180">
    <cfRule type="expression" dxfId="21836" priority="33473">
      <formula>$I1180=0</formula>
    </cfRule>
  </conditionalFormatting>
  <conditionalFormatting sqref="I1180">
    <cfRule type="expression" dxfId="21835" priority="33472">
      <formula>$I1180=0</formula>
    </cfRule>
  </conditionalFormatting>
  <conditionalFormatting sqref="K1180">
    <cfRule type="expression" dxfId="21834" priority="33471">
      <formula>$I1180=0</formula>
    </cfRule>
  </conditionalFormatting>
  <conditionalFormatting sqref="M1180">
    <cfRule type="expression" dxfId="21833" priority="33470">
      <formula>$I1180=0</formula>
    </cfRule>
  </conditionalFormatting>
  <conditionalFormatting sqref="Q1180">
    <cfRule type="expression" dxfId="21832" priority="33469">
      <formula>$I1180=0</formula>
    </cfRule>
  </conditionalFormatting>
  <conditionalFormatting sqref="U1180">
    <cfRule type="expression" dxfId="21831" priority="33468">
      <formula>$I1180=0</formula>
    </cfRule>
  </conditionalFormatting>
  <conditionalFormatting sqref="B1181">
    <cfRule type="expression" dxfId="21830" priority="33464">
      <formula>$I1181=0</formula>
    </cfRule>
  </conditionalFormatting>
  <conditionalFormatting sqref="C1181:E1181">
    <cfRule type="expression" dxfId="21829" priority="33463">
      <formula>$I1181=0</formula>
    </cfRule>
  </conditionalFormatting>
  <conditionalFormatting sqref="D1181:E1181">
    <cfRule type="cellIs" dxfId="21828" priority="33461" operator="lessThan">
      <formula>0</formula>
    </cfRule>
    <cfRule type="cellIs" dxfId="21827" priority="33462" operator="lessThan">
      <formula>0</formula>
    </cfRule>
  </conditionalFormatting>
  <conditionalFormatting sqref="F1181">
    <cfRule type="expression" dxfId="21826" priority="33460">
      <formula>$I1181=0</formula>
    </cfRule>
  </conditionalFormatting>
  <conditionalFormatting sqref="G1181:H1181">
    <cfRule type="cellIs" dxfId="21825" priority="33457" operator="lessThan">
      <formula>0</formula>
    </cfRule>
    <cfRule type="cellIs" dxfId="21824" priority="33458" operator="lessThan">
      <formula>0</formula>
    </cfRule>
  </conditionalFormatting>
  <conditionalFormatting sqref="I1181">
    <cfRule type="expression" dxfId="21823" priority="33456">
      <formula>$I1181=0</formula>
    </cfRule>
  </conditionalFormatting>
  <conditionalFormatting sqref="J1181">
    <cfRule type="expression" dxfId="21822" priority="33455">
      <formula>$I1181=0</formula>
    </cfRule>
  </conditionalFormatting>
  <conditionalFormatting sqref="K1181">
    <cfRule type="expression" dxfId="21821" priority="33452">
      <formula>$I1181=0</formula>
    </cfRule>
  </conditionalFormatting>
  <conditionalFormatting sqref="M1181">
    <cfRule type="expression" dxfId="21820" priority="33448">
      <formula>$I1181=0</formula>
    </cfRule>
  </conditionalFormatting>
  <conditionalFormatting sqref="N1181:P1181">
    <cfRule type="expression" dxfId="21819" priority="33447">
      <formula>$I1181=0</formula>
    </cfRule>
  </conditionalFormatting>
  <conditionalFormatting sqref="O1181:P1181">
    <cfRule type="cellIs" dxfId="21818" priority="33445" operator="lessThan">
      <formula>0</formula>
    </cfRule>
    <cfRule type="cellIs" dxfId="21817" priority="33446" operator="lessThan">
      <formula>0</formula>
    </cfRule>
  </conditionalFormatting>
  <conditionalFormatting sqref="Q1181">
    <cfRule type="expression" dxfId="21816" priority="33444">
      <formula>$I1181=0</formula>
    </cfRule>
  </conditionalFormatting>
  <conditionalFormatting sqref="R1181:T1181">
    <cfRule type="expression" dxfId="21815" priority="33443">
      <formula>$I1181=0</formula>
    </cfRule>
  </conditionalFormatting>
  <conditionalFormatting sqref="S1181:T1181">
    <cfRule type="cellIs" dxfId="21814" priority="33441" operator="lessThan">
      <formula>0</formula>
    </cfRule>
    <cfRule type="cellIs" dxfId="21813" priority="33442" operator="lessThan">
      <formula>0</formula>
    </cfRule>
  </conditionalFormatting>
  <conditionalFormatting sqref="U1181">
    <cfRule type="expression" dxfId="21812" priority="33440">
      <formula>$I1181=0</formula>
    </cfRule>
  </conditionalFormatting>
  <conditionalFormatting sqref="B1182">
    <cfRule type="expression" dxfId="21811" priority="33439">
      <formula>$I1182=0</formula>
    </cfRule>
  </conditionalFormatting>
  <conditionalFormatting sqref="F1182">
    <cfRule type="expression" dxfId="21810" priority="33438">
      <formula>$I1182=0</formula>
    </cfRule>
  </conditionalFormatting>
  <conditionalFormatting sqref="I1182">
    <cfRule type="expression" dxfId="21809" priority="33437">
      <formula>$I1182=0</formula>
    </cfRule>
  </conditionalFormatting>
  <conditionalFormatting sqref="K1182">
    <cfRule type="expression" dxfId="21808" priority="33436">
      <formula>$I1182=0</formula>
    </cfRule>
  </conditionalFormatting>
  <conditionalFormatting sqref="M1182">
    <cfRule type="expression" dxfId="21807" priority="33435">
      <formula>$I1182=0</formula>
    </cfRule>
  </conditionalFormatting>
  <conditionalFormatting sqref="Q1182">
    <cfRule type="expression" dxfId="21806" priority="33434">
      <formula>$I1182=0</formula>
    </cfRule>
  </conditionalFormatting>
  <conditionalFormatting sqref="U1182">
    <cfRule type="expression" dxfId="21805" priority="33433">
      <formula>$I1182=0</formula>
    </cfRule>
  </conditionalFormatting>
  <conditionalFormatting sqref="B1183">
    <cfRule type="expression" dxfId="21804" priority="33429">
      <formula>$I1183=0</formula>
    </cfRule>
  </conditionalFormatting>
  <conditionalFormatting sqref="C1183:E1183">
    <cfRule type="expression" dxfId="21803" priority="33428">
      <formula>$I1183=0</formula>
    </cfRule>
  </conditionalFormatting>
  <conditionalFormatting sqref="D1183:E1183">
    <cfRule type="cellIs" dxfId="21802" priority="33426" operator="lessThan">
      <formula>0</formula>
    </cfRule>
    <cfRule type="cellIs" dxfId="21801" priority="33427" operator="lessThan">
      <formula>0</formula>
    </cfRule>
  </conditionalFormatting>
  <conditionalFormatting sqref="F1183">
    <cfRule type="expression" dxfId="21800" priority="33425">
      <formula>$I1183=0</formula>
    </cfRule>
  </conditionalFormatting>
  <conditionalFormatting sqref="G1183:H1183">
    <cfRule type="cellIs" dxfId="21799" priority="33422" operator="lessThan">
      <formula>0</formula>
    </cfRule>
    <cfRule type="cellIs" dxfId="21798" priority="33423" operator="lessThan">
      <formula>0</formula>
    </cfRule>
  </conditionalFormatting>
  <conditionalFormatting sqref="I1183">
    <cfRule type="expression" dxfId="21797" priority="33421">
      <formula>$I1183=0</formula>
    </cfRule>
  </conditionalFormatting>
  <conditionalFormatting sqref="J1183">
    <cfRule type="expression" dxfId="21796" priority="33420">
      <formula>$I1183=0</formula>
    </cfRule>
  </conditionalFormatting>
  <conditionalFormatting sqref="K1183">
    <cfRule type="expression" dxfId="21795" priority="33417">
      <formula>$I1183=0</formula>
    </cfRule>
  </conditionalFormatting>
  <conditionalFormatting sqref="M1183">
    <cfRule type="expression" dxfId="21794" priority="33413">
      <formula>$I1183=0</formula>
    </cfRule>
  </conditionalFormatting>
  <conditionalFormatting sqref="N1183:P1183">
    <cfRule type="expression" dxfId="21793" priority="33412">
      <formula>$I1183=0</formula>
    </cfRule>
  </conditionalFormatting>
  <conditionalFormatting sqref="O1183:P1183">
    <cfRule type="cellIs" dxfId="21792" priority="33410" operator="lessThan">
      <formula>0</formula>
    </cfRule>
    <cfRule type="cellIs" dxfId="21791" priority="33411" operator="lessThan">
      <formula>0</formula>
    </cfRule>
  </conditionalFormatting>
  <conditionalFormatting sqref="Q1183">
    <cfRule type="expression" dxfId="21790" priority="33409">
      <formula>$I1183=0</formula>
    </cfRule>
  </conditionalFormatting>
  <conditionalFormatting sqref="R1183:T1183">
    <cfRule type="expression" dxfId="21789" priority="33408">
      <formula>$I1183=0</formula>
    </cfRule>
  </conditionalFormatting>
  <conditionalFormatting sqref="S1183:T1183">
    <cfRule type="cellIs" dxfId="21788" priority="33406" operator="lessThan">
      <formula>0</formula>
    </cfRule>
    <cfRule type="cellIs" dxfId="21787" priority="33407" operator="lessThan">
      <formula>0</formula>
    </cfRule>
  </conditionalFormatting>
  <conditionalFormatting sqref="U1183">
    <cfRule type="expression" dxfId="21786" priority="33405">
      <formula>$I1183=0</formula>
    </cfRule>
  </conditionalFormatting>
  <conditionalFormatting sqref="B1184">
    <cfRule type="expression" dxfId="21785" priority="33404">
      <formula>$I1184=0</formula>
    </cfRule>
  </conditionalFormatting>
  <conditionalFormatting sqref="F1184">
    <cfRule type="expression" dxfId="21784" priority="33403">
      <formula>$I1184=0</formula>
    </cfRule>
  </conditionalFormatting>
  <conditionalFormatting sqref="I1184">
    <cfRule type="expression" dxfId="21783" priority="33402">
      <formula>$I1184=0</formula>
    </cfRule>
  </conditionalFormatting>
  <conditionalFormatting sqref="K1184">
    <cfRule type="expression" dxfId="21782" priority="33401">
      <formula>$I1184=0</formula>
    </cfRule>
  </conditionalFormatting>
  <conditionalFormatting sqref="M1184">
    <cfRule type="expression" dxfId="21781" priority="33400">
      <formula>$I1184=0</formula>
    </cfRule>
  </conditionalFormatting>
  <conditionalFormatting sqref="Q1184">
    <cfRule type="expression" dxfId="21780" priority="33399">
      <formula>$I1184=0</formula>
    </cfRule>
  </conditionalFormatting>
  <conditionalFormatting sqref="U1184">
    <cfRule type="expression" dxfId="21779" priority="33398">
      <formula>$I1184=0</formula>
    </cfRule>
  </conditionalFormatting>
  <conditionalFormatting sqref="B1185">
    <cfRule type="expression" dxfId="21778" priority="33394">
      <formula>$I1185=0</formula>
    </cfRule>
  </conditionalFormatting>
  <conditionalFormatting sqref="C1185:E1185">
    <cfRule type="expression" dxfId="21777" priority="33393">
      <formula>$I1185=0</formula>
    </cfRule>
  </conditionalFormatting>
  <conditionalFormatting sqref="D1185:E1185">
    <cfRule type="cellIs" dxfId="21776" priority="33391" operator="lessThan">
      <formula>0</formula>
    </cfRule>
    <cfRule type="cellIs" dxfId="21775" priority="33392" operator="lessThan">
      <formula>0</formula>
    </cfRule>
  </conditionalFormatting>
  <conditionalFormatting sqref="F1185">
    <cfRule type="expression" dxfId="21774" priority="33390">
      <formula>$I1185=0</formula>
    </cfRule>
  </conditionalFormatting>
  <conditionalFormatting sqref="G1185:H1185">
    <cfRule type="cellIs" dxfId="21773" priority="33387" operator="lessThan">
      <formula>0</formula>
    </cfRule>
    <cfRule type="cellIs" dxfId="21772" priority="33388" operator="lessThan">
      <formula>0</formula>
    </cfRule>
  </conditionalFormatting>
  <conditionalFormatting sqref="I1185">
    <cfRule type="expression" dxfId="21771" priority="33386">
      <formula>$I1185=0</formula>
    </cfRule>
  </conditionalFormatting>
  <conditionalFormatting sqref="J1185">
    <cfRule type="expression" dxfId="21770" priority="33385">
      <formula>$I1185=0</formula>
    </cfRule>
  </conditionalFormatting>
  <conditionalFormatting sqref="K1185">
    <cfRule type="expression" dxfId="21769" priority="33382">
      <formula>$I1185=0</formula>
    </cfRule>
  </conditionalFormatting>
  <conditionalFormatting sqref="M1185">
    <cfRule type="expression" dxfId="21768" priority="33378">
      <formula>$I1185=0</formula>
    </cfRule>
  </conditionalFormatting>
  <conditionalFormatting sqref="N1185:P1185">
    <cfRule type="expression" dxfId="21767" priority="33377">
      <formula>$I1185=0</formula>
    </cfRule>
  </conditionalFormatting>
  <conditionalFormatting sqref="O1185:P1185">
    <cfRule type="cellIs" dxfId="21766" priority="33375" operator="lessThan">
      <formula>0</formula>
    </cfRule>
    <cfRule type="cellIs" dxfId="21765" priority="33376" operator="lessThan">
      <formula>0</formula>
    </cfRule>
  </conditionalFormatting>
  <conditionalFormatting sqref="Q1185">
    <cfRule type="expression" dxfId="21764" priority="33374">
      <formula>$I1185=0</formula>
    </cfRule>
  </conditionalFormatting>
  <conditionalFormatting sqref="R1185:T1185">
    <cfRule type="expression" dxfId="21763" priority="33373">
      <formula>$I1185=0</formula>
    </cfRule>
  </conditionalFormatting>
  <conditionalFormatting sqref="S1185:T1185">
    <cfRule type="cellIs" dxfId="21762" priority="33371" operator="lessThan">
      <formula>0</formula>
    </cfRule>
    <cfRule type="cellIs" dxfId="21761" priority="33372" operator="lessThan">
      <formula>0</formula>
    </cfRule>
  </conditionalFormatting>
  <conditionalFormatting sqref="U1185">
    <cfRule type="expression" dxfId="21760" priority="33370">
      <formula>$I1185=0</formula>
    </cfRule>
  </conditionalFormatting>
  <conditionalFormatting sqref="B1186">
    <cfRule type="expression" dxfId="21759" priority="33369">
      <formula>$I1186=0</formula>
    </cfRule>
  </conditionalFormatting>
  <conditionalFormatting sqref="F1186">
    <cfRule type="expression" dxfId="21758" priority="33368">
      <formula>$I1186=0</formula>
    </cfRule>
  </conditionalFormatting>
  <conditionalFormatting sqref="I1186">
    <cfRule type="expression" dxfId="21757" priority="33367">
      <formula>$I1186=0</formula>
    </cfRule>
  </conditionalFormatting>
  <conditionalFormatting sqref="K1186">
    <cfRule type="expression" dxfId="21756" priority="33366">
      <formula>$I1186=0</formula>
    </cfRule>
  </conditionalFormatting>
  <conditionalFormatting sqref="M1186">
    <cfRule type="expression" dxfId="21755" priority="33365">
      <formula>$I1186=0</formula>
    </cfRule>
  </conditionalFormatting>
  <conditionalFormatting sqref="Q1186">
    <cfRule type="expression" dxfId="21754" priority="33364">
      <formula>$I1186=0</formula>
    </cfRule>
  </conditionalFormatting>
  <conditionalFormatting sqref="U1186">
    <cfRule type="expression" dxfId="21753" priority="33363">
      <formula>$I1186=0</formula>
    </cfRule>
  </conditionalFormatting>
  <conditionalFormatting sqref="B1187">
    <cfRule type="expression" dxfId="21752" priority="33359">
      <formula>$I1187=0</formula>
    </cfRule>
  </conditionalFormatting>
  <conditionalFormatting sqref="C1187:E1187">
    <cfRule type="expression" dxfId="21751" priority="33358">
      <formula>$I1187=0</formula>
    </cfRule>
  </conditionalFormatting>
  <conditionalFormatting sqref="D1187:E1187">
    <cfRule type="cellIs" dxfId="21750" priority="33356" operator="lessThan">
      <formula>0</formula>
    </cfRule>
    <cfRule type="cellIs" dxfId="21749" priority="33357" operator="lessThan">
      <formula>0</formula>
    </cfRule>
  </conditionalFormatting>
  <conditionalFormatting sqref="F1187">
    <cfRule type="expression" dxfId="21748" priority="33355">
      <formula>$I1187=0</formula>
    </cfRule>
  </conditionalFormatting>
  <conditionalFormatting sqref="G1187:H1187">
    <cfRule type="cellIs" dxfId="21747" priority="33352" operator="lessThan">
      <formula>0</formula>
    </cfRule>
    <cfRule type="cellIs" dxfId="21746" priority="33353" operator="lessThan">
      <formula>0</formula>
    </cfRule>
  </conditionalFormatting>
  <conditionalFormatting sqref="I1187">
    <cfRule type="expression" dxfId="21745" priority="33351">
      <formula>$I1187=0</formula>
    </cfRule>
  </conditionalFormatting>
  <conditionalFormatting sqref="J1187">
    <cfRule type="expression" dxfId="21744" priority="33350">
      <formula>$I1187=0</formula>
    </cfRule>
  </conditionalFormatting>
  <conditionalFormatting sqref="K1187">
    <cfRule type="expression" dxfId="21743" priority="33347">
      <formula>$I1187=0</formula>
    </cfRule>
  </conditionalFormatting>
  <conditionalFormatting sqref="M1187">
    <cfRule type="expression" dxfId="21742" priority="33343">
      <formula>$I1187=0</formula>
    </cfRule>
  </conditionalFormatting>
  <conditionalFormatting sqref="N1187:P1187">
    <cfRule type="expression" dxfId="21741" priority="33342">
      <formula>$I1187=0</formula>
    </cfRule>
  </conditionalFormatting>
  <conditionalFormatting sqref="O1187:P1187">
    <cfRule type="cellIs" dxfId="21740" priority="33340" operator="lessThan">
      <formula>0</formula>
    </cfRule>
    <cfRule type="cellIs" dxfId="21739" priority="33341" operator="lessThan">
      <formula>0</formula>
    </cfRule>
  </conditionalFormatting>
  <conditionalFormatting sqref="Q1187">
    <cfRule type="expression" dxfId="21738" priority="33339">
      <formula>$I1187=0</formula>
    </cfRule>
  </conditionalFormatting>
  <conditionalFormatting sqref="R1187:T1187">
    <cfRule type="expression" dxfId="21737" priority="33338">
      <formula>$I1187=0</formula>
    </cfRule>
  </conditionalFormatting>
  <conditionalFormatting sqref="S1187:T1187">
    <cfRule type="cellIs" dxfId="21736" priority="33336" operator="lessThan">
      <formula>0</formula>
    </cfRule>
    <cfRule type="cellIs" dxfId="21735" priority="33337" operator="lessThan">
      <formula>0</formula>
    </cfRule>
  </conditionalFormatting>
  <conditionalFormatting sqref="U1187">
    <cfRule type="expression" dxfId="21734" priority="33335">
      <formula>$I1187=0</formula>
    </cfRule>
  </conditionalFormatting>
  <conditionalFormatting sqref="B1188">
    <cfRule type="expression" dxfId="21733" priority="33334">
      <formula>$I1188=0</formula>
    </cfRule>
  </conditionalFormatting>
  <conditionalFormatting sqref="F1188">
    <cfRule type="expression" dxfId="21732" priority="33333">
      <formula>$I1188=0</formula>
    </cfRule>
  </conditionalFormatting>
  <conditionalFormatting sqref="I1188">
    <cfRule type="expression" dxfId="21731" priority="33332">
      <formula>$I1188=0</formula>
    </cfRule>
  </conditionalFormatting>
  <conditionalFormatting sqref="K1188">
    <cfRule type="expression" dxfId="21730" priority="33331">
      <formula>$I1188=0</formula>
    </cfRule>
  </conditionalFormatting>
  <conditionalFormatting sqref="M1188">
    <cfRule type="expression" dxfId="21729" priority="33330">
      <formula>$I1188=0</formula>
    </cfRule>
  </conditionalFormatting>
  <conditionalFormatting sqref="Q1188">
    <cfRule type="expression" dxfId="21728" priority="33329">
      <formula>$I1188=0</formula>
    </cfRule>
  </conditionalFormatting>
  <conditionalFormatting sqref="U1188">
    <cfRule type="expression" dxfId="21727" priority="33328">
      <formula>$I1188=0</formula>
    </cfRule>
  </conditionalFormatting>
  <conditionalFormatting sqref="B1189">
    <cfRule type="expression" dxfId="21726" priority="33324">
      <formula>$I1189=0</formula>
    </cfRule>
  </conditionalFormatting>
  <conditionalFormatting sqref="C1189:E1189">
    <cfRule type="expression" dxfId="21725" priority="33323">
      <formula>$I1189=0</formula>
    </cfRule>
  </conditionalFormatting>
  <conditionalFormatting sqref="D1189:E1189">
    <cfRule type="cellIs" dxfId="21724" priority="33321" operator="lessThan">
      <formula>0</formula>
    </cfRule>
    <cfRule type="cellIs" dxfId="21723" priority="33322" operator="lessThan">
      <formula>0</formula>
    </cfRule>
  </conditionalFormatting>
  <conditionalFormatting sqref="F1189">
    <cfRule type="expression" dxfId="21722" priority="33320">
      <formula>$I1189=0</formula>
    </cfRule>
  </conditionalFormatting>
  <conditionalFormatting sqref="G1189:H1189">
    <cfRule type="cellIs" dxfId="21721" priority="33317" operator="lessThan">
      <formula>0</formula>
    </cfRule>
    <cfRule type="cellIs" dxfId="21720" priority="33318" operator="lessThan">
      <formula>0</formula>
    </cfRule>
  </conditionalFormatting>
  <conditionalFormatting sqref="I1189">
    <cfRule type="expression" dxfId="21719" priority="33316">
      <formula>$I1189=0</formula>
    </cfRule>
  </conditionalFormatting>
  <conditionalFormatting sqref="J1189">
    <cfRule type="expression" dxfId="21718" priority="33315">
      <formula>$I1189=0</formula>
    </cfRule>
  </conditionalFormatting>
  <conditionalFormatting sqref="K1189">
    <cfRule type="expression" dxfId="21717" priority="33312">
      <formula>$I1189=0</formula>
    </cfRule>
  </conditionalFormatting>
  <conditionalFormatting sqref="M1189">
    <cfRule type="expression" dxfId="21716" priority="33308">
      <formula>$I1189=0</formula>
    </cfRule>
  </conditionalFormatting>
  <conditionalFormatting sqref="N1189:P1189">
    <cfRule type="expression" dxfId="21715" priority="33307">
      <formula>$I1189=0</formula>
    </cfRule>
  </conditionalFormatting>
  <conditionalFormatting sqref="O1189:P1189">
    <cfRule type="cellIs" dxfId="21714" priority="33305" operator="lessThan">
      <formula>0</formula>
    </cfRule>
    <cfRule type="cellIs" dxfId="21713" priority="33306" operator="lessThan">
      <formula>0</formula>
    </cfRule>
  </conditionalFormatting>
  <conditionalFormatting sqref="Q1189">
    <cfRule type="expression" dxfId="21712" priority="33304">
      <formula>$I1189=0</formula>
    </cfRule>
  </conditionalFormatting>
  <conditionalFormatting sqref="R1189:T1189">
    <cfRule type="expression" dxfId="21711" priority="33303">
      <formula>$I1189=0</formula>
    </cfRule>
  </conditionalFormatting>
  <conditionalFormatting sqref="S1189:T1189">
    <cfRule type="cellIs" dxfId="21710" priority="33301" operator="lessThan">
      <formula>0</formula>
    </cfRule>
    <cfRule type="cellIs" dxfId="21709" priority="33302" operator="lessThan">
      <formula>0</formula>
    </cfRule>
  </conditionalFormatting>
  <conditionalFormatting sqref="U1189">
    <cfRule type="expression" dxfId="21708" priority="33300">
      <formula>$I1189=0</formula>
    </cfRule>
  </conditionalFormatting>
  <conditionalFormatting sqref="B1190">
    <cfRule type="expression" dxfId="21707" priority="33299">
      <formula>$I1190=0</formula>
    </cfRule>
  </conditionalFormatting>
  <conditionalFormatting sqref="F1190">
    <cfRule type="expression" dxfId="21706" priority="33298">
      <formula>$I1190=0</formula>
    </cfRule>
  </conditionalFormatting>
  <conditionalFormatting sqref="I1190">
    <cfRule type="expression" dxfId="21705" priority="33297">
      <formula>$I1190=0</formula>
    </cfRule>
  </conditionalFormatting>
  <conditionalFormatting sqref="K1190">
    <cfRule type="expression" dxfId="21704" priority="33296">
      <formula>$I1190=0</formula>
    </cfRule>
  </conditionalFormatting>
  <conditionalFormatting sqref="M1190">
    <cfRule type="expression" dxfId="21703" priority="33295">
      <formula>$I1190=0</formula>
    </cfRule>
  </conditionalFormatting>
  <conditionalFormatting sqref="Q1190">
    <cfRule type="expression" dxfId="21702" priority="33294">
      <formula>$I1190=0</formula>
    </cfRule>
  </conditionalFormatting>
  <conditionalFormatting sqref="U1190">
    <cfRule type="expression" dxfId="21701" priority="33293">
      <formula>$I1190=0</formula>
    </cfRule>
  </conditionalFormatting>
  <conditionalFormatting sqref="B1191">
    <cfRule type="expression" dxfId="21700" priority="33289">
      <formula>$I1191=0</formula>
    </cfRule>
  </conditionalFormatting>
  <conditionalFormatting sqref="C1191:E1191">
    <cfRule type="expression" dxfId="21699" priority="33288">
      <formula>$I1191=0</formula>
    </cfRule>
  </conditionalFormatting>
  <conditionalFormatting sqref="D1191:E1191">
    <cfRule type="cellIs" dxfId="21698" priority="33286" operator="lessThan">
      <formula>0</formula>
    </cfRule>
    <cfRule type="cellIs" dxfId="21697" priority="33287" operator="lessThan">
      <formula>0</formula>
    </cfRule>
  </conditionalFormatting>
  <conditionalFormatting sqref="F1191">
    <cfRule type="expression" dxfId="21696" priority="33285">
      <formula>$I1191=0</formula>
    </cfRule>
  </conditionalFormatting>
  <conditionalFormatting sqref="G1191:H1191">
    <cfRule type="cellIs" dxfId="21695" priority="33282" operator="lessThan">
      <formula>0</formula>
    </cfRule>
    <cfRule type="cellIs" dxfId="21694" priority="33283" operator="lessThan">
      <formula>0</formula>
    </cfRule>
  </conditionalFormatting>
  <conditionalFormatting sqref="I1191">
    <cfRule type="expression" dxfId="21693" priority="33281">
      <formula>$I1191=0</formula>
    </cfRule>
  </conditionalFormatting>
  <conditionalFormatting sqref="J1191">
    <cfRule type="expression" dxfId="21692" priority="33280">
      <formula>$I1191=0</formula>
    </cfRule>
  </conditionalFormatting>
  <conditionalFormatting sqref="K1191">
    <cfRule type="expression" dxfId="21691" priority="33277">
      <formula>$I1191=0</formula>
    </cfRule>
  </conditionalFormatting>
  <conditionalFormatting sqref="M1191">
    <cfRule type="expression" dxfId="21690" priority="33273">
      <formula>$I1191=0</formula>
    </cfRule>
  </conditionalFormatting>
  <conditionalFormatting sqref="N1191:P1191">
    <cfRule type="expression" dxfId="21689" priority="33272">
      <formula>$I1191=0</formula>
    </cfRule>
  </conditionalFormatting>
  <conditionalFormatting sqref="O1191:P1191">
    <cfRule type="cellIs" dxfId="21688" priority="33270" operator="lessThan">
      <formula>0</formula>
    </cfRule>
    <cfRule type="cellIs" dxfId="21687" priority="33271" operator="lessThan">
      <formula>0</formula>
    </cfRule>
  </conditionalFormatting>
  <conditionalFormatting sqref="Q1191">
    <cfRule type="expression" dxfId="21686" priority="33269">
      <formula>$I1191=0</formula>
    </cfRule>
  </conditionalFormatting>
  <conditionalFormatting sqref="R1191:T1191">
    <cfRule type="expression" dxfId="21685" priority="33268">
      <formula>$I1191=0</formula>
    </cfRule>
  </conditionalFormatting>
  <conditionalFormatting sqref="S1191:T1191">
    <cfRule type="cellIs" dxfId="21684" priority="33266" operator="lessThan">
      <formula>0</formula>
    </cfRule>
    <cfRule type="cellIs" dxfId="21683" priority="33267" operator="lessThan">
      <formula>0</formula>
    </cfRule>
  </conditionalFormatting>
  <conditionalFormatting sqref="U1191">
    <cfRule type="expression" dxfId="21682" priority="33265">
      <formula>$I1191=0</formula>
    </cfRule>
  </conditionalFormatting>
  <conditionalFormatting sqref="B1192">
    <cfRule type="expression" dxfId="21681" priority="33264">
      <formula>$I1192=0</formula>
    </cfRule>
  </conditionalFormatting>
  <conditionalFormatting sqref="F1192">
    <cfRule type="expression" dxfId="21680" priority="33263">
      <formula>$I1192=0</formula>
    </cfRule>
  </conditionalFormatting>
  <conditionalFormatting sqref="I1192">
    <cfRule type="expression" dxfId="21679" priority="33262">
      <formula>$I1192=0</formula>
    </cfRule>
  </conditionalFormatting>
  <conditionalFormatting sqref="K1192">
    <cfRule type="expression" dxfId="21678" priority="33261">
      <formula>$I1192=0</formula>
    </cfRule>
  </conditionalFormatting>
  <conditionalFormatting sqref="M1192">
    <cfRule type="expression" dxfId="21677" priority="33260">
      <formula>$I1192=0</formula>
    </cfRule>
  </conditionalFormatting>
  <conditionalFormatting sqref="Q1192">
    <cfRule type="expression" dxfId="21676" priority="33259">
      <formula>$I1192=0</formula>
    </cfRule>
  </conditionalFormatting>
  <conditionalFormatting sqref="U1192">
    <cfRule type="expression" dxfId="21675" priority="33258">
      <formula>$I1192=0</formula>
    </cfRule>
  </conditionalFormatting>
  <conditionalFormatting sqref="B1193">
    <cfRule type="expression" dxfId="21674" priority="33254">
      <formula>$I1193=0</formula>
    </cfRule>
  </conditionalFormatting>
  <conditionalFormatting sqref="C1193:E1193">
    <cfRule type="expression" dxfId="21673" priority="33253">
      <formula>$I1193=0</formula>
    </cfRule>
  </conditionalFormatting>
  <conditionalFormatting sqref="D1193:E1193">
    <cfRule type="cellIs" dxfId="21672" priority="33251" operator="lessThan">
      <formula>0</formula>
    </cfRule>
    <cfRule type="cellIs" dxfId="21671" priority="33252" operator="lessThan">
      <formula>0</formula>
    </cfRule>
  </conditionalFormatting>
  <conditionalFormatting sqref="F1193">
    <cfRule type="expression" dxfId="21670" priority="33250">
      <formula>$I1193=0</formula>
    </cfRule>
  </conditionalFormatting>
  <conditionalFormatting sqref="G1193:H1193">
    <cfRule type="cellIs" dxfId="21669" priority="33247" operator="lessThan">
      <formula>0</formula>
    </cfRule>
    <cfRule type="cellIs" dxfId="21668" priority="33248" operator="lessThan">
      <formula>0</formula>
    </cfRule>
  </conditionalFormatting>
  <conditionalFormatting sqref="I1193">
    <cfRule type="expression" dxfId="21667" priority="33246">
      <formula>$I1193=0</formula>
    </cfRule>
  </conditionalFormatting>
  <conditionalFormatting sqref="J1193">
    <cfRule type="expression" dxfId="21666" priority="33245">
      <formula>$I1193=0</formula>
    </cfRule>
  </conditionalFormatting>
  <conditionalFormatting sqref="K1193">
    <cfRule type="expression" dxfId="21665" priority="33242">
      <formula>$I1193=0</formula>
    </cfRule>
  </conditionalFormatting>
  <conditionalFormatting sqref="M1193">
    <cfRule type="expression" dxfId="21664" priority="33238">
      <formula>$I1193=0</formula>
    </cfRule>
  </conditionalFormatting>
  <conditionalFormatting sqref="N1193:P1193">
    <cfRule type="expression" dxfId="21663" priority="33237">
      <formula>$I1193=0</formula>
    </cfRule>
  </conditionalFormatting>
  <conditionalFormatting sqref="O1193:P1193">
    <cfRule type="cellIs" dxfId="21662" priority="33235" operator="lessThan">
      <formula>0</formula>
    </cfRule>
    <cfRule type="cellIs" dxfId="21661" priority="33236" operator="lessThan">
      <formula>0</formula>
    </cfRule>
  </conditionalFormatting>
  <conditionalFormatting sqref="Q1193">
    <cfRule type="expression" dxfId="21660" priority="33234">
      <formula>$I1193=0</formula>
    </cfRule>
  </conditionalFormatting>
  <conditionalFormatting sqref="R1193:T1193">
    <cfRule type="expression" dxfId="21659" priority="33233">
      <formula>$I1193=0</formula>
    </cfRule>
  </conditionalFormatting>
  <conditionalFormatting sqref="S1193:T1193">
    <cfRule type="cellIs" dxfId="21658" priority="33231" operator="lessThan">
      <formula>0</formula>
    </cfRule>
    <cfRule type="cellIs" dxfId="21657" priority="33232" operator="lessThan">
      <formula>0</formula>
    </cfRule>
  </conditionalFormatting>
  <conditionalFormatting sqref="U1193">
    <cfRule type="expression" dxfId="21656" priority="33230">
      <formula>$I1193=0</formula>
    </cfRule>
  </conditionalFormatting>
  <conditionalFormatting sqref="B1194">
    <cfRule type="expression" dxfId="21655" priority="33229">
      <formula>$I1194=0</formula>
    </cfRule>
  </conditionalFormatting>
  <conditionalFormatting sqref="F1194">
    <cfRule type="expression" dxfId="21654" priority="33228">
      <formula>$I1194=0</formula>
    </cfRule>
  </conditionalFormatting>
  <conditionalFormatting sqref="I1194">
    <cfRule type="expression" dxfId="21653" priority="33227">
      <formula>$I1194=0</formula>
    </cfRule>
  </conditionalFormatting>
  <conditionalFormatting sqref="K1194">
    <cfRule type="expression" dxfId="21652" priority="33226">
      <formula>$I1194=0</formula>
    </cfRule>
  </conditionalFormatting>
  <conditionalFormatting sqref="M1194">
    <cfRule type="expression" dxfId="21651" priority="33225">
      <formula>$I1194=0</formula>
    </cfRule>
  </conditionalFormatting>
  <conditionalFormatting sqref="Q1194">
    <cfRule type="expression" dxfId="21650" priority="33224">
      <formula>$I1194=0</formula>
    </cfRule>
  </conditionalFormatting>
  <conditionalFormatting sqref="U1194">
    <cfRule type="expression" dxfId="21649" priority="33223">
      <formula>$I1194=0</formula>
    </cfRule>
  </conditionalFormatting>
  <conditionalFormatting sqref="B1195">
    <cfRule type="expression" dxfId="21648" priority="33219">
      <formula>$I1195=0</formula>
    </cfRule>
  </conditionalFormatting>
  <conditionalFormatting sqref="C1195:E1195">
    <cfRule type="expression" dxfId="21647" priority="33218">
      <formula>$I1195=0</formula>
    </cfRule>
  </conditionalFormatting>
  <conditionalFormatting sqref="D1195:E1195">
    <cfRule type="cellIs" dxfId="21646" priority="33216" operator="lessThan">
      <formula>0</formula>
    </cfRule>
    <cfRule type="cellIs" dxfId="21645" priority="33217" operator="lessThan">
      <formula>0</formula>
    </cfRule>
  </conditionalFormatting>
  <conditionalFormatting sqref="F1195">
    <cfRule type="expression" dxfId="21644" priority="33215">
      <formula>$I1195=0</formula>
    </cfRule>
  </conditionalFormatting>
  <conditionalFormatting sqref="G1195:H1195">
    <cfRule type="cellIs" dxfId="21643" priority="33212" operator="lessThan">
      <formula>0</formula>
    </cfRule>
    <cfRule type="cellIs" dxfId="21642" priority="33213" operator="lessThan">
      <formula>0</formula>
    </cfRule>
  </conditionalFormatting>
  <conditionalFormatting sqref="I1195">
    <cfRule type="expression" dxfId="21641" priority="33211">
      <formula>$I1195=0</formula>
    </cfRule>
  </conditionalFormatting>
  <conditionalFormatting sqref="J1195">
    <cfRule type="expression" dxfId="21640" priority="33210">
      <formula>$I1195=0</formula>
    </cfRule>
  </conditionalFormatting>
  <conditionalFormatting sqref="K1195">
    <cfRule type="expression" dxfId="21639" priority="33207">
      <formula>$I1195=0</formula>
    </cfRule>
  </conditionalFormatting>
  <conditionalFormatting sqref="M1195">
    <cfRule type="expression" dxfId="21638" priority="33203">
      <formula>$I1195=0</formula>
    </cfRule>
  </conditionalFormatting>
  <conditionalFormatting sqref="N1195:P1195">
    <cfRule type="expression" dxfId="21637" priority="33202">
      <formula>$I1195=0</formula>
    </cfRule>
  </conditionalFormatting>
  <conditionalFormatting sqref="O1195:P1195">
    <cfRule type="cellIs" dxfId="21636" priority="33200" operator="lessThan">
      <formula>0</formula>
    </cfRule>
    <cfRule type="cellIs" dxfId="21635" priority="33201" operator="lessThan">
      <formula>0</formula>
    </cfRule>
  </conditionalFormatting>
  <conditionalFormatting sqref="Q1195">
    <cfRule type="expression" dxfId="21634" priority="33199">
      <formula>$I1195=0</formula>
    </cfRule>
  </conditionalFormatting>
  <conditionalFormatting sqref="R1195:T1195">
    <cfRule type="expression" dxfId="21633" priority="33198">
      <formula>$I1195=0</formula>
    </cfRule>
  </conditionalFormatting>
  <conditionalFormatting sqref="S1195:T1195">
    <cfRule type="cellIs" dxfId="21632" priority="33196" operator="lessThan">
      <formula>0</formula>
    </cfRule>
    <cfRule type="cellIs" dxfId="21631" priority="33197" operator="lessThan">
      <formula>0</formula>
    </cfRule>
  </conditionalFormatting>
  <conditionalFormatting sqref="U1195">
    <cfRule type="expression" dxfId="21630" priority="33195">
      <formula>$I1195=0</formula>
    </cfRule>
  </conditionalFormatting>
  <conditionalFormatting sqref="B1196">
    <cfRule type="expression" dxfId="21629" priority="33194">
      <formula>$I1196=0</formula>
    </cfRule>
  </conditionalFormatting>
  <conditionalFormatting sqref="F1196">
    <cfRule type="expression" dxfId="21628" priority="33193">
      <formula>$I1196=0</formula>
    </cfRule>
  </conditionalFormatting>
  <conditionalFormatting sqref="I1196">
    <cfRule type="expression" dxfId="21627" priority="33192">
      <formula>$I1196=0</formula>
    </cfRule>
  </conditionalFormatting>
  <conditionalFormatting sqref="K1196">
    <cfRule type="expression" dxfId="21626" priority="33191">
      <formula>$I1196=0</formula>
    </cfRule>
  </conditionalFormatting>
  <conditionalFormatting sqref="M1196">
    <cfRule type="expression" dxfId="21625" priority="33190">
      <formula>$I1196=0</formula>
    </cfRule>
  </conditionalFormatting>
  <conditionalFormatting sqref="Q1196">
    <cfRule type="expression" dxfId="21624" priority="33189">
      <formula>$I1196=0</formula>
    </cfRule>
  </conditionalFormatting>
  <conditionalFormatting sqref="U1196">
    <cfRule type="expression" dxfId="21623" priority="33188">
      <formula>$I1196=0</formula>
    </cfRule>
  </conditionalFormatting>
  <conditionalFormatting sqref="B1197">
    <cfRule type="expression" dxfId="21622" priority="33184">
      <formula>$I1197=0</formula>
    </cfRule>
  </conditionalFormatting>
  <conditionalFormatting sqref="C1197:E1197">
    <cfRule type="expression" dxfId="21621" priority="33183">
      <formula>$I1197=0</formula>
    </cfRule>
  </conditionalFormatting>
  <conditionalFormatting sqref="D1197:E1197">
    <cfRule type="cellIs" dxfId="21620" priority="33181" operator="lessThan">
      <formula>0</formula>
    </cfRule>
    <cfRule type="cellIs" dxfId="21619" priority="33182" operator="lessThan">
      <formula>0</formula>
    </cfRule>
  </conditionalFormatting>
  <conditionalFormatting sqref="F1197">
    <cfRule type="expression" dxfId="21618" priority="33180">
      <formula>$I1197=0</formula>
    </cfRule>
  </conditionalFormatting>
  <conditionalFormatting sqref="G1197:H1197">
    <cfRule type="cellIs" dxfId="21617" priority="33177" operator="lessThan">
      <formula>0</formula>
    </cfRule>
    <cfRule type="cellIs" dxfId="21616" priority="33178" operator="lessThan">
      <formula>0</formula>
    </cfRule>
  </conditionalFormatting>
  <conditionalFormatting sqref="I1197">
    <cfRule type="expression" dxfId="21615" priority="33176">
      <formula>$I1197=0</formula>
    </cfRule>
  </conditionalFormatting>
  <conditionalFormatting sqref="J1197">
    <cfRule type="expression" dxfId="21614" priority="33175">
      <formula>$I1197=0</formula>
    </cfRule>
  </conditionalFormatting>
  <conditionalFormatting sqref="K1197">
    <cfRule type="expression" dxfId="21613" priority="33172">
      <formula>$I1197=0</formula>
    </cfRule>
  </conditionalFormatting>
  <conditionalFormatting sqref="M1197">
    <cfRule type="expression" dxfId="21612" priority="33168">
      <formula>$I1197=0</formula>
    </cfRule>
  </conditionalFormatting>
  <conditionalFormatting sqref="N1197:P1197">
    <cfRule type="expression" dxfId="21611" priority="33167">
      <formula>$I1197=0</formula>
    </cfRule>
  </conditionalFormatting>
  <conditionalFormatting sqref="O1197:P1197">
    <cfRule type="cellIs" dxfId="21610" priority="33165" operator="lessThan">
      <formula>0</formula>
    </cfRule>
    <cfRule type="cellIs" dxfId="21609" priority="33166" operator="lessThan">
      <formula>0</formula>
    </cfRule>
  </conditionalFormatting>
  <conditionalFormatting sqref="Q1197">
    <cfRule type="expression" dxfId="21608" priority="33164">
      <formula>$I1197=0</formula>
    </cfRule>
  </conditionalFormatting>
  <conditionalFormatting sqref="R1197:T1197">
    <cfRule type="expression" dxfId="21607" priority="33163">
      <formula>$I1197=0</formula>
    </cfRule>
  </conditionalFormatting>
  <conditionalFormatting sqref="S1197:T1197">
    <cfRule type="cellIs" dxfId="21606" priority="33161" operator="lessThan">
      <formula>0</formula>
    </cfRule>
    <cfRule type="cellIs" dxfId="21605" priority="33162" operator="lessThan">
      <formula>0</formula>
    </cfRule>
  </conditionalFormatting>
  <conditionalFormatting sqref="U1197">
    <cfRule type="expression" dxfId="21604" priority="33160">
      <formula>$I1197=0</formula>
    </cfRule>
  </conditionalFormatting>
  <conditionalFormatting sqref="B1198">
    <cfRule type="expression" dxfId="21603" priority="33159">
      <formula>$I1198=0</formula>
    </cfRule>
  </conditionalFormatting>
  <conditionalFormatting sqref="F1198">
    <cfRule type="expression" dxfId="21602" priority="33158">
      <formula>$I1198=0</formula>
    </cfRule>
  </conditionalFormatting>
  <conditionalFormatting sqref="I1198">
    <cfRule type="expression" dxfId="21601" priority="33157">
      <formula>$I1198=0</formula>
    </cfRule>
  </conditionalFormatting>
  <conditionalFormatting sqref="K1198">
    <cfRule type="expression" dxfId="21600" priority="33156">
      <formula>$I1198=0</formula>
    </cfRule>
  </conditionalFormatting>
  <conditionalFormatting sqref="M1198">
    <cfRule type="expression" dxfId="21599" priority="33155">
      <formula>$I1198=0</formula>
    </cfRule>
  </conditionalFormatting>
  <conditionalFormatting sqref="Q1198">
    <cfRule type="expression" dxfId="21598" priority="33154">
      <formula>$I1198=0</formula>
    </cfRule>
  </conditionalFormatting>
  <conditionalFormatting sqref="U1198">
    <cfRule type="expression" dxfId="21597" priority="33153">
      <formula>$I1198=0</formula>
    </cfRule>
  </conditionalFormatting>
  <conditionalFormatting sqref="B1199">
    <cfRule type="expression" dxfId="21596" priority="33149">
      <formula>$I1199=0</formula>
    </cfRule>
  </conditionalFormatting>
  <conditionalFormatting sqref="C1199:E1199">
    <cfRule type="expression" dxfId="21595" priority="33148">
      <formula>$I1199=0</formula>
    </cfRule>
  </conditionalFormatting>
  <conditionalFormatting sqref="D1199:E1199">
    <cfRule type="cellIs" dxfId="21594" priority="33146" operator="lessThan">
      <formula>0</formula>
    </cfRule>
    <cfRule type="cellIs" dxfId="21593" priority="33147" operator="lessThan">
      <formula>0</formula>
    </cfRule>
  </conditionalFormatting>
  <conditionalFormatting sqref="F1199">
    <cfRule type="expression" dxfId="21592" priority="33145">
      <formula>$I1199=0</formula>
    </cfRule>
  </conditionalFormatting>
  <conditionalFormatting sqref="G1199:H1199">
    <cfRule type="cellIs" dxfId="21591" priority="33142" operator="lessThan">
      <formula>0</formula>
    </cfRule>
    <cfRule type="cellIs" dxfId="21590" priority="33143" operator="lessThan">
      <formula>0</formula>
    </cfRule>
  </conditionalFormatting>
  <conditionalFormatting sqref="I1199">
    <cfRule type="expression" dxfId="21589" priority="33141">
      <formula>$I1199=0</formula>
    </cfRule>
  </conditionalFormatting>
  <conditionalFormatting sqref="J1199">
    <cfRule type="expression" dxfId="21588" priority="33140">
      <formula>$I1199=0</formula>
    </cfRule>
  </conditionalFormatting>
  <conditionalFormatting sqref="K1199">
    <cfRule type="expression" dxfId="21587" priority="33137">
      <formula>$I1199=0</formula>
    </cfRule>
  </conditionalFormatting>
  <conditionalFormatting sqref="M1199">
    <cfRule type="expression" dxfId="21586" priority="33133">
      <formula>$I1199=0</formula>
    </cfRule>
  </conditionalFormatting>
  <conditionalFormatting sqref="N1199:P1199">
    <cfRule type="expression" dxfId="21585" priority="33132">
      <formula>$I1199=0</formula>
    </cfRule>
  </conditionalFormatting>
  <conditionalFormatting sqref="O1199:P1199">
    <cfRule type="cellIs" dxfId="21584" priority="33130" operator="lessThan">
      <formula>0</formula>
    </cfRule>
    <cfRule type="cellIs" dxfId="21583" priority="33131" operator="lessThan">
      <formula>0</formula>
    </cfRule>
  </conditionalFormatting>
  <conditionalFormatting sqref="Q1199">
    <cfRule type="expression" dxfId="21582" priority="33129">
      <formula>$I1199=0</formula>
    </cfRule>
  </conditionalFormatting>
  <conditionalFormatting sqref="R1199:T1199">
    <cfRule type="expression" dxfId="21581" priority="33128">
      <formula>$I1199=0</formula>
    </cfRule>
  </conditionalFormatting>
  <conditionalFormatting sqref="S1199:T1199">
    <cfRule type="cellIs" dxfId="21580" priority="33126" operator="lessThan">
      <formula>0</formula>
    </cfRule>
    <cfRule type="cellIs" dxfId="21579" priority="33127" operator="lessThan">
      <formula>0</formula>
    </cfRule>
  </conditionalFormatting>
  <conditionalFormatting sqref="U1199">
    <cfRule type="expression" dxfId="21578" priority="33125">
      <formula>$I1199=0</formula>
    </cfRule>
  </conditionalFormatting>
  <conditionalFormatting sqref="B1200">
    <cfRule type="expression" dxfId="21577" priority="33124">
      <formula>$I1200=0</formula>
    </cfRule>
  </conditionalFormatting>
  <conditionalFormatting sqref="F1200">
    <cfRule type="expression" dxfId="21576" priority="33123">
      <formula>$I1200=0</formula>
    </cfRule>
  </conditionalFormatting>
  <conditionalFormatting sqref="I1200">
    <cfRule type="expression" dxfId="21575" priority="33122">
      <formula>$I1200=0</formula>
    </cfRule>
  </conditionalFormatting>
  <conditionalFormatting sqref="K1200">
    <cfRule type="expression" dxfId="21574" priority="33121">
      <formula>$I1200=0</formula>
    </cfRule>
  </conditionalFormatting>
  <conditionalFormatting sqref="M1200">
    <cfRule type="expression" dxfId="21573" priority="33120">
      <formula>$I1200=0</formula>
    </cfRule>
  </conditionalFormatting>
  <conditionalFormatting sqref="Q1200">
    <cfRule type="expression" dxfId="21572" priority="33119">
      <formula>$I1200=0</formula>
    </cfRule>
  </conditionalFormatting>
  <conditionalFormatting sqref="U1200">
    <cfRule type="expression" dxfId="21571" priority="33118">
      <formula>$I1200=0</formula>
    </cfRule>
  </conditionalFormatting>
  <conditionalFormatting sqref="B1201">
    <cfRule type="expression" dxfId="21570" priority="33114">
      <formula>$I1201=0</formula>
    </cfRule>
  </conditionalFormatting>
  <conditionalFormatting sqref="C1201:E1201">
    <cfRule type="expression" dxfId="21569" priority="33113">
      <formula>$I1201=0</formula>
    </cfRule>
  </conditionalFormatting>
  <conditionalFormatting sqref="D1201:E1201">
    <cfRule type="cellIs" dxfId="21568" priority="33111" operator="lessThan">
      <formula>0</formula>
    </cfRule>
    <cfRule type="cellIs" dxfId="21567" priority="33112" operator="lessThan">
      <formula>0</formula>
    </cfRule>
  </conditionalFormatting>
  <conditionalFormatting sqref="F1201">
    <cfRule type="expression" dxfId="21566" priority="33110">
      <formula>$I1201=0</formula>
    </cfRule>
  </conditionalFormatting>
  <conditionalFormatting sqref="G1201:H1201">
    <cfRule type="cellIs" dxfId="21565" priority="33107" operator="lessThan">
      <formula>0</formula>
    </cfRule>
    <cfRule type="cellIs" dxfId="21564" priority="33108" operator="lessThan">
      <formula>0</formula>
    </cfRule>
  </conditionalFormatting>
  <conditionalFormatting sqref="I1201">
    <cfRule type="expression" dxfId="21563" priority="33106">
      <formula>$I1201=0</formula>
    </cfRule>
  </conditionalFormatting>
  <conditionalFormatting sqref="J1201">
    <cfRule type="expression" dxfId="21562" priority="33105">
      <formula>$I1201=0</formula>
    </cfRule>
  </conditionalFormatting>
  <conditionalFormatting sqref="K1201">
    <cfRule type="expression" dxfId="21561" priority="33102">
      <formula>$I1201=0</formula>
    </cfRule>
  </conditionalFormatting>
  <conditionalFormatting sqref="M1201">
    <cfRule type="expression" dxfId="21560" priority="33098">
      <formula>$I1201=0</formula>
    </cfRule>
  </conditionalFormatting>
  <conditionalFormatting sqref="N1201:P1201">
    <cfRule type="expression" dxfId="21559" priority="33097">
      <formula>$I1201=0</formula>
    </cfRule>
  </conditionalFormatting>
  <conditionalFormatting sqref="O1201:P1201">
    <cfRule type="cellIs" dxfId="21558" priority="33095" operator="lessThan">
      <formula>0</formula>
    </cfRule>
    <cfRule type="cellIs" dxfId="21557" priority="33096" operator="lessThan">
      <formula>0</formula>
    </cfRule>
  </conditionalFormatting>
  <conditionalFormatting sqref="Q1201">
    <cfRule type="expression" dxfId="21556" priority="33094">
      <formula>$I1201=0</formula>
    </cfRule>
  </conditionalFormatting>
  <conditionalFormatting sqref="R1201:T1201">
    <cfRule type="expression" dxfId="21555" priority="33093">
      <formula>$I1201=0</formula>
    </cfRule>
  </conditionalFormatting>
  <conditionalFormatting sqref="S1201:T1201">
    <cfRule type="cellIs" dxfId="21554" priority="33091" operator="lessThan">
      <formula>0</formula>
    </cfRule>
    <cfRule type="cellIs" dxfId="21553" priority="33092" operator="lessThan">
      <formula>0</formula>
    </cfRule>
  </conditionalFormatting>
  <conditionalFormatting sqref="U1201">
    <cfRule type="expression" dxfId="21552" priority="33090">
      <formula>$I1201=0</formula>
    </cfRule>
  </conditionalFormatting>
  <conditionalFormatting sqref="B1202">
    <cfRule type="expression" dxfId="21551" priority="33089">
      <formula>$I1202=0</formula>
    </cfRule>
  </conditionalFormatting>
  <conditionalFormatting sqref="F1202">
    <cfRule type="expression" dxfId="21550" priority="33088">
      <formula>$I1202=0</formula>
    </cfRule>
  </conditionalFormatting>
  <conditionalFormatting sqref="I1202">
    <cfRule type="expression" dxfId="21549" priority="33087">
      <formula>$I1202=0</formula>
    </cfRule>
  </conditionalFormatting>
  <conditionalFormatting sqref="K1202">
    <cfRule type="expression" dxfId="21548" priority="33086">
      <formula>$I1202=0</formula>
    </cfRule>
  </conditionalFormatting>
  <conditionalFormatting sqref="M1202">
    <cfRule type="expression" dxfId="21547" priority="33085">
      <formula>$I1202=0</formula>
    </cfRule>
  </conditionalFormatting>
  <conditionalFormatting sqref="Q1202">
    <cfRule type="expression" dxfId="21546" priority="33084">
      <formula>$I1202=0</formula>
    </cfRule>
  </conditionalFormatting>
  <conditionalFormatting sqref="U1202">
    <cfRule type="expression" dxfId="21545" priority="33083">
      <formula>$I1202=0</formula>
    </cfRule>
  </conditionalFormatting>
  <conditionalFormatting sqref="B1203">
    <cfRule type="expression" dxfId="21544" priority="33079">
      <formula>$I1203=0</formula>
    </cfRule>
  </conditionalFormatting>
  <conditionalFormatting sqref="C1203:E1203">
    <cfRule type="expression" dxfId="21543" priority="33078">
      <formula>$I1203=0</formula>
    </cfRule>
  </conditionalFormatting>
  <conditionalFormatting sqref="D1203:E1203">
    <cfRule type="cellIs" dxfId="21542" priority="33076" operator="lessThan">
      <formula>0</formula>
    </cfRule>
    <cfRule type="cellIs" dxfId="21541" priority="33077" operator="lessThan">
      <formula>0</formula>
    </cfRule>
  </conditionalFormatting>
  <conditionalFormatting sqref="F1203">
    <cfRule type="expression" dxfId="21540" priority="33075">
      <formula>$I1203=0</formula>
    </cfRule>
  </conditionalFormatting>
  <conditionalFormatting sqref="G1203:H1203">
    <cfRule type="cellIs" dxfId="21539" priority="33072" operator="lessThan">
      <formula>0</formula>
    </cfRule>
    <cfRule type="cellIs" dxfId="21538" priority="33073" operator="lessThan">
      <formula>0</formula>
    </cfRule>
  </conditionalFormatting>
  <conditionalFormatting sqref="I1203">
    <cfRule type="expression" dxfId="21537" priority="33071">
      <formula>$I1203=0</formula>
    </cfRule>
  </conditionalFormatting>
  <conditionalFormatting sqref="J1203">
    <cfRule type="expression" dxfId="21536" priority="33070">
      <formula>$I1203=0</formula>
    </cfRule>
  </conditionalFormatting>
  <conditionalFormatting sqref="K1203">
    <cfRule type="expression" dxfId="21535" priority="33067">
      <formula>$I1203=0</formula>
    </cfRule>
  </conditionalFormatting>
  <conditionalFormatting sqref="M1203">
    <cfRule type="expression" dxfId="21534" priority="33063">
      <formula>$I1203=0</formula>
    </cfRule>
  </conditionalFormatting>
  <conditionalFormatting sqref="N1203:P1203">
    <cfRule type="expression" dxfId="21533" priority="33062">
      <formula>$I1203=0</formula>
    </cfRule>
  </conditionalFormatting>
  <conditionalFormatting sqref="O1203:P1203">
    <cfRule type="cellIs" dxfId="21532" priority="33060" operator="lessThan">
      <formula>0</formula>
    </cfRule>
    <cfRule type="cellIs" dxfId="21531" priority="33061" operator="lessThan">
      <formula>0</formula>
    </cfRule>
  </conditionalFormatting>
  <conditionalFormatting sqref="Q1203">
    <cfRule type="expression" dxfId="21530" priority="33059">
      <formula>$I1203=0</formula>
    </cfRule>
  </conditionalFormatting>
  <conditionalFormatting sqref="R1203:T1203">
    <cfRule type="expression" dxfId="21529" priority="33058">
      <formula>$I1203=0</formula>
    </cfRule>
  </conditionalFormatting>
  <conditionalFormatting sqref="S1203:T1203">
    <cfRule type="cellIs" dxfId="21528" priority="33056" operator="lessThan">
      <formula>0</formula>
    </cfRule>
    <cfRule type="cellIs" dxfId="21527" priority="33057" operator="lessThan">
      <formula>0</formula>
    </cfRule>
  </conditionalFormatting>
  <conditionalFormatting sqref="U1203">
    <cfRule type="expression" dxfId="21526" priority="33055">
      <formula>$I1203=0</formula>
    </cfRule>
  </conditionalFormatting>
  <conditionalFormatting sqref="B1204">
    <cfRule type="expression" dxfId="21525" priority="33054">
      <formula>$I1204=0</formula>
    </cfRule>
  </conditionalFormatting>
  <conditionalFormatting sqref="F1204">
    <cfRule type="expression" dxfId="21524" priority="33053">
      <formula>$I1204=0</formula>
    </cfRule>
  </conditionalFormatting>
  <conditionalFormatting sqref="I1204">
    <cfRule type="expression" dxfId="21523" priority="33052">
      <formula>$I1204=0</formula>
    </cfRule>
  </conditionalFormatting>
  <conditionalFormatting sqref="K1204">
    <cfRule type="expression" dxfId="21522" priority="33051">
      <formula>$I1204=0</formula>
    </cfRule>
  </conditionalFormatting>
  <conditionalFormatting sqref="M1204">
    <cfRule type="expression" dxfId="21521" priority="33050">
      <formula>$I1204=0</formula>
    </cfRule>
  </conditionalFormatting>
  <conditionalFormatting sqref="Q1204">
    <cfRule type="expression" dxfId="21520" priority="33049">
      <formula>$I1204=0</formula>
    </cfRule>
  </conditionalFormatting>
  <conditionalFormatting sqref="U1204">
    <cfRule type="expression" dxfId="21519" priority="33048">
      <formula>$I1204=0</formula>
    </cfRule>
  </conditionalFormatting>
  <conditionalFormatting sqref="B1205">
    <cfRule type="expression" dxfId="21518" priority="33044">
      <formula>$I1205=0</formula>
    </cfRule>
  </conditionalFormatting>
  <conditionalFormatting sqref="C1205:E1205">
    <cfRule type="expression" dxfId="21517" priority="33043">
      <formula>$I1205=0</formula>
    </cfRule>
  </conditionalFormatting>
  <conditionalFormatting sqref="D1205:E1205">
    <cfRule type="cellIs" dxfId="21516" priority="33041" operator="lessThan">
      <formula>0</formula>
    </cfRule>
    <cfRule type="cellIs" dxfId="21515" priority="33042" operator="lessThan">
      <formula>0</formula>
    </cfRule>
  </conditionalFormatting>
  <conditionalFormatting sqref="F1205">
    <cfRule type="expression" dxfId="21514" priority="33040">
      <formula>$I1205=0</formula>
    </cfRule>
  </conditionalFormatting>
  <conditionalFormatting sqref="G1205:H1205">
    <cfRule type="cellIs" dxfId="21513" priority="33037" operator="lessThan">
      <formula>0</formula>
    </cfRule>
    <cfRule type="cellIs" dxfId="21512" priority="33038" operator="lessThan">
      <formula>0</formula>
    </cfRule>
  </conditionalFormatting>
  <conditionalFormatting sqref="I1205">
    <cfRule type="expression" dxfId="21511" priority="33036">
      <formula>$I1205=0</formula>
    </cfRule>
  </conditionalFormatting>
  <conditionalFormatting sqref="J1205">
    <cfRule type="expression" dxfId="21510" priority="33035">
      <formula>$I1205=0</formula>
    </cfRule>
  </conditionalFormatting>
  <conditionalFormatting sqref="K1205">
    <cfRule type="expression" dxfId="21509" priority="33032">
      <formula>$I1205=0</formula>
    </cfRule>
  </conditionalFormatting>
  <conditionalFormatting sqref="M1205">
    <cfRule type="expression" dxfId="21508" priority="33028">
      <formula>$I1205=0</formula>
    </cfRule>
  </conditionalFormatting>
  <conditionalFormatting sqref="N1205:P1205">
    <cfRule type="expression" dxfId="21507" priority="33027">
      <formula>$I1205=0</formula>
    </cfRule>
  </conditionalFormatting>
  <conditionalFormatting sqref="O1205:P1205">
    <cfRule type="cellIs" dxfId="21506" priority="33025" operator="lessThan">
      <formula>0</formula>
    </cfRule>
    <cfRule type="cellIs" dxfId="21505" priority="33026" operator="lessThan">
      <formula>0</formula>
    </cfRule>
  </conditionalFormatting>
  <conditionalFormatting sqref="Q1205">
    <cfRule type="expression" dxfId="21504" priority="33024">
      <formula>$I1205=0</formula>
    </cfRule>
  </conditionalFormatting>
  <conditionalFormatting sqref="R1205:T1205">
    <cfRule type="expression" dxfId="21503" priority="33023">
      <formula>$I1205=0</formula>
    </cfRule>
  </conditionalFormatting>
  <conditionalFormatting sqref="S1205:T1205">
    <cfRule type="cellIs" dxfId="21502" priority="33021" operator="lessThan">
      <formula>0</formula>
    </cfRule>
    <cfRule type="cellIs" dxfId="21501" priority="33022" operator="lessThan">
      <formula>0</formula>
    </cfRule>
  </conditionalFormatting>
  <conditionalFormatting sqref="U1205">
    <cfRule type="expression" dxfId="21500" priority="33020">
      <formula>$I1205=0</formula>
    </cfRule>
  </conditionalFormatting>
  <conditionalFormatting sqref="B1206">
    <cfRule type="expression" dxfId="21499" priority="33019">
      <formula>$I1206=0</formula>
    </cfRule>
  </conditionalFormatting>
  <conditionalFormatting sqref="F1206">
    <cfRule type="expression" dxfId="21498" priority="33018">
      <formula>$I1206=0</formula>
    </cfRule>
  </conditionalFormatting>
  <conditionalFormatting sqref="I1206">
    <cfRule type="expression" dxfId="21497" priority="33017">
      <formula>$I1206=0</formula>
    </cfRule>
  </conditionalFormatting>
  <conditionalFormatting sqref="K1206">
    <cfRule type="expression" dxfId="21496" priority="33016">
      <formula>$I1206=0</formula>
    </cfRule>
  </conditionalFormatting>
  <conditionalFormatting sqref="M1206">
    <cfRule type="expression" dxfId="21495" priority="33015">
      <formula>$I1206=0</formula>
    </cfRule>
  </conditionalFormatting>
  <conditionalFormatting sqref="Q1206">
    <cfRule type="expression" dxfId="21494" priority="33014">
      <formula>$I1206=0</formula>
    </cfRule>
  </conditionalFormatting>
  <conditionalFormatting sqref="U1206">
    <cfRule type="expression" dxfId="21493" priority="33013">
      <formula>$I1206=0</formula>
    </cfRule>
  </conditionalFormatting>
  <conditionalFormatting sqref="B1207">
    <cfRule type="expression" dxfId="21492" priority="33009">
      <formula>$I1207=0</formula>
    </cfRule>
  </conditionalFormatting>
  <conditionalFormatting sqref="C1207:E1207">
    <cfRule type="expression" dxfId="21491" priority="33008">
      <formula>$I1207=0</formula>
    </cfRule>
  </conditionalFormatting>
  <conditionalFormatting sqref="D1207:E1207">
    <cfRule type="cellIs" dxfId="21490" priority="33006" operator="lessThan">
      <formula>0</formula>
    </cfRule>
    <cfRule type="cellIs" dxfId="21489" priority="33007" operator="lessThan">
      <formula>0</formula>
    </cfRule>
  </conditionalFormatting>
  <conditionalFormatting sqref="F1207">
    <cfRule type="expression" dxfId="21488" priority="33005">
      <formula>$I1207=0</formula>
    </cfRule>
  </conditionalFormatting>
  <conditionalFormatting sqref="G1207:H1207">
    <cfRule type="cellIs" dxfId="21487" priority="33002" operator="lessThan">
      <formula>0</formula>
    </cfRule>
    <cfRule type="cellIs" dxfId="21486" priority="33003" operator="lessThan">
      <formula>0</formula>
    </cfRule>
  </conditionalFormatting>
  <conditionalFormatting sqref="I1207">
    <cfRule type="expression" dxfId="21485" priority="33001">
      <formula>$I1207=0</formula>
    </cfRule>
  </conditionalFormatting>
  <conditionalFormatting sqref="J1207">
    <cfRule type="expression" dxfId="21484" priority="33000">
      <formula>$I1207=0</formula>
    </cfRule>
  </conditionalFormatting>
  <conditionalFormatting sqref="K1207">
    <cfRule type="expression" dxfId="21483" priority="32997">
      <formula>$I1207=0</formula>
    </cfRule>
  </conditionalFormatting>
  <conditionalFormatting sqref="M1207">
    <cfRule type="expression" dxfId="21482" priority="32993">
      <formula>$I1207=0</formula>
    </cfRule>
  </conditionalFormatting>
  <conditionalFormatting sqref="N1207:P1207">
    <cfRule type="expression" dxfId="21481" priority="32992">
      <formula>$I1207=0</formula>
    </cfRule>
  </conditionalFormatting>
  <conditionalFormatting sqref="O1207:P1207">
    <cfRule type="cellIs" dxfId="21480" priority="32990" operator="lessThan">
      <formula>0</formula>
    </cfRule>
    <cfRule type="cellIs" dxfId="21479" priority="32991" operator="lessThan">
      <formula>0</formula>
    </cfRule>
  </conditionalFormatting>
  <conditionalFormatting sqref="Q1207">
    <cfRule type="expression" dxfId="21478" priority="32989">
      <formula>$I1207=0</formula>
    </cfRule>
  </conditionalFormatting>
  <conditionalFormatting sqref="R1207:T1207">
    <cfRule type="expression" dxfId="21477" priority="32988">
      <formula>$I1207=0</formula>
    </cfRule>
  </conditionalFormatting>
  <conditionalFormatting sqref="S1207:T1207">
    <cfRule type="cellIs" dxfId="21476" priority="32986" operator="lessThan">
      <formula>0</formula>
    </cfRule>
    <cfRule type="cellIs" dxfId="21475" priority="32987" operator="lessThan">
      <formula>0</formula>
    </cfRule>
  </conditionalFormatting>
  <conditionalFormatting sqref="U1207">
    <cfRule type="expression" dxfId="21474" priority="32985">
      <formula>$I1207=0</formula>
    </cfRule>
  </conditionalFormatting>
  <conditionalFormatting sqref="B1208">
    <cfRule type="expression" dxfId="21473" priority="32984">
      <formula>$I1208=0</formula>
    </cfRule>
  </conditionalFormatting>
  <conditionalFormatting sqref="F1208">
    <cfRule type="expression" dxfId="21472" priority="32983">
      <formula>$I1208=0</formula>
    </cfRule>
  </conditionalFormatting>
  <conditionalFormatting sqref="I1208">
    <cfRule type="expression" dxfId="21471" priority="32982">
      <formula>$I1208=0</formula>
    </cfRule>
  </conditionalFormatting>
  <conditionalFormatting sqref="K1208">
    <cfRule type="expression" dxfId="21470" priority="32981">
      <formula>$I1208=0</formula>
    </cfRule>
  </conditionalFormatting>
  <conditionalFormatting sqref="M1208">
    <cfRule type="expression" dxfId="21469" priority="32980">
      <formula>$I1208=0</formula>
    </cfRule>
  </conditionalFormatting>
  <conditionalFormatting sqref="Q1208">
    <cfRule type="expression" dxfId="21468" priority="32979">
      <formula>$I1208=0</formula>
    </cfRule>
  </conditionalFormatting>
  <conditionalFormatting sqref="U1208">
    <cfRule type="expression" dxfId="21467" priority="32978">
      <formula>$I1208=0</formula>
    </cfRule>
  </conditionalFormatting>
  <conditionalFormatting sqref="B1209">
    <cfRule type="expression" dxfId="21466" priority="32974">
      <formula>$I1209=0</formula>
    </cfRule>
  </conditionalFormatting>
  <conditionalFormatting sqref="C1209:E1209">
    <cfRule type="expression" dxfId="21465" priority="32973">
      <formula>$I1209=0</formula>
    </cfRule>
  </conditionalFormatting>
  <conditionalFormatting sqref="D1209:E1209">
    <cfRule type="cellIs" dxfId="21464" priority="32971" operator="lessThan">
      <formula>0</formula>
    </cfRule>
    <cfRule type="cellIs" dxfId="21463" priority="32972" operator="lessThan">
      <formula>0</formula>
    </cfRule>
  </conditionalFormatting>
  <conditionalFormatting sqref="F1209">
    <cfRule type="expression" dxfId="21462" priority="32970">
      <formula>$I1209=0</formula>
    </cfRule>
  </conditionalFormatting>
  <conditionalFormatting sqref="G1209:H1209">
    <cfRule type="cellIs" dxfId="21461" priority="32967" operator="lessThan">
      <formula>0</formula>
    </cfRule>
    <cfRule type="cellIs" dxfId="21460" priority="32968" operator="lessThan">
      <formula>0</formula>
    </cfRule>
  </conditionalFormatting>
  <conditionalFormatting sqref="I1209">
    <cfRule type="expression" dxfId="21459" priority="32966">
      <formula>$I1209=0</formula>
    </cfRule>
  </conditionalFormatting>
  <conditionalFormatting sqref="J1209">
    <cfRule type="expression" dxfId="21458" priority="32965">
      <formula>$I1209=0</formula>
    </cfRule>
  </conditionalFormatting>
  <conditionalFormatting sqref="K1209">
    <cfRule type="expression" dxfId="21457" priority="32962">
      <formula>$I1209=0</formula>
    </cfRule>
  </conditionalFormatting>
  <conditionalFormatting sqref="M1209">
    <cfRule type="expression" dxfId="21456" priority="32958">
      <formula>$I1209=0</formula>
    </cfRule>
  </conditionalFormatting>
  <conditionalFormatting sqref="N1209:P1209">
    <cfRule type="expression" dxfId="21455" priority="32957">
      <formula>$I1209=0</formula>
    </cfRule>
  </conditionalFormatting>
  <conditionalFormatting sqref="O1209:P1209">
    <cfRule type="cellIs" dxfId="21454" priority="32955" operator="lessThan">
      <formula>0</formula>
    </cfRule>
    <cfRule type="cellIs" dxfId="21453" priority="32956" operator="lessThan">
      <formula>0</formula>
    </cfRule>
  </conditionalFormatting>
  <conditionalFormatting sqref="Q1209">
    <cfRule type="expression" dxfId="21452" priority="32954">
      <formula>$I1209=0</formula>
    </cfRule>
  </conditionalFormatting>
  <conditionalFormatting sqref="R1209:T1209">
    <cfRule type="expression" dxfId="21451" priority="32953">
      <formula>$I1209=0</formula>
    </cfRule>
  </conditionalFormatting>
  <conditionalFormatting sqref="S1209:T1209">
    <cfRule type="cellIs" dxfId="21450" priority="32951" operator="lessThan">
      <formula>0</formula>
    </cfRule>
    <cfRule type="cellIs" dxfId="21449" priority="32952" operator="lessThan">
      <formula>0</formula>
    </cfRule>
  </conditionalFormatting>
  <conditionalFormatting sqref="U1209">
    <cfRule type="expression" dxfId="21448" priority="32950">
      <formula>$I1209=0</formula>
    </cfRule>
  </conditionalFormatting>
  <conditionalFormatting sqref="B1210">
    <cfRule type="expression" dxfId="21447" priority="32949">
      <formula>$I1210=0</formula>
    </cfRule>
  </conditionalFormatting>
  <conditionalFormatting sqref="F1210">
    <cfRule type="expression" dxfId="21446" priority="32948">
      <formula>$I1210=0</formula>
    </cfRule>
  </conditionalFormatting>
  <conditionalFormatting sqref="I1210">
    <cfRule type="expression" dxfId="21445" priority="32947">
      <formula>$I1210=0</formula>
    </cfRule>
  </conditionalFormatting>
  <conditionalFormatting sqref="K1210">
    <cfRule type="expression" dxfId="21444" priority="32946">
      <formula>$I1210=0</formula>
    </cfRule>
  </conditionalFormatting>
  <conditionalFormatting sqref="M1210">
    <cfRule type="expression" dxfId="21443" priority="32945">
      <formula>$I1210=0</formula>
    </cfRule>
  </conditionalFormatting>
  <conditionalFormatting sqref="Q1210">
    <cfRule type="expression" dxfId="21442" priority="32944">
      <formula>$I1210=0</formula>
    </cfRule>
  </conditionalFormatting>
  <conditionalFormatting sqref="U1210">
    <cfRule type="expression" dxfId="21441" priority="32943">
      <formula>$I1210=0</formula>
    </cfRule>
  </conditionalFormatting>
  <conditionalFormatting sqref="B1211">
    <cfRule type="expression" dxfId="21440" priority="32939">
      <formula>$I1211=0</formula>
    </cfRule>
  </conditionalFormatting>
  <conditionalFormatting sqref="C1211:E1211">
    <cfRule type="expression" dxfId="21439" priority="32938">
      <formula>$I1211=0</formula>
    </cfRule>
  </conditionalFormatting>
  <conditionalFormatting sqref="D1211:E1211">
    <cfRule type="cellIs" dxfId="21438" priority="32936" operator="lessThan">
      <formula>0</formula>
    </cfRule>
    <cfRule type="cellIs" dxfId="21437" priority="32937" operator="lessThan">
      <formula>0</formula>
    </cfRule>
  </conditionalFormatting>
  <conditionalFormatting sqref="F1211">
    <cfRule type="expression" dxfId="21436" priority="32935">
      <formula>$I1211=0</formula>
    </cfRule>
  </conditionalFormatting>
  <conditionalFormatting sqref="G1211:H1211">
    <cfRule type="cellIs" dxfId="21435" priority="32932" operator="lessThan">
      <formula>0</formula>
    </cfRule>
    <cfRule type="cellIs" dxfId="21434" priority="32933" operator="lessThan">
      <formula>0</formula>
    </cfRule>
  </conditionalFormatting>
  <conditionalFormatting sqref="I1211">
    <cfRule type="expression" dxfId="21433" priority="32931">
      <formula>$I1211=0</formula>
    </cfRule>
  </conditionalFormatting>
  <conditionalFormatting sqref="J1211">
    <cfRule type="expression" dxfId="21432" priority="32930">
      <formula>$I1211=0</formula>
    </cfRule>
  </conditionalFormatting>
  <conditionalFormatting sqref="K1211">
    <cfRule type="expression" dxfId="21431" priority="32927">
      <formula>$I1211=0</formula>
    </cfRule>
  </conditionalFormatting>
  <conditionalFormatting sqref="M1211">
    <cfRule type="expression" dxfId="21430" priority="32923">
      <formula>$I1211=0</formula>
    </cfRule>
  </conditionalFormatting>
  <conditionalFormatting sqref="N1211:P1211">
    <cfRule type="expression" dxfId="21429" priority="32922">
      <formula>$I1211=0</formula>
    </cfRule>
  </conditionalFormatting>
  <conditionalFormatting sqref="O1211:P1211">
    <cfRule type="cellIs" dxfId="21428" priority="32920" operator="lessThan">
      <formula>0</formula>
    </cfRule>
    <cfRule type="cellIs" dxfId="21427" priority="32921" operator="lessThan">
      <formula>0</formula>
    </cfRule>
  </conditionalFormatting>
  <conditionalFormatting sqref="Q1211">
    <cfRule type="expression" dxfId="21426" priority="32919">
      <formula>$I1211=0</formula>
    </cfRule>
  </conditionalFormatting>
  <conditionalFormatting sqref="R1211:T1211">
    <cfRule type="expression" dxfId="21425" priority="32918">
      <formula>$I1211=0</formula>
    </cfRule>
  </conditionalFormatting>
  <conditionalFormatting sqref="S1211:T1211">
    <cfRule type="cellIs" dxfId="21424" priority="32916" operator="lessThan">
      <formula>0</formula>
    </cfRule>
    <cfRule type="cellIs" dxfId="21423" priority="32917" operator="lessThan">
      <formula>0</formula>
    </cfRule>
  </conditionalFormatting>
  <conditionalFormatting sqref="U1211">
    <cfRule type="expression" dxfId="21422" priority="32915">
      <formula>$I1211=0</formula>
    </cfRule>
  </conditionalFormatting>
  <conditionalFormatting sqref="B1212">
    <cfRule type="expression" dxfId="21421" priority="32914">
      <formula>$I1212=0</formula>
    </cfRule>
  </conditionalFormatting>
  <conditionalFormatting sqref="F1212">
    <cfRule type="expression" dxfId="21420" priority="32913">
      <formula>$I1212=0</formula>
    </cfRule>
  </conditionalFormatting>
  <conditionalFormatting sqref="I1212">
    <cfRule type="expression" dxfId="21419" priority="32912">
      <formula>$I1212=0</formula>
    </cfRule>
  </conditionalFormatting>
  <conditionalFormatting sqref="K1212">
    <cfRule type="expression" dxfId="21418" priority="32911">
      <formula>$I1212=0</formula>
    </cfRule>
  </conditionalFormatting>
  <conditionalFormatting sqref="M1212">
    <cfRule type="expression" dxfId="21417" priority="32910">
      <formula>$I1212=0</formula>
    </cfRule>
  </conditionalFormatting>
  <conditionalFormatting sqref="Q1212">
    <cfRule type="expression" dxfId="21416" priority="32909">
      <formula>$I1212=0</formula>
    </cfRule>
  </conditionalFormatting>
  <conditionalFormatting sqref="U1212">
    <cfRule type="expression" dxfId="21415" priority="32908">
      <formula>$I1212=0</formula>
    </cfRule>
  </conditionalFormatting>
  <conditionalFormatting sqref="B1213">
    <cfRule type="expression" dxfId="21414" priority="32904">
      <formula>$I1213=0</formula>
    </cfRule>
  </conditionalFormatting>
  <conditionalFormatting sqref="C1213:E1213">
    <cfRule type="expression" dxfId="21413" priority="32903">
      <formula>$I1213=0</formula>
    </cfRule>
  </conditionalFormatting>
  <conditionalFormatting sqref="D1213:E1213">
    <cfRule type="cellIs" dxfId="21412" priority="32901" operator="lessThan">
      <formula>0</formula>
    </cfRule>
    <cfRule type="cellIs" dxfId="21411" priority="32902" operator="lessThan">
      <formula>0</formula>
    </cfRule>
  </conditionalFormatting>
  <conditionalFormatting sqref="F1213">
    <cfRule type="expression" dxfId="21410" priority="32900">
      <formula>$I1213=0</formula>
    </cfRule>
  </conditionalFormatting>
  <conditionalFormatting sqref="G1213:H1213">
    <cfRule type="cellIs" dxfId="21409" priority="32897" operator="lessThan">
      <formula>0</formula>
    </cfRule>
    <cfRule type="cellIs" dxfId="21408" priority="32898" operator="lessThan">
      <formula>0</formula>
    </cfRule>
  </conditionalFormatting>
  <conditionalFormatting sqref="I1213">
    <cfRule type="expression" dxfId="21407" priority="32896">
      <formula>$I1213=0</formula>
    </cfRule>
  </conditionalFormatting>
  <conditionalFormatting sqref="J1213">
    <cfRule type="expression" dxfId="21406" priority="32895">
      <formula>$I1213=0</formula>
    </cfRule>
  </conditionalFormatting>
  <conditionalFormatting sqref="K1213">
    <cfRule type="expression" dxfId="21405" priority="32892">
      <formula>$I1213=0</formula>
    </cfRule>
  </conditionalFormatting>
  <conditionalFormatting sqref="M1213">
    <cfRule type="expression" dxfId="21404" priority="32888">
      <formula>$I1213=0</formula>
    </cfRule>
  </conditionalFormatting>
  <conditionalFormatting sqref="N1213:P1213">
    <cfRule type="expression" dxfId="21403" priority="32887">
      <formula>$I1213=0</formula>
    </cfRule>
  </conditionalFormatting>
  <conditionalFormatting sqref="O1213:P1213">
    <cfRule type="cellIs" dxfId="21402" priority="32885" operator="lessThan">
      <formula>0</formula>
    </cfRule>
    <cfRule type="cellIs" dxfId="21401" priority="32886" operator="lessThan">
      <formula>0</formula>
    </cfRule>
  </conditionalFormatting>
  <conditionalFormatting sqref="Q1213">
    <cfRule type="expression" dxfId="21400" priority="32884">
      <formula>$I1213=0</formula>
    </cfRule>
  </conditionalFormatting>
  <conditionalFormatting sqref="R1213:T1213">
    <cfRule type="expression" dxfId="21399" priority="32883">
      <formula>$I1213=0</formula>
    </cfRule>
  </conditionalFormatting>
  <conditionalFormatting sqref="S1213:T1213">
    <cfRule type="cellIs" dxfId="21398" priority="32881" operator="lessThan">
      <formula>0</formula>
    </cfRule>
    <cfRule type="cellIs" dxfId="21397" priority="32882" operator="lessThan">
      <formula>0</formula>
    </cfRule>
  </conditionalFormatting>
  <conditionalFormatting sqref="U1213">
    <cfRule type="expression" dxfId="21396" priority="32880">
      <formula>$I1213=0</formula>
    </cfRule>
  </conditionalFormatting>
  <conditionalFormatting sqref="B1214">
    <cfRule type="expression" dxfId="21395" priority="32879">
      <formula>$I1214=0</formula>
    </cfRule>
  </conditionalFormatting>
  <conditionalFormatting sqref="F1214">
    <cfRule type="expression" dxfId="21394" priority="32878">
      <formula>$I1214=0</formula>
    </cfRule>
  </conditionalFormatting>
  <conditionalFormatting sqref="I1214">
    <cfRule type="expression" dxfId="21393" priority="32877">
      <formula>$I1214=0</formula>
    </cfRule>
  </conditionalFormatting>
  <conditionalFormatting sqref="K1214">
    <cfRule type="expression" dxfId="21392" priority="32876">
      <formula>$I1214=0</formula>
    </cfRule>
  </conditionalFormatting>
  <conditionalFormatting sqref="M1214">
    <cfRule type="expression" dxfId="21391" priority="32875">
      <formula>$I1214=0</formula>
    </cfRule>
  </conditionalFormatting>
  <conditionalFormatting sqref="Q1214">
    <cfRule type="expression" dxfId="21390" priority="32874">
      <formula>$I1214=0</formula>
    </cfRule>
  </conditionalFormatting>
  <conditionalFormatting sqref="U1214">
    <cfRule type="expression" dxfId="21389" priority="32873">
      <formula>$I1214=0</formula>
    </cfRule>
  </conditionalFormatting>
  <conditionalFormatting sqref="B1215">
    <cfRule type="expression" dxfId="21388" priority="32869">
      <formula>$I1215=0</formula>
    </cfRule>
  </conditionalFormatting>
  <conditionalFormatting sqref="C1215:E1215">
    <cfRule type="expression" dxfId="21387" priority="32868">
      <formula>$I1215=0</formula>
    </cfRule>
  </conditionalFormatting>
  <conditionalFormatting sqref="D1215:E1215">
    <cfRule type="cellIs" dxfId="21386" priority="32866" operator="lessThan">
      <formula>0</formula>
    </cfRule>
    <cfRule type="cellIs" dxfId="21385" priority="32867" operator="lessThan">
      <formula>0</formula>
    </cfRule>
  </conditionalFormatting>
  <conditionalFormatting sqref="F1215">
    <cfRule type="expression" dxfId="21384" priority="32865">
      <formula>$I1215=0</formula>
    </cfRule>
  </conditionalFormatting>
  <conditionalFormatting sqref="G1215:H1215">
    <cfRule type="cellIs" dxfId="21383" priority="32862" operator="lessThan">
      <formula>0</formula>
    </cfRule>
    <cfRule type="cellIs" dxfId="21382" priority="32863" operator="lessThan">
      <formula>0</formula>
    </cfRule>
  </conditionalFormatting>
  <conditionalFormatting sqref="I1215">
    <cfRule type="expression" dxfId="21381" priority="32861">
      <formula>$I1215=0</formula>
    </cfRule>
  </conditionalFormatting>
  <conditionalFormatting sqref="J1215">
    <cfRule type="expression" dxfId="21380" priority="32860">
      <formula>$I1215=0</formula>
    </cfRule>
  </conditionalFormatting>
  <conditionalFormatting sqref="K1215">
    <cfRule type="expression" dxfId="21379" priority="32857">
      <formula>$I1215=0</formula>
    </cfRule>
  </conditionalFormatting>
  <conditionalFormatting sqref="M1215">
    <cfRule type="expression" dxfId="21378" priority="32853">
      <formula>$I1215=0</formula>
    </cfRule>
  </conditionalFormatting>
  <conditionalFormatting sqref="N1215:P1215">
    <cfRule type="expression" dxfId="21377" priority="32852">
      <formula>$I1215=0</formula>
    </cfRule>
  </conditionalFormatting>
  <conditionalFormatting sqref="O1215:P1215">
    <cfRule type="cellIs" dxfId="21376" priority="32850" operator="lessThan">
      <formula>0</formula>
    </cfRule>
    <cfRule type="cellIs" dxfId="21375" priority="32851" operator="lessThan">
      <formula>0</formula>
    </cfRule>
  </conditionalFormatting>
  <conditionalFormatting sqref="Q1215">
    <cfRule type="expression" dxfId="21374" priority="32849">
      <formula>$I1215=0</formula>
    </cfRule>
  </conditionalFormatting>
  <conditionalFormatting sqref="R1215:T1215">
    <cfRule type="expression" dxfId="21373" priority="32848">
      <formula>$I1215=0</formula>
    </cfRule>
  </conditionalFormatting>
  <conditionalFormatting sqref="S1215:T1215">
    <cfRule type="cellIs" dxfId="21372" priority="32846" operator="lessThan">
      <formula>0</formula>
    </cfRule>
    <cfRule type="cellIs" dxfId="21371" priority="32847" operator="lessThan">
      <formula>0</formula>
    </cfRule>
  </conditionalFormatting>
  <conditionalFormatting sqref="U1215">
    <cfRule type="expression" dxfId="21370" priority="32845">
      <formula>$I1215=0</formula>
    </cfRule>
  </conditionalFormatting>
  <conditionalFormatting sqref="B1216">
    <cfRule type="expression" dxfId="21369" priority="32844">
      <formula>$I1216=0</formula>
    </cfRule>
  </conditionalFormatting>
  <conditionalFormatting sqref="F1216">
    <cfRule type="expression" dxfId="21368" priority="32843">
      <formula>$I1216=0</formula>
    </cfRule>
  </conditionalFormatting>
  <conditionalFormatting sqref="I1216">
    <cfRule type="expression" dxfId="21367" priority="32842">
      <formula>$I1216=0</formula>
    </cfRule>
  </conditionalFormatting>
  <conditionalFormatting sqref="K1216">
    <cfRule type="expression" dxfId="21366" priority="32841">
      <formula>$I1216=0</formula>
    </cfRule>
  </conditionalFormatting>
  <conditionalFormatting sqref="M1216">
    <cfRule type="expression" dxfId="21365" priority="32840">
      <formula>$I1216=0</formula>
    </cfRule>
  </conditionalFormatting>
  <conditionalFormatting sqref="Q1216">
    <cfRule type="expression" dxfId="21364" priority="32839">
      <formula>$I1216=0</formula>
    </cfRule>
  </conditionalFormatting>
  <conditionalFormatting sqref="U1216">
    <cfRule type="expression" dxfId="21363" priority="32838">
      <formula>$I1216=0</formula>
    </cfRule>
  </conditionalFormatting>
  <conditionalFormatting sqref="B1217">
    <cfRule type="expression" dxfId="21362" priority="32834">
      <formula>$I1217=0</formula>
    </cfRule>
  </conditionalFormatting>
  <conditionalFormatting sqref="C1217:E1217">
    <cfRule type="expression" dxfId="21361" priority="32833">
      <formula>$I1217=0</formula>
    </cfRule>
  </conditionalFormatting>
  <conditionalFormatting sqref="D1217:E1217">
    <cfRule type="cellIs" dxfId="21360" priority="32831" operator="lessThan">
      <formula>0</formula>
    </cfRule>
    <cfRule type="cellIs" dxfId="21359" priority="32832" operator="lessThan">
      <formula>0</formula>
    </cfRule>
  </conditionalFormatting>
  <conditionalFormatting sqref="F1217">
    <cfRule type="expression" dxfId="21358" priority="32830">
      <formula>$I1217=0</formula>
    </cfRule>
  </conditionalFormatting>
  <conditionalFormatting sqref="G1217:H1217">
    <cfRule type="cellIs" dxfId="21357" priority="32827" operator="lessThan">
      <formula>0</formula>
    </cfRule>
    <cfRule type="cellIs" dxfId="21356" priority="32828" operator="lessThan">
      <formula>0</formula>
    </cfRule>
  </conditionalFormatting>
  <conditionalFormatting sqref="I1217">
    <cfRule type="expression" dxfId="21355" priority="32826">
      <formula>$I1217=0</formula>
    </cfRule>
  </conditionalFormatting>
  <conditionalFormatting sqref="J1217">
    <cfRule type="expression" dxfId="21354" priority="32825">
      <formula>$I1217=0</formula>
    </cfRule>
  </conditionalFormatting>
  <conditionalFormatting sqref="K1217">
    <cfRule type="expression" dxfId="21353" priority="32822">
      <formula>$I1217=0</formula>
    </cfRule>
  </conditionalFormatting>
  <conditionalFormatting sqref="M1217">
    <cfRule type="expression" dxfId="21352" priority="32818">
      <formula>$I1217=0</formula>
    </cfRule>
  </conditionalFormatting>
  <conditionalFormatting sqref="N1217:P1217">
    <cfRule type="expression" dxfId="21351" priority="32817">
      <formula>$I1217=0</formula>
    </cfRule>
  </conditionalFormatting>
  <conditionalFormatting sqref="O1217:P1217">
    <cfRule type="cellIs" dxfId="21350" priority="32815" operator="lessThan">
      <formula>0</formula>
    </cfRule>
    <cfRule type="cellIs" dxfId="21349" priority="32816" operator="lessThan">
      <formula>0</formula>
    </cfRule>
  </conditionalFormatting>
  <conditionalFormatting sqref="Q1217">
    <cfRule type="expression" dxfId="21348" priority="32814">
      <formula>$I1217=0</formula>
    </cfRule>
  </conditionalFormatting>
  <conditionalFormatting sqref="R1217:T1217">
    <cfRule type="expression" dxfId="21347" priority="32813">
      <formula>$I1217=0</formula>
    </cfRule>
  </conditionalFormatting>
  <conditionalFormatting sqref="S1217:T1217">
    <cfRule type="cellIs" dxfId="21346" priority="32811" operator="lessThan">
      <formula>0</formula>
    </cfRule>
    <cfRule type="cellIs" dxfId="21345" priority="32812" operator="lessThan">
      <formula>0</formula>
    </cfRule>
  </conditionalFormatting>
  <conditionalFormatting sqref="U1217">
    <cfRule type="expression" dxfId="21344" priority="32810">
      <formula>$I1217=0</formula>
    </cfRule>
  </conditionalFormatting>
  <conditionalFormatting sqref="B1218">
    <cfRule type="expression" dxfId="21343" priority="32809">
      <formula>$I1218=0</formula>
    </cfRule>
  </conditionalFormatting>
  <conditionalFormatting sqref="F1218">
    <cfRule type="expression" dxfId="21342" priority="32808">
      <formula>$I1218=0</formula>
    </cfRule>
  </conditionalFormatting>
  <conditionalFormatting sqref="I1218">
    <cfRule type="expression" dxfId="21341" priority="32807">
      <formula>$I1218=0</formula>
    </cfRule>
  </conditionalFormatting>
  <conditionalFormatting sqref="K1218">
    <cfRule type="expression" dxfId="21340" priority="32806">
      <formula>$I1218=0</formula>
    </cfRule>
  </conditionalFormatting>
  <conditionalFormatting sqref="M1218">
    <cfRule type="expression" dxfId="21339" priority="32805">
      <formula>$I1218=0</formula>
    </cfRule>
  </conditionalFormatting>
  <conditionalFormatting sqref="Q1218">
    <cfRule type="expression" dxfId="21338" priority="32804">
      <formula>$I1218=0</formula>
    </cfRule>
  </conditionalFormatting>
  <conditionalFormatting sqref="U1218">
    <cfRule type="expression" dxfId="21337" priority="32803">
      <formula>$I1218=0</formula>
    </cfRule>
  </conditionalFormatting>
  <conditionalFormatting sqref="B1219">
    <cfRule type="expression" dxfId="21336" priority="32799">
      <formula>$I1219=0</formula>
    </cfRule>
  </conditionalFormatting>
  <conditionalFormatting sqref="C1219:E1219">
    <cfRule type="expression" dxfId="21335" priority="32798">
      <formula>$I1219=0</formula>
    </cfRule>
  </conditionalFormatting>
  <conditionalFormatting sqref="D1219:E1219">
    <cfRule type="cellIs" dxfId="21334" priority="32796" operator="lessThan">
      <formula>0</formula>
    </cfRule>
    <cfRule type="cellIs" dxfId="21333" priority="32797" operator="lessThan">
      <formula>0</formula>
    </cfRule>
  </conditionalFormatting>
  <conditionalFormatting sqref="F1219">
    <cfRule type="expression" dxfId="21332" priority="32795">
      <formula>$I1219=0</formula>
    </cfRule>
  </conditionalFormatting>
  <conditionalFormatting sqref="G1219:H1219">
    <cfRule type="cellIs" dxfId="21331" priority="32792" operator="lessThan">
      <formula>0</formula>
    </cfRule>
    <cfRule type="cellIs" dxfId="21330" priority="32793" operator="lessThan">
      <formula>0</formula>
    </cfRule>
  </conditionalFormatting>
  <conditionalFormatting sqref="I1219">
    <cfRule type="expression" dxfId="21329" priority="32791">
      <formula>$I1219=0</formula>
    </cfRule>
  </conditionalFormatting>
  <conditionalFormatting sqref="J1219">
    <cfRule type="expression" dxfId="21328" priority="32790">
      <formula>$I1219=0</formula>
    </cfRule>
  </conditionalFormatting>
  <conditionalFormatting sqref="K1219">
    <cfRule type="expression" dxfId="21327" priority="32787">
      <formula>$I1219=0</formula>
    </cfRule>
  </conditionalFormatting>
  <conditionalFormatting sqref="M1219">
    <cfRule type="expression" dxfId="21326" priority="32783">
      <formula>$I1219=0</formula>
    </cfRule>
  </conditionalFormatting>
  <conditionalFormatting sqref="N1219:P1219">
    <cfRule type="expression" dxfId="21325" priority="32782">
      <formula>$I1219=0</formula>
    </cfRule>
  </conditionalFormatting>
  <conditionalFormatting sqref="O1219:P1219">
    <cfRule type="cellIs" dxfId="21324" priority="32780" operator="lessThan">
      <formula>0</formula>
    </cfRule>
    <cfRule type="cellIs" dxfId="21323" priority="32781" operator="lessThan">
      <formula>0</formula>
    </cfRule>
  </conditionalFormatting>
  <conditionalFormatting sqref="Q1219">
    <cfRule type="expression" dxfId="21322" priority="32779">
      <formula>$I1219=0</formula>
    </cfRule>
  </conditionalFormatting>
  <conditionalFormatting sqref="R1219:T1219">
    <cfRule type="expression" dxfId="21321" priority="32778">
      <formula>$I1219=0</formula>
    </cfRule>
  </conditionalFormatting>
  <conditionalFormatting sqref="S1219:T1219">
    <cfRule type="cellIs" dxfId="21320" priority="32776" operator="lessThan">
      <formula>0</formula>
    </cfRule>
    <cfRule type="cellIs" dxfId="21319" priority="32777" operator="lessThan">
      <formula>0</formula>
    </cfRule>
  </conditionalFormatting>
  <conditionalFormatting sqref="U1219">
    <cfRule type="expression" dxfId="21318" priority="32775">
      <formula>$I1219=0</formula>
    </cfRule>
  </conditionalFormatting>
  <conditionalFormatting sqref="B1220">
    <cfRule type="expression" dxfId="21317" priority="32774">
      <formula>$I1220=0</formula>
    </cfRule>
  </conditionalFormatting>
  <conditionalFormatting sqref="F1220">
    <cfRule type="expression" dxfId="21316" priority="32773">
      <formula>$I1220=0</formula>
    </cfRule>
  </conditionalFormatting>
  <conditionalFormatting sqref="I1220">
    <cfRule type="expression" dxfId="21315" priority="32772">
      <formula>$I1220=0</formula>
    </cfRule>
  </conditionalFormatting>
  <conditionalFormatting sqref="K1220">
    <cfRule type="expression" dxfId="21314" priority="32771">
      <formula>$I1220=0</formula>
    </cfRule>
  </conditionalFormatting>
  <conditionalFormatting sqref="M1220">
    <cfRule type="expression" dxfId="21313" priority="32770">
      <formula>$I1220=0</formula>
    </cfRule>
  </conditionalFormatting>
  <conditionalFormatting sqref="Q1220">
    <cfRule type="expression" dxfId="21312" priority="32769">
      <formula>$I1220=0</formula>
    </cfRule>
  </conditionalFormatting>
  <conditionalFormatting sqref="U1220">
    <cfRule type="expression" dxfId="21311" priority="32768">
      <formula>$I1220=0</formula>
    </cfRule>
  </conditionalFormatting>
  <conditionalFormatting sqref="B1221">
    <cfRule type="expression" dxfId="21310" priority="32764">
      <formula>$I1221=0</formula>
    </cfRule>
  </conditionalFormatting>
  <conditionalFormatting sqref="C1221:E1221">
    <cfRule type="expression" dxfId="21309" priority="32763">
      <formula>$I1221=0</formula>
    </cfRule>
  </conditionalFormatting>
  <conditionalFormatting sqref="D1221:E1221">
    <cfRule type="cellIs" dxfId="21308" priority="32761" operator="lessThan">
      <formula>0</formula>
    </cfRule>
    <cfRule type="cellIs" dxfId="21307" priority="32762" operator="lessThan">
      <formula>0</formula>
    </cfRule>
  </conditionalFormatting>
  <conditionalFormatting sqref="F1221">
    <cfRule type="expression" dxfId="21306" priority="32760">
      <formula>$I1221=0</formula>
    </cfRule>
  </conditionalFormatting>
  <conditionalFormatting sqref="G1221:H1221">
    <cfRule type="cellIs" dxfId="21305" priority="32757" operator="lessThan">
      <formula>0</formula>
    </cfRule>
    <cfRule type="cellIs" dxfId="21304" priority="32758" operator="lessThan">
      <formula>0</formula>
    </cfRule>
  </conditionalFormatting>
  <conditionalFormatting sqref="I1221">
    <cfRule type="expression" dxfId="21303" priority="32756">
      <formula>$I1221=0</formula>
    </cfRule>
  </conditionalFormatting>
  <conditionalFormatting sqref="J1221">
    <cfRule type="expression" dxfId="21302" priority="32755">
      <formula>$I1221=0</formula>
    </cfRule>
  </conditionalFormatting>
  <conditionalFormatting sqref="K1221">
    <cfRule type="expression" dxfId="21301" priority="32752">
      <formula>$I1221=0</formula>
    </cfRule>
  </conditionalFormatting>
  <conditionalFormatting sqref="M1221">
    <cfRule type="expression" dxfId="21300" priority="32748">
      <formula>$I1221=0</formula>
    </cfRule>
  </conditionalFormatting>
  <conditionalFormatting sqref="N1221:P1221">
    <cfRule type="expression" dxfId="21299" priority="32747">
      <formula>$I1221=0</formula>
    </cfRule>
  </conditionalFormatting>
  <conditionalFormatting sqref="O1221:P1221">
    <cfRule type="cellIs" dxfId="21298" priority="32745" operator="lessThan">
      <formula>0</formula>
    </cfRule>
    <cfRule type="cellIs" dxfId="21297" priority="32746" operator="lessThan">
      <formula>0</formula>
    </cfRule>
  </conditionalFormatting>
  <conditionalFormatting sqref="Q1221">
    <cfRule type="expression" dxfId="21296" priority="32744">
      <formula>$I1221=0</formula>
    </cfRule>
  </conditionalFormatting>
  <conditionalFormatting sqref="R1221:T1221">
    <cfRule type="expression" dxfId="21295" priority="32743">
      <formula>$I1221=0</formula>
    </cfRule>
  </conditionalFormatting>
  <conditionalFormatting sqref="S1221:T1221">
    <cfRule type="cellIs" dxfId="21294" priority="32741" operator="lessThan">
      <formula>0</formula>
    </cfRule>
    <cfRule type="cellIs" dxfId="21293" priority="32742" operator="lessThan">
      <formula>0</formula>
    </cfRule>
  </conditionalFormatting>
  <conditionalFormatting sqref="U1221">
    <cfRule type="expression" dxfId="21292" priority="32740">
      <formula>$I1221=0</formula>
    </cfRule>
  </conditionalFormatting>
  <conditionalFormatting sqref="B1222">
    <cfRule type="expression" dxfId="21291" priority="32739">
      <formula>$I1222=0</formula>
    </cfRule>
  </conditionalFormatting>
  <conditionalFormatting sqref="F1222">
    <cfRule type="expression" dxfId="21290" priority="32738">
      <formula>$I1222=0</formula>
    </cfRule>
  </conditionalFormatting>
  <conditionalFormatting sqref="I1222">
    <cfRule type="expression" dxfId="21289" priority="32737">
      <formula>$I1222=0</formula>
    </cfRule>
  </conditionalFormatting>
  <conditionalFormatting sqref="K1222">
    <cfRule type="expression" dxfId="21288" priority="32736">
      <formula>$I1222=0</formula>
    </cfRule>
  </conditionalFormatting>
  <conditionalFormatting sqref="M1222">
    <cfRule type="expression" dxfId="21287" priority="32735">
      <formula>$I1222=0</formula>
    </cfRule>
  </conditionalFormatting>
  <conditionalFormatting sqref="Q1222">
    <cfRule type="expression" dxfId="21286" priority="32734">
      <formula>$I1222=0</formula>
    </cfRule>
  </conditionalFormatting>
  <conditionalFormatting sqref="U1222">
    <cfRule type="expression" dxfId="21285" priority="32733">
      <formula>$I1222=0</formula>
    </cfRule>
  </conditionalFormatting>
  <conditionalFormatting sqref="B1223">
    <cfRule type="expression" dxfId="21284" priority="32729">
      <formula>$I1223=0</formula>
    </cfRule>
  </conditionalFormatting>
  <conditionalFormatting sqref="C1223:E1223">
    <cfRule type="expression" dxfId="21283" priority="32728">
      <formula>$I1223=0</formula>
    </cfRule>
  </conditionalFormatting>
  <conditionalFormatting sqref="D1223:E1223">
    <cfRule type="cellIs" dxfId="21282" priority="32726" operator="lessThan">
      <formula>0</formula>
    </cfRule>
    <cfRule type="cellIs" dxfId="21281" priority="32727" operator="lessThan">
      <formula>0</formula>
    </cfRule>
  </conditionalFormatting>
  <conditionalFormatting sqref="F1223">
    <cfRule type="expression" dxfId="21280" priority="32725">
      <formula>$I1223=0</formula>
    </cfRule>
  </conditionalFormatting>
  <conditionalFormatting sqref="G1223:H1223">
    <cfRule type="cellIs" dxfId="21279" priority="32722" operator="lessThan">
      <formula>0</formula>
    </cfRule>
    <cfRule type="cellIs" dxfId="21278" priority="32723" operator="lessThan">
      <formula>0</formula>
    </cfRule>
  </conditionalFormatting>
  <conditionalFormatting sqref="I1223">
    <cfRule type="expression" dxfId="21277" priority="32721">
      <formula>$I1223=0</formula>
    </cfRule>
  </conditionalFormatting>
  <conditionalFormatting sqref="J1223">
    <cfRule type="expression" dxfId="21276" priority="32720">
      <formula>$I1223=0</formula>
    </cfRule>
  </conditionalFormatting>
  <conditionalFormatting sqref="K1223">
    <cfRule type="expression" dxfId="21275" priority="32717">
      <formula>$I1223=0</formula>
    </cfRule>
  </conditionalFormatting>
  <conditionalFormatting sqref="M1223">
    <cfRule type="expression" dxfId="21274" priority="32713">
      <formula>$I1223=0</formula>
    </cfRule>
  </conditionalFormatting>
  <conditionalFormatting sqref="N1223:P1223">
    <cfRule type="expression" dxfId="21273" priority="32712">
      <formula>$I1223=0</formula>
    </cfRule>
  </conditionalFormatting>
  <conditionalFormatting sqref="O1223:P1223">
    <cfRule type="cellIs" dxfId="21272" priority="32710" operator="lessThan">
      <formula>0</formula>
    </cfRule>
    <cfRule type="cellIs" dxfId="21271" priority="32711" operator="lessThan">
      <formula>0</formula>
    </cfRule>
  </conditionalFormatting>
  <conditionalFormatting sqref="Q1223">
    <cfRule type="expression" dxfId="21270" priority="32709">
      <formula>$I1223=0</formula>
    </cfRule>
  </conditionalFormatting>
  <conditionalFormatting sqref="R1223:T1223">
    <cfRule type="expression" dxfId="21269" priority="32708">
      <formula>$I1223=0</formula>
    </cfRule>
  </conditionalFormatting>
  <conditionalFormatting sqref="S1223:T1223">
    <cfRule type="cellIs" dxfId="21268" priority="32706" operator="lessThan">
      <formula>0</formula>
    </cfRule>
    <cfRule type="cellIs" dxfId="21267" priority="32707" operator="lessThan">
      <formula>0</formula>
    </cfRule>
  </conditionalFormatting>
  <conditionalFormatting sqref="U1223">
    <cfRule type="expression" dxfId="21266" priority="32705">
      <formula>$I1223=0</formula>
    </cfRule>
  </conditionalFormatting>
  <conditionalFormatting sqref="B1224">
    <cfRule type="expression" dxfId="21265" priority="32704">
      <formula>$I1224=0</formula>
    </cfRule>
  </conditionalFormatting>
  <conditionalFormatting sqref="F1224">
    <cfRule type="expression" dxfId="21264" priority="32703">
      <formula>$I1224=0</formula>
    </cfRule>
  </conditionalFormatting>
  <conditionalFormatting sqref="I1224">
    <cfRule type="expression" dxfId="21263" priority="32702">
      <formula>$I1224=0</formula>
    </cfRule>
  </conditionalFormatting>
  <conditionalFormatting sqref="K1224">
    <cfRule type="expression" dxfId="21262" priority="32701">
      <formula>$I1224=0</formula>
    </cfRule>
  </conditionalFormatting>
  <conditionalFormatting sqref="M1224">
    <cfRule type="expression" dxfId="21261" priority="32700">
      <formula>$I1224=0</formula>
    </cfRule>
  </conditionalFormatting>
  <conditionalFormatting sqref="Q1224">
    <cfRule type="expression" dxfId="21260" priority="32699">
      <formula>$I1224=0</formula>
    </cfRule>
  </conditionalFormatting>
  <conditionalFormatting sqref="U1224">
    <cfRule type="expression" dxfId="21259" priority="32698">
      <formula>$I1224=0</formula>
    </cfRule>
  </conditionalFormatting>
  <conditionalFormatting sqref="B1225">
    <cfRule type="expression" dxfId="21258" priority="32694">
      <formula>$I1225=0</formula>
    </cfRule>
  </conditionalFormatting>
  <conditionalFormatting sqref="C1225:E1225">
    <cfRule type="expression" dxfId="21257" priority="32693">
      <formula>$I1225=0</formula>
    </cfRule>
  </conditionalFormatting>
  <conditionalFormatting sqref="D1225:E1225">
    <cfRule type="cellIs" dxfId="21256" priority="32691" operator="lessThan">
      <formula>0</formula>
    </cfRule>
    <cfRule type="cellIs" dxfId="21255" priority="32692" operator="lessThan">
      <formula>0</formula>
    </cfRule>
  </conditionalFormatting>
  <conditionalFormatting sqref="F1225">
    <cfRule type="expression" dxfId="21254" priority="32690">
      <formula>$I1225=0</formula>
    </cfRule>
  </conditionalFormatting>
  <conditionalFormatting sqref="G1225:H1225">
    <cfRule type="cellIs" dxfId="21253" priority="32687" operator="lessThan">
      <formula>0</formula>
    </cfRule>
    <cfRule type="cellIs" dxfId="21252" priority="32688" operator="lessThan">
      <formula>0</formula>
    </cfRule>
  </conditionalFormatting>
  <conditionalFormatting sqref="I1225">
    <cfRule type="expression" dxfId="21251" priority="32686">
      <formula>$I1225=0</formula>
    </cfRule>
  </conditionalFormatting>
  <conditionalFormatting sqref="J1225">
    <cfRule type="expression" dxfId="21250" priority="32685">
      <formula>$I1225=0</formula>
    </cfRule>
  </conditionalFormatting>
  <conditionalFormatting sqref="K1225">
    <cfRule type="expression" dxfId="21249" priority="32682">
      <formula>$I1225=0</formula>
    </cfRule>
  </conditionalFormatting>
  <conditionalFormatting sqref="M1225">
    <cfRule type="expression" dxfId="21248" priority="32678">
      <formula>$I1225=0</formula>
    </cfRule>
  </conditionalFormatting>
  <conditionalFormatting sqref="N1225:P1225">
    <cfRule type="expression" dxfId="21247" priority="32677">
      <formula>$I1225=0</formula>
    </cfRule>
  </conditionalFormatting>
  <conditionalFormatting sqref="O1225:P1225">
    <cfRule type="cellIs" dxfId="21246" priority="32675" operator="lessThan">
      <formula>0</formula>
    </cfRule>
    <cfRule type="cellIs" dxfId="21245" priority="32676" operator="lessThan">
      <formula>0</formula>
    </cfRule>
  </conditionalFormatting>
  <conditionalFormatting sqref="Q1225">
    <cfRule type="expression" dxfId="21244" priority="32674">
      <formula>$I1225=0</formula>
    </cfRule>
  </conditionalFormatting>
  <conditionalFormatting sqref="R1225:T1225">
    <cfRule type="expression" dxfId="21243" priority="32673">
      <formula>$I1225=0</formula>
    </cfRule>
  </conditionalFormatting>
  <conditionalFormatting sqref="S1225:T1225">
    <cfRule type="cellIs" dxfId="21242" priority="32671" operator="lessThan">
      <formula>0</formula>
    </cfRule>
    <cfRule type="cellIs" dxfId="21241" priority="32672" operator="lessThan">
      <formula>0</formula>
    </cfRule>
  </conditionalFormatting>
  <conditionalFormatting sqref="U1225">
    <cfRule type="expression" dxfId="21240" priority="32670">
      <formula>$I1225=0</formula>
    </cfRule>
  </conditionalFormatting>
  <conditionalFormatting sqref="B1226">
    <cfRule type="expression" dxfId="21239" priority="32669">
      <formula>$I1226=0</formula>
    </cfRule>
  </conditionalFormatting>
  <conditionalFormatting sqref="F1226">
    <cfRule type="expression" dxfId="21238" priority="32668">
      <formula>$I1226=0</formula>
    </cfRule>
  </conditionalFormatting>
  <conditionalFormatting sqref="I1226">
    <cfRule type="expression" dxfId="21237" priority="32667">
      <formula>$I1226=0</formula>
    </cfRule>
  </conditionalFormatting>
  <conditionalFormatting sqref="K1226">
    <cfRule type="expression" dxfId="21236" priority="32666">
      <formula>$I1226=0</formula>
    </cfRule>
  </conditionalFormatting>
  <conditionalFormatting sqref="M1226">
    <cfRule type="expression" dxfId="21235" priority="32665">
      <formula>$I1226=0</formula>
    </cfRule>
  </conditionalFormatting>
  <conditionalFormatting sqref="Q1226">
    <cfRule type="expression" dxfId="21234" priority="32664">
      <formula>$I1226=0</formula>
    </cfRule>
  </conditionalFormatting>
  <conditionalFormatting sqref="U1226">
    <cfRule type="expression" dxfId="21233" priority="32663">
      <formula>$I1226=0</formula>
    </cfRule>
  </conditionalFormatting>
  <conditionalFormatting sqref="B1227">
    <cfRule type="expression" dxfId="21232" priority="32659">
      <formula>$I1227=0</formula>
    </cfRule>
  </conditionalFormatting>
  <conditionalFormatting sqref="C1227:E1227">
    <cfRule type="expression" dxfId="21231" priority="32658">
      <formula>$I1227=0</formula>
    </cfRule>
  </conditionalFormatting>
  <conditionalFormatting sqref="D1227:E1227">
    <cfRule type="cellIs" dxfId="21230" priority="32656" operator="lessThan">
      <formula>0</formula>
    </cfRule>
    <cfRule type="cellIs" dxfId="21229" priority="32657" operator="lessThan">
      <formula>0</formula>
    </cfRule>
  </conditionalFormatting>
  <conditionalFormatting sqref="F1227">
    <cfRule type="expression" dxfId="21228" priority="32655">
      <formula>$I1227=0</formula>
    </cfRule>
  </conditionalFormatting>
  <conditionalFormatting sqref="G1227:H1227">
    <cfRule type="cellIs" dxfId="21227" priority="32652" operator="lessThan">
      <formula>0</formula>
    </cfRule>
    <cfRule type="cellIs" dxfId="21226" priority="32653" operator="lessThan">
      <formula>0</formula>
    </cfRule>
  </conditionalFormatting>
  <conditionalFormatting sqref="I1227">
    <cfRule type="expression" dxfId="21225" priority="32651">
      <formula>$I1227=0</formula>
    </cfRule>
  </conditionalFormatting>
  <conditionalFormatting sqref="J1227">
    <cfRule type="expression" dxfId="21224" priority="32650">
      <formula>$I1227=0</formula>
    </cfRule>
  </conditionalFormatting>
  <conditionalFormatting sqref="K1227">
    <cfRule type="expression" dxfId="21223" priority="32647">
      <formula>$I1227=0</formula>
    </cfRule>
  </conditionalFormatting>
  <conditionalFormatting sqref="M1227">
    <cfRule type="expression" dxfId="21222" priority="32643">
      <formula>$I1227=0</formula>
    </cfRule>
  </conditionalFormatting>
  <conditionalFormatting sqref="N1227:P1227">
    <cfRule type="expression" dxfId="21221" priority="32642">
      <formula>$I1227=0</formula>
    </cfRule>
  </conditionalFormatting>
  <conditionalFormatting sqref="O1227:P1227">
    <cfRule type="cellIs" dxfId="21220" priority="32640" operator="lessThan">
      <formula>0</formula>
    </cfRule>
    <cfRule type="cellIs" dxfId="21219" priority="32641" operator="lessThan">
      <formula>0</formula>
    </cfRule>
  </conditionalFormatting>
  <conditionalFormatting sqref="Q1227">
    <cfRule type="expression" dxfId="21218" priority="32639">
      <formula>$I1227=0</formula>
    </cfRule>
  </conditionalFormatting>
  <conditionalFormatting sqref="R1227:T1227">
    <cfRule type="expression" dxfId="21217" priority="32638">
      <formula>$I1227=0</formula>
    </cfRule>
  </conditionalFormatting>
  <conditionalFormatting sqref="S1227:T1227">
    <cfRule type="cellIs" dxfId="21216" priority="32636" operator="lessThan">
      <formula>0</formula>
    </cfRule>
    <cfRule type="cellIs" dxfId="21215" priority="32637" operator="lessThan">
      <formula>0</formula>
    </cfRule>
  </conditionalFormatting>
  <conditionalFormatting sqref="U1227">
    <cfRule type="expression" dxfId="21214" priority="32635">
      <formula>$I1227=0</formula>
    </cfRule>
  </conditionalFormatting>
  <conditionalFormatting sqref="B1228">
    <cfRule type="expression" dxfId="21213" priority="32634">
      <formula>$I1228=0</formula>
    </cfRule>
  </conditionalFormatting>
  <conditionalFormatting sqref="F1228">
    <cfRule type="expression" dxfId="21212" priority="32633">
      <formula>$I1228=0</formula>
    </cfRule>
  </conditionalFormatting>
  <conditionalFormatting sqref="I1228">
    <cfRule type="expression" dxfId="21211" priority="32632">
      <formula>$I1228=0</formula>
    </cfRule>
  </conditionalFormatting>
  <conditionalFormatting sqref="K1228">
    <cfRule type="expression" dxfId="21210" priority="32631">
      <formula>$I1228=0</formula>
    </cfRule>
  </conditionalFormatting>
  <conditionalFormatting sqref="M1228">
    <cfRule type="expression" dxfId="21209" priority="32630">
      <formula>$I1228=0</formula>
    </cfRule>
  </conditionalFormatting>
  <conditionalFormatting sqref="Q1228">
    <cfRule type="expression" dxfId="21208" priority="32629">
      <formula>$I1228=0</formula>
    </cfRule>
  </conditionalFormatting>
  <conditionalFormatting sqref="U1228">
    <cfRule type="expression" dxfId="21207" priority="32628">
      <formula>$I1228=0</formula>
    </cfRule>
  </conditionalFormatting>
  <conditionalFormatting sqref="B1229">
    <cfRule type="expression" dxfId="21206" priority="32624">
      <formula>$I1229=0</formula>
    </cfRule>
  </conditionalFormatting>
  <conditionalFormatting sqref="C1229:E1229">
    <cfRule type="expression" dxfId="21205" priority="32623">
      <formula>$I1229=0</formula>
    </cfRule>
  </conditionalFormatting>
  <conditionalFormatting sqref="D1229:E1229">
    <cfRule type="cellIs" dxfId="21204" priority="32621" operator="lessThan">
      <formula>0</formula>
    </cfRule>
    <cfRule type="cellIs" dxfId="21203" priority="32622" operator="lessThan">
      <formula>0</formula>
    </cfRule>
  </conditionalFormatting>
  <conditionalFormatting sqref="F1229">
    <cfRule type="expression" dxfId="21202" priority="32620">
      <formula>$I1229=0</formula>
    </cfRule>
  </conditionalFormatting>
  <conditionalFormatting sqref="G1229:H1229">
    <cfRule type="cellIs" dxfId="21201" priority="32617" operator="lessThan">
      <formula>0</formula>
    </cfRule>
    <cfRule type="cellIs" dxfId="21200" priority="32618" operator="lessThan">
      <formula>0</formula>
    </cfRule>
  </conditionalFormatting>
  <conditionalFormatting sqref="I1229">
    <cfRule type="expression" dxfId="21199" priority="32616">
      <formula>$I1229=0</formula>
    </cfRule>
  </conditionalFormatting>
  <conditionalFormatting sqref="J1229">
    <cfRule type="expression" dxfId="21198" priority="32615">
      <formula>$I1229=0</formula>
    </cfRule>
  </conditionalFormatting>
  <conditionalFormatting sqref="K1229">
    <cfRule type="expression" dxfId="21197" priority="32612">
      <formula>$I1229=0</formula>
    </cfRule>
  </conditionalFormatting>
  <conditionalFormatting sqref="M1229">
    <cfRule type="expression" dxfId="21196" priority="32608">
      <formula>$I1229=0</formula>
    </cfRule>
  </conditionalFormatting>
  <conditionalFormatting sqref="N1229:P1229">
    <cfRule type="expression" dxfId="21195" priority="32607">
      <formula>$I1229=0</formula>
    </cfRule>
  </conditionalFormatting>
  <conditionalFormatting sqref="O1229:P1229">
    <cfRule type="cellIs" dxfId="21194" priority="32605" operator="lessThan">
      <formula>0</formula>
    </cfRule>
    <cfRule type="cellIs" dxfId="21193" priority="32606" operator="lessThan">
      <formula>0</formula>
    </cfRule>
  </conditionalFormatting>
  <conditionalFormatting sqref="Q1229">
    <cfRule type="expression" dxfId="21192" priority="32604">
      <formula>$I1229=0</formula>
    </cfRule>
  </conditionalFormatting>
  <conditionalFormatting sqref="R1229:T1229">
    <cfRule type="expression" dxfId="21191" priority="32603">
      <formula>$I1229=0</formula>
    </cfRule>
  </conditionalFormatting>
  <conditionalFormatting sqref="S1229:T1229">
    <cfRule type="cellIs" dxfId="21190" priority="32601" operator="lessThan">
      <formula>0</formula>
    </cfRule>
    <cfRule type="cellIs" dxfId="21189" priority="32602" operator="lessThan">
      <formula>0</formula>
    </cfRule>
  </conditionalFormatting>
  <conditionalFormatting sqref="U1229">
    <cfRule type="expression" dxfId="21188" priority="32600">
      <formula>$I1229=0</formula>
    </cfRule>
  </conditionalFormatting>
  <conditionalFormatting sqref="B1230">
    <cfRule type="expression" dxfId="21187" priority="32599">
      <formula>$I1230=0</formula>
    </cfRule>
  </conditionalFormatting>
  <conditionalFormatting sqref="F1230">
    <cfRule type="expression" dxfId="21186" priority="32598">
      <formula>$I1230=0</formula>
    </cfRule>
  </conditionalFormatting>
  <conditionalFormatting sqref="I1230">
    <cfRule type="expression" dxfId="21185" priority="32597">
      <formula>$I1230=0</formula>
    </cfRule>
  </conditionalFormatting>
  <conditionalFormatting sqref="K1230">
    <cfRule type="expression" dxfId="21184" priority="32596">
      <formula>$I1230=0</formula>
    </cfRule>
  </conditionalFormatting>
  <conditionalFormatting sqref="M1230">
    <cfRule type="expression" dxfId="21183" priority="32595">
      <formula>$I1230=0</formula>
    </cfRule>
  </conditionalFormatting>
  <conditionalFormatting sqref="Q1230">
    <cfRule type="expression" dxfId="21182" priority="32594">
      <formula>$I1230=0</formula>
    </cfRule>
  </conditionalFormatting>
  <conditionalFormatting sqref="U1230">
    <cfRule type="expression" dxfId="21181" priority="32593">
      <formula>$I1230=0</formula>
    </cfRule>
  </conditionalFormatting>
  <conditionalFormatting sqref="B1231">
    <cfRule type="expression" dxfId="21180" priority="32589">
      <formula>$I1231=0</formula>
    </cfRule>
  </conditionalFormatting>
  <conditionalFormatting sqref="C1231:E1231">
    <cfRule type="expression" dxfId="21179" priority="32588">
      <formula>$I1231=0</formula>
    </cfRule>
  </conditionalFormatting>
  <conditionalFormatting sqref="D1231:E1231">
    <cfRule type="cellIs" dxfId="21178" priority="32586" operator="lessThan">
      <formula>0</formula>
    </cfRule>
    <cfRule type="cellIs" dxfId="21177" priority="32587" operator="lessThan">
      <formula>0</formula>
    </cfRule>
  </conditionalFormatting>
  <conditionalFormatting sqref="F1231">
    <cfRule type="expression" dxfId="21176" priority="32585">
      <formula>$I1231=0</formula>
    </cfRule>
  </conditionalFormatting>
  <conditionalFormatting sqref="G1231:H1231">
    <cfRule type="cellIs" dxfId="21175" priority="32582" operator="lessThan">
      <formula>0</formula>
    </cfRule>
    <cfRule type="cellIs" dxfId="21174" priority="32583" operator="lessThan">
      <formula>0</formula>
    </cfRule>
  </conditionalFormatting>
  <conditionalFormatting sqref="I1231">
    <cfRule type="expression" dxfId="21173" priority="32581">
      <formula>$I1231=0</formula>
    </cfRule>
  </conditionalFormatting>
  <conditionalFormatting sqref="J1231">
    <cfRule type="expression" dxfId="21172" priority="32580">
      <formula>$I1231=0</formula>
    </cfRule>
  </conditionalFormatting>
  <conditionalFormatting sqref="K1231">
    <cfRule type="expression" dxfId="21171" priority="32577">
      <formula>$I1231=0</formula>
    </cfRule>
  </conditionalFormatting>
  <conditionalFormatting sqref="M1231">
    <cfRule type="expression" dxfId="21170" priority="32573">
      <formula>$I1231=0</formula>
    </cfRule>
  </conditionalFormatting>
  <conditionalFormatting sqref="N1231:P1231">
    <cfRule type="expression" dxfId="21169" priority="32572">
      <formula>$I1231=0</formula>
    </cfRule>
  </conditionalFormatting>
  <conditionalFormatting sqref="O1231:P1231">
    <cfRule type="cellIs" dxfId="21168" priority="32570" operator="lessThan">
      <formula>0</formula>
    </cfRule>
    <cfRule type="cellIs" dxfId="21167" priority="32571" operator="lessThan">
      <formula>0</formula>
    </cfRule>
  </conditionalFormatting>
  <conditionalFormatting sqref="Q1231">
    <cfRule type="expression" dxfId="21166" priority="32569">
      <formula>$I1231=0</formula>
    </cfRule>
  </conditionalFormatting>
  <conditionalFormatting sqref="R1231:T1231">
    <cfRule type="expression" dxfId="21165" priority="32568">
      <formula>$I1231=0</formula>
    </cfRule>
  </conditionalFormatting>
  <conditionalFormatting sqref="S1231:T1231">
    <cfRule type="cellIs" dxfId="21164" priority="32566" operator="lessThan">
      <formula>0</formula>
    </cfRule>
    <cfRule type="cellIs" dxfId="21163" priority="32567" operator="lessThan">
      <formula>0</formula>
    </cfRule>
  </conditionalFormatting>
  <conditionalFormatting sqref="U1231">
    <cfRule type="expression" dxfId="21162" priority="32565">
      <formula>$I1231=0</formula>
    </cfRule>
  </conditionalFormatting>
  <conditionalFormatting sqref="B1232">
    <cfRule type="expression" dxfId="21161" priority="32564">
      <formula>$I1232=0</formula>
    </cfRule>
  </conditionalFormatting>
  <conditionalFormatting sqref="F1232">
    <cfRule type="expression" dxfId="21160" priority="32563">
      <formula>$I1232=0</formula>
    </cfRule>
  </conditionalFormatting>
  <conditionalFormatting sqref="I1232">
    <cfRule type="expression" dxfId="21159" priority="32562">
      <formula>$I1232=0</formula>
    </cfRule>
  </conditionalFormatting>
  <conditionalFormatting sqref="K1232">
    <cfRule type="expression" dxfId="21158" priority="32561">
      <formula>$I1232=0</formula>
    </cfRule>
  </conditionalFormatting>
  <conditionalFormatting sqref="M1232">
    <cfRule type="expression" dxfId="21157" priority="32560">
      <formula>$I1232=0</formula>
    </cfRule>
  </conditionalFormatting>
  <conditionalFormatting sqref="Q1232">
    <cfRule type="expression" dxfId="21156" priority="32559">
      <formula>$I1232=0</formula>
    </cfRule>
  </conditionalFormatting>
  <conditionalFormatting sqref="U1232">
    <cfRule type="expression" dxfId="21155" priority="32558">
      <formula>$I1232=0</formula>
    </cfRule>
  </conditionalFormatting>
  <conditionalFormatting sqref="B1233">
    <cfRule type="expression" dxfId="21154" priority="32554">
      <formula>$I1233=0</formula>
    </cfRule>
  </conditionalFormatting>
  <conditionalFormatting sqref="C1233:E1233">
    <cfRule type="expression" dxfId="21153" priority="32553">
      <formula>$I1233=0</formula>
    </cfRule>
  </conditionalFormatting>
  <conditionalFormatting sqref="D1233:E1233">
    <cfRule type="cellIs" dxfId="21152" priority="32551" operator="lessThan">
      <formula>0</formula>
    </cfRule>
    <cfRule type="cellIs" dxfId="21151" priority="32552" operator="lessThan">
      <formula>0</formula>
    </cfRule>
  </conditionalFormatting>
  <conditionalFormatting sqref="F1233">
    <cfRule type="expression" dxfId="21150" priority="32550">
      <formula>$I1233=0</formula>
    </cfRule>
  </conditionalFormatting>
  <conditionalFormatting sqref="G1233:H1233">
    <cfRule type="cellIs" dxfId="21149" priority="32547" operator="lessThan">
      <formula>0</formula>
    </cfRule>
    <cfRule type="cellIs" dxfId="21148" priority="32548" operator="lessThan">
      <formula>0</formula>
    </cfRule>
  </conditionalFormatting>
  <conditionalFormatting sqref="I1233">
    <cfRule type="expression" dxfId="21147" priority="32546">
      <formula>$I1233=0</formula>
    </cfRule>
  </conditionalFormatting>
  <conditionalFormatting sqref="J1233">
    <cfRule type="expression" dxfId="21146" priority="32545">
      <formula>$I1233=0</formula>
    </cfRule>
  </conditionalFormatting>
  <conditionalFormatting sqref="K1233">
    <cfRule type="expression" dxfId="21145" priority="32542">
      <formula>$I1233=0</formula>
    </cfRule>
  </conditionalFormatting>
  <conditionalFormatting sqref="M1233">
    <cfRule type="expression" dxfId="21144" priority="32538">
      <formula>$I1233=0</formula>
    </cfRule>
  </conditionalFormatting>
  <conditionalFormatting sqref="N1233:P1233">
    <cfRule type="expression" dxfId="21143" priority="32537">
      <formula>$I1233=0</formula>
    </cfRule>
  </conditionalFormatting>
  <conditionalFormatting sqref="O1233:P1233">
    <cfRule type="cellIs" dxfId="21142" priority="32535" operator="lessThan">
      <formula>0</formula>
    </cfRule>
    <cfRule type="cellIs" dxfId="21141" priority="32536" operator="lessThan">
      <formula>0</formula>
    </cfRule>
  </conditionalFormatting>
  <conditionalFormatting sqref="Q1233">
    <cfRule type="expression" dxfId="21140" priority="32534">
      <formula>$I1233=0</formula>
    </cfRule>
  </conditionalFormatting>
  <conditionalFormatting sqref="R1233:T1233">
    <cfRule type="expression" dxfId="21139" priority="32533">
      <formula>$I1233=0</formula>
    </cfRule>
  </conditionalFormatting>
  <conditionalFormatting sqref="S1233:T1233">
    <cfRule type="cellIs" dxfId="21138" priority="32531" operator="lessThan">
      <formula>0</formula>
    </cfRule>
    <cfRule type="cellIs" dxfId="21137" priority="32532" operator="lessThan">
      <formula>0</formula>
    </cfRule>
  </conditionalFormatting>
  <conditionalFormatting sqref="U1233">
    <cfRule type="expression" dxfId="21136" priority="32530">
      <formula>$I1233=0</formula>
    </cfRule>
  </conditionalFormatting>
  <conditionalFormatting sqref="B1234">
    <cfRule type="expression" dxfId="21135" priority="32529">
      <formula>$I1234=0</formula>
    </cfRule>
  </conditionalFormatting>
  <conditionalFormatting sqref="F1234">
    <cfRule type="expression" dxfId="21134" priority="32528">
      <formula>$I1234=0</formula>
    </cfRule>
  </conditionalFormatting>
  <conditionalFormatting sqref="I1234">
    <cfRule type="expression" dxfId="21133" priority="32527">
      <formula>$I1234=0</formula>
    </cfRule>
  </conditionalFormatting>
  <conditionalFormatting sqref="K1234">
    <cfRule type="expression" dxfId="21132" priority="32526">
      <formula>$I1234=0</formula>
    </cfRule>
  </conditionalFormatting>
  <conditionalFormatting sqref="M1234">
    <cfRule type="expression" dxfId="21131" priority="32525">
      <formula>$I1234=0</formula>
    </cfRule>
  </conditionalFormatting>
  <conditionalFormatting sqref="Q1234">
    <cfRule type="expression" dxfId="21130" priority="32524">
      <formula>$I1234=0</formula>
    </cfRule>
  </conditionalFormatting>
  <conditionalFormatting sqref="U1234">
    <cfRule type="expression" dxfId="21129" priority="32523">
      <formula>$I1234=0</formula>
    </cfRule>
  </conditionalFormatting>
  <conditionalFormatting sqref="B1235">
    <cfRule type="expression" dxfId="21128" priority="32519">
      <formula>$I1235=0</formula>
    </cfRule>
  </conditionalFormatting>
  <conditionalFormatting sqref="C1235:E1235">
    <cfRule type="expression" dxfId="21127" priority="32518">
      <formula>$I1235=0</formula>
    </cfRule>
  </conditionalFormatting>
  <conditionalFormatting sqref="D1235:E1235">
    <cfRule type="cellIs" dxfId="21126" priority="32516" operator="lessThan">
      <formula>0</formula>
    </cfRule>
    <cfRule type="cellIs" dxfId="21125" priority="32517" operator="lessThan">
      <formula>0</formula>
    </cfRule>
  </conditionalFormatting>
  <conditionalFormatting sqref="F1235">
    <cfRule type="expression" dxfId="21124" priority="32515">
      <formula>$I1235=0</formula>
    </cfRule>
  </conditionalFormatting>
  <conditionalFormatting sqref="G1235:H1235">
    <cfRule type="cellIs" dxfId="21123" priority="32512" operator="lessThan">
      <formula>0</formula>
    </cfRule>
    <cfRule type="cellIs" dxfId="21122" priority="32513" operator="lessThan">
      <formula>0</formula>
    </cfRule>
  </conditionalFormatting>
  <conditionalFormatting sqref="I1235">
    <cfRule type="expression" dxfId="21121" priority="32511">
      <formula>$I1235=0</formula>
    </cfRule>
  </conditionalFormatting>
  <conditionalFormatting sqref="J1235">
    <cfRule type="expression" dxfId="21120" priority="32510">
      <formula>$I1235=0</formula>
    </cfRule>
  </conditionalFormatting>
  <conditionalFormatting sqref="K1235">
    <cfRule type="expression" dxfId="21119" priority="32507">
      <formula>$I1235=0</formula>
    </cfRule>
  </conditionalFormatting>
  <conditionalFormatting sqref="M1235">
    <cfRule type="expression" dxfId="21118" priority="32503">
      <formula>$I1235=0</formula>
    </cfRule>
  </conditionalFormatting>
  <conditionalFormatting sqref="N1235:P1235">
    <cfRule type="expression" dxfId="21117" priority="32502">
      <formula>$I1235=0</formula>
    </cfRule>
  </conditionalFormatting>
  <conditionalFormatting sqref="O1235:P1235">
    <cfRule type="cellIs" dxfId="21116" priority="32500" operator="lessThan">
      <formula>0</formula>
    </cfRule>
    <cfRule type="cellIs" dxfId="21115" priority="32501" operator="lessThan">
      <formula>0</formula>
    </cfRule>
  </conditionalFormatting>
  <conditionalFormatting sqref="Q1235">
    <cfRule type="expression" dxfId="21114" priority="32499">
      <formula>$I1235=0</formula>
    </cfRule>
  </conditionalFormatting>
  <conditionalFormatting sqref="R1235:T1235">
    <cfRule type="expression" dxfId="21113" priority="32498">
      <formula>$I1235=0</formula>
    </cfRule>
  </conditionalFormatting>
  <conditionalFormatting sqref="S1235:T1235">
    <cfRule type="cellIs" dxfId="21112" priority="32496" operator="lessThan">
      <formula>0</formula>
    </cfRule>
    <cfRule type="cellIs" dxfId="21111" priority="32497" operator="lessThan">
      <formula>0</formula>
    </cfRule>
  </conditionalFormatting>
  <conditionalFormatting sqref="U1235">
    <cfRule type="expression" dxfId="21110" priority="32495">
      <formula>$I1235=0</formula>
    </cfRule>
  </conditionalFormatting>
  <conditionalFormatting sqref="B1236">
    <cfRule type="expression" dxfId="21109" priority="32494">
      <formula>$I1236=0</formula>
    </cfRule>
  </conditionalFormatting>
  <conditionalFormatting sqref="F1236">
    <cfRule type="expression" dxfId="21108" priority="32493">
      <formula>$I1236=0</formula>
    </cfRule>
  </conditionalFormatting>
  <conditionalFormatting sqref="I1236">
    <cfRule type="expression" dxfId="21107" priority="32492">
      <formula>$I1236=0</formula>
    </cfRule>
  </conditionalFormatting>
  <conditionalFormatting sqref="K1236">
    <cfRule type="expression" dxfId="21106" priority="32491">
      <formula>$I1236=0</formula>
    </cfRule>
  </conditionalFormatting>
  <conditionalFormatting sqref="M1236">
    <cfRule type="expression" dxfId="21105" priority="32490">
      <formula>$I1236=0</formula>
    </cfRule>
  </conditionalFormatting>
  <conditionalFormatting sqref="Q1236">
    <cfRule type="expression" dxfId="21104" priority="32489">
      <formula>$I1236=0</formula>
    </cfRule>
  </conditionalFormatting>
  <conditionalFormatting sqref="U1236">
    <cfRule type="expression" dxfId="21103" priority="32488">
      <formula>$I1236=0</formula>
    </cfRule>
  </conditionalFormatting>
  <conditionalFormatting sqref="B1237">
    <cfRule type="expression" dxfId="21102" priority="32484">
      <formula>$I1237=0</formula>
    </cfRule>
  </conditionalFormatting>
  <conditionalFormatting sqref="C1237:E1237">
    <cfRule type="expression" dxfId="21101" priority="32483">
      <formula>$I1237=0</formula>
    </cfRule>
  </conditionalFormatting>
  <conditionalFormatting sqref="D1237:E1237">
    <cfRule type="cellIs" dxfId="21100" priority="32481" operator="lessThan">
      <formula>0</formula>
    </cfRule>
    <cfRule type="cellIs" dxfId="21099" priority="32482" operator="lessThan">
      <formula>0</formula>
    </cfRule>
  </conditionalFormatting>
  <conditionalFormatting sqref="F1237">
    <cfRule type="expression" dxfId="21098" priority="32480">
      <formula>$I1237=0</formula>
    </cfRule>
  </conditionalFormatting>
  <conditionalFormatting sqref="G1237:H1237">
    <cfRule type="cellIs" dxfId="21097" priority="32477" operator="lessThan">
      <formula>0</formula>
    </cfRule>
    <cfRule type="cellIs" dxfId="21096" priority="32478" operator="lessThan">
      <formula>0</formula>
    </cfRule>
  </conditionalFormatting>
  <conditionalFormatting sqref="I1237">
    <cfRule type="expression" dxfId="21095" priority="32476">
      <formula>$I1237=0</formula>
    </cfRule>
  </conditionalFormatting>
  <conditionalFormatting sqref="J1237">
    <cfRule type="expression" dxfId="21094" priority="32475">
      <formula>$I1237=0</formula>
    </cfRule>
  </conditionalFormatting>
  <conditionalFormatting sqref="K1237">
    <cfRule type="expression" dxfId="21093" priority="32472">
      <formula>$I1237=0</formula>
    </cfRule>
  </conditionalFormatting>
  <conditionalFormatting sqref="M1237">
    <cfRule type="expression" dxfId="21092" priority="32468">
      <formula>$I1237=0</formula>
    </cfRule>
  </conditionalFormatting>
  <conditionalFormatting sqref="N1237:P1237">
    <cfRule type="expression" dxfId="21091" priority="32467">
      <formula>$I1237=0</formula>
    </cfRule>
  </conditionalFormatting>
  <conditionalFormatting sqref="O1237:P1237">
    <cfRule type="cellIs" dxfId="21090" priority="32465" operator="lessThan">
      <formula>0</formula>
    </cfRule>
    <cfRule type="cellIs" dxfId="21089" priority="32466" operator="lessThan">
      <formula>0</formula>
    </cfRule>
  </conditionalFormatting>
  <conditionalFormatting sqref="Q1237">
    <cfRule type="expression" dxfId="21088" priority="32464">
      <formula>$I1237=0</formula>
    </cfRule>
  </conditionalFormatting>
  <conditionalFormatting sqref="R1237:T1237">
    <cfRule type="expression" dxfId="21087" priority="32463">
      <formula>$I1237=0</formula>
    </cfRule>
  </conditionalFormatting>
  <conditionalFormatting sqref="S1237:T1237">
    <cfRule type="cellIs" dxfId="21086" priority="32461" operator="lessThan">
      <formula>0</formula>
    </cfRule>
    <cfRule type="cellIs" dxfId="21085" priority="32462" operator="lessThan">
      <formula>0</formula>
    </cfRule>
  </conditionalFormatting>
  <conditionalFormatting sqref="U1237">
    <cfRule type="expression" dxfId="21084" priority="32460">
      <formula>$I1237=0</formula>
    </cfRule>
  </conditionalFormatting>
  <conditionalFormatting sqref="B1238">
    <cfRule type="expression" dxfId="21083" priority="32459">
      <formula>$I1238=0</formula>
    </cfRule>
  </conditionalFormatting>
  <conditionalFormatting sqref="F1238">
    <cfRule type="expression" dxfId="21082" priority="32458">
      <formula>$I1238=0</formula>
    </cfRule>
  </conditionalFormatting>
  <conditionalFormatting sqref="I1238">
    <cfRule type="expression" dxfId="21081" priority="32457">
      <formula>$I1238=0</formula>
    </cfRule>
  </conditionalFormatting>
  <conditionalFormatting sqref="K1238">
    <cfRule type="expression" dxfId="21080" priority="32456">
      <formula>$I1238=0</formula>
    </cfRule>
  </conditionalFormatting>
  <conditionalFormatting sqref="M1238">
    <cfRule type="expression" dxfId="21079" priority="32455">
      <formula>$I1238=0</formula>
    </cfRule>
  </conditionalFormatting>
  <conditionalFormatting sqref="Q1238">
    <cfRule type="expression" dxfId="21078" priority="32454">
      <formula>$I1238=0</formula>
    </cfRule>
  </conditionalFormatting>
  <conditionalFormatting sqref="U1238">
    <cfRule type="expression" dxfId="21077" priority="32453">
      <formula>$I1238=0</formula>
    </cfRule>
  </conditionalFormatting>
  <conditionalFormatting sqref="B1239">
    <cfRule type="expression" dxfId="21076" priority="32449">
      <formula>$I1239=0</formula>
    </cfRule>
  </conditionalFormatting>
  <conditionalFormatting sqref="C1239:E1239">
    <cfRule type="expression" dxfId="21075" priority="32448">
      <formula>$I1239=0</formula>
    </cfRule>
  </conditionalFormatting>
  <conditionalFormatting sqref="D1239:E1239">
    <cfRule type="cellIs" dxfId="21074" priority="32446" operator="lessThan">
      <formula>0</formula>
    </cfRule>
    <cfRule type="cellIs" dxfId="21073" priority="32447" operator="lessThan">
      <formula>0</formula>
    </cfRule>
  </conditionalFormatting>
  <conditionalFormatting sqref="F1239">
    <cfRule type="expression" dxfId="21072" priority="32445">
      <formula>$I1239=0</formula>
    </cfRule>
  </conditionalFormatting>
  <conditionalFormatting sqref="G1239:H1239">
    <cfRule type="cellIs" dxfId="21071" priority="32442" operator="lessThan">
      <formula>0</formula>
    </cfRule>
    <cfRule type="cellIs" dxfId="21070" priority="32443" operator="lessThan">
      <formula>0</formula>
    </cfRule>
  </conditionalFormatting>
  <conditionalFormatting sqref="I1239">
    <cfRule type="expression" dxfId="21069" priority="32441">
      <formula>$I1239=0</formula>
    </cfRule>
  </conditionalFormatting>
  <conditionalFormatting sqref="J1239">
    <cfRule type="expression" dxfId="21068" priority="32440">
      <formula>$I1239=0</formula>
    </cfRule>
  </conditionalFormatting>
  <conditionalFormatting sqref="K1239">
    <cfRule type="expression" dxfId="21067" priority="32437">
      <formula>$I1239=0</formula>
    </cfRule>
  </conditionalFormatting>
  <conditionalFormatting sqref="M1239">
    <cfRule type="expression" dxfId="21066" priority="32433">
      <formula>$I1239=0</formula>
    </cfRule>
  </conditionalFormatting>
  <conditionalFormatting sqref="N1239:P1239">
    <cfRule type="expression" dxfId="21065" priority="32432">
      <formula>$I1239=0</formula>
    </cfRule>
  </conditionalFormatting>
  <conditionalFormatting sqref="O1239:P1239">
    <cfRule type="cellIs" dxfId="21064" priority="32430" operator="lessThan">
      <formula>0</formula>
    </cfRule>
    <cfRule type="cellIs" dxfId="21063" priority="32431" operator="lessThan">
      <formula>0</formula>
    </cfRule>
  </conditionalFormatting>
  <conditionalFormatting sqref="Q1239">
    <cfRule type="expression" dxfId="21062" priority="32429">
      <formula>$I1239=0</formula>
    </cfRule>
  </conditionalFormatting>
  <conditionalFormatting sqref="R1239:T1239">
    <cfRule type="expression" dxfId="21061" priority="32428">
      <formula>$I1239=0</formula>
    </cfRule>
  </conditionalFormatting>
  <conditionalFormatting sqref="S1239:T1239">
    <cfRule type="cellIs" dxfId="21060" priority="32426" operator="lessThan">
      <formula>0</formula>
    </cfRule>
    <cfRule type="cellIs" dxfId="21059" priority="32427" operator="lessThan">
      <formula>0</formula>
    </cfRule>
  </conditionalFormatting>
  <conditionalFormatting sqref="U1239">
    <cfRule type="expression" dxfId="21058" priority="32425">
      <formula>$I1239=0</formula>
    </cfRule>
  </conditionalFormatting>
  <conditionalFormatting sqref="B1240">
    <cfRule type="expression" dxfId="21057" priority="32424">
      <formula>$I1240=0</formula>
    </cfRule>
  </conditionalFormatting>
  <conditionalFormatting sqref="F1240">
    <cfRule type="expression" dxfId="21056" priority="32423">
      <formula>$I1240=0</formula>
    </cfRule>
  </conditionalFormatting>
  <conditionalFormatting sqref="I1240">
    <cfRule type="expression" dxfId="21055" priority="32422">
      <formula>$I1240=0</formula>
    </cfRule>
  </conditionalFormatting>
  <conditionalFormatting sqref="K1240">
    <cfRule type="expression" dxfId="21054" priority="32421">
      <formula>$I1240=0</formula>
    </cfRule>
  </conditionalFormatting>
  <conditionalFormatting sqref="M1240">
    <cfRule type="expression" dxfId="21053" priority="32420">
      <formula>$I1240=0</formula>
    </cfRule>
  </conditionalFormatting>
  <conditionalFormatting sqref="Q1240">
    <cfRule type="expression" dxfId="21052" priority="32419">
      <formula>$I1240=0</formula>
    </cfRule>
  </conditionalFormatting>
  <conditionalFormatting sqref="U1240">
    <cfRule type="expression" dxfId="21051" priority="32418">
      <formula>$I1240=0</formula>
    </cfRule>
  </conditionalFormatting>
  <conditionalFormatting sqref="B1241">
    <cfRule type="expression" dxfId="21050" priority="32414">
      <formula>$I1241=0</formula>
    </cfRule>
  </conditionalFormatting>
  <conditionalFormatting sqref="C1241:E1241">
    <cfRule type="expression" dxfId="21049" priority="32413">
      <formula>$I1241=0</formula>
    </cfRule>
  </conditionalFormatting>
  <conditionalFormatting sqref="D1241:E1241">
    <cfRule type="cellIs" dxfId="21048" priority="32411" operator="lessThan">
      <formula>0</formula>
    </cfRule>
    <cfRule type="cellIs" dxfId="21047" priority="32412" operator="lessThan">
      <formula>0</formula>
    </cfRule>
  </conditionalFormatting>
  <conditionalFormatting sqref="F1241">
    <cfRule type="expression" dxfId="21046" priority="32410">
      <formula>$I1241=0</formula>
    </cfRule>
  </conditionalFormatting>
  <conditionalFormatting sqref="G1241:H1241">
    <cfRule type="cellIs" dxfId="21045" priority="32407" operator="lessThan">
      <formula>0</formula>
    </cfRule>
    <cfRule type="cellIs" dxfId="21044" priority="32408" operator="lessThan">
      <formula>0</formula>
    </cfRule>
  </conditionalFormatting>
  <conditionalFormatting sqref="I1241">
    <cfRule type="expression" dxfId="21043" priority="32406">
      <formula>$I1241=0</formula>
    </cfRule>
  </conditionalFormatting>
  <conditionalFormatting sqref="J1241">
    <cfRule type="expression" dxfId="21042" priority="32405">
      <formula>$I1241=0</formula>
    </cfRule>
  </conditionalFormatting>
  <conditionalFormatting sqref="K1241">
    <cfRule type="expression" dxfId="21041" priority="32402">
      <formula>$I1241=0</formula>
    </cfRule>
  </conditionalFormatting>
  <conditionalFormatting sqref="M1241">
    <cfRule type="expression" dxfId="21040" priority="32398">
      <formula>$I1241=0</formula>
    </cfRule>
  </conditionalFormatting>
  <conditionalFormatting sqref="N1241:P1241">
    <cfRule type="expression" dxfId="21039" priority="32397">
      <formula>$I1241=0</formula>
    </cfRule>
  </conditionalFormatting>
  <conditionalFormatting sqref="O1241:P1241">
    <cfRule type="cellIs" dxfId="21038" priority="32395" operator="lessThan">
      <formula>0</formula>
    </cfRule>
    <cfRule type="cellIs" dxfId="21037" priority="32396" operator="lessThan">
      <formula>0</formula>
    </cfRule>
  </conditionalFormatting>
  <conditionalFormatting sqref="Q1241">
    <cfRule type="expression" dxfId="21036" priority="32394">
      <formula>$I1241=0</formula>
    </cfRule>
  </conditionalFormatting>
  <conditionalFormatting sqref="R1241:T1241">
    <cfRule type="expression" dxfId="21035" priority="32393">
      <formula>$I1241=0</formula>
    </cfRule>
  </conditionalFormatting>
  <conditionalFormatting sqref="S1241:T1241">
    <cfRule type="cellIs" dxfId="21034" priority="32391" operator="lessThan">
      <formula>0</formula>
    </cfRule>
    <cfRule type="cellIs" dxfId="21033" priority="32392" operator="lessThan">
      <formula>0</formula>
    </cfRule>
  </conditionalFormatting>
  <conditionalFormatting sqref="U1241">
    <cfRule type="expression" dxfId="21032" priority="32390">
      <formula>$I1241=0</formula>
    </cfRule>
  </conditionalFormatting>
  <conditionalFormatting sqref="B1242">
    <cfRule type="expression" dxfId="21031" priority="32389">
      <formula>$I1242=0</formula>
    </cfRule>
  </conditionalFormatting>
  <conditionalFormatting sqref="F1242">
    <cfRule type="expression" dxfId="21030" priority="32388">
      <formula>$I1242=0</formula>
    </cfRule>
  </conditionalFormatting>
  <conditionalFormatting sqref="I1242">
    <cfRule type="expression" dxfId="21029" priority="32387">
      <formula>$I1242=0</formula>
    </cfRule>
  </conditionalFormatting>
  <conditionalFormatting sqref="K1242">
    <cfRule type="expression" dxfId="21028" priority="32386">
      <formula>$I1242=0</formula>
    </cfRule>
  </conditionalFormatting>
  <conditionalFormatting sqref="M1242">
    <cfRule type="expression" dxfId="21027" priority="32385">
      <formula>$I1242=0</formula>
    </cfRule>
  </conditionalFormatting>
  <conditionalFormatting sqref="Q1242">
    <cfRule type="expression" dxfId="21026" priority="32384">
      <formula>$I1242=0</formula>
    </cfRule>
  </conditionalFormatting>
  <conditionalFormatting sqref="U1242">
    <cfRule type="expression" dxfId="21025" priority="32383">
      <formula>$I1242=0</formula>
    </cfRule>
  </conditionalFormatting>
  <conditionalFormatting sqref="B1243">
    <cfRule type="expression" dxfId="21024" priority="32379">
      <formula>$I1243=0</formula>
    </cfRule>
  </conditionalFormatting>
  <conditionalFormatting sqref="C1243:E1243">
    <cfRule type="expression" dxfId="21023" priority="32378">
      <formula>$I1243=0</formula>
    </cfRule>
  </conditionalFormatting>
  <conditionalFormatting sqref="D1243:E1243">
    <cfRule type="cellIs" dxfId="21022" priority="32376" operator="lessThan">
      <formula>0</formula>
    </cfRule>
    <cfRule type="cellIs" dxfId="21021" priority="32377" operator="lessThan">
      <formula>0</formula>
    </cfRule>
  </conditionalFormatting>
  <conditionalFormatting sqref="F1243">
    <cfRule type="expression" dxfId="21020" priority="32375">
      <formula>$I1243=0</formula>
    </cfRule>
  </conditionalFormatting>
  <conditionalFormatting sqref="G1243:H1243">
    <cfRule type="cellIs" dxfId="21019" priority="32372" operator="lessThan">
      <formula>0</formula>
    </cfRule>
    <cfRule type="cellIs" dxfId="21018" priority="32373" operator="lessThan">
      <formula>0</formula>
    </cfRule>
  </conditionalFormatting>
  <conditionalFormatting sqref="I1243">
    <cfRule type="expression" dxfId="21017" priority="32371">
      <formula>$I1243=0</formula>
    </cfRule>
  </conditionalFormatting>
  <conditionalFormatting sqref="J1243">
    <cfRule type="expression" dxfId="21016" priority="32370">
      <formula>$I1243=0</formula>
    </cfRule>
  </conditionalFormatting>
  <conditionalFormatting sqref="K1243">
    <cfRule type="expression" dxfId="21015" priority="32367">
      <formula>$I1243=0</formula>
    </cfRule>
  </conditionalFormatting>
  <conditionalFormatting sqref="M1243">
    <cfRule type="expression" dxfId="21014" priority="32363">
      <formula>$I1243=0</formula>
    </cfRule>
  </conditionalFormatting>
  <conditionalFormatting sqref="N1243:P1243">
    <cfRule type="expression" dxfId="21013" priority="32362">
      <formula>$I1243=0</formula>
    </cfRule>
  </conditionalFormatting>
  <conditionalFormatting sqref="O1243:P1243">
    <cfRule type="cellIs" dxfId="21012" priority="32360" operator="lessThan">
      <formula>0</formula>
    </cfRule>
    <cfRule type="cellIs" dxfId="21011" priority="32361" operator="lessThan">
      <formula>0</formula>
    </cfRule>
  </conditionalFormatting>
  <conditionalFormatting sqref="Q1243">
    <cfRule type="expression" dxfId="21010" priority="32359">
      <formula>$I1243=0</formula>
    </cfRule>
  </conditionalFormatting>
  <conditionalFormatting sqref="R1243:T1243">
    <cfRule type="expression" dxfId="21009" priority="32358">
      <formula>$I1243=0</formula>
    </cfRule>
  </conditionalFormatting>
  <conditionalFormatting sqref="S1243:T1243">
    <cfRule type="cellIs" dxfId="21008" priority="32356" operator="lessThan">
      <formula>0</formula>
    </cfRule>
    <cfRule type="cellIs" dxfId="21007" priority="32357" operator="lessThan">
      <formula>0</formula>
    </cfRule>
  </conditionalFormatting>
  <conditionalFormatting sqref="U1243">
    <cfRule type="expression" dxfId="21006" priority="32355">
      <formula>$I1243=0</formula>
    </cfRule>
  </conditionalFormatting>
  <conditionalFormatting sqref="B1244">
    <cfRule type="expression" dxfId="21005" priority="32354">
      <formula>$I1244=0</formula>
    </cfRule>
  </conditionalFormatting>
  <conditionalFormatting sqref="F1244">
    <cfRule type="expression" dxfId="21004" priority="32353">
      <formula>$I1244=0</formula>
    </cfRule>
  </conditionalFormatting>
  <conditionalFormatting sqref="I1244">
    <cfRule type="expression" dxfId="21003" priority="32352">
      <formula>$I1244=0</formula>
    </cfRule>
  </conditionalFormatting>
  <conditionalFormatting sqref="K1244">
    <cfRule type="expression" dxfId="21002" priority="32351">
      <formula>$I1244=0</formula>
    </cfRule>
  </conditionalFormatting>
  <conditionalFormatting sqref="M1244">
    <cfRule type="expression" dxfId="21001" priority="32350">
      <formula>$I1244=0</formula>
    </cfRule>
  </conditionalFormatting>
  <conditionalFormatting sqref="Q1244">
    <cfRule type="expression" dxfId="21000" priority="32349">
      <formula>$I1244=0</formula>
    </cfRule>
  </conditionalFormatting>
  <conditionalFormatting sqref="U1244">
    <cfRule type="expression" dxfId="20999" priority="32348">
      <formula>$I1244=0</formula>
    </cfRule>
  </conditionalFormatting>
  <conditionalFormatting sqref="B1245">
    <cfRule type="expression" dxfId="20998" priority="32344">
      <formula>$I1245=0</formula>
    </cfRule>
  </conditionalFormatting>
  <conditionalFormatting sqref="C1245:E1245">
    <cfRule type="expression" dxfId="20997" priority="32343">
      <formula>$I1245=0</formula>
    </cfRule>
  </conditionalFormatting>
  <conditionalFormatting sqref="D1245:E1245">
    <cfRule type="cellIs" dxfId="20996" priority="32341" operator="lessThan">
      <formula>0</formula>
    </cfRule>
    <cfRule type="cellIs" dxfId="20995" priority="32342" operator="lessThan">
      <formula>0</formula>
    </cfRule>
  </conditionalFormatting>
  <conditionalFormatting sqref="F1245">
    <cfRule type="expression" dxfId="20994" priority="32340">
      <formula>$I1245=0</formula>
    </cfRule>
  </conditionalFormatting>
  <conditionalFormatting sqref="G1245:H1245">
    <cfRule type="cellIs" dxfId="20993" priority="32337" operator="lessThan">
      <formula>0</formula>
    </cfRule>
    <cfRule type="cellIs" dxfId="20992" priority="32338" operator="lessThan">
      <formula>0</formula>
    </cfRule>
  </conditionalFormatting>
  <conditionalFormatting sqref="I1245">
    <cfRule type="expression" dxfId="20991" priority="32336">
      <formula>$I1245=0</formula>
    </cfRule>
  </conditionalFormatting>
  <conditionalFormatting sqref="J1245">
    <cfRule type="expression" dxfId="20990" priority="32335">
      <formula>$I1245=0</formula>
    </cfRule>
  </conditionalFormatting>
  <conditionalFormatting sqref="K1245">
    <cfRule type="expression" dxfId="20989" priority="32332">
      <formula>$I1245=0</formula>
    </cfRule>
  </conditionalFormatting>
  <conditionalFormatting sqref="M1245">
    <cfRule type="expression" dxfId="20988" priority="32328">
      <formula>$I1245=0</formula>
    </cfRule>
  </conditionalFormatting>
  <conditionalFormatting sqref="N1245:P1245">
    <cfRule type="expression" dxfId="20987" priority="32327">
      <formula>$I1245=0</formula>
    </cfRule>
  </conditionalFormatting>
  <conditionalFormatting sqref="O1245:P1245">
    <cfRule type="cellIs" dxfId="20986" priority="32325" operator="lessThan">
      <formula>0</formula>
    </cfRule>
    <cfRule type="cellIs" dxfId="20985" priority="32326" operator="lessThan">
      <formula>0</formula>
    </cfRule>
  </conditionalFormatting>
  <conditionalFormatting sqref="Q1245">
    <cfRule type="expression" dxfId="20984" priority="32324">
      <formula>$I1245=0</formula>
    </cfRule>
  </conditionalFormatting>
  <conditionalFormatting sqref="R1245:T1245">
    <cfRule type="expression" dxfId="20983" priority="32323">
      <formula>$I1245=0</formula>
    </cfRule>
  </conditionalFormatting>
  <conditionalFormatting sqref="S1245:T1245">
    <cfRule type="cellIs" dxfId="20982" priority="32321" operator="lessThan">
      <formula>0</formula>
    </cfRule>
    <cfRule type="cellIs" dxfId="20981" priority="32322" operator="lessThan">
      <formula>0</formula>
    </cfRule>
  </conditionalFormatting>
  <conditionalFormatting sqref="U1245">
    <cfRule type="expression" dxfId="20980" priority="32320">
      <formula>$I1245=0</formula>
    </cfRule>
  </conditionalFormatting>
  <conditionalFormatting sqref="B1246">
    <cfRule type="expression" dxfId="20979" priority="32319">
      <formula>$I1246=0</formula>
    </cfRule>
  </conditionalFormatting>
  <conditionalFormatting sqref="F1246">
    <cfRule type="expression" dxfId="20978" priority="32318">
      <formula>$I1246=0</formula>
    </cfRule>
  </conditionalFormatting>
  <conditionalFormatting sqref="I1246">
    <cfRule type="expression" dxfId="20977" priority="32317">
      <formula>$I1246=0</formula>
    </cfRule>
  </conditionalFormatting>
  <conditionalFormatting sqref="K1246">
    <cfRule type="expression" dxfId="20976" priority="32316">
      <formula>$I1246=0</formula>
    </cfRule>
  </conditionalFormatting>
  <conditionalFormatting sqref="M1246">
    <cfRule type="expression" dxfId="20975" priority="32315">
      <formula>$I1246=0</formula>
    </cfRule>
  </conditionalFormatting>
  <conditionalFormatting sqref="Q1246">
    <cfRule type="expression" dxfId="20974" priority="32314">
      <formula>$I1246=0</formula>
    </cfRule>
  </conditionalFormatting>
  <conditionalFormatting sqref="U1246">
    <cfRule type="expression" dxfId="20973" priority="32313">
      <formula>$I1246=0</formula>
    </cfRule>
  </conditionalFormatting>
  <conditionalFormatting sqref="B1247">
    <cfRule type="expression" dxfId="20972" priority="32309">
      <formula>$I1247=0</formula>
    </cfRule>
  </conditionalFormatting>
  <conditionalFormatting sqref="C1247:E1247">
    <cfRule type="expression" dxfId="20971" priority="32308">
      <formula>$I1247=0</formula>
    </cfRule>
  </conditionalFormatting>
  <conditionalFormatting sqref="D1247:E1247">
    <cfRule type="cellIs" dxfId="20970" priority="32306" operator="lessThan">
      <formula>0</formula>
    </cfRule>
    <cfRule type="cellIs" dxfId="20969" priority="32307" operator="lessThan">
      <formula>0</formula>
    </cfRule>
  </conditionalFormatting>
  <conditionalFormatting sqref="F1247">
    <cfRule type="expression" dxfId="20968" priority="32305">
      <formula>$I1247=0</formula>
    </cfRule>
  </conditionalFormatting>
  <conditionalFormatting sqref="G1247:H1247">
    <cfRule type="cellIs" dxfId="20967" priority="32302" operator="lessThan">
      <formula>0</formula>
    </cfRule>
    <cfRule type="cellIs" dxfId="20966" priority="32303" operator="lessThan">
      <formula>0</formula>
    </cfRule>
  </conditionalFormatting>
  <conditionalFormatting sqref="I1247">
    <cfRule type="expression" dxfId="20965" priority="32301">
      <formula>$I1247=0</formula>
    </cfRule>
  </conditionalFormatting>
  <conditionalFormatting sqref="J1247">
    <cfRule type="expression" dxfId="20964" priority="32300">
      <formula>$I1247=0</formula>
    </cfRule>
  </conditionalFormatting>
  <conditionalFormatting sqref="K1247">
    <cfRule type="expression" dxfId="20963" priority="32297">
      <formula>$I1247=0</formula>
    </cfRule>
  </conditionalFormatting>
  <conditionalFormatting sqref="M1247">
    <cfRule type="expression" dxfId="20962" priority="32293">
      <formula>$I1247=0</formula>
    </cfRule>
  </conditionalFormatting>
  <conditionalFormatting sqref="N1247:P1247">
    <cfRule type="expression" dxfId="20961" priority="32292">
      <formula>$I1247=0</formula>
    </cfRule>
  </conditionalFormatting>
  <conditionalFormatting sqref="O1247:P1247">
    <cfRule type="cellIs" dxfId="20960" priority="32290" operator="lessThan">
      <formula>0</formula>
    </cfRule>
    <cfRule type="cellIs" dxfId="20959" priority="32291" operator="lessThan">
      <formula>0</formula>
    </cfRule>
  </conditionalFormatting>
  <conditionalFormatting sqref="Q1247">
    <cfRule type="expression" dxfId="20958" priority="32289">
      <formula>$I1247=0</formula>
    </cfRule>
  </conditionalFormatting>
  <conditionalFormatting sqref="R1247:T1247">
    <cfRule type="expression" dxfId="20957" priority="32288">
      <formula>$I1247=0</formula>
    </cfRule>
  </conditionalFormatting>
  <conditionalFormatting sqref="S1247:T1247">
    <cfRule type="cellIs" dxfId="20956" priority="32286" operator="lessThan">
      <formula>0</formula>
    </cfRule>
    <cfRule type="cellIs" dxfId="20955" priority="32287" operator="lessThan">
      <formula>0</formula>
    </cfRule>
  </conditionalFormatting>
  <conditionalFormatting sqref="U1247">
    <cfRule type="expression" dxfId="20954" priority="32285">
      <formula>$I1247=0</formula>
    </cfRule>
  </conditionalFormatting>
  <conditionalFormatting sqref="B1248">
    <cfRule type="expression" dxfId="20953" priority="32284">
      <formula>$I1248=0</formula>
    </cfRule>
  </conditionalFormatting>
  <conditionalFormatting sqref="F1248">
    <cfRule type="expression" dxfId="20952" priority="32283">
      <formula>$I1248=0</formula>
    </cfRule>
  </conditionalFormatting>
  <conditionalFormatting sqref="I1248">
    <cfRule type="expression" dxfId="20951" priority="32282">
      <formula>$I1248=0</formula>
    </cfRule>
  </conditionalFormatting>
  <conditionalFormatting sqref="K1248">
    <cfRule type="expression" dxfId="20950" priority="32281">
      <formula>$I1248=0</formula>
    </cfRule>
  </conditionalFormatting>
  <conditionalFormatting sqref="M1248">
    <cfRule type="expression" dxfId="20949" priority="32280">
      <formula>$I1248=0</formula>
    </cfRule>
  </conditionalFormatting>
  <conditionalFormatting sqref="Q1248">
    <cfRule type="expression" dxfId="20948" priority="32279">
      <formula>$I1248=0</formula>
    </cfRule>
  </conditionalFormatting>
  <conditionalFormatting sqref="U1248">
    <cfRule type="expression" dxfId="20947" priority="32278">
      <formula>$I1248=0</formula>
    </cfRule>
  </conditionalFormatting>
  <conditionalFormatting sqref="B1249">
    <cfRule type="expression" dxfId="20946" priority="32274">
      <formula>$I1249=0</formula>
    </cfRule>
  </conditionalFormatting>
  <conditionalFormatting sqref="C1249:E1249">
    <cfRule type="expression" dxfId="20945" priority="32273">
      <formula>$I1249=0</formula>
    </cfRule>
  </conditionalFormatting>
  <conditionalFormatting sqref="D1249:E1249">
    <cfRule type="cellIs" dxfId="20944" priority="32271" operator="lessThan">
      <formula>0</formula>
    </cfRule>
    <cfRule type="cellIs" dxfId="20943" priority="32272" operator="lessThan">
      <formula>0</formula>
    </cfRule>
  </conditionalFormatting>
  <conditionalFormatting sqref="F1249">
    <cfRule type="expression" dxfId="20942" priority="32270">
      <formula>$I1249=0</formula>
    </cfRule>
  </conditionalFormatting>
  <conditionalFormatting sqref="G1249:H1249">
    <cfRule type="cellIs" dxfId="20941" priority="32267" operator="lessThan">
      <formula>0</formula>
    </cfRule>
    <cfRule type="cellIs" dxfId="20940" priority="32268" operator="lessThan">
      <formula>0</formula>
    </cfRule>
  </conditionalFormatting>
  <conditionalFormatting sqref="I1249">
    <cfRule type="expression" dxfId="20939" priority="32266">
      <formula>$I1249=0</formula>
    </cfRule>
  </conditionalFormatting>
  <conditionalFormatting sqref="J1249">
    <cfRule type="expression" dxfId="20938" priority="32265">
      <formula>$I1249=0</formula>
    </cfRule>
  </conditionalFormatting>
  <conditionalFormatting sqref="K1249">
    <cfRule type="expression" dxfId="20937" priority="32262">
      <formula>$I1249=0</formula>
    </cfRule>
  </conditionalFormatting>
  <conditionalFormatting sqref="M1249">
    <cfRule type="expression" dxfId="20936" priority="32258">
      <formula>$I1249=0</formula>
    </cfRule>
  </conditionalFormatting>
  <conditionalFormatting sqref="N1249:P1249">
    <cfRule type="expression" dxfId="20935" priority="32257">
      <formula>$I1249=0</formula>
    </cfRule>
  </conditionalFormatting>
  <conditionalFormatting sqref="O1249:P1249">
    <cfRule type="cellIs" dxfId="20934" priority="32255" operator="lessThan">
      <formula>0</formula>
    </cfRule>
    <cfRule type="cellIs" dxfId="20933" priority="32256" operator="lessThan">
      <formula>0</formula>
    </cfRule>
  </conditionalFormatting>
  <conditionalFormatting sqref="Q1249">
    <cfRule type="expression" dxfId="20932" priority="32254">
      <formula>$I1249=0</formula>
    </cfRule>
  </conditionalFormatting>
  <conditionalFormatting sqref="R1249:T1249">
    <cfRule type="expression" dxfId="20931" priority="32253">
      <formula>$I1249=0</formula>
    </cfRule>
  </conditionalFormatting>
  <conditionalFormatting sqref="S1249:T1249">
    <cfRule type="cellIs" dxfId="20930" priority="32251" operator="lessThan">
      <formula>0</formula>
    </cfRule>
    <cfRule type="cellIs" dxfId="20929" priority="32252" operator="lessThan">
      <formula>0</formula>
    </cfRule>
  </conditionalFormatting>
  <conditionalFormatting sqref="U1249">
    <cfRule type="expression" dxfId="20928" priority="32250">
      <formula>$I1249=0</formula>
    </cfRule>
  </conditionalFormatting>
  <conditionalFormatting sqref="B1250">
    <cfRule type="expression" dxfId="20927" priority="32249">
      <formula>$I1250=0</formula>
    </cfRule>
  </conditionalFormatting>
  <conditionalFormatting sqref="F1250">
    <cfRule type="expression" dxfId="20926" priority="32248">
      <formula>$I1250=0</formula>
    </cfRule>
  </conditionalFormatting>
  <conditionalFormatting sqref="I1250">
    <cfRule type="expression" dxfId="20925" priority="32247">
      <formula>$I1250=0</formula>
    </cfRule>
  </conditionalFormatting>
  <conditionalFormatting sqref="K1250">
    <cfRule type="expression" dxfId="20924" priority="32246">
      <formula>$I1250=0</formula>
    </cfRule>
  </conditionalFormatting>
  <conditionalFormatting sqref="M1250">
    <cfRule type="expression" dxfId="20923" priority="32245">
      <formula>$I1250=0</formula>
    </cfRule>
  </conditionalFormatting>
  <conditionalFormatting sqref="Q1250">
    <cfRule type="expression" dxfId="20922" priority="32244">
      <formula>$I1250=0</formula>
    </cfRule>
  </conditionalFormatting>
  <conditionalFormatting sqref="U1250">
    <cfRule type="expression" dxfId="20921" priority="32243">
      <formula>$I1250=0</formula>
    </cfRule>
  </conditionalFormatting>
  <conditionalFormatting sqref="B1251">
    <cfRule type="expression" dxfId="20920" priority="32239">
      <formula>$I1251=0</formula>
    </cfRule>
  </conditionalFormatting>
  <conditionalFormatting sqref="C1251:E1251">
    <cfRule type="expression" dxfId="20919" priority="32238">
      <formula>$I1251=0</formula>
    </cfRule>
  </conditionalFormatting>
  <conditionalFormatting sqref="D1251:E1251">
    <cfRule type="cellIs" dxfId="20918" priority="32236" operator="lessThan">
      <formula>0</formula>
    </cfRule>
    <cfRule type="cellIs" dxfId="20917" priority="32237" operator="lessThan">
      <formula>0</formula>
    </cfRule>
  </conditionalFormatting>
  <conditionalFormatting sqref="F1251">
    <cfRule type="expression" dxfId="20916" priority="32235">
      <formula>$I1251=0</formula>
    </cfRule>
  </conditionalFormatting>
  <conditionalFormatting sqref="G1251:H1251">
    <cfRule type="cellIs" dxfId="20915" priority="32232" operator="lessThan">
      <formula>0</formula>
    </cfRule>
    <cfRule type="cellIs" dxfId="20914" priority="32233" operator="lessThan">
      <formula>0</formula>
    </cfRule>
  </conditionalFormatting>
  <conditionalFormatting sqref="I1251">
    <cfRule type="expression" dxfId="20913" priority="32231">
      <formula>$I1251=0</formula>
    </cfRule>
  </conditionalFormatting>
  <conditionalFormatting sqref="J1251">
    <cfRule type="expression" dxfId="20912" priority="32230">
      <formula>$I1251=0</formula>
    </cfRule>
  </conditionalFormatting>
  <conditionalFormatting sqref="K1251">
    <cfRule type="expression" dxfId="20911" priority="32227">
      <formula>$I1251=0</formula>
    </cfRule>
  </conditionalFormatting>
  <conditionalFormatting sqref="M1251">
    <cfRule type="expression" dxfId="20910" priority="32223">
      <formula>$I1251=0</formula>
    </cfRule>
  </conditionalFormatting>
  <conditionalFormatting sqref="N1251:P1251">
    <cfRule type="expression" dxfId="20909" priority="32222">
      <formula>$I1251=0</formula>
    </cfRule>
  </conditionalFormatting>
  <conditionalFormatting sqref="O1251:P1251">
    <cfRule type="cellIs" dxfId="20908" priority="32220" operator="lessThan">
      <formula>0</formula>
    </cfRule>
    <cfRule type="cellIs" dxfId="20907" priority="32221" operator="lessThan">
      <formula>0</formula>
    </cfRule>
  </conditionalFormatting>
  <conditionalFormatting sqref="Q1251">
    <cfRule type="expression" dxfId="20906" priority="32219">
      <formula>$I1251=0</formula>
    </cfRule>
  </conditionalFormatting>
  <conditionalFormatting sqref="R1251:T1251">
    <cfRule type="expression" dxfId="20905" priority="32218">
      <formula>$I1251=0</formula>
    </cfRule>
  </conditionalFormatting>
  <conditionalFormatting sqref="S1251:T1251">
    <cfRule type="cellIs" dxfId="20904" priority="32216" operator="lessThan">
      <formula>0</formula>
    </cfRule>
    <cfRule type="cellIs" dxfId="20903" priority="32217" operator="lessThan">
      <formula>0</formula>
    </cfRule>
  </conditionalFormatting>
  <conditionalFormatting sqref="U1251">
    <cfRule type="expression" dxfId="20902" priority="32215">
      <formula>$I1251=0</formula>
    </cfRule>
  </conditionalFormatting>
  <conditionalFormatting sqref="B1252">
    <cfRule type="expression" dxfId="20901" priority="32214">
      <formula>$I1252=0</formula>
    </cfRule>
  </conditionalFormatting>
  <conditionalFormatting sqref="F1252">
    <cfRule type="expression" dxfId="20900" priority="32213">
      <formula>$I1252=0</formula>
    </cfRule>
  </conditionalFormatting>
  <conditionalFormatting sqref="I1252">
    <cfRule type="expression" dxfId="20899" priority="32212">
      <formula>$I1252=0</formula>
    </cfRule>
  </conditionalFormatting>
  <conditionalFormatting sqref="K1252">
    <cfRule type="expression" dxfId="20898" priority="32211">
      <formula>$I1252=0</formula>
    </cfRule>
  </conditionalFormatting>
  <conditionalFormatting sqref="M1252">
    <cfRule type="expression" dxfId="20897" priority="32210">
      <formula>$I1252=0</formula>
    </cfRule>
  </conditionalFormatting>
  <conditionalFormatting sqref="Q1252">
    <cfRule type="expression" dxfId="20896" priority="32209">
      <formula>$I1252=0</formula>
    </cfRule>
  </conditionalFormatting>
  <conditionalFormatting sqref="U1252">
    <cfRule type="expression" dxfId="20895" priority="32208">
      <formula>$I1252=0</formula>
    </cfRule>
  </conditionalFormatting>
  <conditionalFormatting sqref="B1253">
    <cfRule type="expression" dxfId="20894" priority="32204">
      <formula>$I1253=0</formula>
    </cfRule>
  </conditionalFormatting>
  <conditionalFormatting sqref="C1253:E1253">
    <cfRule type="expression" dxfId="20893" priority="32203">
      <formula>$I1253=0</formula>
    </cfRule>
  </conditionalFormatting>
  <conditionalFormatting sqref="D1253:E1253">
    <cfRule type="cellIs" dxfId="20892" priority="32201" operator="lessThan">
      <formula>0</formula>
    </cfRule>
    <cfRule type="cellIs" dxfId="20891" priority="32202" operator="lessThan">
      <formula>0</formula>
    </cfRule>
  </conditionalFormatting>
  <conditionalFormatting sqref="F1253">
    <cfRule type="expression" dxfId="20890" priority="32200">
      <formula>$I1253=0</formula>
    </cfRule>
  </conditionalFormatting>
  <conditionalFormatting sqref="G1253:H1253">
    <cfRule type="cellIs" dxfId="20889" priority="32197" operator="lessThan">
      <formula>0</formula>
    </cfRule>
    <cfRule type="cellIs" dxfId="20888" priority="32198" operator="lessThan">
      <formula>0</formula>
    </cfRule>
  </conditionalFormatting>
  <conditionalFormatting sqref="I1253">
    <cfRule type="expression" dxfId="20887" priority="32196">
      <formula>$I1253=0</formula>
    </cfRule>
  </conditionalFormatting>
  <conditionalFormatting sqref="J1253">
    <cfRule type="expression" dxfId="20886" priority="32195">
      <formula>$I1253=0</formula>
    </cfRule>
  </conditionalFormatting>
  <conditionalFormatting sqref="K1253">
    <cfRule type="expression" dxfId="20885" priority="32192">
      <formula>$I1253=0</formula>
    </cfRule>
  </conditionalFormatting>
  <conditionalFormatting sqref="M1253">
    <cfRule type="expression" dxfId="20884" priority="32188">
      <formula>$I1253=0</formula>
    </cfRule>
  </conditionalFormatting>
  <conditionalFormatting sqref="N1253:P1253">
    <cfRule type="expression" dxfId="20883" priority="32187">
      <formula>$I1253=0</formula>
    </cfRule>
  </conditionalFormatting>
  <conditionalFormatting sqref="O1253:P1253">
    <cfRule type="cellIs" dxfId="20882" priority="32185" operator="lessThan">
      <formula>0</formula>
    </cfRule>
    <cfRule type="cellIs" dxfId="20881" priority="32186" operator="lessThan">
      <formula>0</formula>
    </cfRule>
  </conditionalFormatting>
  <conditionalFormatting sqref="Q1253">
    <cfRule type="expression" dxfId="20880" priority="32184">
      <formula>$I1253=0</formula>
    </cfRule>
  </conditionalFormatting>
  <conditionalFormatting sqref="R1253:T1253">
    <cfRule type="expression" dxfId="20879" priority="32183">
      <formula>$I1253=0</formula>
    </cfRule>
  </conditionalFormatting>
  <conditionalFormatting sqref="S1253:T1253">
    <cfRule type="cellIs" dxfId="20878" priority="32181" operator="lessThan">
      <formula>0</formula>
    </cfRule>
    <cfRule type="cellIs" dxfId="20877" priority="32182" operator="lessThan">
      <formula>0</formula>
    </cfRule>
  </conditionalFormatting>
  <conditionalFormatting sqref="U1253">
    <cfRule type="expression" dxfId="20876" priority="32180">
      <formula>$I1253=0</formula>
    </cfRule>
  </conditionalFormatting>
  <conditionalFormatting sqref="B1254">
    <cfRule type="expression" dxfId="20875" priority="32179">
      <formula>$I1254=0</formula>
    </cfRule>
  </conditionalFormatting>
  <conditionalFormatting sqref="F1254">
    <cfRule type="expression" dxfId="20874" priority="32178">
      <formula>$I1254=0</formula>
    </cfRule>
  </conditionalFormatting>
  <conditionalFormatting sqref="I1254">
    <cfRule type="expression" dxfId="20873" priority="32177">
      <formula>$I1254=0</formula>
    </cfRule>
  </conditionalFormatting>
  <conditionalFormatting sqref="K1254">
    <cfRule type="expression" dxfId="20872" priority="32176">
      <formula>$I1254=0</formula>
    </cfRule>
  </conditionalFormatting>
  <conditionalFormatting sqref="M1254">
    <cfRule type="expression" dxfId="20871" priority="32175">
      <formula>$I1254=0</formula>
    </cfRule>
  </conditionalFormatting>
  <conditionalFormatting sqref="Q1254">
    <cfRule type="expression" dxfId="20870" priority="32174">
      <formula>$I1254=0</formula>
    </cfRule>
  </conditionalFormatting>
  <conditionalFormatting sqref="U1254">
    <cfRule type="expression" dxfId="20869" priority="32173">
      <formula>$I1254=0</formula>
    </cfRule>
  </conditionalFormatting>
  <conditionalFormatting sqref="B1255">
    <cfRule type="expression" dxfId="20868" priority="32169">
      <formula>$I1255=0</formula>
    </cfRule>
  </conditionalFormatting>
  <conditionalFormatting sqref="C1255:E1255">
    <cfRule type="expression" dxfId="20867" priority="32168">
      <formula>$I1255=0</formula>
    </cfRule>
  </conditionalFormatting>
  <conditionalFormatting sqref="D1255:E1255">
    <cfRule type="cellIs" dxfId="20866" priority="32166" operator="lessThan">
      <formula>0</formula>
    </cfRule>
    <cfRule type="cellIs" dxfId="20865" priority="32167" operator="lessThan">
      <formula>0</formula>
    </cfRule>
  </conditionalFormatting>
  <conditionalFormatting sqref="F1255">
    <cfRule type="expression" dxfId="20864" priority="32165">
      <formula>$I1255=0</formula>
    </cfRule>
  </conditionalFormatting>
  <conditionalFormatting sqref="G1255:H1255">
    <cfRule type="cellIs" dxfId="20863" priority="32162" operator="lessThan">
      <formula>0</formula>
    </cfRule>
    <cfRule type="cellIs" dxfId="20862" priority="32163" operator="lessThan">
      <formula>0</formula>
    </cfRule>
  </conditionalFormatting>
  <conditionalFormatting sqref="I1255">
    <cfRule type="expression" dxfId="20861" priority="32161">
      <formula>$I1255=0</formula>
    </cfRule>
  </conditionalFormatting>
  <conditionalFormatting sqref="J1255">
    <cfRule type="expression" dxfId="20860" priority="32160">
      <formula>$I1255=0</formula>
    </cfRule>
  </conditionalFormatting>
  <conditionalFormatting sqref="K1255">
    <cfRule type="expression" dxfId="20859" priority="32157">
      <formula>$I1255=0</formula>
    </cfRule>
  </conditionalFormatting>
  <conditionalFormatting sqref="M1255">
    <cfRule type="expression" dxfId="20858" priority="32153">
      <formula>$I1255=0</formula>
    </cfRule>
  </conditionalFormatting>
  <conditionalFormatting sqref="N1255:P1255">
    <cfRule type="expression" dxfId="20857" priority="32152">
      <formula>$I1255=0</formula>
    </cfRule>
  </conditionalFormatting>
  <conditionalFormatting sqref="O1255:P1255">
    <cfRule type="cellIs" dxfId="20856" priority="32150" operator="lessThan">
      <formula>0</formula>
    </cfRule>
    <cfRule type="cellIs" dxfId="20855" priority="32151" operator="lessThan">
      <formula>0</formula>
    </cfRule>
  </conditionalFormatting>
  <conditionalFormatting sqref="Q1255">
    <cfRule type="expression" dxfId="20854" priority="32149">
      <formula>$I1255=0</formula>
    </cfRule>
  </conditionalFormatting>
  <conditionalFormatting sqref="R1255:T1255">
    <cfRule type="expression" dxfId="20853" priority="32148">
      <formula>$I1255=0</formula>
    </cfRule>
  </conditionalFormatting>
  <conditionalFormatting sqref="S1255:T1255">
    <cfRule type="cellIs" dxfId="20852" priority="32146" operator="lessThan">
      <formula>0</formula>
    </cfRule>
    <cfRule type="cellIs" dxfId="20851" priority="32147" operator="lessThan">
      <formula>0</formula>
    </cfRule>
  </conditionalFormatting>
  <conditionalFormatting sqref="U1255">
    <cfRule type="expression" dxfId="20850" priority="32145">
      <formula>$I1255=0</formula>
    </cfRule>
  </conditionalFormatting>
  <conditionalFormatting sqref="B1256">
    <cfRule type="expression" dxfId="20849" priority="32144">
      <formula>$I1256=0</formula>
    </cfRule>
  </conditionalFormatting>
  <conditionalFormatting sqref="F1256">
    <cfRule type="expression" dxfId="20848" priority="32143">
      <formula>$I1256=0</formula>
    </cfRule>
  </conditionalFormatting>
  <conditionalFormatting sqref="I1256">
    <cfRule type="expression" dxfId="20847" priority="32142">
      <formula>$I1256=0</formula>
    </cfRule>
  </conditionalFormatting>
  <conditionalFormatting sqref="K1256">
    <cfRule type="expression" dxfId="20846" priority="32141">
      <formula>$I1256=0</formula>
    </cfRule>
  </conditionalFormatting>
  <conditionalFormatting sqref="M1256">
    <cfRule type="expression" dxfId="20845" priority="32140">
      <formula>$I1256=0</formula>
    </cfRule>
  </conditionalFormatting>
  <conditionalFormatting sqref="Q1256">
    <cfRule type="expression" dxfId="20844" priority="32139">
      <formula>$I1256=0</formula>
    </cfRule>
  </conditionalFormatting>
  <conditionalFormatting sqref="U1256">
    <cfRule type="expression" dxfId="20843" priority="32138">
      <formula>$I1256=0</formula>
    </cfRule>
  </conditionalFormatting>
  <conditionalFormatting sqref="B1257">
    <cfRule type="expression" dxfId="20842" priority="32134">
      <formula>$I1257=0</formula>
    </cfRule>
  </conditionalFormatting>
  <conditionalFormatting sqref="C1257:E1257">
    <cfRule type="expression" dxfId="20841" priority="32133">
      <formula>$I1257=0</formula>
    </cfRule>
  </conditionalFormatting>
  <conditionalFormatting sqref="D1257:E1257">
    <cfRule type="cellIs" dxfId="20840" priority="32131" operator="lessThan">
      <formula>0</formula>
    </cfRule>
    <cfRule type="cellIs" dxfId="20839" priority="32132" operator="lessThan">
      <formula>0</formula>
    </cfRule>
  </conditionalFormatting>
  <conditionalFormatting sqref="F1257">
    <cfRule type="expression" dxfId="20838" priority="32130">
      <formula>$I1257=0</formula>
    </cfRule>
  </conditionalFormatting>
  <conditionalFormatting sqref="G1257:H1257">
    <cfRule type="cellIs" dxfId="20837" priority="32127" operator="lessThan">
      <formula>0</formula>
    </cfRule>
    <cfRule type="cellIs" dxfId="20836" priority="32128" operator="lessThan">
      <formula>0</formula>
    </cfRule>
  </conditionalFormatting>
  <conditionalFormatting sqref="I1257">
    <cfRule type="expression" dxfId="20835" priority="32126">
      <formula>$I1257=0</formula>
    </cfRule>
  </conditionalFormatting>
  <conditionalFormatting sqref="J1257">
    <cfRule type="expression" dxfId="20834" priority="32125">
      <formula>$I1257=0</formula>
    </cfRule>
  </conditionalFormatting>
  <conditionalFormatting sqref="K1257">
    <cfRule type="expression" dxfId="20833" priority="32122">
      <formula>$I1257=0</formula>
    </cfRule>
  </conditionalFormatting>
  <conditionalFormatting sqref="M1257">
    <cfRule type="expression" dxfId="20832" priority="32118">
      <formula>$I1257=0</formula>
    </cfRule>
  </conditionalFormatting>
  <conditionalFormatting sqref="N1257:P1257">
    <cfRule type="expression" dxfId="20831" priority="32117">
      <formula>$I1257=0</formula>
    </cfRule>
  </conditionalFormatting>
  <conditionalFormatting sqref="O1257:P1257">
    <cfRule type="cellIs" dxfId="20830" priority="32115" operator="lessThan">
      <formula>0</formula>
    </cfRule>
    <cfRule type="cellIs" dxfId="20829" priority="32116" operator="lessThan">
      <formula>0</formula>
    </cfRule>
  </conditionalFormatting>
  <conditionalFormatting sqref="Q1257">
    <cfRule type="expression" dxfId="20828" priority="32114">
      <formula>$I1257=0</formula>
    </cfRule>
  </conditionalFormatting>
  <conditionalFormatting sqref="R1257:T1257">
    <cfRule type="expression" dxfId="20827" priority="32113">
      <formula>$I1257=0</formula>
    </cfRule>
  </conditionalFormatting>
  <conditionalFormatting sqref="S1257:T1257">
    <cfRule type="cellIs" dxfId="20826" priority="32111" operator="lessThan">
      <formula>0</formula>
    </cfRule>
    <cfRule type="cellIs" dxfId="20825" priority="32112" operator="lessThan">
      <formula>0</formula>
    </cfRule>
  </conditionalFormatting>
  <conditionalFormatting sqref="U1257">
    <cfRule type="expression" dxfId="20824" priority="32110">
      <formula>$I1257=0</formula>
    </cfRule>
  </conditionalFormatting>
  <conditionalFormatting sqref="B1258">
    <cfRule type="expression" dxfId="20823" priority="32109">
      <formula>$I1258=0</formula>
    </cfRule>
  </conditionalFormatting>
  <conditionalFormatting sqref="F1258">
    <cfRule type="expression" dxfId="20822" priority="32108">
      <formula>$I1258=0</formula>
    </cfRule>
  </conditionalFormatting>
  <conditionalFormatting sqref="I1258">
    <cfRule type="expression" dxfId="20821" priority="32107">
      <formula>$I1258=0</formula>
    </cfRule>
  </conditionalFormatting>
  <conditionalFormatting sqref="K1258">
    <cfRule type="expression" dxfId="20820" priority="32106">
      <formula>$I1258=0</formula>
    </cfRule>
  </conditionalFormatting>
  <conditionalFormatting sqref="M1258">
    <cfRule type="expression" dxfId="20819" priority="32105">
      <formula>$I1258=0</formula>
    </cfRule>
  </conditionalFormatting>
  <conditionalFormatting sqref="Q1258">
    <cfRule type="expression" dxfId="20818" priority="32104">
      <formula>$I1258=0</formula>
    </cfRule>
  </conditionalFormatting>
  <conditionalFormatting sqref="U1258">
    <cfRule type="expression" dxfId="20817" priority="32103">
      <formula>$I1258=0</formula>
    </cfRule>
  </conditionalFormatting>
  <conditionalFormatting sqref="B1259">
    <cfRule type="expression" dxfId="20816" priority="32099">
      <formula>$I1259=0</formula>
    </cfRule>
  </conditionalFormatting>
  <conditionalFormatting sqref="C1259:E1259">
    <cfRule type="expression" dxfId="20815" priority="32098">
      <formula>$I1259=0</formula>
    </cfRule>
  </conditionalFormatting>
  <conditionalFormatting sqref="D1259:E1259">
    <cfRule type="cellIs" dxfId="20814" priority="32096" operator="lessThan">
      <formula>0</formula>
    </cfRule>
    <cfRule type="cellIs" dxfId="20813" priority="32097" operator="lessThan">
      <formula>0</formula>
    </cfRule>
  </conditionalFormatting>
  <conditionalFormatting sqref="F1259">
    <cfRule type="expression" dxfId="20812" priority="32095">
      <formula>$I1259=0</formula>
    </cfRule>
  </conditionalFormatting>
  <conditionalFormatting sqref="G1259:H1259">
    <cfRule type="cellIs" dxfId="20811" priority="32092" operator="lessThan">
      <formula>0</formula>
    </cfRule>
    <cfRule type="cellIs" dxfId="20810" priority="32093" operator="lessThan">
      <formula>0</formula>
    </cfRule>
  </conditionalFormatting>
  <conditionalFormatting sqref="I1259">
    <cfRule type="expression" dxfId="20809" priority="32091">
      <formula>$I1259=0</formula>
    </cfRule>
  </conditionalFormatting>
  <conditionalFormatting sqref="J1259">
    <cfRule type="expression" dxfId="20808" priority="32090">
      <formula>$I1259=0</formula>
    </cfRule>
  </conditionalFormatting>
  <conditionalFormatting sqref="K1259">
    <cfRule type="expression" dxfId="20807" priority="32087">
      <formula>$I1259=0</formula>
    </cfRule>
  </conditionalFormatting>
  <conditionalFormatting sqref="M1259">
    <cfRule type="expression" dxfId="20806" priority="32083">
      <formula>$I1259=0</formula>
    </cfRule>
  </conditionalFormatting>
  <conditionalFormatting sqref="N1259:P1259">
    <cfRule type="expression" dxfId="20805" priority="32082">
      <formula>$I1259=0</formula>
    </cfRule>
  </conditionalFormatting>
  <conditionalFormatting sqref="O1259:P1259">
    <cfRule type="cellIs" dxfId="20804" priority="32080" operator="lessThan">
      <formula>0</formula>
    </cfRule>
    <cfRule type="cellIs" dxfId="20803" priority="32081" operator="lessThan">
      <formula>0</formula>
    </cfRule>
  </conditionalFormatting>
  <conditionalFormatting sqref="Q1259">
    <cfRule type="expression" dxfId="20802" priority="32079">
      <formula>$I1259=0</formula>
    </cfRule>
  </conditionalFormatting>
  <conditionalFormatting sqref="R1259:T1259">
    <cfRule type="expression" dxfId="20801" priority="32078">
      <formula>$I1259=0</formula>
    </cfRule>
  </conditionalFormatting>
  <conditionalFormatting sqref="S1259:T1259">
    <cfRule type="cellIs" dxfId="20800" priority="32076" operator="lessThan">
      <formula>0</formula>
    </cfRule>
    <cfRule type="cellIs" dxfId="20799" priority="32077" operator="lessThan">
      <formula>0</formula>
    </cfRule>
  </conditionalFormatting>
  <conditionalFormatting sqref="U1259">
    <cfRule type="expression" dxfId="20798" priority="32075">
      <formula>$I1259=0</formula>
    </cfRule>
  </conditionalFormatting>
  <conditionalFormatting sqref="B1260">
    <cfRule type="expression" dxfId="20797" priority="32074">
      <formula>$I1260=0</formula>
    </cfRule>
  </conditionalFormatting>
  <conditionalFormatting sqref="F1260">
    <cfRule type="expression" dxfId="20796" priority="32073">
      <formula>$I1260=0</formula>
    </cfRule>
  </conditionalFormatting>
  <conditionalFormatting sqref="I1260">
    <cfRule type="expression" dxfId="20795" priority="32072">
      <formula>$I1260=0</formula>
    </cfRule>
  </conditionalFormatting>
  <conditionalFormatting sqref="K1260">
    <cfRule type="expression" dxfId="20794" priority="32071">
      <formula>$I1260=0</formula>
    </cfRule>
  </conditionalFormatting>
  <conditionalFormatting sqref="M1260">
    <cfRule type="expression" dxfId="20793" priority="32070">
      <formula>$I1260=0</formula>
    </cfRule>
  </conditionalFormatting>
  <conditionalFormatting sqref="Q1260">
    <cfRule type="expression" dxfId="20792" priority="32069">
      <formula>$I1260=0</formula>
    </cfRule>
  </conditionalFormatting>
  <conditionalFormatting sqref="U1260">
    <cfRule type="expression" dxfId="20791" priority="32068">
      <formula>$I1260=0</formula>
    </cfRule>
  </conditionalFormatting>
  <conditionalFormatting sqref="B1261">
    <cfRule type="expression" dxfId="20790" priority="32064">
      <formula>$I1261=0</formula>
    </cfRule>
  </conditionalFormatting>
  <conditionalFormatting sqref="C1261:E1261">
    <cfRule type="expression" dxfId="20789" priority="32063">
      <formula>$I1261=0</formula>
    </cfRule>
  </conditionalFormatting>
  <conditionalFormatting sqref="D1261:E1261">
    <cfRule type="cellIs" dxfId="20788" priority="32061" operator="lessThan">
      <formula>0</formula>
    </cfRule>
    <cfRule type="cellIs" dxfId="20787" priority="32062" operator="lessThan">
      <formula>0</formula>
    </cfRule>
  </conditionalFormatting>
  <conditionalFormatting sqref="F1261">
    <cfRule type="expression" dxfId="20786" priority="32060">
      <formula>$I1261=0</formula>
    </cfRule>
  </conditionalFormatting>
  <conditionalFormatting sqref="G1261:H1261">
    <cfRule type="cellIs" dxfId="20785" priority="32057" operator="lessThan">
      <formula>0</formula>
    </cfRule>
    <cfRule type="cellIs" dxfId="20784" priority="32058" operator="lessThan">
      <formula>0</formula>
    </cfRule>
  </conditionalFormatting>
  <conditionalFormatting sqref="I1261">
    <cfRule type="expression" dxfId="20783" priority="32056">
      <formula>$I1261=0</formula>
    </cfRule>
  </conditionalFormatting>
  <conditionalFormatting sqref="J1261">
    <cfRule type="expression" dxfId="20782" priority="32055">
      <formula>$I1261=0</formula>
    </cfRule>
  </conditionalFormatting>
  <conditionalFormatting sqref="K1261">
    <cfRule type="expression" dxfId="20781" priority="32052">
      <formula>$I1261=0</formula>
    </cfRule>
  </conditionalFormatting>
  <conditionalFormatting sqref="M1261">
    <cfRule type="expression" dxfId="20780" priority="32048">
      <formula>$I1261=0</formula>
    </cfRule>
  </conditionalFormatting>
  <conditionalFormatting sqref="N1261:P1261">
    <cfRule type="expression" dxfId="20779" priority="32047">
      <formula>$I1261=0</formula>
    </cfRule>
  </conditionalFormatting>
  <conditionalFormatting sqref="O1261:P1261">
    <cfRule type="cellIs" dxfId="20778" priority="32045" operator="lessThan">
      <formula>0</formula>
    </cfRule>
    <cfRule type="cellIs" dxfId="20777" priority="32046" operator="lessThan">
      <formula>0</formula>
    </cfRule>
  </conditionalFormatting>
  <conditionalFormatting sqref="Q1261">
    <cfRule type="expression" dxfId="20776" priority="32044">
      <formula>$I1261=0</formula>
    </cfRule>
  </conditionalFormatting>
  <conditionalFormatting sqref="R1261:T1261">
    <cfRule type="expression" dxfId="20775" priority="32043">
      <formula>$I1261=0</formula>
    </cfRule>
  </conditionalFormatting>
  <conditionalFormatting sqref="S1261:T1261">
    <cfRule type="cellIs" dxfId="20774" priority="32041" operator="lessThan">
      <formula>0</formula>
    </cfRule>
    <cfRule type="cellIs" dxfId="20773" priority="32042" operator="lessThan">
      <formula>0</formula>
    </cfRule>
  </conditionalFormatting>
  <conditionalFormatting sqref="U1261">
    <cfRule type="expression" dxfId="20772" priority="32040">
      <formula>$I1261=0</formula>
    </cfRule>
  </conditionalFormatting>
  <conditionalFormatting sqref="B1262">
    <cfRule type="expression" dxfId="20771" priority="32039">
      <formula>$I1262=0</formula>
    </cfRule>
  </conditionalFormatting>
  <conditionalFormatting sqref="F1262">
    <cfRule type="expression" dxfId="20770" priority="32038">
      <formula>$I1262=0</formula>
    </cfRule>
  </conditionalFormatting>
  <conditionalFormatting sqref="I1262">
    <cfRule type="expression" dxfId="20769" priority="32037">
      <formula>$I1262=0</formula>
    </cfRule>
  </conditionalFormatting>
  <conditionalFormatting sqref="K1262">
    <cfRule type="expression" dxfId="20768" priority="32036">
      <formula>$I1262=0</formula>
    </cfRule>
  </conditionalFormatting>
  <conditionalFormatting sqref="M1262">
    <cfRule type="expression" dxfId="20767" priority="32035">
      <formula>$I1262=0</formula>
    </cfRule>
  </conditionalFormatting>
  <conditionalFormatting sqref="Q1262">
    <cfRule type="expression" dxfId="20766" priority="32034">
      <formula>$I1262=0</formula>
    </cfRule>
  </conditionalFormatting>
  <conditionalFormatting sqref="U1262">
    <cfRule type="expression" dxfId="20765" priority="32033">
      <formula>$I1262=0</formula>
    </cfRule>
  </conditionalFormatting>
  <conditionalFormatting sqref="B1263">
    <cfRule type="expression" dxfId="20764" priority="32029">
      <formula>$I1263=0</formula>
    </cfRule>
  </conditionalFormatting>
  <conditionalFormatting sqref="C1263:E1263">
    <cfRule type="expression" dxfId="20763" priority="32028">
      <formula>$I1263=0</formula>
    </cfRule>
  </conditionalFormatting>
  <conditionalFormatting sqref="D1263:E1263">
    <cfRule type="cellIs" dxfId="20762" priority="32026" operator="lessThan">
      <formula>0</formula>
    </cfRule>
    <cfRule type="cellIs" dxfId="20761" priority="32027" operator="lessThan">
      <formula>0</formula>
    </cfRule>
  </conditionalFormatting>
  <conditionalFormatting sqref="F1263">
    <cfRule type="expression" dxfId="20760" priority="32025">
      <formula>$I1263=0</formula>
    </cfRule>
  </conditionalFormatting>
  <conditionalFormatting sqref="G1263:H1263">
    <cfRule type="cellIs" dxfId="20759" priority="32022" operator="lessThan">
      <formula>0</formula>
    </cfRule>
    <cfRule type="cellIs" dxfId="20758" priority="32023" operator="lessThan">
      <formula>0</formula>
    </cfRule>
  </conditionalFormatting>
  <conditionalFormatting sqref="I1263">
    <cfRule type="expression" dxfId="20757" priority="32021">
      <formula>$I1263=0</formula>
    </cfRule>
  </conditionalFormatting>
  <conditionalFormatting sqref="J1263">
    <cfRule type="expression" dxfId="20756" priority="32020">
      <formula>$I1263=0</formula>
    </cfRule>
  </conditionalFormatting>
  <conditionalFormatting sqref="K1263">
    <cfRule type="expression" dxfId="20755" priority="32017">
      <formula>$I1263=0</formula>
    </cfRule>
  </conditionalFormatting>
  <conditionalFormatting sqref="M1263">
    <cfRule type="expression" dxfId="20754" priority="32013">
      <formula>$I1263=0</formula>
    </cfRule>
  </conditionalFormatting>
  <conditionalFormatting sqref="N1263:P1263">
    <cfRule type="expression" dxfId="20753" priority="32012">
      <formula>$I1263=0</formula>
    </cfRule>
  </conditionalFormatting>
  <conditionalFormatting sqref="O1263:P1263">
    <cfRule type="cellIs" dxfId="20752" priority="32010" operator="lessThan">
      <formula>0</formula>
    </cfRule>
    <cfRule type="cellIs" dxfId="20751" priority="32011" operator="lessThan">
      <formula>0</formula>
    </cfRule>
  </conditionalFormatting>
  <conditionalFormatting sqref="Q1263">
    <cfRule type="expression" dxfId="20750" priority="32009">
      <formula>$I1263=0</formula>
    </cfRule>
  </conditionalFormatting>
  <conditionalFormatting sqref="R1263:T1263">
    <cfRule type="expression" dxfId="20749" priority="32008">
      <formula>$I1263=0</formula>
    </cfRule>
  </conditionalFormatting>
  <conditionalFormatting sqref="S1263:T1263">
    <cfRule type="cellIs" dxfId="20748" priority="32006" operator="lessThan">
      <formula>0</formula>
    </cfRule>
    <cfRule type="cellIs" dxfId="20747" priority="32007" operator="lessThan">
      <formula>0</formula>
    </cfRule>
  </conditionalFormatting>
  <conditionalFormatting sqref="U1263">
    <cfRule type="expression" dxfId="20746" priority="32005">
      <formula>$I1263=0</formula>
    </cfRule>
  </conditionalFormatting>
  <conditionalFormatting sqref="B1264">
    <cfRule type="expression" dxfId="20745" priority="32004">
      <formula>$I1264=0</formula>
    </cfRule>
  </conditionalFormatting>
  <conditionalFormatting sqref="F1264">
    <cfRule type="expression" dxfId="20744" priority="32003">
      <formula>$I1264=0</formula>
    </cfRule>
  </conditionalFormatting>
  <conditionalFormatting sqref="I1264">
    <cfRule type="expression" dxfId="20743" priority="32002">
      <formula>$I1264=0</formula>
    </cfRule>
  </conditionalFormatting>
  <conditionalFormatting sqref="K1264">
    <cfRule type="expression" dxfId="20742" priority="32001">
      <formula>$I1264=0</formula>
    </cfRule>
  </conditionalFormatting>
  <conditionalFormatting sqref="M1264">
    <cfRule type="expression" dxfId="20741" priority="32000">
      <formula>$I1264=0</formula>
    </cfRule>
  </conditionalFormatting>
  <conditionalFormatting sqref="Q1264">
    <cfRule type="expression" dxfId="20740" priority="31999">
      <formula>$I1264=0</formula>
    </cfRule>
  </conditionalFormatting>
  <conditionalFormatting sqref="U1264">
    <cfRule type="expression" dxfId="20739" priority="31998">
      <formula>$I1264=0</formula>
    </cfRule>
  </conditionalFormatting>
  <conditionalFormatting sqref="B1265">
    <cfRule type="expression" dxfId="20738" priority="31994">
      <formula>$I1265=0</formula>
    </cfRule>
  </conditionalFormatting>
  <conditionalFormatting sqref="C1265:E1265">
    <cfRule type="expression" dxfId="20737" priority="31993">
      <formula>$I1265=0</formula>
    </cfRule>
  </conditionalFormatting>
  <conditionalFormatting sqref="D1265:E1265">
    <cfRule type="cellIs" dxfId="20736" priority="31991" operator="lessThan">
      <formula>0</formula>
    </cfRule>
    <cfRule type="cellIs" dxfId="20735" priority="31992" operator="lessThan">
      <formula>0</formula>
    </cfRule>
  </conditionalFormatting>
  <conditionalFormatting sqref="F1265">
    <cfRule type="expression" dxfId="20734" priority="31990">
      <formula>$I1265=0</formula>
    </cfRule>
  </conditionalFormatting>
  <conditionalFormatting sqref="G1265:H1265">
    <cfRule type="cellIs" dxfId="20733" priority="31987" operator="lessThan">
      <formula>0</formula>
    </cfRule>
    <cfRule type="cellIs" dxfId="20732" priority="31988" operator="lessThan">
      <formula>0</formula>
    </cfRule>
  </conditionalFormatting>
  <conditionalFormatting sqref="I1265">
    <cfRule type="expression" dxfId="20731" priority="31986">
      <formula>$I1265=0</formula>
    </cfRule>
  </conditionalFormatting>
  <conditionalFormatting sqref="J1265">
    <cfRule type="expression" dxfId="20730" priority="31985">
      <formula>$I1265=0</formula>
    </cfRule>
  </conditionalFormatting>
  <conditionalFormatting sqref="K1265">
    <cfRule type="expression" dxfId="20729" priority="31982">
      <formula>$I1265=0</formula>
    </cfRule>
  </conditionalFormatting>
  <conditionalFormatting sqref="M1265">
    <cfRule type="expression" dxfId="20728" priority="31978">
      <formula>$I1265=0</formula>
    </cfRule>
  </conditionalFormatting>
  <conditionalFormatting sqref="N1265:P1265">
    <cfRule type="expression" dxfId="20727" priority="31977">
      <formula>$I1265=0</formula>
    </cfRule>
  </conditionalFormatting>
  <conditionalFormatting sqref="O1265:P1265">
    <cfRule type="cellIs" dxfId="20726" priority="31975" operator="lessThan">
      <formula>0</formula>
    </cfRule>
    <cfRule type="cellIs" dxfId="20725" priority="31976" operator="lessThan">
      <formula>0</formula>
    </cfRule>
  </conditionalFormatting>
  <conditionalFormatting sqref="Q1265">
    <cfRule type="expression" dxfId="20724" priority="31974">
      <formula>$I1265=0</formula>
    </cfRule>
  </conditionalFormatting>
  <conditionalFormatting sqref="R1265:T1265">
    <cfRule type="expression" dxfId="20723" priority="31973">
      <formula>$I1265=0</formula>
    </cfRule>
  </conditionalFormatting>
  <conditionalFormatting sqref="S1265:T1265">
    <cfRule type="cellIs" dxfId="20722" priority="31971" operator="lessThan">
      <formula>0</formula>
    </cfRule>
    <cfRule type="cellIs" dxfId="20721" priority="31972" operator="lessThan">
      <formula>0</formula>
    </cfRule>
  </conditionalFormatting>
  <conditionalFormatting sqref="U1265">
    <cfRule type="expression" dxfId="20720" priority="31970">
      <formula>$I1265=0</formula>
    </cfRule>
  </conditionalFormatting>
  <conditionalFormatting sqref="B1266">
    <cfRule type="expression" dxfId="20719" priority="31969">
      <formula>$I1266=0</formula>
    </cfRule>
  </conditionalFormatting>
  <conditionalFormatting sqref="F1266">
    <cfRule type="expression" dxfId="20718" priority="31968">
      <formula>$I1266=0</formula>
    </cfRule>
  </conditionalFormatting>
  <conditionalFormatting sqref="I1266">
    <cfRule type="expression" dxfId="20717" priority="31967">
      <formula>$I1266=0</formula>
    </cfRule>
  </conditionalFormatting>
  <conditionalFormatting sqref="K1266">
    <cfRule type="expression" dxfId="20716" priority="31966">
      <formula>$I1266=0</formula>
    </cfRule>
  </conditionalFormatting>
  <conditionalFormatting sqref="M1266">
    <cfRule type="expression" dxfId="20715" priority="31965">
      <formula>$I1266=0</formula>
    </cfRule>
  </conditionalFormatting>
  <conditionalFormatting sqref="Q1266">
    <cfRule type="expression" dxfId="20714" priority="31964">
      <formula>$I1266=0</formula>
    </cfRule>
  </conditionalFormatting>
  <conditionalFormatting sqref="U1266">
    <cfRule type="expression" dxfId="20713" priority="31963">
      <formula>$I1266=0</formula>
    </cfRule>
  </conditionalFormatting>
  <conditionalFormatting sqref="B1267">
    <cfRule type="expression" dxfId="20712" priority="31959">
      <formula>$I1267=0</formula>
    </cfRule>
  </conditionalFormatting>
  <conditionalFormatting sqref="C1267:E1267">
    <cfRule type="expression" dxfId="20711" priority="31958">
      <formula>$I1267=0</formula>
    </cfRule>
  </conditionalFormatting>
  <conditionalFormatting sqref="D1267:E1267">
    <cfRule type="cellIs" dxfId="20710" priority="31956" operator="lessThan">
      <formula>0</formula>
    </cfRule>
    <cfRule type="cellIs" dxfId="20709" priority="31957" operator="lessThan">
      <formula>0</formula>
    </cfRule>
  </conditionalFormatting>
  <conditionalFormatting sqref="F1267">
    <cfRule type="expression" dxfId="20708" priority="31955">
      <formula>$I1267=0</formula>
    </cfRule>
  </conditionalFormatting>
  <conditionalFormatting sqref="G1267:H1267">
    <cfRule type="cellIs" dxfId="20707" priority="31952" operator="lessThan">
      <formula>0</formula>
    </cfRule>
    <cfRule type="cellIs" dxfId="20706" priority="31953" operator="lessThan">
      <formula>0</formula>
    </cfRule>
  </conditionalFormatting>
  <conditionalFormatting sqref="I1267">
    <cfRule type="expression" dxfId="20705" priority="31951">
      <formula>$I1267=0</formula>
    </cfRule>
  </conditionalFormatting>
  <conditionalFormatting sqref="J1267">
    <cfRule type="expression" dxfId="20704" priority="31950">
      <formula>$I1267=0</formula>
    </cfRule>
  </conditionalFormatting>
  <conditionalFormatting sqref="K1267">
    <cfRule type="expression" dxfId="20703" priority="31947">
      <formula>$I1267=0</formula>
    </cfRule>
  </conditionalFormatting>
  <conditionalFormatting sqref="M1267">
    <cfRule type="expression" dxfId="20702" priority="31943">
      <formula>$I1267=0</formula>
    </cfRule>
  </conditionalFormatting>
  <conditionalFormatting sqref="N1267:P1267">
    <cfRule type="expression" dxfId="20701" priority="31942">
      <formula>$I1267=0</formula>
    </cfRule>
  </conditionalFormatting>
  <conditionalFormatting sqref="O1267:P1267">
    <cfRule type="cellIs" dxfId="20700" priority="31940" operator="lessThan">
      <formula>0</formula>
    </cfRule>
    <cfRule type="cellIs" dxfId="20699" priority="31941" operator="lessThan">
      <formula>0</formula>
    </cfRule>
  </conditionalFormatting>
  <conditionalFormatting sqref="Q1267">
    <cfRule type="expression" dxfId="20698" priority="31939">
      <formula>$I1267=0</formula>
    </cfRule>
  </conditionalFormatting>
  <conditionalFormatting sqref="R1267:T1267">
    <cfRule type="expression" dxfId="20697" priority="31938">
      <formula>$I1267=0</formula>
    </cfRule>
  </conditionalFormatting>
  <conditionalFormatting sqref="S1267:T1267">
    <cfRule type="cellIs" dxfId="20696" priority="31936" operator="lessThan">
      <formula>0</formula>
    </cfRule>
    <cfRule type="cellIs" dxfId="20695" priority="31937" operator="lessThan">
      <formula>0</formula>
    </cfRule>
  </conditionalFormatting>
  <conditionalFormatting sqref="U1267">
    <cfRule type="expression" dxfId="20694" priority="31935">
      <formula>$I1267=0</formula>
    </cfRule>
  </conditionalFormatting>
  <conditionalFormatting sqref="B1268">
    <cfRule type="expression" dxfId="20693" priority="31934">
      <formula>$I1268=0</formula>
    </cfRule>
  </conditionalFormatting>
  <conditionalFormatting sqref="F1268">
    <cfRule type="expression" dxfId="20692" priority="31933">
      <formula>$I1268=0</formula>
    </cfRule>
  </conditionalFormatting>
  <conditionalFormatting sqref="I1268">
    <cfRule type="expression" dxfId="20691" priority="31932">
      <formula>$I1268=0</formula>
    </cfRule>
  </conditionalFormatting>
  <conditionalFormatting sqref="K1268">
    <cfRule type="expression" dxfId="20690" priority="31931">
      <formula>$I1268=0</formula>
    </cfRule>
  </conditionalFormatting>
  <conditionalFormatting sqref="M1268">
    <cfRule type="expression" dxfId="20689" priority="31930">
      <formula>$I1268=0</formula>
    </cfRule>
  </conditionalFormatting>
  <conditionalFormatting sqref="Q1268">
    <cfRule type="expression" dxfId="20688" priority="31929">
      <formula>$I1268=0</formula>
    </cfRule>
  </conditionalFormatting>
  <conditionalFormatting sqref="U1268">
    <cfRule type="expression" dxfId="20687" priority="31928">
      <formula>$I1268=0</formula>
    </cfRule>
  </conditionalFormatting>
  <conditionalFormatting sqref="B1269">
    <cfRule type="expression" dxfId="20686" priority="31924">
      <formula>$I1269=0</formula>
    </cfRule>
  </conditionalFormatting>
  <conditionalFormatting sqref="C1269:E1269">
    <cfRule type="expression" dxfId="20685" priority="31923">
      <formula>$I1269=0</formula>
    </cfRule>
  </conditionalFormatting>
  <conditionalFormatting sqref="D1269:E1269">
    <cfRule type="cellIs" dxfId="20684" priority="31921" operator="lessThan">
      <formula>0</formula>
    </cfRule>
    <cfRule type="cellIs" dxfId="20683" priority="31922" operator="lessThan">
      <formula>0</formula>
    </cfRule>
  </conditionalFormatting>
  <conditionalFormatting sqref="F1269">
    <cfRule type="expression" dxfId="20682" priority="31920">
      <formula>$I1269=0</formula>
    </cfRule>
  </conditionalFormatting>
  <conditionalFormatting sqref="G1269:H1269">
    <cfRule type="cellIs" dxfId="20681" priority="31917" operator="lessThan">
      <formula>0</formula>
    </cfRule>
    <cfRule type="cellIs" dxfId="20680" priority="31918" operator="lessThan">
      <formula>0</formula>
    </cfRule>
  </conditionalFormatting>
  <conditionalFormatting sqref="I1269">
    <cfRule type="expression" dxfId="20679" priority="31916">
      <formula>$I1269=0</formula>
    </cfRule>
  </conditionalFormatting>
  <conditionalFormatting sqref="J1269">
    <cfRule type="expression" dxfId="20678" priority="31915">
      <formula>$I1269=0</formula>
    </cfRule>
  </conditionalFormatting>
  <conditionalFormatting sqref="K1269">
    <cfRule type="expression" dxfId="20677" priority="31912">
      <formula>$I1269=0</formula>
    </cfRule>
  </conditionalFormatting>
  <conditionalFormatting sqref="M1269">
    <cfRule type="expression" dxfId="20676" priority="31908">
      <formula>$I1269=0</formula>
    </cfRule>
  </conditionalFormatting>
  <conditionalFormatting sqref="N1269:P1269">
    <cfRule type="expression" dxfId="20675" priority="31907">
      <formula>$I1269=0</formula>
    </cfRule>
  </conditionalFormatting>
  <conditionalFormatting sqref="O1269:P1269">
    <cfRule type="cellIs" dxfId="20674" priority="31905" operator="lessThan">
      <formula>0</formula>
    </cfRule>
    <cfRule type="cellIs" dxfId="20673" priority="31906" operator="lessThan">
      <formula>0</formula>
    </cfRule>
  </conditionalFormatting>
  <conditionalFormatting sqref="Q1269">
    <cfRule type="expression" dxfId="20672" priority="31904">
      <formula>$I1269=0</formula>
    </cfRule>
  </conditionalFormatting>
  <conditionalFormatting sqref="R1269:T1269">
    <cfRule type="expression" dxfId="20671" priority="31903">
      <formula>$I1269=0</formula>
    </cfRule>
  </conditionalFormatting>
  <conditionalFormatting sqref="S1269:T1269">
    <cfRule type="cellIs" dxfId="20670" priority="31901" operator="lessThan">
      <formula>0</formula>
    </cfRule>
    <cfRule type="cellIs" dxfId="20669" priority="31902" operator="lessThan">
      <formula>0</formula>
    </cfRule>
  </conditionalFormatting>
  <conditionalFormatting sqref="U1269">
    <cfRule type="expression" dxfId="20668" priority="31900">
      <formula>$I1269=0</formula>
    </cfRule>
  </conditionalFormatting>
  <conditionalFormatting sqref="B1270">
    <cfRule type="expression" dxfId="20667" priority="31899">
      <formula>$I1270=0</formula>
    </cfRule>
  </conditionalFormatting>
  <conditionalFormatting sqref="F1270">
    <cfRule type="expression" dxfId="20666" priority="31898">
      <formula>$I1270=0</formula>
    </cfRule>
  </conditionalFormatting>
  <conditionalFormatting sqref="I1270">
    <cfRule type="expression" dxfId="20665" priority="31897">
      <formula>$I1270=0</formula>
    </cfRule>
  </conditionalFormatting>
  <conditionalFormatting sqref="K1270">
    <cfRule type="expression" dxfId="20664" priority="31896">
      <formula>$I1270=0</formula>
    </cfRule>
  </conditionalFormatting>
  <conditionalFormatting sqref="M1270">
    <cfRule type="expression" dxfId="20663" priority="31895">
      <formula>$I1270=0</formula>
    </cfRule>
  </conditionalFormatting>
  <conditionalFormatting sqref="Q1270">
    <cfRule type="expression" dxfId="20662" priority="31894">
      <formula>$I1270=0</formula>
    </cfRule>
  </conditionalFormatting>
  <conditionalFormatting sqref="U1270">
    <cfRule type="expression" dxfId="20661" priority="31893">
      <formula>$I1270=0</formula>
    </cfRule>
  </conditionalFormatting>
  <conditionalFormatting sqref="B1271">
    <cfRule type="expression" dxfId="20660" priority="31889">
      <formula>$I1271=0</formula>
    </cfRule>
  </conditionalFormatting>
  <conditionalFormatting sqref="C1271:E1271">
    <cfRule type="expression" dxfId="20659" priority="31888">
      <formula>$I1271=0</formula>
    </cfRule>
  </conditionalFormatting>
  <conditionalFormatting sqref="D1271:E1271">
    <cfRule type="cellIs" dxfId="20658" priority="31886" operator="lessThan">
      <formula>0</formula>
    </cfRule>
    <cfRule type="cellIs" dxfId="20657" priority="31887" operator="lessThan">
      <formula>0</formula>
    </cfRule>
  </conditionalFormatting>
  <conditionalFormatting sqref="F1271">
    <cfRule type="expression" dxfId="20656" priority="31885">
      <formula>$I1271=0</formula>
    </cfRule>
  </conditionalFormatting>
  <conditionalFormatting sqref="G1271:H1271">
    <cfRule type="cellIs" dxfId="20655" priority="31882" operator="lessThan">
      <formula>0</formula>
    </cfRule>
    <cfRule type="cellIs" dxfId="20654" priority="31883" operator="lessThan">
      <formula>0</formula>
    </cfRule>
  </conditionalFormatting>
  <conditionalFormatting sqref="I1271">
    <cfRule type="expression" dxfId="20653" priority="31881">
      <formula>$I1271=0</formula>
    </cfRule>
  </conditionalFormatting>
  <conditionalFormatting sqref="J1271">
    <cfRule type="expression" dxfId="20652" priority="31880">
      <formula>$I1271=0</formula>
    </cfRule>
  </conditionalFormatting>
  <conditionalFormatting sqref="K1271">
    <cfRule type="expression" dxfId="20651" priority="31877">
      <formula>$I1271=0</formula>
    </cfRule>
  </conditionalFormatting>
  <conditionalFormatting sqref="M1271">
    <cfRule type="expression" dxfId="20650" priority="31873">
      <formula>$I1271=0</formula>
    </cfRule>
  </conditionalFormatting>
  <conditionalFormatting sqref="N1271:P1271">
    <cfRule type="expression" dxfId="20649" priority="31872">
      <formula>$I1271=0</formula>
    </cfRule>
  </conditionalFormatting>
  <conditionalFormatting sqref="O1271:P1271">
    <cfRule type="cellIs" dxfId="20648" priority="31870" operator="lessThan">
      <formula>0</formula>
    </cfRule>
    <cfRule type="cellIs" dxfId="20647" priority="31871" operator="lessThan">
      <formula>0</formula>
    </cfRule>
  </conditionalFormatting>
  <conditionalFormatting sqref="Q1271">
    <cfRule type="expression" dxfId="20646" priority="31869">
      <formula>$I1271=0</formula>
    </cfRule>
  </conditionalFormatting>
  <conditionalFormatting sqref="R1271:T1271">
    <cfRule type="expression" dxfId="20645" priority="31868">
      <formula>$I1271=0</formula>
    </cfRule>
  </conditionalFormatting>
  <conditionalFormatting sqref="S1271:T1271">
    <cfRule type="cellIs" dxfId="20644" priority="31866" operator="lessThan">
      <formula>0</formula>
    </cfRule>
    <cfRule type="cellIs" dxfId="20643" priority="31867" operator="lessThan">
      <formula>0</formula>
    </cfRule>
  </conditionalFormatting>
  <conditionalFormatting sqref="U1271">
    <cfRule type="expression" dxfId="20642" priority="31865">
      <formula>$I1271=0</formula>
    </cfRule>
  </conditionalFormatting>
  <conditionalFormatting sqref="B1272">
    <cfRule type="expression" dxfId="20641" priority="31864">
      <formula>$I1272=0</formula>
    </cfRule>
  </conditionalFormatting>
  <conditionalFormatting sqref="F1272">
    <cfRule type="expression" dxfId="20640" priority="31863">
      <formula>$I1272=0</formula>
    </cfRule>
  </conditionalFormatting>
  <conditionalFormatting sqref="I1272">
    <cfRule type="expression" dxfId="20639" priority="31862">
      <formula>$I1272=0</formula>
    </cfRule>
  </conditionalFormatting>
  <conditionalFormatting sqref="K1272">
    <cfRule type="expression" dxfId="20638" priority="31861">
      <formula>$I1272=0</formula>
    </cfRule>
  </conditionalFormatting>
  <conditionalFormatting sqref="M1272">
    <cfRule type="expression" dxfId="20637" priority="31860">
      <formula>$I1272=0</formula>
    </cfRule>
  </conditionalFormatting>
  <conditionalFormatting sqref="Q1272">
    <cfRule type="expression" dxfId="20636" priority="31859">
      <formula>$I1272=0</formula>
    </cfRule>
  </conditionalFormatting>
  <conditionalFormatting sqref="U1272">
    <cfRule type="expression" dxfId="20635" priority="31858">
      <formula>$I1272=0</formula>
    </cfRule>
  </conditionalFormatting>
  <conditionalFormatting sqref="B1273">
    <cfRule type="expression" dxfId="20634" priority="31854">
      <formula>$I1273=0</formula>
    </cfRule>
  </conditionalFormatting>
  <conditionalFormatting sqref="C1273:E1273">
    <cfRule type="expression" dxfId="20633" priority="31853">
      <formula>$I1273=0</formula>
    </cfRule>
  </conditionalFormatting>
  <conditionalFormatting sqref="D1273:E1273">
    <cfRule type="cellIs" dxfId="20632" priority="31851" operator="lessThan">
      <formula>0</formula>
    </cfRule>
    <cfRule type="cellIs" dxfId="20631" priority="31852" operator="lessThan">
      <formula>0</formula>
    </cfRule>
  </conditionalFormatting>
  <conditionalFormatting sqref="F1273">
    <cfRule type="expression" dxfId="20630" priority="31850">
      <formula>$I1273=0</formula>
    </cfRule>
  </conditionalFormatting>
  <conditionalFormatting sqref="G1273:H1273">
    <cfRule type="cellIs" dxfId="20629" priority="31847" operator="lessThan">
      <formula>0</formula>
    </cfRule>
    <cfRule type="cellIs" dxfId="20628" priority="31848" operator="lessThan">
      <formula>0</formula>
    </cfRule>
  </conditionalFormatting>
  <conditionalFormatting sqref="I1273">
    <cfRule type="expression" dxfId="20627" priority="31846">
      <formula>$I1273=0</formula>
    </cfRule>
  </conditionalFormatting>
  <conditionalFormatting sqref="J1273">
    <cfRule type="expression" dxfId="20626" priority="31845">
      <formula>$I1273=0</formula>
    </cfRule>
  </conditionalFormatting>
  <conditionalFormatting sqref="K1273">
    <cfRule type="expression" dxfId="20625" priority="31842">
      <formula>$I1273=0</formula>
    </cfRule>
  </conditionalFormatting>
  <conditionalFormatting sqref="M1273">
    <cfRule type="expression" dxfId="20624" priority="31838">
      <formula>$I1273=0</formula>
    </cfRule>
  </conditionalFormatting>
  <conditionalFormatting sqref="N1273:P1273">
    <cfRule type="expression" dxfId="20623" priority="31837">
      <formula>$I1273=0</formula>
    </cfRule>
  </conditionalFormatting>
  <conditionalFormatting sqref="O1273:P1273">
    <cfRule type="cellIs" dxfId="20622" priority="31835" operator="lessThan">
      <formula>0</formula>
    </cfRule>
    <cfRule type="cellIs" dxfId="20621" priority="31836" operator="lessThan">
      <formula>0</formula>
    </cfRule>
  </conditionalFormatting>
  <conditionalFormatting sqref="Q1273">
    <cfRule type="expression" dxfId="20620" priority="31834">
      <formula>$I1273=0</formula>
    </cfRule>
  </conditionalFormatting>
  <conditionalFormatting sqref="R1273:T1273">
    <cfRule type="expression" dxfId="20619" priority="31833">
      <formula>$I1273=0</formula>
    </cfRule>
  </conditionalFormatting>
  <conditionalFormatting sqref="S1273:T1273">
    <cfRule type="cellIs" dxfId="20618" priority="31831" operator="lessThan">
      <formula>0</formula>
    </cfRule>
    <cfRule type="cellIs" dxfId="20617" priority="31832" operator="lessThan">
      <formula>0</formula>
    </cfRule>
  </conditionalFormatting>
  <conditionalFormatting sqref="U1273">
    <cfRule type="expression" dxfId="20616" priority="31830">
      <formula>$I1273=0</formula>
    </cfRule>
  </conditionalFormatting>
  <conditionalFormatting sqref="B1274">
    <cfRule type="expression" dxfId="20615" priority="31829">
      <formula>$I1274=0</formula>
    </cfRule>
  </conditionalFormatting>
  <conditionalFormatting sqref="F1274">
    <cfRule type="expression" dxfId="20614" priority="31828">
      <formula>$I1274=0</formula>
    </cfRule>
  </conditionalFormatting>
  <conditionalFormatting sqref="I1274">
    <cfRule type="expression" dxfId="20613" priority="31827">
      <formula>$I1274=0</formula>
    </cfRule>
  </conditionalFormatting>
  <conditionalFormatting sqref="K1274">
    <cfRule type="expression" dxfId="20612" priority="31826">
      <formula>$I1274=0</formula>
    </cfRule>
  </conditionalFormatting>
  <conditionalFormatting sqref="M1274">
    <cfRule type="expression" dxfId="20611" priority="31825">
      <formula>$I1274=0</formula>
    </cfRule>
  </conditionalFormatting>
  <conditionalFormatting sqref="Q1274">
    <cfRule type="expression" dxfId="20610" priority="31824">
      <formula>$I1274=0</formula>
    </cfRule>
  </conditionalFormatting>
  <conditionalFormatting sqref="U1274">
    <cfRule type="expression" dxfId="20609" priority="31823">
      <formula>$I1274=0</formula>
    </cfRule>
  </conditionalFormatting>
  <conditionalFormatting sqref="B1275">
    <cfRule type="expression" dxfId="20608" priority="31819">
      <formula>$I1275=0</formula>
    </cfRule>
  </conditionalFormatting>
  <conditionalFormatting sqref="C1275:E1275">
    <cfRule type="expression" dxfId="20607" priority="31818">
      <formula>$I1275=0</formula>
    </cfRule>
  </conditionalFormatting>
  <conditionalFormatting sqref="D1275:E1275">
    <cfRule type="cellIs" dxfId="20606" priority="31816" operator="lessThan">
      <formula>0</formula>
    </cfRule>
    <cfRule type="cellIs" dxfId="20605" priority="31817" operator="lessThan">
      <formula>0</formula>
    </cfRule>
  </conditionalFormatting>
  <conditionalFormatting sqref="F1275">
    <cfRule type="expression" dxfId="20604" priority="31815">
      <formula>$I1275=0</formula>
    </cfRule>
  </conditionalFormatting>
  <conditionalFormatting sqref="G1275:H1275">
    <cfRule type="cellIs" dxfId="20603" priority="31812" operator="lessThan">
      <formula>0</formula>
    </cfRule>
    <cfRule type="cellIs" dxfId="20602" priority="31813" operator="lessThan">
      <formula>0</formula>
    </cfRule>
  </conditionalFormatting>
  <conditionalFormatting sqref="I1275">
    <cfRule type="expression" dxfId="20601" priority="31811">
      <formula>$I1275=0</formula>
    </cfRule>
  </conditionalFormatting>
  <conditionalFormatting sqref="J1275">
    <cfRule type="expression" dxfId="20600" priority="31810">
      <formula>$I1275=0</formula>
    </cfRule>
  </conditionalFormatting>
  <conditionalFormatting sqref="K1275">
    <cfRule type="expression" dxfId="20599" priority="31807">
      <formula>$I1275=0</formula>
    </cfRule>
  </conditionalFormatting>
  <conditionalFormatting sqref="M1275">
    <cfRule type="expression" dxfId="20598" priority="31803">
      <formula>$I1275=0</formula>
    </cfRule>
  </conditionalFormatting>
  <conditionalFormatting sqref="N1275:P1275">
    <cfRule type="expression" dxfId="20597" priority="31802">
      <formula>$I1275=0</formula>
    </cfRule>
  </conditionalFormatting>
  <conditionalFormatting sqref="O1275:P1275">
    <cfRule type="cellIs" dxfId="20596" priority="31800" operator="lessThan">
      <formula>0</formula>
    </cfRule>
    <cfRule type="cellIs" dxfId="20595" priority="31801" operator="lessThan">
      <formula>0</formula>
    </cfRule>
  </conditionalFormatting>
  <conditionalFormatting sqref="Q1275">
    <cfRule type="expression" dxfId="20594" priority="31799">
      <formula>$I1275=0</formula>
    </cfRule>
  </conditionalFormatting>
  <conditionalFormatting sqref="R1275:T1275">
    <cfRule type="expression" dxfId="20593" priority="31798">
      <formula>$I1275=0</formula>
    </cfRule>
  </conditionalFormatting>
  <conditionalFormatting sqref="S1275:T1275">
    <cfRule type="cellIs" dxfId="20592" priority="31796" operator="lessThan">
      <formula>0</formula>
    </cfRule>
    <cfRule type="cellIs" dxfId="20591" priority="31797" operator="lessThan">
      <formula>0</formula>
    </cfRule>
  </conditionalFormatting>
  <conditionalFormatting sqref="U1275">
    <cfRule type="expression" dxfId="20590" priority="31795">
      <formula>$I1275=0</formula>
    </cfRule>
  </conditionalFormatting>
  <conditionalFormatting sqref="B1276">
    <cfRule type="expression" dxfId="20589" priority="31794">
      <formula>$I1276=0</formula>
    </cfRule>
  </conditionalFormatting>
  <conditionalFormatting sqref="F1276">
    <cfRule type="expression" dxfId="20588" priority="31793">
      <formula>$I1276=0</formula>
    </cfRule>
  </conditionalFormatting>
  <conditionalFormatting sqref="I1276">
    <cfRule type="expression" dxfId="20587" priority="31792">
      <formula>$I1276=0</formula>
    </cfRule>
  </conditionalFormatting>
  <conditionalFormatting sqref="K1276">
    <cfRule type="expression" dxfId="20586" priority="31791">
      <formula>$I1276=0</formula>
    </cfRule>
  </conditionalFormatting>
  <conditionalFormatting sqref="M1276">
    <cfRule type="expression" dxfId="20585" priority="31790">
      <formula>$I1276=0</formula>
    </cfRule>
  </conditionalFormatting>
  <conditionalFormatting sqref="Q1276">
    <cfRule type="expression" dxfId="20584" priority="31789">
      <formula>$I1276=0</formula>
    </cfRule>
  </conditionalFormatting>
  <conditionalFormatting sqref="U1276">
    <cfRule type="expression" dxfId="20583" priority="31788">
      <formula>$I1276=0</formula>
    </cfRule>
  </conditionalFormatting>
  <conditionalFormatting sqref="B1277">
    <cfRule type="expression" dxfId="20582" priority="31784">
      <formula>$I1277=0</formula>
    </cfRule>
  </conditionalFormatting>
  <conditionalFormatting sqref="C1277:E1277">
    <cfRule type="expression" dxfId="20581" priority="31783">
      <formula>$I1277=0</formula>
    </cfRule>
  </conditionalFormatting>
  <conditionalFormatting sqref="D1277:E1277">
    <cfRule type="cellIs" dxfId="20580" priority="31781" operator="lessThan">
      <formula>0</formula>
    </cfRule>
    <cfRule type="cellIs" dxfId="20579" priority="31782" operator="lessThan">
      <formula>0</formula>
    </cfRule>
  </conditionalFormatting>
  <conditionalFormatting sqref="F1277">
    <cfRule type="expression" dxfId="20578" priority="31780">
      <formula>$I1277=0</formula>
    </cfRule>
  </conditionalFormatting>
  <conditionalFormatting sqref="G1277:H1277">
    <cfRule type="cellIs" dxfId="20577" priority="31777" operator="lessThan">
      <formula>0</formula>
    </cfRule>
    <cfRule type="cellIs" dxfId="20576" priority="31778" operator="lessThan">
      <formula>0</formula>
    </cfRule>
  </conditionalFormatting>
  <conditionalFormatting sqref="I1277">
    <cfRule type="expression" dxfId="20575" priority="31776">
      <formula>$I1277=0</formula>
    </cfRule>
  </conditionalFormatting>
  <conditionalFormatting sqref="J1277">
    <cfRule type="expression" dxfId="20574" priority="31775">
      <formula>$I1277=0</formula>
    </cfRule>
  </conditionalFormatting>
  <conditionalFormatting sqref="K1277">
    <cfRule type="expression" dxfId="20573" priority="31772">
      <formula>$I1277=0</formula>
    </cfRule>
  </conditionalFormatting>
  <conditionalFormatting sqref="M1277">
    <cfRule type="expression" dxfId="20572" priority="31768">
      <formula>$I1277=0</formula>
    </cfRule>
  </conditionalFormatting>
  <conditionalFormatting sqref="N1277:P1277">
    <cfRule type="expression" dxfId="20571" priority="31767">
      <formula>$I1277=0</formula>
    </cfRule>
  </conditionalFormatting>
  <conditionalFormatting sqref="O1277:P1277">
    <cfRule type="cellIs" dxfId="20570" priority="31765" operator="lessThan">
      <formula>0</formula>
    </cfRule>
    <cfRule type="cellIs" dxfId="20569" priority="31766" operator="lessThan">
      <formula>0</formula>
    </cfRule>
  </conditionalFormatting>
  <conditionalFormatting sqref="Q1277">
    <cfRule type="expression" dxfId="20568" priority="31764">
      <formula>$I1277=0</formula>
    </cfRule>
  </conditionalFormatting>
  <conditionalFormatting sqref="R1277:T1277">
    <cfRule type="expression" dxfId="20567" priority="31763">
      <formula>$I1277=0</formula>
    </cfRule>
  </conditionalFormatting>
  <conditionalFormatting sqref="S1277:T1277">
    <cfRule type="cellIs" dxfId="20566" priority="31761" operator="lessThan">
      <formula>0</formula>
    </cfRule>
    <cfRule type="cellIs" dxfId="20565" priority="31762" operator="lessThan">
      <formula>0</formula>
    </cfRule>
  </conditionalFormatting>
  <conditionalFormatting sqref="U1277">
    <cfRule type="expression" dxfId="20564" priority="31760">
      <formula>$I1277=0</formula>
    </cfRule>
  </conditionalFormatting>
  <conditionalFormatting sqref="B1278">
    <cfRule type="expression" dxfId="20563" priority="31759">
      <formula>$I1278=0</formula>
    </cfRule>
  </conditionalFormatting>
  <conditionalFormatting sqref="F1278">
    <cfRule type="expression" dxfId="20562" priority="31758">
      <formula>$I1278=0</formula>
    </cfRule>
  </conditionalFormatting>
  <conditionalFormatting sqref="I1278">
    <cfRule type="expression" dxfId="20561" priority="31757">
      <formula>$I1278=0</formula>
    </cfRule>
  </conditionalFormatting>
  <conditionalFormatting sqref="K1278">
    <cfRule type="expression" dxfId="20560" priority="31756">
      <formula>$I1278=0</formula>
    </cfRule>
  </conditionalFormatting>
  <conditionalFormatting sqref="M1278">
    <cfRule type="expression" dxfId="20559" priority="31755">
      <formula>$I1278=0</formula>
    </cfRule>
  </conditionalFormatting>
  <conditionalFormatting sqref="Q1278">
    <cfRule type="expression" dxfId="20558" priority="31754">
      <formula>$I1278=0</formula>
    </cfRule>
  </conditionalFormatting>
  <conditionalFormatting sqref="U1278">
    <cfRule type="expression" dxfId="20557" priority="31753">
      <formula>$I1278=0</formula>
    </cfRule>
  </conditionalFormatting>
  <conditionalFormatting sqref="B1279">
    <cfRule type="expression" dxfId="20556" priority="31749">
      <formula>$I1279=0</formula>
    </cfRule>
  </conditionalFormatting>
  <conditionalFormatting sqref="C1279:E1279">
    <cfRule type="expression" dxfId="20555" priority="31748">
      <formula>$I1279=0</formula>
    </cfRule>
  </conditionalFormatting>
  <conditionalFormatting sqref="D1279:E1279">
    <cfRule type="cellIs" dxfId="20554" priority="31746" operator="lessThan">
      <formula>0</formula>
    </cfRule>
    <cfRule type="cellIs" dxfId="20553" priority="31747" operator="lessThan">
      <formula>0</formula>
    </cfRule>
  </conditionalFormatting>
  <conditionalFormatting sqref="F1279">
    <cfRule type="expression" dxfId="20552" priority="31745">
      <formula>$I1279=0</formula>
    </cfRule>
  </conditionalFormatting>
  <conditionalFormatting sqref="G1279:H1279">
    <cfRule type="cellIs" dxfId="20551" priority="31742" operator="lessThan">
      <formula>0</formula>
    </cfRule>
    <cfRule type="cellIs" dxfId="20550" priority="31743" operator="lessThan">
      <formula>0</formula>
    </cfRule>
  </conditionalFormatting>
  <conditionalFormatting sqref="I1279">
    <cfRule type="expression" dxfId="20549" priority="31741">
      <formula>$I1279=0</formula>
    </cfRule>
  </conditionalFormatting>
  <conditionalFormatting sqref="J1279">
    <cfRule type="expression" dxfId="20548" priority="31740">
      <formula>$I1279=0</formula>
    </cfRule>
  </conditionalFormatting>
  <conditionalFormatting sqref="K1279">
    <cfRule type="expression" dxfId="20547" priority="31737">
      <formula>$I1279=0</formula>
    </cfRule>
  </conditionalFormatting>
  <conditionalFormatting sqref="M1279">
    <cfRule type="expression" dxfId="20546" priority="31733">
      <formula>$I1279=0</formula>
    </cfRule>
  </conditionalFormatting>
  <conditionalFormatting sqref="N1279:P1279">
    <cfRule type="expression" dxfId="20545" priority="31732">
      <formula>$I1279=0</formula>
    </cfRule>
  </conditionalFormatting>
  <conditionalFormatting sqref="O1279:P1279">
    <cfRule type="cellIs" dxfId="20544" priority="31730" operator="lessThan">
      <formula>0</formula>
    </cfRule>
    <cfRule type="cellIs" dxfId="20543" priority="31731" operator="lessThan">
      <formula>0</formula>
    </cfRule>
  </conditionalFormatting>
  <conditionalFormatting sqref="Q1279">
    <cfRule type="expression" dxfId="20542" priority="31729">
      <formula>$I1279=0</formula>
    </cfRule>
  </conditionalFormatting>
  <conditionalFormatting sqref="R1279:T1279">
    <cfRule type="expression" dxfId="20541" priority="31728">
      <formula>$I1279=0</formula>
    </cfRule>
  </conditionalFormatting>
  <conditionalFormatting sqref="S1279:T1279">
    <cfRule type="cellIs" dxfId="20540" priority="31726" operator="lessThan">
      <formula>0</formula>
    </cfRule>
    <cfRule type="cellIs" dxfId="20539" priority="31727" operator="lessThan">
      <formula>0</formula>
    </cfRule>
  </conditionalFormatting>
  <conditionalFormatting sqref="U1279">
    <cfRule type="expression" dxfId="20538" priority="31725">
      <formula>$I1279=0</formula>
    </cfRule>
  </conditionalFormatting>
  <conditionalFormatting sqref="B1280">
    <cfRule type="expression" dxfId="20537" priority="31724">
      <formula>$I1280=0</formula>
    </cfRule>
  </conditionalFormatting>
  <conditionalFormatting sqref="F1280">
    <cfRule type="expression" dxfId="20536" priority="31723">
      <formula>$I1280=0</formula>
    </cfRule>
  </conditionalFormatting>
  <conditionalFormatting sqref="I1280">
    <cfRule type="expression" dxfId="20535" priority="31722">
      <formula>$I1280=0</formula>
    </cfRule>
  </conditionalFormatting>
  <conditionalFormatting sqref="K1280">
    <cfRule type="expression" dxfId="20534" priority="31721">
      <formula>$I1280=0</formula>
    </cfRule>
  </conditionalFormatting>
  <conditionalFormatting sqref="M1280">
    <cfRule type="expression" dxfId="20533" priority="31720">
      <formula>$I1280=0</formula>
    </cfRule>
  </conditionalFormatting>
  <conditionalFormatting sqref="Q1280">
    <cfRule type="expression" dxfId="20532" priority="31719">
      <formula>$I1280=0</formula>
    </cfRule>
  </conditionalFormatting>
  <conditionalFormatting sqref="U1280">
    <cfRule type="expression" dxfId="20531" priority="31718">
      <formula>$I1280=0</formula>
    </cfRule>
  </conditionalFormatting>
  <conditionalFormatting sqref="B1281">
    <cfRule type="expression" dxfId="20530" priority="31714">
      <formula>$I1281=0</formula>
    </cfRule>
  </conditionalFormatting>
  <conditionalFormatting sqref="C1281:E1281">
    <cfRule type="expression" dxfId="20529" priority="31713">
      <formula>$I1281=0</formula>
    </cfRule>
  </conditionalFormatting>
  <conditionalFormatting sqref="D1281:E1281">
    <cfRule type="cellIs" dxfId="20528" priority="31711" operator="lessThan">
      <formula>0</formula>
    </cfRule>
    <cfRule type="cellIs" dxfId="20527" priority="31712" operator="lessThan">
      <formula>0</formula>
    </cfRule>
  </conditionalFormatting>
  <conditionalFormatting sqref="F1281">
    <cfRule type="expression" dxfId="20526" priority="31710">
      <formula>$I1281=0</formula>
    </cfRule>
  </conditionalFormatting>
  <conditionalFormatting sqref="G1281:H1281">
    <cfRule type="cellIs" dxfId="20525" priority="31707" operator="lessThan">
      <formula>0</formula>
    </cfRule>
    <cfRule type="cellIs" dxfId="20524" priority="31708" operator="lessThan">
      <formula>0</formula>
    </cfRule>
  </conditionalFormatting>
  <conditionalFormatting sqref="I1281">
    <cfRule type="expression" dxfId="20523" priority="31706">
      <formula>$I1281=0</formula>
    </cfRule>
  </conditionalFormatting>
  <conditionalFormatting sqref="J1281">
    <cfRule type="expression" dxfId="20522" priority="31705">
      <formula>$I1281=0</formula>
    </cfRule>
  </conditionalFormatting>
  <conditionalFormatting sqref="K1281">
    <cfRule type="expression" dxfId="20521" priority="31702">
      <formula>$I1281=0</formula>
    </cfRule>
  </conditionalFormatting>
  <conditionalFormatting sqref="M1281">
    <cfRule type="expression" dxfId="20520" priority="31698">
      <formula>$I1281=0</formula>
    </cfRule>
  </conditionalFormatting>
  <conditionalFormatting sqref="N1281:P1281">
    <cfRule type="expression" dxfId="20519" priority="31697">
      <formula>$I1281=0</formula>
    </cfRule>
  </conditionalFormatting>
  <conditionalFormatting sqref="O1281:P1281">
    <cfRule type="cellIs" dxfId="20518" priority="31695" operator="lessThan">
      <formula>0</formula>
    </cfRule>
    <cfRule type="cellIs" dxfId="20517" priority="31696" operator="lessThan">
      <formula>0</formula>
    </cfRule>
  </conditionalFormatting>
  <conditionalFormatting sqref="Q1281">
    <cfRule type="expression" dxfId="20516" priority="31694">
      <formula>$I1281=0</formula>
    </cfRule>
  </conditionalFormatting>
  <conditionalFormatting sqref="R1281:T1281">
    <cfRule type="expression" dxfId="20515" priority="31693">
      <formula>$I1281=0</formula>
    </cfRule>
  </conditionalFormatting>
  <conditionalFormatting sqref="S1281:T1281">
    <cfRule type="cellIs" dxfId="20514" priority="31691" operator="lessThan">
      <formula>0</formula>
    </cfRule>
    <cfRule type="cellIs" dxfId="20513" priority="31692" operator="lessThan">
      <formula>0</formula>
    </cfRule>
  </conditionalFormatting>
  <conditionalFormatting sqref="U1281">
    <cfRule type="expression" dxfId="20512" priority="31690">
      <formula>$I1281=0</formula>
    </cfRule>
  </conditionalFormatting>
  <conditionalFormatting sqref="B1282">
    <cfRule type="expression" dxfId="20511" priority="31689">
      <formula>$I1282=0</formula>
    </cfRule>
  </conditionalFormatting>
  <conditionalFormatting sqref="F1282">
    <cfRule type="expression" dxfId="20510" priority="31688">
      <formula>$I1282=0</formula>
    </cfRule>
  </conditionalFormatting>
  <conditionalFormatting sqref="I1282">
    <cfRule type="expression" dxfId="20509" priority="31687">
      <formula>$I1282=0</formula>
    </cfRule>
  </conditionalFormatting>
  <conditionalFormatting sqref="K1282">
    <cfRule type="expression" dxfId="20508" priority="31686">
      <formula>$I1282=0</formula>
    </cfRule>
  </conditionalFormatting>
  <conditionalFormatting sqref="M1282">
    <cfRule type="expression" dxfId="20507" priority="31685">
      <formula>$I1282=0</formula>
    </cfRule>
  </conditionalFormatting>
  <conditionalFormatting sqref="Q1282">
    <cfRule type="expression" dxfId="20506" priority="31684">
      <formula>$I1282=0</formula>
    </cfRule>
  </conditionalFormatting>
  <conditionalFormatting sqref="U1282">
    <cfRule type="expression" dxfId="20505" priority="31683">
      <formula>$I1282=0</formula>
    </cfRule>
  </conditionalFormatting>
  <conditionalFormatting sqref="B1283">
    <cfRule type="expression" dxfId="20504" priority="31679">
      <formula>$I1283=0</formula>
    </cfRule>
  </conditionalFormatting>
  <conditionalFormatting sqref="C1283:E1283">
    <cfRule type="expression" dxfId="20503" priority="31678">
      <formula>$I1283=0</formula>
    </cfRule>
  </conditionalFormatting>
  <conditionalFormatting sqref="D1283:E1283">
    <cfRule type="cellIs" dxfId="20502" priority="31676" operator="lessThan">
      <formula>0</formula>
    </cfRule>
    <cfRule type="cellIs" dxfId="20501" priority="31677" operator="lessThan">
      <formula>0</formula>
    </cfRule>
  </conditionalFormatting>
  <conditionalFormatting sqref="F1283">
    <cfRule type="expression" dxfId="20500" priority="31675">
      <formula>$I1283=0</formula>
    </cfRule>
  </conditionalFormatting>
  <conditionalFormatting sqref="G1283:H1283">
    <cfRule type="cellIs" dxfId="20499" priority="31672" operator="lessThan">
      <formula>0</formula>
    </cfRule>
    <cfRule type="cellIs" dxfId="20498" priority="31673" operator="lessThan">
      <formula>0</formula>
    </cfRule>
  </conditionalFormatting>
  <conditionalFormatting sqref="I1283">
    <cfRule type="expression" dxfId="20497" priority="31671">
      <formula>$I1283=0</formula>
    </cfRule>
  </conditionalFormatting>
  <conditionalFormatting sqref="J1283">
    <cfRule type="expression" dxfId="20496" priority="31670">
      <formula>$I1283=0</formula>
    </cfRule>
  </conditionalFormatting>
  <conditionalFormatting sqref="K1283">
    <cfRule type="expression" dxfId="20495" priority="31667">
      <formula>$I1283=0</formula>
    </cfRule>
  </conditionalFormatting>
  <conditionalFormatting sqref="M1283">
    <cfRule type="expression" dxfId="20494" priority="31663">
      <formula>$I1283=0</formula>
    </cfRule>
  </conditionalFormatting>
  <conditionalFormatting sqref="N1283:P1283">
    <cfRule type="expression" dxfId="20493" priority="31662">
      <formula>$I1283=0</formula>
    </cfRule>
  </conditionalFormatting>
  <conditionalFormatting sqref="O1283:P1283">
    <cfRule type="cellIs" dxfId="20492" priority="31660" operator="lessThan">
      <formula>0</formula>
    </cfRule>
    <cfRule type="cellIs" dxfId="20491" priority="31661" operator="lessThan">
      <formula>0</formula>
    </cfRule>
  </conditionalFormatting>
  <conditionalFormatting sqref="Q1283">
    <cfRule type="expression" dxfId="20490" priority="31659">
      <formula>$I1283=0</formula>
    </cfRule>
  </conditionalFormatting>
  <conditionalFormatting sqref="R1283:T1283">
    <cfRule type="expression" dxfId="20489" priority="31658">
      <formula>$I1283=0</formula>
    </cfRule>
  </conditionalFormatting>
  <conditionalFormatting sqref="S1283:T1283">
    <cfRule type="cellIs" dxfId="20488" priority="31656" operator="lessThan">
      <formula>0</formula>
    </cfRule>
    <cfRule type="cellIs" dxfId="20487" priority="31657" operator="lessThan">
      <formula>0</formula>
    </cfRule>
  </conditionalFormatting>
  <conditionalFormatting sqref="U1283">
    <cfRule type="expression" dxfId="20486" priority="31655">
      <formula>$I1283=0</formula>
    </cfRule>
  </conditionalFormatting>
  <conditionalFormatting sqref="B1284">
    <cfRule type="expression" dxfId="20485" priority="31654">
      <formula>$I1284=0</formula>
    </cfRule>
  </conditionalFormatting>
  <conditionalFormatting sqref="F1284">
    <cfRule type="expression" dxfId="20484" priority="31653">
      <formula>$I1284=0</formula>
    </cfRule>
  </conditionalFormatting>
  <conditionalFormatting sqref="I1284">
    <cfRule type="expression" dxfId="20483" priority="31652">
      <formula>$I1284=0</formula>
    </cfRule>
  </conditionalFormatting>
  <conditionalFormatting sqref="K1284">
    <cfRule type="expression" dxfId="20482" priority="31651">
      <formula>$I1284=0</formula>
    </cfRule>
  </conditionalFormatting>
  <conditionalFormatting sqref="M1284">
    <cfRule type="expression" dxfId="20481" priority="31650">
      <formula>$I1284=0</formula>
    </cfRule>
  </conditionalFormatting>
  <conditionalFormatting sqref="Q1284">
    <cfRule type="expression" dxfId="20480" priority="31649">
      <formula>$I1284=0</formula>
    </cfRule>
  </conditionalFormatting>
  <conditionalFormatting sqref="U1284">
    <cfRule type="expression" dxfId="20479" priority="31648">
      <formula>$I1284=0</formula>
    </cfRule>
  </conditionalFormatting>
  <conditionalFormatting sqref="B1285">
    <cfRule type="expression" dxfId="20478" priority="31644">
      <formula>$I1285=0</formula>
    </cfRule>
  </conditionalFormatting>
  <conditionalFormatting sqref="C1285:E1285">
    <cfRule type="expression" dxfId="20477" priority="31643">
      <formula>$I1285=0</formula>
    </cfRule>
  </conditionalFormatting>
  <conditionalFormatting sqref="D1285:E1285">
    <cfRule type="cellIs" dxfId="20476" priority="31641" operator="lessThan">
      <formula>0</formula>
    </cfRule>
    <cfRule type="cellIs" dxfId="20475" priority="31642" operator="lessThan">
      <formula>0</formula>
    </cfRule>
  </conditionalFormatting>
  <conditionalFormatting sqref="F1285">
    <cfRule type="expression" dxfId="20474" priority="31640">
      <formula>$I1285=0</formula>
    </cfRule>
  </conditionalFormatting>
  <conditionalFormatting sqref="G1285:H1285">
    <cfRule type="cellIs" dxfId="20473" priority="31637" operator="lessThan">
      <formula>0</formula>
    </cfRule>
    <cfRule type="cellIs" dxfId="20472" priority="31638" operator="lessThan">
      <formula>0</formula>
    </cfRule>
  </conditionalFormatting>
  <conditionalFormatting sqref="I1285">
    <cfRule type="expression" dxfId="20471" priority="31636">
      <formula>$I1285=0</formula>
    </cfRule>
  </conditionalFormatting>
  <conditionalFormatting sqref="J1285">
    <cfRule type="expression" dxfId="20470" priority="31635">
      <formula>$I1285=0</formula>
    </cfRule>
  </conditionalFormatting>
  <conditionalFormatting sqref="K1285">
    <cfRule type="expression" dxfId="20469" priority="31632">
      <formula>$I1285=0</formula>
    </cfRule>
  </conditionalFormatting>
  <conditionalFormatting sqref="M1285">
    <cfRule type="expression" dxfId="20468" priority="31628">
      <formula>$I1285=0</formula>
    </cfRule>
  </conditionalFormatting>
  <conditionalFormatting sqref="N1285:P1285">
    <cfRule type="expression" dxfId="20467" priority="31627">
      <formula>$I1285=0</formula>
    </cfRule>
  </conditionalFormatting>
  <conditionalFormatting sqref="O1285:P1285">
    <cfRule type="cellIs" dxfId="20466" priority="31625" operator="lessThan">
      <formula>0</formula>
    </cfRule>
    <cfRule type="cellIs" dxfId="20465" priority="31626" operator="lessThan">
      <formula>0</formula>
    </cfRule>
  </conditionalFormatting>
  <conditionalFormatting sqref="Q1285">
    <cfRule type="expression" dxfId="20464" priority="31624">
      <formula>$I1285=0</formula>
    </cfRule>
  </conditionalFormatting>
  <conditionalFormatting sqref="R1285:T1285">
    <cfRule type="expression" dxfId="20463" priority="31623">
      <formula>$I1285=0</formula>
    </cfRule>
  </conditionalFormatting>
  <conditionalFormatting sqref="S1285:T1285">
    <cfRule type="cellIs" dxfId="20462" priority="31621" operator="lessThan">
      <formula>0</formula>
    </cfRule>
    <cfRule type="cellIs" dxfId="20461" priority="31622" operator="lessThan">
      <formula>0</formula>
    </cfRule>
  </conditionalFormatting>
  <conditionalFormatting sqref="U1285">
    <cfRule type="expression" dxfId="20460" priority="31620">
      <formula>$I1285=0</formula>
    </cfRule>
  </conditionalFormatting>
  <conditionalFormatting sqref="B1286">
    <cfRule type="expression" dxfId="20459" priority="31619">
      <formula>$I1286=0</formula>
    </cfRule>
  </conditionalFormatting>
  <conditionalFormatting sqref="F1286">
    <cfRule type="expression" dxfId="20458" priority="31618">
      <formula>$I1286=0</formula>
    </cfRule>
  </conditionalFormatting>
  <conditionalFormatting sqref="I1286">
    <cfRule type="expression" dxfId="20457" priority="31617">
      <formula>$I1286=0</formula>
    </cfRule>
  </conditionalFormatting>
  <conditionalFormatting sqref="K1286">
    <cfRule type="expression" dxfId="20456" priority="31616">
      <formula>$I1286=0</formula>
    </cfRule>
  </conditionalFormatting>
  <conditionalFormatting sqref="M1286">
    <cfRule type="expression" dxfId="20455" priority="31615">
      <formula>$I1286=0</formula>
    </cfRule>
  </conditionalFormatting>
  <conditionalFormatting sqref="Q1286">
    <cfRule type="expression" dxfId="20454" priority="31614">
      <formula>$I1286=0</formula>
    </cfRule>
  </conditionalFormatting>
  <conditionalFormatting sqref="U1286">
    <cfRule type="expression" dxfId="20453" priority="31613">
      <formula>$I1286=0</formula>
    </cfRule>
  </conditionalFormatting>
  <conditionalFormatting sqref="B1287">
    <cfRule type="expression" dxfId="20452" priority="31609">
      <formula>$I1287=0</formula>
    </cfRule>
  </conditionalFormatting>
  <conditionalFormatting sqref="C1287:E1287">
    <cfRule type="expression" dxfId="20451" priority="31608">
      <formula>$I1287=0</formula>
    </cfRule>
  </conditionalFormatting>
  <conditionalFormatting sqref="D1287:E1287">
    <cfRule type="cellIs" dxfId="20450" priority="31606" operator="lessThan">
      <formula>0</formula>
    </cfRule>
    <cfRule type="cellIs" dxfId="20449" priority="31607" operator="lessThan">
      <formula>0</formula>
    </cfRule>
  </conditionalFormatting>
  <conditionalFormatting sqref="F1287">
    <cfRule type="expression" dxfId="20448" priority="31605">
      <formula>$I1287=0</formula>
    </cfRule>
  </conditionalFormatting>
  <conditionalFormatting sqref="G1287:H1287">
    <cfRule type="cellIs" dxfId="20447" priority="31602" operator="lessThan">
      <formula>0</formula>
    </cfRule>
    <cfRule type="cellIs" dxfId="20446" priority="31603" operator="lessThan">
      <formula>0</formula>
    </cfRule>
  </conditionalFormatting>
  <conditionalFormatting sqref="I1287">
    <cfRule type="expression" dxfId="20445" priority="31601">
      <formula>$I1287=0</formula>
    </cfRule>
  </conditionalFormatting>
  <conditionalFormatting sqref="J1287">
    <cfRule type="expression" dxfId="20444" priority="31600">
      <formula>$I1287=0</formula>
    </cfRule>
  </conditionalFormatting>
  <conditionalFormatting sqref="K1287">
    <cfRule type="expression" dxfId="20443" priority="31597">
      <formula>$I1287=0</formula>
    </cfRule>
  </conditionalFormatting>
  <conditionalFormatting sqref="M1287">
    <cfRule type="expression" dxfId="20442" priority="31593">
      <formula>$I1287=0</formula>
    </cfRule>
  </conditionalFormatting>
  <conditionalFormatting sqref="N1287:P1287">
    <cfRule type="expression" dxfId="20441" priority="31592">
      <formula>$I1287=0</formula>
    </cfRule>
  </conditionalFormatting>
  <conditionalFormatting sqref="O1287:P1287">
    <cfRule type="cellIs" dxfId="20440" priority="31590" operator="lessThan">
      <formula>0</formula>
    </cfRule>
    <cfRule type="cellIs" dxfId="20439" priority="31591" operator="lessThan">
      <formula>0</formula>
    </cfRule>
  </conditionalFormatting>
  <conditionalFormatting sqref="Q1287">
    <cfRule type="expression" dxfId="20438" priority="31589">
      <formula>$I1287=0</formula>
    </cfRule>
  </conditionalFormatting>
  <conditionalFormatting sqref="R1287:T1287">
    <cfRule type="expression" dxfId="20437" priority="31588">
      <formula>$I1287=0</formula>
    </cfRule>
  </conditionalFormatting>
  <conditionalFormatting sqref="S1287:T1287">
    <cfRule type="cellIs" dxfId="20436" priority="31586" operator="lessThan">
      <formula>0</formula>
    </cfRule>
    <cfRule type="cellIs" dxfId="20435" priority="31587" operator="lessThan">
      <formula>0</formula>
    </cfRule>
  </conditionalFormatting>
  <conditionalFormatting sqref="U1287">
    <cfRule type="expression" dxfId="20434" priority="31585">
      <formula>$I1287=0</formula>
    </cfRule>
  </conditionalFormatting>
  <conditionalFormatting sqref="B1288">
    <cfRule type="expression" dxfId="20433" priority="31584">
      <formula>$I1288=0</formula>
    </cfRule>
  </conditionalFormatting>
  <conditionalFormatting sqref="F1288">
    <cfRule type="expression" dxfId="20432" priority="31583">
      <formula>$I1288=0</formula>
    </cfRule>
  </conditionalFormatting>
  <conditionalFormatting sqref="I1288">
    <cfRule type="expression" dxfId="20431" priority="31582">
      <formula>$I1288=0</formula>
    </cfRule>
  </conditionalFormatting>
  <conditionalFormatting sqref="K1288">
    <cfRule type="expression" dxfId="20430" priority="31581">
      <formula>$I1288=0</formula>
    </cfRule>
  </conditionalFormatting>
  <conditionalFormatting sqref="M1288">
    <cfRule type="expression" dxfId="20429" priority="31580">
      <formula>$I1288=0</formula>
    </cfRule>
  </conditionalFormatting>
  <conditionalFormatting sqref="Q1288">
    <cfRule type="expression" dxfId="20428" priority="31579">
      <formula>$I1288=0</formula>
    </cfRule>
  </conditionalFormatting>
  <conditionalFormatting sqref="U1288">
    <cfRule type="expression" dxfId="20427" priority="31578">
      <formula>$I1288=0</formula>
    </cfRule>
  </conditionalFormatting>
  <conditionalFormatting sqref="B1289">
    <cfRule type="expression" dxfId="20426" priority="31574">
      <formula>$I1289=0</formula>
    </cfRule>
  </conditionalFormatting>
  <conditionalFormatting sqref="C1289:E1289">
    <cfRule type="expression" dxfId="20425" priority="31573">
      <formula>$I1289=0</formula>
    </cfRule>
  </conditionalFormatting>
  <conditionalFormatting sqref="D1289:E1289">
    <cfRule type="cellIs" dxfId="20424" priority="31571" operator="lessThan">
      <formula>0</formula>
    </cfRule>
    <cfRule type="cellIs" dxfId="20423" priority="31572" operator="lessThan">
      <formula>0</formula>
    </cfRule>
  </conditionalFormatting>
  <conditionalFormatting sqref="F1289">
    <cfRule type="expression" dxfId="20422" priority="31570">
      <formula>$I1289=0</formula>
    </cfRule>
  </conditionalFormatting>
  <conditionalFormatting sqref="G1289:H1289">
    <cfRule type="cellIs" dxfId="20421" priority="31567" operator="lessThan">
      <formula>0</formula>
    </cfRule>
    <cfRule type="cellIs" dxfId="20420" priority="31568" operator="lessThan">
      <formula>0</formula>
    </cfRule>
  </conditionalFormatting>
  <conditionalFormatting sqref="I1289">
    <cfRule type="expression" dxfId="20419" priority="31566">
      <formula>$I1289=0</formula>
    </cfRule>
  </conditionalFormatting>
  <conditionalFormatting sqref="J1289">
    <cfRule type="expression" dxfId="20418" priority="31565">
      <formula>$I1289=0</formula>
    </cfRule>
  </conditionalFormatting>
  <conditionalFormatting sqref="K1289">
    <cfRule type="expression" dxfId="20417" priority="31562">
      <formula>$I1289=0</formula>
    </cfRule>
  </conditionalFormatting>
  <conditionalFormatting sqref="M1289">
    <cfRule type="expression" dxfId="20416" priority="31558">
      <formula>$I1289=0</formula>
    </cfRule>
  </conditionalFormatting>
  <conditionalFormatting sqref="N1289:P1289">
    <cfRule type="expression" dxfId="20415" priority="31557">
      <formula>$I1289=0</formula>
    </cfRule>
  </conditionalFormatting>
  <conditionalFormatting sqref="O1289:P1289">
    <cfRule type="cellIs" dxfId="20414" priority="31555" operator="lessThan">
      <formula>0</formula>
    </cfRule>
    <cfRule type="cellIs" dxfId="20413" priority="31556" operator="lessThan">
      <formula>0</formula>
    </cfRule>
  </conditionalFormatting>
  <conditionalFormatting sqref="Q1289">
    <cfRule type="expression" dxfId="20412" priority="31554">
      <formula>$I1289=0</formula>
    </cfRule>
  </conditionalFormatting>
  <conditionalFormatting sqref="R1289:T1289">
    <cfRule type="expression" dxfId="20411" priority="31553">
      <formula>$I1289=0</formula>
    </cfRule>
  </conditionalFormatting>
  <conditionalFormatting sqref="S1289:T1289">
    <cfRule type="cellIs" dxfId="20410" priority="31551" operator="lessThan">
      <formula>0</formula>
    </cfRule>
    <cfRule type="cellIs" dxfId="20409" priority="31552" operator="lessThan">
      <formula>0</formula>
    </cfRule>
  </conditionalFormatting>
  <conditionalFormatting sqref="U1289">
    <cfRule type="expression" dxfId="20408" priority="31550">
      <formula>$I1289=0</formula>
    </cfRule>
  </conditionalFormatting>
  <conditionalFormatting sqref="B1290">
    <cfRule type="expression" dxfId="20407" priority="31549">
      <formula>$I1290=0</formula>
    </cfRule>
  </conditionalFormatting>
  <conditionalFormatting sqref="F1290">
    <cfRule type="expression" dxfId="20406" priority="31548">
      <formula>$I1290=0</formula>
    </cfRule>
  </conditionalFormatting>
  <conditionalFormatting sqref="I1290">
    <cfRule type="expression" dxfId="20405" priority="31547">
      <formula>$I1290=0</formula>
    </cfRule>
  </conditionalFormatting>
  <conditionalFormatting sqref="K1290">
    <cfRule type="expression" dxfId="20404" priority="31546">
      <formula>$I1290=0</formula>
    </cfRule>
  </conditionalFormatting>
  <conditionalFormatting sqref="M1290">
    <cfRule type="expression" dxfId="20403" priority="31545">
      <formula>$I1290=0</formula>
    </cfRule>
  </conditionalFormatting>
  <conditionalFormatting sqref="Q1290">
    <cfRule type="expression" dxfId="20402" priority="31544">
      <formula>$I1290=0</formula>
    </cfRule>
  </conditionalFormatting>
  <conditionalFormatting sqref="U1290">
    <cfRule type="expression" dxfId="20401" priority="31543">
      <formula>$I1290=0</formula>
    </cfRule>
  </conditionalFormatting>
  <conditionalFormatting sqref="B1291">
    <cfRule type="expression" dxfId="20400" priority="31539">
      <formula>$I1291=0</formula>
    </cfRule>
  </conditionalFormatting>
  <conditionalFormatting sqref="C1291:E1291">
    <cfRule type="expression" dxfId="20399" priority="31538">
      <formula>$I1291=0</formula>
    </cfRule>
  </conditionalFormatting>
  <conditionalFormatting sqref="D1291:E1291">
    <cfRule type="cellIs" dxfId="20398" priority="31536" operator="lessThan">
      <formula>0</formula>
    </cfRule>
    <cfRule type="cellIs" dxfId="20397" priority="31537" operator="lessThan">
      <formula>0</formula>
    </cfRule>
  </conditionalFormatting>
  <conditionalFormatting sqref="F1291">
    <cfRule type="expression" dxfId="20396" priority="31535">
      <formula>$I1291=0</formula>
    </cfRule>
  </conditionalFormatting>
  <conditionalFormatting sqref="G1291:H1291">
    <cfRule type="cellIs" dxfId="20395" priority="31532" operator="lessThan">
      <formula>0</formula>
    </cfRule>
    <cfRule type="cellIs" dxfId="20394" priority="31533" operator="lessThan">
      <formula>0</formula>
    </cfRule>
  </conditionalFormatting>
  <conditionalFormatting sqref="I1291">
    <cfRule type="expression" dxfId="20393" priority="31531">
      <formula>$I1291=0</formula>
    </cfRule>
  </conditionalFormatting>
  <conditionalFormatting sqref="J1291">
    <cfRule type="expression" dxfId="20392" priority="31530">
      <formula>$I1291=0</formula>
    </cfRule>
  </conditionalFormatting>
  <conditionalFormatting sqref="K1291">
    <cfRule type="expression" dxfId="20391" priority="31527">
      <formula>$I1291=0</formula>
    </cfRule>
  </conditionalFormatting>
  <conditionalFormatting sqref="M1291">
    <cfRule type="expression" dxfId="20390" priority="31523">
      <formula>$I1291=0</formula>
    </cfRule>
  </conditionalFormatting>
  <conditionalFormatting sqref="N1291:P1291">
    <cfRule type="expression" dxfId="20389" priority="31522">
      <formula>$I1291=0</formula>
    </cfRule>
  </conditionalFormatting>
  <conditionalFormatting sqref="O1291:P1291">
    <cfRule type="cellIs" dxfId="20388" priority="31520" operator="lessThan">
      <formula>0</formula>
    </cfRule>
    <cfRule type="cellIs" dxfId="20387" priority="31521" operator="lessThan">
      <formula>0</formula>
    </cfRule>
  </conditionalFormatting>
  <conditionalFormatting sqref="Q1291">
    <cfRule type="expression" dxfId="20386" priority="31519">
      <formula>$I1291=0</formula>
    </cfRule>
  </conditionalFormatting>
  <conditionalFormatting sqref="R1291:T1291">
    <cfRule type="expression" dxfId="20385" priority="31518">
      <formula>$I1291=0</formula>
    </cfRule>
  </conditionalFormatting>
  <conditionalFormatting sqref="S1291:T1291">
    <cfRule type="cellIs" dxfId="20384" priority="31516" operator="lessThan">
      <formula>0</formula>
    </cfRule>
    <cfRule type="cellIs" dxfId="20383" priority="31517" operator="lessThan">
      <formula>0</formula>
    </cfRule>
  </conditionalFormatting>
  <conditionalFormatting sqref="U1291">
    <cfRule type="expression" dxfId="20382" priority="31515">
      <formula>$I1291=0</formula>
    </cfRule>
  </conditionalFormatting>
  <conditionalFormatting sqref="B1292">
    <cfRule type="expression" dxfId="20381" priority="31514">
      <formula>$I1292=0</formula>
    </cfRule>
  </conditionalFormatting>
  <conditionalFormatting sqref="F1292">
    <cfRule type="expression" dxfId="20380" priority="31513">
      <formula>$I1292=0</formula>
    </cfRule>
  </conditionalFormatting>
  <conditionalFormatting sqref="I1292">
    <cfRule type="expression" dxfId="20379" priority="31512">
      <formula>$I1292=0</formula>
    </cfRule>
  </conditionalFormatting>
  <conditionalFormatting sqref="K1292">
    <cfRule type="expression" dxfId="20378" priority="31511">
      <formula>$I1292=0</formula>
    </cfRule>
  </conditionalFormatting>
  <conditionalFormatting sqref="M1292">
    <cfRule type="expression" dxfId="20377" priority="31510">
      <formula>$I1292=0</formula>
    </cfRule>
  </conditionalFormatting>
  <conditionalFormatting sqref="Q1292">
    <cfRule type="expression" dxfId="20376" priority="31509">
      <formula>$I1292=0</formula>
    </cfRule>
  </conditionalFormatting>
  <conditionalFormatting sqref="U1292">
    <cfRule type="expression" dxfId="20375" priority="31508">
      <formula>$I1292=0</formula>
    </cfRule>
  </conditionalFormatting>
  <conditionalFormatting sqref="B1293">
    <cfRule type="expression" dxfId="20374" priority="31504">
      <formula>$I1293=0</formula>
    </cfRule>
  </conditionalFormatting>
  <conditionalFormatting sqref="C1293:E1293">
    <cfRule type="expression" dxfId="20373" priority="31503">
      <formula>$I1293=0</formula>
    </cfRule>
  </conditionalFormatting>
  <conditionalFormatting sqref="D1293:E1293">
    <cfRule type="cellIs" dxfId="20372" priority="31501" operator="lessThan">
      <formula>0</formula>
    </cfRule>
    <cfRule type="cellIs" dxfId="20371" priority="31502" operator="lessThan">
      <formula>0</formula>
    </cfRule>
  </conditionalFormatting>
  <conditionalFormatting sqref="F1293">
    <cfRule type="expression" dxfId="20370" priority="31500">
      <formula>$I1293=0</formula>
    </cfRule>
  </conditionalFormatting>
  <conditionalFormatting sqref="G1293:H1293">
    <cfRule type="cellIs" dxfId="20369" priority="31497" operator="lessThan">
      <formula>0</formula>
    </cfRule>
    <cfRule type="cellIs" dxfId="20368" priority="31498" operator="lessThan">
      <formula>0</formula>
    </cfRule>
  </conditionalFormatting>
  <conditionalFormatting sqref="I1293">
    <cfRule type="expression" dxfId="20367" priority="31496">
      <formula>$I1293=0</formula>
    </cfRule>
  </conditionalFormatting>
  <conditionalFormatting sqref="J1293">
    <cfRule type="expression" dxfId="20366" priority="31495">
      <formula>$I1293=0</formula>
    </cfRule>
  </conditionalFormatting>
  <conditionalFormatting sqref="K1293">
    <cfRule type="expression" dxfId="20365" priority="31492">
      <formula>$I1293=0</formula>
    </cfRule>
  </conditionalFormatting>
  <conditionalFormatting sqref="M1293">
    <cfRule type="expression" dxfId="20364" priority="31488">
      <formula>$I1293=0</formula>
    </cfRule>
  </conditionalFormatting>
  <conditionalFormatting sqref="N1293:P1293">
    <cfRule type="expression" dxfId="20363" priority="31487">
      <formula>$I1293=0</formula>
    </cfRule>
  </conditionalFormatting>
  <conditionalFormatting sqref="O1293:P1293">
    <cfRule type="cellIs" dxfId="20362" priority="31485" operator="lessThan">
      <formula>0</formula>
    </cfRule>
    <cfRule type="cellIs" dxfId="20361" priority="31486" operator="lessThan">
      <formula>0</formula>
    </cfRule>
  </conditionalFormatting>
  <conditionalFormatting sqref="Q1293">
    <cfRule type="expression" dxfId="20360" priority="31484">
      <formula>$I1293=0</formula>
    </cfRule>
  </conditionalFormatting>
  <conditionalFormatting sqref="R1293:T1293">
    <cfRule type="expression" dxfId="20359" priority="31483">
      <formula>$I1293=0</formula>
    </cfRule>
  </conditionalFormatting>
  <conditionalFormatting sqref="S1293:T1293">
    <cfRule type="cellIs" dxfId="20358" priority="31481" operator="lessThan">
      <formula>0</formula>
    </cfRule>
    <cfRule type="cellIs" dxfId="20357" priority="31482" operator="lessThan">
      <formula>0</formula>
    </cfRule>
  </conditionalFormatting>
  <conditionalFormatting sqref="U1293">
    <cfRule type="expression" dxfId="20356" priority="31480">
      <formula>$I1293=0</formula>
    </cfRule>
  </conditionalFormatting>
  <conditionalFormatting sqref="B1294">
    <cfRule type="expression" dxfId="20355" priority="31479">
      <formula>$I1294=0</formula>
    </cfRule>
  </conditionalFormatting>
  <conditionalFormatting sqref="F1294">
    <cfRule type="expression" dxfId="20354" priority="31478">
      <formula>$I1294=0</formula>
    </cfRule>
  </conditionalFormatting>
  <conditionalFormatting sqref="I1294">
    <cfRule type="expression" dxfId="20353" priority="31477">
      <formula>$I1294=0</formula>
    </cfRule>
  </conditionalFormatting>
  <conditionalFormatting sqref="K1294">
    <cfRule type="expression" dxfId="20352" priority="31476">
      <formula>$I1294=0</formula>
    </cfRule>
  </conditionalFormatting>
  <conditionalFormatting sqref="M1294">
    <cfRule type="expression" dxfId="20351" priority="31475">
      <formula>$I1294=0</formula>
    </cfRule>
  </conditionalFormatting>
  <conditionalFormatting sqref="Q1294">
    <cfRule type="expression" dxfId="20350" priority="31474">
      <formula>$I1294=0</formula>
    </cfRule>
  </conditionalFormatting>
  <conditionalFormatting sqref="U1294">
    <cfRule type="expression" dxfId="20349" priority="31473">
      <formula>$I1294=0</formula>
    </cfRule>
  </conditionalFormatting>
  <conditionalFormatting sqref="B1295">
    <cfRule type="expression" dxfId="20348" priority="31469">
      <formula>$I1295=0</formula>
    </cfRule>
  </conditionalFormatting>
  <conditionalFormatting sqref="C1295:E1295">
    <cfRule type="expression" dxfId="20347" priority="31468">
      <formula>$I1295=0</formula>
    </cfRule>
  </conditionalFormatting>
  <conditionalFormatting sqref="D1295:E1295">
    <cfRule type="cellIs" dxfId="20346" priority="31466" operator="lessThan">
      <formula>0</formula>
    </cfRule>
    <cfRule type="cellIs" dxfId="20345" priority="31467" operator="lessThan">
      <formula>0</formula>
    </cfRule>
  </conditionalFormatting>
  <conditionalFormatting sqref="F1295">
    <cfRule type="expression" dxfId="20344" priority="31465">
      <formula>$I1295=0</formula>
    </cfRule>
  </conditionalFormatting>
  <conditionalFormatting sqref="G1295:H1295">
    <cfRule type="cellIs" dxfId="20343" priority="31462" operator="lessThan">
      <formula>0</formula>
    </cfRule>
    <cfRule type="cellIs" dxfId="20342" priority="31463" operator="lessThan">
      <formula>0</formula>
    </cfRule>
  </conditionalFormatting>
  <conditionalFormatting sqref="I1295">
    <cfRule type="expression" dxfId="20341" priority="31461">
      <formula>$I1295=0</formula>
    </cfRule>
  </conditionalFormatting>
  <conditionalFormatting sqref="J1295">
    <cfRule type="expression" dxfId="20340" priority="31460">
      <formula>$I1295=0</formula>
    </cfRule>
  </conditionalFormatting>
  <conditionalFormatting sqref="K1295">
    <cfRule type="expression" dxfId="20339" priority="31457">
      <formula>$I1295=0</formula>
    </cfRule>
  </conditionalFormatting>
  <conditionalFormatting sqref="M1295">
    <cfRule type="expression" dxfId="20338" priority="31453">
      <formula>$I1295=0</formula>
    </cfRule>
  </conditionalFormatting>
  <conditionalFormatting sqref="N1295:P1295">
    <cfRule type="expression" dxfId="20337" priority="31452">
      <formula>$I1295=0</formula>
    </cfRule>
  </conditionalFormatting>
  <conditionalFormatting sqref="O1295:P1295">
    <cfRule type="cellIs" dxfId="20336" priority="31450" operator="lessThan">
      <formula>0</formula>
    </cfRule>
    <cfRule type="cellIs" dxfId="20335" priority="31451" operator="lessThan">
      <formula>0</formula>
    </cfRule>
  </conditionalFormatting>
  <conditionalFormatting sqref="Q1295">
    <cfRule type="expression" dxfId="20334" priority="31449">
      <formula>$I1295=0</formula>
    </cfRule>
  </conditionalFormatting>
  <conditionalFormatting sqref="R1295:T1295">
    <cfRule type="expression" dxfId="20333" priority="31448">
      <formula>$I1295=0</formula>
    </cfRule>
  </conditionalFormatting>
  <conditionalFormatting sqref="S1295:T1295">
    <cfRule type="cellIs" dxfId="20332" priority="31446" operator="lessThan">
      <formula>0</formula>
    </cfRule>
    <cfRule type="cellIs" dxfId="20331" priority="31447" operator="lessThan">
      <formula>0</formula>
    </cfRule>
  </conditionalFormatting>
  <conditionalFormatting sqref="U1295">
    <cfRule type="expression" dxfId="20330" priority="31445">
      <formula>$I1295=0</formula>
    </cfRule>
  </conditionalFormatting>
  <conditionalFormatting sqref="B1296">
    <cfRule type="expression" dxfId="20329" priority="31444">
      <formula>$I1296=0</formula>
    </cfRule>
  </conditionalFormatting>
  <conditionalFormatting sqref="F1296">
    <cfRule type="expression" dxfId="20328" priority="31443">
      <formula>$I1296=0</formula>
    </cfRule>
  </conditionalFormatting>
  <conditionalFormatting sqref="I1296">
    <cfRule type="expression" dxfId="20327" priority="31442">
      <formula>$I1296=0</formula>
    </cfRule>
  </conditionalFormatting>
  <conditionalFormatting sqref="K1296">
    <cfRule type="expression" dxfId="20326" priority="31441">
      <formula>$I1296=0</formula>
    </cfRule>
  </conditionalFormatting>
  <conditionalFormatting sqref="M1296">
    <cfRule type="expression" dxfId="20325" priority="31440">
      <formula>$I1296=0</formula>
    </cfRule>
  </conditionalFormatting>
  <conditionalFormatting sqref="Q1296">
    <cfRule type="expression" dxfId="20324" priority="31439">
      <formula>$I1296=0</formula>
    </cfRule>
  </conditionalFormatting>
  <conditionalFormatting sqref="U1296">
    <cfRule type="expression" dxfId="20323" priority="31438">
      <formula>$I1296=0</formula>
    </cfRule>
  </conditionalFormatting>
  <conditionalFormatting sqref="B1297">
    <cfRule type="expression" dxfId="20322" priority="31434">
      <formula>$I1297=0</formula>
    </cfRule>
  </conditionalFormatting>
  <conditionalFormatting sqref="C1297:E1297">
    <cfRule type="expression" dxfId="20321" priority="31433">
      <formula>$I1297=0</formula>
    </cfRule>
  </conditionalFormatting>
  <conditionalFormatting sqref="D1297:E1297">
    <cfRule type="cellIs" dxfId="20320" priority="31431" operator="lessThan">
      <formula>0</formula>
    </cfRule>
    <cfRule type="cellIs" dxfId="20319" priority="31432" operator="lessThan">
      <formula>0</formula>
    </cfRule>
  </conditionalFormatting>
  <conditionalFormatting sqref="F1297">
    <cfRule type="expression" dxfId="20318" priority="31430">
      <formula>$I1297=0</formula>
    </cfRule>
  </conditionalFormatting>
  <conditionalFormatting sqref="G1297:H1297">
    <cfRule type="cellIs" dxfId="20317" priority="31427" operator="lessThan">
      <formula>0</formula>
    </cfRule>
    <cfRule type="cellIs" dxfId="20316" priority="31428" operator="lessThan">
      <formula>0</formula>
    </cfRule>
  </conditionalFormatting>
  <conditionalFormatting sqref="I1297">
    <cfRule type="expression" dxfId="20315" priority="31426">
      <formula>$I1297=0</formula>
    </cfRule>
  </conditionalFormatting>
  <conditionalFormatting sqref="J1297">
    <cfRule type="expression" dxfId="20314" priority="31425">
      <formula>$I1297=0</formula>
    </cfRule>
  </conditionalFormatting>
  <conditionalFormatting sqref="K1297">
    <cfRule type="expression" dxfId="20313" priority="31422">
      <formula>$I1297=0</formula>
    </cfRule>
  </conditionalFormatting>
  <conditionalFormatting sqref="M1297">
    <cfRule type="expression" dxfId="20312" priority="31418">
      <formula>$I1297=0</formula>
    </cfRule>
  </conditionalFormatting>
  <conditionalFormatting sqref="N1297:P1297">
    <cfRule type="expression" dxfId="20311" priority="31417">
      <formula>$I1297=0</formula>
    </cfRule>
  </conditionalFormatting>
  <conditionalFormatting sqref="O1297:P1297">
    <cfRule type="cellIs" dxfId="20310" priority="31415" operator="lessThan">
      <formula>0</formula>
    </cfRule>
    <cfRule type="cellIs" dxfId="20309" priority="31416" operator="lessThan">
      <formula>0</formula>
    </cfRule>
  </conditionalFormatting>
  <conditionalFormatting sqref="Q1297">
    <cfRule type="expression" dxfId="20308" priority="31414">
      <formula>$I1297=0</formula>
    </cfRule>
  </conditionalFormatting>
  <conditionalFormatting sqref="R1297:T1297">
    <cfRule type="expression" dxfId="20307" priority="31413">
      <formula>$I1297=0</formula>
    </cfRule>
  </conditionalFormatting>
  <conditionalFormatting sqref="S1297:T1297">
    <cfRule type="cellIs" dxfId="20306" priority="31411" operator="lessThan">
      <formula>0</formula>
    </cfRule>
    <cfRule type="cellIs" dxfId="20305" priority="31412" operator="lessThan">
      <formula>0</formula>
    </cfRule>
  </conditionalFormatting>
  <conditionalFormatting sqref="U1297">
    <cfRule type="expression" dxfId="20304" priority="31410">
      <formula>$I1297=0</formula>
    </cfRule>
  </conditionalFormatting>
  <conditionalFormatting sqref="B1298">
    <cfRule type="expression" dxfId="20303" priority="31409">
      <formula>$I1298=0</formula>
    </cfRule>
  </conditionalFormatting>
  <conditionalFormatting sqref="F1298">
    <cfRule type="expression" dxfId="20302" priority="31408">
      <formula>$I1298=0</formula>
    </cfRule>
  </conditionalFormatting>
  <conditionalFormatting sqref="I1298">
    <cfRule type="expression" dxfId="20301" priority="31407">
      <formula>$I1298=0</formula>
    </cfRule>
  </conditionalFormatting>
  <conditionalFormatting sqref="K1298">
    <cfRule type="expression" dxfId="20300" priority="31406">
      <formula>$I1298=0</formula>
    </cfRule>
  </conditionalFormatting>
  <conditionalFormatting sqref="M1298">
    <cfRule type="expression" dxfId="20299" priority="31405">
      <formula>$I1298=0</formula>
    </cfRule>
  </conditionalFormatting>
  <conditionalFormatting sqref="Q1298">
    <cfRule type="expression" dxfId="20298" priority="31404">
      <formula>$I1298=0</formula>
    </cfRule>
  </conditionalFormatting>
  <conditionalFormatting sqref="U1298">
    <cfRule type="expression" dxfId="20297" priority="31403">
      <formula>$I1298=0</formula>
    </cfRule>
  </conditionalFormatting>
  <conditionalFormatting sqref="B1299">
    <cfRule type="expression" dxfId="20296" priority="31399">
      <formula>$I1299=0</formula>
    </cfRule>
  </conditionalFormatting>
  <conditionalFormatting sqref="C1299:E1299">
    <cfRule type="expression" dxfId="20295" priority="31398">
      <formula>$I1299=0</formula>
    </cfRule>
  </conditionalFormatting>
  <conditionalFormatting sqref="D1299:E1299">
    <cfRule type="cellIs" dxfId="20294" priority="31396" operator="lessThan">
      <formula>0</formula>
    </cfRule>
    <cfRule type="cellIs" dxfId="20293" priority="31397" operator="lessThan">
      <formula>0</formula>
    </cfRule>
  </conditionalFormatting>
  <conditionalFormatting sqref="F1299">
    <cfRule type="expression" dxfId="20292" priority="31395">
      <formula>$I1299=0</formula>
    </cfRule>
  </conditionalFormatting>
  <conditionalFormatting sqref="G1299:H1299">
    <cfRule type="cellIs" dxfId="20291" priority="31392" operator="lessThan">
      <formula>0</formula>
    </cfRule>
    <cfRule type="cellIs" dxfId="20290" priority="31393" operator="lessThan">
      <formula>0</formula>
    </cfRule>
  </conditionalFormatting>
  <conditionalFormatting sqref="I1299">
    <cfRule type="expression" dxfId="20289" priority="31391">
      <formula>$I1299=0</formula>
    </cfRule>
  </conditionalFormatting>
  <conditionalFormatting sqref="J1299">
    <cfRule type="expression" dxfId="20288" priority="31390">
      <formula>$I1299=0</formula>
    </cfRule>
  </conditionalFormatting>
  <conditionalFormatting sqref="K1299">
    <cfRule type="expression" dxfId="20287" priority="31387">
      <formula>$I1299=0</formula>
    </cfRule>
  </conditionalFormatting>
  <conditionalFormatting sqref="M1299">
    <cfRule type="expression" dxfId="20286" priority="31383">
      <formula>$I1299=0</formula>
    </cfRule>
  </conditionalFormatting>
  <conditionalFormatting sqref="N1299:P1299">
    <cfRule type="expression" dxfId="20285" priority="31382">
      <formula>$I1299=0</formula>
    </cfRule>
  </conditionalFormatting>
  <conditionalFormatting sqref="O1299:P1299">
    <cfRule type="cellIs" dxfId="20284" priority="31380" operator="lessThan">
      <formula>0</formula>
    </cfRule>
    <cfRule type="cellIs" dxfId="20283" priority="31381" operator="lessThan">
      <formula>0</formula>
    </cfRule>
  </conditionalFormatting>
  <conditionalFormatting sqref="Q1299">
    <cfRule type="expression" dxfId="20282" priority="31379">
      <formula>$I1299=0</formula>
    </cfRule>
  </conditionalFormatting>
  <conditionalFormatting sqref="R1299:T1299">
    <cfRule type="expression" dxfId="20281" priority="31378">
      <formula>$I1299=0</formula>
    </cfRule>
  </conditionalFormatting>
  <conditionalFormatting sqref="S1299:T1299">
    <cfRule type="cellIs" dxfId="20280" priority="31376" operator="lessThan">
      <formula>0</formula>
    </cfRule>
    <cfRule type="cellIs" dxfId="20279" priority="31377" operator="lessThan">
      <formula>0</formula>
    </cfRule>
  </conditionalFormatting>
  <conditionalFormatting sqref="U1299">
    <cfRule type="expression" dxfId="20278" priority="31375">
      <formula>$I1299=0</formula>
    </cfRule>
  </conditionalFormatting>
  <conditionalFormatting sqref="B1300">
    <cfRule type="expression" dxfId="20277" priority="31374">
      <formula>$I1300=0</formula>
    </cfRule>
  </conditionalFormatting>
  <conditionalFormatting sqref="F1300">
    <cfRule type="expression" dxfId="20276" priority="31373">
      <formula>$I1300=0</formula>
    </cfRule>
  </conditionalFormatting>
  <conditionalFormatting sqref="I1300">
    <cfRule type="expression" dxfId="20275" priority="31372">
      <formula>$I1300=0</formula>
    </cfRule>
  </conditionalFormatting>
  <conditionalFormatting sqref="K1300">
    <cfRule type="expression" dxfId="20274" priority="31371">
      <formula>$I1300=0</formula>
    </cfRule>
  </conditionalFormatting>
  <conditionalFormatting sqref="M1300">
    <cfRule type="expression" dxfId="20273" priority="31370">
      <formula>$I1300=0</formula>
    </cfRule>
  </conditionalFormatting>
  <conditionalFormatting sqref="Q1300">
    <cfRule type="expression" dxfId="20272" priority="31369">
      <formula>$I1300=0</formula>
    </cfRule>
  </conditionalFormatting>
  <conditionalFormatting sqref="U1300">
    <cfRule type="expression" dxfId="20271" priority="31368">
      <formula>$I1300=0</formula>
    </cfRule>
  </conditionalFormatting>
  <conditionalFormatting sqref="B1301">
    <cfRule type="expression" dxfId="20270" priority="31364">
      <formula>$I1301=0</formula>
    </cfRule>
  </conditionalFormatting>
  <conditionalFormatting sqref="C1301:E1301">
    <cfRule type="expression" dxfId="20269" priority="31363">
      <formula>$I1301=0</formula>
    </cfRule>
  </conditionalFormatting>
  <conditionalFormatting sqref="D1301:E1301">
    <cfRule type="cellIs" dxfId="20268" priority="31361" operator="lessThan">
      <formula>0</formula>
    </cfRule>
    <cfRule type="cellIs" dxfId="20267" priority="31362" operator="lessThan">
      <formula>0</formula>
    </cfRule>
  </conditionalFormatting>
  <conditionalFormatting sqref="F1301">
    <cfRule type="expression" dxfId="20266" priority="31360">
      <formula>$I1301=0</formula>
    </cfRule>
  </conditionalFormatting>
  <conditionalFormatting sqref="G1301:H1301">
    <cfRule type="cellIs" dxfId="20265" priority="31357" operator="lessThan">
      <formula>0</formula>
    </cfRule>
    <cfRule type="cellIs" dxfId="20264" priority="31358" operator="lessThan">
      <formula>0</formula>
    </cfRule>
  </conditionalFormatting>
  <conditionalFormatting sqref="I1301">
    <cfRule type="expression" dxfId="20263" priority="31356">
      <formula>$I1301=0</formula>
    </cfRule>
  </conditionalFormatting>
  <conditionalFormatting sqref="J1301">
    <cfRule type="expression" dxfId="20262" priority="31355">
      <formula>$I1301=0</formula>
    </cfRule>
  </conditionalFormatting>
  <conditionalFormatting sqref="K1301">
    <cfRule type="expression" dxfId="20261" priority="31352">
      <formula>$I1301=0</formula>
    </cfRule>
  </conditionalFormatting>
  <conditionalFormatting sqref="M1301">
    <cfRule type="expression" dxfId="20260" priority="31348">
      <formula>$I1301=0</formula>
    </cfRule>
  </conditionalFormatting>
  <conditionalFormatting sqref="N1301:P1301">
    <cfRule type="expression" dxfId="20259" priority="31347">
      <formula>$I1301=0</formula>
    </cfRule>
  </conditionalFormatting>
  <conditionalFormatting sqref="O1301:P1301">
    <cfRule type="cellIs" dxfId="20258" priority="31345" operator="lessThan">
      <formula>0</formula>
    </cfRule>
    <cfRule type="cellIs" dxfId="20257" priority="31346" operator="lessThan">
      <formula>0</formula>
    </cfRule>
  </conditionalFormatting>
  <conditionalFormatting sqref="Q1301">
    <cfRule type="expression" dxfId="20256" priority="31344">
      <formula>$I1301=0</formula>
    </cfRule>
  </conditionalFormatting>
  <conditionalFormatting sqref="R1301:T1301">
    <cfRule type="expression" dxfId="20255" priority="31343">
      <formula>$I1301=0</formula>
    </cfRule>
  </conditionalFormatting>
  <conditionalFormatting sqref="S1301:T1301">
    <cfRule type="cellIs" dxfId="20254" priority="31341" operator="lessThan">
      <formula>0</formula>
    </cfRule>
    <cfRule type="cellIs" dxfId="20253" priority="31342" operator="lessThan">
      <formula>0</formula>
    </cfRule>
  </conditionalFormatting>
  <conditionalFormatting sqref="U1301">
    <cfRule type="expression" dxfId="20252" priority="31340">
      <formula>$I1301=0</formula>
    </cfRule>
  </conditionalFormatting>
  <conditionalFormatting sqref="B1302">
    <cfRule type="expression" dxfId="20251" priority="31339">
      <formula>$I1302=0</formula>
    </cfRule>
  </conditionalFormatting>
  <conditionalFormatting sqref="F1302">
    <cfRule type="expression" dxfId="20250" priority="31338">
      <formula>$I1302=0</formula>
    </cfRule>
  </conditionalFormatting>
  <conditionalFormatting sqref="I1302">
    <cfRule type="expression" dxfId="20249" priority="31337">
      <formula>$I1302=0</formula>
    </cfRule>
  </conditionalFormatting>
  <conditionalFormatting sqref="K1302">
    <cfRule type="expression" dxfId="20248" priority="31336">
      <formula>$I1302=0</formula>
    </cfRule>
  </conditionalFormatting>
  <conditionalFormatting sqref="M1302">
    <cfRule type="expression" dxfId="20247" priority="31335">
      <formula>$I1302=0</formula>
    </cfRule>
  </conditionalFormatting>
  <conditionalFormatting sqref="Q1302">
    <cfRule type="expression" dxfId="20246" priority="31334">
      <formula>$I1302=0</formula>
    </cfRule>
  </conditionalFormatting>
  <conditionalFormatting sqref="U1302">
    <cfRule type="expression" dxfId="20245" priority="31333">
      <formula>$I1302=0</formula>
    </cfRule>
  </conditionalFormatting>
  <conditionalFormatting sqref="B1303">
    <cfRule type="expression" dxfId="20244" priority="31329">
      <formula>$I1303=0</formula>
    </cfRule>
  </conditionalFormatting>
  <conditionalFormatting sqref="C1303:E1303">
    <cfRule type="expression" dxfId="20243" priority="31328">
      <formula>$I1303=0</formula>
    </cfRule>
  </conditionalFormatting>
  <conditionalFormatting sqref="D1303:E1303">
    <cfRule type="cellIs" dxfId="20242" priority="31326" operator="lessThan">
      <formula>0</formula>
    </cfRule>
    <cfRule type="cellIs" dxfId="20241" priority="31327" operator="lessThan">
      <formula>0</formula>
    </cfRule>
  </conditionalFormatting>
  <conditionalFormatting sqref="F1303">
    <cfRule type="expression" dxfId="20240" priority="31325">
      <formula>$I1303=0</formula>
    </cfRule>
  </conditionalFormatting>
  <conditionalFormatting sqref="G1303:H1303">
    <cfRule type="cellIs" dxfId="20239" priority="31322" operator="lessThan">
      <formula>0</formula>
    </cfRule>
    <cfRule type="cellIs" dxfId="20238" priority="31323" operator="lessThan">
      <formula>0</formula>
    </cfRule>
  </conditionalFormatting>
  <conditionalFormatting sqref="I1303">
    <cfRule type="expression" dxfId="20237" priority="31321">
      <formula>$I1303=0</formula>
    </cfRule>
  </conditionalFormatting>
  <conditionalFormatting sqref="J1303">
    <cfRule type="expression" dxfId="20236" priority="31320">
      <formula>$I1303=0</formula>
    </cfRule>
  </conditionalFormatting>
  <conditionalFormatting sqref="K1303">
    <cfRule type="expression" dxfId="20235" priority="31317">
      <formula>$I1303=0</formula>
    </cfRule>
  </conditionalFormatting>
  <conditionalFormatting sqref="M1303">
    <cfRule type="expression" dxfId="20234" priority="31313">
      <formula>$I1303=0</formula>
    </cfRule>
  </conditionalFormatting>
  <conditionalFormatting sqref="N1303:P1303">
    <cfRule type="expression" dxfId="20233" priority="31312">
      <formula>$I1303=0</formula>
    </cfRule>
  </conditionalFormatting>
  <conditionalFormatting sqref="O1303:P1303">
    <cfRule type="cellIs" dxfId="20232" priority="31310" operator="lessThan">
      <formula>0</formula>
    </cfRule>
    <cfRule type="cellIs" dxfId="20231" priority="31311" operator="lessThan">
      <formula>0</formula>
    </cfRule>
  </conditionalFormatting>
  <conditionalFormatting sqref="Q1303">
    <cfRule type="expression" dxfId="20230" priority="31309">
      <formula>$I1303=0</formula>
    </cfRule>
  </conditionalFormatting>
  <conditionalFormatting sqref="R1303:T1303">
    <cfRule type="expression" dxfId="20229" priority="31308">
      <formula>$I1303=0</formula>
    </cfRule>
  </conditionalFormatting>
  <conditionalFormatting sqref="S1303:T1303">
    <cfRule type="cellIs" dxfId="20228" priority="31306" operator="lessThan">
      <formula>0</formula>
    </cfRule>
    <cfRule type="cellIs" dxfId="20227" priority="31307" operator="lessThan">
      <formula>0</formula>
    </cfRule>
  </conditionalFormatting>
  <conditionalFormatting sqref="U1303">
    <cfRule type="expression" dxfId="20226" priority="31305">
      <formula>$I1303=0</formula>
    </cfRule>
  </conditionalFormatting>
  <conditionalFormatting sqref="B1304">
    <cfRule type="expression" dxfId="20225" priority="31304">
      <formula>$I1304=0</formula>
    </cfRule>
  </conditionalFormatting>
  <conditionalFormatting sqref="F1304">
    <cfRule type="expression" dxfId="20224" priority="31303">
      <formula>$I1304=0</formula>
    </cfRule>
  </conditionalFormatting>
  <conditionalFormatting sqref="I1304">
    <cfRule type="expression" dxfId="20223" priority="31302">
      <formula>$I1304=0</formula>
    </cfRule>
  </conditionalFormatting>
  <conditionalFormatting sqref="K1304">
    <cfRule type="expression" dxfId="20222" priority="31301">
      <formula>$I1304=0</formula>
    </cfRule>
  </conditionalFormatting>
  <conditionalFormatting sqref="M1304">
    <cfRule type="expression" dxfId="20221" priority="31300">
      <formula>$I1304=0</formula>
    </cfRule>
  </conditionalFormatting>
  <conditionalFormatting sqref="Q1304">
    <cfRule type="expression" dxfId="20220" priority="31299">
      <formula>$I1304=0</formula>
    </cfRule>
  </conditionalFormatting>
  <conditionalFormatting sqref="U1304">
    <cfRule type="expression" dxfId="20219" priority="31298">
      <formula>$I1304=0</formula>
    </cfRule>
  </conditionalFormatting>
  <conditionalFormatting sqref="B1305">
    <cfRule type="expression" dxfId="20218" priority="31294">
      <formula>$I1305=0</formula>
    </cfRule>
  </conditionalFormatting>
  <conditionalFormatting sqref="C1305:E1305">
    <cfRule type="expression" dxfId="20217" priority="31293">
      <formula>$I1305=0</formula>
    </cfRule>
  </conditionalFormatting>
  <conditionalFormatting sqref="D1305:E1305">
    <cfRule type="cellIs" dxfId="20216" priority="31291" operator="lessThan">
      <formula>0</formula>
    </cfRule>
    <cfRule type="cellIs" dxfId="20215" priority="31292" operator="lessThan">
      <formula>0</formula>
    </cfRule>
  </conditionalFormatting>
  <conditionalFormatting sqref="F1305">
    <cfRule type="expression" dxfId="20214" priority="31290">
      <formula>$I1305=0</formula>
    </cfRule>
  </conditionalFormatting>
  <conditionalFormatting sqref="G1305:H1305">
    <cfRule type="cellIs" dxfId="20213" priority="31287" operator="lessThan">
      <formula>0</formula>
    </cfRule>
    <cfRule type="cellIs" dxfId="20212" priority="31288" operator="lessThan">
      <formula>0</formula>
    </cfRule>
  </conditionalFormatting>
  <conditionalFormatting sqref="I1305">
    <cfRule type="expression" dxfId="20211" priority="31286">
      <formula>$I1305=0</formula>
    </cfRule>
  </conditionalFormatting>
  <conditionalFormatting sqref="J1305">
    <cfRule type="expression" dxfId="20210" priority="31285">
      <formula>$I1305=0</formula>
    </cfRule>
  </conditionalFormatting>
  <conditionalFormatting sqref="K1305">
    <cfRule type="expression" dxfId="20209" priority="31282">
      <formula>$I1305=0</formula>
    </cfRule>
  </conditionalFormatting>
  <conditionalFormatting sqref="M1305">
    <cfRule type="expression" dxfId="20208" priority="31278">
      <formula>$I1305=0</formula>
    </cfRule>
  </conditionalFormatting>
  <conditionalFormatting sqref="N1305:P1305">
    <cfRule type="expression" dxfId="20207" priority="31277">
      <formula>$I1305=0</formula>
    </cfRule>
  </conditionalFormatting>
  <conditionalFormatting sqref="O1305:P1305">
    <cfRule type="cellIs" dxfId="20206" priority="31275" operator="lessThan">
      <formula>0</formula>
    </cfRule>
    <cfRule type="cellIs" dxfId="20205" priority="31276" operator="lessThan">
      <formula>0</formula>
    </cfRule>
  </conditionalFormatting>
  <conditionalFormatting sqref="Q1305">
    <cfRule type="expression" dxfId="20204" priority="31274">
      <formula>$I1305=0</formula>
    </cfRule>
  </conditionalFormatting>
  <conditionalFormatting sqref="R1305:T1305">
    <cfRule type="expression" dxfId="20203" priority="31273">
      <formula>$I1305=0</formula>
    </cfRule>
  </conditionalFormatting>
  <conditionalFormatting sqref="S1305:T1305">
    <cfRule type="cellIs" dxfId="20202" priority="31271" operator="lessThan">
      <formula>0</formula>
    </cfRule>
    <cfRule type="cellIs" dxfId="20201" priority="31272" operator="lessThan">
      <formula>0</formula>
    </cfRule>
  </conditionalFormatting>
  <conditionalFormatting sqref="U1305">
    <cfRule type="expression" dxfId="20200" priority="31270">
      <formula>$I1305=0</formula>
    </cfRule>
  </conditionalFormatting>
  <conditionalFormatting sqref="B1306">
    <cfRule type="expression" dxfId="20199" priority="31269">
      <formula>$I1306=0</formula>
    </cfRule>
  </conditionalFormatting>
  <conditionalFormatting sqref="F1306">
    <cfRule type="expression" dxfId="20198" priority="31268">
      <formula>$I1306=0</formula>
    </cfRule>
  </conditionalFormatting>
  <conditionalFormatting sqref="I1306">
    <cfRule type="expression" dxfId="20197" priority="31267">
      <formula>$I1306=0</formula>
    </cfRule>
  </conditionalFormatting>
  <conditionalFormatting sqref="K1306">
    <cfRule type="expression" dxfId="20196" priority="31266">
      <formula>$I1306=0</formula>
    </cfRule>
  </conditionalFormatting>
  <conditionalFormatting sqref="M1306">
    <cfRule type="expression" dxfId="20195" priority="31265">
      <formula>$I1306=0</formula>
    </cfRule>
  </conditionalFormatting>
  <conditionalFormatting sqref="Q1306">
    <cfRule type="expression" dxfId="20194" priority="31264">
      <formula>$I1306=0</formula>
    </cfRule>
  </conditionalFormatting>
  <conditionalFormatting sqref="U1306">
    <cfRule type="expression" dxfId="20193" priority="31263">
      <formula>$I1306=0</formula>
    </cfRule>
  </conditionalFormatting>
  <conditionalFormatting sqref="B1307">
    <cfRule type="expression" dxfId="20192" priority="31259">
      <formula>$I1307=0</formula>
    </cfRule>
  </conditionalFormatting>
  <conditionalFormatting sqref="C1307:E1307">
    <cfRule type="expression" dxfId="20191" priority="31258">
      <formula>$I1307=0</formula>
    </cfRule>
  </conditionalFormatting>
  <conditionalFormatting sqref="D1307:E1307">
    <cfRule type="cellIs" dxfId="20190" priority="31256" operator="lessThan">
      <formula>0</formula>
    </cfRule>
    <cfRule type="cellIs" dxfId="20189" priority="31257" operator="lessThan">
      <formula>0</formula>
    </cfRule>
  </conditionalFormatting>
  <conditionalFormatting sqref="F1307">
    <cfRule type="expression" dxfId="20188" priority="31255">
      <formula>$I1307=0</formula>
    </cfRule>
  </conditionalFormatting>
  <conditionalFormatting sqref="G1307:H1307">
    <cfRule type="cellIs" dxfId="20187" priority="31252" operator="lessThan">
      <formula>0</formula>
    </cfRule>
    <cfRule type="cellIs" dxfId="20186" priority="31253" operator="lessThan">
      <formula>0</formula>
    </cfRule>
  </conditionalFormatting>
  <conditionalFormatting sqref="I1307">
    <cfRule type="expression" dxfId="20185" priority="31251">
      <formula>$I1307=0</formula>
    </cfRule>
  </conditionalFormatting>
  <conditionalFormatting sqref="J1307">
    <cfRule type="expression" dxfId="20184" priority="31250">
      <formula>$I1307=0</formula>
    </cfRule>
  </conditionalFormatting>
  <conditionalFormatting sqref="K1307">
    <cfRule type="expression" dxfId="20183" priority="31247">
      <formula>$I1307=0</formula>
    </cfRule>
  </conditionalFormatting>
  <conditionalFormatting sqref="M1307">
    <cfRule type="expression" dxfId="20182" priority="31243">
      <formula>$I1307=0</formula>
    </cfRule>
  </conditionalFormatting>
  <conditionalFormatting sqref="N1307:P1307">
    <cfRule type="expression" dxfId="20181" priority="31242">
      <formula>$I1307=0</formula>
    </cfRule>
  </conditionalFormatting>
  <conditionalFormatting sqref="O1307:P1307">
    <cfRule type="cellIs" dxfId="20180" priority="31240" operator="lessThan">
      <formula>0</formula>
    </cfRule>
    <cfRule type="cellIs" dxfId="20179" priority="31241" operator="lessThan">
      <formula>0</formula>
    </cfRule>
  </conditionalFormatting>
  <conditionalFormatting sqref="Q1307">
    <cfRule type="expression" dxfId="20178" priority="31239">
      <formula>$I1307=0</formula>
    </cfRule>
  </conditionalFormatting>
  <conditionalFormatting sqref="R1307:T1307">
    <cfRule type="expression" dxfId="20177" priority="31238">
      <formula>$I1307=0</formula>
    </cfRule>
  </conditionalFormatting>
  <conditionalFormatting sqref="S1307:T1307">
    <cfRule type="cellIs" dxfId="20176" priority="31236" operator="lessThan">
      <formula>0</formula>
    </cfRule>
    <cfRule type="cellIs" dxfId="20175" priority="31237" operator="lessThan">
      <formula>0</formula>
    </cfRule>
  </conditionalFormatting>
  <conditionalFormatting sqref="U1307">
    <cfRule type="expression" dxfId="20174" priority="31235">
      <formula>$I1307=0</formula>
    </cfRule>
  </conditionalFormatting>
  <conditionalFormatting sqref="B1308">
    <cfRule type="expression" dxfId="20173" priority="31234">
      <formula>$I1308=0</formula>
    </cfRule>
  </conditionalFormatting>
  <conditionalFormatting sqref="F1308">
    <cfRule type="expression" dxfId="20172" priority="31233">
      <formula>$I1308=0</formula>
    </cfRule>
  </conditionalFormatting>
  <conditionalFormatting sqref="I1308">
    <cfRule type="expression" dxfId="20171" priority="31232">
      <formula>$I1308=0</formula>
    </cfRule>
  </conditionalFormatting>
  <conditionalFormatting sqref="K1308">
    <cfRule type="expression" dxfId="20170" priority="31231">
      <formula>$I1308=0</formula>
    </cfRule>
  </conditionalFormatting>
  <conditionalFormatting sqref="M1308">
    <cfRule type="expression" dxfId="20169" priority="31230">
      <formula>$I1308=0</formula>
    </cfRule>
  </conditionalFormatting>
  <conditionalFormatting sqref="Q1308">
    <cfRule type="expression" dxfId="20168" priority="31229">
      <formula>$I1308=0</formula>
    </cfRule>
  </conditionalFormatting>
  <conditionalFormatting sqref="U1308">
    <cfRule type="expression" dxfId="20167" priority="31228">
      <formula>$I1308=0</formula>
    </cfRule>
  </conditionalFormatting>
  <conditionalFormatting sqref="B1309">
    <cfRule type="expression" dxfId="20166" priority="31224">
      <formula>$I1309=0</formula>
    </cfRule>
  </conditionalFormatting>
  <conditionalFormatting sqref="C1309:E1309">
    <cfRule type="expression" dxfId="20165" priority="31223">
      <formula>$I1309=0</formula>
    </cfRule>
  </conditionalFormatting>
  <conditionalFormatting sqref="D1309:E1309">
    <cfRule type="cellIs" dxfId="20164" priority="31221" operator="lessThan">
      <formula>0</formula>
    </cfRule>
    <cfRule type="cellIs" dxfId="20163" priority="31222" operator="lessThan">
      <formula>0</formula>
    </cfRule>
  </conditionalFormatting>
  <conditionalFormatting sqref="F1309">
    <cfRule type="expression" dxfId="20162" priority="31220">
      <formula>$I1309=0</formula>
    </cfRule>
  </conditionalFormatting>
  <conditionalFormatting sqref="G1309:H1309">
    <cfRule type="cellIs" dxfId="20161" priority="31217" operator="lessThan">
      <formula>0</formula>
    </cfRule>
    <cfRule type="cellIs" dxfId="20160" priority="31218" operator="lessThan">
      <formula>0</formula>
    </cfRule>
  </conditionalFormatting>
  <conditionalFormatting sqref="I1309">
    <cfRule type="expression" dxfId="20159" priority="31216">
      <formula>$I1309=0</formula>
    </cfRule>
  </conditionalFormatting>
  <conditionalFormatting sqref="J1309">
    <cfRule type="expression" dxfId="20158" priority="31215">
      <formula>$I1309=0</formula>
    </cfRule>
  </conditionalFormatting>
  <conditionalFormatting sqref="K1309">
    <cfRule type="expression" dxfId="20157" priority="31212">
      <formula>$I1309=0</formula>
    </cfRule>
  </conditionalFormatting>
  <conditionalFormatting sqref="M1309">
    <cfRule type="expression" dxfId="20156" priority="31208">
      <formula>$I1309=0</formula>
    </cfRule>
  </conditionalFormatting>
  <conditionalFormatting sqref="N1309:P1309">
    <cfRule type="expression" dxfId="20155" priority="31207">
      <formula>$I1309=0</formula>
    </cfRule>
  </conditionalFormatting>
  <conditionalFormatting sqref="O1309:P1309">
    <cfRule type="cellIs" dxfId="20154" priority="31205" operator="lessThan">
      <formula>0</formula>
    </cfRule>
    <cfRule type="cellIs" dxfId="20153" priority="31206" operator="lessThan">
      <formula>0</formula>
    </cfRule>
  </conditionalFormatting>
  <conditionalFormatting sqref="Q1309">
    <cfRule type="expression" dxfId="20152" priority="31204">
      <formula>$I1309=0</formula>
    </cfRule>
  </conditionalFormatting>
  <conditionalFormatting sqref="R1309:T1309">
    <cfRule type="expression" dxfId="20151" priority="31203">
      <formula>$I1309=0</formula>
    </cfRule>
  </conditionalFormatting>
  <conditionalFormatting sqref="S1309:T1309">
    <cfRule type="cellIs" dxfId="20150" priority="31201" operator="lessThan">
      <formula>0</formula>
    </cfRule>
    <cfRule type="cellIs" dxfId="20149" priority="31202" operator="lessThan">
      <formula>0</formula>
    </cfRule>
  </conditionalFormatting>
  <conditionalFormatting sqref="U1309">
    <cfRule type="expression" dxfId="20148" priority="31200">
      <formula>$I1309=0</formula>
    </cfRule>
  </conditionalFormatting>
  <conditionalFormatting sqref="B1310">
    <cfRule type="expression" dxfId="20147" priority="31199">
      <formula>$I1310=0</formula>
    </cfRule>
  </conditionalFormatting>
  <conditionalFormatting sqref="F1310">
    <cfRule type="expression" dxfId="20146" priority="31198">
      <formula>$I1310=0</formula>
    </cfRule>
  </conditionalFormatting>
  <conditionalFormatting sqref="I1310">
    <cfRule type="expression" dxfId="20145" priority="31197">
      <formula>$I1310=0</formula>
    </cfRule>
  </conditionalFormatting>
  <conditionalFormatting sqref="K1310">
    <cfRule type="expression" dxfId="20144" priority="31196">
      <formula>$I1310=0</formula>
    </cfRule>
  </conditionalFormatting>
  <conditionalFormatting sqref="M1310">
    <cfRule type="expression" dxfId="20143" priority="31195">
      <formula>$I1310=0</formula>
    </cfRule>
  </conditionalFormatting>
  <conditionalFormatting sqref="Q1310">
    <cfRule type="expression" dxfId="20142" priority="31194">
      <formula>$I1310=0</formula>
    </cfRule>
  </conditionalFormatting>
  <conditionalFormatting sqref="U1310">
    <cfRule type="expression" dxfId="20141" priority="31193">
      <formula>$I1310=0</formula>
    </cfRule>
  </conditionalFormatting>
  <conditionalFormatting sqref="B1311">
    <cfRule type="expression" dxfId="20140" priority="31189">
      <formula>$I1311=0</formula>
    </cfRule>
  </conditionalFormatting>
  <conditionalFormatting sqref="C1311:E1311">
    <cfRule type="expression" dxfId="20139" priority="31188">
      <formula>$I1311=0</formula>
    </cfRule>
  </conditionalFormatting>
  <conditionalFormatting sqref="D1311:E1311">
    <cfRule type="cellIs" dxfId="20138" priority="31186" operator="lessThan">
      <formula>0</formula>
    </cfRule>
    <cfRule type="cellIs" dxfId="20137" priority="31187" operator="lessThan">
      <formula>0</formula>
    </cfRule>
  </conditionalFormatting>
  <conditionalFormatting sqref="F1311">
    <cfRule type="expression" dxfId="20136" priority="31185">
      <formula>$I1311=0</formula>
    </cfRule>
  </conditionalFormatting>
  <conditionalFormatting sqref="G1311:H1311">
    <cfRule type="cellIs" dxfId="20135" priority="31182" operator="lessThan">
      <formula>0</formula>
    </cfRule>
    <cfRule type="cellIs" dxfId="20134" priority="31183" operator="lessThan">
      <formula>0</formula>
    </cfRule>
  </conditionalFormatting>
  <conditionalFormatting sqref="I1311">
    <cfRule type="expression" dxfId="20133" priority="31181">
      <formula>$I1311=0</formula>
    </cfRule>
  </conditionalFormatting>
  <conditionalFormatting sqref="J1311">
    <cfRule type="expression" dxfId="20132" priority="31180">
      <formula>$I1311=0</formula>
    </cfRule>
  </conditionalFormatting>
  <conditionalFormatting sqref="K1311">
    <cfRule type="expression" dxfId="20131" priority="31177">
      <formula>$I1311=0</formula>
    </cfRule>
  </conditionalFormatting>
  <conditionalFormatting sqref="M1311">
    <cfRule type="expression" dxfId="20130" priority="31173">
      <formula>$I1311=0</formula>
    </cfRule>
  </conditionalFormatting>
  <conditionalFormatting sqref="N1311:P1311">
    <cfRule type="expression" dxfId="20129" priority="31172">
      <formula>$I1311=0</formula>
    </cfRule>
  </conditionalFormatting>
  <conditionalFormatting sqref="O1311:P1311">
    <cfRule type="cellIs" dxfId="20128" priority="31170" operator="lessThan">
      <formula>0</formula>
    </cfRule>
    <cfRule type="cellIs" dxfId="20127" priority="31171" operator="lessThan">
      <formula>0</formula>
    </cfRule>
  </conditionalFormatting>
  <conditionalFormatting sqref="Q1311">
    <cfRule type="expression" dxfId="20126" priority="31169">
      <formula>$I1311=0</formula>
    </cfRule>
  </conditionalFormatting>
  <conditionalFormatting sqref="R1311:T1311">
    <cfRule type="expression" dxfId="20125" priority="31168">
      <formula>$I1311=0</formula>
    </cfRule>
  </conditionalFormatting>
  <conditionalFormatting sqref="S1311:T1311">
    <cfRule type="cellIs" dxfId="20124" priority="31166" operator="lessThan">
      <formula>0</formula>
    </cfRule>
    <cfRule type="cellIs" dxfId="20123" priority="31167" operator="lessThan">
      <formula>0</formula>
    </cfRule>
  </conditionalFormatting>
  <conditionalFormatting sqref="U1311">
    <cfRule type="expression" dxfId="20122" priority="31165">
      <formula>$I1311=0</formula>
    </cfRule>
  </conditionalFormatting>
  <conditionalFormatting sqref="B1312">
    <cfRule type="expression" dxfId="20121" priority="31164">
      <formula>$I1312=0</formula>
    </cfRule>
  </conditionalFormatting>
  <conditionalFormatting sqref="F1312">
    <cfRule type="expression" dxfId="20120" priority="31163">
      <formula>$I1312=0</formula>
    </cfRule>
  </conditionalFormatting>
  <conditionalFormatting sqref="I1312">
    <cfRule type="expression" dxfId="20119" priority="31162">
      <formula>$I1312=0</formula>
    </cfRule>
  </conditionalFormatting>
  <conditionalFormatting sqref="K1312">
    <cfRule type="expression" dxfId="20118" priority="31161">
      <formula>$I1312=0</formula>
    </cfRule>
  </conditionalFormatting>
  <conditionalFormatting sqref="M1312">
    <cfRule type="expression" dxfId="20117" priority="31160">
      <formula>$I1312=0</formula>
    </cfRule>
  </conditionalFormatting>
  <conditionalFormatting sqref="Q1312">
    <cfRule type="expression" dxfId="20116" priority="31159">
      <formula>$I1312=0</formula>
    </cfRule>
  </conditionalFormatting>
  <conditionalFormatting sqref="U1312">
    <cfRule type="expression" dxfId="20115" priority="31158">
      <formula>$I1312=0</formula>
    </cfRule>
  </conditionalFormatting>
  <conditionalFormatting sqref="B1313">
    <cfRule type="expression" dxfId="20114" priority="31154">
      <formula>$I1313=0</formula>
    </cfRule>
  </conditionalFormatting>
  <conditionalFormatting sqref="C1313:E1313">
    <cfRule type="expression" dxfId="20113" priority="31153">
      <formula>$I1313=0</formula>
    </cfRule>
  </conditionalFormatting>
  <conditionalFormatting sqref="D1313:E1313">
    <cfRule type="cellIs" dxfId="20112" priority="31151" operator="lessThan">
      <formula>0</formula>
    </cfRule>
    <cfRule type="cellIs" dxfId="20111" priority="31152" operator="lessThan">
      <formula>0</formula>
    </cfRule>
  </conditionalFormatting>
  <conditionalFormatting sqref="F1313">
    <cfRule type="expression" dxfId="20110" priority="31150">
      <formula>$I1313=0</formula>
    </cfRule>
  </conditionalFormatting>
  <conditionalFormatting sqref="G1313:H1313">
    <cfRule type="cellIs" dxfId="20109" priority="31147" operator="lessThan">
      <formula>0</formula>
    </cfRule>
    <cfRule type="cellIs" dxfId="20108" priority="31148" operator="lessThan">
      <formula>0</formula>
    </cfRule>
  </conditionalFormatting>
  <conditionalFormatting sqref="I1313">
    <cfRule type="expression" dxfId="20107" priority="31146">
      <formula>$I1313=0</formula>
    </cfRule>
  </conditionalFormatting>
  <conditionalFormatting sqref="J1313">
    <cfRule type="expression" dxfId="20106" priority="31145">
      <formula>$I1313=0</formula>
    </cfRule>
  </conditionalFormatting>
  <conditionalFormatting sqref="K1313">
    <cfRule type="expression" dxfId="20105" priority="31142">
      <formula>$I1313=0</formula>
    </cfRule>
  </conditionalFormatting>
  <conditionalFormatting sqref="M1313">
    <cfRule type="expression" dxfId="20104" priority="31138">
      <formula>$I1313=0</formula>
    </cfRule>
  </conditionalFormatting>
  <conditionalFormatting sqref="N1313:P1313">
    <cfRule type="expression" dxfId="20103" priority="31137">
      <formula>$I1313=0</formula>
    </cfRule>
  </conditionalFormatting>
  <conditionalFormatting sqref="O1313:P1313">
    <cfRule type="cellIs" dxfId="20102" priority="31135" operator="lessThan">
      <formula>0</formula>
    </cfRule>
    <cfRule type="cellIs" dxfId="20101" priority="31136" operator="lessThan">
      <formula>0</formula>
    </cfRule>
  </conditionalFormatting>
  <conditionalFormatting sqref="Q1313">
    <cfRule type="expression" dxfId="20100" priority="31134">
      <formula>$I1313=0</formula>
    </cfRule>
  </conditionalFormatting>
  <conditionalFormatting sqref="R1313:T1313">
    <cfRule type="expression" dxfId="20099" priority="31133">
      <formula>$I1313=0</formula>
    </cfRule>
  </conditionalFormatting>
  <conditionalFormatting sqref="S1313:T1313">
    <cfRule type="cellIs" dxfId="20098" priority="31131" operator="lessThan">
      <formula>0</formula>
    </cfRule>
    <cfRule type="cellIs" dxfId="20097" priority="31132" operator="lessThan">
      <formula>0</formula>
    </cfRule>
  </conditionalFormatting>
  <conditionalFormatting sqref="U1313">
    <cfRule type="expression" dxfId="20096" priority="31130">
      <formula>$I1313=0</formula>
    </cfRule>
  </conditionalFormatting>
  <conditionalFormatting sqref="B1314">
    <cfRule type="expression" dxfId="20095" priority="31129">
      <formula>$I1314=0</formula>
    </cfRule>
  </conditionalFormatting>
  <conditionalFormatting sqref="F1314">
    <cfRule type="expression" dxfId="20094" priority="31128">
      <formula>$I1314=0</formula>
    </cfRule>
  </conditionalFormatting>
  <conditionalFormatting sqref="I1314">
    <cfRule type="expression" dxfId="20093" priority="31127">
      <formula>$I1314=0</formula>
    </cfRule>
  </conditionalFormatting>
  <conditionalFormatting sqref="K1314">
    <cfRule type="expression" dxfId="20092" priority="31126">
      <formula>$I1314=0</formula>
    </cfRule>
  </conditionalFormatting>
  <conditionalFormatting sqref="M1314">
    <cfRule type="expression" dxfId="20091" priority="31125">
      <formula>$I1314=0</formula>
    </cfRule>
  </conditionalFormatting>
  <conditionalFormatting sqref="Q1314">
    <cfRule type="expression" dxfId="20090" priority="31124">
      <formula>$I1314=0</formula>
    </cfRule>
  </conditionalFormatting>
  <conditionalFormatting sqref="U1314">
    <cfRule type="expression" dxfId="20089" priority="31123">
      <formula>$I1314=0</formula>
    </cfRule>
  </conditionalFormatting>
  <conditionalFormatting sqref="B1315">
    <cfRule type="expression" dxfId="20088" priority="31119">
      <formula>$I1315=0</formula>
    </cfRule>
  </conditionalFormatting>
  <conditionalFormatting sqref="C1315:E1315">
    <cfRule type="expression" dxfId="20087" priority="31118">
      <formula>$I1315=0</formula>
    </cfRule>
  </conditionalFormatting>
  <conditionalFormatting sqref="D1315:E1315">
    <cfRule type="cellIs" dxfId="20086" priority="31116" operator="lessThan">
      <formula>0</formula>
    </cfRule>
    <cfRule type="cellIs" dxfId="20085" priority="31117" operator="lessThan">
      <formula>0</formula>
    </cfRule>
  </conditionalFormatting>
  <conditionalFormatting sqref="F1315">
    <cfRule type="expression" dxfId="20084" priority="31115">
      <formula>$I1315=0</formula>
    </cfRule>
  </conditionalFormatting>
  <conditionalFormatting sqref="G1315:H1315">
    <cfRule type="cellIs" dxfId="20083" priority="31112" operator="lessThan">
      <formula>0</formula>
    </cfRule>
    <cfRule type="cellIs" dxfId="20082" priority="31113" operator="lessThan">
      <formula>0</formula>
    </cfRule>
  </conditionalFormatting>
  <conditionalFormatting sqref="I1315">
    <cfRule type="expression" dxfId="20081" priority="31111">
      <formula>$I1315=0</formula>
    </cfRule>
  </conditionalFormatting>
  <conditionalFormatting sqref="J1315">
    <cfRule type="expression" dxfId="20080" priority="31110">
      <formula>$I1315=0</formula>
    </cfRule>
  </conditionalFormatting>
  <conditionalFormatting sqref="K1315">
    <cfRule type="expression" dxfId="20079" priority="31107">
      <formula>$I1315=0</formula>
    </cfRule>
  </conditionalFormatting>
  <conditionalFormatting sqref="M1315">
    <cfRule type="expression" dxfId="20078" priority="31103">
      <formula>$I1315=0</formula>
    </cfRule>
  </conditionalFormatting>
  <conditionalFormatting sqref="N1315:P1315">
    <cfRule type="expression" dxfId="20077" priority="31102">
      <formula>$I1315=0</formula>
    </cfRule>
  </conditionalFormatting>
  <conditionalFormatting sqref="O1315:P1315">
    <cfRule type="cellIs" dxfId="20076" priority="31100" operator="lessThan">
      <formula>0</formula>
    </cfRule>
    <cfRule type="cellIs" dxfId="20075" priority="31101" operator="lessThan">
      <formula>0</formula>
    </cfRule>
  </conditionalFormatting>
  <conditionalFormatting sqref="Q1315">
    <cfRule type="expression" dxfId="20074" priority="31099">
      <formula>$I1315=0</formula>
    </cfRule>
  </conditionalFormatting>
  <conditionalFormatting sqref="R1315:T1315">
    <cfRule type="expression" dxfId="20073" priority="31098">
      <formula>$I1315=0</formula>
    </cfRule>
  </conditionalFormatting>
  <conditionalFormatting sqref="S1315:T1315">
    <cfRule type="cellIs" dxfId="20072" priority="31096" operator="lessThan">
      <formula>0</formula>
    </cfRule>
    <cfRule type="cellIs" dxfId="20071" priority="31097" operator="lessThan">
      <formula>0</formula>
    </cfRule>
  </conditionalFormatting>
  <conditionalFormatting sqref="U1315">
    <cfRule type="expression" dxfId="20070" priority="31095">
      <formula>$I1315=0</formula>
    </cfRule>
  </conditionalFormatting>
  <conditionalFormatting sqref="B1316">
    <cfRule type="expression" dxfId="20069" priority="31094">
      <formula>$I1316=0</formula>
    </cfRule>
  </conditionalFormatting>
  <conditionalFormatting sqref="F1316">
    <cfRule type="expression" dxfId="20068" priority="31093">
      <formula>$I1316=0</formula>
    </cfRule>
  </conditionalFormatting>
  <conditionalFormatting sqref="I1316">
    <cfRule type="expression" dxfId="20067" priority="31092">
      <formula>$I1316=0</formula>
    </cfRule>
  </conditionalFormatting>
  <conditionalFormatting sqref="K1316">
    <cfRule type="expression" dxfId="20066" priority="31091">
      <formula>$I1316=0</formula>
    </cfRule>
  </conditionalFormatting>
  <conditionalFormatting sqref="M1316">
    <cfRule type="expression" dxfId="20065" priority="31090">
      <formula>$I1316=0</formula>
    </cfRule>
  </conditionalFormatting>
  <conditionalFormatting sqref="Q1316">
    <cfRule type="expression" dxfId="20064" priority="31089">
      <formula>$I1316=0</formula>
    </cfRule>
  </conditionalFormatting>
  <conditionalFormatting sqref="U1316">
    <cfRule type="expression" dxfId="20063" priority="31088">
      <formula>$I1316=0</formula>
    </cfRule>
  </conditionalFormatting>
  <conditionalFormatting sqref="B1317">
    <cfRule type="expression" dxfId="20062" priority="31084">
      <formula>$I1317=0</formula>
    </cfRule>
  </conditionalFormatting>
  <conditionalFormatting sqref="C1317:E1317">
    <cfRule type="expression" dxfId="20061" priority="31083">
      <formula>$I1317=0</formula>
    </cfRule>
  </conditionalFormatting>
  <conditionalFormatting sqref="D1317:E1317">
    <cfRule type="cellIs" dxfId="20060" priority="31081" operator="lessThan">
      <formula>0</formula>
    </cfRule>
    <cfRule type="cellIs" dxfId="20059" priority="31082" operator="lessThan">
      <formula>0</formula>
    </cfRule>
  </conditionalFormatting>
  <conditionalFormatting sqref="F1317">
    <cfRule type="expression" dxfId="20058" priority="31080">
      <formula>$I1317=0</formula>
    </cfRule>
  </conditionalFormatting>
  <conditionalFormatting sqref="G1317:H1317">
    <cfRule type="cellIs" dxfId="20057" priority="31077" operator="lessThan">
      <formula>0</formula>
    </cfRule>
    <cfRule type="cellIs" dxfId="20056" priority="31078" operator="lessThan">
      <formula>0</formula>
    </cfRule>
  </conditionalFormatting>
  <conditionalFormatting sqref="I1317">
    <cfRule type="expression" dxfId="20055" priority="31076">
      <formula>$I1317=0</formula>
    </cfRule>
  </conditionalFormatting>
  <conditionalFormatting sqref="J1317">
    <cfRule type="expression" dxfId="20054" priority="31075">
      <formula>$I1317=0</formula>
    </cfRule>
  </conditionalFormatting>
  <conditionalFormatting sqref="K1317">
    <cfRule type="expression" dxfId="20053" priority="31072">
      <formula>$I1317=0</formula>
    </cfRule>
  </conditionalFormatting>
  <conditionalFormatting sqref="M1317">
    <cfRule type="expression" dxfId="20052" priority="31068">
      <formula>$I1317=0</formula>
    </cfRule>
  </conditionalFormatting>
  <conditionalFormatting sqref="N1317:P1317">
    <cfRule type="expression" dxfId="20051" priority="31067">
      <formula>$I1317=0</formula>
    </cfRule>
  </conditionalFormatting>
  <conditionalFormatting sqref="O1317:P1317">
    <cfRule type="cellIs" dxfId="20050" priority="31065" operator="lessThan">
      <formula>0</formula>
    </cfRule>
    <cfRule type="cellIs" dxfId="20049" priority="31066" operator="lessThan">
      <formula>0</formula>
    </cfRule>
  </conditionalFormatting>
  <conditionalFormatting sqref="Q1317">
    <cfRule type="expression" dxfId="20048" priority="31064">
      <formula>$I1317=0</formula>
    </cfRule>
  </conditionalFormatting>
  <conditionalFormatting sqref="R1317:T1317">
    <cfRule type="expression" dxfId="20047" priority="31063">
      <formula>$I1317=0</formula>
    </cfRule>
  </conditionalFormatting>
  <conditionalFormatting sqref="S1317:T1317">
    <cfRule type="cellIs" dxfId="20046" priority="31061" operator="lessThan">
      <formula>0</formula>
    </cfRule>
    <cfRule type="cellIs" dxfId="20045" priority="31062" operator="lessThan">
      <formula>0</formula>
    </cfRule>
  </conditionalFormatting>
  <conditionalFormatting sqref="U1317">
    <cfRule type="expression" dxfId="20044" priority="31060">
      <formula>$I1317=0</formula>
    </cfRule>
  </conditionalFormatting>
  <conditionalFormatting sqref="B1318">
    <cfRule type="expression" dxfId="20043" priority="31059">
      <formula>$I1318=0</formula>
    </cfRule>
  </conditionalFormatting>
  <conditionalFormatting sqref="F1318">
    <cfRule type="expression" dxfId="20042" priority="31058">
      <formula>$I1318=0</formula>
    </cfRule>
  </conditionalFormatting>
  <conditionalFormatting sqref="I1318">
    <cfRule type="expression" dxfId="20041" priority="31057">
      <formula>$I1318=0</formula>
    </cfRule>
  </conditionalFormatting>
  <conditionalFormatting sqref="K1318">
    <cfRule type="expression" dxfId="20040" priority="31056">
      <formula>$I1318=0</formula>
    </cfRule>
  </conditionalFormatting>
  <conditionalFormatting sqref="M1318">
    <cfRule type="expression" dxfId="20039" priority="31055">
      <formula>$I1318=0</formula>
    </cfRule>
  </conditionalFormatting>
  <conditionalFormatting sqref="Q1318">
    <cfRule type="expression" dxfId="20038" priority="31054">
      <formula>$I1318=0</formula>
    </cfRule>
  </conditionalFormatting>
  <conditionalFormatting sqref="U1318">
    <cfRule type="expression" dxfId="20037" priority="31053">
      <formula>$I1318=0</formula>
    </cfRule>
  </conditionalFormatting>
  <conditionalFormatting sqref="B1319">
    <cfRule type="expression" dxfId="20036" priority="31049">
      <formula>$I1319=0</formula>
    </cfRule>
  </conditionalFormatting>
  <conditionalFormatting sqref="C1319:E1319">
    <cfRule type="expression" dxfId="20035" priority="31048">
      <formula>$I1319=0</formula>
    </cfRule>
  </conditionalFormatting>
  <conditionalFormatting sqref="D1319:E1319">
    <cfRule type="cellIs" dxfId="20034" priority="31046" operator="lessThan">
      <formula>0</formula>
    </cfRule>
    <cfRule type="cellIs" dxfId="20033" priority="31047" operator="lessThan">
      <formula>0</formula>
    </cfRule>
  </conditionalFormatting>
  <conditionalFormatting sqref="F1319">
    <cfRule type="expression" dxfId="20032" priority="31045">
      <formula>$I1319=0</formula>
    </cfRule>
  </conditionalFormatting>
  <conditionalFormatting sqref="G1319:H1319">
    <cfRule type="cellIs" dxfId="20031" priority="31042" operator="lessThan">
      <formula>0</formula>
    </cfRule>
    <cfRule type="cellIs" dxfId="20030" priority="31043" operator="lessThan">
      <formula>0</formula>
    </cfRule>
  </conditionalFormatting>
  <conditionalFormatting sqref="I1319">
    <cfRule type="expression" dxfId="20029" priority="31041">
      <formula>$I1319=0</formula>
    </cfRule>
  </conditionalFormatting>
  <conditionalFormatting sqref="J1319">
    <cfRule type="expression" dxfId="20028" priority="31040">
      <formula>$I1319=0</formula>
    </cfRule>
  </conditionalFormatting>
  <conditionalFormatting sqref="K1319">
    <cfRule type="expression" dxfId="20027" priority="31037">
      <formula>$I1319=0</formula>
    </cfRule>
  </conditionalFormatting>
  <conditionalFormatting sqref="M1319">
    <cfRule type="expression" dxfId="20026" priority="31033">
      <formula>$I1319=0</formula>
    </cfRule>
  </conditionalFormatting>
  <conditionalFormatting sqref="N1319:P1319">
    <cfRule type="expression" dxfId="20025" priority="31032">
      <formula>$I1319=0</formula>
    </cfRule>
  </conditionalFormatting>
  <conditionalFormatting sqref="O1319:P1319">
    <cfRule type="cellIs" dxfId="20024" priority="31030" operator="lessThan">
      <formula>0</formula>
    </cfRule>
    <cfRule type="cellIs" dxfId="20023" priority="31031" operator="lessThan">
      <formula>0</formula>
    </cfRule>
  </conditionalFormatting>
  <conditionalFormatting sqref="Q1319">
    <cfRule type="expression" dxfId="20022" priority="31029">
      <formula>$I1319=0</formula>
    </cfRule>
  </conditionalFormatting>
  <conditionalFormatting sqref="R1319:T1319">
    <cfRule type="expression" dxfId="20021" priority="31028">
      <formula>$I1319=0</formula>
    </cfRule>
  </conditionalFormatting>
  <conditionalFormatting sqref="S1319:T1319">
    <cfRule type="cellIs" dxfId="20020" priority="31026" operator="lessThan">
      <formula>0</formula>
    </cfRule>
    <cfRule type="cellIs" dxfId="20019" priority="31027" operator="lessThan">
      <formula>0</formula>
    </cfRule>
  </conditionalFormatting>
  <conditionalFormatting sqref="U1319">
    <cfRule type="expression" dxfId="20018" priority="31025">
      <formula>$I1319=0</formula>
    </cfRule>
  </conditionalFormatting>
  <conditionalFormatting sqref="B1320">
    <cfRule type="expression" dxfId="20017" priority="31024">
      <formula>$I1320=0</formula>
    </cfRule>
  </conditionalFormatting>
  <conditionalFormatting sqref="F1320">
    <cfRule type="expression" dxfId="20016" priority="31023">
      <formula>$I1320=0</formula>
    </cfRule>
  </conditionalFormatting>
  <conditionalFormatting sqref="I1320">
    <cfRule type="expression" dxfId="20015" priority="31022">
      <formula>$I1320=0</formula>
    </cfRule>
  </conditionalFormatting>
  <conditionalFormatting sqref="K1320">
    <cfRule type="expression" dxfId="20014" priority="31021">
      <formula>$I1320=0</formula>
    </cfRule>
  </conditionalFormatting>
  <conditionalFormatting sqref="M1320">
    <cfRule type="expression" dxfId="20013" priority="31020">
      <formula>$I1320=0</formula>
    </cfRule>
  </conditionalFormatting>
  <conditionalFormatting sqref="Q1320">
    <cfRule type="expression" dxfId="20012" priority="31019">
      <formula>$I1320=0</formula>
    </cfRule>
  </conditionalFormatting>
  <conditionalFormatting sqref="U1320">
    <cfRule type="expression" dxfId="20011" priority="31018">
      <formula>$I1320=0</formula>
    </cfRule>
  </conditionalFormatting>
  <conditionalFormatting sqref="B1321">
    <cfRule type="expression" dxfId="20010" priority="31014">
      <formula>$I1321=0</formula>
    </cfRule>
  </conditionalFormatting>
  <conditionalFormatting sqref="C1321:E1321">
    <cfRule type="expression" dxfId="20009" priority="31013">
      <formula>$I1321=0</formula>
    </cfRule>
  </conditionalFormatting>
  <conditionalFormatting sqref="D1321:E1321">
    <cfRule type="cellIs" dxfId="20008" priority="31011" operator="lessThan">
      <formula>0</formula>
    </cfRule>
    <cfRule type="cellIs" dxfId="20007" priority="31012" operator="lessThan">
      <formula>0</formula>
    </cfRule>
  </conditionalFormatting>
  <conditionalFormatting sqref="F1321">
    <cfRule type="expression" dxfId="20006" priority="31010">
      <formula>$I1321=0</formula>
    </cfRule>
  </conditionalFormatting>
  <conditionalFormatting sqref="G1321:H1321">
    <cfRule type="cellIs" dxfId="20005" priority="31007" operator="lessThan">
      <formula>0</formula>
    </cfRule>
    <cfRule type="cellIs" dxfId="20004" priority="31008" operator="lessThan">
      <formula>0</formula>
    </cfRule>
  </conditionalFormatting>
  <conditionalFormatting sqref="I1321">
    <cfRule type="expression" dxfId="20003" priority="31006">
      <formula>$I1321=0</formula>
    </cfRule>
  </conditionalFormatting>
  <conditionalFormatting sqref="J1321">
    <cfRule type="expression" dxfId="20002" priority="31005">
      <formula>$I1321=0</formula>
    </cfRule>
  </conditionalFormatting>
  <conditionalFormatting sqref="K1321">
    <cfRule type="expression" dxfId="20001" priority="31002">
      <formula>$I1321=0</formula>
    </cfRule>
  </conditionalFormatting>
  <conditionalFormatting sqref="M1321">
    <cfRule type="expression" dxfId="20000" priority="30998">
      <formula>$I1321=0</formula>
    </cfRule>
  </conditionalFormatting>
  <conditionalFormatting sqref="N1321:P1321">
    <cfRule type="expression" dxfId="19999" priority="30997">
      <formula>$I1321=0</formula>
    </cfRule>
  </conditionalFormatting>
  <conditionalFormatting sqref="O1321:P1321">
    <cfRule type="cellIs" dxfId="19998" priority="30995" operator="lessThan">
      <formula>0</formula>
    </cfRule>
    <cfRule type="cellIs" dxfId="19997" priority="30996" operator="lessThan">
      <formula>0</formula>
    </cfRule>
  </conditionalFormatting>
  <conditionalFormatting sqref="Q1321">
    <cfRule type="expression" dxfId="19996" priority="30994">
      <formula>$I1321=0</formula>
    </cfRule>
  </conditionalFormatting>
  <conditionalFormatting sqref="R1321:T1321">
    <cfRule type="expression" dxfId="19995" priority="30993">
      <formula>$I1321=0</formula>
    </cfRule>
  </conditionalFormatting>
  <conditionalFormatting sqref="S1321:T1321">
    <cfRule type="cellIs" dxfId="19994" priority="30991" operator="lessThan">
      <formula>0</formula>
    </cfRule>
    <cfRule type="cellIs" dxfId="19993" priority="30992" operator="lessThan">
      <formula>0</formula>
    </cfRule>
  </conditionalFormatting>
  <conditionalFormatting sqref="U1321">
    <cfRule type="expression" dxfId="19992" priority="30990">
      <formula>$I1321=0</formula>
    </cfRule>
  </conditionalFormatting>
  <conditionalFormatting sqref="B1322">
    <cfRule type="expression" dxfId="19991" priority="30989">
      <formula>$I1322=0</formula>
    </cfRule>
  </conditionalFormatting>
  <conditionalFormatting sqref="F1322">
    <cfRule type="expression" dxfId="19990" priority="30988">
      <formula>$I1322=0</formula>
    </cfRule>
  </conditionalFormatting>
  <conditionalFormatting sqref="I1322">
    <cfRule type="expression" dxfId="19989" priority="30987">
      <formula>$I1322=0</formula>
    </cfRule>
  </conditionalFormatting>
  <conditionalFormatting sqref="K1322">
    <cfRule type="expression" dxfId="19988" priority="30986">
      <formula>$I1322=0</formula>
    </cfRule>
  </conditionalFormatting>
  <conditionalFormatting sqref="M1322">
    <cfRule type="expression" dxfId="19987" priority="30985">
      <formula>$I1322=0</formula>
    </cfRule>
  </conditionalFormatting>
  <conditionalFormatting sqref="Q1322">
    <cfRule type="expression" dxfId="19986" priority="30984">
      <formula>$I1322=0</formula>
    </cfRule>
  </conditionalFormatting>
  <conditionalFormatting sqref="U1322">
    <cfRule type="expression" dxfId="19985" priority="30983">
      <formula>$I1322=0</formula>
    </cfRule>
  </conditionalFormatting>
  <conditionalFormatting sqref="B1323">
    <cfRule type="expression" dxfId="19984" priority="30979">
      <formula>$I1323=0</formula>
    </cfRule>
  </conditionalFormatting>
  <conditionalFormatting sqref="C1323:E1323">
    <cfRule type="expression" dxfId="19983" priority="30978">
      <formula>$I1323=0</formula>
    </cfRule>
  </conditionalFormatting>
  <conditionalFormatting sqref="D1323:E1323">
    <cfRule type="cellIs" dxfId="19982" priority="30976" operator="lessThan">
      <formula>0</formula>
    </cfRule>
    <cfRule type="cellIs" dxfId="19981" priority="30977" operator="lessThan">
      <formula>0</formula>
    </cfRule>
  </conditionalFormatting>
  <conditionalFormatting sqref="F1323">
    <cfRule type="expression" dxfId="19980" priority="30975">
      <formula>$I1323=0</formula>
    </cfRule>
  </conditionalFormatting>
  <conditionalFormatting sqref="G1323:H1323">
    <cfRule type="cellIs" dxfId="19979" priority="30972" operator="lessThan">
      <formula>0</formula>
    </cfRule>
    <cfRule type="cellIs" dxfId="19978" priority="30973" operator="lessThan">
      <formula>0</formula>
    </cfRule>
  </conditionalFormatting>
  <conditionalFormatting sqref="I1323">
    <cfRule type="expression" dxfId="19977" priority="30971">
      <formula>$I1323=0</formula>
    </cfRule>
  </conditionalFormatting>
  <conditionalFormatting sqref="J1323">
    <cfRule type="expression" dxfId="19976" priority="30970">
      <formula>$I1323=0</formula>
    </cfRule>
  </conditionalFormatting>
  <conditionalFormatting sqref="K1323">
    <cfRule type="expression" dxfId="19975" priority="30967">
      <formula>$I1323=0</formula>
    </cfRule>
  </conditionalFormatting>
  <conditionalFormatting sqref="M1323">
    <cfRule type="expression" dxfId="19974" priority="30963">
      <formula>$I1323=0</formula>
    </cfRule>
  </conditionalFormatting>
  <conditionalFormatting sqref="N1323:P1323">
    <cfRule type="expression" dxfId="19973" priority="30962">
      <formula>$I1323=0</formula>
    </cfRule>
  </conditionalFormatting>
  <conditionalFormatting sqref="O1323:P1323">
    <cfRule type="cellIs" dxfId="19972" priority="30960" operator="lessThan">
      <formula>0</formula>
    </cfRule>
    <cfRule type="cellIs" dxfId="19971" priority="30961" operator="lessThan">
      <formula>0</formula>
    </cfRule>
  </conditionalFormatting>
  <conditionalFormatting sqref="Q1323">
    <cfRule type="expression" dxfId="19970" priority="30959">
      <formula>$I1323=0</formula>
    </cfRule>
  </conditionalFormatting>
  <conditionalFormatting sqref="R1323:T1323">
    <cfRule type="expression" dxfId="19969" priority="30958">
      <formula>$I1323=0</formula>
    </cfRule>
  </conditionalFormatting>
  <conditionalFormatting sqref="S1323:T1323">
    <cfRule type="cellIs" dxfId="19968" priority="30956" operator="lessThan">
      <formula>0</formula>
    </cfRule>
    <cfRule type="cellIs" dxfId="19967" priority="30957" operator="lessThan">
      <formula>0</formula>
    </cfRule>
  </conditionalFormatting>
  <conditionalFormatting sqref="U1323">
    <cfRule type="expression" dxfId="19966" priority="30955">
      <formula>$I1323=0</formula>
    </cfRule>
  </conditionalFormatting>
  <conditionalFormatting sqref="B1324">
    <cfRule type="expression" dxfId="19965" priority="30954">
      <formula>$I1324=0</formula>
    </cfRule>
  </conditionalFormatting>
  <conditionalFormatting sqref="F1324">
    <cfRule type="expression" dxfId="19964" priority="30953">
      <formula>$I1324=0</formula>
    </cfRule>
  </conditionalFormatting>
  <conditionalFormatting sqref="I1324">
    <cfRule type="expression" dxfId="19963" priority="30952">
      <formula>$I1324=0</formula>
    </cfRule>
  </conditionalFormatting>
  <conditionalFormatting sqref="K1324">
    <cfRule type="expression" dxfId="19962" priority="30951">
      <formula>$I1324=0</formula>
    </cfRule>
  </conditionalFormatting>
  <conditionalFormatting sqref="M1324">
    <cfRule type="expression" dxfId="19961" priority="30950">
      <formula>$I1324=0</formula>
    </cfRule>
  </conditionalFormatting>
  <conditionalFormatting sqref="Q1324">
    <cfRule type="expression" dxfId="19960" priority="30949">
      <formula>$I1324=0</formula>
    </cfRule>
  </conditionalFormatting>
  <conditionalFormatting sqref="U1324">
    <cfRule type="expression" dxfId="19959" priority="30948">
      <formula>$I1324=0</formula>
    </cfRule>
  </conditionalFormatting>
  <conditionalFormatting sqref="B1325">
    <cfRule type="expression" dxfId="19958" priority="30944">
      <formula>$I1325=0</formula>
    </cfRule>
  </conditionalFormatting>
  <conditionalFormatting sqref="C1325:E1325">
    <cfRule type="expression" dxfId="19957" priority="30943">
      <formula>$I1325=0</formula>
    </cfRule>
  </conditionalFormatting>
  <conditionalFormatting sqref="D1325:E1325">
    <cfRule type="cellIs" dxfId="19956" priority="30941" operator="lessThan">
      <formula>0</formula>
    </cfRule>
    <cfRule type="cellIs" dxfId="19955" priority="30942" operator="lessThan">
      <formula>0</formula>
    </cfRule>
  </conditionalFormatting>
  <conditionalFormatting sqref="F1325">
    <cfRule type="expression" dxfId="19954" priority="30940">
      <formula>$I1325=0</formula>
    </cfRule>
  </conditionalFormatting>
  <conditionalFormatting sqref="G1325:H1325">
    <cfRule type="cellIs" dxfId="19953" priority="30937" operator="lessThan">
      <formula>0</formula>
    </cfRule>
    <cfRule type="cellIs" dxfId="19952" priority="30938" operator="lessThan">
      <formula>0</formula>
    </cfRule>
  </conditionalFormatting>
  <conditionalFormatting sqref="I1325">
    <cfRule type="expression" dxfId="19951" priority="30936">
      <formula>$I1325=0</formula>
    </cfRule>
  </conditionalFormatting>
  <conditionalFormatting sqref="J1325">
    <cfRule type="expression" dxfId="19950" priority="30935">
      <formula>$I1325=0</formula>
    </cfRule>
  </conditionalFormatting>
  <conditionalFormatting sqref="K1325">
    <cfRule type="expression" dxfId="19949" priority="30932">
      <formula>$I1325=0</formula>
    </cfRule>
  </conditionalFormatting>
  <conditionalFormatting sqref="M1325">
    <cfRule type="expression" dxfId="19948" priority="30928">
      <formula>$I1325=0</formula>
    </cfRule>
  </conditionalFormatting>
  <conditionalFormatting sqref="N1325:P1325">
    <cfRule type="expression" dxfId="19947" priority="30927">
      <formula>$I1325=0</formula>
    </cfRule>
  </conditionalFormatting>
  <conditionalFormatting sqref="O1325:P1325">
    <cfRule type="cellIs" dxfId="19946" priority="30925" operator="lessThan">
      <formula>0</formula>
    </cfRule>
    <cfRule type="cellIs" dxfId="19945" priority="30926" operator="lessThan">
      <formula>0</formula>
    </cfRule>
  </conditionalFormatting>
  <conditionalFormatting sqref="Q1325">
    <cfRule type="expression" dxfId="19944" priority="30924">
      <formula>$I1325=0</formula>
    </cfRule>
  </conditionalFormatting>
  <conditionalFormatting sqref="R1325:T1325">
    <cfRule type="expression" dxfId="19943" priority="30923">
      <formula>$I1325=0</formula>
    </cfRule>
  </conditionalFormatting>
  <conditionalFormatting sqref="S1325:T1325">
    <cfRule type="cellIs" dxfId="19942" priority="30921" operator="lessThan">
      <formula>0</formula>
    </cfRule>
    <cfRule type="cellIs" dxfId="19941" priority="30922" operator="lessThan">
      <formula>0</formula>
    </cfRule>
  </conditionalFormatting>
  <conditionalFormatting sqref="U1325">
    <cfRule type="expression" dxfId="19940" priority="30920">
      <formula>$I1325=0</formula>
    </cfRule>
  </conditionalFormatting>
  <conditionalFormatting sqref="B1326">
    <cfRule type="expression" dxfId="19939" priority="30919">
      <formula>$I1326=0</formula>
    </cfRule>
  </conditionalFormatting>
  <conditionalFormatting sqref="F1326">
    <cfRule type="expression" dxfId="19938" priority="30918">
      <formula>$I1326=0</formula>
    </cfRule>
  </conditionalFormatting>
  <conditionalFormatting sqref="I1326">
    <cfRule type="expression" dxfId="19937" priority="30917">
      <formula>$I1326=0</formula>
    </cfRule>
  </conditionalFormatting>
  <conditionalFormatting sqref="K1326">
    <cfRule type="expression" dxfId="19936" priority="30916">
      <formula>$I1326=0</formula>
    </cfRule>
  </conditionalFormatting>
  <conditionalFormatting sqref="M1326">
    <cfRule type="expression" dxfId="19935" priority="30915">
      <formula>$I1326=0</formula>
    </cfRule>
  </conditionalFormatting>
  <conditionalFormatting sqref="Q1326">
    <cfRule type="expression" dxfId="19934" priority="30914">
      <formula>$I1326=0</formula>
    </cfRule>
  </conditionalFormatting>
  <conditionalFormatting sqref="U1326">
    <cfRule type="expression" dxfId="19933" priority="30913">
      <formula>$I1326=0</formula>
    </cfRule>
  </conditionalFormatting>
  <conditionalFormatting sqref="B1327">
    <cfRule type="expression" dxfId="19932" priority="30909">
      <formula>$I1327=0</formula>
    </cfRule>
  </conditionalFormatting>
  <conditionalFormatting sqref="C1327:E1327">
    <cfRule type="expression" dxfId="19931" priority="30908">
      <formula>$I1327=0</formula>
    </cfRule>
  </conditionalFormatting>
  <conditionalFormatting sqref="D1327:E1327">
    <cfRule type="cellIs" dxfId="19930" priority="30906" operator="lessThan">
      <formula>0</formula>
    </cfRule>
    <cfRule type="cellIs" dxfId="19929" priority="30907" operator="lessThan">
      <formula>0</formula>
    </cfRule>
  </conditionalFormatting>
  <conditionalFormatting sqref="F1327">
    <cfRule type="expression" dxfId="19928" priority="30905">
      <formula>$I1327=0</formula>
    </cfRule>
  </conditionalFormatting>
  <conditionalFormatting sqref="G1327:H1327">
    <cfRule type="cellIs" dxfId="19927" priority="30902" operator="lessThan">
      <formula>0</formula>
    </cfRule>
    <cfRule type="cellIs" dxfId="19926" priority="30903" operator="lessThan">
      <formula>0</formula>
    </cfRule>
  </conditionalFormatting>
  <conditionalFormatting sqref="I1327">
    <cfRule type="expression" dxfId="19925" priority="30901">
      <formula>$I1327=0</formula>
    </cfRule>
  </conditionalFormatting>
  <conditionalFormatting sqref="J1327">
    <cfRule type="expression" dxfId="19924" priority="30900">
      <formula>$I1327=0</formula>
    </cfRule>
  </conditionalFormatting>
  <conditionalFormatting sqref="K1327">
    <cfRule type="expression" dxfId="19923" priority="30897">
      <formula>$I1327=0</formula>
    </cfRule>
  </conditionalFormatting>
  <conditionalFormatting sqref="M1327">
    <cfRule type="expression" dxfId="19922" priority="30893">
      <formula>$I1327=0</formula>
    </cfRule>
  </conditionalFormatting>
  <conditionalFormatting sqref="N1327:P1327">
    <cfRule type="expression" dxfId="19921" priority="30892">
      <formula>$I1327=0</formula>
    </cfRule>
  </conditionalFormatting>
  <conditionalFormatting sqref="O1327:P1327">
    <cfRule type="cellIs" dxfId="19920" priority="30890" operator="lessThan">
      <formula>0</formula>
    </cfRule>
    <cfRule type="cellIs" dxfId="19919" priority="30891" operator="lessThan">
      <formula>0</formula>
    </cfRule>
  </conditionalFormatting>
  <conditionalFormatting sqref="Q1327">
    <cfRule type="expression" dxfId="19918" priority="30889">
      <formula>$I1327=0</formula>
    </cfRule>
  </conditionalFormatting>
  <conditionalFormatting sqref="R1327:T1327">
    <cfRule type="expression" dxfId="19917" priority="30888">
      <formula>$I1327=0</formula>
    </cfRule>
  </conditionalFormatting>
  <conditionalFormatting sqref="S1327:T1327">
    <cfRule type="cellIs" dxfId="19916" priority="30886" operator="lessThan">
      <formula>0</formula>
    </cfRule>
    <cfRule type="cellIs" dxfId="19915" priority="30887" operator="lessThan">
      <formula>0</formula>
    </cfRule>
  </conditionalFormatting>
  <conditionalFormatting sqref="U1327">
    <cfRule type="expression" dxfId="19914" priority="30885">
      <formula>$I1327=0</formula>
    </cfRule>
  </conditionalFormatting>
  <conditionalFormatting sqref="B1328">
    <cfRule type="expression" dxfId="19913" priority="30884">
      <formula>$I1328=0</formula>
    </cfRule>
  </conditionalFormatting>
  <conditionalFormatting sqref="F1328">
    <cfRule type="expression" dxfId="19912" priority="30883">
      <formula>$I1328=0</formula>
    </cfRule>
  </conditionalFormatting>
  <conditionalFormatting sqref="I1328">
    <cfRule type="expression" dxfId="19911" priority="30882">
      <formula>$I1328=0</formula>
    </cfRule>
  </conditionalFormatting>
  <conditionalFormatting sqref="K1328">
    <cfRule type="expression" dxfId="19910" priority="30881">
      <formula>$I1328=0</formula>
    </cfRule>
  </conditionalFormatting>
  <conditionalFormatting sqref="M1328">
    <cfRule type="expression" dxfId="19909" priority="30880">
      <formula>$I1328=0</formula>
    </cfRule>
  </conditionalFormatting>
  <conditionalFormatting sqref="Q1328">
    <cfRule type="expression" dxfId="19908" priority="30879">
      <formula>$I1328=0</formula>
    </cfRule>
  </conditionalFormatting>
  <conditionalFormatting sqref="U1328">
    <cfRule type="expression" dxfId="19907" priority="30878">
      <formula>$I1328=0</formula>
    </cfRule>
  </conditionalFormatting>
  <conditionalFormatting sqref="B1329">
    <cfRule type="expression" dxfId="19906" priority="30874">
      <formula>$I1329=0</formula>
    </cfRule>
  </conditionalFormatting>
  <conditionalFormatting sqref="C1329:E1329">
    <cfRule type="expression" dxfId="19905" priority="30873">
      <formula>$I1329=0</formula>
    </cfRule>
  </conditionalFormatting>
  <conditionalFormatting sqref="D1329:E1329">
    <cfRule type="cellIs" dxfId="19904" priority="30871" operator="lessThan">
      <formula>0</formula>
    </cfRule>
    <cfRule type="cellIs" dxfId="19903" priority="30872" operator="lessThan">
      <formula>0</formula>
    </cfRule>
  </conditionalFormatting>
  <conditionalFormatting sqref="F1329">
    <cfRule type="expression" dxfId="19902" priority="30870">
      <formula>$I1329=0</formula>
    </cfRule>
  </conditionalFormatting>
  <conditionalFormatting sqref="G1329:H1329">
    <cfRule type="cellIs" dxfId="19901" priority="30867" operator="lessThan">
      <formula>0</formula>
    </cfRule>
    <cfRule type="cellIs" dxfId="19900" priority="30868" operator="lessThan">
      <formula>0</formula>
    </cfRule>
  </conditionalFormatting>
  <conditionalFormatting sqref="I1329">
    <cfRule type="expression" dxfId="19899" priority="30866">
      <formula>$I1329=0</formula>
    </cfRule>
  </conditionalFormatting>
  <conditionalFormatting sqref="J1329">
    <cfRule type="expression" dxfId="19898" priority="30865">
      <formula>$I1329=0</formula>
    </cfRule>
  </conditionalFormatting>
  <conditionalFormatting sqref="K1329">
    <cfRule type="expression" dxfId="19897" priority="30862">
      <formula>$I1329=0</formula>
    </cfRule>
  </conditionalFormatting>
  <conditionalFormatting sqref="M1329">
    <cfRule type="expression" dxfId="19896" priority="30858">
      <formula>$I1329=0</formula>
    </cfRule>
  </conditionalFormatting>
  <conditionalFormatting sqref="N1329:P1329">
    <cfRule type="expression" dxfId="19895" priority="30857">
      <formula>$I1329=0</formula>
    </cfRule>
  </conditionalFormatting>
  <conditionalFormatting sqref="O1329:P1329">
    <cfRule type="cellIs" dxfId="19894" priority="30855" operator="lessThan">
      <formula>0</formula>
    </cfRule>
    <cfRule type="cellIs" dxfId="19893" priority="30856" operator="lessThan">
      <formula>0</formula>
    </cfRule>
  </conditionalFormatting>
  <conditionalFormatting sqref="Q1329">
    <cfRule type="expression" dxfId="19892" priority="30854">
      <formula>$I1329=0</formula>
    </cfRule>
  </conditionalFormatting>
  <conditionalFormatting sqref="R1329:T1329">
    <cfRule type="expression" dxfId="19891" priority="30853">
      <formula>$I1329=0</formula>
    </cfRule>
  </conditionalFormatting>
  <conditionalFormatting sqref="S1329:T1329">
    <cfRule type="cellIs" dxfId="19890" priority="30851" operator="lessThan">
      <formula>0</formula>
    </cfRule>
    <cfRule type="cellIs" dxfId="19889" priority="30852" operator="lessThan">
      <formula>0</formula>
    </cfRule>
  </conditionalFormatting>
  <conditionalFormatting sqref="U1329">
    <cfRule type="expression" dxfId="19888" priority="30850">
      <formula>$I1329=0</formula>
    </cfRule>
  </conditionalFormatting>
  <conditionalFormatting sqref="B1330">
    <cfRule type="expression" dxfId="19887" priority="30849">
      <formula>$I1330=0</formula>
    </cfRule>
  </conditionalFormatting>
  <conditionalFormatting sqref="F1330">
    <cfRule type="expression" dxfId="19886" priority="30848">
      <formula>$I1330=0</formula>
    </cfRule>
  </conditionalFormatting>
  <conditionalFormatting sqref="I1330">
    <cfRule type="expression" dxfId="19885" priority="30847">
      <formula>$I1330=0</formula>
    </cfRule>
  </conditionalFormatting>
  <conditionalFormatting sqref="K1330">
    <cfRule type="expression" dxfId="19884" priority="30846">
      <formula>$I1330=0</formula>
    </cfRule>
  </conditionalFormatting>
  <conditionalFormatting sqref="M1330">
    <cfRule type="expression" dxfId="19883" priority="30845">
      <formula>$I1330=0</formula>
    </cfRule>
  </conditionalFormatting>
  <conditionalFormatting sqref="Q1330">
    <cfRule type="expression" dxfId="19882" priority="30844">
      <formula>$I1330=0</formula>
    </cfRule>
  </conditionalFormatting>
  <conditionalFormatting sqref="U1330">
    <cfRule type="expression" dxfId="19881" priority="30843">
      <formula>$I1330=0</formula>
    </cfRule>
  </conditionalFormatting>
  <conditionalFormatting sqref="B1331">
    <cfRule type="expression" dxfId="19880" priority="30839">
      <formula>$I1331=0</formula>
    </cfRule>
  </conditionalFormatting>
  <conditionalFormatting sqref="C1331:E1331">
    <cfRule type="expression" dxfId="19879" priority="30838">
      <formula>$I1331=0</formula>
    </cfRule>
  </conditionalFormatting>
  <conditionalFormatting sqref="D1331:E1331">
    <cfRule type="cellIs" dxfId="19878" priority="30836" operator="lessThan">
      <formula>0</formula>
    </cfRule>
    <cfRule type="cellIs" dxfId="19877" priority="30837" operator="lessThan">
      <formula>0</formula>
    </cfRule>
  </conditionalFormatting>
  <conditionalFormatting sqref="F1331">
    <cfRule type="expression" dxfId="19876" priority="30835">
      <formula>$I1331=0</formula>
    </cfRule>
  </conditionalFormatting>
  <conditionalFormatting sqref="G1331:H1331">
    <cfRule type="cellIs" dxfId="19875" priority="30832" operator="lessThan">
      <formula>0</formula>
    </cfRule>
    <cfRule type="cellIs" dxfId="19874" priority="30833" operator="lessThan">
      <formula>0</formula>
    </cfRule>
  </conditionalFormatting>
  <conditionalFormatting sqref="I1331">
    <cfRule type="expression" dxfId="19873" priority="30831">
      <formula>$I1331=0</formula>
    </cfRule>
  </conditionalFormatting>
  <conditionalFormatting sqref="J1331">
    <cfRule type="expression" dxfId="19872" priority="30830">
      <formula>$I1331=0</formula>
    </cfRule>
  </conditionalFormatting>
  <conditionalFormatting sqref="K1331">
    <cfRule type="expression" dxfId="19871" priority="30827">
      <formula>$I1331=0</formula>
    </cfRule>
  </conditionalFormatting>
  <conditionalFormatting sqref="M1331">
    <cfRule type="expression" dxfId="19870" priority="30823">
      <formula>$I1331=0</formula>
    </cfRule>
  </conditionalFormatting>
  <conditionalFormatting sqref="N1331:P1331">
    <cfRule type="expression" dxfId="19869" priority="30822">
      <formula>$I1331=0</formula>
    </cfRule>
  </conditionalFormatting>
  <conditionalFormatting sqref="O1331:P1331">
    <cfRule type="cellIs" dxfId="19868" priority="30820" operator="lessThan">
      <formula>0</formula>
    </cfRule>
    <cfRule type="cellIs" dxfId="19867" priority="30821" operator="lessThan">
      <formula>0</formula>
    </cfRule>
  </conditionalFormatting>
  <conditionalFormatting sqref="Q1331">
    <cfRule type="expression" dxfId="19866" priority="30819">
      <formula>$I1331=0</formula>
    </cfRule>
  </conditionalFormatting>
  <conditionalFormatting sqref="R1331:T1331">
    <cfRule type="expression" dxfId="19865" priority="30818">
      <formula>$I1331=0</formula>
    </cfRule>
  </conditionalFormatting>
  <conditionalFormatting sqref="S1331:T1331">
    <cfRule type="cellIs" dxfId="19864" priority="30816" operator="lessThan">
      <formula>0</formula>
    </cfRule>
    <cfRule type="cellIs" dxfId="19863" priority="30817" operator="lessThan">
      <formula>0</formula>
    </cfRule>
  </conditionalFormatting>
  <conditionalFormatting sqref="U1331">
    <cfRule type="expression" dxfId="19862" priority="30815">
      <formula>$I1331=0</formula>
    </cfRule>
  </conditionalFormatting>
  <conditionalFormatting sqref="B1332">
    <cfRule type="expression" dxfId="19861" priority="30814">
      <formula>$I1332=0</formula>
    </cfRule>
  </conditionalFormatting>
  <conditionalFormatting sqref="F1332">
    <cfRule type="expression" dxfId="19860" priority="30813">
      <formula>$I1332=0</formula>
    </cfRule>
  </conditionalFormatting>
  <conditionalFormatting sqref="I1332">
    <cfRule type="expression" dxfId="19859" priority="30812">
      <formula>$I1332=0</formula>
    </cfRule>
  </conditionalFormatting>
  <conditionalFormatting sqref="K1332">
    <cfRule type="expression" dxfId="19858" priority="30811">
      <formula>$I1332=0</formula>
    </cfRule>
  </conditionalFormatting>
  <conditionalFormatting sqref="M1332">
    <cfRule type="expression" dxfId="19857" priority="30810">
      <formula>$I1332=0</formula>
    </cfRule>
  </conditionalFormatting>
  <conditionalFormatting sqref="Q1332">
    <cfRule type="expression" dxfId="19856" priority="30809">
      <formula>$I1332=0</formula>
    </cfRule>
  </conditionalFormatting>
  <conditionalFormatting sqref="U1332">
    <cfRule type="expression" dxfId="19855" priority="30808">
      <formula>$I1332=0</formula>
    </cfRule>
  </conditionalFormatting>
  <conditionalFormatting sqref="B1333">
    <cfRule type="expression" dxfId="19854" priority="30804">
      <formula>$I1333=0</formula>
    </cfRule>
  </conditionalFormatting>
  <conditionalFormatting sqref="C1333:E1333">
    <cfRule type="expression" dxfId="19853" priority="30803">
      <formula>$I1333=0</formula>
    </cfRule>
  </conditionalFormatting>
  <conditionalFormatting sqref="D1333:E1333">
    <cfRule type="cellIs" dxfId="19852" priority="30801" operator="lessThan">
      <formula>0</formula>
    </cfRule>
    <cfRule type="cellIs" dxfId="19851" priority="30802" operator="lessThan">
      <formula>0</formula>
    </cfRule>
  </conditionalFormatting>
  <conditionalFormatting sqref="F1333">
    <cfRule type="expression" dxfId="19850" priority="30800">
      <formula>$I1333=0</formula>
    </cfRule>
  </conditionalFormatting>
  <conditionalFormatting sqref="G1333:H1333">
    <cfRule type="cellIs" dxfId="19849" priority="30797" operator="lessThan">
      <formula>0</formula>
    </cfRule>
    <cfRule type="cellIs" dxfId="19848" priority="30798" operator="lessThan">
      <formula>0</formula>
    </cfRule>
  </conditionalFormatting>
  <conditionalFormatting sqref="I1333">
    <cfRule type="expression" dxfId="19847" priority="30796">
      <formula>$I1333=0</formula>
    </cfRule>
  </conditionalFormatting>
  <conditionalFormatting sqref="J1333">
    <cfRule type="expression" dxfId="19846" priority="30795">
      <formula>$I1333=0</formula>
    </cfRule>
  </conditionalFormatting>
  <conditionalFormatting sqref="K1333">
    <cfRule type="expression" dxfId="19845" priority="30792">
      <formula>$I1333=0</formula>
    </cfRule>
  </conditionalFormatting>
  <conditionalFormatting sqref="M1333">
    <cfRule type="expression" dxfId="19844" priority="30788">
      <formula>$I1333=0</formula>
    </cfRule>
  </conditionalFormatting>
  <conditionalFormatting sqref="N1333:P1333">
    <cfRule type="expression" dxfId="19843" priority="30787">
      <formula>$I1333=0</formula>
    </cfRule>
  </conditionalFormatting>
  <conditionalFormatting sqref="O1333:P1333">
    <cfRule type="cellIs" dxfId="19842" priority="30785" operator="lessThan">
      <formula>0</formula>
    </cfRule>
    <cfRule type="cellIs" dxfId="19841" priority="30786" operator="lessThan">
      <formula>0</formula>
    </cfRule>
  </conditionalFormatting>
  <conditionalFormatting sqref="Q1333">
    <cfRule type="expression" dxfId="19840" priority="30784">
      <formula>$I1333=0</formula>
    </cfRule>
  </conditionalFormatting>
  <conditionalFormatting sqref="R1333:T1333">
    <cfRule type="expression" dxfId="19839" priority="30783">
      <formula>$I1333=0</formula>
    </cfRule>
  </conditionalFormatting>
  <conditionalFormatting sqref="S1333:T1333">
    <cfRule type="cellIs" dxfId="19838" priority="30781" operator="lessThan">
      <formula>0</formula>
    </cfRule>
    <cfRule type="cellIs" dxfId="19837" priority="30782" operator="lessThan">
      <formula>0</formula>
    </cfRule>
  </conditionalFormatting>
  <conditionalFormatting sqref="U1333">
    <cfRule type="expression" dxfId="19836" priority="30780">
      <formula>$I1333=0</formula>
    </cfRule>
  </conditionalFormatting>
  <conditionalFormatting sqref="B1334">
    <cfRule type="expression" dxfId="19835" priority="30779">
      <formula>$I1334=0</formula>
    </cfRule>
  </conditionalFormatting>
  <conditionalFormatting sqref="F1334">
    <cfRule type="expression" dxfId="19834" priority="30778">
      <formula>$I1334=0</formula>
    </cfRule>
  </conditionalFormatting>
  <conditionalFormatting sqref="I1334">
    <cfRule type="expression" dxfId="19833" priority="30777">
      <formula>$I1334=0</formula>
    </cfRule>
  </conditionalFormatting>
  <conditionalFormatting sqref="K1334">
    <cfRule type="expression" dxfId="19832" priority="30776">
      <formula>$I1334=0</formula>
    </cfRule>
  </conditionalFormatting>
  <conditionalFormatting sqref="M1334">
    <cfRule type="expression" dxfId="19831" priority="30775">
      <formula>$I1334=0</formula>
    </cfRule>
  </conditionalFormatting>
  <conditionalFormatting sqref="Q1334">
    <cfRule type="expression" dxfId="19830" priority="30774">
      <formula>$I1334=0</formula>
    </cfRule>
  </conditionalFormatting>
  <conditionalFormatting sqref="U1334">
    <cfRule type="expression" dxfId="19829" priority="30773">
      <formula>$I1334=0</formula>
    </cfRule>
  </conditionalFormatting>
  <conditionalFormatting sqref="B1335">
    <cfRule type="expression" dxfId="19828" priority="30769">
      <formula>$I1335=0</formula>
    </cfRule>
  </conditionalFormatting>
  <conditionalFormatting sqref="C1335:E1335">
    <cfRule type="expression" dxfId="19827" priority="30768">
      <formula>$I1335=0</formula>
    </cfRule>
  </conditionalFormatting>
  <conditionalFormatting sqref="D1335:E1335">
    <cfRule type="cellIs" dxfId="19826" priority="30766" operator="lessThan">
      <formula>0</formula>
    </cfRule>
    <cfRule type="cellIs" dxfId="19825" priority="30767" operator="lessThan">
      <formula>0</formula>
    </cfRule>
  </conditionalFormatting>
  <conditionalFormatting sqref="F1335">
    <cfRule type="expression" dxfId="19824" priority="30765">
      <formula>$I1335=0</formula>
    </cfRule>
  </conditionalFormatting>
  <conditionalFormatting sqref="G1335:H1335">
    <cfRule type="cellIs" dxfId="19823" priority="30762" operator="lessThan">
      <formula>0</formula>
    </cfRule>
    <cfRule type="cellIs" dxfId="19822" priority="30763" operator="lessThan">
      <formula>0</formula>
    </cfRule>
  </conditionalFormatting>
  <conditionalFormatting sqref="I1335">
    <cfRule type="expression" dxfId="19821" priority="30761">
      <formula>$I1335=0</formula>
    </cfRule>
  </conditionalFormatting>
  <conditionalFormatting sqref="J1335">
    <cfRule type="expression" dxfId="19820" priority="30760">
      <formula>$I1335=0</formula>
    </cfRule>
  </conditionalFormatting>
  <conditionalFormatting sqref="K1335">
    <cfRule type="expression" dxfId="19819" priority="30757">
      <formula>$I1335=0</formula>
    </cfRule>
  </conditionalFormatting>
  <conditionalFormatting sqref="M1335">
    <cfRule type="expression" dxfId="19818" priority="30753">
      <formula>$I1335=0</formula>
    </cfRule>
  </conditionalFormatting>
  <conditionalFormatting sqref="N1335:P1335">
    <cfRule type="expression" dxfId="19817" priority="30752">
      <formula>$I1335=0</formula>
    </cfRule>
  </conditionalFormatting>
  <conditionalFormatting sqref="O1335:P1335">
    <cfRule type="cellIs" dxfId="19816" priority="30750" operator="lessThan">
      <formula>0</formula>
    </cfRule>
    <cfRule type="cellIs" dxfId="19815" priority="30751" operator="lessThan">
      <formula>0</formula>
    </cfRule>
  </conditionalFormatting>
  <conditionalFormatting sqref="Q1335">
    <cfRule type="expression" dxfId="19814" priority="30749">
      <formula>$I1335=0</formula>
    </cfRule>
  </conditionalFormatting>
  <conditionalFormatting sqref="R1335:T1335">
    <cfRule type="expression" dxfId="19813" priority="30748">
      <formula>$I1335=0</formula>
    </cfRule>
  </conditionalFormatting>
  <conditionalFormatting sqref="S1335:T1335">
    <cfRule type="cellIs" dxfId="19812" priority="30746" operator="lessThan">
      <formula>0</formula>
    </cfRule>
    <cfRule type="cellIs" dxfId="19811" priority="30747" operator="lessThan">
      <formula>0</formula>
    </cfRule>
  </conditionalFormatting>
  <conditionalFormatting sqref="U1335">
    <cfRule type="expression" dxfId="19810" priority="30745">
      <formula>$I1335=0</formula>
    </cfRule>
  </conditionalFormatting>
  <conditionalFormatting sqref="B1336">
    <cfRule type="expression" dxfId="19809" priority="30744">
      <formula>$I1336=0</formula>
    </cfRule>
  </conditionalFormatting>
  <conditionalFormatting sqref="F1336">
    <cfRule type="expression" dxfId="19808" priority="30743">
      <formula>$I1336=0</formula>
    </cfRule>
  </conditionalFormatting>
  <conditionalFormatting sqref="I1336">
    <cfRule type="expression" dxfId="19807" priority="30742">
      <formula>$I1336=0</formula>
    </cfRule>
  </conditionalFormatting>
  <conditionalFormatting sqref="K1336">
    <cfRule type="expression" dxfId="19806" priority="30741">
      <formula>$I1336=0</formula>
    </cfRule>
  </conditionalFormatting>
  <conditionalFormatting sqref="M1336">
    <cfRule type="expression" dxfId="19805" priority="30740">
      <formula>$I1336=0</formula>
    </cfRule>
  </conditionalFormatting>
  <conditionalFormatting sqref="Q1336">
    <cfRule type="expression" dxfId="19804" priority="30739">
      <formula>$I1336=0</formula>
    </cfRule>
  </conditionalFormatting>
  <conditionalFormatting sqref="U1336">
    <cfRule type="expression" dxfId="19803" priority="30738">
      <formula>$I1336=0</formula>
    </cfRule>
  </conditionalFormatting>
  <conditionalFormatting sqref="B1337">
    <cfRule type="expression" dxfId="19802" priority="30734">
      <formula>$I1337=0</formula>
    </cfRule>
  </conditionalFormatting>
  <conditionalFormatting sqref="C1337:E1337">
    <cfRule type="expression" dxfId="19801" priority="30733">
      <formula>$I1337=0</formula>
    </cfRule>
  </conditionalFormatting>
  <conditionalFormatting sqref="D1337:E1337">
    <cfRule type="cellIs" dxfId="19800" priority="30731" operator="lessThan">
      <formula>0</formula>
    </cfRule>
    <cfRule type="cellIs" dxfId="19799" priority="30732" operator="lessThan">
      <formula>0</formula>
    </cfRule>
  </conditionalFormatting>
  <conditionalFormatting sqref="F1337">
    <cfRule type="expression" dxfId="19798" priority="30730">
      <formula>$I1337=0</formula>
    </cfRule>
  </conditionalFormatting>
  <conditionalFormatting sqref="G1337:H1337">
    <cfRule type="cellIs" dxfId="19797" priority="30727" operator="lessThan">
      <formula>0</formula>
    </cfRule>
    <cfRule type="cellIs" dxfId="19796" priority="30728" operator="lessThan">
      <formula>0</formula>
    </cfRule>
  </conditionalFormatting>
  <conditionalFormatting sqref="I1337">
    <cfRule type="expression" dxfId="19795" priority="30726">
      <formula>$I1337=0</formula>
    </cfRule>
  </conditionalFormatting>
  <conditionalFormatting sqref="J1337">
    <cfRule type="expression" dxfId="19794" priority="30725">
      <formula>$I1337=0</formula>
    </cfRule>
  </conditionalFormatting>
  <conditionalFormatting sqref="K1337">
    <cfRule type="expression" dxfId="19793" priority="30722">
      <formula>$I1337=0</formula>
    </cfRule>
  </conditionalFormatting>
  <conditionalFormatting sqref="M1337">
    <cfRule type="expression" dxfId="19792" priority="30718">
      <formula>$I1337=0</formula>
    </cfRule>
  </conditionalFormatting>
  <conditionalFormatting sqref="N1337:P1337">
    <cfRule type="expression" dxfId="19791" priority="30717">
      <formula>$I1337=0</formula>
    </cfRule>
  </conditionalFormatting>
  <conditionalFormatting sqref="O1337:P1337">
    <cfRule type="cellIs" dxfId="19790" priority="30715" operator="lessThan">
      <formula>0</formula>
    </cfRule>
    <cfRule type="cellIs" dxfId="19789" priority="30716" operator="lessThan">
      <formula>0</formula>
    </cfRule>
  </conditionalFormatting>
  <conditionalFormatting sqref="Q1337">
    <cfRule type="expression" dxfId="19788" priority="30714">
      <formula>$I1337=0</formula>
    </cfRule>
  </conditionalFormatting>
  <conditionalFormatting sqref="R1337:T1337">
    <cfRule type="expression" dxfId="19787" priority="30713">
      <formula>$I1337=0</formula>
    </cfRule>
  </conditionalFormatting>
  <conditionalFormatting sqref="S1337:T1337">
    <cfRule type="cellIs" dxfId="19786" priority="30711" operator="lessThan">
      <formula>0</formula>
    </cfRule>
    <cfRule type="cellIs" dxfId="19785" priority="30712" operator="lessThan">
      <formula>0</formula>
    </cfRule>
  </conditionalFormatting>
  <conditionalFormatting sqref="U1337">
    <cfRule type="expression" dxfId="19784" priority="30710">
      <formula>$I1337=0</formula>
    </cfRule>
  </conditionalFormatting>
  <conditionalFormatting sqref="B1338">
    <cfRule type="expression" dxfId="19783" priority="30709">
      <formula>$I1338=0</formula>
    </cfRule>
  </conditionalFormatting>
  <conditionalFormatting sqref="F1338">
    <cfRule type="expression" dxfId="19782" priority="30708">
      <formula>$I1338=0</formula>
    </cfRule>
  </conditionalFormatting>
  <conditionalFormatting sqref="I1338">
    <cfRule type="expression" dxfId="19781" priority="30707">
      <formula>$I1338=0</formula>
    </cfRule>
  </conditionalFormatting>
  <conditionalFormatting sqref="K1338">
    <cfRule type="expression" dxfId="19780" priority="30706">
      <formula>$I1338=0</formula>
    </cfRule>
  </conditionalFormatting>
  <conditionalFormatting sqref="M1338">
    <cfRule type="expression" dxfId="19779" priority="30705">
      <formula>$I1338=0</formula>
    </cfRule>
  </conditionalFormatting>
  <conditionalFormatting sqref="Q1338">
    <cfRule type="expression" dxfId="19778" priority="30704">
      <formula>$I1338=0</formula>
    </cfRule>
  </conditionalFormatting>
  <conditionalFormatting sqref="U1338">
    <cfRule type="expression" dxfId="19777" priority="30703">
      <formula>$I1338=0</formula>
    </cfRule>
  </conditionalFormatting>
  <conditionalFormatting sqref="B1339">
    <cfRule type="expression" dxfId="19776" priority="30699">
      <formula>$I1339=0</formula>
    </cfRule>
  </conditionalFormatting>
  <conditionalFormatting sqref="C1339:E1339">
    <cfRule type="expression" dxfId="19775" priority="30698">
      <formula>$I1339=0</formula>
    </cfRule>
  </conditionalFormatting>
  <conditionalFormatting sqref="D1339:E1339">
    <cfRule type="cellIs" dxfId="19774" priority="30696" operator="lessThan">
      <formula>0</formula>
    </cfRule>
    <cfRule type="cellIs" dxfId="19773" priority="30697" operator="lessThan">
      <formula>0</formula>
    </cfRule>
  </conditionalFormatting>
  <conditionalFormatting sqref="F1339">
    <cfRule type="expression" dxfId="19772" priority="30695">
      <formula>$I1339=0</formula>
    </cfRule>
  </conditionalFormatting>
  <conditionalFormatting sqref="G1339:H1339">
    <cfRule type="cellIs" dxfId="19771" priority="30692" operator="lessThan">
      <formula>0</formula>
    </cfRule>
    <cfRule type="cellIs" dxfId="19770" priority="30693" operator="lessThan">
      <formula>0</formula>
    </cfRule>
  </conditionalFormatting>
  <conditionalFormatting sqref="I1339">
    <cfRule type="expression" dxfId="19769" priority="30691">
      <formula>$I1339=0</formula>
    </cfRule>
  </conditionalFormatting>
  <conditionalFormatting sqref="J1339">
    <cfRule type="expression" dxfId="19768" priority="30690">
      <formula>$I1339=0</formula>
    </cfRule>
  </conditionalFormatting>
  <conditionalFormatting sqref="K1339">
    <cfRule type="expression" dxfId="19767" priority="30687">
      <formula>$I1339=0</formula>
    </cfRule>
  </conditionalFormatting>
  <conditionalFormatting sqref="M1339">
    <cfRule type="expression" dxfId="19766" priority="30683">
      <formula>$I1339=0</formula>
    </cfRule>
  </conditionalFormatting>
  <conditionalFormatting sqref="N1339:P1339">
    <cfRule type="expression" dxfId="19765" priority="30682">
      <formula>$I1339=0</formula>
    </cfRule>
  </conditionalFormatting>
  <conditionalFormatting sqref="O1339:P1339">
    <cfRule type="cellIs" dxfId="19764" priority="30680" operator="lessThan">
      <formula>0</formula>
    </cfRule>
    <cfRule type="cellIs" dxfId="19763" priority="30681" operator="lessThan">
      <formula>0</formula>
    </cfRule>
  </conditionalFormatting>
  <conditionalFormatting sqref="Q1339">
    <cfRule type="expression" dxfId="19762" priority="30679">
      <formula>$I1339=0</formula>
    </cfRule>
  </conditionalFormatting>
  <conditionalFormatting sqref="R1339:T1339">
    <cfRule type="expression" dxfId="19761" priority="30678">
      <formula>$I1339=0</formula>
    </cfRule>
  </conditionalFormatting>
  <conditionalFormatting sqref="S1339:T1339">
    <cfRule type="cellIs" dxfId="19760" priority="30676" operator="lessThan">
      <formula>0</formula>
    </cfRule>
    <cfRule type="cellIs" dxfId="19759" priority="30677" operator="lessThan">
      <formula>0</formula>
    </cfRule>
  </conditionalFormatting>
  <conditionalFormatting sqref="U1339">
    <cfRule type="expression" dxfId="19758" priority="30675">
      <formula>$I1339=0</formula>
    </cfRule>
  </conditionalFormatting>
  <conditionalFormatting sqref="B1340">
    <cfRule type="expression" dxfId="19757" priority="30674">
      <formula>$I1340=0</formula>
    </cfRule>
  </conditionalFormatting>
  <conditionalFormatting sqref="F1340">
    <cfRule type="expression" dxfId="19756" priority="30673">
      <formula>$I1340=0</formula>
    </cfRule>
  </conditionalFormatting>
  <conditionalFormatting sqref="I1340">
    <cfRule type="expression" dxfId="19755" priority="30672">
      <formula>$I1340=0</formula>
    </cfRule>
  </conditionalFormatting>
  <conditionalFormatting sqref="K1340">
    <cfRule type="expression" dxfId="19754" priority="30671">
      <formula>$I1340=0</formula>
    </cfRule>
  </conditionalFormatting>
  <conditionalFormatting sqref="M1340">
    <cfRule type="expression" dxfId="19753" priority="30670">
      <formula>$I1340=0</formula>
    </cfRule>
  </conditionalFormatting>
  <conditionalFormatting sqref="Q1340">
    <cfRule type="expression" dxfId="19752" priority="30669">
      <formula>$I1340=0</formula>
    </cfRule>
  </conditionalFormatting>
  <conditionalFormatting sqref="U1340">
    <cfRule type="expression" dxfId="19751" priority="30668">
      <formula>$I1340=0</formula>
    </cfRule>
  </conditionalFormatting>
  <conditionalFormatting sqref="B1341">
    <cfRule type="expression" dxfId="19750" priority="30664">
      <formula>$I1341=0</formula>
    </cfRule>
  </conditionalFormatting>
  <conditionalFormatting sqref="C1341:E1341">
    <cfRule type="expression" dxfId="19749" priority="30663">
      <formula>$I1341=0</formula>
    </cfRule>
  </conditionalFormatting>
  <conditionalFormatting sqref="D1341:E1341">
    <cfRule type="cellIs" dxfId="19748" priority="30661" operator="lessThan">
      <formula>0</formula>
    </cfRule>
    <cfRule type="cellIs" dxfId="19747" priority="30662" operator="lessThan">
      <formula>0</formula>
    </cfRule>
  </conditionalFormatting>
  <conditionalFormatting sqref="F1341">
    <cfRule type="expression" dxfId="19746" priority="30660">
      <formula>$I1341=0</formula>
    </cfRule>
  </conditionalFormatting>
  <conditionalFormatting sqref="G1341:H1341">
    <cfRule type="cellIs" dxfId="19745" priority="30657" operator="lessThan">
      <formula>0</formula>
    </cfRule>
    <cfRule type="cellIs" dxfId="19744" priority="30658" operator="lessThan">
      <formula>0</formula>
    </cfRule>
  </conditionalFormatting>
  <conditionalFormatting sqref="I1341">
    <cfRule type="expression" dxfId="19743" priority="30656">
      <formula>$I1341=0</formula>
    </cfRule>
  </conditionalFormatting>
  <conditionalFormatting sqref="J1341">
    <cfRule type="expression" dxfId="19742" priority="30655">
      <formula>$I1341=0</formula>
    </cfRule>
  </conditionalFormatting>
  <conditionalFormatting sqref="K1341">
    <cfRule type="expression" dxfId="19741" priority="30652">
      <formula>$I1341=0</formula>
    </cfRule>
  </conditionalFormatting>
  <conditionalFormatting sqref="M1341">
    <cfRule type="expression" dxfId="19740" priority="30648">
      <formula>$I1341=0</formula>
    </cfRule>
  </conditionalFormatting>
  <conditionalFormatting sqref="N1341:P1341">
    <cfRule type="expression" dxfId="19739" priority="30647">
      <formula>$I1341=0</formula>
    </cfRule>
  </conditionalFormatting>
  <conditionalFormatting sqref="O1341:P1341">
    <cfRule type="cellIs" dxfId="19738" priority="30645" operator="lessThan">
      <formula>0</formula>
    </cfRule>
    <cfRule type="cellIs" dxfId="19737" priority="30646" operator="lessThan">
      <formula>0</formula>
    </cfRule>
  </conditionalFormatting>
  <conditionalFormatting sqref="Q1341">
    <cfRule type="expression" dxfId="19736" priority="30644">
      <formula>$I1341=0</formula>
    </cfRule>
  </conditionalFormatting>
  <conditionalFormatting sqref="R1341:T1341">
    <cfRule type="expression" dxfId="19735" priority="30643">
      <formula>$I1341=0</formula>
    </cfRule>
  </conditionalFormatting>
  <conditionalFormatting sqref="S1341:T1341">
    <cfRule type="cellIs" dxfId="19734" priority="30641" operator="lessThan">
      <formula>0</formula>
    </cfRule>
    <cfRule type="cellIs" dxfId="19733" priority="30642" operator="lessThan">
      <formula>0</formula>
    </cfRule>
  </conditionalFormatting>
  <conditionalFormatting sqref="U1341">
    <cfRule type="expression" dxfId="19732" priority="30640">
      <formula>$I1341=0</formula>
    </cfRule>
  </conditionalFormatting>
  <conditionalFormatting sqref="B1342">
    <cfRule type="expression" dxfId="19731" priority="30639">
      <formula>$I1342=0</formula>
    </cfRule>
  </conditionalFormatting>
  <conditionalFormatting sqref="F1342">
    <cfRule type="expression" dxfId="19730" priority="30638">
      <formula>$I1342=0</formula>
    </cfRule>
  </conditionalFormatting>
  <conditionalFormatting sqref="I1342">
    <cfRule type="expression" dxfId="19729" priority="30637">
      <formula>$I1342=0</formula>
    </cfRule>
  </conditionalFormatting>
  <conditionalFormatting sqref="K1342">
    <cfRule type="expression" dxfId="19728" priority="30636">
      <formula>$I1342=0</formula>
    </cfRule>
  </conditionalFormatting>
  <conditionalFormatting sqref="M1342">
    <cfRule type="expression" dxfId="19727" priority="30635">
      <formula>$I1342=0</formula>
    </cfRule>
  </conditionalFormatting>
  <conditionalFormatting sqref="Q1342">
    <cfRule type="expression" dxfId="19726" priority="30634">
      <formula>$I1342=0</formula>
    </cfRule>
  </conditionalFormatting>
  <conditionalFormatting sqref="U1342">
    <cfRule type="expression" dxfId="19725" priority="30633">
      <formula>$I1342=0</formula>
    </cfRule>
  </conditionalFormatting>
  <conditionalFormatting sqref="B1343">
    <cfRule type="expression" dxfId="19724" priority="30629">
      <formula>$I1343=0</formula>
    </cfRule>
  </conditionalFormatting>
  <conditionalFormatting sqref="C1343:E1343">
    <cfRule type="expression" dxfId="19723" priority="30628">
      <formula>$I1343=0</formula>
    </cfRule>
  </conditionalFormatting>
  <conditionalFormatting sqref="D1343:E1343">
    <cfRule type="cellIs" dxfId="19722" priority="30626" operator="lessThan">
      <formula>0</formula>
    </cfRule>
    <cfRule type="cellIs" dxfId="19721" priority="30627" operator="lessThan">
      <formula>0</formula>
    </cfRule>
  </conditionalFormatting>
  <conditionalFormatting sqref="F1343">
    <cfRule type="expression" dxfId="19720" priority="30625">
      <formula>$I1343=0</formula>
    </cfRule>
  </conditionalFormatting>
  <conditionalFormatting sqref="G1343:H1343">
    <cfRule type="cellIs" dxfId="19719" priority="30622" operator="lessThan">
      <formula>0</formula>
    </cfRule>
    <cfRule type="cellIs" dxfId="19718" priority="30623" operator="lessThan">
      <formula>0</formula>
    </cfRule>
  </conditionalFormatting>
  <conditionalFormatting sqref="I1343">
    <cfRule type="expression" dxfId="19717" priority="30621">
      <formula>$I1343=0</formula>
    </cfRule>
  </conditionalFormatting>
  <conditionalFormatting sqref="J1343">
    <cfRule type="expression" dxfId="19716" priority="30620">
      <formula>$I1343=0</formula>
    </cfRule>
  </conditionalFormatting>
  <conditionalFormatting sqref="K1343">
    <cfRule type="expression" dxfId="19715" priority="30617">
      <formula>$I1343=0</formula>
    </cfRule>
  </conditionalFormatting>
  <conditionalFormatting sqref="M1343">
    <cfRule type="expression" dxfId="19714" priority="30613">
      <formula>$I1343=0</formula>
    </cfRule>
  </conditionalFormatting>
  <conditionalFormatting sqref="N1343:P1343">
    <cfRule type="expression" dxfId="19713" priority="30612">
      <formula>$I1343=0</formula>
    </cfRule>
  </conditionalFormatting>
  <conditionalFormatting sqref="O1343:P1343">
    <cfRule type="cellIs" dxfId="19712" priority="30610" operator="lessThan">
      <formula>0</formula>
    </cfRule>
    <cfRule type="cellIs" dxfId="19711" priority="30611" operator="lessThan">
      <formula>0</formula>
    </cfRule>
  </conditionalFormatting>
  <conditionalFormatting sqref="Q1343">
    <cfRule type="expression" dxfId="19710" priority="30609">
      <formula>$I1343=0</formula>
    </cfRule>
  </conditionalFormatting>
  <conditionalFormatting sqref="R1343:T1343">
    <cfRule type="expression" dxfId="19709" priority="30608">
      <formula>$I1343=0</formula>
    </cfRule>
  </conditionalFormatting>
  <conditionalFormatting sqref="S1343:T1343">
    <cfRule type="cellIs" dxfId="19708" priority="30606" operator="lessThan">
      <formula>0</formula>
    </cfRule>
    <cfRule type="cellIs" dxfId="19707" priority="30607" operator="lessThan">
      <formula>0</formula>
    </cfRule>
  </conditionalFormatting>
  <conditionalFormatting sqref="U1343">
    <cfRule type="expression" dxfId="19706" priority="30605">
      <formula>$I1343=0</formula>
    </cfRule>
  </conditionalFormatting>
  <conditionalFormatting sqref="B1344">
    <cfRule type="expression" dxfId="19705" priority="30604">
      <formula>$I1344=0</formula>
    </cfRule>
  </conditionalFormatting>
  <conditionalFormatting sqref="F1344">
    <cfRule type="expression" dxfId="19704" priority="30603">
      <formula>$I1344=0</formula>
    </cfRule>
  </conditionalFormatting>
  <conditionalFormatting sqref="I1344">
    <cfRule type="expression" dxfId="19703" priority="30602">
      <formula>$I1344=0</formula>
    </cfRule>
  </conditionalFormatting>
  <conditionalFormatting sqref="K1344">
    <cfRule type="expression" dxfId="19702" priority="30601">
      <formula>$I1344=0</formula>
    </cfRule>
  </conditionalFormatting>
  <conditionalFormatting sqref="M1344">
    <cfRule type="expression" dxfId="19701" priority="30600">
      <formula>$I1344=0</formula>
    </cfRule>
  </conditionalFormatting>
  <conditionalFormatting sqref="Q1344">
    <cfRule type="expression" dxfId="19700" priority="30599">
      <formula>$I1344=0</formula>
    </cfRule>
  </conditionalFormatting>
  <conditionalFormatting sqref="U1344">
    <cfRule type="expression" dxfId="19699" priority="30598">
      <formula>$I1344=0</formula>
    </cfRule>
  </conditionalFormatting>
  <conditionalFormatting sqref="B1345">
    <cfRule type="expression" dxfId="19698" priority="30594">
      <formula>$I1345=0</formula>
    </cfRule>
  </conditionalFormatting>
  <conditionalFormatting sqref="C1345:E1345">
    <cfRule type="expression" dxfId="19697" priority="30593">
      <formula>$I1345=0</formula>
    </cfRule>
  </conditionalFormatting>
  <conditionalFormatting sqref="D1345:E1345">
    <cfRule type="cellIs" dxfId="19696" priority="30591" operator="lessThan">
      <formula>0</formula>
    </cfRule>
    <cfRule type="cellIs" dxfId="19695" priority="30592" operator="lessThan">
      <formula>0</formula>
    </cfRule>
  </conditionalFormatting>
  <conditionalFormatting sqref="F1345">
    <cfRule type="expression" dxfId="19694" priority="30590">
      <formula>$I1345=0</formula>
    </cfRule>
  </conditionalFormatting>
  <conditionalFormatting sqref="G1345:H1345">
    <cfRule type="cellIs" dxfId="19693" priority="30587" operator="lessThan">
      <formula>0</formula>
    </cfRule>
    <cfRule type="cellIs" dxfId="19692" priority="30588" operator="lessThan">
      <formula>0</formula>
    </cfRule>
  </conditionalFormatting>
  <conditionalFormatting sqref="I1345">
    <cfRule type="expression" dxfId="19691" priority="30586">
      <formula>$I1345=0</formula>
    </cfRule>
  </conditionalFormatting>
  <conditionalFormatting sqref="J1345">
    <cfRule type="expression" dxfId="19690" priority="30585">
      <formula>$I1345=0</formula>
    </cfRule>
  </conditionalFormatting>
  <conditionalFormatting sqref="K1345">
    <cfRule type="expression" dxfId="19689" priority="30582">
      <formula>$I1345=0</formula>
    </cfRule>
  </conditionalFormatting>
  <conditionalFormatting sqref="M1345">
    <cfRule type="expression" dxfId="19688" priority="30578">
      <formula>$I1345=0</formula>
    </cfRule>
  </conditionalFormatting>
  <conditionalFormatting sqref="N1345:P1345">
    <cfRule type="expression" dxfId="19687" priority="30577">
      <formula>$I1345=0</formula>
    </cfRule>
  </conditionalFormatting>
  <conditionalFormatting sqref="O1345:P1345">
    <cfRule type="cellIs" dxfId="19686" priority="30575" operator="lessThan">
      <formula>0</formula>
    </cfRule>
    <cfRule type="cellIs" dxfId="19685" priority="30576" operator="lessThan">
      <formula>0</formula>
    </cfRule>
  </conditionalFormatting>
  <conditionalFormatting sqref="Q1345">
    <cfRule type="expression" dxfId="19684" priority="30574">
      <formula>$I1345=0</formula>
    </cfRule>
  </conditionalFormatting>
  <conditionalFormatting sqref="R1345:T1345">
    <cfRule type="expression" dxfId="19683" priority="30573">
      <formula>$I1345=0</formula>
    </cfRule>
  </conditionalFormatting>
  <conditionalFormatting sqref="S1345:T1345">
    <cfRule type="cellIs" dxfId="19682" priority="30571" operator="lessThan">
      <formula>0</formula>
    </cfRule>
    <cfRule type="cellIs" dxfId="19681" priority="30572" operator="lessThan">
      <formula>0</formula>
    </cfRule>
  </conditionalFormatting>
  <conditionalFormatting sqref="U1345">
    <cfRule type="expression" dxfId="19680" priority="30570">
      <formula>$I1345=0</formula>
    </cfRule>
  </conditionalFormatting>
  <conditionalFormatting sqref="B1346">
    <cfRule type="expression" dxfId="19679" priority="30569">
      <formula>$I1346=0</formula>
    </cfRule>
  </conditionalFormatting>
  <conditionalFormatting sqref="F1346">
    <cfRule type="expression" dxfId="19678" priority="30568">
      <formula>$I1346=0</formula>
    </cfRule>
  </conditionalFormatting>
  <conditionalFormatting sqref="I1346">
    <cfRule type="expression" dxfId="19677" priority="30567">
      <formula>$I1346=0</formula>
    </cfRule>
  </conditionalFormatting>
  <conditionalFormatting sqref="K1346">
    <cfRule type="expression" dxfId="19676" priority="30566">
      <formula>$I1346=0</formula>
    </cfRule>
  </conditionalFormatting>
  <conditionalFormatting sqref="M1346">
    <cfRule type="expression" dxfId="19675" priority="30565">
      <formula>$I1346=0</formula>
    </cfRule>
  </conditionalFormatting>
  <conditionalFormatting sqref="Q1346">
    <cfRule type="expression" dxfId="19674" priority="30564">
      <formula>$I1346=0</formula>
    </cfRule>
  </conditionalFormatting>
  <conditionalFormatting sqref="U1346">
    <cfRule type="expression" dxfId="19673" priority="30563">
      <formula>$I1346=0</formula>
    </cfRule>
  </conditionalFormatting>
  <conditionalFormatting sqref="B1347">
    <cfRule type="expression" dxfId="19672" priority="30559">
      <formula>$I1347=0</formula>
    </cfRule>
  </conditionalFormatting>
  <conditionalFormatting sqref="C1347:E1347">
    <cfRule type="expression" dxfId="19671" priority="30558">
      <formula>$I1347=0</formula>
    </cfRule>
  </conditionalFormatting>
  <conditionalFormatting sqref="D1347:E1347">
    <cfRule type="cellIs" dxfId="19670" priority="30556" operator="lessThan">
      <formula>0</formula>
    </cfRule>
    <cfRule type="cellIs" dxfId="19669" priority="30557" operator="lessThan">
      <formula>0</formula>
    </cfRule>
  </conditionalFormatting>
  <conditionalFormatting sqref="F1347">
    <cfRule type="expression" dxfId="19668" priority="30555">
      <formula>$I1347=0</formula>
    </cfRule>
  </conditionalFormatting>
  <conditionalFormatting sqref="G1347:H1347">
    <cfRule type="cellIs" dxfId="19667" priority="30552" operator="lessThan">
      <formula>0</formula>
    </cfRule>
    <cfRule type="cellIs" dxfId="19666" priority="30553" operator="lessThan">
      <formula>0</formula>
    </cfRule>
  </conditionalFormatting>
  <conditionalFormatting sqref="I1347">
    <cfRule type="expression" dxfId="19665" priority="30551">
      <formula>$I1347=0</formula>
    </cfRule>
  </conditionalFormatting>
  <conditionalFormatting sqref="J1347">
    <cfRule type="expression" dxfId="19664" priority="30550">
      <formula>$I1347=0</formula>
    </cfRule>
  </conditionalFormatting>
  <conditionalFormatting sqref="K1347">
    <cfRule type="expression" dxfId="19663" priority="30547">
      <formula>$I1347=0</formula>
    </cfRule>
  </conditionalFormatting>
  <conditionalFormatting sqref="M1347">
    <cfRule type="expression" dxfId="19662" priority="30543">
      <formula>$I1347=0</formula>
    </cfRule>
  </conditionalFormatting>
  <conditionalFormatting sqref="N1347:P1347">
    <cfRule type="expression" dxfId="19661" priority="30542">
      <formula>$I1347=0</formula>
    </cfRule>
  </conditionalFormatting>
  <conditionalFormatting sqref="O1347:P1347">
    <cfRule type="cellIs" dxfId="19660" priority="30540" operator="lessThan">
      <formula>0</formula>
    </cfRule>
    <cfRule type="cellIs" dxfId="19659" priority="30541" operator="lessThan">
      <formula>0</formula>
    </cfRule>
  </conditionalFormatting>
  <conditionalFormatting sqref="Q1347">
    <cfRule type="expression" dxfId="19658" priority="30539">
      <formula>$I1347=0</formula>
    </cfRule>
  </conditionalFormatting>
  <conditionalFormatting sqref="R1347:T1347">
    <cfRule type="expression" dxfId="19657" priority="30538">
      <formula>$I1347=0</formula>
    </cfRule>
  </conditionalFormatting>
  <conditionalFormatting sqref="S1347:T1347">
    <cfRule type="cellIs" dxfId="19656" priority="30536" operator="lessThan">
      <formula>0</formula>
    </cfRule>
    <cfRule type="cellIs" dxfId="19655" priority="30537" operator="lessThan">
      <formula>0</formula>
    </cfRule>
  </conditionalFormatting>
  <conditionalFormatting sqref="U1347">
    <cfRule type="expression" dxfId="19654" priority="30535">
      <formula>$I1347=0</formula>
    </cfRule>
  </conditionalFormatting>
  <conditionalFormatting sqref="B1348">
    <cfRule type="expression" dxfId="19653" priority="30534">
      <formula>$I1348=0</formula>
    </cfRule>
  </conditionalFormatting>
  <conditionalFormatting sqref="F1348">
    <cfRule type="expression" dxfId="19652" priority="30533">
      <formula>$I1348=0</formula>
    </cfRule>
  </conditionalFormatting>
  <conditionalFormatting sqref="I1348">
    <cfRule type="expression" dxfId="19651" priority="30532">
      <formula>$I1348=0</formula>
    </cfRule>
  </conditionalFormatting>
  <conditionalFormatting sqref="K1348">
    <cfRule type="expression" dxfId="19650" priority="30531">
      <formula>$I1348=0</formula>
    </cfRule>
  </conditionalFormatting>
  <conditionalFormatting sqref="M1348">
    <cfRule type="expression" dxfId="19649" priority="30530">
      <formula>$I1348=0</formula>
    </cfRule>
  </conditionalFormatting>
  <conditionalFormatting sqref="Q1348">
    <cfRule type="expression" dxfId="19648" priority="30529">
      <formula>$I1348=0</formula>
    </cfRule>
  </conditionalFormatting>
  <conditionalFormatting sqref="U1348">
    <cfRule type="expression" dxfId="19647" priority="30528">
      <formula>$I1348=0</formula>
    </cfRule>
  </conditionalFormatting>
  <conditionalFormatting sqref="B1349">
    <cfRule type="expression" dxfId="19646" priority="30524">
      <formula>$I1349=0</formula>
    </cfRule>
  </conditionalFormatting>
  <conditionalFormatting sqref="C1349:E1349">
    <cfRule type="expression" dxfId="19645" priority="30523">
      <formula>$I1349=0</formula>
    </cfRule>
  </conditionalFormatting>
  <conditionalFormatting sqref="D1349:E1349">
    <cfRule type="cellIs" dxfId="19644" priority="30521" operator="lessThan">
      <formula>0</formula>
    </cfRule>
    <cfRule type="cellIs" dxfId="19643" priority="30522" operator="lessThan">
      <formula>0</formula>
    </cfRule>
  </conditionalFormatting>
  <conditionalFormatting sqref="F1349">
    <cfRule type="expression" dxfId="19642" priority="30520">
      <formula>$I1349=0</formula>
    </cfRule>
  </conditionalFormatting>
  <conditionalFormatting sqref="G1349:H1349">
    <cfRule type="cellIs" dxfId="19641" priority="30517" operator="lessThan">
      <formula>0</formula>
    </cfRule>
    <cfRule type="cellIs" dxfId="19640" priority="30518" operator="lessThan">
      <formula>0</formula>
    </cfRule>
  </conditionalFormatting>
  <conditionalFormatting sqref="I1349">
    <cfRule type="expression" dxfId="19639" priority="30516">
      <formula>$I1349=0</formula>
    </cfRule>
  </conditionalFormatting>
  <conditionalFormatting sqref="J1349">
    <cfRule type="expression" dxfId="19638" priority="30515">
      <formula>$I1349=0</formula>
    </cfRule>
  </conditionalFormatting>
  <conditionalFormatting sqref="K1349">
    <cfRule type="expression" dxfId="19637" priority="30512">
      <formula>$I1349=0</formula>
    </cfRule>
  </conditionalFormatting>
  <conditionalFormatting sqref="M1349">
    <cfRule type="expression" dxfId="19636" priority="30508">
      <formula>$I1349=0</formula>
    </cfRule>
  </conditionalFormatting>
  <conditionalFormatting sqref="N1349:P1349">
    <cfRule type="expression" dxfId="19635" priority="30507">
      <formula>$I1349=0</formula>
    </cfRule>
  </conditionalFormatting>
  <conditionalFormatting sqref="O1349:P1349">
    <cfRule type="cellIs" dxfId="19634" priority="30505" operator="lessThan">
      <formula>0</formula>
    </cfRule>
    <cfRule type="cellIs" dxfId="19633" priority="30506" operator="lessThan">
      <formula>0</formula>
    </cfRule>
  </conditionalFormatting>
  <conditionalFormatting sqref="Q1349">
    <cfRule type="expression" dxfId="19632" priority="30504">
      <formula>$I1349=0</formula>
    </cfRule>
  </conditionalFormatting>
  <conditionalFormatting sqref="R1349:T1349">
    <cfRule type="expression" dxfId="19631" priority="30503">
      <formula>$I1349=0</formula>
    </cfRule>
  </conditionalFormatting>
  <conditionalFormatting sqref="S1349:T1349">
    <cfRule type="cellIs" dxfId="19630" priority="30501" operator="lessThan">
      <formula>0</formula>
    </cfRule>
    <cfRule type="cellIs" dxfId="19629" priority="30502" operator="lessThan">
      <formula>0</formula>
    </cfRule>
  </conditionalFormatting>
  <conditionalFormatting sqref="U1349">
    <cfRule type="expression" dxfId="19628" priority="30500">
      <formula>$I1349=0</formula>
    </cfRule>
  </conditionalFormatting>
  <conditionalFormatting sqref="B1350">
    <cfRule type="expression" dxfId="19627" priority="30499">
      <formula>$I1350=0</formula>
    </cfRule>
  </conditionalFormatting>
  <conditionalFormatting sqref="F1350">
    <cfRule type="expression" dxfId="19626" priority="30498">
      <formula>$I1350=0</formula>
    </cfRule>
  </conditionalFormatting>
  <conditionalFormatting sqref="I1350">
    <cfRule type="expression" dxfId="19625" priority="30497">
      <formula>$I1350=0</formula>
    </cfRule>
  </conditionalFormatting>
  <conditionalFormatting sqref="K1350">
    <cfRule type="expression" dxfId="19624" priority="30496">
      <formula>$I1350=0</formula>
    </cfRule>
  </conditionalFormatting>
  <conditionalFormatting sqref="M1350">
    <cfRule type="expression" dxfId="19623" priority="30495">
      <formula>$I1350=0</formula>
    </cfRule>
  </conditionalFormatting>
  <conditionalFormatting sqref="Q1350">
    <cfRule type="expression" dxfId="19622" priority="30494">
      <formula>$I1350=0</formula>
    </cfRule>
  </conditionalFormatting>
  <conditionalFormatting sqref="U1350">
    <cfRule type="expression" dxfId="19621" priority="30493">
      <formula>$I1350=0</formula>
    </cfRule>
  </conditionalFormatting>
  <conditionalFormatting sqref="B1351">
    <cfRule type="expression" dxfId="19620" priority="30489">
      <formula>$I1351=0</formula>
    </cfRule>
  </conditionalFormatting>
  <conditionalFormatting sqref="C1351:E1351">
    <cfRule type="expression" dxfId="19619" priority="30488">
      <formula>$I1351=0</formula>
    </cfRule>
  </conditionalFormatting>
  <conditionalFormatting sqref="D1351:E1351">
    <cfRule type="cellIs" dxfId="19618" priority="30486" operator="lessThan">
      <formula>0</formula>
    </cfRule>
    <cfRule type="cellIs" dxfId="19617" priority="30487" operator="lessThan">
      <formula>0</formula>
    </cfRule>
  </conditionalFormatting>
  <conditionalFormatting sqref="F1351">
    <cfRule type="expression" dxfId="19616" priority="30485">
      <formula>$I1351=0</formula>
    </cfRule>
  </conditionalFormatting>
  <conditionalFormatting sqref="G1351:H1351">
    <cfRule type="cellIs" dxfId="19615" priority="30482" operator="lessThan">
      <formula>0</formula>
    </cfRule>
    <cfRule type="cellIs" dxfId="19614" priority="30483" operator="lessThan">
      <formula>0</formula>
    </cfRule>
  </conditionalFormatting>
  <conditionalFormatting sqref="I1351">
    <cfRule type="expression" dxfId="19613" priority="30481">
      <formula>$I1351=0</formula>
    </cfRule>
  </conditionalFormatting>
  <conditionalFormatting sqref="J1351">
    <cfRule type="expression" dxfId="19612" priority="30480">
      <formula>$I1351=0</formula>
    </cfRule>
  </conditionalFormatting>
  <conditionalFormatting sqref="K1351">
    <cfRule type="expression" dxfId="19611" priority="30477">
      <formula>$I1351=0</formula>
    </cfRule>
  </conditionalFormatting>
  <conditionalFormatting sqref="M1351">
    <cfRule type="expression" dxfId="19610" priority="30473">
      <formula>$I1351=0</formula>
    </cfRule>
  </conditionalFormatting>
  <conditionalFormatting sqref="N1351:P1351">
    <cfRule type="expression" dxfId="19609" priority="30472">
      <formula>$I1351=0</formula>
    </cfRule>
  </conditionalFormatting>
  <conditionalFormatting sqref="O1351:P1351">
    <cfRule type="cellIs" dxfId="19608" priority="30470" operator="lessThan">
      <formula>0</formula>
    </cfRule>
    <cfRule type="cellIs" dxfId="19607" priority="30471" operator="lessThan">
      <formula>0</formula>
    </cfRule>
  </conditionalFormatting>
  <conditionalFormatting sqref="Q1351">
    <cfRule type="expression" dxfId="19606" priority="30469">
      <formula>$I1351=0</formula>
    </cfRule>
  </conditionalFormatting>
  <conditionalFormatting sqref="R1351:T1351">
    <cfRule type="expression" dxfId="19605" priority="30468">
      <formula>$I1351=0</formula>
    </cfRule>
  </conditionalFormatting>
  <conditionalFormatting sqref="S1351:T1351">
    <cfRule type="cellIs" dxfId="19604" priority="30466" operator="lessThan">
      <formula>0</formula>
    </cfRule>
    <cfRule type="cellIs" dxfId="19603" priority="30467" operator="lessThan">
      <formula>0</formula>
    </cfRule>
  </conditionalFormatting>
  <conditionalFormatting sqref="U1351">
    <cfRule type="expression" dxfId="19602" priority="30465">
      <formula>$I1351=0</formula>
    </cfRule>
  </conditionalFormatting>
  <conditionalFormatting sqref="B1352">
    <cfRule type="expression" dxfId="19601" priority="30464">
      <formula>$I1352=0</formula>
    </cfRule>
  </conditionalFormatting>
  <conditionalFormatting sqref="F1352">
    <cfRule type="expression" dxfId="19600" priority="30463">
      <formula>$I1352=0</formula>
    </cfRule>
  </conditionalFormatting>
  <conditionalFormatting sqref="I1352">
    <cfRule type="expression" dxfId="19599" priority="30462">
      <formula>$I1352=0</formula>
    </cfRule>
  </conditionalFormatting>
  <conditionalFormatting sqref="K1352">
    <cfRule type="expression" dxfId="19598" priority="30461">
      <formula>$I1352=0</formula>
    </cfRule>
  </conditionalFormatting>
  <conditionalFormatting sqref="M1352">
    <cfRule type="expression" dxfId="19597" priority="30460">
      <formula>$I1352=0</formula>
    </cfRule>
  </conditionalFormatting>
  <conditionalFormatting sqref="Q1352">
    <cfRule type="expression" dxfId="19596" priority="30459">
      <formula>$I1352=0</formula>
    </cfRule>
  </conditionalFormatting>
  <conditionalFormatting sqref="U1352">
    <cfRule type="expression" dxfId="19595" priority="30458">
      <formula>$I1352=0</formula>
    </cfRule>
  </conditionalFormatting>
  <conditionalFormatting sqref="B1353">
    <cfRule type="expression" dxfId="19594" priority="30454">
      <formula>$I1353=0</formula>
    </cfRule>
  </conditionalFormatting>
  <conditionalFormatting sqref="C1353:E1353">
    <cfRule type="expression" dxfId="19593" priority="30453">
      <formula>$I1353=0</formula>
    </cfRule>
  </conditionalFormatting>
  <conditionalFormatting sqref="D1353:E1353">
    <cfRule type="cellIs" dxfId="19592" priority="30451" operator="lessThan">
      <formula>0</formula>
    </cfRule>
    <cfRule type="cellIs" dxfId="19591" priority="30452" operator="lessThan">
      <formula>0</formula>
    </cfRule>
  </conditionalFormatting>
  <conditionalFormatting sqref="F1353">
    <cfRule type="expression" dxfId="19590" priority="30450">
      <formula>$I1353=0</formula>
    </cfRule>
  </conditionalFormatting>
  <conditionalFormatting sqref="G1353:H1353">
    <cfRule type="cellIs" dxfId="19589" priority="30447" operator="lessThan">
      <formula>0</formula>
    </cfRule>
    <cfRule type="cellIs" dxfId="19588" priority="30448" operator="lessThan">
      <formula>0</formula>
    </cfRule>
  </conditionalFormatting>
  <conditionalFormatting sqref="I1353">
    <cfRule type="expression" dxfId="19587" priority="30446">
      <formula>$I1353=0</formula>
    </cfRule>
  </conditionalFormatting>
  <conditionalFormatting sqref="J1353">
    <cfRule type="expression" dxfId="19586" priority="30445">
      <formula>$I1353=0</formula>
    </cfRule>
  </conditionalFormatting>
  <conditionalFormatting sqref="K1353">
    <cfRule type="expression" dxfId="19585" priority="30442">
      <formula>$I1353=0</formula>
    </cfRule>
  </conditionalFormatting>
  <conditionalFormatting sqref="M1353">
    <cfRule type="expression" dxfId="19584" priority="30438">
      <formula>$I1353=0</formula>
    </cfRule>
  </conditionalFormatting>
  <conditionalFormatting sqref="N1353:P1353">
    <cfRule type="expression" dxfId="19583" priority="30437">
      <formula>$I1353=0</formula>
    </cfRule>
  </conditionalFormatting>
  <conditionalFormatting sqref="O1353:P1353">
    <cfRule type="cellIs" dxfId="19582" priority="30435" operator="lessThan">
      <formula>0</formula>
    </cfRule>
    <cfRule type="cellIs" dxfId="19581" priority="30436" operator="lessThan">
      <formula>0</formula>
    </cfRule>
  </conditionalFormatting>
  <conditionalFormatting sqref="Q1353">
    <cfRule type="expression" dxfId="19580" priority="30434">
      <formula>$I1353=0</formula>
    </cfRule>
  </conditionalFormatting>
  <conditionalFormatting sqref="R1353:T1353">
    <cfRule type="expression" dxfId="19579" priority="30433">
      <formula>$I1353=0</formula>
    </cfRule>
  </conditionalFormatting>
  <conditionalFormatting sqref="S1353:T1353">
    <cfRule type="cellIs" dxfId="19578" priority="30431" operator="lessThan">
      <formula>0</formula>
    </cfRule>
    <cfRule type="cellIs" dxfId="19577" priority="30432" operator="lessThan">
      <formula>0</formula>
    </cfRule>
  </conditionalFormatting>
  <conditionalFormatting sqref="U1353">
    <cfRule type="expression" dxfId="19576" priority="30430">
      <formula>$I1353=0</formula>
    </cfRule>
  </conditionalFormatting>
  <conditionalFormatting sqref="B1354">
    <cfRule type="expression" dxfId="19575" priority="30429">
      <formula>$I1354=0</formula>
    </cfRule>
  </conditionalFormatting>
  <conditionalFormatting sqref="F1354">
    <cfRule type="expression" dxfId="19574" priority="30428">
      <formula>$I1354=0</formula>
    </cfRule>
  </conditionalFormatting>
  <conditionalFormatting sqref="I1354">
    <cfRule type="expression" dxfId="19573" priority="30427">
      <formula>$I1354=0</formula>
    </cfRule>
  </conditionalFormatting>
  <conditionalFormatting sqref="K1354">
    <cfRule type="expression" dxfId="19572" priority="30426">
      <formula>$I1354=0</formula>
    </cfRule>
  </conditionalFormatting>
  <conditionalFormatting sqref="M1354">
    <cfRule type="expression" dxfId="19571" priority="30425">
      <formula>$I1354=0</formula>
    </cfRule>
  </conditionalFormatting>
  <conditionalFormatting sqref="Q1354">
    <cfRule type="expression" dxfId="19570" priority="30424">
      <formula>$I1354=0</formula>
    </cfRule>
  </conditionalFormatting>
  <conditionalFormatting sqref="U1354">
    <cfRule type="expression" dxfId="19569" priority="30423">
      <formula>$I1354=0</formula>
    </cfRule>
  </conditionalFormatting>
  <conditionalFormatting sqref="B1355">
    <cfRule type="expression" dxfId="19568" priority="30419">
      <formula>$I1355=0</formula>
    </cfRule>
  </conditionalFormatting>
  <conditionalFormatting sqref="C1355:E1355">
    <cfRule type="expression" dxfId="19567" priority="30418">
      <formula>$I1355=0</formula>
    </cfRule>
  </conditionalFormatting>
  <conditionalFormatting sqref="D1355:E1355">
    <cfRule type="cellIs" dxfId="19566" priority="30416" operator="lessThan">
      <formula>0</formula>
    </cfRule>
    <cfRule type="cellIs" dxfId="19565" priority="30417" operator="lessThan">
      <formula>0</formula>
    </cfRule>
  </conditionalFormatting>
  <conditionalFormatting sqref="F1355">
    <cfRule type="expression" dxfId="19564" priority="30415">
      <formula>$I1355=0</formula>
    </cfRule>
  </conditionalFormatting>
  <conditionalFormatting sqref="G1355:H1355">
    <cfRule type="cellIs" dxfId="19563" priority="30412" operator="lessThan">
      <formula>0</formula>
    </cfRule>
    <cfRule type="cellIs" dxfId="19562" priority="30413" operator="lessThan">
      <formula>0</formula>
    </cfRule>
  </conditionalFormatting>
  <conditionalFormatting sqref="I1355">
    <cfRule type="expression" dxfId="19561" priority="30411">
      <formula>$I1355=0</formula>
    </cfRule>
  </conditionalFormatting>
  <conditionalFormatting sqref="J1355">
    <cfRule type="expression" dxfId="19560" priority="30410">
      <formula>$I1355=0</formula>
    </cfRule>
  </conditionalFormatting>
  <conditionalFormatting sqref="K1355">
    <cfRule type="expression" dxfId="19559" priority="30407">
      <formula>$I1355=0</formula>
    </cfRule>
  </conditionalFormatting>
  <conditionalFormatting sqref="M1355">
    <cfRule type="expression" dxfId="19558" priority="30403">
      <formula>$I1355=0</formula>
    </cfRule>
  </conditionalFormatting>
  <conditionalFormatting sqref="N1355:P1355">
    <cfRule type="expression" dxfId="19557" priority="30402">
      <formula>$I1355=0</formula>
    </cfRule>
  </conditionalFormatting>
  <conditionalFormatting sqref="O1355:P1355">
    <cfRule type="cellIs" dxfId="19556" priority="30400" operator="lessThan">
      <formula>0</formula>
    </cfRule>
    <cfRule type="cellIs" dxfId="19555" priority="30401" operator="lessThan">
      <formula>0</formula>
    </cfRule>
  </conditionalFormatting>
  <conditionalFormatting sqref="Q1355">
    <cfRule type="expression" dxfId="19554" priority="30399">
      <formula>$I1355=0</formula>
    </cfRule>
  </conditionalFormatting>
  <conditionalFormatting sqref="R1355:T1355">
    <cfRule type="expression" dxfId="19553" priority="30398">
      <formula>$I1355=0</formula>
    </cfRule>
  </conditionalFormatting>
  <conditionalFormatting sqref="S1355:T1355">
    <cfRule type="cellIs" dxfId="19552" priority="30396" operator="lessThan">
      <formula>0</formula>
    </cfRule>
    <cfRule type="cellIs" dxfId="19551" priority="30397" operator="lessThan">
      <formula>0</formula>
    </cfRule>
  </conditionalFormatting>
  <conditionalFormatting sqref="U1355">
    <cfRule type="expression" dxfId="19550" priority="30395">
      <formula>$I1355=0</formula>
    </cfRule>
  </conditionalFormatting>
  <conditionalFormatting sqref="B1356">
    <cfRule type="expression" dxfId="19549" priority="30394">
      <formula>$I1356=0</formula>
    </cfRule>
  </conditionalFormatting>
  <conditionalFormatting sqref="F1356">
    <cfRule type="expression" dxfId="19548" priority="30393">
      <formula>$I1356=0</formula>
    </cfRule>
  </conditionalFormatting>
  <conditionalFormatting sqref="I1356">
    <cfRule type="expression" dxfId="19547" priority="30392">
      <formula>$I1356=0</formula>
    </cfRule>
  </conditionalFormatting>
  <conditionalFormatting sqref="K1356">
    <cfRule type="expression" dxfId="19546" priority="30391">
      <formula>$I1356=0</formula>
    </cfRule>
  </conditionalFormatting>
  <conditionalFormatting sqref="M1356">
    <cfRule type="expression" dxfId="19545" priority="30390">
      <formula>$I1356=0</formula>
    </cfRule>
  </conditionalFormatting>
  <conditionalFormatting sqref="Q1356">
    <cfRule type="expression" dxfId="19544" priority="30389">
      <formula>$I1356=0</formula>
    </cfRule>
  </conditionalFormatting>
  <conditionalFormatting sqref="U1356">
    <cfRule type="expression" dxfId="19543" priority="30388">
      <formula>$I1356=0</formula>
    </cfRule>
  </conditionalFormatting>
  <conditionalFormatting sqref="B1357">
    <cfRule type="expression" dxfId="19542" priority="30384">
      <formula>$I1357=0</formula>
    </cfRule>
  </conditionalFormatting>
  <conditionalFormatting sqref="C1357:E1357">
    <cfRule type="expression" dxfId="19541" priority="30383">
      <formula>$I1357=0</formula>
    </cfRule>
  </conditionalFormatting>
  <conditionalFormatting sqref="D1357:E1357">
    <cfRule type="cellIs" dxfId="19540" priority="30381" operator="lessThan">
      <formula>0</formula>
    </cfRule>
    <cfRule type="cellIs" dxfId="19539" priority="30382" operator="lessThan">
      <formula>0</formula>
    </cfRule>
  </conditionalFormatting>
  <conditionalFormatting sqref="F1357">
    <cfRule type="expression" dxfId="19538" priority="30380">
      <formula>$I1357=0</formula>
    </cfRule>
  </conditionalFormatting>
  <conditionalFormatting sqref="G1357:H1357">
    <cfRule type="cellIs" dxfId="19537" priority="30377" operator="lessThan">
      <formula>0</formula>
    </cfRule>
    <cfRule type="cellIs" dxfId="19536" priority="30378" operator="lessThan">
      <formula>0</formula>
    </cfRule>
  </conditionalFormatting>
  <conditionalFormatting sqref="I1357">
    <cfRule type="expression" dxfId="19535" priority="30376">
      <formula>$I1357=0</formula>
    </cfRule>
  </conditionalFormatting>
  <conditionalFormatting sqref="J1357">
    <cfRule type="expression" dxfId="19534" priority="30375">
      <formula>$I1357=0</formula>
    </cfRule>
  </conditionalFormatting>
  <conditionalFormatting sqref="K1357">
    <cfRule type="expression" dxfId="19533" priority="30372">
      <formula>$I1357=0</formula>
    </cfRule>
  </conditionalFormatting>
  <conditionalFormatting sqref="M1357">
    <cfRule type="expression" dxfId="19532" priority="30368">
      <formula>$I1357=0</formula>
    </cfRule>
  </conditionalFormatting>
  <conditionalFormatting sqref="N1357:P1357">
    <cfRule type="expression" dxfId="19531" priority="30367">
      <formula>$I1357=0</formula>
    </cfRule>
  </conditionalFormatting>
  <conditionalFormatting sqref="O1357:P1357">
    <cfRule type="cellIs" dxfId="19530" priority="30365" operator="lessThan">
      <formula>0</formula>
    </cfRule>
    <cfRule type="cellIs" dxfId="19529" priority="30366" operator="lessThan">
      <formula>0</formula>
    </cfRule>
  </conditionalFormatting>
  <conditionalFormatting sqref="Q1357">
    <cfRule type="expression" dxfId="19528" priority="30364">
      <formula>$I1357=0</formula>
    </cfRule>
  </conditionalFormatting>
  <conditionalFormatting sqref="R1357:T1357">
    <cfRule type="expression" dxfId="19527" priority="30363">
      <formula>$I1357=0</formula>
    </cfRule>
  </conditionalFormatting>
  <conditionalFormatting sqref="S1357:T1357">
    <cfRule type="cellIs" dxfId="19526" priority="30361" operator="lessThan">
      <formula>0</formula>
    </cfRule>
    <cfRule type="cellIs" dxfId="19525" priority="30362" operator="lessThan">
      <formula>0</formula>
    </cfRule>
  </conditionalFormatting>
  <conditionalFormatting sqref="U1357">
    <cfRule type="expression" dxfId="19524" priority="30360">
      <formula>$I1357=0</formula>
    </cfRule>
  </conditionalFormatting>
  <conditionalFormatting sqref="B1358">
    <cfRule type="expression" dxfId="19523" priority="30359">
      <formula>$I1358=0</formula>
    </cfRule>
  </conditionalFormatting>
  <conditionalFormatting sqref="F1358">
    <cfRule type="expression" dxfId="19522" priority="30358">
      <formula>$I1358=0</formula>
    </cfRule>
  </conditionalFormatting>
  <conditionalFormatting sqref="I1358">
    <cfRule type="expression" dxfId="19521" priority="30357">
      <formula>$I1358=0</formula>
    </cfRule>
  </conditionalFormatting>
  <conditionalFormatting sqref="K1358">
    <cfRule type="expression" dxfId="19520" priority="30356">
      <formula>$I1358=0</formula>
    </cfRule>
  </conditionalFormatting>
  <conditionalFormatting sqref="M1358">
    <cfRule type="expression" dxfId="19519" priority="30355">
      <formula>$I1358=0</formula>
    </cfRule>
  </conditionalFormatting>
  <conditionalFormatting sqref="Q1358">
    <cfRule type="expression" dxfId="19518" priority="30354">
      <formula>$I1358=0</formula>
    </cfRule>
  </conditionalFormatting>
  <conditionalFormatting sqref="U1358">
    <cfRule type="expression" dxfId="19517" priority="30353">
      <formula>$I1358=0</formula>
    </cfRule>
  </conditionalFormatting>
  <conditionalFormatting sqref="B1359">
    <cfRule type="expression" dxfId="19516" priority="30349">
      <formula>$I1359=0</formula>
    </cfRule>
  </conditionalFormatting>
  <conditionalFormatting sqref="C1359:E1359">
    <cfRule type="expression" dxfId="19515" priority="30348">
      <formula>$I1359=0</formula>
    </cfRule>
  </conditionalFormatting>
  <conditionalFormatting sqref="D1359:E1359">
    <cfRule type="cellIs" dxfId="19514" priority="30346" operator="lessThan">
      <formula>0</formula>
    </cfRule>
    <cfRule type="cellIs" dxfId="19513" priority="30347" operator="lessThan">
      <formula>0</formula>
    </cfRule>
  </conditionalFormatting>
  <conditionalFormatting sqref="F1359">
    <cfRule type="expression" dxfId="19512" priority="30345">
      <formula>$I1359=0</formula>
    </cfRule>
  </conditionalFormatting>
  <conditionalFormatting sqref="G1359:H1359">
    <cfRule type="cellIs" dxfId="19511" priority="30342" operator="lessThan">
      <formula>0</formula>
    </cfRule>
    <cfRule type="cellIs" dxfId="19510" priority="30343" operator="lessThan">
      <formula>0</formula>
    </cfRule>
  </conditionalFormatting>
  <conditionalFormatting sqref="I1359">
    <cfRule type="expression" dxfId="19509" priority="30341">
      <formula>$I1359=0</formula>
    </cfRule>
  </conditionalFormatting>
  <conditionalFormatting sqref="J1359">
    <cfRule type="expression" dxfId="19508" priority="30340">
      <formula>$I1359=0</formula>
    </cfRule>
  </conditionalFormatting>
  <conditionalFormatting sqref="K1359">
    <cfRule type="expression" dxfId="19507" priority="30337">
      <formula>$I1359=0</formula>
    </cfRule>
  </conditionalFormatting>
  <conditionalFormatting sqref="M1359">
    <cfRule type="expression" dxfId="19506" priority="30333">
      <formula>$I1359=0</formula>
    </cfRule>
  </conditionalFormatting>
  <conditionalFormatting sqref="N1359:P1359">
    <cfRule type="expression" dxfId="19505" priority="30332">
      <formula>$I1359=0</formula>
    </cfRule>
  </conditionalFormatting>
  <conditionalFormatting sqref="O1359:P1359">
    <cfRule type="cellIs" dxfId="19504" priority="30330" operator="lessThan">
      <formula>0</formula>
    </cfRule>
    <cfRule type="cellIs" dxfId="19503" priority="30331" operator="lessThan">
      <formula>0</formula>
    </cfRule>
  </conditionalFormatting>
  <conditionalFormatting sqref="Q1359">
    <cfRule type="expression" dxfId="19502" priority="30329">
      <formula>$I1359=0</formula>
    </cfRule>
  </conditionalFormatting>
  <conditionalFormatting sqref="R1359:T1359">
    <cfRule type="expression" dxfId="19501" priority="30328">
      <formula>$I1359=0</formula>
    </cfRule>
  </conditionalFormatting>
  <conditionalFormatting sqref="S1359:T1359">
    <cfRule type="cellIs" dxfId="19500" priority="30326" operator="lessThan">
      <formula>0</formula>
    </cfRule>
    <cfRule type="cellIs" dxfId="19499" priority="30327" operator="lessThan">
      <formula>0</formula>
    </cfRule>
  </conditionalFormatting>
  <conditionalFormatting sqref="U1359">
    <cfRule type="expression" dxfId="19498" priority="30325">
      <formula>$I1359=0</formula>
    </cfRule>
  </conditionalFormatting>
  <conditionalFormatting sqref="B1360">
    <cfRule type="expression" dxfId="19497" priority="30324">
      <formula>$I1360=0</formula>
    </cfRule>
  </conditionalFormatting>
  <conditionalFormatting sqref="F1360">
    <cfRule type="expression" dxfId="19496" priority="30323">
      <formula>$I1360=0</formula>
    </cfRule>
  </conditionalFormatting>
  <conditionalFormatting sqref="I1360">
    <cfRule type="expression" dxfId="19495" priority="30322">
      <formula>$I1360=0</formula>
    </cfRule>
  </conditionalFormatting>
  <conditionalFormatting sqref="K1360">
    <cfRule type="expression" dxfId="19494" priority="30321">
      <formula>$I1360=0</formula>
    </cfRule>
  </conditionalFormatting>
  <conditionalFormatting sqref="M1360">
    <cfRule type="expression" dxfId="19493" priority="30320">
      <formula>$I1360=0</formula>
    </cfRule>
  </conditionalFormatting>
  <conditionalFormatting sqref="Q1360">
    <cfRule type="expression" dxfId="19492" priority="30319">
      <formula>$I1360=0</formula>
    </cfRule>
  </conditionalFormatting>
  <conditionalFormatting sqref="U1360">
    <cfRule type="expression" dxfId="19491" priority="30318">
      <formula>$I1360=0</formula>
    </cfRule>
  </conditionalFormatting>
  <conditionalFormatting sqref="B1361">
    <cfRule type="expression" dxfId="19490" priority="30314">
      <formula>$I1361=0</formula>
    </cfRule>
  </conditionalFormatting>
  <conditionalFormatting sqref="C1361:E1361">
    <cfRule type="expression" dxfId="19489" priority="30313">
      <formula>$I1361=0</formula>
    </cfRule>
  </conditionalFormatting>
  <conditionalFormatting sqref="D1361:E1361">
    <cfRule type="cellIs" dxfId="19488" priority="30311" operator="lessThan">
      <formula>0</formula>
    </cfRule>
    <cfRule type="cellIs" dxfId="19487" priority="30312" operator="lessThan">
      <formula>0</formula>
    </cfRule>
  </conditionalFormatting>
  <conditionalFormatting sqref="F1361">
    <cfRule type="expression" dxfId="19486" priority="30310">
      <formula>$I1361=0</formula>
    </cfRule>
  </conditionalFormatting>
  <conditionalFormatting sqref="G1361:H1361">
    <cfRule type="cellIs" dxfId="19485" priority="30307" operator="lessThan">
      <formula>0</formula>
    </cfRule>
    <cfRule type="cellIs" dxfId="19484" priority="30308" operator="lessThan">
      <formula>0</formula>
    </cfRule>
  </conditionalFormatting>
  <conditionalFormatting sqref="I1361">
    <cfRule type="expression" dxfId="19483" priority="30306">
      <formula>$I1361=0</formula>
    </cfRule>
  </conditionalFormatting>
  <conditionalFormatting sqref="J1361">
    <cfRule type="expression" dxfId="19482" priority="30305">
      <formula>$I1361=0</formula>
    </cfRule>
  </conditionalFormatting>
  <conditionalFormatting sqref="K1361">
    <cfRule type="expression" dxfId="19481" priority="30302">
      <formula>$I1361=0</formula>
    </cfRule>
  </conditionalFormatting>
  <conditionalFormatting sqref="M1361">
    <cfRule type="expression" dxfId="19480" priority="30298">
      <formula>$I1361=0</formula>
    </cfRule>
  </conditionalFormatting>
  <conditionalFormatting sqref="N1361:P1361">
    <cfRule type="expression" dxfId="19479" priority="30297">
      <formula>$I1361=0</formula>
    </cfRule>
  </conditionalFormatting>
  <conditionalFormatting sqref="O1361:P1361">
    <cfRule type="cellIs" dxfId="19478" priority="30295" operator="lessThan">
      <formula>0</formula>
    </cfRule>
    <cfRule type="cellIs" dxfId="19477" priority="30296" operator="lessThan">
      <formula>0</formula>
    </cfRule>
  </conditionalFormatting>
  <conditionalFormatting sqref="Q1361">
    <cfRule type="expression" dxfId="19476" priority="30294">
      <formula>$I1361=0</formula>
    </cfRule>
  </conditionalFormatting>
  <conditionalFormatting sqref="R1361:T1361">
    <cfRule type="expression" dxfId="19475" priority="30293">
      <formula>$I1361=0</formula>
    </cfRule>
  </conditionalFormatting>
  <conditionalFormatting sqref="S1361:T1361">
    <cfRule type="cellIs" dxfId="19474" priority="30291" operator="lessThan">
      <formula>0</formula>
    </cfRule>
    <cfRule type="cellIs" dxfId="19473" priority="30292" operator="lessThan">
      <formula>0</formula>
    </cfRule>
  </conditionalFormatting>
  <conditionalFormatting sqref="U1361">
    <cfRule type="expression" dxfId="19472" priority="30290">
      <formula>$I1361=0</formula>
    </cfRule>
  </conditionalFormatting>
  <conditionalFormatting sqref="B1362">
    <cfRule type="expression" dxfId="19471" priority="30289">
      <formula>$I1362=0</formula>
    </cfRule>
  </conditionalFormatting>
  <conditionalFormatting sqref="F1362">
    <cfRule type="expression" dxfId="19470" priority="30288">
      <formula>$I1362=0</formula>
    </cfRule>
  </conditionalFormatting>
  <conditionalFormatting sqref="I1362">
    <cfRule type="expression" dxfId="19469" priority="30287">
      <formula>$I1362=0</formula>
    </cfRule>
  </conditionalFormatting>
  <conditionalFormatting sqref="K1362">
    <cfRule type="expression" dxfId="19468" priority="30286">
      <formula>$I1362=0</formula>
    </cfRule>
  </conditionalFormatting>
  <conditionalFormatting sqref="M1362">
    <cfRule type="expression" dxfId="19467" priority="30285">
      <formula>$I1362=0</formula>
    </cfRule>
  </conditionalFormatting>
  <conditionalFormatting sqref="Q1362">
    <cfRule type="expression" dxfId="19466" priority="30284">
      <formula>$I1362=0</formula>
    </cfRule>
  </conditionalFormatting>
  <conditionalFormatting sqref="U1362">
    <cfRule type="expression" dxfId="19465" priority="30283">
      <formula>$I1362=0</formula>
    </cfRule>
  </conditionalFormatting>
  <conditionalFormatting sqref="B1363">
    <cfRule type="expression" dxfId="19464" priority="30279">
      <formula>$I1363=0</formula>
    </cfRule>
  </conditionalFormatting>
  <conditionalFormatting sqref="C1363:E1363">
    <cfRule type="expression" dxfId="19463" priority="30278">
      <formula>$I1363=0</formula>
    </cfRule>
  </conditionalFormatting>
  <conditionalFormatting sqref="D1363:E1363">
    <cfRule type="cellIs" dxfId="19462" priority="30276" operator="lessThan">
      <formula>0</formula>
    </cfRule>
    <cfRule type="cellIs" dxfId="19461" priority="30277" operator="lessThan">
      <formula>0</formula>
    </cfRule>
  </conditionalFormatting>
  <conditionalFormatting sqref="F1363">
    <cfRule type="expression" dxfId="19460" priority="30275">
      <formula>$I1363=0</formula>
    </cfRule>
  </conditionalFormatting>
  <conditionalFormatting sqref="G1363:H1363">
    <cfRule type="cellIs" dxfId="19459" priority="30272" operator="lessThan">
      <formula>0</formula>
    </cfRule>
    <cfRule type="cellIs" dxfId="19458" priority="30273" operator="lessThan">
      <formula>0</formula>
    </cfRule>
  </conditionalFormatting>
  <conditionalFormatting sqref="I1363">
    <cfRule type="expression" dxfId="19457" priority="30271">
      <formula>$I1363=0</formula>
    </cfRule>
  </conditionalFormatting>
  <conditionalFormatting sqref="J1363">
    <cfRule type="expression" dxfId="19456" priority="30270">
      <formula>$I1363=0</formula>
    </cfRule>
  </conditionalFormatting>
  <conditionalFormatting sqref="K1363">
    <cfRule type="expression" dxfId="19455" priority="30267">
      <formula>$I1363=0</formula>
    </cfRule>
  </conditionalFormatting>
  <conditionalFormatting sqref="M1363">
    <cfRule type="expression" dxfId="19454" priority="30263">
      <formula>$I1363=0</formula>
    </cfRule>
  </conditionalFormatting>
  <conditionalFormatting sqref="N1363:P1363">
    <cfRule type="expression" dxfId="19453" priority="30262">
      <formula>$I1363=0</formula>
    </cfRule>
  </conditionalFormatting>
  <conditionalFormatting sqref="O1363:P1363">
    <cfRule type="cellIs" dxfId="19452" priority="30260" operator="lessThan">
      <formula>0</formula>
    </cfRule>
    <cfRule type="cellIs" dxfId="19451" priority="30261" operator="lessThan">
      <formula>0</formula>
    </cfRule>
  </conditionalFormatting>
  <conditionalFormatting sqref="Q1363">
    <cfRule type="expression" dxfId="19450" priority="30259">
      <formula>$I1363=0</formula>
    </cfRule>
  </conditionalFormatting>
  <conditionalFormatting sqref="R1363:T1363">
    <cfRule type="expression" dxfId="19449" priority="30258">
      <formula>$I1363=0</formula>
    </cfRule>
  </conditionalFormatting>
  <conditionalFormatting sqref="S1363:T1363">
    <cfRule type="cellIs" dxfId="19448" priority="30256" operator="lessThan">
      <formula>0</formula>
    </cfRule>
    <cfRule type="cellIs" dxfId="19447" priority="30257" operator="lessThan">
      <formula>0</formula>
    </cfRule>
  </conditionalFormatting>
  <conditionalFormatting sqref="U1363">
    <cfRule type="expression" dxfId="19446" priority="30255">
      <formula>$I1363=0</formula>
    </cfRule>
  </conditionalFormatting>
  <conditionalFormatting sqref="B1364">
    <cfRule type="expression" dxfId="19445" priority="30254">
      <formula>$I1364=0</formula>
    </cfRule>
  </conditionalFormatting>
  <conditionalFormatting sqref="F1364">
    <cfRule type="expression" dxfId="19444" priority="30253">
      <formula>$I1364=0</formula>
    </cfRule>
  </conditionalFormatting>
  <conditionalFormatting sqref="I1364">
    <cfRule type="expression" dxfId="19443" priority="30252">
      <formula>$I1364=0</formula>
    </cfRule>
  </conditionalFormatting>
  <conditionalFormatting sqref="K1364">
    <cfRule type="expression" dxfId="19442" priority="30251">
      <formula>$I1364=0</formula>
    </cfRule>
  </conditionalFormatting>
  <conditionalFormatting sqref="M1364">
    <cfRule type="expression" dxfId="19441" priority="30250">
      <formula>$I1364=0</formula>
    </cfRule>
  </conditionalFormatting>
  <conditionalFormatting sqref="Q1364">
    <cfRule type="expression" dxfId="19440" priority="30249">
      <formula>$I1364=0</formula>
    </cfRule>
  </conditionalFormatting>
  <conditionalFormatting sqref="U1364">
    <cfRule type="expression" dxfId="19439" priority="30248">
      <formula>$I1364=0</formula>
    </cfRule>
  </conditionalFormatting>
  <conditionalFormatting sqref="B1365">
    <cfRule type="expression" dxfId="19438" priority="30244">
      <formula>$I1365=0</formula>
    </cfRule>
  </conditionalFormatting>
  <conditionalFormatting sqref="C1365:E1365">
    <cfRule type="expression" dxfId="19437" priority="30243">
      <formula>$I1365=0</formula>
    </cfRule>
  </conditionalFormatting>
  <conditionalFormatting sqref="D1365:E1365">
    <cfRule type="cellIs" dxfId="19436" priority="30241" operator="lessThan">
      <formula>0</formula>
    </cfRule>
    <cfRule type="cellIs" dxfId="19435" priority="30242" operator="lessThan">
      <formula>0</formula>
    </cfRule>
  </conditionalFormatting>
  <conditionalFormatting sqref="F1365">
    <cfRule type="expression" dxfId="19434" priority="30240">
      <formula>$I1365=0</formula>
    </cfRule>
  </conditionalFormatting>
  <conditionalFormatting sqref="G1365:H1365">
    <cfRule type="cellIs" dxfId="19433" priority="30237" operator="lessThan">
      <formula>0</formula>
    </cfRule>
    <cfRule type="cellIs" dxfId="19432" priority="30238" operator="lessThan">
      <formula>0</formula>
    </cfRule>
  </conditionalFormatting>
  <conditionalFormatting sqref="I1365">
    <cfRule type="expression" dxfId="19431" priority="30236">
      <formula>$I1365=0</formula>
    </cfRule>
  </conditionalFormatting>
  <conditionalFormatting sqref="J1365">
    <cfRule type="expression" dxfId="19430" priority="30235">
      <formula>$I1365=0</formula>
    </cfRule>
  </conditionalFormatting>
  <conditionalFormatting sqref="K1365">
    <cfRule type="expression" dxfId="19429" priority="30232">
      <formula>$I1365=0</formula>
    </cfRule>
  </conditionalFormatting>
  <conditionalFormatting sqref="M1365">
    <cfRule type="expression" dxfId="19428" priority="30228">
      <formula>$I1365=0</formula>
    </cfRule>
  </conditionalFormatting>
  <conditionalFormatting sqref="N1365:P1365">
    <cfRule type="expression" dxfId="19427" priority="30227">
      <formula>$I1365=0</formula>
    </cfRule>
  </conditionalFormatting>
  <conditionalFormatting sqref="O1365:P1365">
    <cfRule type="cellIs" dxfId="19426" priority="30225" operator="lessThan">
      <formula>0</formula>
    </cfRule>
    <cfRule type="cellIs" dxfId="19425" priority="30226" operator="lessThan">
      <formula>0</formula>
    </cfRule>
  </conditionalFormatting>
  <conditionalFormatting sqref="Q1365">
    <cfRule type="expression" dxfId="19424" priority="30224">
      <formula>$I1365=0</formula>
    </cfRule>
  </conditionalFormatting>
  <conditionalFormatting sqref="R1365:T1365">
    <cfRule type="expression" dxfId="19423" priority="30223">
      <formula>$I1365=0</formula>
    </cfRule>
  </conditionalFormatting>
  <conditionalFormatting sqref="S1365:T1365">
    <cfRule type="cellIs" dxfId="19422" priority="30221" operator="lessThan">
      <formula>0</formula>
    </cfRule>
    <cfRule type="cellIs" dxfId="19421" priority="30222" operator="lessThan">
      <formula>0</formula>
    </cfRule>
  </conditionalFormatting>
  <conditionalFormatting sqref="U1365">
    <cfRule type="expression" dxfId="19420" priority="30220">
      <formula>$I1365=0</formula>
    </cfRule>
  </conditionalFormatting>
  <conditionalFormatting sqref="B1366">
    <cfRule type="expression" dxfId="19419" priority="30219">
      <formula>$I1366=0</formula>
    </cfRule>
  </conditionalFormatting>
  <conditionalFormatting sqref="F1366">
    <cfRule type="expression" dxfId="19418" priority="30218">
      <formula>$I1366=0</formula>
    </cfRule>
  </conditionalFormatting>
  <conditionalFormatting sqref="I1366">
    <cfRule type="expression" dxfId="19417" priority="30217">
      <formula>$I1366=0</formula>
    </cfRule>
  </conditionalFormatting>
  <conditionalFormatting sqref="K1366">
    <cfRule type="expression" dxfId="19416" priority="30216">
      <formula>$I1366=0</formula>
    </cfRule>
  </conditionalFormatting>
  <conditionalFormatting sqref="M1366">
    <cfRule type="expression" dxfId="19415" priority="30215">
      <formula>$I1366=0</formula>
    </cfRule>
  </conditionalFormatting>
  <conditionalFormatting sqref="Q1366">
    <cfRule type="expression" dxfId="19414" priority="30214">
      <formula>$I1366=0</formula>
    </cfRule>
  </conditionalFormatting>
  <conditionalFormatting sqref="U1366">
    <cfRule type="expression" dxfId="19413" priority="30213">
      <formula>$I1366=0</formula>
    </cfRule>
  </conditionalFormatting>
  <conditionalFormatting sqref="B1367">
    <cfRule type="expression" dxfId="19412" priority="30209">
      <formula>$I1367=0</formula>
    </cfRule>
  </conditionalFormatting>
  <conditionalFormatting sqref="C1367:E1367">
    <cfRule type="expression" dxfId="19411" priority="30208">
      <formula>$I1367=0</formula>
    </cfRule>
  </conditionalFormatting>
  <conditionalFormatting sqref="D1367:E1367">
    <cfRule type="cellIs" dxfId="19410" priority="30206" operator="lessThan">
      <formula>0</formula>
    </cfRule>
    <cfRule type="cellIs" dxfId="19409" priority="30207" operator="lessThan">
      <formula>0</formula>
    </cfRule>
  </conditionalFormatting>
  <conditionalFormatting sqref="F1367">
    <cfRule type="expression" dxfId="19408" priority="30205">
      <formula>$I1367=0</formula>
    </cfRule>
  </conditionalFormatting>
  <conditionalFormatting sqref="G1367:H1367">
    <cfRule type="cellIs" dxfId="19407" priority="30202" operator="lessThan">
      <formula>0</formula>
    </cfRule>
    <cfRule type="cellIs" dxfId="19406" priority="30203" operator="lessThan">
      <formula>0</formula>
    </cfRule>
  </conditionalFormatting>
  <conditionalFormatting sqref="I1367">
    <cfRule type="expression" dxfId="19405" priority="30201">
      <formula>$I1367=0</formula>
    </cfRule>
  </conditionalFormatting>
  <conditionalFormatting sqref="J1367">
    <cfRule type="expression" dxfId="19404" priority="30200">
      <formula>$I1367=0</formula>
    </cfRule>
  </conditionalFormatting>
  <conditionalFormatting sqref="K1367">
    <cfRule type="expression" dxfId="19403" priority="30197">
      <formula>$I1367=0</formula>
    </cfRule>
  </conditionalFormatting>
  <conditionalFormatting sqref="M1367">
    <cfRule type="expression" dxfId="19402" priority="30193">
      <formula>$I1367=0</formula>
    </cfRule>
  </conditionalFormatting>
  <conditionalFormatting sqref="N1367:P1367">
    <cfRule type="expression" dxfId="19401" priority="30192">
      <formula>$I1367=0</formula>
    </cfRule>
  </conditionalFormatting>
  <conditionalFormatting sqref="O1367:P1367">
    <cfRule type="cellIs" dxfId="19400" priority="30190" operator="lessThan">
      <formula>0</formula>
    </cfRule>
    <cfRule type="cellIs" dxfId="19399" priority="30191" operator="lessThan">
      <formula>0</formula>
    </cfRule>
  </conditionalFormatting>
  <conditionalFormatting sqref="Q1367">
    <cfRule type="expression" dxfId="19398" priority="30189">
      <formula>$I1367=0</formula>
    </cfRule>
  </conditionalFormatting>
  <conditionalFormatting sqref="R1367:T1367">
    <cfRule type="expression" dxfId="19397" priority="30188">
      <formula>$I1367=0</formula>
    </cfRule>
  </conditionalFormatting>
  <conditionalFormatting sqref="S1367:T1367">
    <cfRule type="cellIs" dxfId="19396" priority="30186" operator="lessThan">
      <formula>0</formula>
    </cfRule>
    <cfRule type="cellIs" dxfId="19395" priority="30187" operator="lessThan">
      <formula>0</formula>
    </cfRule>
  </conditionalFormatting>
  <conditionalFormatting sqref="U1367">
    <cfRule type="expression" dxfId="19394" priority="30185">
      <formula>$I1367=0</formula>
    </cfRule>
  </conditionalFormatting>
  <conditionalFormatting sqref="B1368">
    <cfRule type="expression" dxfId="19393" priority="30184">
      <formula>$I1368=0</formula>
    </cfRule>
  </conditionalFormatting>
  <conditionalFormatting sqref="F1368">
    <cfRule type="expression" dxfId="19392" priority="30183">
      <formula>$I1368=0</formula>
    </cfRule>
  </conditionalFormatting>
  <conditionalFormatting sqref="I1368">
    <cfRule type="expression" dxfId="19391" priority="30182">
      <formula>$I1368=0</formula>
    </cfRule>
  </conditionalFormatting>
  <conditionalFormatting sqref="K1368">
    <cfRule type="expression" dxfId="19390" priority="30181">
      <formula>$I1368=0</formula>
    </cfRule>
  </conditionalFormatting>
  <conditionalFormatting sqref="M1368">
    <cfRule type="expression" dxfId="19389" priority="30180">
      <formula>$I1368=0</formula>
    </cfRule>
  </conditionalFormatting>
  <conditionalFormatting sqref="Q1368">
    <cfRule type="expression" dxfId="19388" priority="30179">
      <formula>$I1368=0</formula>
    </cfRule>
  </conditionalFormatting>
  <conditionalFormatting sqref="U1368">
    <cfRule type="expression" dxfId="19387" priority="30178">
      <formula>$I1368=0</formula>
    </cfRule>
  </conditionalFormatting>
  <conditionalFormatting sqref="B1369">
    <cfRule type="expression" dxfId="19386" priority="30174">
      <formula>$I1369=0</formula>
    </cfRule>
  </conditionalFormatting>
  <conditionalFormatting sqref="C1369:E1369">
    <cfRule type="expression" dxfId="19385" priority="30173">
      <formula>$I1369=0</formula>
    </cfRule>
  </conditionalFormatting>
  <conditionalFormatting sqref="D1369:E1369">
    <cfRule type="cellIs" dxfId="19384" priority="30171" operator="lessThan">
      <formula>0</formula>
    </cfRule>
    <cfRule type="cellIs" dxfId="19383" priority="30172" operator="lessThan">
      <formula>0</formula>
    </cfRule>
  </conditionalFormatting>
  <conditionalFormatting sqref="F1369">
    <cfRule type="expression" dxfId="19382" priority="30170">
      <formula>$I1369=0</formula>
    </cfRule>
  </conditionalFormatting>
  <conditionalFormatting sqref="G1369:H1369">
    <cfRule type="cellIs" dxfId="19381" priority="30167" operator="lessThan">
      <formula>0</formula>
    </cfRule>
    <cfRule type="cellIs" dxfId="19380" priority="30168" operator="lessThan">
      <formula>0</formula>
    </cfRule>
  </conditionalFormatting>
  <conditionalFormatting sqref="I1369">
    <cfRule type="expression" dxfId="19379" priority="30166">
      <formula>$I1369=0</formula>
    </cfRule>
  </conditionalFormatting>
  <conditionalFormatting sqref="J1369">
    <cfRule type="expression" dxfId="19378" priority="30165">
      <formula>$I1369=0</formula>
    </cfRule>
  </conditionalFormatting>
  <conditionalFormatting sqref="K1369">
    <cfRule type="expression" dxfId="19377" priority="30162">
      <formula>$I1369=0</formula>
    </cfRule>
  </conditionalFormatting>
  <conditionalFormatting sqref="M1369">
    <cfRule type="expression" dxfId="19376" priority="30158">
      <formula>$I1369=0</formula>
    </cfRule>
  </conditionalFormatting>
  <conditionalFormatting sqref="N1369:P1369">
    <cfRule type="expression" dxfId="19375" priority="30157">
      <formula>$I1369=0</formula>
    </cfRule>
  </conditionalFormatting>
  <conditionalFormatting sqref="O1369:P1369">
    <cfRule type="cellIs" dxfId="19374" priority="30155" operator="lessThan">
      <formula>0</formula>
    </cfRule>
    <cfRule type="cellIs" dxfId="19373" priority="30156" operator="lessThan">
      <formula>0</formula>
    </cfRule>
  </conditionalFormatting>
  <conditionalFormatting sqref="Q1369">
    <cfRule type="expression" dxfId="19372" priority="30154">
      <formula>$I1369=0</formula>
    </cfRule>
  </conditionalFormatting>
  <conditionalFormatting sqref="R1369:T1369">
    <cfRule type="expression" dxfId="19371" priority="30153">
      <formula>$I1369=0</formula>
    </cfRule>
  </conditionalFormatting>
  <conditionalFormatting sqref="S1369:T1369">
    <cfRule type="cellIs" dxfId="19370" priority="30151" operator="lessThan">
      <formula>0</formula>
    </cfRule>
    <cfRule type="cellIs" dxfId="19369" priority="30152" operator="lessThan">
      <formula>0</formula>
    </cfRule>
  </conditionalFormatting>
  <conditionalFormatting sqref="U1369">
    <cfRule type="expression" dxfId="19368" priority="30150">
      <formula>$I1369=0</formula>
    </cfRule>
  </conditionalFormatting>
  <conditionalFormatting sqref="B1370">
    <cfRule type="expression" dxfId="19367" priority="30149">
      <formula>$I1370=0</formula>
    </cfRule>
  </conditionalFormatting>
  <conditionalFormatting sqref="F1370">
    <cfRule type="expression" dxfId="19366" priority="30148">
      <formula>$I1370=0</formula>
    </cfRule>
  </conditionalFormatting>
  <conditionalFormatting sqref="I1370">
    <cfRule type="expression" dxfId="19365" priority="30147">
      <formula>$I1370=0</formula>
    </cfRule>
  </conditionalFormatting>
  <conditionalFormatting sqref="K1370">
    <cfRule type="expression" dxfId="19364" priority="30146">
      <formula>$I1370=0</formula>
    </cfRule>
  </conditionalFormatting>
  <conditionalFormatting sqref="M1370">
    <cfRule type="expression" dxfId="19363" priority="30145">
      <formula>$I1370=0</formula>
    </cfRule>
  </conditionalFormatting>
  <conditionalFormatting sqref="Q1370">
    <cfRule type="expression" dxfId="19362" priority="30144">
      <formula>$I1370=0</formula>
    </cfRule>
  </conditionalFormatting>
  <conditionalFormatting sqref="U1370">
    <cfRule type="expression" dxfId="19361" priority="30143">
      <formula>$I1370=0</formula>
    </cfRule>
  </conditionalFormatting>
  <conditionalFormatting sqref="B1371">
    <cfRule type="expression" dxfId="19360" priority="30139">
      <formula>$I1371=0</formula>
    </cfRule>
  </conditionalFormatting>
  <conditionalFormatting sqref="C1371:E1371">
    <cfRule type="expression" dxfId="19359" priority="30138">
      <formula>$I1371=0</formula>
    </cfRule>
  </conditionalFormatting>
  <conditionalFormatting sqref="D1371:E1371">
    <cfRule type="cellIs" dxfId="19358" priority="30136" operator="lessThan">
      <formula>0</formula>
    </cfRule>
    <cfRule type="cellIs" dxfId="19357" priority="30137" operator="lessThan">
      <formula>0</formula>
    </cfRule>
  </conditionalFormatting>
  <conditionalFormatting sqref="F1371">
    <cfRule type="expression" dxfId="19356" priority="30135">
      <formula>$I1371=0</formula>
    </cfRule>
  </conditionalFormatting>
  <conditionalFormatting sqref="G1371:H1371">
    <cfRule type="cellIs" dxfId="19355" priority="30132" operator="lessThan">
      <formula>0</formula>
    </cfRule>
    <cfRule type="cellIs" dxfId="19354" priority="30133" operator="lessThan">
      <formula>0</formula>
    </cfRule>
  </conditionalFormatting>
  <conditionalFormatting sqref="I1371">
    <cfRule type="expression" dxfId="19353" priority="30131">
      <formula>$I1371=0</formula>
    </cfRule>
  </conditionalFormatting>
  <conditionalFormatting sqref="J1371">
    <cfRule type="expression" dxfId="19352" priority="30130">
      <formula>$I1371=0</formula>
    </cfRule>
  </conditionalFormatting>
  <conditionalFormatting sqref="K1371">
    <cfRule type="expression" dxfId="19351" priority="30127">
      <formula>$I1371=0</formula>
    </cfRule>
  </conditionalFormatting>
  <conditionalFormatting sqref="M1371">
    <cfRule type="expression" dxfId="19350" priority="30123">
      <formula>$I1371=0</formula>
    </cfRule>
  </conditionalFormatting>
  <conditionalFormatting sqref="N1371:P1371">
    <cfRule type="expression" dxfId="19349" priority="30122">
      <formula>$I1371=0</formula>
    </cfRule>
  </conditionalFormatting>
  <conditionalFormatting sqref="O1371:P1371">
    <cfRule type="cellIs" dxfId="19348" priority="30120" operator="lessThan">
      <formula>0</formula>
    </cfRule>
    <cfRule type="cellIs" dxfId="19347" priority="30121" operator="lessThan">
      <formula>0</formula>
    </cfRule>
  </conditionalFormatting>
  <conditionalFormatting sqref="Q1371">
    <cfRule type="expression" dxfId="19346" priority="30119">
      <formula>$I1371=0</formula>
    </cfRule>
  </conditionalFormatting>
  <conditionalFormatting sqref="R1371:T1371">
    <cfRule type="expression" dxfId="19345" priority="30118">
      <formula>$I1371=0</formula>
    </cfRule>
  </conditionalFormatting>
  <conditionalFormatting sqref="S1371:T1371">
    <cfRule type="cellIs" dxfId="19344" priority="30116" operator="lessThan">
      <formula>0</formula>
    </cfRule>
    <cfRule type="cellIs" dxfId="19343" priority="30117" operator="lessThan">
      <formula>0</formula>
    </cfRule>
  </conditionalFormatting>
  <conditionalFormatting sqref="U1371">
    <cfRule type="expression" dxfId="19342" priority="30115">
      <formula>$I1371=0</formula>
    </cfRule>
  </conditionalFormatting>
  <conditionalFormatting sqref="B1372">
    <cfRule type="expression" dxfId="19341" priority="30114">
      <formula>$I1372=0</formula>
    </cfRule>
  </conditionalFormatting>
  <conditionalFormatting sqref="F1372">
    <cfRule type="expression" dxfId="19340" priority="30113">
      <formula>$I1372=0</formula>
    </cfRule>
  </conditionalFormatting>
  <conditionalFormatting sqref="I1372">
    <cfRule type="expression" dxfId="19339" priority="30112">
      <formula>$I1372=0</formula>
    </cfRule>
  </conditionalFormatting>
  <conditionalFormatting sqref="K1372">
    <cfRule type="expression" dxfId="19338" priority="30111">
      <formula>$I1372=0</formula>
    </cfRule>
  </conditionalFormatting>
  <conditionalFormatting sqref="M1372">
    <cfRule type="expression" dxfId="19337" priority="30110">
      <formula>$I1372=0</formula>
    </cfRule>
  </conditionalFormatting>
  <conditionalFormatting sqref="Q1372">
    <cfRule type="expression" dxfId="19336" priority="30109">
      <formula>$I1372=0</formula>
    </cfRule>
  </conditionalFormatting>
  <conditionalFormatting sqref="U1372">
    <cfRule type="expression" dxfId="19335" priority="30108">
      <formula>$I1372=0</formula>
    </cfRule>
  </conditionalFormatting>
  <conditionalFormatting sqref="B1373">
    <cfRule type="expression" dxfId="19334" priority="30104">
      <formula>$I1373=0</formula>
    </cfRule>
  </conditionalFormatting>
  <conditionalFormatting sqref="C1373:E1373">
    <cfRule type="expression" dxfId="19333" priority="30103">
      <formula>$I1373=0</formula>
    </cfRule>
  </conditionalFormatting>
  <conditionalFormatting sqref="D1373:E1373">
    <cfRule type="cellIs" dxfId="19332" priority="30101" operator="lessThan">
      <formula>0</formula>
    </cfRule>
    <cfRule type="cellIs" dxfId="19331" priority="30102" operator="lessThan">
      <formula>0</formula>
    </cfRule>
  </conditionalFormatting>
  <conditionalFormatting sqref="F1373">
    <cfRule type="expression" dxfId="19330" priority="30100">
      <formula>$I1373=0</formula>
    </cfRule>
  </conditionalFormatting>
  <conditionalFormatting sqref="G1373:H1373">
    <cfRule type="cellIs" dxfId="19329" priority="30097" operator="lessThan">
      <formula>0</formula>
    </cfRule>
    <cfRule type="cellIs" dxfId="19328" priority="30098" operator="lessThan">
      <formula>0</formula>
    </cfRule>
  </conditionalFormatting>
  <conditionalFormatting sqref="I1373">
    <cfRule type="expression" dxfId="19327" priority="30096">
      <formula>$I1373=0</formula>
    </cfRule>
  </conditionalFormatting>
  <conditionalFormatting sqref="J1373">
    <cfRule type="expression" dxfId="19326" priority="30095">
      <formula>$I1373=0</formula>
    </cfRule>
  </conditionalFormatting>
  <conditionalFormatting sqref="K1373">
    <cfRule type="expression" dxfId="19325" priority="30092">
      <formula>$I1373=0</formula>
    </cfRule>
  </conditionalFormatting>
  <conditionalFormatting sqref="M1373">
    <cfRule type="expression" dxfId="19324" priority="30088">
      <formula>$I1373=0</formula>
    </cfRule>
  </conditionalFormatting>
  <conditionalFormatting sqref="N1373:P1373">
    <cfRule type="expression" dxfId="19323" priority="30087">
      <formula>$I1373=0</formula>
    </cfRule>
  </conditionalFormatting>
  <conditionalFormatting sqref="O1373:P1373">
    <cfRule type="cellIs" dxfId="19322" priority="30085" operator="lessThan">
      <formula>0</formula>
    </cfRule>
    <cfRule type="cellIs" dxfId="19321" priority="30086" operator="lessThan">
      <formula>0</formula>
    </cfRule>
  </conditionalFormatting>
  <conditionalFormatting sqref="Q1373">
    <cfRule type="expression" dxfId="19320" priority="30084">
      <formula>$I1373=0</formula>
    </cfRule>
  </conditionalFormatting>
  <conditionalFormatting sqref="R1373:T1373">
    <cfRule type="expression" dxfId="19319" priority="30083">
      <formula>$I1373=0</formula>
    </cfRule>
  </conditionalFormatting>
  <conditionalFormatting sqref="S1373:T1373">
    <cfRule type="cellIs" dxfId="19318" priority="30081" operator="lessThan">
      <formula>0</formula>
    </cfRule>
    <cfRule type="cellIs" dxfId="19317" priority="30082" operator="lessThan">
      <formula>0</formula>
    </cfRule>
  </conditionalFormatting>
  <conditionalFormatting sqref="U1373">
    <cfRule type="expression" dxfId="19316" priority="30080">
      <formula>$I1373=0</formula>
    </cfRule>
  </conditionalFormatting>
  <conditionalFormatting sqref="B1374">
    <cfRule type="expression" dxfId="19315" priority="30079">
      <formula>$I1374=0</formula>
    </cfRule>
  </conditionalFormatting>
  <conditionalFormatting sqref="F1374">
    <cfRule type="expression" dxfId="19314" priority="30078">
      <formula>$I1374=0</formula>
    </cfRule>
  </conditionalFormatting>
  <conditionalFormatting sqref="I1374">
    <cfRule type="expression" dxfId="19313" priority="30077">
      <formula>$I1374=0</formula>
    </cfRule>
  </conditionalFormatting>
  <conditionalFormatting sqref="K1374">
    <cfRule type="expression" dxfId="19312" priority="30076">
      <formula>$I1374=0</formula>
    </cfRule>
  </conditionalFormatting>
  <conditionalFormatting sqref="M1374">
    <cfRule type="expression" dxfId="19311" priority="30075">
      <formula>$I1374=0</formula>
    </cfRule>
  </conditionalFormatting>
  <conditionalFormatting sqref="Q1374">
    <cfRule type="expression" dxfId="19310" priority="30074">
      <formula>$I1374=0</formula>
    </cfRule>
  </conditionalFormatting>
  <conditionalFormatting sqref="U1374">
    <cfRule type="expression" dxfId="19309" priority="30073">
      <formula>$I1374=0</formula>
    </cfRule>
  </conditionalFormatting>
  <conditionalFormatting sqref="B1375">
    <cfRule type="expression" dxfId="19308" priority="30069">
      <formula>$I1375=0</formula>
    </cfRule>
  </conditionalFormatting>
  <conditionalFormatting sqref="C1375:E1375">
    <cfRule type="expression" dxfId="19307" priority="30068">
      <formula>$I1375=0</formula>
    </cfRule>
  </conditionalFormatting>
  <conditionalFormatting sqref="D1375:E1375">
    <cfRule type="cellIs" dxfId="19306" priority="30066" operator="lessThan">
      <formula>0</formula>
    </cfRule>
    <cfRule type="cellIs" dxfId="19305" priority="30067" operator="lessThan">
      <formula>0</formula>
    </cfRule>
  </conditionalFormatting>
  <conditionalFormatting sqref="F1375">
    <cfRule type="expression" dxfId="19304" priority="30065">
      <formula>$I1375=0</formula>
    </cfRule>
  </conditionalFormatting>
  <conditionalFormatting sqref="G1375:H1375">
    <cfRule type="cellIs" dxfId="19303" priority="30062" operator="lessThan">
      <formula>0</formula>
    </cfRule>
    <cfRule type="cellIs" dxfId="19302" priority="30063" operator="lessThan">
      <formula>0</formula>
    </cfRule>
  </conditionalFormatting>
  <conditionalFormatting sqref="I1375">
    <cfRule type="expression" dxfId="19301" priority="30061">
      <formula>$I1375=0</formula>
    </cfRule>
  </conditionalFormatting>
  <conditionalFormatting sqref="J1375">
    <cfRule type="expression" dxfId="19300" priority="30060">
      <formula>$I1375=0</formula>
    </cfRule>
  </conditionalFormatting>
  <conditionalFormatting sqref="K1375">
    <cfRule type="expression" dxfId="19299" priority="30057">
      <formula>$I1375=0</formula>
    </cfRule>
  </conditionalFormatting>
  <conditionalFormatting sqref="M1375">
    <cfRule type="expression" dxfId="19298" priority="30053">
      <formula>$I1375=0</formula>
    </cfRule>
  </conditionalFormatting>
  <conditionalFormatting sqref="N1375:P1375">
    <cfRule type="expression" dxfId="19297" priority="30052">
      <formula>$I1375=0</formula>
    </cfRule>
  </conditionalFormatting>
  <conditionalFormatting sqref="O1375:P1375">
    <cfRule type="cellIs" dxfId="19296" priority="30050" operator="lessThan">
      <formula>0</formula>
    </cfRule>
    <cfRule type="cellIs" dxfId="19295" priority="30051" operator="lessThan">
      <formula>0</formula>
    </cfRule>
  </conditionalFormatting>
  <conditionalFormatting sqref="Q1375">
    <cfRule type="expression" dxfId="19294" priority="30049">
      <formula>$I1375=0</formula>
    </cfRule>
  </conditionalFormatting>
  <conditionalFormatting sqref="R1375:T1375">
    <cfRule type="expression" dxfId="19293" priority="30048">
      <formula>$I1375=0</formula>
    </cfRule>
  </conditionalFormatting>
  <conditionalFormatting sqref="S1375:T1375">
    <cfRule type="cellIs" dxfId="19292" priority="30046" operator="lessThan">
      <formula>0</formula>
    </cfRule>
    <cfRule type="cellIs" dxfId="19291" priority="30047" operator="lessThan">
      <formula>0</formula>
    </cfRule>
  </conditionalFormatting>
  <conditionalFormatting sqref="U1375">
    <cfRule type="expression" dxfId="19290" priority="30045">
      <formula>$I1375=0</formula>
    </cfRule>
  </conditionalFormatting>
  <conditionalFormatting sqref="B1376">
    <cfRule type="expression" dxfId="19289" priority="30044">
      <formula>$I1376=0</formula>
    </cfRule>
  </conditionalFormatting>
  <conditionalFormatting sqref="F1376">
    <cfRule type="expression" dxfId="19288" priority="30043">
      <formula>$I1376=0</formula>
    </cfRule>
  </conditionalFormatting>
  <conditionalFormatting sqref="I1376">
    <cfRule type="expression" dxfId="19287" priority="30042">
      <formula>$I1376=0</formula>
    </cfRule>
  </conditionalFormatting>
  <conditionalFormatting sqref="K1376">
    <cfRule type="expression" dxfId="19286" priority="30041">
      <formula>$I1376=0</formula>
    </cfRule>
  </conditionalFormatting>
  <conditionalFormatting sqref="M1376">
    <cfRule type="expression" dxfId="19285" priority="30040">
      <formula>$I1376=0</formula>
    </cfRule>
  </conditionalFormatting>
  <conditionalFormatting sqref="Q1376">
    <cfRule type="expression" dxfId="19284" priority="30039">
      <formula>$I1376=0</formula>
    </cfRule>
  </conditionalFormatting>
  <conditionalFormatting sqref="U1376">
    <cfRule type="expression" dxfId="19283" priority="30038">
      <formula>$I1376=0</formula>
    </cfRule>
  </conditionalFormatting>
  <conditionalFormatting sqref="B1377">
    <cfRule type="expression" dxfId="19282" priority="30034">
      <formula>$I1377=0</formula>
    </cfRule>
  </conditionalFormatting>
  <conditionalFormatting sqref="C1377:E1377">
    <cfRule type="expression" dxfId="19281" priority="30033">
      <formula>$I1377=0</formula>
    </cfRule>
  </conditionalFormatting>
  <conditionalFormatting sqref="D1377:E1377">
    <cfRule type="cellIs" dxfId="19280" priority="30031" operator="lessThan">
      <formula>0</formula>
    </cfRule>
    <cfRule type="cellIs" dxfId="19279" priority="30032" operator="lessThan">
      <formula>0</formula>
    </cfRule>
  </conditionalFormatting>
  <conditionalFormatting sqref="F1377">
    <cfRule type="expression" dxfId="19278" priority="30030">
      <formula>$I1377=0</formula>
    </cfRule>
  </conditionalFormatting>
  <conditionalFormatting sqref="G1377:H1377">
    <cfRule type="cellIs" dxfId="19277" priority="30027" operator="lessThan">
      <formula>0</formula>
    </cfRule>
    <cfRule type="cellIs" dxfId="19276" priority="30028" operator="lessThan">
      <formula>0</formula>
    </cfRule>
  </conditionalFormatting>
  <conditionalFormatting sqref="I1377">
    <cfRule type="expression" dxfId="19275" priority="30026">
      <formula>$I1377=0</formula>
    </cfRule>
  </conditionalFormatting>
  <conditionalFormatting sqref="J1377">
    <cfRule type="expression" dxfId="19274" priority="30025">
      <formula>$I1377=0</formula>
    </cfRule>
  </conditionalFormatting>
  <conditionalFormatting sqref="K1377">
    <cfRule type="expression" dxfId="19273" priority="30022">
      <formula>$I1377=0</formula>
    </cfRule>
  </conditionalFormatting>
  <conditionalFormatting sqref="M1377">
    <cfRule type="expression" dxfId="19272" priority="30018">
      <formula>$I1377=0</formula>
    </cfRule>
  </conditionalFormatting>
  <conditionalFormatting sqref="N1377:P1377">
    <cfRule type="expression" dxfId="19271" priority="30017">
      <formula>$I1377=0</formula>
    </cfRule>
  </conditionalFormatting>
  <conditionalFormatting sqref="O1377:P1377">
    <cfRule type="cellIs" dxfId="19270" priority="30015" operator="lessThan">
      <formula>0</formula>
    </cfRule>
    <cfRule type="cellIs" dxfId="19269" priority="30016" operator="lessThan">
      <formula>0</formula>
    </cfRule>
  </conditionalFormatting>
  <conditionalFormatting sqref="Q1377">
    <cfRule type="expression" dxfId="19268" priority="30014">
      <formula>$I1377=0</formula>
    </cfRule>
  </conditionalFormatting>
  <conditionalFormatting sqref="R1377:T1377">
    <cfRule type="expression" dxfId="19267" priority="30013">
      <formula>$I1377=0</formula>
    </cfRule>
  </conditionalFormatting>
  <conditionalFormatting sqref="S1377:T1377">
    <cfRule type="cellIs" dxfId="19266" priority="30011" operator="lessThan">
      <formula>0</formula>
    </cfRule>
    <cfRule type="cellIs" dxfId="19265" priority="30012" operator="lessThan">
      <formula>0</formula>
    </cfRule>
  </conditionalFormatting>
  <conditionalFormatting sqref="U1377">
    <cfRule type="expression" dxfId="19264" priority="30010">
      <formula>$I1377=0</formula>
    </cfRule>
  </conditionalFormatting>
  <conditionalFormatting sqref="B1378">
    <cfRule type="expression" dxfId="19263" priority="30009">
      <formula>$I1378=0</formula>
    </cfRule>
  </conditionalFormatting>
  <conditionalFormatting sqref="F1378">
    <cfRule type="expression" dxfId="19262" priority="30008">
      <formula>$I1378=0</formula>
    </cfRule>
  </conditionalFormatting>
  <conditionalFormatting sqref="I1378">
    <cfRule type="expression" dxfId="19261" priority="30007">
      <formula>$I1378=0</formula>
    </cfRule>
  </conditionalFormatting>
  <conditionalFormatting sqref="K1378">
    <cfRule type="expression" dxfId="19260" priority="30006">
      <formula>$I1378=0</formula>
    </cfRule>
  </conditionalFormatting>
  <conditionalFormatting sqref="M1378">
    <cfRule type="expression" dxfId="19259" priority="30005">
      <formula>$I1378=0</formula>
    </cfRule>
  </conditionalFormatting>
  <conditionalFormatting sqref="Q1378">
    <cfRule type="expression" dxfId="19258" priority="30004">
      <formula>$I1378=0</formula>
    </cfRule>
  </conditionalFormatting>
  <conditionalFormatting sqref="U1378">
    <cfRule type="expression" dxfId="19257" priority="30003">
      <formula>$I1378=0</formula>
    </cfRule>
  </conditionalFormatting>
  <conditionalFormatting sqref="B1379">
    <cfRule type="expression" dxfId="19256" priority="29999">
      <formula>$I1379=0</formula>
    </cfRule>
  </conditionalFormatting>
  <conditionalFormatting sqref="C1379:E1379">
    <cfRule type="expression" dxfId="19255" priority="29998">
      <formula>$I1379=0</formula>
    </cfRule>
  </conditionalFormatting>
  <conditionalFormatting sqref="D1379:E1379">
    <cfRule type="cellIs" dxfId="19254" priority="29996" operator="lessThan">
      <formula>0</formula>
    </cfRule>
    <cfRule type="cellIs" dxfId="19253" priority="29997" operator="lessThan">
      <formula>0</formula>
    </cfRule>
  </conditionalFormatting>
  <conditionalFormatting sqref="F1379">
    <cfRule type="expression" dxfId="19252" priority="29995">
      <formula>$I1379=0</formula>
    </cfRule>
  </conditionalFormatting>
  <conditionalFormatting sqref="G1379:H1379">
    <cfRule type="cellIs" dxfId="19251" priority="29992" operator="lessThan">
      <formula>0</formula>
    </cfRule>
    <cfRule type="cellIs" dxfId="19250" priority="29993" operator="lessThan">
      <formula>0</formula>
    </cfRule>
  </conditionalFormatting>
  <conditionalFormatting sqref="I1379">
    <cfRule type="expression" dxfId="19249" priority="29991">
      <formula>$I1379=0</formula>
    </cfRule>
  </conditionalFormatting>
  <conditionalFormatting sqref="J1379">
    <cfRule type="expression" dxfId="19248" priority="29990">
      <formula>$I1379=0</formula>
    </cfRule>
  </conditionalFormatting>
  <conditionalFormatting sqref="K1379">
    <cfRule type="expression" dxfId="19247" priority="29987">
      <formula>$I1379=0</formula>
    </cfRule>
  </conditionalFormatting>
  <conditionalFormatting sqref="M1379">
    <cfRule type="expression" dxfId="19246" priority="29983">
      <formula>$I1379=0</formula>
    </cfRule>
  </conditionalFormatting>
  <conditionalFormatting sqref="N1379:P1379">
    <cfRule type="expression" dxfId="19245" priority="29982">
      <formula>$I1379=0</formula>
    </cfRule>
  </conditionalFormatting>
  <conditionalFormatting sqref="O1379:P1379">
    <cfRule type="cellIs" dxfId="19244" priority="29980" operator="lessThan">
      <formula>0</formula>
    </cfRule>
    <cfRule type="cellIs" dxfId="19243" priority="29981" operator="lessThan">
      <formula>0</formula>
    </cfRule>
  </conditionalFormatting>
  <conditionalFormatting sqref="Q1379">
    <cfRule type="expression" dxfId="19242" priority="29979">
      <formula>$I1379=0</formula>
    </cfRule>
  </conditionalFormatting>
  <conditionalFormatting sqref="R1379:T1379">
    <cfRule type="expression" dxfId="19241" priority="29978">
      <formula>$I1379=0</formula>
    </cfRule>
  </conditionalFormatting>
  <conditionalFormatting sqref="S1379:T1379">
    <cfRule type="cellIs" dxfId="19240" priority="29976" operator="lessThan">
      <formula>0</formula>
    </cfRule>
    <cfRule type="cellIs" dxfId="19239" priority="29977" operator="lessThan">
      <formula>0</formula>
    </cfRule>
  </conditionalFormatting>
  <conditionalFormatting sqref="U1379">
    <cfRule type="expression" dxfId="19238" priority="29975">
      <formula>$I1379=0</formula>
    </cfRule>
  </conditionalFormatting>
  <conditionalFormatting sqref="B1380">
    <cfRule type="expression" dxfId="19237" priority="29974">
      <formula>$I1380=0</formula>
    </cfRule>
  </conditionalFormatting>
  <conditionalFormatting sqref="F1380">
    <cfRule type="expression" dxfId="19236" priority="29973">
      <formula>$I1380=0</formula>
    </cfRule>
  </conditionalFormatting>
  <conditionalFormatting sqref="I1380">
    <cfRule type="expression" dxfId="19235" priority="29972">
      <formula>$I1380=0</formula>
    </cfRule>
  </conditionalFormatting>
  <conditionalFormatting sqref="K1380">
    <cfRule type="expression" dxfId="19234" priority="29971">
      <formula>$I1380=0</formula>
    </cfRule>
  </conditionalFormatting>
  <conditionalFormatting sqref="M1380">
    <cfRule type="expression" dxfId="19233" priority="29970">
      <formula>$I1380=0</formula>
    </cfRule>
  </conditionalFormatting>
  <conditionalFormatting sqref="Q1380">
    <cfRule type="expression" dxfId="19232" priority="29969">
      <formula>$I1380=0</formula>
    </cfRule>
  </conditionalFormatting>
  <conditionalFormatting sqref="U1380">
    <cfRule type="expression" dxfId="19231" priority="29968">
      <formula>$I1380=0</formula>
    </cfRule>
  </conditionalFormatting>
  <conditionalFormatting sqref="B1381">
    <cfRule type="expression" dxfId="19230" priority="29964">
      <formula>$I1381=0</formula>
    </cfRule>
  </conditionalFormatting>
  <conditionalFormatting sqref="C1381:E1381">
    <cfRule type="expression" dxfId="19229" priority="29963">
      <formula>$I1381=0</formula>
    </cfRule>
  </conditionalFormatting>
  <conditionalFormatting sqref="D1381:E1381">
    <cfRule type="cellIs" dxfId="19228" priority="29961" operator="lessThan">
      <formula>0</formula>
    </cfRule>
    <cfRule type="cellIs" dxfId="19227" priority="29962" operator="lessThan">
      <formula>0</formula>
    </cfRule>
  </conditionalFormatting>
  <conditionalFormatting sqref="F1381">
    <cfRule type="expression" dxfId="19226" priority="29960">
      <formula>$I1381=0</formula>
    </cfRule>
  </conditionalFormatting>
  <conditionalFormatting sqref="G1381:H1381">
    <cfRule type="cellIs" dxfId="19225" priority="29957" operator="lessThan">
      <formula>0</formula>
    </cfRule>
    <cfRule type="cellIs" dxfId="19224" priority="29958" operator="lessThan">
      <formula>0</formula>
    </cfRule>
  </conditionalFormatting>
  <conditionalFormatting sqref="I1381">
    <cfRule type="expression" dxfId="19223" priority="29956">
      <formula>$I1381=0</formula>
    </cfRule>
  </conditionalFormatting>
  <conditionalFormatting sqref="J1381">
    <cfRule type="expression" dxfId="19222" priority="29955">
      <formula>$I1381=0</formula>
    </cfRule>
  </conditionalFormatting>
  <conditionalFormatting sqref="K1381">
    <cfRule type="expression" dxfId="19221" priority="29952">
      <formula>$I1381=0</formula>
    </cfRule>
  </conditionalFormatting>
  <conditionalFormatting sqref="M1381">
    <cfRule type="expression" dxfId="19220" priority="29948">
      <formula>$I1381=0</formula>
    </cfRule>
  </conditionalFormatting>
  <conditionalFormatting sqref="N1381:P1381">
    <cfRule type="expression" dxfId="19219" priority="29947">
      <formula>$I1381=0</formula>
    </cfRule>
  </conditionalFormatting>
  <conditionalFormatting sqref="O1381:P1381">
    <cfRule type="cellIs" dxfId="19218" priority="29945" operator="lessThan">
      <formula>0</formula>
    </cfRule>
    <cfRule type="cellIs" dxfId="19217" priority="29946" operator="lessThan">
      <formula>0</formula>
    </cfRule>
  </conditionalFormatting>
  <conditionalFormatting sqref="Q1381">
    <cfRule type="expression" dxfId="19216" priority="29944">
      <formula>$I1381=0</formula>
    </cfRule>
  </conditionalFormatting>
  <conditionalFormatting sqref="R1381:T1381">
    <cfRule type="expression" dxfId="19215" priority="29943">
      <formula>$I1381=0</formula>
    </cfRule>
  </conditionalFormatting>
  <conditionalFormatting sqref="S1381:T1381">
    <cfRule type="cellIs" dxfId="19214" priority="29941" operator="lessThan">
      <formula>0</formula>
    </cfRule>
    <cfRule type="cellIs" dxfId="19213" priority="29942" operator="lessThan">
      <formula>0</formula>
    </cfRule>
  </conditionalFormatting>
  <conditionalFormatting sqref="U1381">
    <cfRule type="expression" dxfId="19212" priority="29940">
      <formula>$I1381=0</formula>
    </cfRule>
  </conditionalFormatting>
  <conditionalFormatting sqref="B1382">
    <cfRule type="expression" dxfId="19211" priority="29939">
      <formula>$I1382=0</formula>
    </cfRule>
  </conditionalFormatting>
  <conditionalFormatting sqref="F1382">
    <cfRule type="expression" dxfId="19210" priority="29938">
      <formula>$I1382=0</formula>
    </cfRule>
  </conditionalFormatting>
  <conditionalFormatting sqref="I1382">
    <cfRule type="expression" dxfId="19209" priority="29937">
      <formula>$I1382=0</formula>
    </cfRule>
  </conditionalFormatting>
  <conditionalFormatting sqref="K1382">
    <cfRule type="expression" dxfId="19208" priority="29936">
      <formula>$I1382=0</formula>
    </cfRule>
  </conditionalFormatting>
  <conditionalFormatting sqref="M1382">
    <cfRule type="expression" dxfId="19207" priority="29935">
      <formula>$I1382=0</formula>
    </cfRule>
  </conditionalFormatting>
  <conditionalFormatting sqref="Q1382">
    <cfRule type="expression" dxfId="19206" priority="29934">
      <formula>$I1382=0</formula>
    </cfRule>
  </conditionalFormatting>
  <conditionalFormatting sqref="U1382">
    <cfRule type="expression" dxfId="19205" priority="29933">
      <formula>$I1382=0</formula>
    </cfRule>
  </conditionalFormatting>
  <conditionalFormatting sqref="B1383">
    <cfRule type="expression" dxfId="19204" priority="29929">
      <formula>$I1383=0</formula>
    </cfRule>
  </conditionalFormatting>
  <conditionalFormatting sqref="C1383:E1383">
    <cfRule type="expression" dxfId="19203" priority="29928">
      <formula>$I1383=0</formula>
    </cfRule>
  </conditionalFormatting>
  <conditionalFormatting sqref="D1383:E1383">
    <cfRule type="cellIs" dxfId="19202" priority="29926" operator="lessThan">
      <formula>0</formula>
    </cfRule>
    <cfRule type="cellIs" dxfId="19201" priority="29927" operator="lessThan">
      <formula>0</formula>
    </cfRule>
  </conditionalFormatting>
  <conditionalFormatting sqref="F1383">
    <cfRule type="expression" dxfId="19200" priority="29925">
      <formula>$I1383=0</formula>
    </cfRule>
  </conditionalFormatting>
  <conditionalFormatting sqref="G1383:H1383">
    <cfRule type="cellIs" dxfId="19199" priority="29922" operator="lessThan">
      <formula>0</formula>
    </cfRule>
    <cfRule type="cellIs" dxfId="19198" priority="29923" operator="lessThan">
      <formula>0</formula>
    </cfRule>
  </conditionalFormatting>
  <conditionalFormatting sqref="I1383">
    <cfRule type="expression" dxfId="19197" priority="29921">
      <formula>$I1383=0</formula>
    </cfRule>
  </conditionalFormatting>
  <conditionalFormatting sqref="J1383">
    <cfRule type="expression" dxfId="19196" priority="29920">
      <formula>$I1383=0</formula>
    </cfRule>
  </conditionalFormatting>
  <conditionalFormatting sqref="K1383">
    <cfRule type="expression" dxfId="19195" priority="29917">
      <formula>$I1383=0</formula>
    </cfRule>
  </conditionalFormatting>
  <conditionalFormatting sqref="M1383">
    <cfRule type="expression" dxfId="19194" priority="29913">
      <formula>$I1383=0</formula>
    </cfRule>
  </conditionalFormatting>
  <conditionalFormatting sqref="N1383:P1383">
    <cfRule type="expression" dxfId="19193" priority="29912">
      <formula>$I1383=0</formula>
    </cfRule>
  </conditionalFormatting>
  <conditionalFormatting sqref="O1383:P1383">
    <cfRule type="cellIs" dxfId="19192" priority="29910" operator="lessThan">
      <formula>0</formula>
    </cfRule>
    <cfRule type="cellIs" dxfId="19191" priority="29911" operator="lessThan">
      <formula>0</formula>
    </cfRule>
  </conditionalFormatting>
  <conditionalFormatting sqref="Q1383">
    <cfRule type="expression" dxfId="19190" priority="29909">
      <formula>$I1383=0</formula>
    </cfRule>
  </conditionalFormatting>
  <conditionalFormatting sqref="R1383:T1383">
    <cfRule type="expression" dxfId="19189" priority="29908">
      <formula>$I1383=0</formula>
    </cfRule>
  </conditionalFormatting>
  <conditionalFormatting sqref="S1383:T1383">
    <cfRule type="cellIs" dxfId="19188" priority="29906" operator="lessThan">
      <formula>0</formula>
    </cfRule>
    <cfRule type="cellIs" dxfId="19187" priority="29907" operator="lessThan">
      <formula>0</formula>
    </cfRule>
  </conditionalFormatting>
  <conditionalFormatting sqref="U1383">
    <cfRule type="expression" dxfId="19186" priority="29905">
      <formula>$I1383=0</formula>
    </cfRule>
  </conditionalFormatting>
  <conditionalFormatting sqref="B1384">
    <cfRule type="expression" dxfId="19185" priority="29904">
      <formula>$I1384=0</formula>
    </cfRule>
  </conditionalFormatting>
  <conditionalFormatting sqref="F1384">
    <cfRule type="expression" dxfId="19184" priority="29903">
      <formula>$I1384=0</formula>
    </cfRule>
  </conditionalFormatting>
  <conditionalFormatting sqref="I1384">
    <cfRule type="expression" dxfId="19183" priority="29902">
      <formula>$I1384=0</formula>
    </cfRule>
  </conditionalFormatting>
  <conditionalFormatting sqref="K1384">
    <cfRule type="expression" dxfId="19182" priority="29901">
      <formula>$I1384=0</formula>
    </cfRule>
  </conditionalFormatting>
  <conditionalFormatting sqref="M1384">
    <cfRule type="expression" dxfId="19181" priority="29900">
      <formula>$I1384=0</formula>
    </cfRule>
  </conditionalFormatting>
  <conditionalFormatting sqref="Q1384">
    <cfRule type="expression" dxfId="19180" priority="29899">
      <formula>$I1384=0</formula>
    </cfRule>
  </conditionalFormatting>
  <conditionalFormatting sqref="U1384">
    <cfRule type="expression" dxfId="19179" priority="29898">
      <formula>$I1384=0</formula>
    </cfRule>
  </conditionalFormatting>
  <conditionalFormatting sqref="B1385">
    <cfRule type="expression" dxfId="19178" priority="29894">
      <formula>$I1385=0</formula>
    </cfRule>
  </conditionalFormatting>
  <conditionalFormatting sqref="C1385:E1385">
    <cfRule type="expression" dxfId="19177" priority="29893">
      <formula>$I1385=0</formula>
    </cfRule>
  </conditionalFormatting>
  <conditionalFormatting sqref="D1385:E1385">
    <cfRule type="cellIs" dxfId="19176" priority="29891" operator="lessThan">
      <formula>0</formula>
    </cfRule>
    <cfRule type="cellIs" dxfId="19175" priority="29892" operator="lessThan">
      <formula>0</formula>
    </cfRule>
  </conditionalFormatting>
  <conditionalFormatting sqref="F1385">
    <cfRule type="expression" dxfId="19174" priority="29890">
      <formula>$I1385=0</formula>
    </cfRule>
  </conditionalFormatting>
  <conditionalFormatting sqref="G1385:H1385">
    <cfRule type="cellIs" dxfId="19173" priority="29887" operator="lessThan">
      <formula>0</formula>
    </cfRule>
    <cfRule type="cellIs" dxfId="19172" priority="29888" operator="lessThan">
      <formula>0</formula>
    </cfRule>
  </conditionalFormatting>
  <conditionalFormatting sqref="I1385">
    <cfRule type="expression" dxfId="19171" priority="29886">
      <formula>$I1385=0</formula>
    </cfRule>
  </conditionalFormatting>
  <conditionalFormatting sqref="J1385">
    <cfRule type="expression" dxfId="19170" priority="29885">
      <formula>$I1385=0</formula>
    </cfRule>
  </conditionalFormatting>
  <conditionalFormatting sqref="K1385">
    <cfRule type="expression" dxfId="19169" priority="29882">
      <formula>$I1385=0</formula>
    </cfRule>
  </conditionalFormatting>
  <conditionalFormatting sqref="M1385">
    <cfRule type="expression" dxfId="19168" priority="29878">
      <formula>$I1385=0</formula>
    </cfRule>
  </conditionalFormatting>
  <conditionalFormatting sqref="N1385:P1385">
    <cfRule type="expression" dxfId="19167" priority="29877">
      <formula>$I1385=0</formula>
    </cfRule>
  </conditionalFormatting>
  <conditionalFormatting sqref="O1385:P1385">
    <cfRule type="cellIs" dxfId="19166" priority="29875" operator="lessThan">
      <formula>0</formula>
    </cfRule>
    <cfRule type="cellIs" dxfId="19165" priority="29876" operator="lessThan">
      <formula>0</formula>
    </cfRule>
  </conditionalFormatting>
  <conditionalFormatting sqref="Q1385">
    <cfRule type="expression" dxfId="19164" priority="29874">
      <formula>$I1385=0</formula>
    </cfRule>
  </conditionalFormatting>
  <conditionalFormatting sqref="R1385:T1385">
    <cfRule type="expression" dxfId="19163" priority="29873">
      <formula>$I1385=0</formula>
    </cfRule>
  </conditionalFormatting>
  <conditionalFormatting sqref="S1385:T1385">
    <cfRule type="cellIs" dxfId="19162" priority="29871" operator="lessThan">
      <formula>0</formula>
    </cfRule>
    <cfRule type="cellIs" dxfId="19161" priority="29872" operator="lessThan">
      <formula>0</formula>
    </cfRule>
  </conditionalFormatting>
  <conditionalFormatting sqref="U1385">
    <cfRule type="expression" dxfId="19160" priority="29870">
      <formula>$I1385=0</formula>
    </cfRule>
  </conditionalFormatting>
  <conditionalFormatting sqref="B1386">
    <cfRule type="expression" dxfId="19159" priority="29869">
      <formula>$I1386=0</formula>
    </cfRule>
  </conditionalFormatting>
  <conditionalFormatting sqref="F1386">
    <cfRule type="expression" dxfId="19158" priority="29868">
      <formula>$I1386=0</formula>
    </cfRule>
  </conditionalFormatting>
  <conditionalFormatting sqref="I1386">
    <cfRule type="expression" dxfId="19157" priority="29867">
      <formula>$I1386=0</formula>
    </cfRule>
  </conditionalFormatting>
  <conditionalFormatting sqref="K1386">
    <cfRule type="expression" dxfId="19156" priority="29866">
      <formula>$I1386=0</formula>
    </cfRule>
  </conditionalFormatting>
  <conditionalFormatting sqref="M1386">
    <cfRule type="expression" dxfId="19155" priority="29865">
      <formula>$I1386=0</formula>
    </cfRule>
  </conditionalFormatting>
  <conditionalFormatting sqref="Q1386">
    <cfRule type="expression" dxfId="19154" priority="29864">
      <formula>$I1386=0</formula>
    </cfRule>
  </conditionalFormatting>
  <conditionalFormatting sqref="U1386">
    <cfRule type="expression" dxfId="19153" priority="29863">
      <formula>$I1386=0</formula>
    </cfRule>
  </conditionalFormatting>
  <conditionalFormatting sqref="B1387">
    <cfRule type="expression" dxfId="19152" priority="29859">
      <formula>$I1387=0</formula>
    </cfRule>
  </conditionalFormatting>
  <conditionalFormatting sqref="C1387:E1387">
    <cfRule type="expression" dxfId="19151" priority="29858">
      <formula>$I1387=0</formula>
    </cfRule>
  </conditionalFormatting>
  <conditionalFormatting sqref="D1387:E1387">
    <cfRule type="cellIs" dxfId="19150" priority="29856" operator="lessThan">
      <formula>0</formula>
    </cfRule>
    <cfRule type="cellIs" dxfId="19149" priority="29857" operator="lessThan">
      <formula>0</formula>
    </cfRule>
  </conditionalFormatting>
  <conditionalFormatting sqref="F1387">
    <cfRule type="expression" dxfId="19148" priority="29855">
      <formula>$I1387=0</formula>
    </cfRule>
  </conditionalFormatting>
  <conditionalFormatting sqref="G1387:H1387">
    <cfRule type="cellIs" dxfId="19147" priority="29852" operator="lessThan">
      <formula>0</formula>
    </cfRule>
    <cfRule type="cellIs" dxfId="19146" priority="29853" operator="lessThan">
      <formula>0</formula>
    </cfRule>
  </conditionalFormatting>
  <conditionalFormatting sqref="I1387">
    <cfRule type="expression" dxfId="19145" priority="29851">
      <formula>$I1387=0</formula>
    </cfRule>
  </conditionalFormatting>
  <conditionalFormatting sqref="J1387">
    <cfRule type="expression" dxfId="19144" priority="29850">
      <formula>$I1387=0</formula>
    </cfRule>
  </conditionalFormatting>
  <conditionalFormatting sqref="K1387">
    <cfRule type="expression" dxfId="19143" priority="29847">
      <formula>$I1387=0</formula>
    </cfRule>
  </conditionalFormatting>
  <conditionalFormatting sqref="M1387">
    <cfRule type="expression" dxfId="19142" priority="29843">
      <formula>$I1387=0</formula>
    </cfRule>
  </conditionalFormatting>
  <conditionalFormatting sqref="N1387:P1387">
    <cfRule type="expression" dxfId="19141" priority="29842">
      <formula>$I1387=0</formula>
    </cfRule>
  </conditionalFormatting>
  <conditionalFormatting sqref="O1387:P1387">
    <cfRule type="cellIs" dxfId="19140" priority="29840" operator="lessThan">
      <formula>0</formula>
    </cfRule>
    <cfRule type="cellIs" dxfId="19139" priority="29841" operator="lessThan">
      <formula>0</formula>
    </cfRule>
  </conditionalFormatting>
  <conditionalFormatting sqref="Q1387">
    <cfRule type="expression" dxfId="19138" priority="29839">
      <formula>$I1387=0</formula>
    </cfRule>
  </conditionalFormatting>
  <conditionalFormatting sqref="R1387:T1387">
    <cfRule type="expression" dxfId="19137" priority="29838">
      <formula>$I1387=0</formula>
    </cfRule>
  </conditionalFormatting>
  <conditionalFormatting sqref="S1387:T1387">
    <cfRule type="cellIs" dxfId="19136" priority="29836" operator="lessThan">
      <formula>0</formula>
    </cfRule>
    <cfRule type="cellIs" dxfId="19135" priority="29837" operator="lessThan">
      <formula>0</formula>
    </cfRule>
  </conditionalFormatting>
  <conditionalFormatting sqref="U1387">
    <cfRule type="expression" dxfId="19134" priority="29835">
      <formula>$I1387=0</formula>
    </cfRule>
  </conditionalFormatting>
  <conditionalFormatting sqref="B1388">
    <cfRule type="expression" dxfId="19133" priority="29834">
      <formula>$I1388=0</formula>
    </cfRule>
  </conditionalFormatting>
  <conditionalFormatting sqref="F1388">
    <cfRule type="expression" dxfId="19132" priority="29833">
      <formula>$I1388=0</formula>
    </cfRule>
  </conditionalFormatting>
  <conditionalFormatting sqref="I1388">
    <cfRule type="expression" dxfId="19131" priority="29832">
      <formula>$I1388=0</formula>
    </cfRule>
  </conditionalFormatting>
  <conditionalFormatting sqref="K1388">
    <cfRule type="expression" dxfId="19130" priority="29831">
      <formula>$I1388=0</formula>
    </cfRule>
  </conditionalFormatting>
  <conditionalFormatting sqref="M1388">
    <cfRule type="expression" dxfId="19129" priority="29830">
      <formula>$I1388=0</formula>
    </cfRule>
  </conditionalFormatting>
  <conditionalFormatting sqref="Q1388">
    <cfRule type="expression" dxfId="19128" priority="29829">
      <formula>$I1388=0</formula>
    </cfRule>
  </conditionalFormatting>
  <conditionalFormatting sqref="U1388">
    <cfRule type="expression" dxfId="19127" priority="29828">
      <formula>$I1388=0</formula>
    </cfRule>
  </conditionalFormatting>
  <conditionalFormatting sqref="B1389">
    <cfRule type="expression" dxfId="19126" priority="29824">
      <formula>$I1389=0</formula>
    </cfRule>
  </conditionalFormatting>
  <conditionalFormatting sqref="C1389:E1389">
    <cfRule type="expression" dxfId="19125" priority="29823">
      <formula>$I1389=0</formula>
    </cfRule>
  </conditionalFormatting>
  <conditionalFormatting sqref="D1389:E1389">
    <cfRule type="cellIs" dxfId="19124" priority="29821" operator="lessThan">
      <formula>0</formula>
    </cfRule>
    <cfRule type="cellIs" dxfId="19123" priority="29822" operator="lessThan">
      <formula>0</formula>
    </cfRule>
  </conditionalFormatting>
  <conditionalFormatting sqref="F1389">
    <cfRule type="expression" dxfId="19122" priority="29820">
      <formula>$I1389=0</formula>
    </cfRule>
  </conditionalFormatting>
  <conditionalFormatting sqref="G1389:H1389">
    <cfRule type="cellIs" dxfId="19121" priority="29817" operator="lessThan">
      <formula>0</formula>
    </cfRule>
    <cfRule type="cellIs" dxfId="19120" priority="29818" operator="lessThan">
      <formula>0</formula>
    </cfRule>
  </conditionalFormatting>
  <conditionalFormatting sqref="I1389">
    <cfRule type="expression" dxfId="19119" priority="29816">
      <formula>$I1389=0</formula>
    </cfRule>
  </conditionalFormatting>
  <conditionalFormatting sqref="J1389">
    <cfRule type="expression" dxfId="19118" priority="29815">
      <formula>$I1389=0</formula>
    </cfRule>
  </conditionalFormatting>
  <conditionalFormatting sqref="K1389">
    <cfRule type="expression" dxfId="19117" priority="29812">
      <formula>$I1389=0</formula>
    </cfRule>
  </conditionalFormatting>
  <conditionalFormatting sqref="M1389">
    <cfRule type="expression" dxfId="19116" priority="29808">
      <formula>$I1389=0</formula>
    </cfRule>
  </conditionalFormatting>
  <conditionalFormatting sqref="N1389:P1389">
    <cfRule type="expression" dxfId="19115" priority="29807">
      <formula>$I1389=0</formula>
    </cfRule>
  </conditionalFormatting>
  <conditionalFormatting sqref="O1389:P1389">
    <cfRule type="cellIs" dxfId="19114" priority="29805" operator="lessThan">
      <formula>0</formula>
    </cfRule>
    <cfRule type="cellIs" dxfId="19113" priority="29806" operator="lessThan">
      <formula>0</formula>
    </cfRule>
  </conditionalFormatting>
  <conditionalFormatting sqref="Q1389">
    <cfRule type="expression" dxfId="19112" priority="29804">
      <formula>$I1389=0</formula>
    </cfRule>
  </conditionalFormatting>
  <conditionalFormatting sqref="R1389:T1389">
    <cfRule type="expression" dxfId="19111" priority="29803">
      <formula>$I1389=0</formula>
    </cfRule>
  </conditionalFormatting>
  <conditionalFormatting sqref="S1389:T1389">
    <cfRule type="cellIs" dxfId="19110" priority="29801" operator="lessThan">
      <formula>0</formula>
    </cfRule>
    <cfRule type="cellIs" dxfId="19109" priority="29802" operator="lessThan">
      <formula>0</formula>
    </cfRule>
  </conditionalFormatting>
  <conditionalFormatting sqref="U1389">
    <cfRule type="expression" dxfId="19108" priority="29800">
      <formula>$I1389=0</formula>
    </cfRule>
  </conditionalFormatting>
  <conditionalFormatting sqref="B1390">
    <cfRule type="expression" dxfId="19107" priority="29799">
      <formula>$I1390=0</formula>
    </cfRule>
  </conditionalFormatting>
  <conditionalFormatting sqref="F1390">
    <cfRule type="expression" dxfId="19106" priority="29798">
      <formula>$I1390=0</formula>
    </cfRule>
  </conditionalFormatting>
  <conditionalFormatting sqref="I1390">
    <cfRule type="expression" dxfId="19105" priority="29797">
      <formula>$I1390=0</formula>
    </cfRule>
  </conditionalFormatting>
  <conditionalFormatting sqref="K1390">
    <cfRule type="expression" dxfId="19104" priority="29796">
      <formula>$I1390=0</formula>
    </cfRule>
  </conditionalFormatting>
  <conditionalFormatting sqref="M1390">
    <cfRule type="expression" dxfId="19103" priority="29795">
      <formula>$I1390=0</formula>
    </cfRule>
  </conditionalFormatting>
  <conditionalFormatting sqref="Q1390">
    <cfRule type="expression" dxfId="19102" priority="29794">
      <formula>$I1390=0</formula>
    </cfRule>
  </conditionalFormatting>
  <conditionalFormatting sqref="U1390">
    <cfRule type="expression" dxfId="19101" priority="29793">
      <formula>$I1390=0</formula>
    </cfRule>
  </conditionalFormatting>
  <conditionalFormatting sqref="B1391">
    <cfRule type="expression" dxfId="19100" priority="29789">
      <formula>$I1391=0</formula>
    </cfRule>
  </conditionalFormatting>
  <conditionalFormatting sqref="C1391:E1391">
    <cfRule type="expression" dxfId="19099" priority="29788">
      <formula>$I1391=0</formula>
    </cfRule>
  </conditionalFormatting>
  <conditionalFormatting sqref="D1391:E1391">
    <cfRule type="cellIs" dxfId="19098" priority="29786" operator="lessThan">
      <formula>0</formula>
    </cfRule>
    <cfRule type="cellIs" dxfId="19097" priority="29787" operator="lessThan">
      <formula>0</formula>
    </cfRule>
  </conditionalFormatting>
  <conditionalFormatting sqref="F1391">
    <cfRule type="expression" dxfId="19096" priority="29785">
      <formula>$I1391=0</formula>
    </cfRule>
  </conditionalFormatting>
  <conditionalFormatting sqref="G1391:H1391">
    <cfRule type="cellIs" dxfId="19095" priority="29782" operator="lessThan">
      <formula>0</formula>
    </cfRule>
    <cfRule type="cellIs" dxfId="19094" priority="29783" operator="lessThan">
      <formula>0</formula>
    </cfRule>
  </conditionalFormatting>
  <conditionalFormatting sqref="I1391">
    <cfRule type="expression" dxfId="19093" priority="29781">
      <formula>$I1391=0</formula>
    </cfRule>
  </conditionalFormatting>
  <conditionalFormatting sqref="J1391">
    <cfRule type="expression" dxfId="19092" priority="29780">
      <formula>$I1391=0</formula>
    </cfRule>
  </conditionalFormatting>
  <conditionalFormatting sqref="K1391">
    <cfRule type="expression" dxfId="19091" priority="29777">
      <formula>$I1391=0</formula>
    </cfRule>
  </conditionalFormatting>
  <conditionalFormatting sqref="M1391">
    <cfRule type="expression" dxfId="19090" priority="29773">
      <formula>$I1391=0</formula>
    </cfRule>
  </conditionalFormatting>
  <conditionalFormatting sqref="N1391:P1391">
    <cfRule type="expression" dxfId="19089" priority="29772">
      <formula>$I1391=0</formula>
    </cfRule>
  </conditionalFormatting>
  <conditionalFormatting sqref="O1391:P1391">
    <cfRule type="cellIs" dxfId="19088" priority="29770" operator="lessThan">
      <formula>0</formula>
    </cfRule>
    <cfRule type="cellIs" dxfId="19087" priority="29771" operator="lessThan">
      <formula>0</formula>
    </cfRule>
  </conditionalFormatting>
  <conditionalFormatting sqref="Q1391">
    <cfRule type="expression" dxfId="19086" priority="29769">
      <formula>$I1391=0</formula>
    </cfRule>
  </conditionalFormatting>
  <conditionalFormatting sqref="R1391:T1391">
    <cfRule type="expression" dxfId="19085" priority="29768">
      <formula>$I1391=0</formula>
    </cfRule>
  </conditionalFormatting>
  <conditionalFormatting sqref="S1391:T1391">
    <cfRule type="cellIs" dxfId="19084" priority="29766" operator="lessThan">
      <formula>0</formula>
    </cfRule>
    <cfRule type="cellIs" dxfId="19083" priority="29767" operator="lessThan">
      <formula>0</formula>
    </cfRule>
  </conditionalFormatting>
  <conditionalFormatting sqref="U1391">
    <cfRule type="expression" dxfId="19082" priority="29765">
      <formula>$I1391=0</formula>
    </cfRule>
  </conditionalFormatting>
  <conditionalFormatting sqref="B1392">
    <cfRule type="expression" dxfId="19081" priority="29764">
      <formula>$I1392=0</formula>
    </cfRule>
  </conditionalFormatting>
  <conditionalFormatting sqref="F1392">
    <cfRule type="expression" dxfId="19080" priority="29763">
      <formula>$I1392=0</formula>
    </cfRule>
  </conditionalFormatting>
  <conditionalFormatting sqref="I1392">
    <cfRule type="expression" dxfId="19079" priority="29762">
      <formula>$I1392=0</formula>
    </cfRule>
  </conditionalFormatting>
  <conditionalFormatting sqref="K1392">
    <cfRule type="expression" dxfId="19078" priority="29761">
      <formula>$I1392=0</formula>
    </cfRule>
  </conditionalFormatting>
  <conditionalFormatting sqref="M1392">
    <cfRule type="expression" dxfId="19077" priority="29760">
      <formula>$I1392=0</formula>
    </cfRule>
  </conditionalFormatting>
  <conditionalFormatting sqref="Q1392">
    <cfRule type="expression" dxfId="19076" priority="29759">
      <formula>$I1392=0</formula>
    </cfRule>
  </conditionalFormatting>
  <conditionalFormatting sqref="U1392">
    <cfRule type="expression" dxfId="19075" priority="29758">
      <formula>$I1392=0</formula>
    </cfRule>
  </conditionalFormatting>
  <conditionalFormatting sqref="B1393">
    <cfRule type="expression" dxfId="19074" priority="29754">
      <formula>$I1393=0</formula>
    </cfRule>
  </conditionalFormatting>
  <conditionalFormatting sqref="C1393:E1393">
    <cfRule type="expression" dxfId="19073" priority="29753">
      <formula>$I1393=0</formula>
    </cfRule>
  </conditionalFormatting>
  <conditionalFormatting sqref="D1393:E1393">
    <cfRule type="cellIs" dxfId="19072" priority="29751" operator="lessThan">
      <formula>0</formula>
    </cfRule>
    <cfRule type="cellIs" dxfId="19071" priority="29752" operator="lessThan">
      <formula>0</formula>
    </cfRule>
  </conditionalFormatting>
  <conditionalFormatting sqref="F1393">
    <cfRule type="expression" dxfId="19070" priority="29750">
      <formula>$I1393=0</formula>
    </cfRule>
  </conditionalFormatting>
  <conditionalFormatting sqref="G1393:H1393">
    <cfRule type="cellIs" dxfId="19069" priority="29747" operator="lessThan">
      <formula>0</formula>
    </cfRule>
    <cfRule type="cellIs" dxfId="19068" priority="29748" operator="lessThan">
      <formula>0</formula>
    </cfRule>
  </conditionalFormatting>
  <conditionalFormatting sqref="I1393">
    <cfRule type="expression" dxfId="19067" priority="29746">
      <formula>$I1393=0</formula>
    </cfRule>
  </conditionalFormatting>
  <conditionalFormatting sqref="J1393">
    <cfRule type="expression" dxfId="19066" priority="29745">
      <formula>$I1393=0</formula>
    </cfRule>
  </conditionalFormatting>
  <conditionalFormatting sqref="K1393">
    <cfRule type="expression" dxfId="19065" priority="29742">
      <formula>$I1393=0</formula>
    </cfRule>
  </conditionalFormatting>
  <conditionalFormatting sqref="M1393">
    <cfRule type="expression" dxfId="19064" priority="29738">
      <formula>$I1393=0</formula>
    </cfRule>
  </conditionalFormatting>
  <conditionalFormatting sqref="N1393:P1393">
    <cfRule type="expression" dxfId="19063" priority="29737">
      <formula>$I1393=0</formula>
    </cfRule>
  </conditionalFormatting>
  <conditionalFormatting sqref="O1393:P1393">
    <cfRule type="cellIs" dxfId="19062" priority="29735" operator="lessThan">
      <formula>0</formula>
    </cfRule>
    <cfRule type="cellIs" dxfId="19061" priority="29736" operator="lessThan">
      <formula>0</formula>
    </cfRule>
  </conditionalFormatting>
  <conditionalFormatting sqref="Q1393">
    <cfRule type="expression" dxfId="19060" priority="29734">
      <formula>$I1393=0</formula>
    </cfRule>
  </conditionalFormatting>
  <conditionalFormatting sqref="R1393:T1393">
    <cfRule type="expression" dxfId="19059" priority="29733">
      <formula>$I1393=0</formula>
    </cfRule>
  </conditionalFormatting>
  <conditionalFormatting sqref="S1393:T1393">
    <cfRule type="cellIs" dxfId="19058" priority="29731" operator="lessThan">
      <formula>0</formula>
    </cfRule>
    <cfRule type="cellIs" dxfId="19057" priority="29732" operator="lessThan">
      <formula>0</formula>
    </cfRule>
  </conditionalFormatting>
  <conditionalFormatting sqref="U1393">
    <cfRule type="expression" dxfId="19056" priority="29730">
      <formula>$I1393=0</formula>
    </cfRule>
  </conditionalFormatting>
  <conditionalFormatting sqref="B1394">
    <cfRule type="expression" dxfId="19055" priority="29729">
      <formula>$I1394=0</formula>
    </cfRule>
  </conditionalFormatting>
  <conditionalFormatting sqref="F1394">
    <cfRule type="expression" dxfId="19054" priority="29728">
      <formula>$I1394=0</formula>
    </cfRule>
  </conditionalFormatting>
  <conditionalFormatting sqref="I1394">
    <cfRule type="expression" dxfId="19053" priority="29727">
      <formula>$I1394=0</formula>
    </cfRule>
  </conditionalFormatting>
  <conditionalFormatting sqref="K1394">
    <cfRule type="expression" dxfId="19052" priority="29726">
      <formula>$I1394=0</formula>
    </cfRule>
  </conditionalFormatting>
  <conditionalFormatting sqref="M1394">
    <cfRule type="expression" dxfId="19051" priority="29725">
      <formula>$I1394=0</formula>
    </cfRule>
  </conditionalFormatting>
  <conditionalFormatting sqref="Q1394">
    <cfRule type="expression" dxfId="19050" priority="29724">
      <formula>$I1394=0</formula>
    </cfRule>
  </conditionalFormatting>
  <conditionalFormatting sqref="U1394">
    <cfRule type="expression" dxfId="19049" priority="29723">
      <formula>$I1394=0</formula>
    </cfRule>
  </conditionalFormatting>
  <conditionalFormatting sqref="B1395">
    <cfRule type="expression" dxfId="19048" priority="29719">
      <formula>$I1395=0</formula>
    </cfRule>
  </conditionalFormatting>
  <conditionalFormatting sqref="C1395:E1395">
    <cfRule type="expression" dxfId="19047" priority="29718">
      <formula>$I1395=0</formula>
    </cfRule>
  </conditionalFormatting>
  <conditionalFormatting sqref="D1395:E1395">
    <cfRule type="cellIs" dxfId="19046" priority="29716" operator="lessThan">
      <formula>0</formula>
    </cfRule>
    <cfRule type="cellIs" dxfId="19045" priority="29717" operator="lessThan">
      <formula>0</formula>
    </cfRule>
  </conditionalFormatting>
  <conditionalFormatting sqref="F1395">
    <cfRule type="expression" dxfId="19044" priority="29715">
      <formula>$I1395=0</formula>
    </cfRule>
  </conditionalFormatting>
  <conditionalFormatting sqref="G1395:H1395">
    <cfRule type="cellIs" dxfId="19043" priority="29712" operator="lessThan">
      <formula>0</formula>
    </cfRule>
    <cfRule type="cellIs" dxfId="19042" priority="29713" operator="lessThan">
      <formula>0</formula>
    </cfRule>
  </conditionalFormatting>
  <conditionalFormatting sqref="I1395">
    <cfRule type="expression" dxfId="19041" priority="29711">
      <formula>$I1395=0</formula>
    </cfRule>
  </conditionalFormatting>
  <conditionalFormatting sqref="J1395">
    <cfRule type="expression" dxfId="19040" priority="29710">
      <formula>$I1395=0</formula>
    </cfRule>
  </conditionalFormatting>
  <conditionalFormatting sqref="K1395">
    <cfRule type="expression" dxfId="19039" priority="29707">
      <formula>$I1395=0</formula>
    </cfRule>
  </conditionalFormatting>
  <conditionalFormatting sqref="M1395">
    <cfRule type="expression" dxfId="19038" priority="29703">
      <formula>$I1395=0</formula>
    </cfRule>
  </conditionalFormatting>
  <conditionalFormatting sqref="N1395:P1395">
    <cfRule type="expression" dxfId="19037" priority="29702">
      <formula>$I1395=0</formula>
    </cfRule>
  </conditionalFormatting>
  <conditionalFormatting sqref="O1395:P1395">
    <cfRule type="cellIs" dxfId="19036" priority="29700" operator="lessThan">
      <formula>0</formula>
    </cfRule>
    <cfRule type="cellIs" dxfId="19035" priority="29701" operator="lessThan">
      <formula>0</formula>
    </cfRule>
  </conditionalFormatting>
  <conditionalFormatting sqref="Q1395">
    <cfRule type="expression" dxfId="19034" priority="29699">
      <formula>$I1395=0</formula>
    </cfRule>
  </conditionalFormatting>
  <conditionalFormatting sqref="R1395:T1395">
    <cfRule type="expression" dxfId="19033" priority="29698">
      <formula>$I1395=0</formula>
    </cfRule>
  </conditionalFormatting>
  <conditionalFormatting sqref="S1395:T1395">
    <cfRule type="cellIs" dxfId="19032" priority="29696" operator="lessThan">
      <formula>0</formula>
    </cfRule>
    <cfRule type="cellIs" dxfId="19031" priority="29697" operator="lessThan">
      <formula>0</formula>
    </cfRule>
  </conditionalFormatting>
  <conditionalFormatting sqref="U1395">
    <cfRule type="expression" dxfId="19030" priority="29695">
      <formula>$I1395=0</formula>
    </cfRule>
  </conditionalFormatting>
  <conditionalFormatting sqref="B1396">
    <cfRule type="expression" dxfId="19029" priority="29694">
      <formula>$I1396=0</formula>
    </cfRule>
  </conditionalFormatting>
  <conditionalFormatting sqref="F1396">
    <cfRule type="expression" dxfId="19028" priority="29693">
      <formula>$I1396=0</formula>
    </cfRule>
  </conditionalFormatting>
  <conditionalFormatting sqref="I1396">
    <cfRule type="expression" dxfId="19027" priority="29692">
      <formula>$I1396=0</formula>
    </cfRule>
  </conditionalFormatting>
  <conditionalFormatting sqref="K1396">
    <cfRule type="expression" dxfId="19026" priority="29691">
      <formula>$I1396=0</formula>
    </cfRule>
  </conditionalFormatting>
  <conditionalFormatting sqref="M1396">
    <cfRule type="expression" dxfId="19025" priority="29690">
      <formula>$I1396=0</formula>
    </cfRule>
  </conditionalFormatting>
  <conditionalFormatting sqref="Q1396">
    <cfRule type="expression" dxfId="19024" priority="29689">
      <formula>$I1396=0</formula>
    </cfRule>
  </conditionalFormatting>
  <conditionalFormatting sqref="U1396">
    <cfRule type="expression" dxfId="19023" priority="29688">
      <formula>$I1396=0</formula>
    </cfRule>
  </conditionalFormatting>
  <conditionalFormatting sqref="B1397">
    <cfRule type="expression" dxfId="19022" priority="29684">
      <formula>$I1397=0</formula>
    </cfRule>
  </conditionalFormatting>
  <conditionalFormatting sqref="C1397:E1397">
    <cfRule type="expression" dxfId="19021" priority="29683">
      <formula>$I1397=0</formula>
    </cfRule>
  </conditionalFormatting>
  <conditionalFormatting sqref="D1397:E1397">
    <cfRule type="cellIs" dxfId="19020" priority="29681" operator="lessThan">
      <formula>0</formula>
    </cfRule>
    <cfRule type="cellIs" dxfId="19019" priority="29682" operator="lessThan">
      <formula>0</formula>
    </cfRule>
  </conditionalFormatting>
  <conditionalFormatting sqref="F1397">
    <cfRule type="expression" dxfId="19018" priority="29680">
      <formula>$I1397=0</formula>
    </cfRule>
  </conditionalFormatting>
  <conditionalFormatting sqref="G1397:H1397">
    <cfRule type="cellIs" dxfId="19017" priority="29677" operator="lessThan">
      <formula>0</formula>
    </cfRule>
    <cfRule type="cellIs" dxfId="19016" priority="29678" operator="lessThan">
      <formula>0</formula>
    </cfRule>
  </conditionalFormatting>
  <conditionalFormatting sqref="I1397">
    <cfRule type="expression" dxfId="19015" priority="29676">
      <formula>$I1397=0</formula>
    </cfRule>
  </conditionalFormatting>
  <conditionalFormatting sqref="J1397">
    <cfRule type="expression" dxfId="19014" priority="29675">
      <formula>$I1397=0</formula>
    </cfRule>
  </conditionalFormatting>
  <conditionalFormatting sqref="K1397">
    <cfRule type="expression" dxfId="19013" priority="29672">
      <formula>$I1397=0</formula>
    </cfRule>
  </conditionalFormatting>
  <conditionalFormatting sqref="M1397">
    <cfRule type="expression" dxfId="19012" priority="29668">
      <formula>$I1397=0</formula>
    </cfRule>
  </conditionalFormatting>
  <conditionalFormatting sqref="N1397:P1397">
    <cfRule type="expression" dxfId="19011" priority="29667">
      <formula>$I1397=0</formula>
    </cfRule>
  </conditionalFormatting>
  <conditionalFormatting sqref="O1397:P1397">
    <cfRule type="cellIs" dxfId="19010" priority="29665" operator="lessThan">
      <formula>0</formula>
    </cfRule>
    <cfRule type="cellIs" dxfId="19009" priority="29666" operator="lessThan">
      <formula>0</formula>
    </cfRule>
  </conditionalFormatting>
  <conditionalFormatting sqref="Q1397">
    <cfRule type="expression" dxfId="19008" priority="29664">
      <formula>$I1397=0</formula>
    </cfRule>
  </conditionalFormatting>
  <conditionalFormatting sqref="R1397:T1397">
    <cfRule type="expression" dxfId="19007" priority="29663">
      <formula>$I1397=0</formula>
    </cfRule>
  </conditionalFormatting>
  <conditionalFormatting sqref="S1397:T1397">
    <cfRule type="cellIs" dxfId="19006" priority="29661" operator="lessThan">
      <formula>0</formula>
    </cfRule>
    <cfRule type="cellIs" dxfId="19005" priority="29662" operator="lessThan">
      <formula>0</formula>
    </cfRule>
  </conditionalFormatting>
  <conditionalFormatting sqref="U1397">
    <cfRule type="expression" dxfId="19004" priority="29660">
      <formula>$I1397=0</formula>
    </cfRule>
  </conditionalFormatting>
  <conditionalFormatting sqref="B1398">
    <cfRule type="expression" dxfId="19003" priority="29659">
      <formula>$I1398=0</formula>
    </cfRule>
  </conditionalFormatting>
  <conditionalFormatting sqref="F1398">
    <cfRule type="expression" dxfId="19002" priority="29658">
      <formula>$I1398=0</formula>
    </cfRule>
  </conditionalFormatting>
  <conditionalFormatting sqref="I1398">
    <cfRule type="expression" dxfId="19001" priority="29657">
      <formula>$I1398=0</formula>
    </cfRule>
  </conditionalFormatting>
  <conditionalFormatting sqref="K1398">
    <cfRule type="expression" dxfId="19000" priority="29656">
      <formula>$I1398=0</formula>
    </cfRule>
  </conditionalFormatting>
  <conditionalFormatting sqref="M1398">
    <cfRule type="expression" dxfId="18999" priority="29655">
      <formula>$I1398=0</formula>
    </cfRule>
  </conditionalFormatting>
  <conditionalFormatting sqref="Q1398">
    <cfRule type="expression" dxfId="18998" priority="29654">
      <formula>$I1398=0</formula>
    </cfRule>
  </conditionalFormatting>
  <conditionalFormatting sqref="U1398">
    <cfRule type="expression" dxfId="18997" priority="29653">
      <formula>$I1398=0</formula>
    </cfRule>
  </conditionalFormatting>
  <conditionalFormatting sqref="B1399">
    <cfRule type="expression" dxfId="18996" priority="29649">
      <formula>$I1399=0</formula>
    </cfRule>
  </conditionalFormatting>
  <conditionalFormatting sqref="C1399:E1399">
    <cfRule type="expression" dxfId="18995" priority="29648">
      <formula>$I1399=0</formula>
    </cfRule>
  </conditionalFormatting>
  <conditionalFormatting sqref="D1399:E1399">
    <cfRule type="cellIs" dxfId="18994" priority="29646" operator="lessThan">
      <formula>0</formula>
    </cfRule>
    <cfRule type="cellIs" dxfId="18993" priority="29647" operator="lessThan">
      <formula>0</formula>
    </cfRule>
  </conditionalFormatting>
  <conditionalFormatting sqref="F1399">
    <cfRule type="expression" dxfId="18992" priority="29645">
      <formula>$I1399=0</formula>
    </cfRule>
  </conditionalFormatting>
  <conditionalFormatting sqref="G1399:H1399">
    <cfRule type="cellIs" dxfId="18991" priority="29642" operator="lessThan">
      <formula>0</formula>
    </cfRule>
    <cfRule type="cellIs" dxfId="18990" priority="29643" operator="lessThan">
      <formula>0</formula>
    </cfRule>
  </conditionalFormatting>
  <conditionalFormatting sqref="I1399">
    <cfRule type="expression" dxfId="18989" priority="29641">
      <formula>$I1399=0</formula>
    </cfRule>
  </conditionalFormatting>
  <conditionalFormatting sqref="J1399">
    <cfRule type="expression" dxfId="18988" priority="29640">
      <formula>$I1399=0</formula>
    </cfRule>
  </conditionalFormatting>
  <conditionalFormatting sqref="K1399">
    <cfRule type="expression" dxfId="18987" priority="29637">
      <formula>$I1399=0</formula>
    </cfRule>
  </conditionalFormatting>
  <conditionalFormatting sqref="M1399">
    <cfRule type="expression" dxfId="18986" priority="29633">
      <formula>$I1399=0</formula>
    </cfRule>
  </conditionalFormatting>
  <conditionalFormatting sqref="N1399:P1399">
    <cfRule type="expression" dxfId="18985" priority="29632">
      <formula>$I1399=0</formula>
    </cfRule>
  </conditionalFormatting>
  <conditionalFormatting sqref="O1399:P1399">
    <cfRule type="cellIs" dxfId="18984" priority="29630" operator="lessThan">
      <formula>0</formula>
    </cfRule>
    <cfRule type="cellIs" dxfId="18983" priority="29631" operator="lessThan">
      <formula>0</formula>
    </cfRule>
  </conditionalFormatting>
  <conditionalFormatting sqref="Q1399">
    <cfRule type="expression" dxfId="18982" priority="29629">
      <formula>$I1399=0</formula>
    </cfRule>
  </conditionalFormatting>
  <conditionalFormatting sqref="R1399:T1399">
    <cfRule type="expression" dxfId="18981" priority="29628">
      <formula>$I1399=0</formula>
    </cfRule>
  </conditionalFormatting>
  <conditionalFormatting sqref="S1399:T1399">
    <cfRule type="cellIs" dxfId="18980" priority="29626" operator="lessThan">
      <formula>0</formula>
    </cfRule>
    <cfRule type="cellIs" dxfId="18979" priority="29627" operator="lessThan">
      <formula>0</formula>
    </cfRule>
  </conditionalFormatting>
  <conditionalFormatting sqref="U1399">
    <cfRule type="expression" dxfId="18978" priority="29625">
      <formula>$I1399=0</formula>
    </cfRule>
  </conditionalFormatting>
  <conditionalFormatting sqref="B1400">
    <cfRule type="expression" dxfId="18977" priority="29624">
      <formula>$I1400=0</formula>
    </cfRule>
  </conditionalFormatting>
  <conditionalFormatting sqref="F1400">
    <cfRule type="expression" dxfId="18976" priority="29623">
      <formula>$I1400=0</formula>
    </cfRule>
  </conditionalFormatting>
  <conditionalFormatting sqref="I1400">
    <cfRule type="expression" dxfId="18975" priority="29622">
      <formula>$I1400=0</formula>
    </cfRule>
  </conditionalFormatting>
  <conditionalFormatting sqref="K1400">
    <cfRule type="expression" dxfId="18974" priority="29621">
      <formula>$I1400=0</formula>
    </cfRule>
  </conditionalFormatting>
  <conditionalFormatting sqref="M1400">
    <cfRule type="expression" dxfId="18973" priority="29620">
      <formula>$I1400=0</formula>
    </cfRule>
  </conditionalFormatting>
  <conditionalFormatting sqref="Q1400">
    <cfRule type="expression" dxfId="18972" priority="29619">
      <formula>$I1400=0</formula>
    </cfRule>
  </conditionalFormatting>
  <conditionalFormatting sqref="U1400">
    <cfRule type="expression" dxfId="18971" priority="29618">
      <formula>$I1400=0</formula>
    </cfRule>
  </conditionalFormatting>
  <conditionalFormatting sqref="B1401">
    <cfRule type="expression" dxfId="18970" priority="29614">
      <formula>$I1401=0</formula>
    </cfRule>
  </conditionalFormatting>
  <conditionalFormatting sqref="C1401:E1401">
    <cfRule type="expression" dxfId="18969" priority="29613">
      <formula>$I1401=0</formula>
    </cfRule>
  </conditionalFormatting>
  <conditionalFormatting sqref="D1401:E1401">
    <cfRule type="cellIs" dxfId="18968" priority="29611" operator="lessThan">
      <formula>0</formula>
    </cfRule>
    <cfRule type="cellIs" dxfId="18967" priority="29612" operator="lessThan">
      <formula>0</formula>
    </cfRule>
  </conditionalFormatting>
  <conditionalFormatting sqref="F1401">
    <cfRule type="expression" dxfId="18966" priority="29610">
      <formula>$I1401=0</formula>
    </cfRule>
  </conditionalFormatting>
  <conditionalFormatting sqref="G1401:H1401">
    <cfRule type="cellIs" dxfId="18965" priority="29607" operator="lessThan">
      <formula>0</formula>
    </cfRule>
    <cfRule type="cellIs" dxfId="18964" priority="29608" operator="lessThan">
      <formula>0</formula>
    </cfRule>
  </conditionalFormatting>
  <conditionalFormatting sqref="I1401">
    <cfRule type="expression" dxfId="18963" priority="29606">
      <formula>$I1401=0</formula>
    </cfRule>
  </conditionalFormatting>
  <conditionalFormatting sqref="J1401">
    <cfRule type="expression" dxfId="18962" priority="29605">
      <formula>$I1401=0</formula>
    </cfRule>
  </conditionalFormatting>
  <conditionalFormatting sqref="K1401">
    <cfRule type="expression" dxfId="18961" priority="29602">
      <formula>$I1401=0</formula>
    </cfRule>
  </conditionalFormatting>
  <conditionalFormatting sqref="M1401">
    <cfRule type="expression" dxfId="18960" priority="29598">
      <formula>$I1401=0</formula>
    </cfRule>
  </conditionalFormatting>
  <conditionalFormatting sqref="N1401:P1401">
    <cfRule type="expression" dxfId="18959" priority="29597">
      <formula>$I1401=0</formula>
    </cfRule>
  </conditionalFormatting>
  <conditionalFormatting sqref="O1401:P1401">
    <cfRule type="cellIs" dxfId="18958" priority="29595" operator="lessThan">
      <formula>0</formula>
    </cfRule>
    <cfRule type="cellIs" dxfId="18957" priority="29596" operator="lessThan">
      <formula>0</formula>
    </cfRule>
  </conditionalFormatting>
  <conditionalFormatting sqref="Q1401">
    <cfRule type="expression" dxfId="18956" priority="29594">
      <formula>$I1401=0</formula>
    </cfRule>
  </conditionalFormatting>
  <conditionalFormatting sqref="R1401:T1401">
    <cfRule type="expression" dxfId="18955" priority="29593">
      <formula>$I1401=0</formula>
    </cfRule>
  </conditionalFormatting>
  <conditionalFormatting sqref="S1401:T1401">
    <cfRule type="cellIs" dxfId="18954" priority="29591" operator="lessThan">
      <formula>0</formula>
    </cfRule>
    <cfRule type="cellIs" dxfId="18953" priority="29592" operator="lessThan">
      <formula>0</formula>
    </cfRule>
  </conditionalFormatting>
  <conditionalFormatting sqref="U1401">
    <cfRule type="expression" dxfId="18952" priority="29590">
      <formula>$I1401=0</formula>
    </cfRule>
  </conditionalFormatting>
  <conditionalFormatting sqref="B1402">
    <cfRule type="expression" dxfId="18951" priority="29589">
      <formula>$I1402=0</formula>
    </cfRule>
  </conditionalFormatting>
  <conditionalFormatting sqref="F1402">
    <cfRule type="expression" dxfId="18950" priority="29588">
      <formula>$I1402=0</formula>
    </cfRule>
  </conditionalFormatting>
  <conditionalFormatting sqref="I1402">
    <cfRule type="expression" dxfId="18949" priority="29587">
      <formula>$I1402=0</formula>
    </cfRule>
  </conditionalFormatting>
  <conditionalFormatting sqref="K1402">
    <cfRule type="expression" dxfId="18948" priority="29586">
      <formula>$I1402=0</formula>
    </cfRule>
  </conditionalFormatting>
  <conditionalFormatting sqref="M1402">
    <cfRule type="expression" dxfId="18947" priority="29585">
      <formula>$I1402=0</formula>
    </cfRule>
  </conditionalFormatting>
  <conditionalFormatting sqref="Q1402">
    <cfRule type="expression" dxfId="18946" priority="29584">
      <formula>$I1402=0</formula>
    </cfRule>
  </conditionalFormatting>
  <conditionalFormatting sqref="U1402">
    <cfRule type="expression" dxfId="18945" priority="29583">
      <formula>$I1402=0</formula>
    </cfRule>
  </conditionalFormatting>
  <conditionalFormatting sqref="B1403">
    <cfRule type="expression" dxfId="18944" priority="29579">
      <formula>$I1403=0</formula>
    </cfRule>
  </conditionalFormatting>
  <conditionalFormatting sqref="C1403:E1403">
    <cfRule type="expression" dxfId="18943" priority="29578">
      <formula>$I1403=0</formula>
    </cfRule>
  </conditionalFormatting>
  <conditionalFormatting sqref="D1403:E1403">
    <cfRule type="cellIs" dxfId="18942" priority="29576" operator="lessThan">
      <formula>0</formula>
    </cfRule>
    <cfRule type="cellIs" dxfId="18941" priority="29577" operator="lessThan">
      <formula>0</formula>
    </cfRule>
  </conditionalFormatting>
  <conditionalFormatting sqref="F1403">
    <cfRule type="expression" dxfId="18940" priority="29575">
      <formula>$I1403=0</formula>
    </cfRule>
  </conditionalFormatting>
  <conditionalFormatting sqref="G1403:H1403">
    <cfRule type="cellIs" dxfId="18939" priority="29572" operator="lessThan">
      <formula>0</formula>
    </cfRule>
    <cfRule type="cellIs" dxfId="18938" priority="29573" operator="lessThan">
      <formula>0</formula>
    </cfRule>
  </conditionalFormatting>
  <conditionalFormatting sqref="I1403">
    <cfRule type="expression" dxfId="18937" priority="29571">
      <formula>$I1403=0</formula>
    </cfRule>
  </conditionalFormatting>
  <conditionalFormatting sqref="J1403">
    <cfRule type="expression" dxfId="18936" priority="29570">
      <formula>$I1403=0</formula>
    </cfRule>
  </conditionalFormatting>
  <conditionalFormatting sqref="K1403">
    <cfRule type="expression" dxfId="18935" priority="29567">
      <formula>$I1403=0</formula>
    </cfRule>
  </conditionalFormatting>
  <conditionalFormatting sqref="M1403">
    <cfRule type="expression" dxfId="18934" priority="29563">
      <formula>$I1403=0</formula>
    </cfRule>
  </conditionalFormatting>
  <conditionalFormatting sqref="N1403:P1403">
    <cfRule type="expression" dxfId="18933" priority="29562">
      <formula>$I1403=0</formula>
    </cfRule>
  </conditionalFormatting>
  <conditionalFormatting sqref="O1403:P1403">
    <cfRule type="cellIs" dxfId="18932" priority="29560" operator="lessThan">
      <formula>0</formula>
    </cfRule>
    <cfRule type="cellIs" dxfId="18931" priority="29561" operator="lessThan">
      <formula>0</formula>
    </cfRule>
  </conditionalFormatting>
  <conditionalFormatting sqref="Q1403">
    <cfRule type="expression" dxfId="18930" priority="29559">
      <formula>$I1403=0</formula>
    </cfRule>
  </conditionalFormatting>
  <conditionalFormatting sqref="R1403:T1403">
    <cfRule type="expression" dxfId="18929" priority="29558">
      <formula>$I1403=0</formula>
    </cfRule>
  </conditionalFormatting>
  <conditionalFormatting sqref="S1403:T1403">
    <cfRule type="cellIs" dxfId="18928" priority="29556" operator="lessThan">
      <formula>0</formula>
    </cfRule>
    <cfRule type="cellIs" dxfId="18927" priority="29557" operator="lessThan">
      <formula>0</formula>
    </cfRule>
  </conditionalFormatting>
  <conditionalFormatting sqref="U1403">
    <cfRule type="expression" dxfId="18926" priority="29555">
      <formula>$I1403=0</formula>
    </cfRule>
  </conditionalFormatting>
  <conditionalFormatting sqref="B1404">
    <cfRule type="expression" dxfId="18925" priority="29554">
      <formula>$I1404=0</formula>
    </cfRule>
  </conditionalFormatting>
  <conditionalFormatting sqref="F1404">
    <cfRule type="expression" dxfId="18924" priority="29553">
      <formula>$I1404=0</formula>
    </cfRule>
  </conditionalFormatting>
  <conditionalFormatting sqref="I1404">
    <cfRule type="expression" dxfId="18923" priority="29552">
      <formula>$I1404=0</formula>
    </cfRule>
  </conditionalFormatting>
  <conditionalFormatting sqref="K1404">
    <cfRule type="expression" dxfId="18922" priority="29551">
      <formula>$I1404=0</formula>
    </cfRule>
  </conditionalFormatting>
  <conditionalFormatting sqref="M1404">
    <cfRule type="expression" dxfId="18921" priority="29550">
      <formula>$I1404=0</formula>
    </cfRule>
  </conditionalFormatting>
  <conditionalFormatting sqref="Q1404">
    <cfRule type="expression" dxfId="18920" priority="29549">
      <formula>$I1404=0</formula>
    </cfRule>
  </conditionalFormatting>
  <conditionalFormatting sqref="U1404">
    <cfRule type="expression" dxfId="18919" priority="29548">
      <formula>$I1404=0</formula>
    </cfRule>
  </conditionalFormatting>
  <conditionalFormatting sqref="B1405">
    <cfRule type="expression" dxfId="18918" priority="29544">
      <formula>$I1405=0</formula>
    </cfRule>
  </conditionalFormatting>
  <conditionalFormatting sqref="C1405:E1405">
    <cfRule type="expression" dxfId="18917" priority="29543">
      <formula>$I1405=0</formula>
    </cfRule>
  </conditionalFormatting>
  <conditionalFormatting sqref="D1405:E1405">
    <cfRule type="cellIs" dxfId="18916" priority="29541" operator="lessThan">
      <formula>0</formula>
    </cfRule>
    <cfRule type="cellIs" dxfId="18915" priority="29542" operator="lessThan">
      <formula>0</formula>
    </cfRule>
  </conditionalFormatting>
  <conditionalFormatting sqref="F1405">
    <cfRule type="expression" dxfId="18914" priority="29540">
      <formula>$I1405=0</formula>
    </cfRule>
  </conditionalFormatting>
  <conditionalFormatting sqref="G1405:H1405">
    <cfRule type="cellIs" dxfId="18913" priority="29537" operator="lessThan">
      <formula>0</formula>
    </cfRule>
    <cfRule type="cellIs" dxfId="18912" priority="29538" operator="lessThan">
      <formula>0</formula>
    </cfRule>
  </conditionalFormatting>
  <conditionalFormatting sqref="I1405">
    <cfRule type="expression" dxfId="18911" priority="29536">
      <formula>$I1405=0</formula>
    </cfRule>
  </conditionalFormatting>
  <conditionalFormatting sqref="J1405">
    <cfRule type="expression" dxfId="18910" priority="29535">
      <formula>$I1405=0</formula>
    </cfRule>
  </conditionalFormatting>
  <conditionalFormatting sqref="K1405">
    <cfRule type="expression" dxfId="18909" priority="29532">
      <formula>$I1405=0</formula>
    </cfRule>
  </conditionalFormatting>
  <conditionalFormatting sqref="M1405">
    <cfRule type="expression" dxfId="18908" priority="29528">
      <formula>$I1405=0</formula>
    </cfRule>
  </conditionalFormatting>
  <conditionalFormatting sqref="N1405:P1405">
    <cfRule type="expression" dxfId="18907" priority="29527">
      <formula>$I1405=0</formula>
    </cfRule>
  </conditionalFormatting>
  <conditionalFormatting sqref="O1405:P1405">
    <cfRule type="cellIs" dxfId="18906" priority="29525" operator="lessThan">
      <formula>0</formula>
    </cfRule>
    <cfRule type="cellIs" dxfId="18905" priority="29526" operator="lessThan">
      <formula>0</formula>
    </cfRule>
  </conditionalFormatting>
  <conditionalFormatting sqref="Q1405">
    <cfRule type="expression" dxfId="18904" priority="29524">
      <formula>$I1405=0</formula>
    </cfRule>
  </conditionalFormatting>
  <conditionalFormatting sqref="R1405:T1405">
    <cfRule type="expression" dxfId="18903" priority="29523">
      <formula>$I1405=0</formula>
    </cfRule>
  </conditionalFormatting>
  <conditionalFormatting sqref="S1405:T1405">
    <cfRule type="cellIs" dxfId="18902" priority="29521" operator="lessThan">
      <formula>0</formula>
    </cfRule>
    <cfRule type="cellIs" dxfId="18901" priority="29522" operator="lessThan">
      <formula>0</formula>
    </cfRule>
  </conditionalFormatting>
  <conditionalFormatting sqref="U1405">
    <cfRule type="expression" dxfId="18900" priority="29520">
      <formula>$I1405=0</formula>
    </cfRule>
  </conditionalFormatting>
  <conditionalFormatting sqref="B1406">
    <cfRule type="expression" dxfId="18899" priority="29519">
      <formula>$I1406=0</formula>
    </cfRule>
  </conditionalFormatting>
  <conditionalFormatting sqref="F1406">
    <cfRule type="expression" dxfId="18898" priority="29518">
      <formula>$I1406=0</formula>
    </cfRule>
  </conditionalFormatting>
  <conditionalFormatting sqref="I1406">
    <cfRule type="expression" dxfId="18897" priority="29517">
      <formula>$I1406=0</formula>
    </cfRule>
  </conditionalFormatting>
  <conditionalFormatting sqref="K1406">
    <cfRule type="expression" dxfId="18896" priority="29516">
      <formula>$I1406=0</formula>
    </cfRule>
  </conditionalFormatting>
  <conditionalFormatting sqref="M1406">
    <cfRule type="expression" dxfId="18895" priority="29515">
      <formula>$I1406=0</formula>
    </cfRule>
  </conditionalFormatting>
  <conditionalFormatting sqref="Q1406">
    <cfRule type="expression" dxfId="18894" priority="29514">
      <formula>$I1406=0</formula>
    </cfRule>
  </conditionalFormatting>
  <conditionalFormatting sqref="U1406">
    <cfRule type="expression" dxfId="18893" priority="29513">
      <formula>$I1406=0</formula>
    </cfRule>
  </conditionalFormatting>
  <conditionalFormatting sqref="B1407">
    <cfRule type="expression" dxfId="18892" priority="29509">
      <formula>$I1407=0</formula>
    </cfRule>
  </conditionalFormatting>
  <conditionalFormatting sqref="C1407:E1407">
    <cfRule type="expression" dxfId="18891" priority="29508">
      <formula>$I1407=0</formula>
    </cfRule>
  </conditionalFormatting>
  <conditionalFormatting sqref="D1407:E1407">
    <cfRule type="cellIs" dxfId="18890" priority="29506" operator="lessThan">
      <formula>0</formula>
    </cfRule>
    <cfRule type="cellIs" dxfId="18889" priority="29507" operator="lessThan">
      <formula>0</formula>
    </cfRule>
  </conditionalFormatting>
  <conditionalFormatting sqref="F1407">
    <cfRule type="expression" dxfId="18888" priority="29505">
      <formula>$I1407=0</formula>
    </cfRule>
  </conditionalFormatting>
  <conditionalFormatting sqref="G1407:H1407">
    <cfRule type="cellIs" dxfId="18887" priority="29502" operator="lessThan">
      <formula>0</formula>
    </cfRule>
    <cfRule type="cellIs" dxfId="18886" priority="29503" operator="lessThan">
      <formula>0</formula>
    </cfRule>
  </conditionalFormatting>
  <conditionalFormatting sqref="I1407">
    <cfRule type="expression" dxfId="18885" priority="29501">
      <formula>$I1407=0</formula>
    </cfRule>
  </conditionalFormatting>
  <conditionalFormatting sqref="J1407">
    <cfRule type="expression" dxfId="18884" priority="29500">
      <formula>$I1407=0</formula>
    </cfRule>
  </conditionalFormatting>
  <conditionalFormatting sqref="K1407">
    <cfRule type="expression" dxfId="18883" priority="29497">
      <formula>$I1407=0</formula>
    </cfRule>
  </conditionalFormatting>
  <conditionalFormatting sqref="M1407">
    <cfRule type="expression" dxfId="18882" priority="29493">
      <formula>$I1407=0</formula>
    </cfRule>
  </conditionalFormatting>
  <conditionalFormatting sqref="N1407:P1407">
    <cfRule type="expression" dxfId="18881" priority="29492">
      <formula>$I1407=0</formula>
    </cfRule>
  </conditionalFormatting>
  <conditionalFormatting sqref="O1407:P1407">
    <cfRule type="cellIs" dxfId="18880" priority="29490" operator="lessThan">
      <formula>0</formula>
    </cfRule>
    <cfRule type="cellIs" dxfId="18879" priority="29491" operator="lessThan">
      <formula>0</formula>
    </cfRule>
  </conditionalFormatting>
  <conditionalFormatting sqref="Q1407">
    <cfRule type="expression" dxfId="18878" priority="29489">
      <formula>$I1407=0</formula>
    </cfRule>
  </conditionalFormatting>
  <conditionalFormatting sqref="R1407:T1407">
    <cfRule type="expression" dxfId="18877" priority="29488">
      <formula>$I1407=0</formula>
    </cfRule>
  </conditionalFormatting>
  <conditionalFormatting sqref="S1407:T1407">
    <cfRule type="cellIs" dxfId="18876" priority="29486" operator="lessThan">
      <formula>0</formula>
    </cfRule>
    <cfRule type="cellIs" dxfId="18875" priority="29487" operator="lessThan">
      <formula>0</formula>
    </cfRule>
  </conditionalFormatting>
  <conditionalFormatting sqref="U1407">
    <cfRule type="expression" dxfId="18874" priority="29485">
      <formula>$I1407=0</formula>
    </cfRule>
  </conditionalFormatting>
  <conditionalFormatting sqref="B1408">
    <cfRule type="expression" dxfId="18873" priority="29484">
      <formula>$I1408=0</formula>
    </cfRule>
  </conditionalFormatting>
  <conditionalFormatting sqref="F1408">
    <cfRule type="expression" dxfId="18872" priority="29483">
      <formula>$I1408=0</formula>
    </cfRule>
  </conditionalFormatting>
  <conditionalFormatting sqref="I1408">
    <cfRule type="expression" dxfId="18871" priority="29482">
      <formula>$I1408=0</formula>
    </cfRule>
  </conditionalFormatting>
  <conditionalFormatting sqref="K1408">
    <cfRule type="expression" dxfId="18870" priority="29481">
      <formula>$I1408=0</formula>
    </cfRule>
  </conditionalFormatting>
  <conditionalFormatting sqref="M1408">
    <cfRule type="expression" dxfId="18869" priority="29480">
      <formula>$I1408=0</formula>
    </cfRule>
  </conditionalFormatting>
  <conditionalFormatting sqref="Q1408">
    <cfRule type="expression" dxfId="18868" priority="29479">
      <formula>$I1408=0</formula>
    </cfRule>
  </conditionalFormatting>
  <conditionalFormatting sqref="U1408">
    <cfRule type="expression" dxfId="18867" priority="29478">
      <formula>$I1408=0</formula>
    </cfRule>
  </conditionalFormatting>
  <conditionalFormatting sqref="B1409">
    <cfRule type="expression" dxfId="18866" priority="29474">
      <formula>$I1409=0</formula>
    </cfRule>
  </conditionalFormatting>
  <conditionalFormatting sqref="C1409:E1409">
    <cfRule type="expression" dxfId="18865" priority="29473">
      <formula>$I1409=0</formula>
    </cfRule>
  </conditionalFormatting>
  <conditionalFormatting sqref="D1409:E1409">
    <cfRule type="cellIs" dxfId="18864" priority="29471" operator="lessThan">
      <formula>0</formula>
    </cfRule>
    <cfRule type="cellIs" dxfId="18863" priority="29472" operator="lessThan">
      <formula>0</formula>
    </cfRule>
  </conditionalFormatting>
  <conditionalFormatting sqref="F1409">
    <cfRule type="expression" dxfId="18862" priority="29470">
      <formula>$I1409=0</formula>
    </cfRule>
  </conditionalFormatting>
  <conditionalFormatting sqref="G1409:H1409">
    <cfRule type="cellIs" dxfId="18861" priority="29467" operator="lessThan">
      <formula>0</formula>
    </cfRule>
    <cfRule type="cellIs" dxfId="18860" priority="29468" operator="lessThan">
      <formula>0</formula>
    </cfRule>
  </conditionalFormatting>
  <conditionalFormatting sqref="I1409">
    <cfRule type="expression" dxfId="18859" priority="29466">
      <formula>$I1409=0</formula>
    </cfRule>
  </conditionalFormatting>
  <conditionalFormatting sqref="J1409">
    <cfRule type="expression" dxfId="18858" priority="29465">
      <formula>$I1409=0</formula>
    </cfRule>
  </conditionalFormatting>
  <conditionalFormatting sqref="K1409">
    <cfRule type="expression" dxfId="18857" priority="29462">
      <formula>$I1409=0</formula>
    </cfRule>
  </conditionalFormatting>
  <conditionalFormatting sqref="M1409">
    <cfRule type="expression" dxfId="18856" priority="29458">
      <formula>$I1409=0</formula>
    </cfRule>
  </conditionalFormatting>
  <conditionalFormatting sqref="N1409:P1409">
    <cfRule type="expression" dxfId="18855" priority="29457">
      <formula>$I1409=0</formula>
    </cfRule>
  </conditionalFormatting>
  <conditionalFormatting sqref="O1409:P1409">
    <cfRule type="cellIs" dxfId="18854" priority="29455" operator="lessThan">
      <formula>0</formula>
    </cfRule>
    <cfRule type="cellIs" dxfId="18853" priority="29456" operator="lessThan">
      <formula>0</formula>
    </cfRule>
  </conditionalFormatting>
  <conditionalFormatting sqref="Q1409">
    <cfRule type="expression" dxfId="18852" priority="29454">
      <formula>$I1409=0</formula>
    </cfRule>
  </conditionalFormatting>
  <conditionalFormatting sqref="R1409:T1409">
    <cfRule type="expression" dxfId="18851" priority="29453">
      <formula>$I1409=0</formula>
    </cfRule>
  </conditionalFormatting>
  <conditionalFormatting sqref="S1409:T1409">
    <cfRule type="cellIs" dxfId="18850" priority="29451" operator="lessThan">
      <formula>0</formula>
    </cfRule>
    <cfRule type="cellIs" dxfId="18849" priority="29452" operator="lessThan">
      <formula>0</formula>
    </cfRule>
  </conditionalFormatting>
  <conditionalFormatting sqref="U1409">
    <cfRule type="expression" dxfId="18848" priority="29450">
      <formula>$I1409=0</formula>
    </cfRule>
  </conditionalFormatting>
  <conditionalFormatting sqref="B1410">
    <cfRule type="expression" dxfId="18847" priority="29449">
      <formula>$I1410=0</formula>
    </cfRule>
  </conditionalFormatting>
  <conditionalFormatting sqref="F1410">
    <cfRule type="expression" dxfId="18846" priority="29448">
      <formula>$I1410=0</formula>
    </cfRule>
  </conditionalFormatting>
  <conditionalFormatting sqref="I1410">
    <cfRule type="expression" dxfId="18845" priority="29447">
      <formula>$I1410=0</formula>
    </cfRule>
  </conditionalFormatting>
  <conditionalFormatting sqref="K1410">
    <cfRule type="expression" dxfId="18844" priority="29446">
      <formula>$I1410=0</formula>
    </cfRule>
  </conditionalFormatting>
  <conditionalFormatting sqref="M1410">
    <cfRule type="expression" dxfId="18843" priority="29445">
      <formula>$I1410=0</formula>
    </cfRule>
  </conditionalFormatting>
  <conditionalFormatting sqref="Q1410">
    <cfRule type="expression" dxfId="18842" priority="29444">
      <formula>$I1410=0</formula>
    </cfRule>
  </conditionalFormatting>
  <conditionalFormatting sqref="U1410">
    <cfRule type="expression" dxfId="18841" priority="29443">
      <formula>$I1410=0</formula>
    </cfRule>
  </conditionalFormatting>
  <conditionalFormatting sqref="B1411">
    <cfRule type="expression" dxfId="18840" priority="29439">
      <formula>$I1411=0</formula>
    </cfRule>
  </conditionalFormatting>
  <conditionalFormatting sqref="C1411:E1411">
    <cfRule type="expression" dxfId="18839" priority="29438">
      <formula>$I1411=0</formula>
    </cfRule>
  </conditionalFormatting>
  <conditionalFormatting sqref="D1411:E1411">
    <cfRule type="cellIs" dxfId="18838" priority="29436" operator="lessThan">
      <formula>0</formula>
    </cfRule>
    <cfRule type="cellIs" dxfId="18837" priority="29437" operator="lessThan">
      <formula>0</formula>
    </cfRule>
  </conditionalFormatting>
  <conditionalFormatting sqref="F1411">
    <cfRule type="expression" dxfId="18836" priority="29435">
      <formula>$I1411=0</formula>
    </cfRule>
  </conditionalFormatting>
  <conditionalFormatting sqref="G1411:H1411">
    <cfRule type="cellIs" dxfId="18835" priority="29432" operator="lessThan">
      <formula>0</formula>
    </cfRule>
    <cfRule type="cellIs" dxfId="18834" priority="29433" operator="lessThan">
      <formula>0</formula>
    </cfRule>
  </conditionalFormatting>
  <conditionalFormatting sqref="I1411">
    <cfRule type="expression" dxfId="18833" priority="29431">
      <formula>$I1411=0</formula>
    </cfRule>
  </conditionalFormatting>
  <conditionalFormatting sqref="J1411">
    <cfRule type="expression" dxfId="18832" priority="29430">
      <formula>$I1411=0</formula>
    </cfRule>
  </conditionalFormatting>
  <conditionalFormatting sqref="K1411">
    <cfRule type="expression" dxfId="18831" priority="29427">
      <formula>$I1411=0</formula>
    </cfRule>
  </conditionalFormatting>
  <conditionalFormatting sqref="M1411">
    <cfRule type="expression" dxfId="18830" priority="29423">
      <formula>$I1411=0</formula>
    </cfRule>
  </conditionalFormatting>
  <conditionalFormatting sqref="N1411:P1411">
    <cfRule type="expression" dxfId="18829" priority="29422">
      <formula>$I1411=0</formula>
    </cfRule>
  </conditionalFormatting>
  <conditionalFormatting sqref="O1411:P1411">
    <cfRule type="cellIs" dxfId="18828" priority="29420" operator="lessThan">
      <formula>0</formula>
    </cfRule>
    <cfRule type="cellIs" dxfId="18827" priority="29421" operator="lessThan">
      <formula>0</formula>
    </cfRule>
  </conditionalFormatting>
  <conditionalFormatting sqref="Q1411">
    <cfRule type="expression" dxfId="18826" priority="29419">
      <formula>$I1411=0</formula>
    </cfRule>
  </conditionalFormatting>
  <conditionalFormatting sqref="R1411:T1411">
    <cfRule type="expression" dxfId="18825" priority="29418">
      <formula>$I1411=0</formula>
    </cfRule>
  </conditionalFormatting>
  <conditionalFormatting sqref="S1411:T1411">
    <cfRule type="cellIs" dxfId="18824" priority="29416" operator="lessThan">
      <formula>0</formula>
    </cfRule>
    <cfRule type="cellIs" dxfId="18823" priority="29417" operator="lessThan">
      <formula>0</formula>
    </cfRule>
  </conditionalFormatting>
  <conditionalFormatting sqref="U1411">
    <cfRule type="expression" dxfId="18822" priority="29415">
      <formula>$I1411=0</formula>
    </cfRule>
  </conditionalFormatting>
  <conditionalFormatting sqref="B1412">
    <cfRule type="expression" dxfId="18821" priority="29414">
      <formula>$I1412=0</formula>
    </cfRule>
  </conditionalFormatting>
  <conditionalFormatting sqref="F1412">
    <cfRule type="expression" dxfId="18820" priority="29413">
      <formula>$I1412=0</formula>
    </cfRule>
  </conditionalFormatting>
  <conditionalFormatting sqref="I1412">
    <cfRule type="expression" dxfId="18819" priority="29412">
      <formula>$I1412=0</formula>
    </cfRule>
  </conditionalFormatting>
  <conditionalFormatting sqref="K1412">
    <cfRule type="expression" dxfId="18818" priority="29411">
      <formula>$I1412=0</formula>
    </cfRule>
  </conditionalFormatting>
  <conditionalFormatting sqref="M1412">
    <cfRule type="expression" dxfId="18817" priority="29410">
      <formula>$I1412=0</formula>
    </cfRule>
  </conditionalFormatting>
  <conditionalFormatting sqref="Q1412">
    <cfRule type="expression" dxfId="18816" priority="29409">
      <formula>$I1412=0</formula>
    </cfRule>
  </conditionalFormatting>
  <conditionalFormatting sqref="U1412">
    <cfRule type="expression" dxfId="18815" priority="29408">
      <formula>$I1412=0</formula>
    </cfRule>
  </conditionalFormatting>
  <conditionalFormatting sqref="B1413">
    <cfRule type="expression" dxfId="18814" priority="29404">
      <formula>$I1413=0</formula>
    </cfRule>
  </conditionalFormatting>
  <conditionalFormatting sqref="C1413:E1413">
    <cfRule type="expression" dxfId="18813" priority="29403">
      <formula>$I1413=0</formula>
    </cfRule>
  </conditionalFormatting>
  <conditionalFormatting sqref="D1413:E1413">
    <cfRule type="cellIs" dxfId="18812" priority="29401" operator="lessThan">
      <formula>0</formula>
    </cfRule>
    <cfRule type="cellIs" dxfId="18811" priority="29402" operator="lessThan">
      <formula>0</formula>
    </cfRule>
  </conditionalFormatting>
  <conditionalFormatting sqref="F1413">
    <cfRule type="expression" dxfId="18810" priority="29400">
      <formula>$I1413=0</formula>
    </cfRule>
  </conditionalFormatting>
  <conditionalFormatting sqref="G1413:H1413">
    <cfRule type="cellIs" dxfId="18809" priority="29397" operator="lessThan">
      <formula>0</formula>
    </cfRule>
    <cfRule type="cellIs" dxfId="18808" priority="29398" operator="lessThan">
      <formula>0</formula>
    </cfRule>
  </conditionalFormatting>
  <conditionalFormatting sqref="I1413">
    <cfRule type="expression" dxfId="18807" priority="29396">
      <formula>$I1413=0</formula>
    </cfRule>
  </conditionalFormatting>
  <conditionalFormatting sqref="J1413">
    <cfRule type="expression" dxfId="18806" priority="29395">
      <formula>$I1413=0</formula>
    </cfRule>
  </conditionalFormatting>
  <conditionalFormatting sqref="K1413">
    <cfRule type="expression" dxfId="18805" priority="29392">
      <formula>$I1413=0</formula>
    </cfRule>
  </conditionalFormatting>
  <conditionalFormatting sqref="M1413">
    <cfRule type="expression" dxfId="18804" priority="29388">
      <formula>$I1413=0</formula>
    </cfRule>
  </conditionalFormatting>
  <conditionalFormatting sqref="N1413:P1413">
    <cfRule type="expression" dxfId="18803" priority="29387">
      <formula>$I1413=0</formula>
    </cfRule>
  </conditionalFormatting>
  <conditionalFormatting sqref="O1413:P1413">
    <cfRule type="cellIs" dxfId="18802" priority="29385" operator="lessThan">
      <formula>0</formula>
    </cfRule>
    <cfRule type="cellIs" dxfId="18801" priority="29386" operator="lessThan">
      <formula>0</formula>
    </cfRule>
  </conditionalFormatting>
  <conditionalFormatting sqref="Q1413">
    <cfRule type="expression" dxfId="18800" priority="29384">
      <formula>$I1413=0</formula>
    </cfRule>
  </conditionalFormatting>
  <conditionalFormatting sqref="R1413:T1413">
    <cfRule type="expression" dxfId="18799" priority="29383">
      <formula>$I1413=0</formula>
    </cfRule>
  </conditionalFormatting>
  <conditionalFormatting sqref="S1413:T1413">
    <cfRule type="cellIs" dxfId="18798" priority="29381" operator="lessThan">
      <formula>0</formula>
    </cfRule>
    <cfRule type="cellIs" dxfId="18797" priority="29382" operator="lessThan">
      <formula>0</formula>
    </cfRule>
  </conditionalFormatting>
  <conditionalFormatting sqref="U1413">
    <cfRule type="expression" dxfId="18796" priority="29380">
      <formula>$I1413=0</formula>
    </cfRule>
  </conditionalFormatting>
  <conditionalFormatting sqref="B1414">
    <cfRule type="expression" dxfId="18795" priority="29379">
      <formula>$I1414=0</formula>
    </cfRule>
  </conditionalFormatting>
  <conditionalFormatting sqref="F1414">
    <cfRule type="expression" dxfId="18794" priority="29378">
      <formula>$I1414=0</formula>
    </cfRule>
  </conditionalFormatting>
  <conditionalFormatting sqref="I1414">
    <cfRule type="expression" dxfId="18793" priority="29377">
      <formula>$I1414=0</formula>
    </cfRule>
  </conditionalFormatting>
  <conditionalFormatting sqref="K1414">
    <cfRule type="expression" dxfId="18792" priority="29376">
      <formula>$I1414=0</formula>
    </cfRule>
  </conditionalFormatting>
  <conditionalFormatting sqref="M1414">
    <cfRule type="expression" dxfId="18791" priority="29375">
      <formula>$I1414=0</formula>
    </cfRule>
  </conditionalFormatting>
  <conditionalFormatting sqref="Q1414">
    <cfRule type="expression" dxfId="18790" priority="29374">
      <formula>$I1414=0</formula>
    </cfRule>
  </conditionalFormatting>
  <conditionalFormatting sqref="U1414">
    <cfRule type="expression" dxfId="18789" priority="29373">
      <formula>$I1414=0</formula>
    </cfRule>
  </conditionalFormatting>
  <conditionalFormatting sqref="B1415">
    <cfRule type="expression" dxfId="18788" priority="29369">
      <formula>$I1415=0</formula>
    </cfRule>
  </conditionalFormatting>
  <conditionalFormatting sqref="C1415:E1415">
    <cfRule type="expression" dxfId="18787" priority="29368">
      <formula>$I1415=0</formula>
    </cfRule>
  </conditionalFormatting>
  <conditionalFormatting sqref="D1415:E1415">
    <cfRule type="cellIs" dxfId="18786" priority="29366" operator="lessThan">
      <formula>0</formula>
    </cfRule>
    <cfRule type="cellIs" dxfId="18785" priority="29367" operator="lessThan">
      <formula>0</formula>
    </cfRule>
  </conditionalFormatting>
  <conditionalFormatting sqref="F1415">
    <cfRule type="expression" dxfId="18784" priority="29365">
      <formula>$I1415=0</formula>
    </cfRule>
  </conditionalFormatting>
  <conditionalFormatting sqref="G1415:H1415">
    <cfRule type="cellIs" dxfId="18783" priority="29362" operator="lessThan">
      <formula>0</formula>
    </cfRule>
    <cfRule type="cellIs" dxfId="18782" priority="29363" operator="lessThan">
      <formula>0</formula>
    </cfRule>
  </conditionalFormatting>
  <conditionalFormatting sqref="I1415">
    <cfRule type="expression" dxfId="18781" priority="29361">
      <formula>$I1415=0</formula>
    </cfRule>
  </conditionalFormatting>
  <conditionalFormatting sqref="J1415">
    <cfRule type="expression" dxfId="18780" priority="29360">
      <formula>$I1415=0</formula>
    </cfRule>
  </conditionalFormatting>
  <conditionalFormatting sqref="K1415">
    <cfRule type="expression" dxfId="18779" priority="29357">
      <formula>$I1415=0</formula>
    </cfRule>
  </conditionalFormatting>
  <conditionalFormatting sqref="M1415">
    <cfRule type="expression" dxfId="18778" priority="29353">
      <formula>$I1415=0</formula>
    </cfRule>
  </conditionalFormatting>
  <conditionalFormatting sqref="N1415:P1415">
    <cfRule type="expression" dxfId="18777" priority="29352">
      <formula>$I1415=0</formula>
    </cfRule>
  </conditionalFormatting>
  <conditionalFormatting sqref="O1415:P1415">
    <cfRule type="cellIs" dxfId="18776" priority="29350" operator="lessThan">
      <formula>0</formula>
    </cfRule>
    <cfRule type="cellIs" dxfId="18775" priority="29351" operator="lessThan">
      <formula>0</formula>
    </cfRule>
  </conditionalFormatting>
  <conditionalFormatting sqref="Q1415">
    <cfRule type="expression" dxfId="18774" priority="29349">
      <formula>$I1415=0</formula>
    </cfRule>
  </conditionalFormatting>
  <conditionalFormatting sqref="R1415:T1415">
    <cfRule type="expression" dxfId="18773" priority="29348">
      <formula>$I1415=0</formula>
    </cfRule>
  </conditionalFormatting>
  <conditionalFormatting sqref="S1415:T1415">
    <cfRule type="cellIs" dxfId="18772" priority="29346" operator="lessThan">
      <formula>0</formula>
    </cfRule>
    <cfRule type="cellIs" dxfId="18771" priority="29347" operator="lessThan">
      <formula>0</formula>
    </cfRule>
  </conditionalFormatting>
  <conditionalFormatting sqref="U1415">
    <cfRule type="expression" dxfId="18770" priority="29345">
      <formula>$I1415=0</formula>
    </cfRule>
  </conditionalFormatting>
  <conditionalFormatting sqref="B1416">
    <cfRule type="expression" dxfId="18769" priority="29344">
      <formula>$I1416=0</formula>
    </cfRule>
  </conditionalFormatting>
  <conditionalFormatting sqref="F1416">
    <cfRule type="expression" dxfId="18768" priority="29343">
      <formula>$I1416=0</formula>
    </cfRule>
  </conditionalFormatting>
  <conditionalFormatting sqref="I1416">
    <cfRule type="expression" dxfId="18767" priority="29342">
      <formula>$I1416=0</formula>
    </cfRule>
  </conditionalFormatting>
  <conditionalFormatting sqref="K1416">
    <cfRule type="expression" dxfId="18766" priority="29341">
      <formula>$I1416=0</formula>
    </cfRule>
  </conditionalFormatting>
  <conditionalFormatting sqref="M1416">
    <cfRule type="expression" dxfId="18765" priority="29340">
      <formula>$I1416=0</formula>
    </cfRule>
  </conditionalFormatting>
  <conditionalFormatting sqref="Q1416">
    <cfRule type="expression" dxfId="18764" priority="29339">
      <formula>$I1416=0</formula>
    </cfRule>
  </conditionalFormatting>
  <conditionalFormatting sqref="U1416">
    <cfRule type="expression" dxfId="18763" priority="29338">
      <formula>$I1416=0</formula>
    </cfRule>
  </conditionalFormatting>
  <conditionalFormatting sqref="B1417">
    <cfRule type="expression" dxfId="18762" priority="29334">
      <formula>$I1417=0</formula>
    </cfRule>
  </conditionalFormatting>
  <conditionalFormatting sqref="C1417:E1417">
    <cfRule type="expression" dxfId="18761" priority="29333">
      <formula>$I1417=0</formula>
    </cfRule>
  </conditionalFormatting>
  <conditionalFormatting sqref="D1417:E1417">
    <cfRule type="cellIs" dxfId="18760" priority="29331" operator="lessThan">
      <formula>0</formula>
    </cfRule>
    <cfRule type="cellIs" dxfId="18759" priority="29332" operator="lessThan">
      <formula>0</formula>
    </cfRule>
  </conditionalFormatting>
  <conditionalFormatting sqref="F1417">
    <cfRule type="expression" dxfId="18758" priority="29330">
      <formula>$I1417=0</formula>
    </cfRule>
  </conditionalFormatting>
  <conditionalFormatting sqref="G1417:H1417">
    <cfRule type="cellIs" dxfId="18757" priority="29327" operator="lessThan">
      <formula>0</formula>
    </cfRule>
    <cfRule type="cellIs" dxfId="18756" priority="29328" operator="lessThan">
      <formula>0</formula>
    </cfRule>
  </conditionalFormatting>
  <conditionalFormatting sqref="I1417">
    <cfRule type="expression" dxfId="18755" priority="29326">
      <formula>$I1417=0</formula>
    </cfRule>
  </conditionalFormatting>
  <conditionalFormatting sqref="J1417">
    <cfRule type="expression" dxfId="18754" priority="29325">
      <formula>$I1417=0</formula>
    </cfRule>
  </conditionalFormatting>
  <conditionalFormatting sqref="K1417">
    <cfRule type="expression" dxfId="18753" priority="29322">
      <formula>$I1417=0</formula>
    </cfRule>
  </conditionalFormatting>
  <conditionalFormatting sqref="M1417">
    <cfRule type="expression" dxfId="18752" priority="29318">
      <formula>$I1417=0</formula>
    </cfRule>
  </conditionalFormatting>
  <conditionalFormatting sqref="N1417:P1417">
    <cfRule type="expression" dxfId="18751" priority="29317">
      <formula>$I1417=0</formula>
    </cfRule>
  </conditionalFormatting>
  <conditionalFormatting sqref="O1417:P1417">
    <cfRule type="cellIs" dxfId="18750" priority="29315" operator="lessThan">
      <formula>0</formula>
    </cfRule>
    <cfRule type="cellIs" dxfId="18749" priority="29316" operator="lessThan">
      <formula>0</formula>
    </cfRule>
  </conditionalFormatting>
  <conditionalFormatting sqref="Q1417">
    <cfRule type="expression" dxfId="18748" priority="29314">
      <formula>$I1417=0</formula>
    </cfRule>
  </conditionalFormatting>
  <conditionalFormatting sqref="R1417:T1417">
    <cfRule type="expression" dxfId="18747" priority="29313">
      <formula>$I1417=0</formula>
    </cfRule>
  </conditionalFormatting>
  <conditionalFormatting sqref="S1417:T1417">
    <cfRule type="cellIs" dxfId="18746" priority="29311" operator="lessThan">
      <formula>0</formula>
    </cfRule>
    <cfRule type="cellIs" dxfId="18745" priority="29312" operator="lessThan">
      <formula>0</formula>
    </cfRule>
  </conditionalFormatting>
  <conditionalFormatting sqref="U1417">
    <cfRule type="expression" dxfId="18744" priority="29310">
      <formula>$I1417=0</formula>
    </cfRule>
  </conditionalFormatting>
  <conditionalFormatting sqref="B1418">
    <cfRule type="expression" dxfId="18743" priority="29309">
      <formula>$I1418=0</formula>
    </cfRule>
  </conditionalFormatting>
  <conditionalFormatting sqref="F1418">
    <cfRule type="expression" dxfId="18742" priority="29308">
      <formula>$I1418=0</formula>
    </cfRule>
  </conditionalFormatting>
  <conditionalFormatting sqref="I1418">
    <cfRule type="expression" dxfId="18741" priority="29307">
      <formula>$I1418=0</formula>
    </cfRule>
  </conditionalFormatting>
  <conditionalFormatting sqref="K1418">
    <cfRule type="expression" dxfId="18740" priority="29306">
      <formula>$I1418=0</formula>
    </cfRule>
  </conditionalFormatting>
  <conditionalFormatting sqref="M1418">
    <cfRule type="expression" dxfId="18739" priority="29305">
      <formula>$I1418=0</formula>
    </cfRule>
  </conditionalFormatting>
  <conditionalFormatting sqref="Q1418">
    <cfRule type="expression" dxfId="18738" priority="29304">
      <formula>$I1418=0</formula>
    </cfRule>
  </conditionalFormatting>
  <conditionalFormatting sqref="U1418">
    <cfRule type="expression" dxfId="18737" priority="29303">
      <formula>$I1418=0</formula>
    </cfRule>
  </conditionalFormatting>
  <conditionalFormatting sqref="B1419">
    <cfRule type="expression" dxfId="18736" priority="29299">
      <formula>$I1419=0</formula>
    </cfRule>
  </conditionalFormatting>
  <conditionalFormatting sqref="C1419:E1419">
    <cfRule type="expression" dxfId="18735" priority="29298">
      <formula>$I1419=0</formula>
    </cfRule>
  </conditionalFormatting>
  <conditionalFormatting sqref="D1419:E1419">
    <cfRule type="cellIs" dxfId="18734" priority="29296" operator="lessThan">
      <formula>0</formula>
    </cfRule>
    <cfRule type="cellIs" dxfId="18733" priority="29297" operator="lessThan">
      <formula>0</formula>
    </cfRule>
  </conditionalFormatting>
  <conditionalFormatting sqref="F1419">
    <cfRule type="expression" dxfId="18732" priority="29295">
      <formula>$I1419=0</formula>
    </cfRule>
  </conditionalFormatting>
  <conditionalFormatting sqref="G1419:H1419">
    <cfRule type="cellIs" dxfId="18731" priority="29292" operator="lessThan">
      <formula>0</formula>
    </cfRule>
    <cfRule type="cellIs" dxfId="18730" priority="29293" operator="lessThan">
      <formula>0</formula>
    </cfRule>
  </conditionalFormatting>
  <conditionalFormatting sqref="I1419">
    <cfRule type="expression" dxfId="18729" priority="29291">
      <formula>$I1419=0</formula>
    </cfRule>
  </conditionalFormatting>
  <conditionalFormatting sqref="J1419">
    <cfRule type="expression" dxfId="18728" priority="29290">
      <formula>$I1419=0</formula>
    </cfRule>
  </conditionalFormatting>
  <conditionalFormatting sqref="K1419">
    <cfRule type="expression" dxfId="18727" priority="29287">
      <formula>$I1419=0</formula>
    </cfRule>
  </conditionalFormatting>
  <conditionalFormatting sqref="M1419">
    <cfRule type="expression" dxfId="18726" priority="29283">
      <formula>$I1419=0</formula>
    </cfRule>
  </conditionalFormatting>
  <conditionalFormatting sqref="N1419:P1419">
    <cfRule type="expression" dxfId="18725" priority="29282">
      <formula>$I1419=0</formula>
    </cfRule>
  </conditionalFormatting>
  <conditionalFormatting sqref="O1419:P1419">
    <cfRule type="cellIs" dxfId="18724" priority="29280" operator="lessThan">
      <formula>0</formula>
    </cfRule>
    <cfRule type="cellIs" dxfId="18723" priority="29281" operator="lessThan">
      <formula>0</formula>
    </cfRule>
  </conditionalFormatting>
  <conditionalFormatting sqref="Q1419">
    <cfRule type="expression" dxfId="18722" priority="29279">
      <formula>$I1419=0</formula>
    </cfRule>
  </conditionalFormatting>
  <conditionalFormatting sqref="R1419:T1419">
    <cfRule type="expression" dxfId="18721" priority="29278">
      <formula>$I1419=0</formula>
    </cfRule>
  </conditionalFormatting>
  <conditionalFormatting sqref="S1419:T1419">
    <cfRule type="cellIs" dxfId="18720" priority="29276" operator="lessThan">
      <formula>0</formula>
    </cfRule>
    <cfRule type="cellIs" dxfId="18719" priority="29277" operator="lessThan">
      <formula>0</formula>
    </cfRule>
  </conditionalFormatting>
  <conditionalFormatting sqref="U1419">
    <cfRule type="expression" dxfId="18718" priority="29275">
      <formula>$I1419=0</formula>
    </cfRule>
  </conditionalFormatting>
  <conditionalFormatting sqref="B1420">
    <cfRule type="expression" dxfId="18717" priority="29274">
      <formula>$I1420=0</formula>
    </cfRule>
  </conditionalFormatting>
  <conditionalFormatting sqref="F1420">
    <cfRule type="expression" dxfId="18716" priority="29273">
      <formula>$I1420=0</formula>
    </cfRule>
  </conditionalFormatting>
  <conditionalFormatting sqref="I1420">
    <cfRule type="expression" dxfId="18715" priority="29272">
      <formula>$I1420=0</formula>
    </cfRule>
  </conditionalFormatting>
  <conditionalFormatting sqref="K1420">
    <cfRule type="expression" dxfId="18714" priority="29271">
      <formula>$I1420=0</formula>
    </cfRule>
  </conditionalFormatting>
  <conditionalFormatting sqref="M1420">
    <cfRule type="expression" dxfId="18713" priority="29270">
      <formula>$I1420=0</formula>
    </cfRule>
  </conditionalFormatting>
  <conditionalFormatting sqref="Q1420">
    <cfRule type="expression" dxfId="18712" priority="29269">
      <formula>$I1420=0</formula>
    </cfRule>
  </conditionalFormatting>
  <conditionalFormatting sqref="U1420">
    <cfRule type="expression" dxfId="18711" priority="29268">
      <formula>$I1420=0</formula>
    </cfRule>
  </conditionalFormatting>
  <conditionalFormatting sqref="B1421">
    <cfRule type="expression" dxfId="18710" priority="29264">
      <formula>$I1421=0</formula>
    </cfRule>
  </conditionalFormatting>
  <conditionalFormatting sqref="C1421:E1421">
    <cfRule type="expression" dxfId="18709" priority="29263">
      <formula>$I1421=0</formula>
    </cfRule>
  </conditionalFormatting>
  <conditionalFormatting sqref="D1421:E1421">
    <cfRule type="cellIs" dxfId="18708" priority="29261" operator="lessThan">
      <formula>0</formula>
    </cfRule>
    <cfRule type="cellIs" dxfId="18707" priority="29262" operator="lessThan">
      <formula>0</formula>
    </cfRule>
  </conditionalFormatting>
  <conditionalFormatting sqref="F1421">
    <cfRule type="expression" dxfId="18706" priority="29260">
      <formula>$I1421=0</formula>
    </cfRule>
  </conditionalFormatting>
  <conditionalFormatting sqref="G1421:H1421">
    <cfRule type="cellIs" dxfId="18705" priority="29257" operator="lessThan">
      <formula>0</formula>
    </cfRule>
    <cfRule type="cellIs" dxfId="18704" priority="29258" operator="lessThan">
      <formula>0</formula>
    </cfRule>
  </conditionalFormatting>
  <conditionalFormatting sqref="I1421">
    <cfRule type="expression" dxfId="18703" priority="29256">
      <formula>$I1421=0</formula>
    </cfRule>
  </conditionalFormatting>
  <conditionalFormatting sqref="J1421">
    <cfRule type="expression" dxfId="18702" priority="29255">
      <formula>$I1421=0</formula>
    </cfRule>
  </conditionalFormatting>
  <conditionalFormatting sqref="K1421">
    <cfRule type="expression" dxfId="18701" priority="29252">
      <formula>$I1421=0</formula>
    </cfRule>
  </conditionalFormatting>
  <conditionalFormatting sqref="M1421">
    <cfRule type="expression" dxfId="18700" priority="29248">
      <formula>$I1421=0</formula>
    </cfRule>
  </conditionalFormatting>
  <conditionalFormatting sqref="N1421:P1421">
    <cfRule type="expression" dxfId="18699" priority="29247">
      <formula>$I1421=0</formula>
    </cfRule>
  </conditionalFormatting>
  <conditionalFormatting sqref="O1421:P1421">
    <cfRule type="cellIs" dxfId="18698" priority="29245" operator="lessThan">
      <formula>0</formula>
    </cfRule>
    <cfRule type="cellIs" dxfId="18697" priority="29246" operator="lessThan">
      <formula>0</formula>
    </cfRule>
  </conditionalFormatting>
  <conditionalFormatting sqref="Q1421">
    <cfRule type="expression" dxfId="18696" priority="29244">
      <formula>$I1421=0</formula>
    </cfRule>
  </conditionalFormatting>
  <conditionalFormatting sqref="R1421:T1421">
    <cfRule type="expression" dxfId="18695" priority="29243">
      <formula>$I1421=0</formula>
    </cfRule>
  </conditionalFormatting>
  <conditionalFormatting sqref="S1421:T1421">
    <cfRule type="cellIs" dxfId="18694" priority="29241" operator="lessThan">
      <formula>0</formula>
    </cfRule>
    <cfRule type="cellIs" dxfId="18693" priority="29242" operator="lessThan">
      <formula>0</formula>
    </cfRule>
  </conditionalFormatting>
  <conditionalFormatting sqref="U1421">
    <cfRule type="expression" dxfId="18692" priority="29240">
      <formula>$I1421=0</formula>
    </cfRule>
  </conditionalFormatting>
  <conditionalFormatting sqref="B1422">
    <cfRule type="expression" dxfId="18691" priority="29239">
      <formula>$I1422=0</formula>
    </cfRule>
  </conditionalFormatting>
  <conditionalFormatting sqref="F1422">
    <cfRule type="expression" dxfId="18690" priority="29238">
      <formula>$I1422=0</formula>
    </cfRule>
  </conditionalFormatting>
  <conditionalFormatting sqref="I1422">
    <cfRule type="expression" dxfId="18689" priority="29237">
      <formula>$I1422=0</formula>
    </cfRule>
  </conditionalFormatting>
  <conditionalFormatting sqref="K1422">
    <cfRule type="expression" dxfId="18688" priority="29236">
      <formula>$I1422=0</formula>
    </cfRule>
  </conditionalFormatting>
  <conditionalFormatting sqref="M1422">
    <cfRule type="expression" dxfId="18687" priority="29235">
      <formula>$I1422=0</formula>
    </cfRule>
  </conditionalFormatting>
  <conditionalFormatting sqref="Q1422">
    <cfRule type="expression" dxfId="18686" priority="29234">
      <formula>$I1422=0</formula>
    </cfRule>
  </conditionalFormatting>
  <conditionalFormatting sqref="U1422">
    <cfRule type="expression" dxfId="18685" priority="29233">
      <formula>$I1422=0</formula>
    </cfRule>
  </conditionalFormatting>
  <conditionalFormatting sqref="B1423">
    <cfRule type="expression" dxfId="18684" priority="29229">
      <formula>$I1423=0</formula>
    </cfRule>
  </conditionalFormatting>
  <conditionalFormatting sqref="C1423:E1423">
    <cfRule type="expression" dxfId="18683" priority="29228">
      <formula>$I1423=0</formula>
    </cfRule>
  </conditionalFormatting>
  <conditionalFormatting sqref="D1423:E1423">
    <cfRule type="cellIs" dxfId="18682" priority="29226" operator="lessThan">
      <formula>0</formula>
    </cfRule>
    <cfRule type="cellIs" dxfId="18681" priority="29227" operator="lessThan">
      <formula>0</formula>
    </cfRule>
  </conditionalFormatting>
  <conditionalFormatting sqref="F1423">
    <cfRule type="expression" dxfId="18680" priority="29225">
      <formula>$I1423=0</formula>
    </cfRule>
  </conditionalFormatting>
  <conditionalFormatting sqref="G1423:H1423">
    <cfRule type="cellIs" dxfId="18679" priority="29222" operator="lessThan">
      <formula>0</formula>
    </cfRule>
    <cfRule type="cellIs" dxfId="18678" priority="29223" operator="lessThan">
      <formula>0</formula>
    </cfRule>
  </conditionalFormatting>
  <conditionalFormatting sqref="I1423">
    <cfRule type="expression" dxfId="18677" priority="29221">
      <formula>$I1423=0</formula>
    </cfRule>
  </conditionalFormatting>
  <conditionalFormatting sqref="J1423">
    <cfRule type="expression" dxfId="18676" priority="29220">
      <formula>$I1423=0</formula>
    </cfRule>
  </conditionalFormatting>
  <conditionalFormatting sqref="K1423">
    <cfRule type="expression" dxfId="18675" priority="29217">
      <formula>$I1423=0</formula>
    </cfRule>
  </conditionalFormatting>
  <conditionalFormatting sqref="M1423">
    <cfRule type="expression" dxfId="18674" priority="29213">
      <formula>$I1423=0</formula>
    </cfRule>
  </conditionalFormatting>
  <conditionalFormatting sqref="N1423:P1423">
    <cfRule type="expression" dxfId="18673" priority="29212">
      <formula>$I1423=0</formula>
    </cfRule>
  </conditionalFormatting>
  <conditionalFormatting sqref="O1423:P1423">
    <cfRule type="cellIs" dxfId="18672" priority="29210" operator="lessThan">
      <formula>0</formula>
    </cfRule>
    <cfRule type="cellIs" dxfId="18671" priority="29211" operator="lessThan">
      <formula>0</formula>
    </cfRule>
  </conditionalFormatting>
  <conditionalFormatting sqref="Q1423">
    <cfRule type="expression" dxfId="18670" priority="29209">
      <formula>$I1423=0</formula>
    </cfRule>
  </conditionalFormatting>
  <conditionalFormatting sqref="R1423:T1423">
    <cfRule type="expression" dxfId="18669" priority="29208">
      <formula>$I1423=0</formula>
    </cfRule>
  </conditionalFormatting>
  <conditionalFormatting sqref="S1423:T1423">
    <cfRule type="cellIs" dxfId="18668" priority="29206" operator="lessThan">
      <formula>0</formula>
    </cfRule>
    <cfRule type="cellIs" dxfId="18667" priority="29207" operator="lessThan">
      <formula>0</formula>
    </cfRule>
  </conditionalFormatting>
  <conditionalFormatting sqref="U1423">
    <cfRule type="expression" dxfId="18666" priority="29205">
      <formula>$I1423=0</formula>
    </cfRule>
  </conditionalFormatting>
  <conditionalFormatting sqref="B1424">
    <cfRule type="expression" dxfId="18665" priority="29204">
      <formula>$I1424=0</formula>
    </cfRule>
  </conditionalFormatting>
  <conditionalFormatting sqref="F1424">
    <cfRule type="expression" dxfId="18664" priority="29203">
      <formula>$I1424=0</formula>
    </cfRule>
  </conditionalFormatting>
  <conditionalFormatting sqref="I1424">
    <cfRule type="expression" dxfId="18663" priority="29202">
      <formula>$I1424=0</formula>
    </cfRule>
  </conditionalFormatting>
  <conditionalFormatting sqref="K1424">
    <cfRule type="expression" dxfId="18662" priority="29201">
      <formula>$I1424=0</formula>
    </cfRule>
  </conditionalFormatting>
  <conditionalFormatting sqref="M1424">
    <cfRule type="expression" dxfId="18661" priority="29200">
      <formula>$I1424=0</formula>
    </cfRule>
  </conditionalFormatting>
  <conditionalFormatting sqref="Q1424">
    <cfRule type="expression" dxfId="18660" priority="29199">
      <formula>$I1424=0</formula>
    </cfRule>
  </conditionalFormatting>
  <conditionalFormatting sqref="U1424">
    <cfRule type="expression" dxfId="18659" priority="29198">
      <formula>$I1424=0</formula>
    </cfRule>
  </conditionalFormatting>
  <conditionalFormatting sqref="B1425">
    <cfRule type="expression" dxfId="18658" priority="29194">
      <formula>$I1425=0</formula>
    </cfRule>
  </conditionalFormatting>
  <conditionalFormatting sqref="C1425:E1425">
    <cfRule type="expression" dxfId="18657" priority="29193">
      <formula>$I1425=0</formula>
    </cfRule>
  </conditionalFormatting>
  <conditionalFormatting sqref="D1425:E1425">
    <cfRule type="cellIs" dxfId="18656" priority="29191" operator="lessThan">
      <formula>0</formula>
    </cfRule>
    <cfRule type="cellIs" dxfId="18655" priority="29192" operator="lessThan">
      <formula>0</formula>
    </cfRule>
  </conditionalFormatting>
  <conditionalFormatting sqref="F1425">
    <cfRule type="expression" dxfId="18654" priority="29190">
      <formula>$I1425=0</formula>
    </cfRule>
  </conditionalFormatting>
  <conditionalFormatting sqref="G1425:H1425">
    <cfRule type="cellIs" dxfId="18653" priority="29187" operator="lessThan">
      <formula>0</formula>
    </cfRule>
    <cfRule type="cellIs" dxfId="18652" priority="29188" operator="lessThan">
      <formula>0</formula>
    </cfRule>
  </conditionalFormatting>
  <conditionalFormatting sqref="I1425">
    <cfRule type="expression" dxfId="18651" priority="29186">
      <formula>$I1425=0</formula>
    </cfRule>
  </conditionalFormatting>
  <conditionalFormatting sqref="J1425">
    <cfRule type="expression" dxfId="18650" priority="29185">
      <formula>$I1425=0</formula>
    </cfRule>
  </conditionalFormatting>
  <conditionalFormatting sqref="K1425">
    <cfRule type="expression" dxfId="18649" priority="29182">
      <formula>$I1425=0</formula>
    </cfRule>
  </conditionalFormatting>
  <conditionalFormatting sqref="M1425">
    <cfRule type="expression" dxfId="18648" priority="29178">
      <formula>$I1425=0</formula>
    </cfRule>
  </conditionalFormatting>
  <conditionalFormatting sqref="N1425:P1425">
    <cfRule type="expression" dxfId="18647" priority="29177">
      <formula>$I1425=0</formula>
    </cfRule>
  </conditionalFormatting>
  <conditionalFormatting sqref="O1425:P1425">
    <cfRule type="cellIs" dxfId="18646" priority="29175" operator="lessThan">
      <formula>0</formula>
    </cfRule>
    <cfRule type="cellIs" dxfId="18645" priority="29176" operator="lessThan">
      <formula>0</formula>
    </cfRule>
  </conditionalFormatting>
  <conditionalFormatting sqref="Q1425">
    <cfRule type="expression" dxfId="18644" priority="29174">
      <formula>$I1425=0</formula>
    </cfRule>
  </conditionalFormatting>
  <conditionalFormatting sqref="R1425:T1425">
    <cfRule type="expression" dxfId="18643" priority="29173">
      <formula>$I1425=0</formula>
    </cfRule>
  </conditionalFormatting>
  <conditionalFormatting sqref="S1425:T1425">
    <cfRule type="cellIs" dxfId="18642" priority="29171" operator="lessThan">
      <formula>0</formula>
    </cfRule>
    <cfRule type="cellIs" dxfId="18641" priority="29172" operator="lessThan">
      <formula>0</formula>
    </cfRule>
  </conditionalFormatting>
  <conditionalFormatting sqref="U1425">
    <cfRule type="expression" dxfId="18640" priority="29170">
      <formula>$I1425=0</formula>
    </cfRule>
  </conditionalFormatting>
  <conditionalFormatting sqref="B1426">
    <cfRule type="expression" dxfId="18639" priority="29169">
      <formula>$I1426=0</formula>
    </cfRule>
  </conditionalFormatting>
  <conditionalFormatting sqref="F1426">
    <cfRule type="expression" dxfId="18638" priority="29168">
      <formula>$I1426=0</formula>
    </cfRule>
  </conditionalFormatting>
  <conditionalFormatting sqref="I1426">
    <cfRule type="expression" dxfId="18637" priority="29167">
      <formula>$I1426=0</formula>
    </cfRule>
  </conditionalFormatting>
  <conditionalFormatting sqref="K1426">
    <cfRule type="expression" dxfId="18636" priority="29166">
      <formula>$I1426=0</formula>
    </cfRule>
  </conditionalFormatting>
  <conditionalFormatting sqref="M1426">
    <cfRule type="expression" dxfId="18635" priority="29165">
      <formula>$I1426=0</formula>
    </cfRule>
  </conditionalFormatting>
  <conditionalFormatting sqref="Q1426">
    <cfRule type="expression" dxfId="18634" priority="29164">
      <formula>$I1426=0</formula>
    </cfRule>
  </conditionalFormatting>
  <conditionalFormatting sqref="U1426">
    <cfRule type="expression" dxfId="18633" priority="29163">
      <formula>$I1426=0</formula>
    </cfRule>
  </conditionalFormatting>
  <conditionalFormatting sqref="B1427">
    <cfRule type="expression" dxfId="18632" priority="29159">
      <formula>$I1427=0</formula>
    </cfRule>
  </conditionalFormatting>
  <conditionalFormatting sqref="C1427:E1427">
    <cfRule type="expression" dxfId="18631" priority="29158">
      <formula>$I1427=0</formula>
    </cfRule>
  </conditionalFormatting>
  <conditionalFormatting sqref="D1427:E1427">
    <cfRule type="cellIs" dxfId="18630" priority="29156" operator="lessThan">
      <formula>0</formula>
    </cfRule>
    <cfRule type="cellIs" dxfId="18629" priority="29157" operator="lessThan">
      <formula>0</formula>
    </cfRule>
  </conditionalFormatting>
  <conditionalFormatting sqref="F1427">
    <cfRule type="expression" dxfId="18628" priority="29155">
      <formula>$I1427=0</formula>
    </cfRule>
  </conditionalFormatting>
  <conditionalFormatting sqref="G1427:H1427">
    <cfRule type="cellIs" dxfId="18627" priority="29152" operator="lessThan">
      <formula>0</formula>
    </cfRule>
    <cfRule type="cellIs" dxfId="18626" priority="29153" operator="lessThan">
      <formula>0</formula>
    </cfRule>
  </conditionalFormatting>
  <conditionalFormatting sqref="I1427">
    <cfRule type="expression" dxfId="18625" priority="29151">
      <formula>$I1427=0</formula>
    </cfRule>
  </conditionalFormatting>
  <conditionalFormatting sqref="J1427">
    <cfRule type="expression" dxfId="18624" priority="29150">
      <formula>$I1427=0</formula>
    </cfRule>
  </conditionalFormatting>
  <conditionalFormatting sqref="K1427">
    <cfRule type="expression" dxfId="18623" priority="29147">
      <formula>$I1427=0</formula>
    </cfRule>
  </conditionalFormatting>
  <conditionalFormatting sqref="M1427">
    <cfRule type="expression" dxfId="18622" priority="29143">
      <formula>$I1427=0</formula>
    </cfRule>
  </conditionalFormatting>
  <conditionalFormatting sqref="N1427:P1427">
    <cfRule type="expression" dxfId="18621" priority="29142">
      <formula>$I1427=0</formula>
    </cfRule>
  </conditionalFormatting>
  <conditionalFormatting sqref="O1427:P1427">
    <cfRule type="cellIs" dxfId="18620" priority="29140" operator="lessThan">
      <formula>0</formula>
    </cfRule>
    <cfRule type="cellIs" dxfId="18619" priority="29141" operator="lessThan">
      <formula>0</formula>
    </cfRule>
  </conditionalFormatting>
  <conditionalFormatting sqref="Q1427">
    <cfRule type="expression" dxfId="18618" priority="29139">
      <formula>$I1427=0</formula>
    </cfRule>
  </conditionalFormatting>
  <conditionalFormatting sqref="R1427:T1427">
    <cfRule type="expression" dxfId="18617" priority="29138">
      <formula>$I1427=0</formula>
    </cfRule>
  </conditionalFormatting>
  <conditionalFormatting sqref="S1427:T1427">
    <cfRule type="cellIs" dxfId="18616" priority="29136" operator="lessThan">
      <formula>0</formula>
    </cfRule>
    <cfRule type="cellIs" dxfId="18615" priority="29137" operator="lessThan">
      <formula>0</formula>
    </cfRule>
  </conditionalFormatting>
  <conditionalFormatting sqref="U1427">
    <cfRule type="expression" dxfId="18614" priority="29135">
      <formula>$I1427=0</formula>
    </cfRule>
  </conditionalFormatting>
  <conditionalFormatting sqref="B1428">
    <cfRule type="expression" dxfId="18613" priority="29134">
      <formula>$I1428=0</formula>
    </cfRule>
  </conditionalFormatting>
  <conditionalFormatting sqref="F1428">
    <cfRule type="expression" dxfId="18612" priority="29133">
      <formula>$I1428=0</formula>
    </cfRule>
  </conditionalFormatting>
  <conditionalFormatting sqref="I1428">
    <cfRule type="expression" dxfId="18611" priority="29132">
      <formula>$I1428=0</formula>
    </cfRule>
  </conditionalFormatting>
  <conditionalFormatting sqref="K1428">
    <cfRule type="expression" dxfId="18610" priority="29131">
      <formula>$I1428=0</formula>
    </cfRule>
  </conditionalFormatting>
  <conditionalFormatting sqref="M1428">
    <cfRule type="expression" dxfId="18609" priority="29130">
      <formula>$I1428=0</formula>
    </cfRule>
  </conditionalFormatting>
  <conditionalFormatting sqref="Q1428">
    <cfRule type="expression" dxfId="18608" priority="29129">
      <formula>$I1428=0</formula>
    </cfRule>
  </conditionalFormatting>
  <conditionalFormatting sqref="U1428">
    <cfRule type="expression" dxfId="18607" priority="29128">
      <formula>$I1428=0</formula>
    </cfRule>
  </conditionalFormatting>
  <conditionalFormatting sqref="B1429">
    <cfRule type="expression" dxfId="18606" priority="29124">
      <formula>$I1429=0</formula>
    </cfRule>
  </conditionalFormatting>
  <conditionalFormatting sqref="C1429:E1429">
    <cfRule type="expression" dxfId="18605" priority="29123">
      <formula>$I1429=0</formula>
    </cfRule>
  </conditionalFormatting>
  <conditionalFormatting sqref="D1429:E1429">
    <cfRule type="cellIs" dxfId="18604" priority="29121" operator="lessThan">
      <formula>0</formula>
    </cfRule>
    <cfRule type="cellIs" dxfId="18603" priority="29122" operator="lessThan">
      <formula>0</formula>
    </cfRule>
  </conditionalFormatting>
  <conditionalFormatting sqref="F1429">
    <cfRule type="expression" dxfId="18602" priority="29120">
      <formula>$I1429=0</formula>
    </cfRule>
  </conditionalFormatting>
  <conditionalFormatting sqref="G1429:H1429">
    <cfRule type="cellIs" dxfId="18601" priority="29117" operator="lessThan">
      <formula>0</formula>
    </cfRule>
    <cfRule type="cellIs" dxfId="18600" priority="29118" operator="lessThan">
      <formula>0</formula>
    </cfRule>
  </conditionalFormatting>
  <conditionalFormatting sqref="I1429">
    <cfRule type="expression" dxfId="18599" priority="29116">
      <formula>$I1429=0</formula>
    </cfRule>
  </conditionalFormatting>
  <conditionalFormatting sqref="J1429">
    <cfRule type="expression" dxfId="18598" priority="29115">
      <formula>$I1429=0</formula>
    </cfRule>
  </conditionalFormatting>
  <conditionalFormatting sqref="K1429">
    <cfRule type="expression" dxfId="18597" priority="29112">
      <formula>$I1429=0</formula>
    </cfRule>
  </conditionalFormatting>
  <conditionalFormatting sqref="M1429">
    <cfRule type="expression" dxfId="18596" priority="29108">
      <formula>$I1429=0</formula>
    </cfRule>
  </conditionalFormatting>
  <conditionalFormatting sqref="N1429:P1429">
    <cfRule type="expression" dxfId="18595" priority="29107">
      <formula>$I1429=0</formula>
    </cfRule>
  </conditionalFormatting>
  <conditionalFormatting sqref="O1429:P1429">
    <cfRule type="cellIs" dxfId="18594" priority="29105" operator="lessThan">
      <formula>0</formula>
    </cfRule>
    <cfRule type="cellIs" dxfId="18593" priority="29106" operator="lessThan">
      <formula>0</formula>
    </cfRule>
  </conditionalFormatting>
  <conditionalFormatting sqref="Q1429">
    <cfRule type="expression" dxfId="18592" priority="29104">
      <formula>$I1429=0</formula>
    </cfRule>
  </conditionalFormatting>
  <conditionalFormatting sqref="R1429:T1429">
    <cfRule type="expression" dxfId="18591" priority="29103">
      <formula>$I1429=0</formula>
    </cfRule>
  </conditionalFormatting>
  <conditionalFormatting sqref="S1429:T1429">
    <cfRule type="cellIs" dxfId="18590" priority="29101" operator="lessThan">
      <formula>0</formula>
    </cfRule>
    <cfRule type="cellIs" dxfId="18589" priority="29102" operator="lessThan">
      <formula>0</formula>
    </cfRule>
  </conditionalFormatting>
  <conditionalFormatting sqref="U1429">
    <cfRule type="expression" dxfId="18588" priority="29100">
      <formula>$I1429=0</formula>
    </cfRule>
  </conditionalFormatting>
  <conditionalFormatting sqref="B1430">
    <cfRule type="expression" dxfId="18587" priority="29099">
      <formula>$I1430=0</formula>
    </cfRule>
  </conditionalFormatting>
  <conditionalFormatting sqref="F1430">
    <cfRule type="expression" dxfId="18586" priority="29098">
      <formula>$I1430=0</formula>
    </cfRule>
  </conditionalFormatting>
  <conditionalFormatting sqref="I1430">
    <cfRule type="expression" dxfId="18585" priority="29097">
      <formula>$I1430=0</formula>
    </cfRule>
  </conditionalFormatting>
  <conditionalFormatting sqref="K1430">
    <cfRule type="expression" dxfId="18584" priority="29096">
      <formula>$I1430=0</formula>
    </cfRule>
  </conditionalFormatting>
  <conditionalFormatting sqref="M1430">
    <cfRule type="expression" dxfId="18583" priority="29095">
      <formula>$I1430=0</formula>
    </cfRule>
  </conditionalFormatting>
  <conditionalFormatting sqref="Q1430">
    <cfRule type="expression" dxfId="18582" priority="29094">
      <formula>$I1430=0</formula>
    </cfRule>
  </conditionalFormatting>
  <conditionalFormatting sqref="U1430">
    <cfRule type="expression" dxfId="18581" priority="29093">
      <formula>$I1430=0</formula>
    </cfRule>
  </conditionalFormatting>
  <conditionalFormatting sqref="B1431">
    <cfRule type="expression" dxfId="18580" priority="29089">
      <formula>$I1431=0</formula>
    </cfRule>
  </conditionalFormatting>
  <conditionalFormatting sqref="C1431:E1431">
    <cfRule type="expression" dxfId="18579" priority="29088">
      <formula>$I1431=0</formula>
    </cfRule>
  </conditionalFormatting>
  <conditionalFormatting sqref="D1431:E1431">
    <cfRule type="cellIs" dxfId="18578" priority="29086" operator="lessThan">
      <formula>0</formula>
    </cfRule>
    <cfRule type="cellIs" dxfId="18577" priority="29087" operator="lessThan">
      <formula>0</formula>
    </cfRule>
  </conditionalFormatting>
  <conditionalFormatting sqref="F1431">
    <cfRule type="expression" dxfId="18576" priority="29085">
      <formula>$I1431=0</formula>
    </cfRule>
  </conditionalFormatting>
  <conditionalFormatting sqref="G1431:H1431">
    <cfRule type="cellIs" dxfId="18575" priority="29082" operator="lessThan">
      <formula>0</formula>
    </cfRule>
    <cfRule type="cellIs" dxfId="18574" priority="29083" operator="lessThan">
      <formula>0</formula>
    </cfRule>
  </conditionalFormatting>
  <conditionalFormatting sqref="I1431">
    <cfRule type="expression" dxfId="18573" priority="29081">
      <formula>$I1431=0</formula>
    </cfRule>
  </conditionalFormatting>
  <conditionalFormatting sqref="J1431">
    <cfRule type="expression" dxfId="18572" priority="29080">
      <formula>$I1431=0</formula>
    </cfRule>
  </conditionalFormatting>
  <conditionalFormatting sqref="K1431">
    <cfRule type="expression" dxfId="18571" priority="29077">
      <formula>$I1431=0</formula>
    </cfRule>
  </conditionalFormatting>
  <conditionalFormatting sqref="M1431">
    <cfRule type="expression" dxfId="18570" priority="29073">
      <formula>$I1431=0</formula>
    </cfRule>
  </conditionalFormatting>
  <conditionalFormatting sqref="N1431:P1431">
    <cfRule type="expression" dxfId="18569" priority="29072">
      <formula>$I1431=0</formula>
    </cfRule>
  </conditionalFormatting>
  <conditionalFormatting sqref="O1431:P1431">
    <cfRule type="cellIs" dxfId="18568" priority="29070" operator="lessThan">
      <formula>0</formula>
    </cfRule>
    <cfRule type="cellIs" dxfId="18567" priority="29071" operator="lessThan">
      <formula>0</formula>
    </cfRule>
  </conditionalFormatting>
  <conditionalFormatting sqref="Q1431">
    <cfRule type="expression" dxfId="18566" priority="29069">
      <formula>$I1431=0</formula>
    </cfRule>
  </conditionalFormatting>
  <conditionalFormatting sqref="R1431:T1431">
    <cfRule type="expression" dxfId="18565" priority="29068">
      <formula>$I1431=0</formula>
    </cfRule>
  </conditionalFormatting>
  <conditionalFormatting sqref="S1431:T1431">
    <cfRule type="cellIs" dxfId="18564" priority="29066" operator="lessThan">
      <formula>0</formula>
    </cfRule>
    <cfRule type="cellIs" dxfId="18563" priority="29067" operator="lessThan">
      <formula>0</formula>
    </cfRule>
  </conditionalFormatting>
  <conditionalFormatting sqref="U1431">
    <cfRule type="expression" dxfId="18562" priority="29065">
      <formula>$I1431=0</formula>
    </cfRule>
  </conditionalFormatting>
  <conditionalFormatting sqref="B1432">
    <cfRule type="expression" dxfId="18561" priority="29064">
      <formula>$I1432=0</formula>
    </cfRule>
  </conditionalFormatting>
  <conditionalFormatting sqref="F1432">
    <cfRule type="expression" dxfId="18560" priority="29063">
      <formula>$I1432=0</formula>
    </cfRule>
  </conditionalFormatting>
  <conditionalFormatting sqref="I1432">
    <cfRule type="expression" dxfId="18559" priority="29062">
      <formula>$I1432=0</formula>
    </cfRule>
  </conditionalFormatting>
  <conditionalFormatting sqref="K1432">
    <cfRule type="expression" dxfId="18558" priority="29061">
      <formula>$I1432=0</formula>
    </cfRule>
  </conditionalFormatting>
  <conditionalFormatting sqref="M1432">
    <cfRule type="expression" dxfId="18557" priority="29060">
      <formula>$I1432=0</formula>
    </cfRule>
  </conditionalFormatting>
  <conditionalFormatting sqref="Q1432">
    <cfRule type="expression" dxfId="18556" priority="29059">
      <formula>$I1432=0</formula>
    </cfRule>
  </conditionalFormatting>
  <conditionalFormatting sqref="U1432">
    <cfRule type="expression" dxfId="18555" priority="29058">
      <formula>$I1432=0</formula>
    </cfRule>
  </conditionalFormatting>
  <conditionalFormatting sqref="B1433">
    <cfRule type="expression" dxfId="18554" priority="29054">
      <formula>$I1433=0</formula>
    </cfRule>
  </conditionalFormatting>
  <conditionalFormatting sqref="C1433:E1433">
    <cfRule type="expression" dxfId="18553" priority="29053">
      <formula>$I1433=0</formula>
    </cfRule>
  </conditionalFormatting>
  <conditionalFormatting sqref="D1433:E1433">
    <cfRule type="cellIs" dxfId="18552" priority="29051" operator="lessThan">
      <formula>0</formula>
    </cfRule>
    <cfRule type="cellIs" dxfId="18551" priority="29052" operator="lessThan">
      <formula>0</formula>
    </cfRule>
  </conditionalFormatting>
  <conditionalFormatting sqref="F1433">
    <cfRule type="expression" dxfId="18550" priority="29050">
      <formula>$I1433=0</formula>
    </cfRule>
  </conditionalFormatting>
  <conditionalFormatting sqref="G1433:H1433">
    <cfRule type="cellIs" dxfId="18549" priority="29047" operator="lessThan">
      <formula>0</formula>
    </cfRule>
    <cfRule type="cellIs" dxfId="18548" priority="29048" operator="lessThan">
      <formula>0</formula>
    </cfRule>
  </conditionalFormatting>
  <conditionalFormatting sqref="I1433">
    <cfRule type="expression" dxfId="18547" priority="29046">
      <formula>$I1433=0</formula>
    </cfRule>
  </conditionalFormatting>
  <conditionalFormatting sqref="J1433">
    <cfRule type="expression" dxfId="18546" priority="29045">
      <formula>$I1433=0</formula>
    </cfRule>
  </conditionalFormatting>
  <conditionalFormatting sqref="K1433">
    <cfRule type="expression" dxfId="18545" priority="29042">
      <formula>$I1433=0</formula>
    </cfRule>
  </conditionalFormatting>
  <conditionalFormatting sqref="M1433">
    <cfRule type="expression" dxfId="18544" priority="29038">
      <formula>$I1433=0</formula>
    </cfRule>
  </conditionalFormatting>
  <conditionalFormatting sqref="N1433:P1433">
    <cfRule type="expression" dxfId="18543" priority="29037">
      <formula>$I1433=0</formula>
    </cfRule>
  </conditionalFormatting>
  <conditionalFormatting sqref="O1433:P1433">
    <cfRule type="cellIs" dxfId="18542" priority="29035" operator="lessThan">
      <formula>0</formula>
    </cfRule>
    <cfRule type="cellIs" dxfId="18541" priority="29036" operator="lessThan">
      <formula>0</formula>
    </cfRule>
  </conditionalFormatting>
  <conditionalFormatting sqref="Q1433">
    <cfRule type="expression" dxfId="18540" priority="29034">
      <formula>$I1433=0</formula>
    </cfRule>
  </conditionalFormatting>
  <conditionalFormatting sqref="R1433:T1433">
    <cfRule type="expression" dxfId="18539" priority="29033">
      <formula>$I1433=0</formula>
    </cfRule>
  </conditionalFormatting>
  <conditionalFormatting sqref="S1433:T1433">
    <cfRule type="cellIs" dxfId="18538" priority="29031" operator="lessThan">
      <formula>0</formula>
    </cfRule>
    <cfRule type="cellIs" dxfId="18537" priority="29032" operator="lessThan">
      <formula>0</formula>
    </cfRule>
  </conditionalFormatting>
  <conditionalFormatting sqref="U1433">
    <cfRule type="expression" dxfId="18536" priority="29030">
      <formula>$I1433=0</formula>
    </cfRule>
  </conditionalFormatting>
  <conditionalFormatting sqref="B1434">
    <cfRule type="expression" dxfId="18535" priority="29029">
      <formula>$I1434=0</formula>
    </cfRule>
  </conditionalFormatting>
  <conditionalFormatting sqref="F1434">
    <cfRule type="expression" dxfId="18534" priority="29028">
      <formula>$I1434=0</formula>
    </cfRule>
  </conditionalFormatting>
  <conditionalFormatting sqref="I1434">
    <cfRule type="expression" dxfId="18533" priority="29027">
      <formula>$I1434=0</formula>
    </cfRule>
  </conditionalFormatting>
  <conditionalFormatting sqref="K1434">
    <cfRule type="expression" dxfId="18532" priority="29026">
      <formula>$I1434=0</formula>
    </cfRule>
  </conditionalFormatting>
  <conditionalFormatting sqref="M1434">
    <cfRule type="expression" dxfId="18531" priority="29025">
      <formula>$I1434=0</formula>
    </cfRule>
  </conditionalFormatting>
  <conditionalFormatting sqref="Q1434">
    <cfRule type="expression" dxfId="18530" priority="29024">
      <formula>$I1434=0</formula>
    </cfRule>
  </conditionalFormatting>
  <conditionalFormatting sqref="U1434">
    <cfRule type="expression" dxfId="18529" priority="29023">
      <formula>$I1434=0</formula>
    </cfRule>
  </conditionalFormatting>
  <conditionalFormatting sqref="B1435">
    <cfRule type="expression" dxfId="18528" priority="29019">
      <formula>$I1435=0</formula>
    </cfRule>
  </conditionalFormatting>
  <conditionalFormatting sqref="C1435:E1435">
    <cfRule type="expression" dxfId="18527" priority="29018">
      <formula>$I1435=0</formula>
    </cfRule>
  </conditionalFormatting>
  <conditionalFormatting sqref="D1435:E1435">
    <cfRule type="cellIs" dxfId="18526" priority="29016" operator="lessThan">
      <formula>0</formula>
    </cfRule>
    <cfRule type="cellIs" dxfId="18525" priority="29017" operator="lessThan">
      <formula>0</formula>
    </cfRule>
  </conditionalFormatting>
  <conditionalFormatting sqref="F1435">
    <cfRule type="expression" dxfId="18524" priority="29015">
      <formula>$I1435=0</formula>
    </cfRule>
  </conditionalFormatting>
  <conditionalFormatting sqref="G1435:H1435">
    <cfRule type="cellIs" dxfId="18523" priority="29012" operator="lessThan">
      <formula>0</formula>
    </cfRule>
    <cfRule type="cellIs" dxfId="18522" priority="29013" operator="lessThan">
      <formula>0</formula>
    </cfRule>
  </conditionalFormatting>
  <conditionalFormatting sqref="I1435">
    <cfRule type="expression" dxfId="18521" priority="29011">
      <formula>$I1435=0</formula>
    </cfRule>
  </conditionalFormatting>
  <conditionalFormatting sqref="J1435">
    <cfRule type="expression" dxfId="18520" priority="29010">
      <formula>$I1435=0</formula>
    </cfRule>
  </conditionalFormatting>
  <conditionalFormatting sqref="K1435">
    <cfRule type="expression" dxfId="18519" priority="29007">
      <formula>$I1435=0</formula>
    </cfRule>
  </conditionalFormatting>
  <conditionalFormatting sqref="M1435">
    <cfRule type="expression" dxfId="18518" priority="29003">
      <formula>$I1435=0</formula>
    </cfRule>
  </conditionalFormatting>
  <conditionalFormatting sqref="N1435:P1435">
    <cfRule type="expression" dxfId="18517" priority="29002">
      <formula>$I1435=0</formula>
    </cfRule>
  </conditionalFormatting>
  <conditionalFormatting sqref="O1435:P1435">
    <cfRule type="cellIs" dxfId="18516" priority="29000" operator="lessThan">
      <formula>0</formula>
    </cfRule>
    <cfRule type="cellIs" dxfId="18515" priority="29001" operator="lessThan">
      <formula>0</formula>
    </cfRule>
  </conditionalFormatting>
  <conditionalFormatting sqref="Q1435">
    <cfRule type="expression" dxfId="18514" priority="28999">
      <formula>$I1435=0</formula>
    </cfRule>
  </conditionalFormatting>
  <conditionalFormatting sqref="R1435:T1435">
    <cfRule type="expression" dxfId="18513" priority="28998">
      <formula>$I1435=0</formula>
    </cfRule>
  </conditionalFormatting>
  <conditionalFormatting sqref="S1435:T1435">
    <cfRule type="cellIs" dxfId="18512" priority="28996" operator="lessThan">
      <formula>0</formula>
    </cfRule>
    <cfRule type="cellIs" dxfId="18511" priority="28997" operator="lessThan">
      <formula>0</formula>
    </cfRule>
  </conditionalFormatting>
  <conditionalFormatting sqref="U1435">
    <cfRule type="expression" dxfId="18510" priority="28995">
      <formula>$I1435=0</formula>
    </cfRule>
  </conditionalFormatting>
  <conditionalFormatting sqref="B1436">
    <cfRule type="expression" dxfId="18509" priority="28994">
      <formula>$I1436=0</formula>
    </cfRule>
  </conditionalFormatting>
  <conditionalFormatting sqref="F1436">
    <cfRule type="expression" dxfId="18508" priority="28993">
      <formula>$I1436=0</formula>
    </cfRule>
  </conditionalFormatting>
  <conditionalFormatting sqref="I1436">
    <cfRule type="expression" dxfId="18507" priority="28992">
      <formula>$I1436=0</formula>
    </cfRule>
  </conditionalFormatting>
  <conditionalFormatting sqref="K1436">
    <cfRule type="expression" dxfId="18506" priority="28991">
      <formula>$I1436=0</formula>
    </cfRule>
  </conditionalFormatting>
  <conditionalFormatting sqref="M1436">
    <cfRule type="expression" dxfId="18505" priority="28990">
      <formula>$I1436=0</formula>
    </cfRule>
  </conditionalFormatting>
  <conditionalFormatting sqref="Q1436">
    <cfRule type="expression" dxfId="18504" priority="28989">
      <formula>$I1436=0</formula>
    </cfRule>
  </conditionalFormatting>
  <conditionalFormatting sqref="U1436">
    <cfRule type="expression" dxfId="18503" priority="28988">
      <formula>$I1436=0</formula>
    </cfRule>
  </conditionalFormatting>
  <conditionalFormatting sqref="B1437">
    <cfRule type="expression" dxfId="18502" priority="28984">
      <formula>$I1437=0</formula>
    </cfRule>
  </conditionalFormatting>
  <conditionalFormatting sqref="C1437:E1437">
    <cfRule type="expression" dxfId="18501" priority="28983">
      <formula>$I1437=0</formula>
    </cfRule>
  </conditionalFormatting>
  <conditionalFormatting sqref="D1437:E1437">
    <cfRule type="cellIs" dxfId="18500" priority="28981" operator="lessThan">
      <formula>0</formula>
    </cfRule>
    <cfRule type="cellIs" dxfId="18499" priority="28982" operator="lessThan">
      <formula>0</formula>
    </cfRule>
  </conditionalFormatting>
  <conditionalFormatting sqref="F1437">
    <cfRule type="expression" dxfId="18498" priority="28980">
      <formula>$I1437=0</formula>
    </cfRule>
  </conditionalFormatting>
  <conditionalFormatting sqref="G1437:H1437">
    <cfRule type="cellIs" dxfId="18497" priority="28977" operator="lessThan">
      <formula>0</formula>
    </cfRule>
    <cfRule type="cellIs" dxfId="18496" priority="28978" operator="lessThan">
      <formula>0</formula>
    </cfRule>
  </conditionalFormatting>
  <conditionalFormatting sqref="I1437">
    <cfRule type="expression" dxfId="18495" priority="28976">
      <formula>$I1437=0</formula>
    </cfRule>
  </conditionalFormatting>
  <conditionalFormatting sqref="J1437">
    <cfRule type="expression" dxfId="18494" priority="28975">
      <formula>$I1437=0</formula>
    </cfRule>
  </conditionalFormatting>
  <conditionalFormatting sqref="K1437">
    <cfRule type="expression" dxfId="18493" priority="28972">
      <formula>$I1437=0</formula>
    </cfRule>
  </conditionalFormatting>
  <conditionalFormatting sqref="M1437">
    <cfRule type="expression" dxfId="18492" priority="28968">
      <formula>$I1437=0</formula>
    </cfRule>
  </conditionalFormatting>
  <conditionalFormatting sqref="N1437:P1437">
    <cfRule type="expression" dxfId="18491" priority="28967">
      <formula>$I1437=0</formula>
    </cfRule>
  </conditionalFormatting>
  <conditionalFormatting sqref="O1437:P1437">
    <cfRule type="cellIs" dxfId="18490" priority="28965" operator="lessThan">
      <formula>0</formula>
    </cfRule>
    <cfRule type="cellIs" dxfId="18489" priority="28966" operator="lessThan">
      <formula>0</formula>
    </cfRule>
  </conditionalFormatting>
  <conditionalFormatting sqref="Q1437">
    <cfRule type="expression" dxfId="18488" priority="28964">
      <formula>$I1437=0</formula>
    </cfRule>
  </conditionalFormatting>
  <conditionalFormatting sqref="R1437:T1437">
    <cfRule type="expression" dxfId="18487" priority="28963">
      <formula>$I1437=0</formula>
    </cfRule>
  </conditionalFormatting>
  <conditionalFormatting sqref="S1437:T1437">
    <cfRule type="cellIs" dxfId="18486" priority="28961" operator="lessThan">
      <formula>0</formula>
    </cfRule>
    <cfRule type="cellIs" dxfId="18485" priority="28962" operator="lessThan">
      <formula>0</formula>
    </cfRule>
  </conditionalFormatting>
  <conditionalFormatting sqref="U1437">
    <cfRule type="expression" dxfId="18484" priority="28960">
      <formula>$I1437=0</formula>
    </cfRule>
  </conditionalFormatting>
  <conditionalFormatting sqref="B1438">
    <cfRule type="expression" dxfId="18483" priority="28959">
      <formula>$I1438=0</formula>
    </cfRule>
  </conditionalFormatting>
  <conditionalFormatting sqref="F1438">
    <cfRule type="expression" dxfId="18482" priority="28958">
      <formula>$I1438=0</formula>
    </cfRule>
  </conditionalFormatting>
  <conditionalFormatting sqref="I1438">
    <cfRule type="expression" dxfId="18481" priority="28957">
      <formula>$I1438=0</formula>
    </cfRule>
  </conditionalFormatting>
  <conditionalFormatting sqref="K1438">
    <cfRule type="expression" dxfId="18480" priority="28956">
      <formula>$I1438=0</formula>
    </cfRule>
  </conditionalFormatting>
  <conditionalFormatting sqref="M1438">
    <cfRule type="expression" dxfId="18479" priority="28955">
      <formula>$I1438=0</formula>
    </cfRule>
  </conditionalFormatting>
  <conditionalFormatting sqref="Q1438">
    <cfRule type="expression" dxfId="18478" priority="28954">
      <formula>$I1438=0</formula>
    </cfRule>
  </conditionalFormatting>
  <conditionalFormatting sqref="U1438">
    <cfRule type="expression" dxfId="18477" priority="28953">
      <formula>$I1438=0</formula>
    </cfRule>
  </conditionalFormatting>
  <conditionalFormatting sqref="B1439">
    <cfRule type="expression" dxfId="18476" priority="28949">
      <formula>$I1439=0</formula>
    </cfRule>
  </conditionalFormatting>
  <conditionalFormatting sqref="C1439:E1439">
    <cfRule type="expression" dxfId="18475" priority="28948">
      <formula>$I1439=0</formula>
    </cfRule>
  </conditionalFormatting>
  <conditionalFormatting sqref="D1439:E1439">
    <cfRule type="cellIs" dxfId="18474" priority="28946" operator="lessThan">
      <formula>0</formula>
    </cfRule>
    <cfRule type="cellIs" dxfId="18473" priority="28947" operator="lessThan">
      <formula>0</formula>
    </cfRule>
  </conditionalFormatting>
  <conditionalFormatting sqref="F1439">
    <cfRule type="expression" dxfId="18472" priority="28945">
      <formula>$I1439=0</formula>
    </cfRule>
  </conditionalFormatting>
  <conditionalFormatting sqref="G1439:H1439">
    <cfRule type="cellIs" dxfId="18471" priority="28942" operator="lessThan">
      <formula>0</formula>
    </cfRule>
    <cfRule type="cellIs" dxfId="18470" priority="28943" operator="lessThan">
      <formula>0</formula>
    </cfRule>
  </conditionalFormatting>
  <conditionalFormatting sqref="I1439">
    <cfRule type="expression" dxfId="18469" priority="28941">
      <formula>$I1439=0</formula>
    </cfRule>
  </conditionalFormatting>
  <conditionalFormatting sqref="J1439">
    <cfRule type="expression" dxfId="18468" priority="28940">
      <formula>$I1439=0</formula>
    </cfRule>
  </conditionalFormatting>
  <conditionalFormatting sqref="K1439">
    <cfRule type="expression" dxfId="18467" priority="28937">
      <formula>$I1439=0</formula>
    </cfRule>
  </conditionalFormatting>
  <conditionalFormatting sqref="M1439">
    <cfRule type="expression" dxfId="18466" priority="28933">
      <formula>$I1439=0</formula>
    </cfRule>
  </conditionalFormatting>
  <conditionalFormatting sqref="N1439:P1439">
    <cfRule type="expression" dxfId="18465" priority="28932">
      <formula>$I1439=0</formula>
    </cfRule>
  </conditionalFormatting>
  <conditionalFormatting sqref="O1439:P1439">
    <cfRule type="cellIs" dxfId="18464" priority="28930" operator="lessThan">
      <formula>0</formula>
    </cfRule>
    <cfRule type="cellIs" dxfId="18463" priority="28931" operator="lessThan">
      <formula>0</formula>
    </cfRule>
  </conditionalFormatting>
  <conditionalFormatting sqref="Q1439">
    <cfRule type="expression" dxfId="18462" priority="28929">
      <formula>$I1439=0</formula>
    </cfRule>
  </conditionalFormatting>
  <conditionalFormatting sqref="R1439:T1439">
    <cfRule type="expression" dxfId="18461" priority="28928">
      <formula>$I1439=0</formula>
    </cfRule>
  </conditionalFormatting>
  <conditionalFormatting sqref="S1439:T1439">
    <cfRule type="cellIs" dxfId="18460" priority="28926" operator="lessThan">
      <formula>0</formula>
    </cfRule>
    <cfRule type="cellIs" dxfId="18459" priority="28927" operator="lessThan">
      <formula>0</formula>
    </cfRule>
  </conditionalFormatting>
  <conditionalFormatting sqref="U1439">
    <cfRule type="expression" dxfId="18458" priority="28925">
      <formula>$I1439=0</formula>
    </cfRule>
  </conditionalFormatting>
  <conditionalFormatting sqref="B1440">
    <cfRule type="expression" dxfId="18457" priority="28924">
      <formula>$I1440=0</formula>
    </cfRule>
  </conditionalFormatting>
  <conditionalFormatting sqref="F1440">
    <cfRule type="expression" dxfId="18456" priority="28923">
      <formula>$I1440=0</formula>
    </cfRule>
  </conditionalFormatting>
  <conditionalFormatting sqref="I1440">
    <cfRule type="expression" dxfId="18455" priority="28922">
      <formula>$I1440=0</formula>
    </cfRule>
  </conditionalFormatting>
  <conditionalFormatting sqref="K1440">
    <cfRule type="expression" dxfId="18454" priority="28921">
      <formula>$I1440=0</formula>
    </cfRule>
  </conditionalFormatting>
  <conditionalFormatting sqref="M1440">
    <cfRule type="expression" dxfId="18453" priority="28920">
      <formula>$I1440=0</formula>
    </cfRule>
  </conditionalFormatting>
  <conditionalFormatting sqref="Q1440">
    <cfRule type="expression" dxfId="18452" priority="28919">
      <formula>$I1440=0</formula>
    </cfRule>
  </conditionalFormatting>
  <conditionalFormatting sqref="U1440">
    <cfRule type="expression" dxfId="18451" priority="28918">
      <formula>$I1440=0</formula>
    </cfRule>
  </conditionalFormatting>
  <conditionalFormatting sqref="B1441">
    <cfRule type="expression" dxfId="18450" priority="28914">
      <formula>$I1441=0</formula>
    </cfRule>
  </conditionalFormatting>
  <conditionalFormatting sqref="C1441:E1441">
    <cfRule type="expression" dxfId="18449" priority="28913">
      <formula>$I1441=0</formula>
    </cfRule>
  </conditionalFormatting>
  <conditionalFormatting sqref="D1441:E1441">
    <cfRule type="cellIs" dxfId="18448" priority="28911" operator="lessThan">
      <formula>0</formula>
    </cfRule>
    <cfRule type="cellIs" dxfId="18447" priority="28912" operator="lessThan">
      <formula>0</formula>
    </cfRule>
  </conditionalFormatting>
  <conditionalFormatting sqref="F1441">
    <cfRule type="expression" dxfId="18446" priority="28910">
      <formula>$I1441=0</formula>
    </cfRule>
  </conditionalFormatting>
  <conditionalFormatting sqref="G1441:H1441">
    <cfRule type="cellIs" dxfId="18445" priority="28907" operator="lessThan">
      <formula>0</formula>
    </cfRule>
    <cfRule type="cellIs" dxfId="18444" priority="28908" operator="lessThan">
      <formula>0</formula>
    </cfRule>
  </conditionalFormatting>
  <conditionalFormatting sqref="I1441">
    <cfRule type="expression" dxfId="18443" priority="28906">
      <formula>$I1441=0</formula>
    </cfRule>
  </conditionalFormatting>
  <conditionalFormatting sqref="J1441">
    <cfRule type="expression" dxfId="18442" priority="28905">
      <formula>$I1441=0</formula>
    </cfRule>
  </conditionalFormatting>
  <conditionalFormatting sqref="K1441">
    <cfRule type="expression" dxfId="18441" priority="28902">
      <formula>$I1441=0</formula>
    </cfRule>
  </conditionalFormatting>
  <conditionalFormatting sqref="M1441">
    <cfRule type="expression" dxfId="18440" priority="28898">
      <formula>$I1441=0</formula>
    </cfRule>
  </conditionalFormatting>
  <conditionalFormatting sqref="N1441:P1441">
    <cfRule type="expression" dxfId="18439" priority="28897">
      <formula>$I1441=0</formula>
    </cfRule>
  </conditionalFormatting>
  <conditionalFormatting sqref="O1441:P1441">
    <cfRule type="cellIs" dxfId="18438" priority="28895" operator="lessThan">
      <formula>0</formula>
    </cfRule>
    <cfRule type="cellIs" dxfId="18437" priority="28896" operator="lessThan">
      <formula>0</formula>
    </cfRule>
  </conditionalFormatting>
  <conditionalFormatting sqref="Q1441">
    <cfRule type="expression" dxfId="18436" priority="28894">
      <formula>$I1441=0</formula>
    </cfRule>
  </conditionalFormatting>
  <conditionalFormatting sqref="R1441:T1441">
    <cfRule type="expression" dxfId="18435" priority="28893">
      <formula>$I1441=0</formula>
    </cfRule>
  </conditionalFormatting>
  <conditionalFormatting sqref="S1441:T1441">
    <cfRule type="cellIs" dxfId="18434" priority="28891" operator="lessThan">
      <formula>0</formula>
    </cfRule>
    <cfRule type="cellIs" dxfId="18433" priority="28892" operator="lessThan">
      <formula>0</formula>
    </cfRule>
  </conditionalFormatting>
  <conditionalFormatting sqref="U1441">
    <cfRule type="expression" dxfId="18432" priority="28890">
      <formula>$I1441=0</formula>
    </cfRule>
  </conditionalFormatting>
  <conditionalFormatting sqref="B1442">
    <cfRule type="expression" dxfId="18431" priority="28889">
      <formula>$I1442=0</formula>
    </cfRule>
  </conditionalFormatting>
  <conditionalFormatting sqref="F1442">
    <cfRule type="expression" dxfId="18430" priority="28888">
      <formula>$I1442=0</formula>
    </cfRule>
  </conditionalFormatting>
  <conditionalFormatting sqref="I1442">
    <cfRule type="expression" dxfId="18429" priority="28887">
      <formula>$I1442=0</formula>
    </cfRule>
  </conditionalFormatting>
  <conditionalFormatting sqref="K1442">
    <cfRule type="expression" dxfId="18428" priority="28886">
      <formula>$I1442=0</formula>
    </cfRule>
  </conditionalFormatting>
  <conditionalFormatting sqref="M1442">
    <cfRule type="expression" dxfId="18427" priority="28885">
      <formula>$I1442=0</formula>
    </cfRule>
  </conditionalFormatting>
  <conditionalFormatting sqref="Q1442">
    <cfRule type="expression" dxfId="18426" priority="28884">
      <formula>$I1442=0</formula>
    </cfRule>
  </conditionalFormatting>
  <conditionalFormatting sqref="U1442">
    <cfRule type="expression" dxfId="18425" priority="28883">
      <formula>$I1442=0</formula>
    </cfRule>
  </conditionalFormatting>
  <conditionalFormatting sqref="B1443">
    <cfRule type="expression" dxfId="18424" priority="28879">
      <formula>$I1443=0</formula>
    </cfRule>
  </conditionalFormatting>
  <conditionalFormatting sqref="C1443:E1443">
    <cfRule type="expression" dxfId="18423" priority="28878">
      <formula>$I1443=0</formula>
    </cfRule>
  </conditionalFormatting>
  <conditionalFormatting sqref="D1443:E1443">
    <cfRule type="cellIs" dxfId="18422" priority="28876" operator="lessThan">
      <formula>0</formula>
    </cfRule>
    <cfRule type="cellIs" dxfId="18421" priority="28877" operator="lessThan">
      <formula>0</formula>
    </cfRule>
  </conditionalFormatting>
  <conditionalFormatting sqref="F1443">
    <cfRule type="expression" dxfId="18420" priority="28875">
      <formula>$I1443=0</formula>
    </cfRule>
  </conditionalFormatting>
  <conditionalFormatting sqref="G1443:H1443">
    <cfRule type="cellIs" dxfId="18419" priority="28872" operator="lessThan">
      <formula>0</formula>
    </cfRule>
    <cfRule type="cellIs" dxfId="18418" priority="28873" operator="lessThan">
      <formula>0</formula>
    </cfRule>
  </conditionalFormatting>
  <conditionalFormatting sqref="I1443">
    <cfRule type="expression" dxfId="18417" priority="28871">
      <formula>$I1443=0</formula>
    </cfRule>
  </conditionalFormatting>
  <conditionalFormatting sqref="J1443">
    <cfRule type="expression" dxfId="18416" priority="28870">
      <formula>$I1443=0</formula>
    </cfRule>
  </conditionalFormatting>
  <conditionalFormatting sqref="K1443">
    <cfRule type="expression" dxfId="18415" priority="28867">
      <formula>$I1443=0</formula>
    </cfRule>
  </conditionalFormatting>
  <conditionalFormatting sqref="M1443">
    <cfRule type="expression" dxfId="18414" priority="28863">
      <formula>$I1443=0</formula>
    </cfRule>
  </conditionalFormatting>
  <conditionalFormatting sqref="N1443:P1443">
    <cfRule type="expression" dxfId="18413" priority="28862">
      <formula>$I1443=0</formula>
    </cfRule>
  </conditionalFormatting>
  <conditionalFormatting sqref="O1443:P1443">
    <cfRule type="cellIs" dxfId="18412" priority="28860" operator="lessThan">
      <formula>0</formula>
    </cfRule>
    <cfRule type="cellIs" dxfId="18411" priority="28861" operator="lessThan">
      <formula>0</formula>
    </cfRule>
  </conditionalFormatting>
  <conditionalFormatting sqref="Q1443">
    <cfRule type="expression" dxfId="18410" priority="28859">
      <formula>$I1443=0</formula>
    </cfRule>
  </conditionalFormatting>
  <conditionalFormatting sqref="R1443:T1443">
    <cfRule type="expression" dxfId="18409" priority="28858">
      <formula>$I1443=0</formula>
    </cfRule>
  </conditionalFormatting>
  <conditionalFormatting sqref="S1443:T1443">
    <cfRule type="cellIs" dxfId="18408" priority="28856" operator="lessThan">
      <formula>0</formula>
    </cfRule>
    <cfRule type="cellIs" dxfId="18407" priority="28857" operator="lessThan">
      <formula>0</formula>
    </cfRule>
  </conditionalFormatting>
  <conditionalFormatting sqref="U1443">
    <cfRule type="expression" dxfId="18406" priority="28855">
      <formula>$I1443=0</formula>
    </cfRule>
  </conditionalFormatting>
  <conditionalFormatting sqref="B1444">
    <cfRule type="expression" dxfId="18405" priority="28854">
      <formula>$I1444=0</formula>
    </cfRule>
  </conditionalFormatting>
  <conditionalFormatting sqref="F1444">
    <cfRule type="expression" dxfId="18404" priority="28853">
      <formula>$I1444=0</formula>
    </cfRule>
  </conditionalFormatting>
  <conditionalFormatting sqref="I1444">
    <cfRule type="expression" dxfId="18403" priority="28852">
      <formula>$I1444=0</formula>
    </cfRule>
  </conditionalFormatting>
  <conditionalFormatting sqref="K1444">
    <cfRule type="expression" dxfId="18402" priority="28851">
      <formula>$I1444=0</formula>
    </cfRule>
  </conditionalFormatting>
  <conditionalFormatting sqref="M1444">
    <cfRule type="expression" dxfId="18401" priority="28850">
      <formula>$I1444=0</formula>
    </cfRule>
  </conditionalFormatting>
  <conditionalFormatting sqref="Q1444">
    <cfRule type="expression" dxfId="18400" priority="28849">
      <formula>$I1444=0</formula>
    </cfRule>
  </conditionalFormatting>
  <conditionalFormatting sqref="U1444">
    <cfRule type="expression" dxfId="18399" priority="28848">
      <formula>$I1444=0</formula>
    </cfRule>
  </conditionalFormatting>
  <conditionalFormatting sqref="B1445">
    <cfRule type="expression" dxfId="18398" priority="28844">
      <formula>$I1445=0</formula>
    </cfRule>
  </conditionalFormatting>
  <conditionalFormatting sqref="C1445:E1445">
    <cfRule type="expression" dxfId="18397" priority="28843">
      <formula>$I1445=0</formula>
    </cfRule>
  </conditionalFormatting>
  <conditionalFormatting sqref="D1445:E1445">
    <cfRule type="cellIs" dxfId="18396" priority="28841" operator="lessThan">
      <formula>0</formula>
    </cfRule>
    <cfRule type="cellIs" dxfId="18395" priority="28842" operator="lessThan">
      <formula>0</formula>
    </cfRule>
  </conditionalFormatting>
  <conditionalFormatting sqref="F1445">
    <cfRule type="expression" dxfId="18394" priority="28840">
      <formula>$I1445=0</formula>
    </cfRule>
  </conditionalFormatting>
  <conditionalFormatting sqref="G1445:H1445">
    <cfRule type="cellIs" dxfId="18393" priority="28837" operator="lessThan">
      <formula>0</formula>
    </cfRule>
    <cfRule type="cellIs" dxfId="18392" priority="28838" operator="lessThan">
      <formula>0</formula>
    </cfRule>
  </conditionalFormatting>
  <conditionalFormatting sqref="I1445">
    <cfRule type="expression" dxfId="18391" priority="28836">
      <formula>$I1445=0</formula>
    </cfRule>
  </conditionalFormatting>
  <conditionalFormatting sqref="J1445">
    <cfRule type="expression" dxfId="18390" priority="28835">
      <formula>$I1445=0</formula>
    </cfRule>
  </conditionalFormatting>
  <conditionalFormatting sqref="K1445">
    <cfRule type="expression" dxfId="18389" priority="28832">
      <formula>$I1445=0</formula>
    </cfRule>
  </conditionalFormatting>
  <conditionalFormatting sqref="M1445">
    <cfRule type="expression" dxfId="18388" priority="28828">
      <formula>$I1445=0</formula>
    </cfRule>
  </conditionalFormatting>
  <conditionalFormatting sqref="N1445:P1445">
    <cfRule type="expression" dxfId="18387" priority="28827">
      <formula>$I1445=0</formula>
    </cfRule>
  </conditionalFormatting>
  <conditionalFormatting sqref="O1445:P1445">
    <cfRule type="cellIs" dxfId="18386" priority="28825" operator="lessThan">
      <formula>0</formula>
    </cfRule>
    <cfRule type="cellIs" dxfId="18385" priority="28826" operator="lessThan">
      <formula>0</formula>
    </cfRule>
  </conditionalFormatting>
  <conditionalFormatting sqref="Q1445">
    <cfRule type="expression" dxfId="18384" priority="28824">
      <formula>$I1445=0</formula>
    </cfRule>
  </conditionalFormatting>
  <conditionalFormatting sqref="R1445:T1445">
    <cfRule type="expression" dxfId="18383" priority="28823">
      <formula>$I1445=0</formula>
    </cfRule>
  </conditionalFormatting>
  <conditionalFormatting sqref="S1445:T1445">
    <cfRule type="cellIs" dxfId="18382" priority="28821" operator="lessThan">
      <formula>0</formula>
    </cfRule>
    <cfRule type="cellIs" dxfId="18381" priority="28822" operator="lessThan">
      <formula>0</formula>
    </cfRule>
  </conditionalFormatting>
  <conditionalFormatting sqref="U1445">
    <cfRule type="expression" dxfId="18380" priority="28820">
      <formula>$I1445=0</formula>
    </cfRule>
  </conditionalFormatting>
  <conditionalFormatting sqref="B1446">
    <cfRule type="expression" dxfId="18379" priority="28819">
      <formula>$I1446=0</formula>
    </cfRule>
  </conditionalFormatting>
  <conditionalFormatting sqref="F1446">
    <cfRule type="expression" dxfId="18378" priority="28818">
      <formula>$I1446=0</formula>
    </cfRule>
  </conditionalFormatting>
  <conditionalFormatting sqref="I1446">
    <cfRule type="expression" dxfId="18377" priority="28817">
      <formula>$I1446=0</formula>
    </cfRule>
  </conditionalFormatting>
  <conditionalFormatting sqref="K1446">
    <cfRule type="expression" dxfId="18376" priority="28816">
      <formula>$I1446=0</formula>
    </cfRule>
  </conditionalFormatting>
  <conditionalFormatting sqref="M1446">
    <cfRule type="expression" dxfId="18375" priority="28815">
      <formula>$I1446=0</formula>
    </cfRule>
  </conditionalFormatting>
  <conditionalFormatting sqref="Q1446">
    <cfRule type="expression" dxfId="18374" priority="28814">
      <formula>$I1446=0</formula>
    </cfRule>
  </conditionalFormatting>
  <conditionalFormatting sqref="U1446">
    <cfRule type="expression" dxfId="18373" priority="28813">
      <formula>$I1446=0</formula>
    </cfRule>
  </conditionalFormatting>
  <conditionalFormatting sqref="B1447">
    <cfRule type="expression" dxfId="18372" priority="28809">
      <formula>$I1447=0</formula>
    </cfRule>
  </conditionalFormatting>
  <conditionalFormatting sqref="C1447:E1447">
    <cfRule type="expression" dxfId="18371" priority="28808">
      <formula>$I1447=0</formula>
    </cfRule>
  </conditionalFormatting>
  <conditionalFormatting sqref="D1447:E1447">
    <cfRule type="cellIs" dxfId="18370" priority="28806" operator="lessThan">
      <formula>0</formula>
    </cfRule>
    <cfRule type="cellIs" dxfId="18369" priority="28807" operator="lessThan">
      <formula>0</formula>
    </cfRule>
  </conditionalFormatting>
  <conditionalFormatting sqref="F1447">
    <cfRule type="expression" dxfId="18368" priority="28805">
      <formula>$I1447=0</formula>
    </cfRule>
  </conditionalFormatting>
  <conditionalFormatting sqref="G1447:H1447">
    <cfRule type="cellIs" dxfId="18367" priority="28802" operator="lessThan">
      <formula>0</formula>
    </cfRule>
    <cfRule type="cellIs" dxfId="18366" priority="28803" operator="lessThan">
      <formula>0</formula>
    </cfRule>
  </conditionalFormatting>
  <conditionalFormatting sqref="I1447">
    <cfRule type="expression" dxfId="18365" priority="28801">
      <formula>$I1447=0</formula>
    </cfRule>
  </conditionalFormatting>
  <conditionalFormatting sqref="J1447">
    <cfRule type="expression" dxfId="18364" priority="28800">
      <formula>$I1447=0</formula>
    </cfRule>
  </conditionalFormatting>
  <conditionalFormatting sqref="K1447">
    <cfRule type="expression" dxfId="18363" priority="28797">
      <formula>$I1447=0</formula>
    </cfRule>
  </conditionalFormatting>
  <conditionalFormatting sqref="M1447">
    <cfRule type="expression" dxfId="18362" priority="28793">
      <formula>$I1447=0</formula>
    </cfRule>
  </conditionalFormatting>
  <conditionalFormatting sqref="N1447:P1447">
    <cfRule type="expression" dxfId="18361" priority="28792">
      <formula>$I1447=0</formula>
    </cfRule>
  </conditionalFormatting>
  <conditionalFormatting sqref="O1447:P1447">
    <cfRule type="cellIs" dxfId="18360" priority="28790" operator="lessThan">
      <formula>0</formula>
    </cfRule>
    <cfRule type="cellIs" dxfId="18359" priority="28791" operator="lessThan">
      <formula>0</formula>
    </cfRule>
  </conditionalFormatting>
  <conditionalFormatting sqref="Q1447">
    <cfRule type="expression" dxfId="18358" priority="28789">
      <formula>$I1447=0</formula>
    </cfRule>
  </conditionalFormatting>
  <conditionalFormatting sqref="R1447:T1447">
    <cfRule type="expression" dxfId="18357" priority="28788">
      <formula>$I1447=0</formula>
    </cfRule>
  </conditionalFormatting>
  <conditionalFormatting sqref="S1447:T1447">
    <cfRule type="cellIs" dxfId="18356" priority="28786" operator="lessThan">
      <formula>0</formula>
    </cfRule>
    <cfRule type="cellIs" dxfId="18355" priority="28787" operator="lessThan">
      <formula>0</formula>
    </cfRule>
  </conditionalFormatting>
  <conditionalFormatting sqref="U1447">
    <cfRule type="expression" dxfId="18354" priority="28785">
      <formula>$I1447=0</formula>
    </cfRule>
  </conditionalFormatting>
  <conditionalFormatting sqref="B1448">
    <cfRule type="expression" dxfId="18353" priority="28784">
      <formula>$I1448=0</formula>
    </cfRule>
  </conditionalFormatting>
  <conditionalFormatting sqref="F1448">
    <cfRule type="expression" dxfId="18352" priority="28783">
      <formula>$I1448=0</formula>
    </cfRule>
  </conditionalFormatting>
  <conditionalFormatting sqref="I1448">
    <cfRule type="expression" dxfId="18351" priority="28782">
      <formula>$I1448=0</formula>
    </cfRule>
  </conditionalFormatting>
  <conditionalFormatting sqref="K1448">
    <cfRule type="expression" dxfId="18350" priority="28781">
      <formula>$I1448=0</formula>
    </cfRule>
  </conditionalFormatting>
  <conditionalFormatting sqref="M1448">
    <cfRule type="expression" dxfId="18349" priority="28780">
      <formula>$I1448=0</formula>
    </cfRule>
  </conditionalFormatting>
  <conditionalFormatting sqref="Q1448">
    <cfRule type="expression" dxfId="18348" priority="28779">
      <formula>$I1448=0</formula>
    </cfRule>
  </conditionalFormatting>
  <conditionalFormatting sqref="U1448">
    <cfRule type="expression" dxfId="18347" priority="28778">
      <formula>$I1448=0</formula>
    </cfRule>
  </conditionalFormatting>
  <conditionalFormatting sqref="B1449">
    <cfRule type="expression" dxfId="18346" priority="28774">
      <formula>$I1449=0</formula>
    </cfRule>
  </conditionalFormatting>
  <conditionalFormatting sqref="C1449:E1449">
    <cfRule type="expression" dxfId="18345" priority="28773">
      <formula>$I1449=0</formula>
    </cfRule>
  </conditionalFormatting>
  <conditionalFormatting sqref="D1449:E1449">
    <cfRule type="cellIs" dxfId="18344" priority="28771" operator="lessThan">
      <formula>0</formula>
    </cfRule>
    <cfRule type="cellIs" dxfId="18343" priority="28772" operator="lessThan">
      <formula>0</formula>
    </cfRule>
  </conditionalFormatting>
  <conditionalFormatting sqref="F1449">
    <cfRule type="expression" dxfId="18342" priority="28770">
      <formula>$I1449=0</formula>
    </cfRule>
  </conditionalFormatting>
  <conditionalFormatting sqref="G1449:H1449">
    <cfRule type="cellIs" dxfId="18341" priority="28767" operator="lessThan">
      <formula>0</formula>
    </cfRule>
    <cfRule type="cellIs" dxfId="18340" priority="28768" operator="lessThan">
      <formula>0</formula>
    </cfRule>
  </conditionalFormatting>
  <conditionalFormatting sqref="I1449">
    <cfRule type="expression" dxfId="18339" priority="28766">
      <formula>$I1449=0</formula>
    </cfRule>
  </conditionalFormatting>
  <conditionalFormatting sqref="J1449">
    <cfRule type="expression" dxfId="18338" priority="28765">
      <formula>$I1449=0</formula>
    </cfRule>
  </conditionalFormatting>
  <conditionalFormatting sqref="K1449">
    <cfRule type="expression" dxfId="18337" priority="28762">
      <formula>$I1449=0</formula>
    </cfRule>
  </conditionalFormatting>
  <conditionalFormatting sqref="M1449">
    <cfRule type="expression" dxfId="18336" priority="28758">
      <formula>$I1449=0</formula>
    </cfRule>
  </conditionalFormatting>
  <conditionalFormatting sqref="N1449:P1449">
    <cfRule type="expression" dxfId="18335" priority="28757">
      <formula>$I1449=0</formula>
    </cfRule>
  </conditionalFormatting>
  <conditionalFormatting sqref="O1449:P1449">
    <cfRule type="cellIs" dxfId="18334" priority="28755" operator="lessThan">
      <formula>0</formula>
    </cfRule>
    <cfRule type="cellIs" dxfId="18333" priority="28756" operator="lessThan">
      <formula>0</formula>
    </cfRule>
  </conditionalFormatting>
  <conditionalFormatting sqref="Q1449">
    <cfRule type="expression" dxfId="18332" priority="28754">
      <formula>$I1449=0</formula>
    </cfRule>
  </conditionalFormatting>
  <conditionalFormatting sqref="R1449:T1449">
    <cfRule type="expression" dxfId="18331" priority="28753">
      <formula>$I1449=0</formula>
    </cfRule>
  </conditionalFormatting>
  <conditionalFormatting sqref="S1449:T1449">
    <cfRule type="cellIs" dxfId="18330" priority="28751" operator="lessThan">
      <formula>0</formula>
    </cfRule>
    <cfRule type="cellIs" dxfId="18329" priority="28752" operator="lessThan">
      <formula>0</formula>
    </cfRule>
  </conditionalFormatting>
  <conditionalFormatting sqref="U1449">
    <cfRule type="expression" dxfId="18328" priority="28750">
      <formula>$I1449=0</formula>
    </cfRule>
  </conditionalFormatting>
  <conditionalFormatting sqref="B1450">
    <cfRule type="expression" dxfId="18327" priority="28749">
      <formula>$I1450=0</formula>
    </cfRule>
  </conditionalFormatting>
  <conditionalFormatting sqref="F1450">
    <cfRule type="expression" dxfId="18326" priority="28748">
      <formula>$I1450=0</formula>
    </cfRule>
  </conditionalFormatting>
  <conditionalFormatting sqref="I1450">
    <cfRule type="expression" dxfId="18325" priority="28747">
      <formula>$I1450=0</formula>
    </cfRule>
  </conditionalFormatting>
  <conditionalFormatting sqref="K1450">
    <cfRule type="expression" dxfId="18324" priority="28746">
      <formula>$I1450=0</formula>
    </cfRule>
  </conditionalFormatting>
  <conditionalFormatting sqref="M1450">
    <cfRule type="expression" dxfId="18323" priority="28745">
      <formula>$I1450=0</formula>
    </cfRule>
  </conditionalFormatting>
  <conditionalFormatting sqref="Q1450">
    <cfRule type="expression" dxfId="18322" priority="28744">
      <formula>$I1450=0</formula>
    </cfRule>
  </conditionalFormatting>
  <conditionalFormatting sqref="U1450">
    <cfRule type="expression" dxfId="18321" priority="28743">
      <formula>$I1450=0</formula>
    </cfRule>
  </conditionalFormatting>
  <conditionalFormatting sqref="B1451">
    <cfRule type="expression" dxfId="18320" priority="28739">
      <formula>$I1451=0</formula>
    </cfRule>
  </conditionalFormatting>
  <conditionalFormatting sqref="C1451:E1451">
    <cfRule type="expression" dxfId="18319" priority="28738">
      <formula>$I1451=0</formula>
    </cfRule>
  </conditionalFormatting>
  <conditionalFormatting sqref="D1451:E1451">
    <cfRule type="cellIs" dxfId="18318" priority="28736" operator="lessThan">
      <formula>0</formula>
    </cfRule>
    <cfRule type="cellIs" dxfId="18317" priority="28737" operator="lessThan">
      <formula>0</formula>
    </cfRule>
  </conditionalFormatting>
  <conditionalFormatting sqref="F1451">
    <cfRule type="expression" dxfId="18316" priority="28735">
      <formula>$I1451=0</formula>
    </cfRule>
  </conditionalFormatting>
  <conditionalFormatting sqref="G1451:H1451">
    <cfRule type="cellIs" dxfId="18315" priority="28732" operator="lessThan">
      <formula>0</formula>
    </cfRule>
    <cfRule type="cellIs" dxfId="18314" priority="28733" operator="lessThan">
      <formula>0</formula>
    </cfRule>
  </conditionalFormatting>
  <conditionalFormatting sqref="I1451">
    <cfRule type="expression" dxfId="18313" priority="28731">
      <formula>$I1451=0</formula>
    </cfRule>
  </conditionalFormatting>
  <conditionalFormatting sqref="J1451">
    <cfRule type="expression" dxfId="18312" priority="28730">
      <formula>$I1451=0</formula>
    </cfRule>
  </conditionalFormatting>
  <conditionalFormatting sqref="K1451">
    <cfRule type="expression" dxfId="18311" priority="28727">
      <formula>$I1451=0</formula>
    </cfRule>
  </conditionalFormatting>
  <conditionalFormatting sqref="M1451">
    <cfRule type="expression" dxfId="18310" priority="28723">
      <formula>$I1451=0</formula>
    </cfRule>
  </conditionalFormatting>
  <conditionalFormatting sqref="N1451:P1451">
    <cfRule type="expression" dxfId="18309" priority="28722">
      <formula>$I1451=0</formula>
    </cfRule>
  </conditionalFormatting>
  <conditionalFormatting sqref="O1451:P1451">
    <cfRule type="cellIs" dxfId="18308" priority="28720" operator="lessThan">
      <formula>0</formula>
    </cfRule>
    <cfRule type="cellIs" dxfId="18307" priority="28721" operator="lessThan">
      <formula>0</formula>
    </cfRule>
  </conditionalFormatting>
  <conditionalFormatting sqref="Q1451">
    <cfRule type="expression" dxfId="18306" priority="28719">
      <formula>$I1451=0</formula>
    </cfRule>
  </conditionalFormatting>
  <conditionalFormatting sqref="R1451:T1451">
    <cfRule type="expression" dxfId="18305" priority="28718">
      <formula>$I1451=0</formula>
    </cfRule>
  </conditionalFormatting>
  <conditionalFormatting sqref="S1451:T1451">
    <cfRule type="cellIs" dxfId="18304" priority="28716" operator="lessThan">
      <formula>0</formula>
    </cfRule>
    <cfRule type="cellIs" dxfId="18303" priority="28717" operator="lessThan">
      <formula>0</formula>
    </cfRule>
  </conditionalFormatting>
  <conditionalFormatting sqref="U1451">
    <cfRule type="expression" dxfId="18302" priority="28715">
      <formula>$I1451=0</formula>
    </cfRule>
  </conditionalFormatting>
  <conditionalFormatting sqref="B1452">
    <cfRule type="expression" dxfId="18301" priority="28714">
      <formula>$I1452=0</formula>
    </cfRule>
  </conditionalFormatting>
  <conditionalFormatting sqref="F1452">
    <cfRule type="expression" dxfId="18300" priority="28713">
      <formula>$I1452=0</formula>
    </cfRule>
  </conditionalFormatting>
  <conditionalFormatting sqref="I1452">
    <cfRule type="expression" dxfId="18299" priority="28712">
      <formula>$I1452=0</formula>
    </cfRule>
  </conditionalFormatting>
  <conditionalFormatting sqref="K1452">
    <cfRule type="expression" dxfId="18298" priority="28711">
      <formula>$I1452=0</formula>
    </cfRule>
  </conditionalFormatting>
  <conditionalFormatting sqref="M1452">
    <cfRule type="expression" dxfId="18297" priority="28710">
      <formula>$I1452=0</formula>
    </cfRule>
  </conditionalFormatting>
  <conditionalFormatting sqref="Q1452">
    <cfRule type="expression" dxfId="18296" priority="28709">
      <formula>$I1452=0</formula>
    </cfRule>
  </conditionalFormatting>
  <conditionalFormatting sqref="U1452">
    <cfRule type="expression" dxfId="18295" priority="28708">
      <formula>$I1452=0</formula>
    </cfRule>
  </conditionalFormatting>
  <conditionalFormatting sqref="B1453">
    <cfRule type="expression" dxfId="18294" priority="28704">
      <formula>$I1453=0</formula>
    </cfRule>
  </conditionalFormatting>
  <conditionalFormatting sqref="C1453:E1453">
    <cfRule type="expression" dxfId="18293" priority="28703">
      <formula>$I1453=0</formula>
    </cfRule>
  </conditionalFormatting>
  <conditionalFormatting sqref="D1453:E1453">
    <cfRule type="cellIs" dxfId="18292" priority="28701" operator="lessThan">
      <formula>0</formula>
    </cfRule>
    <cfRule type="cellIs" dxfId="18291" priority="28702" operator="lessThan">
      <formula>0</formula>
    </cfRule>
  </conditionalFormatting>
  <conditionalFormatting sqref="F1453">
    <cfRule type="expression" dxfId="18290" priority="28700">
      <formula>$I1453=0</formula>
    </cfRule>
  </conditionalFormatting>
  <conditionalFormatting sqref="G1453:H1453">
    <cfRule type="cellIs" dxfId="18289" priority="28697" operator="lessThan">
      <formula>0</formula>
    </cfRule>
    <cfRule type="cellIs" dxfId="18288" priority="28698" operator="lessThan">
      <formula>0</formula>
    </cfRule>
  </conditionalFormatting>
  <conditionalFormatting sqref="I1453">
    <cfRule type="expression" dxfId="18287" priority="28696">
      <formula>$I1453=0</formula>
    </cfRule>
  </conditionalFormatting>
  <conditionalFormatting sqref="J1453">
    <cfRule type="expression" dxfId="18286" priority="28695">
      <formula>$I1453=0</formula>
    </cfRule>
  </conditionalFormatting>
  <conditionalFormatting sqref="K1453">
    <cfRule type="expression" dxfId="18285" priority="28692">
      <formula>$I1453=0</formula>
    </cfRule>
  </conditionalFormatting>
  <conditionalFormatting sqref="M1453">
    <cfRule type="expression" dxfId="18284" priority="28688">
      <formula>$I1453=0</formula>
    </cfRule>
  </conditionalFormatting>
  <conditionalFormatting sqref="N1453:P1453">
    <cfRule type="expression" dxfId="18283" priority="28687">
      <formula>$I1453=0</formula>
    </cfRule>
  </conditionalFormatting>
  <conditionalFormatting sqref="O1453:P1453">
    <cfRule type="cellIs" dxfId="18282" priority="28685" operator="lessThan">
      <formula>0</formula>
    </cfRule>
    <cfRule type="cellIs" dxfId="18281" priority="28686" operator="lessThan">
      <formula>0</formula>
    </cfRule>
  </conditionalFormatting>
  <conditionalFormatting sqref="Q1453">
    <cfRule type="expression" dxfId="18280" priority="28684">
      <formula>$I1453=0</formula>
    </cfRule>
  </conditionalFormatting>
  <conditionalFormatting sqref="R1453:T1453">
    <cfRule type="expression" dxfId="18279" priority="28683">
      <formula>$I1453=0</formula>
    </cfRule>
  </conditionalFormatting>
  <conditionalFormatting sqref="S1453:T1453">
    <cfRule type="cellIs" dxfId="18278" priority="28681" operator="lessThan">
      <formula>0</formula>
    </cfRule>
    <cfRule type="cellIs" dxfId="18277" priority="28682" operator="lessThan">
      <formula>0</formula>
    </cfRule>
  </conditionalFormatting>
  <conditionalFormatting sqref="U1453">
    <cfRule type="expression" dxfId="18276" priority="28680">
      <formula>$I1453=0</formula>
    </cfRule>
  </conditionalFormatting>
  <conditionalFormatting sqref="B1454">
    <cfRule type="expression" dxfId="18275" priority="28679">
      <formula>$I1454=0</formula>
    </cfRule>
  </conditionalFormatting>
  <conditionalFormatting sqref="F1454">
    <cfRule type="expression" dxfId="18274" priority="28678">
      <formula>$I1454=0</formula>
    </cfRule>
  </conditionalFormatting>
  <conditionalFormatting sqref="I1454">
    <cfRule type="expression" dxfId="18273" priority="28677">
      <formula>$I1454=0</formula>
    </cfRule>
  </conditionalFormatting>
  <conditionalFormatting sqref="K1454">
    <cfRule type="expression" dxfId="18272" priority="28676">
      <formula>$I1454=0</formula>
    </cfRule>
  </conditionalFormatting>
  <conditionalFormatting sqref="M1454">
    <cfRule type="expression" dxfId="18271" priority="28675">
      <formula>$I1454=0</formula>
    </cfRule>
  </conditionalFormatting>
  <conditionalFormatting sqref="Q1454">
    <cfRule type="expression" dxfId="18270" priority="28674">
      <formula>$I1454=0</formula>
    </cfRule>
  </conditionalFormatting>
  <conditionalFormatting sqref="U1454">
    <cfRule type="expression" dxfId="18269" priority="28673">
      <formula>$I1454=0</formula>
    </cfRule>
  </conditionalFormatting>
  <conditionalFormatting sqref="B1455">
    <cfRule type="expression" dxfId="18268" priority="28669">
      <formula>$I1455=0</formula>
    </cfRule>
  </conditionalFormatting>
  <conditionalFormatting sqref="C1455:E1455">
    <cfRule type="expression" dxfId="18267" priority="28668">
      <formula>$I1455=0</formula>
    </cfRule>
  </conditionalFormatting>
  <conditionalFormatting sqref="D1455:E1455">
    <cfRule type="cellIs" dxfId="18266" priority="28666" operator="lessThan">
      <formula>0</formula>
    </cfRule>
    <cfRule type="cellIs" dxfId="18265" priority="28667" operator="lessThan">
      <formula>0</formula>
    </cfRule>
  </conditionalFormatting>
  <conditionalFormatting sqref="F1455">
    <cfRule type="expression" dxfId="18264" priority="28665">
      <formula>$I1455=0</formula>
    </cfRule>
  </conditionalFormatting>
  <conditionalFormatting sqref="G1455:H1455">
    <cfRule type="cellIs" dxfId="18263" priority="28662" operator="lessThan">
      <formula>0</formula>
    </cfRule>
    <cfRule type="cellIs" dxfId="18262" priority="28663" operator="lessThan">
      <formula>0</formula>
    </cfRule>
  </conditionalFormatting>
  <conditionalFormatting sqref="I1455">
    <cfRule type="expression" dxfId="18261" priority="28661">
      <formula>$I1455=0</formula>
    </cfRule>
  </conditionalFormatting>
  <conditionalFormatting sqref="J1455">
    <cfRule type="expression" dxfId="18260" priority="28660">
      <formula>$I1455=0</formula>
    </cfRule>
  </conditionalFormatting>
  <conditionalFormatting sqref="K1455">
    <cfRule type="expression" dxfId="18259" priority="28657">
      <formula>$I1455=0</formula>
    </cfRule>
  </conditionalFormatting>
  <conditionalFormatting sqref="M1455">
    <cfRule type="expression" dxfId="18258" priority="28653">
      <formula>$I1455=0</formula>
    </cfRule>
  </conditionalFormatting>
  <conditionalFormatting sqref="N1455:P1455">
    <cfRule type="expression" dxfId="18257" priority="28652">
      <formula>$I1455=0</formula>
    </cfRule>
  </conditionalFormatting>
  <conditionalFormatting sqref="O1455:P1455">
    <cfRule type="cellIs" dxfId="18256" priority="28650" operator="lessThan">
      <formula>0</formula>
    </cfRule>
    <cfRule type="cellIs" dxfId="18255" priority="28651" operator="lessThan">
      <formula>0</formula>
    </cfRule>
  </conditionalFormatting>
  <conditionalFormatting sqref="Q1455">
    <cfRule type="expression" dxfId="18254" priority="28649">
      <formula>$I1455=0</formula>
    </cfRule>
  </conditionalFormatting>
  <conditionalFormatting sqref="R1455:T1455">
    <cfRule type="expression" dxfId="18253" priority="28648">
      <formula>$I1455=0</formula>
    </cfRule>
  </conditionalFormatting>
  <conditionalFormatting sqref="S1455:T1455">
    <cfRule type="cellIs" dxfId="18252" priority="28646" operator="lessThan">
      <formula>0</formula>
    </cfRule>
    <cfRule type="cellIs" dxfId="18251" priority="28647" operator="lessThan">
      <formula>0</formula>
    </cfRule>
  </conditionalFormatting>
  <conditionalFormatting sqref="U1455">
    <cfRule type="expression" dxfId="18250" priority="28645">
      <formula>$I1455=0</formula>
    </cfRule>
  </conditionalFormatting>
  <conditionalFormatting sqref="B1456">
    <cfRule type="expression" dxfId="18249" priority="28644">
      <formula>$I1456=0</formula>
    </cfRule>
  </conditionalFormatting>
  <conditionalFormatting sqref="F1456">
    <cfRule type="expression" dxfId="18248" priority="28643">
      <formula>$I1456=0</formula>
    </cfRule>
  </conditionalFormatting>
  <conditionalFormatting sqref="I1456">
    <cfRule type="expression" dxfId="18247" priority="28642">
      <formula>$I1456=0</formula>
    </cfRule>
  </conditionalFormatting>
  <conditionalFormatting sqref="K1456">
    <cfRule type="expression" dxfId="18246" priority="28641">
      <formula>$I1456=0</formula>
    </cfRule>
  </conditionalFormatting>
  <conditionalFormatting sqref="M1456">
    <cfRule type="expression" dxfId="18245" priority="28640">
      <formula>$I1456=0</formula>
    </cfRule>
  </conditionalFormatting>
  <conditionalFormatting sqref="Q1456">
    <cfRule type="expression" dxfId="18244" priority="28639">
      <formula>$I1456=0</formula>
    </cfRule>
  </conditionalFormatting>
  <conditionalFormatting sqref="U1456">
    <cfRule type="expression" dxfId="18243" priority="28638">
      <formula>$I1456=0</formula>
    </cfRule>
  </conditionalFormatting>
  <conditionalFormatting sqref="B1457">
    <cfRule type="expression" dxfId="18242" priority="28634">
      <formula>$I1457=0</formula>
    </cfRule>
  </conditionalFormatting>
  <conditionalFormatting sqref="C1457:E1457">
    <cfRule type="expression" dxfId="18241" priority="28633">
      <formula>$I1457=0</formula>
    </cfRule>
  </conditionalFormatting>
  <conditionalFormatting sqref="D1457:E1457">
    <cfRule type="cellIs" dxfId="18240" priority="28631" operator="lessThan">
      <formula>0</formula>
    </cfRule>
    <cfRule type="cellIs" dxfId="18239" priority="28632" operator="lessThan">
      <formula>0</formula>
    </cfRule>
  </conditionalFormatting>
  <conditionalFormatting sqref="F1457">
    <cfRule type="expression" dxfId="18238" priority="28630">
      <formula>$I1457=0</formula>
    </cfRule>
  </conditionalFormatting>
  <conditionalFormatting sqref="G1457:H1457">
    <cfRule type="cellIs" dxfId="18237" priority="28627" operator="lessThan">
      <formula>0</formula>
    </cfRule>
    <cfRule type="cellIs" dxfId="18236" priority="28628" operator="lessThan">
      <formula>0</formula>
    </cfRule>
  </conditionalFormatting>
  <conditionalFormatting sqref="I1457">
    <cfRule type="expression" dxfId="18235" priority="28626">
      <formula>$I1457=0</formula>
    </cfRule>
  </conditionalFormatting>
  <conditionalFormatting sqref="J1457">
    <cfRule type="expression" dxfId="18234" priority="28625">
      <formula>$I1457=0</formula>
    </cfRule>
  </conditionalFormatting>
  <conditionalFormatting sqref="K1457">
    <cfRule type="expression" dxfId="18233" priority="28622">
      <formula>$I1457=0</formula>
    </cfRule>
  </conditionalFormatting>
  <conditionalFormatting sqref="M1457">
    <cfRule type="expression" dxfId="18232" priority="28618">
      <formula>$I1457=0</formula>
    </cfRule>
  </conditionalFormatting>
  <conditionalFormatting sqref="N1457:P1457">
    <cfRule type="expression" dxfId="18231" priority="28617">
      <formula>$I1457=0</formula>
    </cfRule>
  </conditionalFormatting>
  <conditionalFormatting sqref="O1457:P1457">
    <cfRule type="cellIs" dxfId="18230" priority="28615" operator="lessThan">
      <formula>0</formula>
    </cfRule>
    <cfRule type="cellIs" dxfId="18229" priority="28616" operator="lessThan">
      <formula>0</formula>
    </cfRule>
  </conditionalFormatting>
  <conditionalFormatting sqref="Q1457">
    <cfRule type="expression" dxfId="18228" priority="28614">
      <formula>$I1457=0</formula>
    </cfRule>
  </conditionalFormatting>
  <conditionalFormatting sqref="R1457:T1457">
    <cfRule type="expression" dxfId="18227" priority="28613">
      <formula>$I1457=0</formula>
    </cfRule>
  </conditionalFormatting>
  <conditionalFormatting sqref="S1457:T1457">
    <cfRule type="cellIs" dxfId="18226" priority="28611" operator="lessThan">
      <formula>0</formula>
    </cfRule>
    <cfRule type="cellIs" dxfId="18225" priority="28612" operator="lessThan">
      <formula>0</formula>
    </cfRule>
  </conditionalFormatting>
  <conditionalFormatting sqref="U1457">
    <cfRule type="expression" dxfId="18224" priority="28610">
      <formula>$I1457=0</formula>
    </cfRule>
  </conditionalFormatting>
  <conditionalFormatting sqref="B1458">
    <cfRule type="expression" dxfId="18223" priority="28609">
      <formula>$I1458=0</formula>
    </cfRule>
  </conditionalFormatting>
  <conditionalFormatting sqref="F1458">
    <cfRule type="expression" dxfId="18222" priority="28608">
      <formula>$I1458=0</formula>
    </cfRule>
  </conditionalFormatting>
  <conditionalFormatting sqref="I1458">
    <cfRule type="expression" dxfId="18221" priority="28607">
      <formula>$I1458=0</formula>
    </cfRule>
  </conditionalFormatting>
  <conditionalFormatting sqref="K1458">
    <cfRule type="expression" dxfId="18220" priority="28606">
      <formula>$I1458=0</formula>
    </cfRule>
  </conditionalFormatting>
  <conditionalFormatting sqref="M1458">
    <cfRule type="expression" dxfId="18219" priority="28605">
      <formula>$I1458=0</formula>
    </cfRule>
  </conditionalFormatting>
  <conditionalFormatting sqref="Q1458">
    <cfRule type="expression" dxfId="18218" priority="28604">
      <formula>$I1458=0</formula>
    </cfRule>
  </conditionalFormatting>
  <conditionalFormatting sqref="U1458">
    <cfRule type="expression" dxfId="18217" priority="28603">
      <formula>$I1458=0</formula>
    </cfRule>
  </conditionalFormatting>
  <conditionalFormatting sqref="B1459">
    <cfRule type="expression" dxfId="18216" priority="28599">
      <formula>$I1459=0</formula>
    </cfRule>
  </conditionalFormatting>
  <conditionalFormatting sqref="C1459:E1459">
    <cfRule type="expression" dxfId="18215" priority="28598">
      <formula>$I1459=0</formula>
    </cfRule>
  </conditionalFormatting>
  <conditionalFormatting sqref="D1459:E1459">
    <cfRule type="cellIs" dxfId="18214" priority="28596" operator="lessThan">
      <formula>0</formula>
    </cfRule>
    <cfRule type="cellIs" dxfId="18213" priority="28597" operator="lessThan">
      <formula>0</formula>
    </cfRule>
  </conditionalFormatting>
  <conditionalFormatting sqref="F1459">
    <cfRule type="expression" dxfId="18212" priority="28595">
      <formula>$I1459=0</formula>
    </cfRule>
  </conditionalFormatting>
  <conditionalFormatting sqref="G1459:H1459">
    <cfRule type="cellIs" dxfId="18211" priority="28592" operator="lessThan">
      <formula>0</formula>
    </cfRule>
    <cfRule type="cellIs" dxfId="18210" priority="28593" operator="lessThan">
      <formula>0</formula>
    </cfRule>
  </conditionalFormatting>
  <conditionalFormatting sqref="I1459">
    <cfRule type="expression" dxfId="18209" priority="28591">
      <formula>$I1459=0</formula>
    </cfRule>
  </conditionalFormatting>
  <conditionalFormatting sqref="J1459">
    <cfRule type="expression" dxfId="18208" priority="28590">
      <formula>$I1459=0</formula>
    </cfRule>
  </conditionalFormatting>
  <conditionalFormatting sqref="K1459">
    <cfRule type="expression" dxfId="18207" priority="28587">
      <formula>$I1459=0</formula>
    </cfRule>
  </conditionalFormatting>
  <conditionalFormatting sqref="M1459">
    <cfRule type="expression" dxfId="18206" priority="28583">
      <formula>$I1459=0</formula>
    </cfRule>
  </conditionalFormatting>
  <conditionalFormatting sqref="N1459:P1459">
    <cfRule type="expression" dxfId="18205" priority="28582">
      <formula>$I1459=0</formula>
    </cfRule>
  </conditionalFormatting>
  <conditionalFormatting sqref="O1459:P1459">
    <cfRule type="cellIs" dxfId="18204" priority="28580" operator="lessThan">
      <formula>0</formula>
    </cfRule>
    <cfRule type="cellIs" dxfId="18203" priority="28581" operator="lessThan">
      <formula>0</formula>
    </cfRule>
  </conditionalFormatting>
  <conditionalFormatting sqref="Q1459">
    <cfRule type="expression" dxfId="18202" priority="28579">
      <formula>$I1459=0</formula>
    </cfRule>
  </conditionalFormatting>
  <conditionalFormatting sqref="R1459:T1459">
    <cfRule type="expression" dxfId="18201" priority="28578">
      <formula>$I1459=0</formula>
    </cfRule>
  </conditionalFormatting>
  <conditionalFormatting sqref="S1459:T1459">
    <cfRule type="cellIs" dxfId="18200" priority="28576" operator="lessThan">
      <formula>0</formula>
    </cfRule>
    <cfRule type="cellIs" dxfId="18199" priority="28577" operator="lessThan">
      <formula>0</formula>
    </cfRule>
  </conditionalFormatting>
  <conditionalFormatting sqref="U1459">
    <cfRule type="expression" dxfId="18198" priority="28575">
      <formula>$I1459=0</formula>
    </cfRule>
  </conditionalFormatting>
  <conditionalFormatting sqref="B1460">
    <cfRule type="expression" dxfId="18197" priority="28574">
      <formula>$I1460=0</formula>
    </cfRule>
  </conditionalFormatting>
  <conditionalFormatting sqref="F1460">
    <cfRule type="expression" dxfId="18196" priority="28573">
      <formula>$I1460=0</formula>
    </cfRule>
  </conditionalFormatting>
  <conditionalFormatting sqref="I1460">
    <cfRule type="expression" dxfId="18195" priority="28572">
      <formula>$I1460=0</formula>
    </cfRule>
  </conditionalFormatting>
  <conditionalFormatting sqref="K1460">
    <cfRule type="expression" dxfId="18194" priority="28571">
      <formula>$I1460=0</formula>
    </cfRule>
  </conditionalFormatting>
  <conditionalFormatting sqref="M1460">
    <cfRule type="expression" dxfId="18193" priority="28570">
      <formula>$I1460=0</formula>
    </cfRule>
  </conditionalFormatting>
  <conditionalFormatting sqref="Q1460">
    <cfRule type="expression" dxfId="18192" priority="28569">
      <formula>$I1460=0</formula>
    </cfRule>
  </conditionalFormatting>
  <conditionalFormatting sqref="U1460">
    <cfRule type="expression" dxfId="18191" priority="28568">
      <formula>$I1460=0</formula>
    </cfRule>
  </conditionalFormatting>
  <conditionalFormatting sqref="B1461">
    <cfRule type="expression" dxfId="18190" priority="28564">
      <formula>$I1461=0</formula>
    </cfRule>
  </conditionalFormatting>
  <conditionalFormatting sqref="C1461:E1461">
    <cfRule type="expression" dxfId="18189" priority="28563">
      <formula>$I1461=0</formula>
    </cfRule>
  </conditionalFormatting>
  <conditionalFormatting sqref="D1461:E1461">
    <cfRule type="cellIs" dxfId="18188" priority="28561" operator="lessThan">
      <formula>0</formula>
    </cfRule>
    <cfRule type="cellIs" dxfId="18187" priority="28562" operator="lessThan">
      <formula>0</formula>
    </cfRule>
  </conditionalFormatting>
  <conditionalFormatting sqref="F1461">
    <cfRule type="expression" dxfId="18186" priority="28560">
      <formula>$I1461=0</formula>
    </cfRule>
  </conditionalFormatting>
  <conditionalFormatting sqref="G1461:H1461">
    <cfRule type="cellIs" dxfId="18185" priority="28557" operator="lessThan">
      <formula>0</formula>
    </cfRule>
    <cfRule type="cellIs" dxfId="18184" priority="28558" operator="lessThan">
      <formula>0</formula>
    </cfRule>
  </conditionalFormatting>
  <conditionalFormatting sqref="I1461">
    <cfRule type="expression" dxfId="18183" priority="28556">
      <formula>$I1461=0</formula>
    </cfRule>
  </conditionalFormatting>
  <conditionalFormatting sqref="J1461">
    <cfRule type="expression" dxfId="18182" priority="28555">
      <formula>$I1461=0</formula>
    </cfRule>
  </conditionalFormatting>
  <conditionalFormatting sqref="K1461">
    <cfRule type="expression" dxfId="18181" priority="28552">
      <formula>$I1461=0</formula>
    </cfRule>
  </conditionalFormatting>
  <conditionalFormatting sqref="M1461">
    <cfRule type="expression" dxfId="18180" priority="28548">
      <formula>$I1461=0</formula>
    </cfRule>
  </conditionalFormatting>
  <conditionalFormatting sqref="N1461:P1461">
    <cfRule type="expression" dxfId="18179" priority="28547">
      <formula>$I1461=0</formula>
    </cfRule>
  </conditionalFormatting>
  <conditionalFormatting sqref="O1461:P1461">
    <cfRule type="cellIs" dxfId="18178" priority="28545" operator="lessThan">
      <formula>0</formula>
    </cfRule>
    <cfRule type="cellIs" dxfId="18177" priority="28546" operator="lessThan">
      <formula>0</formula>
    </cfRule>
  </conditionalFormatting>
  <conditionalFormatting sqref="Q1461">
    <cfRule type="expression" dxfId="18176" priority="28544">
      <formula>$I1461=0</formula>
    </cfRule>
  </conditionalFormatting>
  <conditionalFormatting sqref="R1461:T1461">
    <cfRule type="expression" dxfId="18175" priority="28543">
      <formula>$I1461=0</formula>
    </cfRule>
  </conditionalFormatting>
  <conditionalFormatting sqref="S1461:T1461">
    <cfRule type="cellIs" dxfId="18174" priority="28541" operator="lessThan">
      <formula>0</formula>
    </cfRule>
    <cfRule type="cellIs" dxfId="18173" priority="28542" operator="lessThan">
      <formula>0</formula>
    </cfRule>
  </conditionalFormatting>
  <conditionalFormatting sqref="U1461">
    <cfRule type="expression" dxfId="18172" priority="28540">
      <formula>$I1461=0</formula>
    </cfRule>
  </conditionalFormatting>
  <conditionalFormatting sqref="B1462">
    <cfRule type="expression" dxfId="18171" priority="28539">
      <formula>$I1462=0</formula>
    </cfRule>
  </conditionalFormatting>
  <conditionalFormatting sqref="F1462">
    <cfRule type="expression" dxfId="18170" priority="28538">
      <formula>$I1462=0</formula>
    </cfRule>
  </conditionalFormatting>
  <conditionalFormatting sqref="I1462">
    <cfRule type="expression" dxfId="18169" priority="28537">
      <formula>$I1462=0</formula>
    </cfRule>
  </conditionalFormatting>
  <conditionalFormatting sqref="K1462">
    <cfRule type="expression" dxfId="18168" priority="28536">
      <formula>$I1462=0</formula>
    </cfRule>
  </conditionalFormatting>
  <conditionalFormatting sqref="M1462">
    <cfRule type="expression" dxfId="18167" priority="28535">
      <formula>$I1462=0</formula>
    </cfRule>
  </conditionalFormatting>
  <conditionalFormatting sqref="Q1462">
    <cfRule type="expression" dxfId="18166" priority="28534">
      <formula>$I1462=0</formula>
    </cfRule>
  </conditionalFormatting>
  <conditionalFormatting sqref="U1462">
    <cfRule type="expression" dxfId="18165" priority="28533">
      <formula>$I1462=0</formula>
    </cfRule>
  </conditionalFormatting>
  <conditionalFormatting sqref="B1463">
    <cfRule type="expression" dxfId="18164" priority="28529">
      <formula>$I1463=0</formula>
    </cfRule>
  </conditionalFormatting>
  <conditionalFormatting sqref="C1463:E1463">
    <cfRule type="expression" dxfId="18163" priority="28528">
      <formula>$I1463=0</formula>
    </cfRule>
  </conditionalFormatting>
  <conditionalFormatting sqref="D1463:E1463">
    <cfRule type="cellIs" dxfId="18162" priority="28526" operator="lessThan">
      <formula>0</formula>
    </cfRule>
    <cfRule type="cellIs" dxfId="18161" priority="28527" operator="lessThan">
      <formula>0</formula>
    </cfRule>
  </conditionalFormatting>
  <conditionalFormatting sqref="F1463">
    <cfRule type="expression" dxfId="18160" priority="28525">
      <formula>$I1463=0</formula>
    </cfRule>
  </conditionalFormatting>
  <conditionalFormatting sqref="G1463:H1463">
    <cfRule type="cellIs" dxfId="18159" priority="28522" operator="lessThan">
      <formula>0</formula>
    </cfRule>
    <cfRule type="cellIs" dxfId="18158" priority="28523" operator="lessThan">
      <formula>0</formula>
    </cfRule>
  </conditionalFormatting>
  <conditionalFormatting sqref="I1463">
    <cfRule type="expression" dxfId="18157" priority="28521">
      <formula>$I1463=0</formula>
    </cfRule>
  </conditionalFormatting>
  <conditionalFormatting sqref="J1463">
    <cfRule type="expression" dxfId="18156" priority="28520">
      <formula>$I1463=0</formula>
    </cfRule>
  </conditionalFormatting>
  <conditionalFormatting sqref="K1463">
    <cfRule type="expression" dxfId="18155" priority="28517">
      <formula>$I1463=0</formula>
    </cfRule>
  </conditionalFormatting>
  <conditionalFormatting sqref="M1463">
    <cfRule type="expression" dxfId="18154" priority="28513">
      <formula>$I1463=0</formula>
    </cfRule>
  </conditionalFormatting>
  <conditionalFormatting sqref="N1463:P1463">
    <cfRule type="expression" dxfId="18153" priority="28512">
      <formula>$I1463=0</formula>
    </cfRule>
  </conditionalFormatting>
  <conditionalFormatting sqref="O1463:P1463">
    <cfRule type="cellIs" dxfId="18152" priority="28510" operator="lessThan">
      <formula>0</formula>
    </cfRule>
    <cfRule type="cellIs" dxfId="18151" priority="28511" operator="lessThan">
      <formula>0</formula>
    </cfRule>
  </conditionalFormatting>
  <conditionalFormatting sqref="Q1463">
    <cfRule type="expression" dxfId="18150" priority="28509">
      <formula>$I1463=0</formula>
    </cfRule>
  </conditionalFormatting>
  <conditionalFormatting sqref="R1463:T1463">
    <cfRule type="expression" dxfId="18149" priority="28508">
      <formula>$I1463=0</formula>
    </cfRule>
  </conditionalFormatting>
  <conditionalFormatting sqref="S1463:T1463">
    <cfRule type="cellIs" dxfId="18148" priority="28506" operator="lessThan">
      <formula>0</formula>
    </cfRule>
    <cfRule type="cellIs" dxfId="18147" priority="28507" operator="lessThan">
      <formula>0</formula>
    </cfRule>
  </conditionalFormatting>
  <conditionalFormatting sqref="U1463">
    <cfRule type="expression" dxfId="18146" priority="28505">
      <formula>$I1463=0</formula>
    </cfRule>
  </conditionalFormatting>
  <conditionalFormatting sqref="B1464">
    <cfRule type="expression" dxfId="18145" priority="28504">
      <formula>$I1464=0</formula>
    </cfRule>
  </conditionalFormatting>
  <conditionalFormatting sqref="F1464">
    <cfRule type="expression" dxfId="18144" priority="28503">
      <formula>$I1464=0</formula>
    </cfRule>
  </conditionalFormatting>
  <conditionalFormatting sqref="I1464">
    <cfRule type="expression" dxfId="18143" priority="28502">
      <formula>$I1464=0</formula>
    </cfRule>
  </conditionalFormatting>
  <conditionalFormatting sqref="K1464">
    <cfRule type="expression" dxfId="18142" priority="28501">
      <formula>$I1464=0</formula>
    </cfRule>
  </conditionalFormatting>
  <conditionalFormatting sqref="M1464">
    <cfRule type="expression" dxfId="18141" priority="28500">
      <formula>$I1464=0</formula>
    </cfRule>
  </conditionalFormatting>
  <conditionalFormatting sqref="Q1464">
    <cfRule type="expression" dxfId="18140" priority="28499">
      <formula>$I1464=0</formula>
    </cfRule>
  </conditionalFormatting>
  <conditionalFormatting sqref="U1464">
    <cfRule type="expression" dxfId="18139" priority="28498">
      <formula>$I1464=0</formula>
    </cfRule>
  </conditionalFormatting>
  <conditionalFormatting sqref="B1465">
    <cfRule type="expression" dxfId="18138" priority="28494">
      <formula>$I1465=0</formula>
    </cfRule>
  </conditionalFormatting>
  <conditionalFormatting sqref="C1465:E1465">
    <cfRule type="expression" dxfId="18137" priority="28493">
      <formula>$I1465=0</formula>
    </cfRule>
  </conditionalFormatting>
  <conditionalFormatting sqref="D1465:E1465">
    <cfRule type="cellIs" dxfId="18136" priority="28491" operator="lessThan">
      <formula>0</formula>
    </cfRule>
    <cfRule type="cellIs" dxfId="18135" priority="28492" operator="lessThan">
      <formula>0</formula>
    </cfRule>
  </conditionalFormatting>
  <conditionalFormatting sqref="F1465">
    <cfRule type="expression" dxfId="18134" priority="28490">
      <formula>$I1465=0</formula>
    </cfRule>
  </conditionalFormatting>
  <conditionalFormatting sqref="G1465:H1465">
    <cfRule type="cellIs" dxfId="18133" priority="28487" operator="lessThan">
      <formula>0</formula>
    </cfRule>
    <cfRule type="cellIs" dxfId="18132" priority="28488" operator="lessThan">
      <formula>0</formula>
    </cfRule>
  </conditionalFormatting>
  <conditionalFormatting sqref="I1465">
    <cfRule type="expression" dxfId="18131" priority="28486">
      <formula>$I1465=0</formula>
    </cfRule>
  </conditionalFormatting>
  <conditionalFormatting sqref="J1465">
    <cfRule type="expression" dxfId="18130" priority="28485">
      <formula>$I1465=0</formula>
    </cfRule>
  </conditionalFormatting>
  <conditionalFormatting sqref="K1465">
    <cfRule type="expression" dxfId="18129" priority="28482">
      <formula>$I1465=0</formula>
    </cfRule>
  </conditionalFormatting>
  <conditionalFormatting sqref="M1465">
    <cfRule type="expression" dxfId="18128" priority="28478">
      <formula>$I1465=0</formula>
    </cfRule>
  </conditionalFormatting>
  <conditionalFormatting sqref="N1465:P1465">
    <cfRule type="expression" dxfId="18127" priority="28477">
      <formula>$I1465=0</formula>
    </cfRule>
  </conditionalFormatting>
  <conditionalFormatting sqref="O1465:P1465">
    <cfRule type="cellIs" dxfId="18126" priority="28475" operator="lessThan">
      <formula>0</formula>
    </cfRule>
    <cfRule type="cellIs" dxfId="18125" priority="28476" operator="lessThan">
      <formula>0</formula>
    </cfRule>
  </conditionalFormatting>
  <conditionalFormatting sqref="Q1465">
    <cfRule type="expression" dxfId="18124" priority="28474">
      <formula>$I1465=0</formula>
    </cfRule>
  </conditionalFormatting>
  <conditionalFormatting sqref="R1465:T1465">
    <cfRule type="expression" dxfId="18123" priority="28473">
      <formula>$I1465=0</formula>
    </cfRule>
  </conditionalFormatting>
  <conditionalFormatting sqref="S1465:T1465">
    <cfRule type="cellIs" dxfId="18122" priority="28471" operator="lessThan">
      <formula>0</formula>
    </cfRule>
    <cfRule type="cellIs" dxfId="18121" priority="28472" operator="lessThan">
      <formula>0</formula>
    </cfRule>
  </conditionalFormatting>
  <conditionalFormatting sqref="U1465">
    <cfRule type="expression" dxfId="18120" priority="28470">
      <formula>$I1465=0</formula>
    </cfRule>
  </conditionalFormatting>
  <conditionalFormatting sqref="B1466">
    <cfRule type="expression" dxfId="18119" priority="28469">
      <formula>$I1466=0</formula>
    </cfRule>
  </conditionalFormatting>
  <conditionalFormatting sqref="F1466">
    <cfRule type="expression" dxfId="18118" priority="28468">
      <formula>$I1466=0</formula>
    </cfRule>
  </conditionalFormatting>
  <conditionalFormatting sqref="I1466">
    <cfRule type="expression" dxfId="18117" priority="28467">
      <formula>$I1466=0</formula>
    </cfRule>
  </conditionalFormatting>
  <conditionalFormatting sqref="K1466">
    <cfRule type="expression" dxfId="18116" priority="28466">
      <formula>$I1466=0</formula>
    </cfRule>
  </conditionalFormatting>
  <conditionalFormatting sqref="M1466">
    <cfRule type="expression" dxfId="18115" priority="28465">
      <formula>$I1466=0</formula>
    </cfRule>
  </conditionalFormatting>
  <conditionalFormatting sqref="Q1466">
    <cfRule type="expression" dxfId="18114" priority="28464">
      <formula>$I1466=0</formula>
    </cfRule>
  </conditionalFormatting>
  <conditionalFormatting sqref="U1466">
    <cfRule type="expression" dxfId="18113" priority="28463">
      <formula>$I1466=0</formula>
    </cfRule>
  </conditionalFormatting>
  <conditionalFormatting sqref="B1467">
    <cfRule type="expression" dxfId="18112" priority="28459">
      <formula>$I1467=0</formula>
    </cfRule>
  </conditionalFormatting>
  <conditionalFormatting sqref="C1467:E1467">
    <cfRule type="expression" dxfId="18111" priority="28458">
      <formula>$I1467=0</formula>
    </cfRule>
  </conditionalFormatting>
  <conditionalFormatting sqref="D1467:E1467">
    <cfRule type="cellIs" dxfId="18110" priority="28456" operator="lessThan">
      <formula>0</formula>
    </cfRule>
    <cfRule type="cellIs" dxfId="18109" priority="28457" operator="lessThan">
      <formula>0</formula>
    </cfRule>
  </conditionalFormatting>
  <conditionalFormatting sqref="F1467">
    <cfRule type="expression" dxfId="18108" priority="28455">
      <formula>$I1467=0</formula>
    </cfRule>
  </conditionalFormatting>
  <conditionalFormatting sqref="G1467:H1467">
    <cfRule type="cellIs" dxfId="18107" priority="28452" operator="lessThan">
      <formula>0</formula>
    </cfRule>
    <cfRule type="cellIs" dxfId="18106" priority="28453" operator="lessThan">
      <formula>0</formula>
    </cfRule>
  </conditionalFormatting>
  <conditionalFormatting sqref="I1467">
    <cfRule type="expression" dxfId="18105" priority="28451">
      <formula>$I1467=0</formula>
    </cfRule>
  </conditionalFormatting>
  <conditionalFormatting sqref="J1467">
    <cfRule type="expression" dxfId="18104" priority="28450">
      <formula>$I1467=0</formula>
    </cfRule>
  </conditionalFormatting>
  <conditionalFormatting sqref="K1467">
    <cfRule type="expression" dxfId="18103" priority="28447">
      <formula>$I1467=0</formula>
    </cfRule>
  </conditionalFormatting>
  <conditionalFormatting sqref="M1467">
    <cfRule type="expression" dxfId="18102" priority="28443">
      <formula>$I1467=0</formula>
    </cfRule>
  </conditionalFormatting>
  <conditionalFormatting sqref="N1467:P1467">
    <cfRule type="expression" dxfId="18101" priority="28442">
      <formula>$I1467=0</formula>
    </cfRule>
  </conditionalFormatting>
  <conditionalFormatting sqref="O1467:P1467">
    <cfRule type="cellIs" dxfId="18100" priority="28440" operator="lessThan">
      <formula>0</formula>
    </cfRule>
    <cfRule type="cellIs" dxfId="18099" priority="28441" operator="lessThan">
      <formula>0</formula>
    </cfRule>
  </conditionalFormatting>
  <conditionalFormatting sqref="Q1467">
    <cfRule type="expression" dxfId="18098" priority="28439">
      <formula>$I1467=0</formula>
    </cfRule>
  </conditionalFormatting>
  <conditionalFormatting sqref="R1467:T1467">
    <cfRule type="expression" dxfId="18097" priority="28438">
      <formula>$I1467=0</formula>
    </cfRule>
  </conditionalFormatting>
  <conditionalFormatting sqref="S1467:T1467">
    <cfRule type="cellIs" dxfId="18096" priority="28436" operator="lessThan">
      <formula>0</formula>
    </cfRule>
    <cfRule type="cellIs" dxfId="18095" priority="28437" operator="lessThan">
      <formula>0</formula>
    </cfRule>
  </conditionalFormatting>
  <conditionalFormatting sqref="U1467">
    <cfRule type="expression" dxfId="18094" priority="28435">
      <formula>$I1467=0</formula>
    </cfRule>
  </conditionalFormatting>
  <conditionalFormatting sqref="B1468">
    <cfRule type="expression" dxfId="18093" priority="28434">
      <formula>$I1468=0</formula>
    </cfRule>
  </conditionalFormatting>
  <conditionalFormatting sqref="F1468">
    <cfRule type="expression" dxfId="18092" priority="28433">
      <formula>$I1468=0</formula>
    </cfRule>
  </conditionalFormatting>
  <conditionalFormatting sqref="I1468">
    <cfRule type="expression" dxfId="18091" priority="28432">
      <formula>$I1468=0</formula>
    </cfRule>
  </conditionalFormatting>
  <conditionalFormatting sqref="K1468">
    <cfRule type="expression" dxfId="18090" priority="28431">
      <formula>$I1468=0</formula>
    </cfRule>
  </conditionalFormatting>
  <conditionalFormatting sqref="M1468">
    <cfRule type="expression" dxfId="18089" priority="28430">
      <formula>$I1468=0</formula>
    </cfRule>
  </conditionalFormatting>
  <conditionalFormatting sqref="Q1468">
    <cfRule type="expression" dxfId="18088" priority="28429">
      <formula>$I1468=0</formula>
    </cfRule>
  </conditionalFormatting>
  <conditionalFormatting sqref="U1468">
    <cfRule type="expression" dxfId="18087" priority="28428">
      <formula>$I1468=0</formula>
    </cfRule>
  </conditionalFormatting>
  <conditionalFormatting sqref="B1469">
    <cfRule type="expression" dxfId="18086" priority="28424">
      <formula>$I1469=0</formula>
    </cfRule>
  </conditionalFormatting>
  <conditionalFormatting sqref="C1469:E1469">
    <cfRule type="expression" dxfId="18085" priority="28423">
      <formula>$I1469=0</formula>
    </cfRule>
  </conditionalFormatting>
  <conditionalFormatting sqref="D1469:E1469">
    <cfRule type="cellIs" dxfId="18084" priority="28421" operator="lessThan">
      <formula>0</formula>
    </cfRule>
    <cfRule type="cellIs" dxfId="18083" priority="28422" operator="lessThan">
      <formula>0</formula>
    </cfRule>
  </conditionalFormatting>
  <conditionalFormatting sqref="F1469">
    <cfRule type="expression" dxfId="18082" priority="28420">
      <formula>$I1469=0</formula>
    </cfRule>
  </conditionalFormatting>
  <conditionalFormatting sqref="G1469:H1469">
    <cfRule type="cellIs" dxfId="18081" priority="28417" operator="lessThan">
      <formula>0</formula>
    </cfRule>
    <cfRule type="cellIs" dxfId="18080" priority="28418" operator="lessThan">
      <formula>0</formula>
    </cfRule>
  </conditionalFormatting>
  <conditionalFormatting sqref="I1469">
    <cfRule type="expression" dxfId="18079" priority="28416">
      <formula>$I1469=0</formula>
    </cfRule>
  </conditionalFormatting>
  <conditionalFormatting sqref="J1469">
    <cfRule type="expression" dxfId="18078" priority="28415">
      <formula>$I1469=0</formula>
    </cfRule>
  </conditionalFormatting>
  <conditionalFormatting sqref="K1469">
    <cfRule type="expression" dxfId="18077" priority="28412">
      <formula>$I1469=0</formula>
    </cfRule>
  </conditionalFormatting>
  <conditionalFormatting sqref="M1469">
    <cfRule type="expression" dxfId="18076" priority="28408">
      <formula>$I1469=0</formula>
    </cfRule>
  </conditionalFormatting>
  <conditionalFormatting sqref="N1469:P1469">
    <cfRule type="expression" dxfId="18075" priority="28407">
      <formula>$I1469=0</formula>
    </cfRule>
  </conditionalFormatting>
  <conditionalFormatting sqref="O1469:P1469">
    <cfRule type="cellIs" dxfId="18074" priority="28405" operator="lessThan">
      <formula>0</formula>
    </cfRule>
    <cfRule type="cellIs" dxfId="18073" priority="28406" operator="lessThan">
      <formula>0</formula>
    </cfRule>
  </conditionalFormatting>
  <conditionalFormatting sqref="Q1469">
    <cfRule type="expression" dxfId="18072" priority="28404">
      <formula>$I1469=0</formula>
    </cfRule>
  </conditionalFormatting>
  <conditionalFormatting sqref="R1469:T1469">
    <cfRule type="expression" dxfId="18071" priority="28403">
      <formula>$I1469=0</formula>
    </cfRule>
  </conditionalFormatting>
  <conditionalFormatting sqref="S1469:T1469">
    <cfRule type="cellIs" dxfId="18070" priority="28401" operator="lessThan">
      <formula>0</formula>
    </cfRule>
    <cfRule type="cellIs" dxfId="18069" priority="28402" operator="lessThan">
      <formula>0</formula>
    </cfRule>
  </conditionalFormatting>
  <conditionalFormatting sqref="U1469">
    <cfRule type="expression" dxfId="18068" priority="28400">
      <formula>$I1469=0</formula>
    </cfRule>
  </conditionalFormatting>
  <conditionalFormatting sqref="B1470">
    <cfRule type="expression" dxfId="18067" priority="28399">
      <formula>$I1470=0</formula>
    </cfRule>
  </conditionalFormatting>
  <conditionalFormatting sqref="F1470">
    <cfRule type="expression" dxfId="18066" priority="28398">
      <formula>$I1470=0</formula>
    </cfRule>
  </conditionalFormatting>
  <conditionalFormatting sqref="I1470">
    <cfRule type="expression" dxfId="18065" priority="28397">
      <formula>$I1470=0</formula>
    </cfRule>
  </conditionalFormatting>
  <conditionalFormatting sqref="K1470">
    <cfRule type="expression" dxfId="18064" priority="28396">
      <formula>$I1470=0</formula>
    </cfRule>
  </conditionalFormatting>
  <conditionalFormatting sqref="M1470">
    <cfRule type="expression" dxfId="18063" priority="28395">
      <formula>$I1470=0</formula>
    </cfRule>
  </conditionalFormatting>
  <conditionalFormatting sqref="Q1470">
    <cfRule type="expression" dxfId="18062" priority="28394">
      <formula>$I1470=0</formula>
    </cfRule>
  </conditionalFormatting>
  <conditionalFormatting sqref="U1470">
    <cfRule type="expression" dxfId="18061" priority="28393">
      <formula>$I1470=0</formula>
    </cfRule>
  </conditionalFormatting>
  <conditionalFormatting sqref="B1471">
    <cfRule type="expression" dxfId="18060" priority="28389">
      <formula>$I1471=0</formula>
    </cfRule>
  </conditionalFormatting>
  <conditionalFormatting sqref="C1471:E1471">
    <cfRule type="expression" dxfId="18059" priority="28388">
      <formula>$I1471=0</formula>
    </cfRule>
  </conditionalFormatting>
  <conditionalFormatting sqref="D1471:E1471">
    <cfRule type="cellIs" dxfId="18058" priority="28386" operator="lessThan">
      <formula>0</formula>
    </cfRule>
    <cfRule type="cellIs" dxfId="18057" priority="28387" operator="lessThan">
      <formula>0</formula>
    </cfRule>
  </conditionalFormatting>
  <conditionalFormatting sqref="F1471">
    <cfRule type="expression" dxfId="18056" priority="28385">
      <formula>$I1471=0</formula>
    </cfRule>
  </conditionalFormatting>
  <conditionalFormatting sqref="G1471:H1471">
    <cfRule type="cellIs" dxfId="18055" priority="28382" operator="lessThan">
      <formula>0</formula>
    </cfRule>
    <cfRule type="cellIs" dxfId="18054" priority="28383" operator="lessThan">
      <formula>0</formula>
    </cfRule>
  </conditionalFormatting>
  <conditionalFormatting sqref="I1471">
    <cfRule type="expression" dxfId="18053" priority="28381">
      <formula>$I1471=0</formula>
    </cfRule>
  </conditionalFormatting>
  <conditionalFormatting sqref="J1471">
    <cfRule type="expression" dxfId="18052" priority="28380">
      <formula>$I1471=0</formula>
    </cfRule>
  </conditionalFormatting>
  <conditionalFormatting sqref="K1471">
    <cfRule type="expression" dxfId="18051" priority="28377">
      <formula>$I1471=0</formula>
    </cfRule>
  </conditionalFormatting>
  <conditionalFormatting sqref="M1471">
    <cfRule type="expression" dxfId="18050" priority="28373">
      <formula>$I1471=0</formula>
    </cfRule>
  </conditionalFormatting>
  <conditionalFormatting sqref="N1471:P1471">
    <cfRule type="expression" dxfId="18049" priority="28372">
      <formula>$I1471=0</formula>
    </cfRule>
  </conditionalFormatting>
  <conditionalFormatting sqref="O1471:P1471">
    <cfRule type="cellIs" dxfId="18048" priority="28370" operator="lessThan">
      <formula>0</formula>
    </cfRule>
    <cfRule type="cellIs" dxfId="18047" priority="28371" operator="lessThan">
      <formula>0</formula>
    </cfRule>
  </conditionalFormatting>
  <conditionalFormatting sqref="Q1471">
    <cfRule type="expression" dxfId="18046" priority="28369">
      <formula>$I1471=0</formula>
    </cfRule>
  </conditionalFormatting>
  <conditionalFormatting sqref="R1471:T1471">
    <cfRule type="expression" dxfId="18045" priority="28368">
      <formula>$I1471=0</formula>
    </cfRule>
  </conditionalFormatting>
  <conditionalFormatting sqref="S1471:T1471">
    <cfRule type="cellIs" dxfId="18044" priority="28366" operator="lessThan">
      <formula>0</formula>
    </cfRule>
    <cfRule type="cellIs" dxfId="18043" priority="28367" operator="lessThan">
      <formula>0</formula>
    </cfRule>
  </conditionalFormatting>
  <conditionalFormatting sqref="U1471">
    <cfRule type="expression" dxfId="18042" priority="28365">
      <formula>$I1471=0</formula>
    </cfRule>
  </conditionalFormatting>
  <conditionalFormatting sqref="B1472">
    <cfRule type="expression" dxfId="18041" priority="28364">
      <formula>$I1472=0</formula>
    </cfRule>
  </conditionalFormatting>
  <conditionalFormatting sqref="F1472">
    <cfRule type="expression" dxfId="18040" priority="28363">
      <formula>$I1472=0</formula>
    </cfRule>
  </conditionalFormatting>
  <conditionalFormatting sqref="I1472">
    <cfRule type="expression" dxfId="18039" priority="28362">
      <formula>$I1472=0</formula>
    </cfRule>
  </conditionalFormatting>
  <conditionalFormatting sqref="K1472">
    <cfRule type="expression" dxfId="18038" priority="28361">
      <formula>$I1472=0</formula>
    </cfRule>
  </conditionalFormatting>
  <conditionalFormatting sqref="M1472">
    <cfRule type="expression" dxfId="18037" priority="28360">
      <formula>$I1472=0</formula>
    </cfRule>
  </conditionalFormatting>
  <conditionalFormatting sqref="Q1472">
    <cfRule type="expression" dxfId="18036" priority="28359">
      <formula>$I1472=0</formula>
    </cfRule>
  </conditionalFormatting>
  <conditionalFormatting sqref="U1472">
    <cfRule type="expression" dxfId="18035" priority="28358">
      <formula>$I1472=0</formula>
    </cfRule>
  </conditionalFormatting>
  <conditionalFormatting sqref="B1473">
    <cfRule type="expression" dxfId="18034" priority="28354">
      <formula>$I1473=0</formula>
    </cfRule>
  </conditionalFormatting>
  <conditionalFormatting sqref="C1473:E1473">
    <cfRule type="expression" dxfId="18033" priority="28353">
      <formula>$I1473=0</formula>
    </cfRule>
  </conditionalFormatting>
  <conditionalFormatting sqref="D1473:E1473">
    <cfRule type="cellIs" dxfId="18032" priority="28351" operator="lessThan">
      <formula>0</formula>
    </cfRule>
    <cfRule type="cellIs" dxfId="18031" priority="28352" operator="lessThan">
      <formula>0</formula>
    </cfRule>
  </conditionalFormatting>
  <conditionalFormatting sqref="F1473">
    <cfRule type="expression" dxfId="18030" priority="28350">
      <formula>$I1473=0</formula>
    </cfRule>
  </conditionalFormatting>
  <conditionalFormatting sqref="G1473:H1473">
    <cfRule type="cellIs" dxfId="18029" priority="28347" operator="lessThan">
      <formula>0</formula>
    </cfRule>
    <cfRule type="cellIs" dxfId="18028" priority="28348" operator="lessThan">
      <formula>0</formula>
    </cfRule>
  </conditionalFormatting>
  <conditionalFormatting sqref="I1473">
    <cfRule type="expression" dxfId="18027" priority="28346">
      <formula>$I1473=0</formula>
    </cfRule>
  </conditionalFormatting>
  <conditionalFormatting sqref="J1473">
    <cfRule type="expression" dxfId="18026" priority="28345">
      <formula>$I1473=0</formula>
    </cfRule>
  </conditionalFormatting>
  <conditionalFormatting sqref="K1473">
    <cfRule type="expression" dxfId="18025" priority="28342">
      <formula>$I1473=0</formula>
    </cfRule>
  </conditionalFormatting>
  <conditionalFormatting sqref="M1473">
    <cfRule type="expression" dxfId="18024" priority="28338">
      <formula>$I1473=0</formula>
    </cfRule>
  </conditionalFormatting>
  <conditionalFormatting sqref="N1473:P1473">
    <cfRule type="expression" dxfId="18023" priority="28337">
      <formula>$I1473=0</formula>
    </cfRule>
  </conditionalFormatting>
  <conditionalFormatting sqref="O1473:P1473">
    <cfRule type="cellIs" dxfId="18022" priority="28335" operator="lessThan">
      <formula>0</formula>
    </cfRule>
    <cfRule type="cellIs" dxfId="18021" priority="28336" operator="lessThan">
      <formula>0</formula>
    </cfRule>
  </conditionalFormatting>
  <conditionalFormatting sqref="Q1473">
    <cfRule type="expression" dxfId="18020" priority="28334">
      <formula>$I1473=0</formula>
    </cfRule>
  </conditionalFormatting>
  <conditionalFormatting sqref="R1473:T1473">
    <cfRule type="expression" dxfId="18019" priority="28333">
      <formula>$I1473=0</formula>
    </cfRule>
  </conditionalFormatting>
  <conditionalFormatting sqref="S1473:T1473">
    <cfRule type="cellIs" dxfId="18018" priority="28331" operator="lessThan">
      <formula>0</formula>
    </cfRule>
    <cfRule type="cellIs" dxfId="18017" priority="28332" operator="lessThan">
      <formula>0</formula>
    </cfRule>
  </conditionalFormatting>
  <conditionalFormatting sqref="U1473">
    <cfRule type="expression" dxfId="18016" priority="28330">
      <formula>$I1473=0</formula>
    </cfRule>
  </conditionalFormatting>
  <conditionalFormatting sqref="B1474">
    <cfRule type="expression" dxfId="18015" priority="28329">
      <formula>$I1474=0</formula>
    </cfRule>
  </conditionalFormatting>
  <conditionalFormatting sqref="F1474">
    <cfRule type="expression" dxfId="18014" priority="28328">
      <formula>$I1474=0</formula>
    </cfRule>
  </conditionalFormatting>
  <conditionalFormatting sqref="I1474">
    <cfRule type="expression" dxfId="18013" priority="28327">
      <formula>$I1474=0</formula>
    </cfRule>
  </conditionalFormatting>
  <conditionalFormatting sqref="K1474">
    <cfRule type="expression" dxfId="18012" priority="28326">
      <formula>$I1474=0</formula>
    </cfRule>
  </conditionalFormatting>
  <conditionalFormatting sqref="M1474">
    <cfRule type="expression" dxfId="18011" priority="28325">
      <formula>$I1474=0</formula>
    </cfRule>
  </conditionalFormatting>
  <conditionalFormatting sqref="Q1474">
    <cfRule type="expression" dxfId="18010" priority="28324">
      <formula>$I1474=0</formula>
    </cfRule>
  </conditionalFormatting>
  <conditionalFormatting sqref="U1474">
    <cfRule type="expression" dxfId="18009" priority="28323">
      <formula>$I1474=0</formula>
    </cfRule>
  </conditionalFormatting>
  <conditionalFormatting sqref="B1475">
    <cfRule type="expression" dxfId="18008" priority="28319">
      <formula>$I1475=0</formula>
    </cfRule>
  </conditionalFormatting>
  <conditionalFormatting sqref="C1475:E1475">
    <cfRule type="expression" dxfId="18007" priority="28318">
      <formula>$I1475=0</formula>
    </cfRule>
  </conditionalFormatting>
  <conditionalFormatting sqref="D1475:E1475">
    <cfRule type="cellIs" dxfId="18006" priority="28316" operator="lessThan">
      <formula>0</formula>
    </cfRule>
    <cfRule type="cellIs" dxfId="18005" priority="28317" operator="lessThan">
      <formula>0</formula>
    </cfRule>
  </conditionalFormatting>
  <conditionalFormatting sqref="F1475">
    <cfRule type="expression" dxfId="18004" priority="28315">
      <formula>$I1475=0</formula>
    </cfRule>
  </conditionalFormatting>
  <conditionalFormatting sqref="G1475:H1475">
    <cfRule type="cellIs" dxfId="18003" priority="28312" operator="lessThan">
      <formula>0</formula>
    </cfRule>
    <cfRule type="cellIs" dxfId="18002" priority="28313" operator="lessThan">
      <formula>0</formula>
    </cfRule>
  </conditionalFormatting>
  <conditionalFormatting sqref="I1475">
    <cfRule type="expression" dxfId="18001" priority="28311">
      <formula>$I1475=0</formula>
    </cfRule>
  </conditionalFormatting>
  <conditionalFormatting sqref="J1475">
    <cfRule type="expression" dxfId="18000" priority="28310">
      <formula>$I1475=0</formula>
    </cfRule>
  </conditionalFormatting>
  <conditionalFormatting sqref="K1475">
    <cfRule type="expression" dxfId="17999" priority="28307">
      <formula>$I1475=0</formula>
    </cfRule>
  </conditionalFormatting>
  <conditionalFormatting sqref="M1475">
    <cfRule type="expression" dxfId="17998" priority="28303">
      <formula>$I1475=0</formula>
    </cfRule>
  </conditionalFormatting>
  <conditionalFormatting sqref="N1475:P1475">
    <cfRule type="expression" dxfId="17997" priority="28302">
      <formula>$I1475=0</formula>
    </cfRule>
  </conditionalFormatting>
  <conditionalFormatting sqref="O1475:P1475">
    <cfRule type="cellIs" dxfId="17996" priority="28300" operator="lessThan">
      <formula>0</formula>
    </cfRule>
    <cfRule type="cellIs" dxfId="17995" priority="28301" operator="lessThan">
      <formula>0</formula>
    </cfRule>
  </conditionalFormatting>
  <conditionalFormatting sqref="Q1475">
    <cfRule type="expression" dxfId="17994" priority="28299">
      <formula>$I1475=0</formula>
    </cfRule>
  </conditionalFormatting>
  <conditionalFormatting sqref="R1475:T1475">
    <cfRule type="expression" dxfId="17993" priority="28298">
      <formula>$I1475=0</formula>
    </cfRule>
  </conditionalFormatting>
  <conditionalFormatting sqref="S1475:T1475">
    <cfRule type="cellIs" dxfId="17992" priority="28296" operator="lessThan">
      <formula>0</formula>
    </cfRule>
    <cfRule type="cellIs" dxfId="17991" priority="28297" operator="lessThan">
      <formula>0</formula>
    </cfRule>
  </conditionalFormatting>
  <conditionalFormatting sqref="U1475">
    <cfRule type="expression" dxfId="17990" priority="28295">
      <formula>$I1475=0</formula>
    </cfRule>
  </conditionalFormatting>
  <conditionalFormatting sqref="B1476">
    <cfRule type="expression" dxfId="17989" priority="28294">
      <formula>$I1476=0</formula>
    </cfRule>
  </conditionalFormatting>
  <conditionalFormatting sqref="F1476">
    <cfRule type="expression" dxfId="17988" priority="28293">
      <formula>$I1476=0</formula>
    </cfRule>
  </conditionalFormatting>
  <conditionalFormatting sqref="I1476">
    <cfRule type="expression" dxfId="17987" priority="28292">
      <formula>$I1476=0</formula>
    </cfRule>
  </conditionalFormatting>
  <conditionalFormatting sqref="K1476">
    <cfRule type="expression" dxfId="17986" priority="28291">
      <formula>$I1476=0</formula>
    </cfRule>
  </conditionalFormatting>
  <conditionalFormatting sqref="M1476">
    <cfRule type="expression" dxfId="17985" priority="28290">
      <formula>$I1476=0</formula>
    </cfRule>
  </conditionalFormatting>
  <conditionalFormatting sqref="Q1476">
    <cfRule type="expression" dxfId="17984" priority="28289">
      <formula>$I1476=0</formula>
    </cfRule>
  </conditionalFormatting>
  <conditionalFormatting sqref="U1476">
    <cfRule type="expression" dxfId="17983" priority="28288">
      <formula>$I1476=0</formula>
    </cfRule>
  </conditionalFormatting>
  <conditionalFormatting sqref="B1477">
    <cfRule type="expression" dxfId="17982" priority="28284">
      <formula>$I1477=0</formula>
    </cfRule>
  </conditionalFormatting>
  <conditionalFormatting sqref="C1477:E1477">
    <cfRule type="expression" dxfId="17981" priority="28283">
      <formula>$I1477=0</formula>
    </cfRule>
  </conditionalFormatting>
  <conditionalFormatting sqref="D1477:E1477">
    <cfRule type="cellIs" dxfId="17980" priority="28281" operator="lessThan">
      <formula>0</formula>
    </cfRule>
    <cfRule type="cellIs" dxfId="17979" priority="28282" operator="lessThan">
      <formula>0</formula>
    </cfRule>
  </conditionalFormatting>
  <conditionalFormatting sqref="F1477">
    <cfRule type="expression" dxfId="17978" priority="28280">
      <formula>$I1477=0</formula>
    </cfRule>
  </conditionalFormatting>
  <conditionalFormatting sqref="G1477:H1477">
    <cfRule type="cellIs" dxfId="17977" priority="28277" operator="lessThan">
      <formula>0</formula>
    </cfRule>
    <cfRule type="cellIs" dxfId="17976" priority="28278" operator="lessThan">
      <formula>0</formula>
    </cfRule>
  </conditionalFormatting>
  <conditionalFormatting sqref="I1477">
    <cfRule type="expression" dxfId="17975" priority="28276">
      <formula>$I1477=0</formula>
    </cfRule>
  </conditionalFormatting>
  <conditionalFormatting sqref="J1477">
    <cfRule type="expression" dxfId="17974" priority="28275">
      <formula>$I1477=0</formula>
    </cfRule>
  </conditionalFormatting>
  <conditionalFormatting sqref="K1477">
    <cfRule type="expression" dxfId="17973" priority="28272">
      <formula>$I1477=0</formula>
    </cfRule>
  </conditionalFormatting>
  <conditionalFormatting sqref="M1477">
    <cfRule type="expression" dxfId="17972" priority="28268">
      <formula>$I1477=0</formula>
    </cfRule>
  </conditionalFormatting>
  <conditionalFormatting sqref="N1477:P1477">
    <cfRule type="expression" dxfId="17971" priority="28267">
      <formula>$I1477=0</formula>
    </cfRule>
  </conditionalFormatting>
  <conditionalFormatting sqref="O1477:P1477">
    <cfRule type="cellIs" dxfId="17970" priority="28265" operator="lessThan">
      <formula>0</formula>
    </cfRule>
    <cfRule type="cellIs" dxfId="17969" priority="28266" operator="lessThan">
      <formula>0</formula>
    </cfRule>
  </conditionalFormatting>
  <conditionalFormatting sqref="Q1477">
    <cfRule type="expression" dxfId="17968" priority="28264">
      <formula>$I1477=0</formula>
    </cfRule>
  </conditionalFormatting>
  <conditionalFormatting sqref="R1477:T1477">
    <cfRule type="expression" dxfId="17967" priority="28263">
      <formula>$I1477=0</formula>
    </cfRule>
  </conditionalFormatting>
  <conditionalFormatting sqref="S1477:T1477">
    <cfRule type="cellIs" dxfId="17966" priority="28261" operator="lessThan">
      <formula>0</formula>
    </cfRule>
    <cfRule type="cellIs" dxfId="17965" priority="28262" operator="lessThan">
      <formula>0</formula>
    </cfRule>
  </conditionalFormatting>
  <conditionalFormatting sqref="U1477">
    <cfRule type="expression" dxfId="17964" priority="28260">
      <formula>$I1477=0</formula>
    </cfRule>
  </conditionalFormatting>
  <conditionalFormatting sqref="B1478">
    <cfRule type="expression" dxfId="17963" priority="28259">
      <formula>$I1478=0</formula>
    </cfRule>
  </conditionalFormatting>
  <conditionalFormatting sqref="F1478">
    <cfRule type="expression" dxfId="17962" priority="28258">
      <formula>$I1478=0</formula>
    </cfRule>
  </conditionalFormatting>
  <conditionalFormatting sqref="I1478">
    <cfRule type="expression" dxfId="17961" priority="28257">
      <formula>$I1478=0</formula>
    </cfRule>
  </conditionalFormatting>
  <conditionalFormatting sqref="K1478">
    <cfRule type="expression" dxfId="17960" priority="28256">
      <formula>$I1478=0</formula>
    </cfRule>
  </conditionalFormatting>
  <conditionalFormatting sqref="M1478">
    <cfRule type="expression" dxfId="17959" priority="28255">
      <formula>$I1478=0</formula>
    </cfRule>
  </conditionalFormatting>
  <conditionalFormatting sqref="Q1478">
    <cfRule type="expression" dxfId="17958" priority="28254">
      <formula>$I1478=0</formula>
    </cfRule>
  </conditionalFormatting>
  <conditionalFormatting sqref="U1478">
    <cfRule type="expression" dxfId="17957" priority="28253">
      <formula>$I1478=0</formula>
    </cfRule>
  </conditionalFormatting>
  <conditionalFormatting sqref="B1479">
    <cfRule type="expression" dxfId="17956" priority="28249">
      <formula>$I1479=0</formula>
    </cfRule>
  </conditionalFormatting>
  <conditionalFormatting sqref="C1479:E1479">
    <cfRule type="expression" dxfId="17955" priority="28248">
      <formula>$I1479=0</formula>
    </cfRule>
  </conditionalFormatting>
  <conditionalFormatting sqref="D1479:E1479">
    <cfRule type="cellIs" dxfId="17954" priority="28246" operator="lessThan">
      <formula>0</formula>
    </cfRule>
    <cfRule type="cellIs" dxfId="17953" priority="28247" operator="lessThan">
      <formula>0</formula>
    </cfRule>
  </conditionalFormatting>
  <conditionalFormatting sqref="F1479">
    <cfRule type="expression" dxfId="17952" priority="28245">
      <formula>$I1479=0</formula>
    </cfRule>
  </conditionalFormatting>
  <conditionalFormatting sqref="G1479:H1479">
    <cfRule type="cellIs" dxfId="17951" priority="28242" operator="lessThan">
      <formula>0</formula>
    </cfRule>
    <cfRule type="cellIs" dxfId="17950" priority="28243" operator="lessThan">
      <formula>0</formula>
    </cfRule>
  </conditionalFormatting>
  <conditionalFormatting sqref="I1479">
    <cfRule type="expression" dxfId="17949" priority="28241">
      <formula>$I1479=0</formula>
    </cfRule>
  </conditionalFormatting>
  <conditionalFormatting sqref="J1479">
    <cfRule type="expression" dxfId="17948" priority="28240">
      <formula>$I1479=0</formula>
    </cfRule>
  </conditionalFormatting>
  <conditionalFormatting sqref="K1479">
    <cfRule type="expression" dxfId="17947" priority="28237">
      <formula>$I1479=0</formula>
    </cfRule>
  </conditionalFormatting>
  <conditionalFormatting sqref="M1479">
    <cfRule type="expression" dxfId="17946" priority="28233">
      <formula>$I1479=0</formula>
    </cfRule>
  </conditionalFormatting>
  <conditionalFormatting sqref="N1479:P1479">
    <cfRule type="expression" dxfId="17945" priority="28232">
      <formula>$I1479=0</formula>
    </cfRule>
  </conditionalFormatting>
  <conditionalFormatting sqref="O1479:P1479">
    <cfRule type="cellIs" dxfId="17944" priority="28230" operator="lessThan">
      <formula>0</formula>
    </cfRule>
    <cfRule type="cellIs" dxfId="17943" priority="28231" operator="lessThan">
      <formula>0</formula>
    </cfRule>
  </conditionalFormatting>
  <conditionalFormatting sqref="Q1479">
    <cfRule type="expression" dxfId="17942" priority="28229">
      <formula>$I1479=0</formula>
    </cfRule>
  </conditionalFormatting>
  <conditionalFormatting sqref="R1479:T1479">
    <cfRule type="expression" dxfId="17941" priority="28228">
      <formula>$I1479=0</formula>
    </cfRule>
  </conditionalFormatting>
  <conditionalFormatting sqref="S1479:T1479">
    <cfRule type="cellIs" dxfId="17940" priority="28226" operator="lessThan">
      <formula>0</formula>
    </cfRule>
    <cfRule type="cellIs" dxfId="17939" priority="28227" operator="lessThan">
      <formula>0</formula>
    </cfRule>
  </conditionalFormatting>
  <conditionalFormatting sqref="U1479">
    <cfRule type="expression" dxfId="17938" priority="28225">
      <formula>$I1479=0</formula>
    </cfRule>
  </conditionalFormatting>
  <conditionalFormatting sqref="B1480">
    <cfRule type="expression" dxfId="17937" priority="28224">
      <formula>$I1480=0</formula>
    </cfRule>
  </conditionalFormatting>
  <conditionalFormatting sqref="F1480">
    <cfRule type="expression" dxfId="17936" priority="28223">
      <formula>$I1480=0</formula>
    </cfRule>
  </conditionalFormatting>
  <conditionalFormatting sqref="I1480">
    <cfRule type="expression" dxfId="17935" priority="28222">
      <formula>$I1480=0</formula>
    </cfRule>
  </conditionalFormatting>
  <conditionalFormatting sqref="K1480">
    <cfRule type="expression" dxfId="17934" priority="28221">
      <formula>$I1480=0</formula>
    </cfRule>
  </conditionalFormatting>
  <conditionalFormatting sqref="M1480">
    <cfRule type="expression" dxfId="17933" priority="28220">
      <formula>$I1480=0</formula>
    </cfRule>
  </conditionalFormatting>
  <conditionalFormatting sqref="Q1480">
    <cfRule type="expression" dxfId="17932" priority="28219">
      <formula>$I1480=0</formula>
    </cfRule>
  </conditionalFormatting>
  <conditionalFormatting sqref="U1480">
    <cfRule type="expression" dxfId="17931" priority="28218">
      <formula>$I1480=0</formula>
    </cfRule>
  </conditionalFormatting>
  <conditionalFormatting sqref="B1481">
    <cfRule type="expression" dxfId="17930" priority="28214">
      <formula>$I1481=0</formula>
    </cfRule>
  </conditionalFormatting>
  <conditionalFormatting sqref="C1481:E1481">
    <cfRule type="expression" dxfId="17929" priority="28213">
      <formula>$I1481=0</formula>
    </cfRule>
  </conditionalFormatting>
  <conditionalFormatting sqref="D1481:E1481">
    <cfRule type="cellIs" dxfId="17928" priority="28211" operator="lessThan">
      <formula>0</formula>
    </cfRule>
    <cfRule type="cellIs" dxfId="17927" priority="28212" operator="lessThan">
      <formula>0</formula>
    </cfRule>
  </conditionalFormatting>
  <conditionalFormatting sqref="F1481">
    <cfRule type="expression" dxfId="17926" priority="28210">
      <formula>$I1481=0</formula>
    </cfRule>
  </conditionalFormatting>
  <conditionalFormatting sqref="G1481:H1481">
    <cfRule type="cellIs" dxfId="17925" priority="28207" operator="lessThan">
      <formula>0</formula>
    </cfRule>
    <cfRule type="cellIs" dxfId="17924" priority="28208" operator="lessThan">
      <formula>0</formula>
    </cfRule>
  </conditionalFormatting>
  <conditionalFormatting sqref="I1481">
    <cfRule type="expression" dxfId="17923" priority="28206">
      <formula>$I1481=0</formula>
    </cfRule>
  </conditionalFormatting>
  <conditionalFormatting sqref="J1481">
    <cfRule type="expression" dxfId="17922" priority="28205">
      <formula>$I1481=0</formula>
    </cfRule>
  </conditionalFormatting>
  <conditionalFormatting sqref="K1481">
    <cfRule type="expression" dxfId="17921" priority="28202">
      <formula>$I1481=0</formula>
    </cfRule>
  </conditionalFormatting>
  <conditionalFormatting sqref="M1481">
    <cfRule type="expression" dxfId="17920" priority="28198">
      <formula>$I1481=0</formula>
    </cfRule>
  </conditionalFormatting>
  <conditionalFormatting sqref="N1481:P1481">
    <cfRule type="expression" dxfId="17919" priority="28197">
      <formula>$I1481=0</formula>
    </cfRule>
  </conditionalFormatting>
  <conditionalFormatting sqref="O1481:P1481">
    <cfRule type="cellIs" dxfId="17918" priority="28195" operator="lessThan">
      <formula>0</formula>
    </cfRule>
    <cfRule type="cellIs" dxfId="17917" priority="28196" operator="lessThan">
      <formula>0</formula>
    </cfRule>
  </conditionalFormatting>
  <conditionalFormatting sqref="Q1481">
    <cfRule type="expression" dxfId="17916" priority="28194">
      <formula>$I1481=0</formula>
    </cfRule>
  </conditionalFormatting>
  <conditionalFormatting sqref="R1481:T1481">
    <cfRule type="expression" dxfId="17915" priority="28193">
      <formula>$I1481=0</formula>
    </cfRule>
  </conditionalFormatting>
  <conditionalFormatting sqref="S1481:T1481">
    <cfRule type="cellIs" dxfId="17914" priority="28191" operator="lessThan">
      <formula>0</formula>
    </cfRule>
    <cfRule type="cellIs" dxfId="17913" priority="28192" operator="lessThan">
      <formula>0</formula>
    </cfRule>
  </conditionalFormatting>
  <conditionalFormatting sqref="U1481">
    <cfRule type="expression" dxfId="17912" priority="28190">
      <formula>$I1481=0</formula>
    </cfRule>
  </conditionalFormatting>
  <conditionalFormatting sqref="B1482">
    <cfRule type="expression" dxfId="17911" priority="28189">
      <formula>$I1482=0</formula>
    </cfRule>
  </conditionalFormatting>
  <conditionalFormatting sqref="F1482">
    <cfRule type="expression" dxfId="17910" priority="28188">
      <formula>$I1482=0</formula>
    </cfRule>
  </conditionalFormatting>
  <conditionalFormatting sqref="I1482">
    <cfRule type="expression" dxfId="17909" priority="28187">
      <formula>$I1482=0</formula>
    </cfRule>
  </conditionalFormatting>
  <conditionalFormatting sqref="K1482">
    <cfRule type="expression" dxfId="17908" priority="28186">
      <formula>$I1482=0</formula>
    </cfRule>
  </conditionalFormatting>
  <conditionalFormatting sqref="M1482">
    <cfRule type="expression" dxfId="17907" priority="28185">
      <formula>$I1482=0</formula>
    </cfRule>
  </conditionalFormatting>
  <conditionalFormatting sqref="Q1482">
    <cfRule type="expression" dxfId="17906" priority="28184">
      <formula>$I1482=0</formula>
    </cfRule>
  </conditionalFormatting>
  <conditionalFormatting sqref="U1482">
    <cfRule type="expression" dxfId="17905" priority="28183">
      <formula>$I1482=0</formula>
    </cfRule>
  </conditionalFormatting>
  <conditionalFormatting sqref="B1483">
    <cfRule type="expression" dxfId="17904" priority="28179">
      <formula>$I1483=0</formula>
    </cfRule>
  </conditionalFormatting>
  <conditionalFormatting sqref="C1483:E1483">
    <cfRule type="expression" dxfId="17903" priority="28178">
      <formula>$I1483=0</formula>
    </cfRule>
  </conditionalFormatting>
  <conditionalFormatting sqref="D1483:E1483">
    <cfRule type="cellIs" dxfId="17902" priority="28176" operator="lessThan">
      <formula>0</formula>
    </cfRule>
    <cfRule type="cellIs" dxfId="17901" priority="28177" operator="lessThan">
      <formula>0</formula>
    </cfRule>
  </conditionalFormatting>
  <conditionalFormatting sqref="F1483">
    <cfRule type="expression" dxfId="17900" priority="28175">
      <formula>$I1483=0</formula>
    </cfRule>
  </conditionalFormatting>
  <conditionalFormatting sqref="G1483:H1483">
    <cfRule type="cellIs" dxfId="17899" priority="28172" operator="lessThan">
      <formula>0</formula>
    </cfRule>
    <cfRule type="cellIs" dxfId="17898" priority="28173" operator="lessThan">
      <formula>0</formula>
    </cfRule>
  </conditionalFormatting>
  <conditionalFormatting sqref="I1483">
    <cfRule type="expression" dxfId="17897" priority="28171">
      <formula>$I1483=0</formula>
    </cfRule>
  </conditionalFormatting>
  <conditionalFormatting sqref="J1483">
    <cfRule type="expression" dxfId="17896" priority="28170">
      <formula>$I1483=0</formula>
    </cfRule>
  </conditionalFormatting>
  <conditionalFormatting sqref="K1483">
    <cfRule type="expression" dxfId="17895" priority="28167">
      <formula>$I1483=0</formula>
    </cfRule>
  </conditionalFormatting>
  <conditionalFormatting sqref="M1483">
    <cfRule type="expression" dxfId="17894" priority="28163">
      <formula>$I1483=0</formula>
    </cfRule>
  </conditionalFormatting>
  <conditionalFormatting sqref="N1483:P1483">
    <cfRule type="expression" dxfId="17893" priority="28162">
      <formula>$I1483=0</formula>
    </cfRule>
  </conditionalFormatting>
  <conditionalFormatting sqref="O1483:P1483">
    <cfRule type="cellIs" dxfId="17892" priority="28160" operator="lessThan">
      <formula>0</formula>
    </cfRule>
    <cfRule type="cellIs" dxfId="17891" priority="28161" operator="lessThan">
      <formula>0</formula>
    </cfRule>
  </conditionalFormatting>
  <conditionalFormatting sqref="Q1483">
    <cfRule type="expression" dxfId="17890" priority="28159">
      <formula>$I1483=0</formula>
    </cfRule>
  </conditionalFormatting>
  <conditionalFormatting sqref="R1483:T1483">
    <cfRule type="expression" dxfId="17889" priority="28158">
      <formula>$I1483=0</formula>
    </cfRule>
  </conditionalFormatting>
  <conditionalFormatting sqref="S1483:T1483">
    <cfRule type="cellIs" dxfId="17888" priority="28156" operator="lessThan">
      <formula>0</formula>
    </cfRule>
    <cfRule type="cellIs" dxfId="17887" priority="28157" operator="lessThan">
      <formula>0</formula>
    </cfRule>
  </conditionalFormatting>
  <conditionalFormatting sqref="U1483">
    <cfRule type="expression" dxfId="17886" priority="28155">
      <formula>$I1483=0</formula>
    </cfRule>
  </conditionalFormatting>
  <conditionalFormatting sqref="B1484">
    <cfRule type="expression" dxfId="17885" priority="28154">
      <formula>$I1484=0</formula>
    </cfRule>
  </conditionalFormatting>
  <conditionalFormatting sqref="F1484">
    <cfRule type="expression" dxfId="17884" priority="28153">
      <formula>$I1484=0</formula>
    </cfRule>
  </conditionalFormatting>
  <conditionalFormatting sqref="I1484">
    <cfRule type="expression" dxfId="17883" priority="28152">
      <formula>$I1484=0</formula>
    </cfRule>
  </conditionalFormatting>
  <conditionalFormatting sqref="K1484">
    <cfRule type="expression" dxfId="17882" priority="28151">
      <formula>$I1484=0</formula>
    </cfRule>
  </conditionalFormatting>
  <conditionalFormatting sqref="M1484">
    <cfRule type="expression" dxfId="17881" priority="28150">
      <formula>$I1484=0</formula>
    </cfRule>
  </conditionalFormatting>
  <conditionalFormatting sqref="Q1484">
    <cfRule type="expression" dxfId="17880" priority="28149">
      <formula>$I1484=0</formula>
    </cfRule>
  </conditionalFormatting>
  <conditionalFormatting sqref="U1484">
    <cfRule type="expression" dxfId="17879" priority="28148">
      <formula>$I1484=0</formula>
    </cfRule>
  </conditionalFormatting>
  <conditionalFormatting sqref="B1485">
    <cfRule type="expression" dxfId="17878" priority="28144">
      <formula>$I1485=0</formula>
    </cfRule>
  </conditionalFormatting>
  <conditionalFormatting sqref="C1485:E1485">
    <cfRule type="expression" dxfId="17877" priority="28143">
      <formula>$I1485=0</formula>
    </cfRule>
  </conditionalFormatting>
  <conditionalFormatting sqref="D1485:E1485">
    <cfRule type="cellIs" dxfId="17876" priority="28141" operator="lessThan">
      <formula>0</formula>
    </cfRule>
    <cfRule type="cellIs" dxfId="17875" priority="28142" operator="lessThan">
      <formula>0</formula>
    </cfRule>
  </conditionalFormatting>
  <conditionalFormatting sqref="F1485">
    <cfRule type="expression" dxfId="17874" priority="28140">
      <formula>$I1485=0</formula>
    </cfRule>
  </conditionalFormatting>
  <conditionalFormatting sqref="G1485:H1485">
    <cfRule type="cellIs" dxfId="17873" priority="28137" operator="lessThan">
      <formula>0</formula>
    </cfRule>
    <cfRule type="cellIs" dxfId="17872" priority="28138" operator="lessThan">
      <formula>0</formula>
    </cfRule>
  </conditionalFormatting>
  <conditionalFormatting sqref="I1485">
    <cfRule type="expression" dxfId="17871" priority="28136">
      <formula>$I1485=0</formula>
    </cfRule>
  </conditionalFormatting>
  <conditionalFormatting sqref="J1485">
    <cfRule type="expression" dxfId="17870" priority="28135">
      <formula>$I1485=0</formula>
    </cfRule>
  </conditionalFormatting>
  <conditionalFormatting sqref="K1485">
    <cfRule type="expression" dxfId="17869" priority="28132">
      <formula>$I1485=0</formula>
    </cfRule>
  </conditionalFormatting>
  <conditionalFormatting sqref="M1485">
    <cfRule type="expression" dxfId="17868" priority="28128">
      <formula>$I1485=0</formula>
    </cfRule>
  </conditionalFormatting>
  <conditionalFormatting sqref="N1485:P1485">
    <cfRule type="expression" dxfId="17867" priority="28127">
      <formula>$I1485=0</formula>
    </cfRule>
  </conditionalFormatting>
  <conditionalFormatting sqref="O1485:P1485">
    <cfRule type="cellIs" dxfId="17866" priority="28125" operator="lessThan">
      <formula>0</formula>
    </cfRule>
    <cfRule type="cellIs" dxfId="17865" priority="28126" operator="lessThan">
      <formula>0</formula>
    </cfRule>
  </conditionalFormatting>
  <conditionalFormatting sqref="Q1485">
    <cfRule type="expression" dxfId="17864" priority="28124">
      <formula>$I1485=0</formula>
    </cfRule>
  </conditionalFormatting>
  <conditionalFormatting sqref="R1485:T1485">
    <cfRule type="expression" dxfId="17863" priority="28123">
      <formula>$I1485=0</formula>
    </cfRule>
  </conditionalFormatting>
  <conditionalFormatting sqref="S1485:T1485">
    <cfRule type="cellIs" dxfId="17862" priority="28121" operator="lessThan">
      <formula>0</formula>
    </cfRule>
    <cfRule type="cellIs" dxfId="17861" priority="28122" operator="lessThan">
      <formula>0</formula>
    </cfRule>
  </conditionalFormatting>
  <conditionalFormatting sqref="U1485">
    <cfRule type="expression" dxfId="17860" priority="28120">
      <formula>$I1485=0</formula>
    </cfRule>
  </conditionalFormatting>
  <conditionalFormatting sqref="B1486">
    <cfRule type="expression" dxfId="17859" priority="28119">
      <formula>$I1486=0</formula>
    </cfRule>
  </conditionalFormatting>
  <conditionalFormatting sqref="F1486">
    <cfRule type="expression" dxfId="17858" priority="28118">
      <formula>$I1486=0</formula>
    </cfRule>
  </conditionalFormatting>
  <conditionalFormatting sqref="I1486">
    <cfRule type="expression" dxfId="17857" priority="28117">
      <formula>$I1486=0</formula>
    </cfRule>
  </conditionalFormatting>
  <conditionalFormatting sqref="K1486">
    <cfRule type="expression" dxfId="17856" priority="28116">
      <formula>$I1486=0</formula>
    </cfRule>
  </conditionalFormatting>
  <conditionalFormatting sqref="M1486">
    <cfRule type="expression" dxfId="17855" priority="28115">
      <formula>$I1486=0</formula>
    </cfRule>
  </conditionalFormatting>
  <conditionalFormatting sqref="Q1486">
    <cfRule type="expression" dxfId="17854" priority="28114">
      <formula>$I1486=0</formula>
    </cfRule>
  </conditionalFormatting>
  <conditionalFormatting sqref="U1486">
    <cfRule type="expression" dxfId="17853" priority="28113">
      <formula>$I1486=0</formula>
    </cfRule>
  </conditionalFormatting>
  <conditionalFormatting sqref="B1487">
    <cfRule type="expression" dxfId="17852" priority="28109">
      <formula>$I1487=0</formula>
    </cfRule>
  </conditionalFormatting>
  <conditionalFormatting sqref="C1487:E1487">
    <cfRule type="expression" dxfId="17851" priority="28108">
      <formula>$I1487=0</formula>
    </cfRule>
  </conditionalFormatting>
  <conditionalFormatting sqref="D1487:E1487">
    <cfRule type="cellIs" dxfId="17850" priority="28106" operator="lessThan">
      <formula>0</formula>
    </cfRule>
    <cfRule type="cellIs" dxfId="17849" priority="28107" operator="lessThan">
      <formula>0</formula>
    </cfRule>
  </conditionalFormatting>
  <conditionalFormatting sqref="F1487">
    <cfRule type="expression" dxfId="17848" priority="28105">
      <formula>$I1487=0</formula>
    </cfRule>
  </conditionalFormatting>
  <conditionalFormatting sqref="G1487:H1487">
    <cfRule type="cellIs" dxfId="17847" priority="28102" operator="lessThan">
      <formula>0</formula>
    </cfRule>
    <cfRule type="cellIs" dxfId="17846" priority="28103" operator="lessThan">
      <formula>0</formula>
    </cfRule>
  </conditionalFormatting>
  <conditionalFormatting sqref="I1487">
    <cfRule type="expression" dxfId="17845" priority="28101">
      <formula>$I1487=0</formula>
    </cfRule>
  </conditionalFormatting>
  <conditionalFormatting sqref="J1487">
    <cfRule type="expression" dxfId="17844" priority="28100">
      <formula>$I1487=0</formula>
    </cfRule>
  </conditionalFormatting>
  <conditionalFormatting sqref="K1487">
    <cfRule type="expression" dxfId="17843" priority="28097">
      <formula>$I1487=0</formula>
    </cfRule>
  </conditionalFormatting>
  <conditionalFormatting sqref="M1487">
    <cfRule type="expression" dxfId="17842" priority="28093">
      <formula>$I1487=0</formula>
    </cfRule>
  </conditionalFormatting>
  <conditionalFormatting sqref="N1487:P1487">
    <cfRule type="expression" dxfId="17841" priority="28092">
      <formula>$I1487=0</formula>
    </cfRule>
  </conditionalFormatting>
  <conditionalFormatting sqref="O1487:P1487">
    <cfRule type="cellIs" dxfId="17840" priority="28090" operator="lessThan">
      <formula>0</formula>
    </cfRule>
    <cfRule type="cellIs" dxfId="17839" priority="28091" operator="lessThan">
      <formula>0</formula>
    </cfRule>
  </conditionalFormatting>
  <conditionalFormatting sqref="Q1487">
    <cfRule type="expression" dxfId="17838" priority="28089">
      <formula>$I1487=0</formula>
    </cfRule>
  </conditionalFormatting>
  <conditionalFormatting sqref="R1487:T1487">
    <cfRule type="expression" dxfId="17837" priority="28088">
      <formula>$I1487=0</formula>
    </cfRule>
  </conditionalFormatting>
  <conditionalFormatting sqref="S1487:T1487">
    <cfRule type="cellIs" dxfId="17836" priority="28086" operator="lessThan">
      <formula>0</formula>
    </cfRule>
    <cfRule type="cellIs" dxfId="17835" priority="28087" operator="lessThan">
      <formula>0</formula>
    </cfRule>
  </conditionalFormatting>
  <conditionalFormatting sqref="U1487">
    <cfRule type="expression" dxfId="17834" priority="28085">
      <formula>$I1487=0</formula>
    </cfRule>
  </conditionalFormatting>
  <conditionalFormatting sqref="B1488">
    <cfRule type="expression" dxfId="17833" priority="28084">
      <formula>$I1488=0</formula>
    </cfRule>
  </conditionalFormatting>
  <conditionalFormatting sqref="F1488">
    <cfRule type="expression" dxfId="17832" priority="28083">
      <formula>$I1488=0</formula>
    </cfRule>
  </conditionalFormatting>
  <conditionalFormatting sqref="I1488">
    <cfRule type="expression" dxfId="17831" priority="28082">
      <formula>$I1488=0</formula>
    </cfRule>
  </conditionalFormatting>
  <conditionalFormatting sqref="K1488">
    <cfRule type="expression" dxfId="17830" priority="28081">
      <formula>$I1488=0</formula>
    </cfRule>
  </conditionalFormatting>
  <conditionalFormatting sqref="M1488">
    <cfRule type="expression" dxfId="17829" priority="28080">
      <formula>$I1488=0</formula>
    </cfRule>
  </conditionalFormatting>
  <conditionalFormatting sqref="Q1488">
    <cfRule type="expression" dxfId="17828" priority="28079">
      <formula>$I1488=0</formula>
    </cfRule>
  </conditionalFormatting>
  <conditionalFormatting sqref="U1488">
    <cfRule type="expression" dxfId="17827" priority="28078">
      <formula>$I1488=0</formula>
    </cfRule>
  </conditionalFormatting>
  <conditionalFormatting sqref="B1489">
    <cfRule type="expression" dxfId="17826" priority="28074">
      <formula>$I1489=0</formula>
    </cfRule>
  </conditionalFormatting>
  <conditionalFormatting sqref="C1489:E1489">
    <cfRule type="expression" dxfId="17825" priority="28073">
      <formula>$I1489=0</formula>
    </cfRule>
  </conditionalFormatting>
  <conditionalFormatting sqref="D1489:E1489">
    <cfRule type="cellIs" dxfId="17824" priority="28071" operator="lessThan">
      <formula>0</formula>
    </cfRule>
    <cfRule type="cellIs" dxfId="17823" priority="28072" operator="lessThan">
      <formula>0</formula>
    </cfRule>
  </conditionalFormatting>
  <conditionalFormatting sqref="F1489">
    <cfRule type="expression" dxfId="17822" priority="28070">
      <formula>$I1489=0</formula>
    </cfRule>
  </conditionalFormatting>
  <conditionalFormatting sqref="G1489:H1489">
    <cfRule type="cellIs" dxfId="17821" priority="28067" operator="lessThan">
      <formula>0</formula>
    </cfRule>
    <cfRule type="cellIs" dxfId="17820" priority="28068" operator="lessThan">
      <formula>0</formula>
    </cfRule>
  </conditionalFormatting>
  <conditionalFormatting sqref="I1489">
    <cfRule type="expression" dxfId="17819" priority="28066">
      <formula>$I1489=0</formula>
    </cfRule>
  </conditionalFormatting>
  <conditionalFormatting sqref="J1489">
    <cfRule type="expression" dxfId="17818" priority="28065">
      <formula>$I1489=0</formula>
    </cfRule>
  </conditionalFormatting>
  <conditionalFormatting sqref="K1489">
    <cfRule type="expression" dxfId="17817" priority="28062">
      <formula>$I1489=0</formula>
    </cfRule>
  </conditionalFormatting>
  <conditionalFormatting sqref="M1489">
    <cfRule type="expression" dxfId="17816" priority="28058">
      <formula>$I1489=0</formula>
    </cfRule>
  </conditionalFormatting>
  <conditionalFormatting sqref="N1489:P1489">
    <cfRule type="expression" dxfId="17815" priority="28057">
      <formula>$I1489=0</formula>
    </cfRule>
  </conditionalFormatting>
  <conditionalFormatting sqref="O1489:P1489">
    <cfRule type="cellIs" dxfId="17814" priority="28055" operator="lessThan">
      <formula>0</formula>
    </cfRule>
    <cfRule type="cellIs" dxfId="17813" priority="28056" operator="lessThan">
      <formula>0</formula>
    </cfRule>
  </conditionalFormatting>
  <conditionalFormatting sqref="Q1489">
    <cfRule type="expression" dxfId="17812" priority="28054">
      <formula>$I1489=0</formula>
    </cfRule>
  </conditionalFormatting>
  <conditionalFormatting sqref="R1489:T1489">
    <cfRule type="expression" dxfId="17811" priority="28053">
      <formula>$I1489=0</formula>
    </cfRule>
  </conditionalFormatting>
  <conditionalFormatting sqref="S1489:T1489">
    <cfRule type="cellIs" dxfId="17810" priority="28051" operator="lessThan">
      <formula>0</formula>
    </cfRule>
    <cfRule type="cellIs" dxfId="17809" priority="28052" operator="lessThan">
      <formula>0</formula>
    </cfRule>
  </conditionalFormatting>
  <conditionalFormatting sqref="U1489">
    <cfRule type="expression" dxfId="17808" priority="28050">
      <formula>$I1489=0</formula>
    </cfRule>
  </conditionalFormatting>
  <conditionalFormatting sqref="B1490">
    <cfRule type="expression" dxfId="17807" priority="28049">
      <formula>$I1490=0</formula>
    </cfRule>
  </conditionalFormatting>
  <conditionalFormatting sqref="F1490">
    <cfRule type="expression" dxfId="17806" priority="28048">
      <formula>$I1490=0</formula>
    </cfRule>
  </conditionalFormatting>
  <conditionalFormatting sqref="I1490">
    <cfRule type="expression" dxfId="17805" priority="28047">
      <formula>$I1490=0</formula>
    </cfRule>
  </conditionalFormatting>
  <conditionalFormatting sqref="K1490">
    <cfRule type="expression" dxfId="17804" priority="28046">
      <formula>$I1490=0</formula>
    </cfRule>
  </conditionalFormatting>
  <conditionalFormatting sqref="M1490">
    <cfRule type="expression" dxfId="17803" priority="28045">
      <formula>$I1490=0</formula>
    </cfRule>
  </conditionalFormatting>
  <conditionalFormatting sqref="Q1490">
    <cfRule type="expression" dxfId="17802" priority="28044">
      <formula>$I1490=0</formula>
    </cfRule>
  </conditionalFormatting>
  <conditionalFormatting sqref="U1490">
    <cfRule type="expression" dxfId="17801" priority="28043">
      <formula>$I1490=0</formula>
    </cfRule>
  </conditionalFormatting>
  <conditionalFormatting sqref="B1491">
    <cfRule type="expression" dxfId="17800" priority="28039">
      <formula>$I1491=0</formula>
    </cfRule>
  </conditionalFormatting>
  <conditionalFormatting sqref="C1491:E1491">
    <cfRule type="expression" dxfId="17799" priority="28038">
      <formula>$I1491=0</formula>
    </cfRule>
  </conditionalFormatting>
  <conditionalFormatting sqref="D1491:E1491">
    <cfRule type="cellIs" dxfId="17798" priority="28036" operator="lessThan">
      <formula>0</formula>
    </cfRule>
    <cfRule type="cellIs" dxfId="17797" priority="28037" operator="lessThan">
      <formula>0</formula>
    </cfRule>
  </conditionalFormatting>
  <conditionalFormatting sqref="F1491">
    <cfRule type="expression" dxfId="17796" priority="28035">
      <formula>$I1491=0</formula>
    </cfRule>
  </conditionalFormatting>
  <conditionalFormatting sqref="G1491:H1491">
    <cfRule type="cellIs" dxfId="17795" priority="28032" operator="lessThan">
      <formula>0</formula>
    </cfRule>
    <cfRule type="cellIs" dxfId="17794" priority="28033" operator="lessThan">
      <formula>0</formula>
    </cfRule>
  </conditionalFormatting>
  <conditionalFormatting sqref="I1491">
    <cfRule type="expression" dxfId="17793" priority="28031">
      <formula>$I1491=0</formula>
    </cfRule>
  </conditionalFormatting>
  <conditionalFormatting sqref="J1491">
    <cfRule type="expression" dxfId="17792" priority="28030">
      <formula>$I1491=0</formula>
    </cfRule>
  </conditionalFormatting>
  <conditionalFormatting sqref="K1491">
    <cfRule type="expression" dxfId="17791" priority="28027">
      <formula>$I1491=0</formula>
    </cfRule>
  </conditionalFormatting>
  <conditionalFormatting sqref="M1491">
    <cfRule type="expression" dxfId="17790" priority="28023">
      <formula>$I1491=0</formula>
    </cfRule>
  </conditionalFormatting>
  <conditionalFormatting sqref="N1491:P1491">
    <cfRule type="expression" dxfId="17789" priority="28022">
      <formula>$I1491=0</formula>
    </cfRule>
  </conditionalFormatting>
  <conditionalFormatting sqref="O1491:P1491">
    <cfRule type="cellIs" dxfId="17788" priority="28020" operator="lessThan">
      <formula>0</formula>
    </cfRule>
    <cfRule type="cellIs" dxfId="17787" priority="28021" operator="lessThan">
      <formula>0</formula>
    </cfRule>
  </conditionalFormatting>
  <conditionalFormatting sqref="Q1491">
    <cfRule type="expression" dxfId="17786" priority="28019">
      <formula>$I1491=0</formula>
    </cfRule>
  </conditionalFormatting>
  <conditionalFormatting sqref="R1491:T1491">
    <cfRule type="expression" dxfId="17785" priority="28018">
      <formula>$I1491=0</formula>
    </cfRule>
  </conditionalFormatting>
  <conditionalFormatting sqref="S1491:T1491">
    <cfRule type="cellIs" dxfId="17784" priority="28016" operator="lessThan">
      <formula>0</formula>
    </cfRule>
    <cfRule type="cellIs" dxfId="17783" priority="28017" operator="lessThan">
      <formula>0</formula>
    </cfRule>
  </conditionalFormatting>
  <conditionalFormatting sqref="U1491">
    <cfRule type="expression" dxfId="17782" priority="28015">
      <formula>$I1491=0</formula>
    </cfRule>
  </conditionalFormatting>
  <conditionalFormatting sqref="B1492">
    <cfRule type="expression" dxfId="17781" priority="28014">
      <formula>$I1492=0</formula>
    </cfRule>
  </conditionalFormatting>
  <conditionalFormatting sqref="F1492">
    <cfRule type="expression" dxfId="17780" priority="28013">
      <formula>$I1492=0</formula>
    </cfRule>
  </conditionalFormatting>
  <conditionalFormatting sqref="I1492">
    <cfRule type="expression" dxfId="17779" priority="28012">
      <formula>$I1492=0</formula>
    </cfRule>
  </conditionalFormatting>
  <conditionalFormatting sqref="K1492">
    <cfRule type="expression" dxfId="17778" priority="28011">
      <formula>$I1492=0</formula>
    </cfRule>
  </conditionalFormatting>
  <conditionalFormatting sqref="M1492">
    <cfRule type="expression" dxfId="17777" priority="28010">
      <formula>$I1492=0</formula>
    </cfRule>
  </conditionalFormatting>
  <conditionalFormatting sqref="Q1492">
    <cfRule type="expression" dxfId="17776" priority="28009">
      <formula>$I1492=0</formula>
    </cfRule>
  </conditionalFormatting>
  <conditionalFormatting sqref="U1492">
    <cfRule type="expression" dxfId="17775" priority="28008">
      <formula>$I1492=0</formula>
    </cfRule>
  </conditionalFormatting>
  <conditionalFormatting sqref="B1493">
    <cfRule type="expression" dxfId="17774" priority="28004">
      <formula>$I1493=0</formula>
    </cfRule>
  </conditionalFormatting>
  <conditionalFormatting sqref="C1493:E1493">
    <cfRule type="expression" dxfId="17773" priority="28003">
      <formula>$I1493=0</formula>
    </cfRule>
  </conditionalFormatting>
  <conditionalFormatting sqref="D1493:E1493">
    <cfRule type="cellIs" dxfId="17772" priority="28001" operator="lessThan">
      <formula>0</formula>
    </cfRule>
    <cfRule type="cellIs" dxfId="17771" priority="28002" operator="lessThan">
      <formula>0</formula>
    </cfRule>
  </conditionalFormatting>
  <conditionalFormatting sqref="F1493">
    <cfRule type="expression" dxfId="17770" priority="28000">
      <formula>$I1493=0</formula>
    </cfRule>
  </conditionalFormatting>
  <conditionalFormatting sqref="G1493:H1493">
    <cfRule type="cellIs" dxfId="17769" priority="27997" operator="lessThan">
      <formula>0</formula>
    </cfRule>
    <cfRule type="cellIs" dxfId="17768" priority="27998" operator="lessThan">
      <formula>0</formula>
    </cfRule>
  </conditionalFormatting>
  <conditionalFormatting sqref="I1493">
    <cfRule type="expression" dxfId="17767" priority="27996">
      <formula>$I1493=0</formula>
    </cfRule>
  </conditionalFormatting>
  <conditionalFormatting sqref="J1493">
    <cfRule type="expression" dxfId="17766" priority="27995">
      <formula>$I1493=0</formula>
    </cfRule>
  </conditionalFormatting>
  <conditionalFormatting sqref="K1493">
    <cfRule type="expression" dxfId="17765" priority="27992">
      <formula>$I1493=0</formula>
    </cfRule>
  </conditionalFormatting>
  <conditionalFormatting sqref="M1493">
    <cfRule type="expression" dxfId="17764" priority="27988">
      <formula>$I1493=0</formula>
    </cfRule>
  </conditionalFormatting>
  <conditionalFormatting sqref="N1493:P1493">
    <cfRule type="expression" dxfId="17763" priority="27987">
      <formula>$I1493=0</formula>
    </cfRule>
  </conditionalFormatting>
  <conditionalFormatting sqref="O1493:P1493">
    <cfRule type="cellIs" dxfId="17762" priority="27985" operator="lessThan">
      <formula>0</formula>
    </cfRule>
    <cfRule type="cellIs" dxfId="17761" priority="27986" operator="lessThan">
      <formula>0</formula>
    </cfRule>
  </conditionalFormatting>
  <conditionalFormatting sqref="Q1493">
    <cfRule type="expression" dxfId="17760" priority="27984">
      <formula>$I1493=0</formula>
    </cfRule>
  </conditionalFormatting>
  <conditionalFormatting sqref="R1493:T1493">
    <cfRule type="expression" dxfId="17759" priority="27983">
      <formula>$I1493=0</formula>
    </cfRule>
  </conditionalFormatting>
  <conditionalFormatting sqref="S1493:T1493">
    <cfRule type="cellIs" dxfId="17758" priority="27981" operator="lessThan">
      <formula>0</formula>
    </cfRule>
    <cfRule type="cellIs" dxfId="17757" priority="27982" operator="lessThan">
      <formula>0</formula>
    </cfRule>
  </conditionalFormatting>
  <conditionalFormatting sqref="U1493">
    <cfRule type="expression" dxfId="17756" priority="27980">
      <formula>$I1493=0</formula>
    </cfRule>
  </conditionalFormatting>
  <conditionalFormatting sqref="B1494">
    <cfRule type="expression" dxfId="17755" priority="27979">
      <formula>$I1494=0</formula>
    </cfRule>
  </conditionalFormatting>
  <conditionalFormatting sqref="F1494">
    <cfRule type="expression" dxfId="17754" priority="27978">
      <formula>$I1494=0</formula>
    </cfRule>
  </conditionalFormatting>
  <conditionalFormatting sqref="I1494">
    <cfRule type="expression" dxfId="17753" priority="27977">
      <formula>$I1494=0</formula>
    </cfRule>
  </conditionalFormatting>
  <conditionalFormatting sqref="K1494">
    <cfRule type="expression" dxfId="17752" priority="27976">
      <formula>$I1494=0</formula>
    </cfRule>
  </conditionalFormatting>
  <conditionalFormatting sqref="M1494">
    <cfRule type="expression" dxfId="17751" priority="27975">
      <formula>$I1494=0</formula>
    </cfRule>
  </conditionalFormatting>
  <conditionalFormatting sqref="Q1494">
    <cfRule type="expression" dxfId="17750" priority="27974">
      <formula>$I1494=0</formula>
    </cfRule>
  </conditionalFormatting>
  <conditionalFormatting sqref="U1494">
    <cfRule type="expression" dxfId="17749" priority="27973">
      <formula>$I1494=0</formula>
    </cfRule>
  </conditionalFormatting>
  <conditionalFormatting sqref="B1495">
    <cfRule type="expression" dxfId="17748" priority="27969">
      <formula>$I1495=0</formula>
    </cfRule>
  </conditionalFormatting>
  <conditionalFormatting sqref="C1495:E1495">
    <cfRule type="expression" dxfId="17747" priority="27968">
      <formula>$I1495=0</formula>
    </cfRule>
  </conditionalFormatting>
  <conditionalFormatting sqref="D1495:E1495">
    <cfRule type="cellIs" dxfId="17746" priority="27966" operator="lessThan">
      <formula>0</formula>
    </cfRule>
    <cfRule type="cellIs" dxfId="17745" priority="27967" operator="lessThan">
      <formula>0</formula>
    </cfRule>
  </conditionalFormatting>
  <conditionalFormatting sqref="F1495">
    <cfRule type="expression" dxfId="17744" priority="27965">
      <formula>$I1495=0</formula>
    </cfRule>
  </conditionalFormatting>
  <conditionalFormatting sqref="G1495:H1495">
    <cfRule type="cellIs" dxfId="17743" priority="27962" operator="lessThan">
      <formula>0</formula>
    </cfRule>
    <cfRule type="cellIs" dxfId="17742" priority="27963" operator="lessThan">
      <formula>0</formula>
    </cfRule>
  </conditionalFormatting>
  <conditionalFormatting sqref="I1495">
    <cfRule type="expression" dxfId="17741" priority="27961">
      <formula>$I1495=0</formula>
    </cfRule>
  </conditionalFormatting>
  <conditionalFormatting sqref="J1495">
    <cfRule type="expression" dxfId="17740" priority="27960">
      <formula>$I1495=0</formula>
    </cfRule>
  </conditionalFormatting>
  <conditionalFormatting sqref="K1495">
    <cfRule type="expression" dxfId="17739" priority="27957">
      <formula>$I1495=0</formula>
    </cfRule>
  </conditionalFormatting>
  <conditionalFormatting sqref="M1495">
    <cfRule type="expression" dxfId="17738" priority="27953">
      <formula>$I1495=0</formula>
    </cfRule>
  </conditionalFormatting>
  <conditionalFormatting sqref="N1495:P1495">
    <cfRule type="expression" dxfId="17737" priority="27952">
      <formula>$I1495=0</formula>
    </cfRule>
  </conditionalFormatting>
  <conditionalFormatting sqref="O1495:P1495">
    <cfRule type="cellIs" dxfId="17736" priority="27950" operator="lessThan">
      <formula>0</formula>
    </cfRule>
    <cfRule type="cellIs" dxfId="17735" priority="27951" operator="lessThan">
      <formula>0</formula>
    </cfRule>
  </conditionalFormatting>
  <conditionalFormatting sqref="Q1495">
    <cfRule type="expression" dxfId="17734" priority="27949">
      <formula>$I1495=0</formula>
    </cfRule>
  </conditionalFormatting>
  <conditionalFormatting sqref="R1495:T1495">
    <cfRule type="expression" dxfId="17733" priority="27948">
      <formula>$I1495=0</formula>
    </cfRule>
  </conditionalFormatting>
  <conditionalFormatting sqref="S1495:T1495">
    <cfRule type="cellIs" dxfId="17732" priority="27946" operator="lessThan">
      <formula>0</formula>
    </cfRule>
    <cfRule type="cellIs" dxfId="17731" priority="27947" operator="lessThan">
      <formula>0</formula>
    </cfRule>
  </conditionalFormatting>
  <conditionalFormatting sqref="U1495">
    <cfRule type="expression" dxfId="17730" priority="27945">
      <formula>$I1495=0</formula>
    </cfRule>
  </conditionalFormatting>
  <conditionalFormatting sqref="B1496">
    <cfRule type="expression" dxfId="17729" priority="27944">
      <formula>$I1496=0</formula>
    </cfRule>
  </conditionalFormatting>
  <conditionalFormatting sqref="F1496">
    <cfRule type="expression" dxfId="17728" priority="27943">
      <formula>$I1496=0</formula>
    </cfRule>
  </conditionalFormatting>
  <conditionalFormatting sqref="I1496">
    <cfRule type="expression" dxfId="17727" priority="27942">
      <formula>$I1496=0</formula>
    </cfRule>
  </conditionalFormatting>
  <conditionalFormatting sqref="K1496">
    <cfRule type="expression" dxfId="17726" priority="27941">
      <formula>$I1496=0</formula>
    </cfRule>
  </conditionalFormatting>
  <conditionalFormatting sqref="M1496">
    <cfRule type="expression" dxfId="17725" priority="27940">
      <formula>$I1496=0</formula>
    </cfRule>
  </conditionalFormatting>
  <conditionalFormatting sqref="Q1496">
    <cfRule type="expression" dxfId="17724" priority="27939">
      <formula>$I1496=0</formula>
    </cfRule>
  </conditionalFormatting>
  <conditionalFormatting sqref="U1496">
    <cfRule type="expression" dxfId="17723" priority="27938">
      <formula>$I1496=0</formula>
    </cfRule>
  </conditionalFormatting>
  <conditionalFormatting sqref="B1497">
    <cfRule type="expression" dxfId="17722" priority="27934">
      <formula>$I1497=0</formula>
    </cfRule>
  </conditionalFormatting>
  <conditionalFormatting sqref="C1497:E1497">
    <cfRule type="expression" dxfId="17721" priority="27933">
      <formula>$I1497=0</formula>
    </cfRule>
  </conditionalFormatting>
  <conditionalFormatting sqref="D1497:E1497">
    <cfRule type="cellIs" dxfId="17720" priority="27931" operator="lessThan">
      <formula>0</formula>
    </cfRule>
    <cfRule type="cellIs" dxfId="17719" priority="27932" operator="lessThan">
      <formula>0</formula>
    </cfRule>
  </conditionalFormatting>
  <conditionalFormatting sqref="F1497">
    <cfRule type="expression" dxfId="17718" priority="27930">
      <formula>$I1497=0</formula>
    </cfRule>
  </conditionalFormatting>
  <conditionalFormatting sqref="G1497:H1497">
    <cfRule type="cellIs" dxfId="17717" priority="27927" operator="lessThan">
      <formula>0</formula>
    </cfRule>
    <cfRule type="cellIs" dxfId="17716" priority="27928" operator="lessThan">
      <formula>0</formula>
    </cfRule>
  </conditionalFormatting>
  <conditionalFormatting sqref="I1497">
    <cfRule type="expression" dxfId="17715" priority="27926">
      <formula>$I1497=0</formula>
    </cfRule>
  </conditionalFormatting>
  <conditionalFormatting sqref="J1497">
    <cfRule type="expression" dxfId="17714" priority="27925">
      <formula>$I1497=0</formula>
    </cfRule>
  </conditionalFormatting>
  <conditionalFormatting sqref="K1497">
    <cfRule type="expression" dxfId="17713" priority="27922">
      <formula>$I1497=0</formula>
    </cfRule>
  </conditionalFormatting>
  <conditionalFormatting sqref="M1497">
    <cfRule type="expression" dxfId="17712" priority="27918">
      <formula>$I1497=0</formula>
    </cfRule>
  </conditionalFormatting>
  <conditionalFormatting sqref="N1497:P1497">
    <cfRule type="expression" dxfId="17711" priority="27917">
      <formula>$I1497=0</formula>
    </cfRule>
  </conditionalFormatting>
  <conditionalFormatting sqref="O1497:P1497">
    <cfRule type="cellIs" dxfId="17710" priority="27915" operator="lessThan">
      <formula>0</formula>
    </cfRule>
    <cfRule type="cellIs" dxfId="17709" priority="27916" operator="lessThan">
      <formula>0</formula>
    </cfRule>
  </conditionalFormatting>
  <conditionalFormatting sqref="Q1497">
    <cfRule type="expression" dxfId="17708" priority="27914">
      <formula>$I1497=0</formula>
    </cfRule>
  </conditionalFormatting>
  <conditionalFormatting sqref="R1497:T1497">
    <cfRule type="expression" dxfId="17707" priority="27913">
      <formula>$I1497=0</formula>
    </cfRule>
  </conditionalFormatting>
  <conditionalFormatting sqref="S1497:T1497">
    <cfRule type="cellIs" dxfId="17706" priority="27911" operator="lessThan">
      <formula>0</formula>
    </cfRule>
    <cfRule type="cellIs" dxfId="17705" priority="27912" operator="lessThan">
      <formula>0</formula>
    </cfRule>
  </conditionalFormatting>
  <conditionalFormatting sqref="U1497">
    <cfRule type="expression" dxfId="17704" priority="27910">
      <formula>$I1497=0</formula>
    </cfRule>
  </conditionalFormatting>
  <conditionalFormatting sqref="B1498">
    <cfRule type="expression" dxfId="17703" priority="27909">
      <formula>$I1498=0</formula>
    </cfRule>
  </conditionalFormatting>
  <conditionalFormatting sqref="F1498">
    <cfRule type="expression" dxfId="17702" priority="27908">
      <formula>$I1498=0</formula>
    </cfRule>
  </conditionalFormatting>
  <conditionalFormatting sqref="I1498">
    <cfRule type="expression" dxfId="17701" priority="27907">
      <formula>$I1498=0</formula>
    </cfRule>
  </conditionalFormatting>
  <conditionalFormatting sqref="K1498">
    <cfRule type="expression" dxfId="17700" priority="27906">
      <formula>$I1498=0</formula>
    </cfRule>
  </conditionalFormatting>
  <conditionalFormatting sqref="M1498">
    <cfRule type="expression" dxfId="17699" priority="27905">
      <formula>$I1498=0</formula>
    </cfRule>
  </conditionalFormatting>
  <conditionalFormatting sqref="Q1498">
    <cfRule type="expression" dxfId="17698" priority="27904">
      <formula>$I1498=0</formula>
    </cfRule>
  </conditionalFormatting>
  <conditionalFormatting sqref="U1498">
    <cfRule type="expression" dxfId="17697" priority="27903">
      <formula>$I1498=0</formula>
    </cfRule>
  </conditionalFormatting>
  <conditionalFormatting sqref="B1499">
    <cfRule type="expression" dxfId="17696" priority="27899">
      <formula>$I1499=0</formula>
    </cfRule>
  </conditionalFormatting>
  <conditionalFormatting sqref="C1499:E1499">
    <cfRule type="expression" dxfId="17695" priority="27898">
      <formula>$I1499=0</formula>
    </cfRule>
  </conditionalFormatting>
  <conditionalFormatting sqref="D1499:E1499">
    <cfRule type="cellIs" dxfId="17694" priority="27896" operator="lessThan">
      <formula>0</formula>
    </cfRule>
    <cfRule type="cellIs" dxfId="17693" priority="27897" operator="lessThan">
      <formula>0</formula>
    </cfRule>
  </conditionalFormatting>
  <conditionalFormatting sqref="F1499">
    <cfRule type="expression" dxfId="17692" priority="27895">
      <formula>$I1499=0</formula>
    </cfRule>
  </conditionalFormatting>
  <conditionalFormatting sqref="G1499:H1499">
    <cfRule type="cellIs" dxfId="17691" priority="27892" operator="lessThan">
      <formula>0</formula>
    </cfRule>
    <cfRule type="cellIs" dxfId="17690" priority="27893" operator="lessThan">
      <formula>0</formula>
    </cfRule>
  </conditionalFormatting>
  <conditionalFormatting sqref="I1499">
    <cfRule type="expression" dxfId="17689" priority="27891">
      <formula>$I1499=0</formula>
    </cfRule>
  </conditionalFormatting>
  <conditionalFormatting sqref="J1499">
    <cfRule type="expression" dxfId="17688" priority="27890">
      <formula>$I1499=0</formula>
    </cfRule>
  </conditionalFormatting>
  <conditionalFormatting sqref="K1499">
    <cfRule type="expression" dxfId="17687" priority="27887">
      <formula>$I1499=0</formula>
    </cfRule>
  </conditionalFormatting>
  <conditionalFormatting sqref="M1499">
    <cfRule type="expression" dxfId="17686" priority="27883">
      <formula>$I1499=0</formula>
    </cfRule>
  </conditionalFormatting>
  <conditionalFormatting sqref="N1499:P1499">
    <cfRule type="expression" dxfId="17685" priority="27882">
      <formula>$I1499=0</formula>
    </cfRule>
  </conditionalFormatting>
  <conditionalFormatting sqref="O1499:P1499">
    <cfRule type="cellIs" dxfId="17684" priority="27880" operator="lessThan">
      <formula>0</formula>
    </cfRule>
    <cfRule type="cellIs" dxfId="17683" priority="27881" operator="lessThan">
      <formula>0</formula>
    </cfRule>
  </conditionalFormatting>
  <conditionalFormatting sqref="Q1499">
    <cfRule type="expression" dxfId="17682" priority="27879">
      <formula>$I1499=0</formula>
    </cfRule>
  </conditionalFormatting>
  <conditionalFormatting sqref="R1499:T1499">
    <cfRule type="expression" dxfId="17681" priority="27878">
      <formula>$I1499=0</formula>
    </cfRule>
  </conditionalFormatting>
  <conditionalFormatting sqref="S1499:T1499">
    <cfRule type="cellIs" dxfId="17680" priority="27876" operator="lessThan">
      <formula>0</formula>
    </cfRule>
    <cfRule type="cellIs" dxfId="17679" priority="27877" operator="lessThan">
      <formula>0</formula>
    </cfRule>
  </conditionalFormatting>
  <conditionalFormatting sqref="U1499">
    <cfRule type="expression" dxfId="17678" priority="27875">
      <formula>$I1499=0</formula>
    </cfRule>
  </conditionalFormatting>
  <conditionalFormatting sqref="B1500">
    <cfRule type="expression" dxfId="17677" priority="27874">
      <formula>$I1500=0</formula>
    </cfRule>
  </conditionalFormatting>
  <conditionalFormatting sqref="F1500">
    <cfRule type="expression" dxfId="17676" priority="27873">
      <formula>$I1500=0</formula>
    </cfRule>
  </conditionalFormatting>
  <conditionalFormatting sqref="I1500">
    <cfRule type="expression" dxfId="17675" priority="27872">
      <formula>$I1500=0</formula>
    </cfRule>
  </conditionalFormatting>
  <conditionalFormatting sqref="K1500">
    <cfRule type="expression" dxfId="17674" priority="27871">
      <formula>$I1500=0</formula>
    </cfRule>
  </conditionalFormatting>
  <conditionalFormatting sqref="M1500">
    <cfRule type="expression" dxfId="17673" priority="27870">
      <formula>$I1500=0</formula>
    </cfRule>
  </conditionalFormatting>
  <conditionalFormatting sqref="Q1500">
    <cfRule type="expression" dxfId="17672" priority="27869">
      <formula>$I1500=0</formula>
    </cfRule>
  </conditionalFormatting>
  <conditionalFormatting sqref="U1500">
    <cfRule type="expression" dxfId="17671" priority="27868">
      <formula>$I1500=0</formula>
    </cfRule>
  </conditionalFormatting>
  <conditionalFormatting sqref="B1501">
    <cfRule type="expression" dxfId="17670" priority="27864">
      <formula>$I1501=0</formula>
    </cfRule>
  </conditionalFormatting>
  <conditionalFormatting sqref="C1501:E1501">
    <cfRule type="expression" dxfId="17669" priority="27863">
      <formula>$I1501=0</formula>
    </cfRule>
  </conditionalFormatting>
  <conditionalFormatting sqref="D1501:E1501">
    <cfRule type="cellIs" dxfId="17668" priority="27861" operator="lessThan">
      <formula>0</formula>
    </cfRule>
    <cfRule type="cellIs" dxfId="17667" priority="27862" operator="lessThan">
      <formula>0</formula>
    </cfRule>
  </conditionalFormatting>
  <conditionalFormatting sqref="F1501">
    <cfRule type="expression" dxfId="17666" priority="27860">
      <formula>$I1501=0</formula>
    </cfRule>
  </conditionalFormatting>
  <conditionalFormatting sqref="G1501:H1501">
    <cfRule type="cellIs" dxfId="17665" priority="27857" operator="lessThan">
      <formula>0</formula>
    </cfRule>
    <cfRule type="cellIs" dxfId="17664" priority="27858" operator="lessThan">
      <formula>0</formula>
    </cfRule>
  </conditionalFormatting>
  <conditionalFormatting sqref="I1501">
    <cfRule type="expression" dxfId="17663" priority="27856">
      <formula>$I1501=0</formula>
    </cfRule>
  </conditionalFormatting>
  <conditionalFormatting sqref="J1501">
    <cfRule type="expression" dxfId="17662" priority="27855">
      <formula>$I1501=0</formula>
    </cfRule>
  </conditionalFormatting>
  <conditionalFormatting sqref="K1501">
    <cfRule type="expression" dxfId="17661" priority="27852">
      <formula>$I1501=0</formula>
    </cfRule>
  </conditionalFormatting>
  <conditionalFormatting sqref="M1501">
    <cfRule type="expression" dxfId="17660" priority="27848">
      <formula>$I1501=0</formula>
    </cfRule>
  </conditionalFormatting>
  <conditionalFormatting sqref="N1501:P1501">
    <cfRule type="expression" dxfId="17659" priority="27847">
      <formula>$I1501=0</formula>
    </cfRule>
  </conditionalFormatting>
  <conditionalFormatting sqref="O1501:P1501">
    <cfRule type="cellIs" dxfId="17658" priority="27845" operator="lessThan">
      <formula>0</formula>
    </cfRule>
    <cfRule type="cellIs" dxfId="17657" priority="27846" operator="lessThan">
      <formula>0</formula>
    </cfRule>
  </conditionalFormatting>
  <conditionalFormatting sqref="Q1501">
    <cfRule type="expression" dxfId="17656" priority="27844">
      <formula>$I1501=0</formula>
    </cfRule>
  </conditionalFormatting>
  <conditionalFormatting sqref="R1501:T1501">
    <cfRule type="expression" dxfId="17655" priority="27843">
      <formula>$I1501=0</formula>
    </cfRule>
  </conditionalFormatting>
  <conditionalFormatting sqref="S1501:T1501">
    <cfRule type="cellIs" dxfId="17654" priority="27841" operator="lessThan">
      <formula>0</formula>
    </cfRule>
    <cfRule type="cellIs" dxfId="17653" priority="27842" operator="lessThan">
      <formula>0</formula>
    </cfRule>
  </conditionalFormatting>
  <conditionalFormatting sqref="U1501">
    <cfRule type="expression" dxfId="17652" priority="27840">
      <formula>$I1501=0</formula>
    </cfRule>
  </conditionalFormatting>
  <conditionalFormatting sqref="B1502">
    <cfRule type="expression" dxfId="17651" priority="27839">
      <formula>$I1502=0</formula>
    </cfRule>
  </conditionalFormatting>
  <conditionalFormatting sqref="F1502">
    <cfRule type="expression" dxfId="17650" priority="27838">
      <formula>$I1502=0</formula>
    </cfRule>
  </conditionalFormatting>
  <conditionalFormatting sqref="I1502">
    <cfRule type="expression" dxfId="17649" priority="27837">
      <formula>$I1502=0</formula>
    </cfRule>
  </conditionalFormatting>
  <conditionalFormatting sqref="K1502">
    <cfRule type="expression" dxfId="17648" priority="27836">
      <formula>$I1502=0</formula>
    </cfRule>
  </conditionalFormatting>
  <conditionalFormatting sqref="M1502">
    <cfRule type="expression" dxfId="17647" priority="27835">
      <formula>$I1502=0</formula>
    </cfRule>
  </conditionalFormatting>
  <conditionalFormatting sqref="Q1502">
    <cfRule type="expression" dxfId="17646" priority="27834">
      <formula>$I1502=0</formula>
    </cfRule>
  </conditionalFormatting>
  <conditionalFormatting sqref="U1502">
    <cfRule type="expression" dxfId="17645" priority="27833">
      <formula>$I1502=0</formula>
    </cfRule>
  </conditionalFormatting>
  <conditionalFormatting sqref="B1503">
    <cfRule type="expression" dxfId="17644" priority="27829">
      <formula>$I1503=0</formula>
    </cfRule>
  </conditionalFormatting>
  <conditionalFormatting sqref="C1503:E1503">
    <cfRule type="expression" dxfId="17643" priority="27828">
      <formula>$I1503=0</formula>
    </cfRule>
  </conditionalFormatting>
  <conditionalFormatting sqref="D1503:E1503">
    <cfRule type="cellIs" dxfId="17642" priority="27826" operator="lessThan">
      <formula>0</formula>
    </cfRule>
    <cfRule type="cellIs" dxfId="17641" priority="27827" operator="lessThan">
      <formula>0</formula>
    </cfRule>
  </conditionalFormatting>
  <conditionalFormatting sqref="F1503">
    <cfRule type="expression" dxfId="17640" priority="27825">
      <formula>$I1503=0</formula>
    </cfRule>
  </conditionalFormatting>
  <conditionalFormatting sqref="G1503:H1503">
    <cfRule type="cellIs" dxfId="17639" priority="27822" operator="lessThan">
      <formula>0</formula>
    </cfRule>
    <cfRule type="cellIs" dxfId="17638" priority="27823" operator="lessThan">
      <formula>0</formula>
    </cfRule>
  </conditionalFormatting>
  <conditionalFormatting sqref="I1503">
    <cfRule type="expression" dxfId="17637" priority="27821">
      <formula>$I1503=0</formula>
    </cfRule>
  </conditionalFormatting>
  <conditionalFormatting sqref="J1503">
    <cfRule type="expression" dxfId="17636" priority="27820">
      <formula>$I1503=0</formula>
    </cfRule>
  </conditionalFormatting>
  <conditionalFormatting sqref="K1503">
    <cfRule type="expression" dxfId="17635" priority="27817">
      <formula>$I1503=0</formula>
    </cfRule>
  </conditionalFormatting>
  <conditionalFormatting sqref="M1503">
    <cfRule type="expression" dxfId="17634" priority="27813">
      <formula>$I1503=0</formula>
    </cfRule>
  </conditionalFormatting>
  <conditionalFormatting sqref="N1503:P1503">
    <cfRule type="expression" dxfId="17633" priority="27812">
      <formula>$I1503=0</formula>
    </cfRule>
  </conditionalFormatting>
  <conditionalFormatting sqref="O1503:P1503">
    <cfRule type="cellIs" dxfId="17632" priority="27810" operator="lessThan">
      <formula>0</formula>
    </cfRule>
    <cfRule type="cellIs" dxfId="17631" priority="27811" operator="lessThan">
      <formula>0</formula>
    </cfRule>
  </conditionalFormatting>
  <conditionalFormatting sqref="Q1503">
    <cfRule type="expression" dxfId="17630" priority="27809">
      <formula>$I1503=0</formula>
    </cfRule>
  </conditionalFormatting>
  <conditionalFormatting sqref="R1503:T1503">
    <cfRule type="expression" dxfId="17629" priority="27808">
      <formula>$I1503=0</formula>
    </cfRule>
  </conditionalFormatting>
  <conditionalFormatting sqref="S1503:T1503">
    <cfRule type="cellIs" dxfId="17628" priority="27806" operator="lessThan">
      <formula>0</formula>
    </cfRule>
    <cfRule type="cellIs" dxfId="17627" priority="27807" operator="lessThan">
      <formula>0</formula>
    </cfRule>
  </conditionalFormatting>
  <conditionalFormatting sqref="U1503">
    <cfRule type="expression" dxfId="17626" priority="27805">
      <formula>$I1503=0</formula>
    </cfRule>
  </conditionalFormatting>
  <conditionalFormatting sqref="B1504">
    <cfRule type="expression" dxfId="17625" priority="27804">
      <formula>$I1504=0</formula>
    </cfRule>
  </conditionalFormatting>
  <conditionalFormatting sqref="F1504">
    <cfRule type="expression" dxfId="17624" priority="27803">
      <formula>$I1504=0</formula>
    </cfRule>
  </conditionalFormatting>
  <conditionalFormatting sqref="I1504">
    <cfRule type="expression" dxfId="17623" priority="27802">
      <formula>$I1504=0</formula>
    </cfRule>
  </conditionalFormatting>
  <conditionalFormatting sqref="K1504">
    <cfRule type="expression" dxfId="17622" priority="27801">
      <formula>$I1504=0</formula>
    </cfRule>
  </conditionalFormatting>
  <conditionalFormatting sqref="M1504">
    <cfRule type="expression" dxfId="17621" priority="27800">
      <formula>$I1504=0</formula>
    </cfRule>
  </conditionalFormatting>
  <conditionalFormatting sqref="Q1504">
    <cfRule type="expression" dxfId="17620" priority="27799">
      <formula>$I1504=0</formula>
    </cfRule>
  </conditionalFormatting>
  <conditionalFormatting sqref="U1504">
    <cfRule type="expression" dxfId="17619" priority="27798">
      <formula>$I1504=0</formula>
    </cfRule>
  </conditionalFormatting>
  <conditionalFormatting sqref="B1505">
    <cfRule type="expression" dxfId="17618" priority="27794">
      <formula>$I1505=0</formula>
    </cfRule>
  </conditionalFormatting>
  <conditionalFormatting sqref="C1505:E1505">
    <cfRule type="expression" dxfId="17617" priority="27793">
      <formula>$I1505=0</formula>
    </cfRule>
  </conditionalFormatting>
  <conditionalFormatting sqref="D1505:E1505">
    <cfRule type="cellIs" dxfId="17616" priority="27791" operator="lessThan">
      <formula>0</formula>
    </cfRule>
    <cfRule type="cellIs" dxfId="17615" priority="27792" operator="lessThan">
      <formula>0</formula>
    </cfRule>
  </conditionalFormatting>
  <conditionalFormatting sqref="F1505">
    <cfRule type="expression" dxfId="17614" priority="27790">
      <formula>$I1505=0</formula>
    </cfRule>
  </conditionalFormatting>
  <conditionalFormatting sqref="G1505:H1505">
    <cfRule type="cellIs" dxfId="17613" priority="27787" operator="lessThan">
      <formula>0</formula>
    </cfRule>
    <cfRule type="cellIs" dxfId="17612" priority="27788" operator="lessThan">
      <formula>0</formula>
    </cfRule>
  </conditionalFormatting>
  <conditionalFormatting sqref="I1505">
    <cfRule type="expression" dxfId="17611" priority="27786">
      <formula>$I1505=0</formula>
    </cfRule>
  </conditionalFormatting>
  <conditionalFormatting sqref="J1505">
    <cfRule type="expression" dxfId="17610" priority="27785">
      <formula>$I1505=0</formula>
    </cfRule>
  </conditionalFormatting>
  <conditionalFormatting sqref="K1505">
    <cfRule type="expression" dxfId="17609" priority="27782">
      <formula>$I1505=0</formula>
    </cfRule>
  </conditionalFormatting>
  <conditionalFormatting sqref="M1505">
    <cfRule type="expression" dxfId="17608" priority="27778">
      <formula>$I1505=0</formula>
    </cfRule>
  </conditionalFormatting>
  <conditionalFormatting sqref="N1505:P1505">
    <cfRule type="expression" dxfId="17607" priority="27777">
      <formula>$I1505=0</formula>
    </cfRule>
  </conditionalFormatting>
  <conditionalFormatting sqref="O1505:P1505">
    <cfRule type="cellIs" dxfId="17606" priority="27775" operator="lessThan">
      <formula>0</formula>
    </cfRule>
    <cfRule type="cellIs" dxfId="17605" priority="27776" operator="lessThan">
      <formula>0</formula>
    </cfRule>
  </conditionalFormatting>
  <conditionalFormatting sqref="Q1505">
    <cfRule type="expression" dxfId="17604" priority="27774">
      <formula>$I1505=0</formula>
    </cfRule>
  </conditionalFormatting>
  <conditionalFormatting sqref="R1505:T1505">
    <cfRule type="expression" dxfId="17603" priority="27773">
      <formula>$I1505=0</formula>
    </cfRule>
  </conditionalFormatting>
  <conditionalFormatting sqref="S1505:T1505">
    <cfRule type="cellIs" dxfId="17602" priority="27771" operator="lessThan">
      <formula>0</formula>
    </cfRule>
    <cfRule type="cellIs" dxfId="17601" priority="27772" operator="lessThan">
      <formula>0</formula>
    </cfRule>
  </conditionalFormatting>
  <conditionalFormatting sqref="U1505">
    <cfRule type="expression" dxfId="17600" priority="27770">
      <formula>$I1505=0</formula>
    </cfRule>
  </conditionalFormatting>
  <conditionalFormatting sqref="B1506">
    <cfRule type="expression" dxfId="17599" priority="27769">
      <formula>$I1506=0</formula>
    </cfRule>
  </conditionalFormatting>
  <conditionalFormatting sqref="F1506">
    <cfRule type="expression" dxfId="17598" priority="27768">
      <formula>$I1506=0</formula>
    </cfRule>
  </conditionalFormatting>
  <conditionalFormatting sqref="I1506">
    <cfRule type="expression" dxfId="17597" priority="27767">
      <formula>$I1506=0</formula>
    </cfRule>
  </conditionalFormatting>
  <conditionalFormatting sqref="K1506">
    <cfRule type="expression" dxfId="17596" priority="27766">
      <formula>$I1506=0</formula>
    </cfRule>
  </conditionalFormatting>
  <conditionalFormatting sqref="M1506">
    <cfRule type="expression" dxfId="17595" priority="27765">
      <formula>$I1506=0</formula>
    </cfRule>
  </conditionalFormatting>
  <conditionalFormatting sqref="Q1506">
    <cfRule type="expression" dxfId="17594" priority="27764">
      <formula>$I1506=0</formula>
    </cfRule>
  </conditionalFormatting>
  <conditionalFormatting sqref="U1506">
    <cfRule type="expression" dxfId="17593" priority="27763">
      <formula>$I1506=0</formula>
    </cfRule>
  </conditionalFormatting>
  <conditionalFormatting sqref="B1507">
    <cfRule type="expression" dxfId="17592" priority="27759">
      <formula>$I1507=0</formula>
    </cfRule>
  </conditionalFormatting>
  <conditionalFormatting sqref="C1507:E1507">
    <cfRule type="expression" dxfId="17591" priority="27758">
      <formula>$I1507=0</formula>
    </cfRule>
  </conditionalFormatting>
  <conditionalFormatting sqref="D1507:E1507">
    <cfRule type="cellIs" dxfId="17590" priority="27756" operator="lessThan">
      <formula>0</formula>
    </cfRule>
    <cfRule type="cellIs" dxfId="17589" priority="27757" operator="lessThan">
      <formula>0</formula>
    </cfRule>
  </conditionalFormatting>
  <conditionalFormatting sqref="F1507">
    <cfRule type="expression" dxfId="17588" priority="27755">
      <formula>$I1507=0</formula>
    </cfRule>
  </conditionalFormatting>
  <conditionalFormatting sqref="G1507:H1507">
    <cfRule type="cellIs" dxfId="17587" priority="27752" operator="lessThan">
      <formula>0</formula>
    </cfRule>
    <cfRule type="cellIs" dxfId="17586" priority="27753" operator="lessThan">
      <formula>0</formula>
    </cfRule>
  </conditionalFormatting>
  <conditionalFormatting sqref="I1507">
    <cfRule type="expression" dxfId="17585" priority="27751">
      <formula>$I1507=0</formula>
    </cfRule>
  </conditionalFormatting>
  <conditionalFormatting sqref="J1507">
    <cfRule type="expression" dxfId="17584" priority="27750">
      <formula>$I1507=0</formula>
    </cfRule>
  </conditionalFormatting>
  <conditionalFormatting sqref="K1507">
    <cfRule type="expression" dxfId="17583" priority="27747">
      <formula>$I1507=0</formula>
    </cfRule>
  </conditionalFormatting>
  <conditionalFormatting sqref="M1507">
    <cfRule type="expression" dxfId="17582" priority="27743">
      <formula>$I1507=0</formula>
    </cfRule>
  </conditionalFormatting>
  <conditionalFormatting sqref="N1507:P1507">
    <cfRule type="expression" dxfId="17581" priority="27742">
      <formula>$I1507=0</formula>
    </cfRule>
  </conditionalFormatting>
  <conditionalFormatting sqref="O1507:P1507">
    <cfRule type="cellIs" dxfId="17580" priority="27740" operator="lessThan">
      <formula>0</formula>
    </cfRule>
    <cfRule type="cellIs" dxfId="17579" priority="27741" operator="lessThan">
      <formula>0</formula>
    </cfRule>
  </conditionalFormatting>
  <conditionalFormatting sqref="Q1507">
    <cfRule type="expression" dxfId="17578" priority="27739">
      <formula>$I1507=0</formula>
    </cfRule>
  </conditionalFormatting>
  <conditionalFormatting sqref="R1507:T1507">
    <cfRule type="expression" dxfId="17577" priority="27738">
      <formula>$I1507=0</formula>
    </cfRule>
  </conditionalFormatting>
  <conditionalFormatting sqref="S1507:T1507">
    <cfRule type="cellIs" dxfId="17576" priority="27736" operator="lessThan">
      <formula>0</formula>
    </cfRule>
    <cfRule type="cellIs" dxfId="17575" priority="27737" operator="lessThan">
      <formula>0</formula>
    </cfRule>
  </conditionalFormatting>
  <conditionalFormatting sqref="U1507">
    <cfRule type="expression" dxfId="17574" priority="27735">
      <formula>$I1507=0</formula>
    </cfRule>
  </conditionalFormatting>
  <conditionalFormatting sqref="B1508">
    <cfRule type="expression" dxfId="17573" priority="27734">
      <formula>$I1508=0</formula>
    </cfRule>
  </conditionalFormatting>
  <conditionalFormatting sqref="F1508">
    <cfRule type="expression" dxfId="17572" priority="27733">
      <formula>$I1508=0</formula>
    </cfRule>
  </conditionalFormatting>
  <conditionalFormatting sqref="I1508">
    <cfRule type="expression" dxfId="17571" priority="27732">
      <formula>$I1508=0</formula>
    </cfRule>
  </conditionalFormatting>
  <conditionalFormatting sqref="K1508">
    <cfRule type="expression" dxfId="17570" priority="27731">
      <formula>$I1508=0</formula>
    </cfRule>
  </conditionalFormatting>
  <conditionalFormatting sqref="M1508">
    <cfRule type="expression" dxfId="17569" priority="27730">
      <formula>$I1508=0</formula>
    </cfRule>
  </conditionalFormatting>
  <conditionalFormatting sqref="Q1508">
    <cfRule type="expression" dxfId="17568" priority="27729">
      <formula>$I1508=0</formula>
    </cfRule>
  </conditionalFormatting>
  <conditionalFormatting sqref="U1508">
    <cfRule type="expression" dxfId="17567" priority="27728">
      <formula>$I1508=0</formula>
    </cfRule>
  </conditionalFormatting>
  <conditionalFormatting sqref="B1509">
    <cfRule type="expression" dxfId="17566" priority="27724">
      <formula>$I1509=0</formula>
    </cfRule>
  </conditionalFormatting>
  <conditionalFormatting sqref="C1509:E1509">
    <cfRule type="expression" dxfId="17565" priority="27723">
      <formula>$I1509=0</formula>
    </cfRule>
  </conditionalFormatting>
  <conditionalFormatting sqref="D1509:E1509">
    <cfRule type="cellIs" dxfId="17564" priority="27721" operator="lessThan">
      <formula>0</formula>
    </cfRule>
    <cfRule type="cellIs" dxfId="17563" priority="27722" operator="lessThan">
      <formula>0</formula>
    </cfRule>
  </conditionalFormatting>
  <conditionalFormatting sqref="F1509">
    <cfRule type="expression" dxfId="17562" priority="27720">
      <formula>$I1509=0</formula>
    </cfRule>
  </conditionalFormatting>
  <conditionalFormatting sqref="G1509:H1509">
    <cfRule type="cellIs" dxfId="17561" priority="27717" operator="lessThan">
      <formula>0</formula>
    </cfRule>
    <cfRule type="cellIs" dxfId="17560" priority="27718" operator="lessThan">
      <formula>0</formula>
    </cfRule>
  </conditionalFormatting>
  <conditionalFormatting sqref="I1509">
    <cfRule type="expression" dxfId="17559" priority="27716">
      <formula>$I1509=0</formula>
    </cfRule>
  </conditionalFormatting>
  <conditionalFormatting sqref="J1509">
    <cfRule type="expression" dxfId="17558" priority="27715">
      <formula>$I1509=0</formula>
    </cfRule>
  </conditionalFormatting>
  <conditionalFormatting sqref="K1509">
    <cfRule type="expression" dxfId="17557" priority="27712">
      <formula>$I1509=0</formula>
    </cfRule>
  </conditionalFormatting>
  <conditionalFormatting sqref="M1509">
    <cfRule type="expression" dxfId="17556" priority="27708">
      <formula>$I1509=0</formula>
    </cfRule>
  </conditionalFormatting>
  <conditionalFormatting sqref="N1509:P1509">
    <cfRule type="expression" dxfId="17555" priority="27707">
      <formula>$I1509=0</formula>
    </cfRule>
  </conditionalFormatting>
  <conditionalFormatting sqref="O1509:P1509">
    <cfRule type="cellIs" dxfId="17554" priority="27705" operator="lessThan">
      <formula>0</formula>
    </cfRule>
    <cfRule type="cellIs" dxfId="17553" priority="27706" operator="lessThan">
      <formula>0</formula>
    </cfRule>
  </conditionalFormatting>
  <conditionalFormatting sqref="Q1509">
    <cfRule type="expression" dxfId="17552" priority="27704">
      <formula>$I1509=0</formula>
    </cfRule>
  </conditionalFormatting>
  <conditionalFormatting sqref="R1509:T1509">
    <cfRule type="expression" dxfId="17551" priority="27703">
      <formula>$I1509=0</formula>
    </cfRule>
  </conditionalFormatting>
  <conditionalFormatting sqref="S1509:T1509">
    <cfRule type="cellIs" dxfId="17550" priority="27701" operator="lessThan">
      <formula>0</formula>
    </cfRule>
    <cfRule type="cellIs" dxfId="17549" priority="27702" operator="lessThan">
      <formula>0</formula>
    </cfRule>
  </conditionalFormatting>
  <conditionalFormatting sqref="U1509">
    <cfRule type="expression" dxfId="17548" priority="27700">
      <formula>$I1509=0</formula>
    </cfRule>
  </conditionalFormatting>
  <conditionalFormatting sqref="B1510">
    <cfRule type="expression" dxfId="17547" priority="27699">
      <formula>$I1510=0</formula>
    </cfRule>
  </conditionalFormatting>
  <conditionalFormatting sqref="F1510">
    <cfRule type="expression" dxfId="17546" priority="27698">
      <formula>$I1510=0</formula>
    </cfRule>
  </conditionalFormatting>
  <conditionalFormatting sqref="I1510">
    <cfRule type="expression" dxfId="17545" priority="27697">
      <formula>$I1510=0</formula>
    </cfRule>
  </conditionalFormatting>
  <conditionalFormatting sqref="K1510">
    <cfRule type="expression" dxfId="17544" priority="27696">
      <formula>$I1510=0</formula>
    </cfRule>
  </conditionalFormatting>
  <conditionalFormatting sqref="M1510">
    <cfRule type="expression" dxfId="17543" priority="27695">
      <formula>$I1510=0</formula>
    </cfRule>
  </conditionalFormatting>
  <conditionalFormatting sqref="Q1510">
    <cfRule type="expression" dxfId="17542" priority="27694">
      <formula>$I1510=0</formula>
    </cfRule>
  </conditionalFormatting>
  <conditionalFormatting sqref="U1510">
    <cfRule type="expression" dxfId="17541" priority="27693">
      <formula>$I1510=0</formula>
    </cfRule>
  </conditionalFormatting>
  <conditionalFormatting sqref="B1511">
    <cfRule type="expression" dxfId="17540" priority="27689">
      <formula>$I1511=0</formula>
    </cfRule>
  </conditionalFormatting>
  <conditionalFormatting sqref="C1511:E1511">
    <cfRule type="expression" dxfId="17539" priority="27688">
      <formula>$I1511=0</formula>
    </cfRule>
  </conditionalFormatting>
  <conditionalFormatting sqref="D1511:E1511">
    <cfRule type="cellIs" dxfId="17538" priority="27686" operator="lessThan">
      <formula>0</formula>
    </cfRule>
    <cfRule type="cellIs" dxfId="17537" priority="27687" operator="lessThan">
      <formula>0</formula>
    </cfRule>
  </conditionalFormatting>
  <conditionalFormatting sqref="F1511">
    <cfRule type="expression" dxfId="17536" priority="27685">
      <formula>$I1511=0</formula>
    </cfRule>
  </conditionalFormatting>
  <conditionalFormatting sqref="G1511:H1511">
    <cfRule type="cellIs" dxfId="17535" priority="27682" operator="lessThan">
      <formula>0</formula>
    </cfRule>
    <cfRule type="cellIs" dxfId="17534" priority="27683" operator="lessThan">
      <formula>0</formula>
    </cfRule>
  </conditionalFormatting>
  <conditionalFormatting sqref="I1511">
    <cfRule type="expression" dxfId="17533" priority="27681">
      <formula>$I1511=0</formula>
    </cfRule>
  </conditionalFormatting>
  <conditionalFormatting sqref="J1511">
    <cfRule type="expression" dxfId="17532" priority="27680">
      <formula>$I1511=0</formula>
    </cfRule>
  </conditionalFormatting>
  <conditionalFormatting sqref="K1511">
    <cfRule type="expression" dxfId="17531" priority="27677">
      <formula>$I1511=0</formula>
    </cfRule>
  </conditionalFormatting>
  <conditionalFormatting sqref="M1511">
    <cfRule type="expression" dxfId="17530" priority="27673">
      <formula>$I1511=0</formula>
    </cfRule>
  </conditionalFormatting>
  <conditionalFormatting sqref="N1511:P1511">
    <cfRule type="expression" dxfId="17529" priority="27672">
      <formula>$I1511=0</formula>
    </cfRule>
  </conditionalFormatting>
  <conditionalFormatting sqref="O1511:P1511">
    <cfRule type="cellIs" dxfId="17528" priority="27670" operator="lessThan">
      <formula>0</formula>
    </cfRule>
    <cfRule type="cellIs" dxfId="17527" priority="27671" operator="lessThan">
      <formula>0</formula>
    </cfRule>
  </conditionalFormatting>
  <conditionalFormatting sqref="Q1511">
    <cfRule type="expression" dxfId="17526" priority="27669">
      <formula>$I1511=0</formula>
    </cfRule>
  </conditionalFormatting>
  <conditionalFormatting sqref="R1511:T1511">
    <cfRule type="expression" dxfId="17525" priority="27668">
      <formula>$I1511=0</formula>
    </cfRule>
  </conditionalFormatting>
  <conditionalFormatting sqref="S1511:T1511">
    <cfRule type="cellIs" dxfId="17524" priority="27666" operator="lessThan">
      <formula>0</formula>
    </cfRule>
    <cfRule type="cellIs" dxfId="17523" priority="27667" operator="lessThan">
      <formula>0</formula>
    </cfRule>
  </conditionalFormatting>
  <conditionalFormatting sqref="U1511">
    <cfRule type="expression" dxfId="17522" priority="27665">
      <formula>$I1511=0</formula>
    </cfRule>
  </conditionalFormatting>
  <conditionalFormatting sqref="B1512">
    <cfRule type="expression" dxfId="17521" priority="27664">
      <formula>$I1512=0</formula>
    </cfRule>
  </conditionalFormatting>
  <conditionalFormatting sqref="F1512">
    <cfRule type="expression" dxfId="17520" priority="27663">
      <formula>$I1512=0</formula>
    </cfRule>
  </conditionalFormatting>
  <conditionalFormatting sqref="I1512">
    <cfRule type="expression" dxfId="17519" priority="27662">
      <formula>$I1512=0</formula>
    </cfRule>
  </conditionalFormatting>
  <conditionalFormatting sqref="K1512">
    <cfRule type="expression" dxfId="17518" priority="27661">
      <formula>$I1512=0</formula>
    </cfRule>
  </conditionalFormatting>
  <conditionalFormatting sqref="M1512">
    <cfRule type="expression" dxfId="17517" priority="27660">
      <formula>$I1512=0</formula>
    </cfRule>
  </conditionalFormatting>
  <conditionalFormatting sqref="Q1512">
    <cfRule type="expression" dxfId="17516" priority="27659">
      <formula>$I1512=0</formula>
    </cfRule>
  </conditionalFormatting>
  <conditionalFormatting sqref="U1512">
    <cfRule type="expression" dxfId="17515" priority="27658">
      <formula>$I1512=0</formula>
    </cfRule>
  </conditionalFormatting>
  <conditionalFormatting sqref="B1513">
    <cfRule type="expression" dxfId="17514" priority="27654">
      <formula>$I1513=0</formula>
    </cfRule>
  </conditionalFormatting>
  <conditionalFormatting sqref="C1513:E1513">
    <cfRule type="expression" dxfId="17513" priority="27653">
      <formula>$I1513=0</formula>
    </cfRule>
  </conditionalFormatting>
  <conditionalFormatting sqref="D1513:E1513">
    <cfRule type="cellIs" dxfId="17512" priority="27651" operator="lessThan">
      <formula>0</formula>
    </cfRule>
    <cfRule type="cellIs" dxfId="17511" priority="27652" operator="lessThan">
      <formula>0</formula>
    </cfRule>
  </conditionalFormatting>
  <conditionalFormatting sqref="F1513">
    <cfRule type="expression" dxfId="17510" priority="27650">
      <formula>$I1513=0</formula>
    </cfRule>
  </conditionalFormatting>
  <conditionalFormatting sqref="G1513:H1513">
    <cfRule type="cellIs" dxfId="17509" priority="27647" operator="lessThan">
      <formula>0</formula>
    </cfRule>
    <cfRule type="cellIs" dxfId="17508" priority="27648" operator="lessThan">
      <formula>0</formula>
    </cfRule>
  </conditionalFormatting>
  <conditionalFormatting sqref="I1513">
    <cfRule type="expression" dxfId="17507" priority="27646">
      <formula>$I1513=0</formula>
    </cfRule>
  </conditionalFormatting>
  <conditionalFormatting sqref="J1513">
    <cfRule type="expression" dxfId="17506" priority="27645">
      <formula>$I1513=0</formula>
    </cfRule>
  </conditionalFormatting>
  <conditionalFormatting sqref="K1513">
    <cfRule type="expression" dxfId="17505" priority="27642">
      <formula>$I1513=0</formula>
    </cfRule>
  </conditionalFormatting>
  <conditionalFormatting sqref="M1513">
    <cfRule type="expression" dxfId="17504" priority="27638">
      <formula>$I1513=0</formula>
    </cfRule>
  </conditionalFormatting>
  <conditionalFormatting sqref="N1513:P1513">
    <cfRule type="expression" dxfId="17503" priority="27637">
      <formula>$I1513=0</formula>
    </cfRule>
  </conditionalFormatting>
  <conditionalFormatting sqref="O1513:P1513">
    <cfRule type="cellIs" dxfId="17502" priority="27635" operator="lessThan">
      <formula>0</formula>
    </cfRule>
    <cfRule type="cellIs" dxfId="17501" priority="27636" operator="lessThan">
      <formula>0</formula>
    </cfRule>
  </conditionalFormatting>
  <conditionalFormatting sqref="Q1513">
    <cfRule type="expression" dxfId="17500" priority="27634">
      <formula>$I1513=0</formula>
    </cfRule>
  </conditionalFormatting>
  <conditionalFormatting sqref="R1513:T1513">
    <cfRule type="expression" dxfId="17499" priority="27633">
      <formula>$I1513=0</formula>
    </cfRule>
  </conditionalFormatting>
  <conditionalFormatting sqref="S1513:T1513">
    <cfRule type="cellIs" dxfId="17498" priority="27631" operator="lessThan">
      <formula>0</formula>
    </cfRule>
    <cfRule type="cellIs" dxfId="17497" priority="27632" operator="lessThan">
      <formula>0</formula>
    </cfRule>
  </conditionalFormatting>
  <conditionalFormatting sqref="U1513">
    <cfRule type="expression" dxfId="17496" priority="27630">
      <formula>$I1513=0</formula>
    </cfRule>
  </conditionalFormatting>
  <conditionalFormatting sqref="B1514">
    <cfRule type="expression" dxfId="17495" priority="27629">
      <formula>$I1514=0</formula>
    </cfRule>
  </conditionalFormatting>
  <conditionalFormatting sqref="F1514">
    <cfRule type="expression" dxfId="17494" priority="27628">
      <formula>$I1514=0</formula>
    </cfRule>
  </conditionalFormatting>
  <conditionalFormatting sqref="I1514">
    <cfRule type="expression" dxfId="17493" priority="27627">
      <formula>$I1514=0</formula>
    </cfRule>
  </conditionalFormatting>
  <conditionalFormatting sqref="K1514">
    <cfRule type="expression" dxfId="17492" priority="27626">
      <formula>$I1514=0</formula>
    </cfRule>
  </conditionalFormatting>
  <conditionalFormatting sqref="M1514">
    <cfRule type="expression" dxfId="17491" priority="27625">
      <formula>$I1514=0</formula>
    </cfRule>
  </conditionalFormatting>
  <conditionalFormatting sqref="Q1514">
    <cfRule type="expression" dxfId="17490" priority="27624">
      <formula>$I1514=0</formula>
    </cfRule>
  </conditionalFormatting>
  <conditionalFormatting sqref="U1514">
    <cfRule type="expression" dxfId="17489" priority="27623">
      <formula>$I1514=0</formula>
    </cfRule>
  </conditionalFormatting>
  <conditionalFormatting sqref="B1515">
    <cfRule type="expression" dxfId="17488" priority="27619">
      <formula>$I1515=0</formula>
    </cfRule>
  </conditionalFormatting>
  <conditionalFormatting sqref="C1515:E1515">
    <cfRule type="expression" dxfId="17487" priority="27618">
      <formula>$I1515=0</formula>
    </cfRule>
  </conditionalFormatting>
  <conditionalFormatting sqref="D1515:E1515">
    <cfRule type="cellIs" dxfId="17486" priority="27616" operator="lessThan">
      <formula>0</formula>
    </cfRule>
    <cfRule type="cellIs" dxfId="17485" priority="27617" operator="lessThan">
      <formula>0</formula>
    </cfRule>
  </conditionalFormatting>
  <conditionalFormatting sqref="F1515">
    <cfRule type="expression" dxfId="17484" priority="27615">
      <formula>$I1515=0</formula>
    </cfRule>
  </conditionalFormatting>
  <conditionalFormatting sqref="G1515:H1515">
    <cfRule type="cellIs" dxfId="17483" priority="27612" operator="lessThan">
      <formula>0</formula>
    </cfRule>
    <cfRule type="cellIs" dxfId="17482" priority="27613" operator="lessThan">
      <formula>0</formula>
    </cfRule>
  </conditionalFormatting>
  <conditionalFormatting sqref="I1515">
    <cfRule type="expression" dxfId="17481" priority="27611">
      <formula>$I1515=0</formula>
    </cfRule>
  </conditionalFormatting>
  <conditionalFormatting sqref="J1515">
    <cfRule type="expression" dxfId="17480" priority="27610">
      <formula>$I1515=0</formula>
    </cfRule>
  </conditionalFormatting>
  <conditionalFormatting sqref="K1515">
    <cfRule type="expression" dxfId="17479" priority="27607">
      <formula>$I1515=0</formula>
    </cfRule>
  </conditionalFormatting>
  <conditionalFormatting sqref="M1515">
    <cfRule type="expression" dxfId="17478" priority="27603">
      <formula>$I1515=0</formula>
    </cfRule>
  </conditionalFormatting>
  <conditionalFormatting sqref="N1515:P1515">
    <cfRule type="expression" dxfId="17477" priority="27602">
      <formula>$I1515=0</formula>
    </cfRule>
  </conditionalFormatting>
  <conditionalFormatting sqref="O1515:P1515">
    <cfRule type="cellIs" dxfId="17476" priority="27600" operator="lessThan">
      <formula>0</formula>
    </cfRule>
    <cfRule type="cellIs" dxfId="17475" priority="27601" operator="lessThan">
      <formula>0</formula>
    </cfRule>
  </conditionalFormatting>
  <conditionalFormatting sqref="Q1515">
    <cfRule type="expression" dxfId="17474" priority="27599">
      <formula>$I1515=0</formula>
    </cfRule>
  </conditionalFormatting>
  <conditionalFormatting sqref="R1515:T1515">
    <cfRule type="expression" dxfId="17473" priority="27598">
      <formula>$I1515=0</formula>
    </cfRule>
  </conditionalFormatting>
  <conditionalFormatting sqref="S1515:T1515">
    <cfRule type="cellIs" dxfId="17472" priority="27596" operator="lessThan">
      <formula>0</formula>
    </cfRule>
    <cfRule type="cellIs" dxfId="17471" priority="27597" operator="lessThan">
      <formula>0</formula>
    </cfRule>
  </conditionalFormatting>
  <conditionalFormatting sqref="U1515">
    <cfRule type="expression" dxfId="17470" priority="27595">
      <formula>$I1515=0</formula>
    </cfRule>
  </conditionalFormatting>
  <conditionalFormatting sqref="B1516">
    <cfRule type="expression" dxfId="17469" priority="27594">
      <formula>$I1516=0</formula>
    </cfRule>
  </conditionalFormatting>
  <conditionalFormatting sqref="F1516">
    <cfRule type="expression" dxfId="17468" priority="27593">
      <formula>$I1516=0</formula>
    </cfRule>
  </conditionalFormatting>
  <conditionalFormatting sqref="I1516">
    <cfRule type="expression" dxfId="17467" priority="27592">
      <formula>$I1516=0</formula>
    </cfRule>
  </conditionalFormatting>
  <conditionalFormatting sqref="K1516">
    <cfRule type="expression" dxfId="17466" priority="27591">
      <formula>$I1516=0</formula>
    </cfRule>
  </conditionalFormatting>
  <conditionalFormatting sqref="M1516">
    <cfRule type="expression" dxfId="17465" priority="27590">
      <formula>$I1516=0</formula>
    </cfRule>
  </conditionalFormatting>
  <conditionalFormatting sqref="Q1516">
    <cfRule type="expression" dxfId="17464" priority="27589">
      <formula>$I1516=0</formula>
    </cfRule>
  </conditionalFormatting>
  <conditionalFormatting sqref="U1516">
    <cfRule type="expression" dxfId="17463" priority="27588">
      <formula>$I1516=0</formula>
    </cfRule>
  </conditionalFormatting>
  <conditionalFormatting sqref="B1517">
    <cfRule type="expression" dxfId="17462" priority="27584">
      <formula>$I1517=0</formula>
    </cfRule>
  </conditionalFormatting>
  <conditionalFormatting sqref="C1517:E1517">
    <cfRule type="expression" dxfId="17461" priority="27583">
      <formula>$I1517=0</formula>
    </cfRule>
  </conditionalFormatting>
  <conditionalFormatting sqref="D1517:E1517">
    <cfRule type="cellIs" dxfId="17460" priority="27581" operator="lessThan">
      <formula>0</formula>
    </cfRule>
    <cfRule type="cellIs" dxfId="17459" priority="27582" operator="lessThan">
      <formula>0</formula>
    </cfRule>
  </conditionalFormatting>
  <conditionalFormatting sqref="F1517">
    <cfRule type="expression" dxfId="17458" priority="27580">
      <formula>$I1517=0</formula>
    </cfRule>
  </conditionalFormatting>
  <conditionalFormatting sqref="G1517:H1517">
    <cfRule type="cellIs" dxfId="17457" priority="27577" operator="lessThan">
      <formula>0</formula>
    </cfRule>
    <cfRule type="cellIs" dxfId="17456" priority="27578" operator="lessThan">
      <formula>0</formula>
    </cfRule>
  </conditionalFormatting>
  <conditionalFormatting sqref="I1517">
    <cfRule type="expression" dxfId="17455" priority="27576">
      <formula>$I1517=0</formula>
    </cfRule>
  </conditionalFormatting>
  <conditionalFormatting sqref="J1517">
    <cfRule type="expression" dxfId="17454" priority="27575">
      <formula>$I1517=0</formula>
    </cfRule>
  </conditionalFormatting>
  <conditionalFormatting sqref="K1517">
    <cfRule type="expression" dxfId="17453" priority="27572">
      <formula>$I1517=0</formula>
    </cfRule>
  </conditionalFormatting>
  <conditionalFormatting sqref="M1517">
    <cfRule type="expression" dxfId="17452" priority="27568">
      <formula>$I1517=0</formula>
    </cfRule>
  </conditionalFormatting>
  <conditionalFormatting sqref="N1517:P1517">
    <cfRule type="expression" dxfId="17451" priority="27567">
      <formula>$I1517=0</formula>
    </cfRule>
  </conditionalFormatting>
  <conditionalFormatting sqref="O1517:P1517">
    <cfRule type="cellIs" dxfId="17450" priority="27565" operator="lessThan">
      <formula>0</formula>
    </cfRule>
    <cfRule type="cellIs" dxfId="17449" priority="27566" operator="lessThan">
      <formula>0</formula>
    </cfRule>
  </conditionalFormatting>
  <conditionalFormatting sqref="Q1517">
    <cfRule type="expression" dxfId="17448" priority="27564">
      <formula>$I1517=0</formula>
    </cfRule>
  </conditionalFormatting>
  <conditionalFormatting sqref="R1517:T1517">
    <cfRule type="expression" dxfId="17447" priority="27563">
      <formula>$I1517=0</formula>
    </cfRule>
  </conditionalFormatting>
  <conditionalFormatting sqref="S1517:T1517">
    <cfRule type="cellIs" dxfId="17446" priority="27561" operator="lessThan">
      <formula>0</formula>
    </cfRule>
    <cfRule type="cellIs" dxfId="17445" priority="27562" operator="lessThan">
      <formula>0</formula>
    </cfRule>
  </conditionalFormatting>
  <conditionalFormatting sqref="U1517">
    <cfRule type="expression" dxfId="17444" priority="27560">
      <formula>$I1517=0</formula>
    </cfRule>
  </conditionalFormatting>
  <conditionalFormatting sqref="B1518">
    <cfRule type="expression" dxfId="17443" priority="27559">
      <formula>$I1518=0</formula>
    </cfRule>
  </conditionalFormatting>
  <conditionalFormatting sqref="F1518">
    <cfRule type="expression" dxfId="17442" priority="27558">
      <formula>$I1518=0</formula>
    </cfRule>
  </conditionalFormatting>
  <conditionalFormatting sqref="I1518">
    <cfRule type="expression" dxfId="17441" priority="27557">
      <formula>$I1518=0</formula>
    </cfRule>
  </conditionalFormatting>
  <conditionalFormatting sqref="K1518">
    <cfRule type="expression" dxfId="17440" priority="27556">
      <formula>$I1518=0</formula>
    </cfRule>
  </conditionalFormatting>
  <conditionalFormatting sqref="M1518">
    <cfRule type="expression" dxfId="17439" priority="27555">
      <formula>$I1518=0</formula>
    </cfRule>
  </conditionalFormatting>
  <conditionalFormatting sqref="Q1518">
    <cfRule type="expression" dxfId="17438" priority="27554">
      <formula>$I1518=0</formula>
    </cfRule>
  </conditionalFormatting>
  <conditionalFormatting sqref="U1518">
    <cfRule type="expression" dxfId="17437" priority="27553">
      <formula>$I1518=0</formula>
    </cfRule>
  </conditionalFormatting>
  <conditionalFormatting sqref="B1519">
    <cfRule type="expression" dxfId="17436" priority="27549">
      <formula>$I1519=0</formula>
    </cfRule>
  </conditionalFormatting>
  <conditionalFormatting sqref="C1519:E1519">
    <cfRule type="expression" dxfId="17435" priority="27548">
      <formula>$I1519=0</formula>
    </cfRule>
  </conditionalFormatting>
  <conditionalFormatting sqref="D1519:E1519">
    <cfRule type="cellIs" dxfId="17434" priority="27546" operator="lessThan">
      <formula>0</formula>
    </cfRule>
    <cfRule type="cellIs" dxfId="17433" priority="27547" operator="lessThan">
      <formula>0</formula>
    </cfRule>
  </conditionalFormatting>
  <conditionalFormatting sqref="F1519">
    <cfRule type="expression" dxfId="17432" priority="27545">
      <formula>$I1519=0</formula>
    </cfRule>
  </conditionalFormatting>
  <conditionalFormatting sqref="G1519:H1519">
    <cfRule type="cellIs" dxfId="17431" priority="27542" operator="lessThan">
      <formula>0</formula>
    </cfRule>
    <cfRule type="cellIs" dxfId="17430" priority="27543" operator="lessThan">
      <formula>0</formula>
    </cfRule>
  </conditionalFormatting>
  <conditionalFormatting sqref="I1519">
    <cfRule type="expression" dxfId="17429" priority="27541">
      <formula>$I1519=0</formula>
    </cfRule>
  </conditionalFormatting>
  <conditionalFormatting sqref="J1519">
    <cfRule type="expression" dxfId="17428" priority="27540">
      <formula>$I1519=0</formula>
    </cfRule>
  </conditionalFormatting>
  <conditionalFormatting sqref="K1519">
    <cfRule type="expression" dxfId="17427" priority="27537">
      <formula>$I1519=0</formula>
    </cfRule>
  </conditionalFormatting>
  <conditionalFormatting sqref="M1519">
    <cfRule type="expression" dxfId="17426" priority="27533">
      <formula>$I1519=0</formula>
    </cfRule>
  </conditionalFormatting>
  <conditionalFormatting sqref="N1519:P1519">
    <cfRule type="expression" dxfId="17425" priority="27532">
      <formula>$I1519=0</formula>
    </cfRule>
  </conditionalFormatting>
  <conditionalFormatting sqref="O1519:P1519">
    <cfRule type="cellIs" dxfId="17424" priority="27530" operator="lessThan">
      <formula>0</formula>
    </cfRule>
    <cfRule type="cellIs" dxfId="17423" priority="27531" operator="lessThan">
      <formula>0</formula>
    </cfRule>
  </conditionalFormatting>
  <conditionalFormatting sqref="Q1519">
    <cfRule type="expression" dxfId="17422" priority="27529">
      <formula>$I1519=0</formula>
    </cfRule>
  </conditionalFormatting>
  <conditionalFormatting sqref="R1519:T1519">
    <cfRule type="expression" dxfId="17421" priority="27528">
      <formula>$I1519=0</formula>
    </cfRule>
  </conditionalFormatting>
  <conditionalFormatting sqref="S1519:T1519">
    <cfRule type="cellIs" dxfId="17420" priority="27526" operator="lessThan">
      <formula>0</formula>
    </cfRule>
    <cfRule type="cellIs" dxfId="17419" priority="27527" operator="lessThan">
      <formula>0</formula>
    </cfRule>
  </conditionalFormatting>
  <conditionalFormatting sqref="U1519">
    <cfRule type="expression" dxfId="17418" priority="27525">
      <formula>$I1519=0</formula>
    </cfRule>
  </conditionalFormatting>
  <conditionalFormatting sqref="B1520">
    <cfRule type="expression" dxfId="17417" priority="27524">
      <formula>$I1520=0</formula>
    </cfRule>
  </conditionalFormatting>
  <conditionalFormatting sqref="F1520">
    <cfRule type="expression" dxfId="17416" priority="27523">
      <formula>$I1520=0</formula>
    </cfRule>
  </conditionalFormatting>
  <conditionalFormatting sqref="I1520">
    <cfRule type="expression" dxfId="17415" priority="27522">
      <formula>$I1520=0</formula>
    </cfRule>
  </conditionalFormatting>
  <conditionalFormatting sqref="K1520">
    <cfRule type="expression" dxfId="17414" priority="27521">
      <formula>$I1520=0</formula>
    </cfRule>
  </conditionalFormatting>
  <conditionalFormatting sqref="M1520">
    <cfRule type="expression" dxfId="17413" priority="27520">
      <formula>$I1520=0</formula>
    </cfRule>
  </conditionalFormatting>
  <conditionalFormatting sqref="Q1520">
    <cfRule type="expression" dxfId="17412" priority="27519">
      <formula>$I1520=0</formula>
    </cfRule>
  </conditionalFormatting>
  <conditionalFormatting sqref="U1520">
    <cfRule type="expression" dxfId="17411" priority="27518">
      <formula>$I1520=0</formula>
    </cfRule>
  </conditionalFormatting>
  <conditionalFormatting sqref="B1521">
    <cfRule type="expression" dxfId="17410" priority="27514">
      <formula>$I1521=0</formula>
    </cfRule>
  </conditionalFormatting>
  <conditionalFormatting sqref="C1521:E1521">
    <cfRule type="expression" dxfId="17409" priority="27513">
      <formula>$I1521=0</formula>
    </cfRule>
  </conditionalFormatting>
  <conditionalFormatting sqref="D1521:E1521">
    <cfRule type="cellIs" dxfId="17408" priority="27511" operator="lessThan">
      <formula>0</formula>
    </cfRule>
    <cfRule type="cellIs" dxfId="17407" priority="27512" operator="lessThan">
      <formula>0</formula>
    </cfRule>
  </conditionalFormatting>
  <conditionalFormatting sqref="F1521">
    <cfRule type="expression" dxfId="17406" priority="27510">
      <formula>$I1521=0</formula>
    </cfRule>
  </conditionalFormatting>
  <conditionalFormatting sqref="G1521:H1521">
    <cfRule type="cellIs" dxfId="17405" priority="27507" operator="lessThan">
      <formula>0</formula>
    </cfRule>
    <cfRule type="cellIs" dxfId="17404" priority="27508" operator="lessThan">
      <formula>0</formula>
    </cfRule>
  </conditionalFormatting>
  <conditionalFormatting sqref="I1521">
    <cfRule type="expression" dxfId="17403" priority="27506">
      <formula>$I1521=0</formula>
    </cfRule>
  </conditionalFormatting>
  <conditionalFormatting sqref="J1521">
    <cfRule type="expression" dxfId="17402" priority="27505">
      <formula>$I1521=0</formula>
    </cfRule>
  </conditionalFormatting>
  <conditionalFormatting sqref="K1521">
    <cfRule type="expression" dxfId="17401" priority="27502">
      <formula>$I1521=0</formula>
    </cfRule>
  </conditionalFormatting>
  <conditionalFormatting sqref="M1521">
    <cfRule type="expression" dxfId="17400" priority="27498">
      <formula>$I1521=0</formula>
    </cfRule>
  </conditionalFormatting>
  <conditionalFormatting sqref="N1521:P1521">
    <cfRule type="expression" dxfId="17399" priority="27497">
      <formula>$I1521=0</formula>
    </cfRule>
  </conditionalFormatting>
  <conditionalFormatting sqref="O1521:P1521">
    <cfRule type="cellIs" dxfId="17398" priority="27495" operator="lessThan">
      <formula>0</formula>
    </cfRule>
    <cfRule type="cellIs" dxfId="17397" priority="27496" operator="lessThan">
      <formula>0</formula>
    </cfRule>
  </conditionalFormatting>
  <conditionalFormatting sqref="Q1521">
    <cfRule type="expression" dxfId="17396" priority="27494">
      <formula>$I1521=0</formula>
    </cfRule>
  </conditionalFormatting>
  <conditionalFormatting sqref="R1521:T1521">
    <cfRule type="expression" dxfId="17395" priority="27493">
      <formula>$I1521=0</formula>
    </cfRule>
  </conditionalFormatting>
  <conditionalFormatting sqref="S1521:T1521">
    <cfRule type="cellIs" dxfId="17394" priority="27491" operator="lessThan">
      <formula>0</formula>
    </cfRule>
    <cfRule type="cellIs" dxfId="17393" priority="27492" operator="lessThan">
      <formula>0</formula>
    </cfRule>
  </conditionalFormatting>
  <conditionalFormatting sqref="U1521">
    <cfRule type="expression" dxfId="17392" priority="27490">
      <formula>$I1521=0</formula>
    </cfRule>
  </conditionalFormatting>
  <conditionalFormatting sqref="B1522">
    <cfRule type="expression" dxfId="17391" priority="27489">
      <formula>$I1522=0</formula>
    </cfRule>
  </conditionalFormatting>
  <conditionalFormatting sqref="F1522">
    <cfRule type="expression" dxfId="17390" priority="27488">
      <formula>$I1522=0</formula>
    </cfRule>
  </conditionalFormatting>
  <conditionalFormatting sqref="I1522">
    <cfRule type="expression" dxfId="17389" priority="27487">
      <formula>$I1522=0</formula>
    </cfRule>
  </conditionalFormatting>
  <conditionalFormatting sqref="K1522">
    <cfRule type="expression" dxfId="17388" priority="27486">
      <formula>$I1522=0</formula>
    </cfRule>
  </conditionalFormatting>
  <conditionalFormatting sqref="M1522">
    <cfRule type="expression" dxfId="17387" priority="27485">
      <formula>$I1522=0</formula>
    </cfRule>
  </conditionalFormatting>
  <conditionalFormatting sqref="Q1522">
    <cfRule type="expression" dxfId="17386" priority="27484">
      <formula>$I1522=0</formula>
    </cfRule>
  </conditionalFormatting>
  <conditionalFormatting sqref="U1522">
    <cfRule type="expression" dxfId="17385" priority="27483">
      <formula>$I1522=0</formula>
    </cfRule>
  </conditionalFormatting>
  <conditionalFormatting sqref="B1523">
    <cfRule type="expression" dxfId="17384" priority="27479">
      <formula>$I1523=0</formula>
    </cfRule>
  </conditionalFormatting>
  <conditionalFormatting sqref="C1523:E1523">
    <cfRule type="expression" dxfId="17383" priority="27478">
      <formula>$I1523=0</formula>
    </cfRule>
  </conditionalFormatting>
  <conditionalFormatting sqref="D1523:E1523">
    <cfRule type="cellIs" dxfId="17382" priority="27476" operator="lessThan">
      <formula>0</formula>
    </cfRule>
    <cfRule type="cellIs" dxfId="17381" priority="27477" operator="lessThan">
      <formula>0</formula>
    </cfRule>
  </conditionalFormatting>
  <conditionalFormatting sqref="F1523">
    <cfRule type="expression" dxfId="17380" priority="27475">
      <formula>$I1523=0</formula>
    </cfRule>
  </conditionalFormatting>
  <conditionalFormatting sqref="G1523:H1523">
    <cfRule type="cellIs" dxfId="17379" priority="27472" operator="lessThan">
      <formula>0</formula>
    </cfRule>
    <cfRule type="cellIs" dxfId="17378" priority="27473" operator="lessThan">
      <formula>0</formula>
    </cfRule>
  </conditionalFormatting>
  <conditionalFormatting sqref="I1523">
    <cfRule type="expression" dxfId="17377" priority="27471">
      <formula>$I1523=0</formula>
    </cfRule>
  </conditionalFormatting>
  <conditionalFormatting sqref="J1523">
    <cfRule type="expression" dxfId="17376" priority="27470">
      <formula>$I1523=0</formula>
    </cfRule>
  </conditionalFormatting>
  <conditionalFormatting sqref="K1523">
    <cfRule type="expression" dxfId="17375" priority="27467">
      <formula>$I1523=0</formula>
    </cfRule>
  </conditionalFormatting>
  <conditionalFormatting sqref="M1523">
    <cfRule type="expression" dxfId="17374" priority="27463">
      <formula>$I1523=0</formula>
    </cfRule>
  </conditionalFormatting>
  <conditionalFormatting sqref="N1523:P1523">
    <cfRule type="expression" dxfId="17373" priority="27462">
      <formula>$I1523=0</formula>
    </cfRule>
  </conditionalFormatting>
  <conditionalFormatting sqref="O1523:P1523">
    <cfRule type="cellIs" dxfId="17372" priority="27460" operator="lessThan">
      <formula>0</formula>
    </cfRule>
    <cfRule type="cellIs" dxfId="17371" priority="27461" operator="lessThan">
      <formula>0</formula>
    </cfRule>
  </conditionalFormatting>
  <conditionalFormatting sqref="Q1523">
    <cfRule type="expression" dxfId="17370" priority="27459">
      <formula>$I1523=0</formula>
    </cfRule>
  </conditionalFormatting>
  <conditionalFormatting sqref="R1523:T1523">
    <cfRule type="expression" dxfId="17369" priority="27458">
      <formula>$I1523=0</formula>
    </cfRule>
  </conditionalFormatting>
  <conditionalFormatting sqref="S1523:T1523">
    <cfRule type="cellIs" dxfId="17368" priority="27456" operator="lessThan">
      <formula>0</formula>
    </cfRule>
    <cfRule type="cellIs" dxfId="17367" priority="27457" operator="lessThan">
      <formula>0</formula>
    </cfRule>
  </conditionalFormatting>
  <conditionalFormatting sqref="U1523">
    <cfRule type="expression" dxfId="17366" priority="27455">
      <formula>$I1523=0</formula>
    </cfRule>
  </conditionalFormatting>
  <conditionalFormatting sqref="B1524">
    <cfRule type="expression" dxfId="17365" priority="27454">
      <formula>$I1524=0</formula>
    </cfRule>
  </conditionalFormatting>
  <conditionalFormatting sqref="F1524">
    <cfRule type="expression" dxfId="17364" priority="27453">
      <formula>$I1524=0</formula>
    </cfRule>
  </conditionalFormatting>
  <conditionalFormatting sqref="I1524">
    <cfRule type="expression" dxfId="17363" priority="27452">
      <formula>$I1524=0</formula>
    </cfRule>
  </conditionalFormatting>
  <conditionalFormatting sqref="K1524">
    <cfRule type="expression" dxfId="17362" priority="27451">
      <formula>$I1524=0</formula>
    </cfRule>
  </conditionalFormatting>
  <conditionalFormatting sqref="M1524">
    <cfRule type="expression" dxfId="17361" priority="27450">
      <formula>$I1524=0</formula>
    </cfRule>
  </conditionalFormatting>
  <conditionalFormatting sqref="Q1524">
    <cfRule type="expression" dxfId="17360" priority="27449">
      <formula>$I1524=0</formula>
    </cfRule>
  </conditionalFormatting>
  <conditionalFormatting sqref="U1524">
    <cfRule type="expression" dxfId="17359" priority="27448">
      <formula>$I1524=0</formula>
    </cfRule>
  </conditionalFormatting>
  <conditionalFormatting sqref="B1525">
    <cfRule type="expression" dxfId="17358" priority="27444">
      <formula>$I1525=0</formula>
    </cfRule>
  </conditionalFormatting>
  <conditionalFormatting sqref="C1525:E1525">
    <cfRule type="expression" dxfId="17357" priority="27443">
      <formula>$I1525=0</formula>
    </cfRule>
  </conditionalFormatting>
  <conditionalFormatting sqref="D1525:E1525">
    <cfRule type="cellIs" dxfId="17356" priority="27441" operator="lessThan">
      <formula>0</formula>
    </cfRule>
    <cfRule type="cellIs" dxfId="17355" priority="27442" operator="lessThan">
      <formula>0</formula>
    </cfRule>
  </conditionalFormatting>
  <conditionalFormatting sqref="F1525">
    <cfRule type="expression" dxfId="17354" priority="27440">
      <formula>$I1525=0</formula>
    </cfRule>
  </conditionalFormatting>
  <conditionalFormatting sqref="G1525:H1525">
    <cfRule type="cellIs" dxfId="17353" priority="27437" operator="lessThan">
      <formula>0</formula>
    </cfRule>
    <cfRule type="cellIs" dxfId="17352" priority="27438" operator="lessThan">
      <formula>0</formula>
    </cfRule>
  </conditionalFormatting>
  <conditionalFormatting sqref="I1525">
    <cfRule type="expression" dxfId="17351" priority="27436">
      <formula>$I1525=0</formula>
    </cfRule>
  </conditionalFormatting>
  <conditionalFormatting sqref="J1525">
    <cfRule type="expression" dxfId="17350" priority="27435">
      <formula>$I1525=0</formula>
    </cfRule>
  </conditionalFormatting>
  <conditionalFormatting sqref="K1525">
    <cfRule type="expression" dxfId="17349" priority="27432">
      <formula>$I1525=0</formula>
    </cfRule>
  </conditionalFormatting>
  <conditionalFormatting sqref="M1525">
    <cfRule type="expression" dxfId="17348" priority="27428">
      <formula>$I1525=0</formula>
    </cfRule>
  </conditionalFormatting>
  <conditionalFormatting sqref="N1525:P1525">
    <cfRule type="expression" dxfId="17347" priority="27427">
      <formula>$I1525=0</formula>
    </cfRule>
  </conditionalFormatting>
  <conditionalFormatting sqref="O1525:P1525">
    <cfRule type="cellIs" dxfId="17346" priority="27425" operator="lessThan">
      <formula>0</formula>
    </cfRule>
    <cfRule type="cellIs" dxfId="17345" priority="27426" operator="lessThan">
      <formula>0</formula>
    </cfRule>
  </conditionalFormatting>
  <conditionalFormatting sqref="Q1525">
    <cfRule type="expression" dxfId="17344" priority="27424">
      <formula>$I1525=0</formula>
    </cfRule>
  </conditionalFormatting>
  <conditionalFormatting sqref="R1525:T1525">
    <cfRule type="expression" dxfId="17343" priority="27423">
      <formula>$I1525=0</formula>
    </cfRule>
  </conditionalFormatting>
  <conditionalFormatting sqref="S1525:T1525">
    <cfRule type="cellIs" dxfId="17342" priority="27421" operator="lessThan">
      <formula>0</formula>
    </cfRule>
    <cfRule type="cellIs" dxfId="17341" priority="27422" operator="lessThan">
      <formula>0</formula>
    </cfRule>
  </conditionalFormatting>
  <conditionalFormatting sqref="U1525">
    <cfRule type="expression" dxfId="17340" priority="27420">
      <formula>$I1525=0</formula>
    </cfRule>
  </conditionalFormatting>
  <conditionalFormatting sqref="B1526">
    <cfRule type="expression" dxfId="17339" priority="27419">
      <formula>$I1526=0</formula>
    </cfRule>
  </conditionalFormatting>
  <conditionalFormatting sqref="F1526">
    <cfRule type="expression" dxfId="17338" priority="27418">
      <formula>$I1526=0</formula>
    </cfRule>
  </conditionalFormatting>
  <conditionalFormatting sqref="I1526">
    <cfRule type="expression" dxfId="17337" priority="27417">
      <formula>$I1526=0</formula>
    </cfRule>
  </conditionalFormatting>
  <conditionalFormatting sqref="K1526">
    <cfRule type="expression" dxfId="17336" priority="27416">
      <formula>$I1526=0</formula>
    </cfRule>
  </conditionalFormatting>
  <conditionalFormatting sqref="M1526">
    <cfRule type="expression" dxfId="17335" priority="27415">
      <formula>$I1526=0</formula>
    </cfRule>
  </conditionalFormatting>
  <conditionalFormatting sqref="Q1526">
    <cfRule type="expression" dxfId="17334" priority="27414">
      <formula>$I1526=0</formula>
    </cfRule>
  </conditionalFormatting>
  <conditionalFormatting sqref="U1526">
    <cfRule type="expression" dxfId="17333" priority="27413">
      <formula>$I1526=0</formula>
    </cfRule>
  </conditionalFormatting>
  <conditionalFormatting sqref="B1527">
    <cfRule type="expression" dxfId="17332" priority="27409">
      <formula>$I1527=0</formula>
    </cfRule>
  </conditionalFormatting>
  <conditionalFormatting sqref="C1527:E1527">
    <cfRule type="expression" dxfId="17331" priority="27408">
      <formula>$I1527=0</formula>
    </cfRule>
  </conditionalFormatting>
  <conditionalFormatting sqref="D1527:E1527">
    <cfRule type="cellIs" dxfId="17330" priority="27406" operator="lessThan">
      <formula>0</formula>
    </cfRule>
    <cfRule type="cellIs" dxfId="17329" priority="27407" operator="lessThan">
      <formula>0</formula>
    </cfRule>
  </conditionalFormatting>
  <conditionalFormatting sqref="F1527">
    <cfRule type="expression" dxfId="17328" priority="27405">
      <formula>$I1527=0</formula>
    </cfRule>
  </conditionalFormatting>
  <conditionalFormatting sqref="G1527:H1527">
    <cfRule type="cellIs" dxfId="17327" priority="27402" operator="lessThan">
      <formula>0</formula>
    </cfRule>
    <cfRule type="cellIs" dxfId="17326" priority="27403" operator="lessThan">
      <formula>0</formula>
    </cfRule>
  </conditionalFormatting>
  <conditionalFormatting sqref="I1527">
    <cfRule type="expression" dxfId="17325" priority="27401">
      <formula>$I1527=0</formula>
    </cfRule>
  </conditionalFormatting>
  <conditionalFormatting sqref="J1527">
    <cfRule type="expression" dxfId="17324" priority="27400">
      <formula>$I1527=0</formula>
    </cfRule>
  </conditionalFormatting>
  <conditionalFormatting sqref="K1527">
    <cfRule type="expression" dxfId="17323" priority="27397">
      <formula>$I1527=0</formula>
    </cfRule>
  </conditionalFormatting>
  <conditionalFormatting sqref="M1527">
    <cfRule type="expression" dxfId="17322" priority="27393">
      <formula>$I1527=0</formula>
    </cfRule>
  </conditionalFormatting>
  <conditionalFormatting sqref="N1527:P1527">
    <cfRule type="expression" dxfId="17321" priority="27392">
      <formula>$I1527=0</formula>
    </cfRule>
  </conditionalFormatting>
  <conditionalFormatting sqref="O1527:P1527">
    <cfRule type="cellIs" dxfId="17320" priority="27390" operator="lessThan">
      <formula>0</formula>
    </cfRule>
    <cfRule type="cellIs" dxfId="17319" priority="27391" operator="lessThan">
      <formula>0</formula>
    </cfRule>
  </conditionalFormatting>
  <conditionalFormatting sqref="Q1527">
    <cfRule type="expression" dxfId="17318" priority="27389">
      <formula>$I1527=0</formula>
    </cfRule>
  </conditionalFormatting>
  <conditionalFormatting sqref="R1527:T1527">
    <cfRule type="expression" dxfId="17317" priority="27388">
      <formula>$I1527=0</formula>
    </cfRule>
  </conditionalFormatting>
  <conditionalFormatting sqref="S1527:T1527">
    <cfRule type="cellIs" dxfId="17316" priority="27386" operator="lessThan">
      <formula>0</formula>
    </cfRule>
    <cfRule type="cellIs" dxfId="17315" priority="27387" operator="lessThan">
      <formula>0</formula>
    </cfRule>
  </conditionalFormatting>
  <conditionalFormatting sqref="U1527">
    <cfRule type="expression" dxfId="17314" priority="27385">
      <formula>$I1527=0</formula>
    </cfRule>
  </conditionalFormatting>
  <conditionalFormatting sqref="B1528">
    <cfRule type="expression" dxfId="17313" priority="27384">
      <formula>$I1528=0</formula>
    </cfRule>
  </conditionalFormatting>
  <conditionalFormatting sqref="F1528">
    <cfRule type="expression" dxfId="17312" priority="27383">
      <formula>$I1528=0</formula>
    </cfRule>
  </conditionalFormatting>
  <conditionalFormatting sqref="I1528">
    <cfRule type="expression" dxfId="17311" priority="27382">
      <formula>$I1528=0</formula>
    </cfRule>
  </conditionalFormatting>
  <conditionalFormatting sqref="K1528">
    <cfRule type="expression" dxfId="17310" priority="27381">
      <formula>$I1528=0</formula>
    </cfRule>
  </conditionalFormatting>
  <conditionalFormatting sqref="M1528">
    <cfRule type="expression" dxfId="17309" priority="27380">
      <formula>$I1528=0</formula>
    </cfRule>
  </conditionalFormatting>
  <conditionalFormatting sqref="Q1528">
    <cfRule type="expression" dxfId="17308" priority="27379">
      <formula>$I1528=0</formula>
    </cfRule>
  </conditionalFormatting>
  <conditionalFormatting sqref="U1528">
    <cfRule type="expression" dxfId="17307" priority="27378">
      <formula>$I1528=0</formula>
    </cfRule>
  </conditionalFormatting>
  <conditionalFormatting sqref="B1529">
    <cfRule type="expression" dxfId="17306" priority="27374">
      <formula>$I1529=0</formula>
    </cfRule>
  </conditionalFormatting>
  <conditionalFormatting sqref="C1529:E1529">
    <cfRule type="expression" dxfId="17305" priority="27373">
      <formula>$I1529=0</formula>
    </cfRule>
  </conditionalFormatting>
  <conditionalFormatting sqref="D1529:E1529">
    <cfRule type="cellIs" dxfId="17304" priority="27371" operator="lessThan">
      <formula>0</formula>
    </cfRule>
    <cfRule type="cellIs" dxfId="17303" priority="27372" operator="lessThan">
      <formula>0</formula>
    </cfRule>
  </conditionalFormatting>
  <conditionalFormatting sqref="F1529">
    <cfRule type="expression" dxfId="17302" priority="27370">
      <formula>$I1529=0</formula>
    </cfRule>
  </conditionalFormatting>
  <conditionalFormatting sqref="G1529:H1529">
    <cfRule type="cellIs" dxfId="17301" priority="27367" operator="lessThan">
      <formula>0</formula>
    </cfRule>
    <cfRule type="cellIs" dxfId="17300" priority="27368" operator="lessThan">
      <formula>0</formula>
    </cfRule>
  </conditionalFormatting>
  <conditionalFormatting sqref="I1529">
    <cfRule type="expression" dxfId="17299" priority="27366">
      <formula>$I1529=0</formula>
    </cfRule>
  </conditionalFormatting>
  <conditionalFormatting sqref="J1529">
    <cfRule type="expression" dxfId="17298" priority="27365">
      <formula>$I1529=0</formula>
    </cfRule>
  </conditionalFormatting>
  <conditionalFormatting sqref="K1529">
    <cfRule type="expression" dxfId="17297" priority="27362">
      <formula>$I1529=0</formula>
    </cfRule>
  </conditionalFormatting>
  <conditionalFormatting sqref="M1529">
    <cfRule type="expression" dxfId="17296" priority="27358">
      <formula>$I1529=0</formula>
    </cfRule>
  </conditionalFormatting>
  <conditionalFormatting sqref="N1529:P1529">
    <cfRule type="expression" dxfId="17295" priority="27357">
      <formula>$I1529=0</formula>
    </cfRule>
  </conditionalFormatting>
  <conditionalFormatting sqref="O1529:P1529">
    <cfRule type="cellIs" dxfId="17294" priority="27355" operator="lessThan">
      <formula>0</formula>
    </cfRule>
    <cfRule type="cellIs" dxfId="17293" priority="27356" operator="lessThan">
      <formula>0</formula>
    </cfRule>
  </conditionalFormatting>
  <conditionalFormatting sqref="Q1529">
    <cfRule type="expression" dxfId="17292" priority="27354">
      <formula>$I1529=0</formula>
    </cfRule>
  </conditionalFormatting>
  <conditionalFormatting sqref="R1529:T1529">
    <cfRule type="expression" dxfId="17291" priority="27353">
      <formula>$I1529=0</formula>
    </cfRule>
  </conditionalFormatting>
  <conditionalFormatting sqref="S1529:T1529">
    <cfRule type="cellIs" dxfId="17290" priority="27351" operator="lessThan">
      <formula>0</formula>
    </cfRule>
    <cfRule type="cellIs" dxfId="17289" priority="27352" operator="lessThan">
      <formula>0</formula>
    </cfRule>
  </conditionalFormatting>
  <conditionalFormatting sqref="U1529">
    <cfRule type="expression" dxfId="17288" priority="27350">
      <formula>$I1529=0</formula>
    </cfRule>
  </conditionalFormatting>
  <conditionalFormatting sqref="B1530">
    <cfRule type="expression" dxfId="17287" priority="27349">
      <formula>$I1530=0</formula>
    </cfRule>
  </conditionalFormatting>
  <conditionalFormatting sqref="F1530">
    <cfRule type="expression" dxfId="17286" priority="27348">
      <formula>$I1530=0</formula>
    </cfRule>
  </conditionalFormatting>
  <conditionalFormatting sqref="I1530">
    <cfRule type="expression" dxfId="17285" priority="27347">
      <formula>$I1530=0</formula>
    </cfRule>
  </conditionalFormatting>
  <conditionalFormatting sqref="K1530">
    <cfRule type="expression" dxfId="17284" priority="27346">
      <formula>$I1530=0</formula>
    </cfRule>
  </conditionalFormatting>
  <conditionalFormatting sqref="M1530">
    <cfRule type="expression" dxfId="17283" priority="27345">
      <formula>$I1530=0</formula>
    </cfRule>
  </conditionalFormatting>
  <conditionalFormatting sqref="Q1530">
    <cfRule type="expression" dxfId="17282" priority="27344">
      <formula>$I1530=0</formula>
    </cfRule>
  </conditionalFormatting>
  <conditionalFormatting sqref="U1530">
    <cfRule type="expression" dxfId="17281" priority="27343">
      <formula>$I1530=0</formula>
    </cfRule>
  </conditionalFormatting>
  <conditionalFormatting sqref="B1531">
    <cfRule type="expression" dxfId="17280" priority="27339">
      <formula>$I1531=0</formula>
    </cfRule>
  </conditionalFormatting>
  <conditionalFormatting sqref="C1531:E1531">
    <cfRule type="expression" dxfId="17279" priority="27338">
      <formula>$I1531=0</formula>
    </cfRule>
  </conditionalFormatting>
  <conditionalFormatting sqref="D1531:E1531">
    <cfRule type="cellIs" dxfId="17278" priority="27336" operator="lessThan">
      <formula>0</formula>
    </cfRule>
    <cfRule type="cellIs" dxfId="17277" priority="27337" operator="lessThan">
      <formula>0</formula>
    </cfRule>
  </conditionalFormatting>
  <conditionalFormatting sqref="F1531">
    <cfRule type="expression" dxfId="17276" priority="27335">
      <formula>$I1531=0</formula>
    </cfRule>
  </conditionalFormatting>
  <conditionalFormatting sqref="G1531:H1531">
    <cfRule type="cellIs" dxfId="17275" priority="27332" operator="lessThan">
      <formula>0</formula>
    </cfRule>
    <cfRule type="cellIs" dxfId="17274" priority="27333" operator="lessThan">
      <formula>0</formula>
    </cfRule>
  </conditionalFormatting>
  <conditionalFormatting sqref="I1531">
    <cfRule type="expression" dxfId="17273" priority="27331">
      <formula>$I1531=0</formula>
    </cfRule>
  </conditionalFormatting>
  <conditionalFormatting sqref="J1531">
    <cfRule type="expression" dxfId="17272" priority="27330">
      <formula>$I1531=0</formula>
    </cfRule>
  </conditionalFormatting>
  <conditionalFormatting sqref="K1531">
    <cfRule type="expression" dxfId="17271" priority="27327">
      <formula>$I1531=0</formula>
    </cfRule>
  </conditionalFormatting>
  <conditionalFormatting sqref="M1531">
    <cfRule type="expression" dxfId="17270" priority="27323">
      <formula>$I1531=0</formula>
    </cfRule>
  </conditionalFormatting>
  <conditionalFormatting sqref="N1531:P1531">
    <cfRule type="expression" dxfId="17269" priority="27322">
      <formula>$I1531=0</formula>
    </cfRule>
  </conditionalFormatting>
  <conditionalFormatting sqref="O1531:P1531">
    <cfRule type="cellIs" dxfId="17268" priority="27320" operator="lessThan">
      <formula>0</formula>
    </cfRule>
    <cfRule type="cellIs" dxfId="17267" priority="27321" operator="lessThan">
      <formula>0</formula>
    </cfRule>
  </conditionalFormatting>
  <conditionalFormatting sqref="Q1531">
    <cfRule type="expression" dxfId="17266" priority="27319">
      <formula>$I1531=0</formula>
    </cfRule>
  </conditionalFormatting>
  <conditionalFormatting sqref="R1531:T1531">
    <cfRule type="expression" dxfId="17265" priority="27318">
      <formula>$I1531=0</formula>
    </cfRule>
  </conditionalFormatting>
  <conditionalFormatting sqref="S1531:T1531">
    <cfRule type="cellIs" dxfId="17264" priority="27316" operator="lessThan">
      <formula>0</formula>
    </cfRule>
    <cfRule type="cellIs" dxfId="17263" priority="27317" operator="lessThan">
      <formula>0</formula>
    </cfRule>
  </conditionalFormatting>
  <conditionalFormatting sqref="U1531">
    <cfRule type="expression" dxfId="17262" priority="27315">
      <formula>$I1531=0</formula>
    </cfRule>
  </conditionalFormatting>
  <conditionalFormatting sqref="B1532">
    <cfRule type="expression" dxfId="17261" priority="27314">
      <formula>$I1532=0</formula>
    </cfRule>
  </conditionalFormatting>
  <conditionalFormatting sqref="F1532">
    <cfRule type="expression" dxfId="17260" priority="27313">
      <formula>$I1532=0</formula>
    </cfRule>
  </conditionalFormatting>
  <conditionalFormatting sqref="I1532">
    <cfRule type="expression" dxfId="17259" priority="27312">
      <formula>$I1532=0</formula>
    </cfRule>
  </conditionalFormatting>
  <conditionalFormatting sqref="K1532">
    <cfRule type="expression" dxfId="17258" priority="27311">
      <formula>$I1532=0</formula>
    </cfRule>
  </conditionalFormatting>
  <conditionalFormatting sqref="M1532">
    <cfRule type="expression" dxfId="17257" priority="27310">
      <formula>$I1532=0</formula>
    </cfRule>
  </conditionalFormatting>
  <conditionalFormatting sqref="Q1532">
    <cfRule type="expression" dxfId="17256" priority="27309">
      <formula>$I1532=0</formula>
    </cfRule>
  </conditionalFormatting>
  <conditionalFormatting sqref="U1532">
    <cfRule type="expression" dxfId="17255" priority="27308">
      <formula>$I1532=0</formula>
    </cfRule>
  </conditionalFormatting>
  <conditionalFormatting sqref="B1533">
    <cfRule type="expression" dxfId="17254" priority="27304">
      <formula>$I1533=0</formula>
    </cfRule>
  </conditionalFormatting>
  <conditionalFormatting sqref="C1533:E1533">
    <cfRule type="expression" dxfId="17253" priority="27303">
      <formula>$I1533=0</formula>
    </cfRule>
  </conditionalFormatting>
  <conditionalFormatting sqref="D1533:E1533">
    <cfRule type="cellIs" dxfId="17252" priority="27301" operator="lessThan">
      <formula>0</formula>
    </cfRule>
    <cfRule type="cellIs" dxfId="17251" priority="27302" operator="lessThan">
      <formula>0</formula>
    </cfRule>
  </conditionalFormatting>
  <conditionalFormatting sqref="F1533">
    <cfRule type="expression" dxfId="17250" priority="27300">
      <formula>$I1533=0</formula>
    </cfRule>
  </conditionalFormatting>
  <conditionalFormatting sqref="G1533:H1533">
    <cfRule type="cellIs" dxfId="17249" priority="27297" operator="lessThan">
      <formula>0</formula>
    </cfRule>
    <cfRule type="cellIs" dxfId="17248" priority="27298" operator="lessThan">
      <formula>0</formula>
    </cfRule>
  </conditionalFormatting>
  <conditionalFormatting sqref="I1533">
    <cfRule type="expression" dxfId="17247" priority="27296">
      <formula>$I1533=0</formula>
    </cfRule>
  </conditionalFormatting>
  <conditionalFormatting sqref="J1533">
    <cfRule type="expression" dxfId="17246" priority="27295">
      <formula>$I1533=0</formula>
    </cfRule>
  </conditionalFormatting>
  <conditionalFormatting sqref="K1533">
    <cfRule type="expression" dxfId="17245" priority="27292">
      <formula>$I1533=0</formula>
    </cfRule>
  </conditionalFormatting>
  <conditionalFormatting sqref="M1533">
    <cfRule type="expression" dxfId="17244" priority="27288">
      <formula>$I1533=0</formula>
    </cfRule>
  </conditionalFormatting>
  <conditionalFormatting sqref="N1533:P1533">
    <cfRule type="expression" dxfId="17243" priority="27287">
      <formula>$I1533=0</formula>
    </cfRule>
  </conditionalFormatting>
  <conditionalFormatting sqref="O1533:P1533">
    <cfRule type="cellIs" dxfId="17242" priority="27285" operator="lessThan">
      <formula>0</formula>
    </cfRule>
    <cfRule type="cellIs" dxfId="17241" priority="27286" operator="lessThan">
      <formula>0</formula>
    </cfRule>
  </conditionalFormatting>
  <conditionalFormatting sqref="Q1533">
    <cfRule type="expression" dxfId="17240" priority="27284">
      <formula>$I1533=0</formula>
    </cfRule>
  </conditionalFormatting>
  <conditionalFormatting sqref="R1533:T1533">
    <cfRule type="expression" dxfId="17239" priority="27283">
      <formula>$I1533=0</formula>
    </cfRule>
  </conditionalFormatting>
  <conditionalFormatting sqref="S1533:T1533">
    <cfRule type="cellIs" dxfId="17238" priority="27281" operator="lessThan">
      <formula>0</formula>
    </cfRule>
    <cfRule type="cellIs" dxfId="17237" priority="27282" operator="lessThan">
      <formula>0</formula>
    </cfRule>
  </conditionalFormatting>
  <conditionalFormatting sqref="U1533">
    <cfRule type="expression" dxfId="17236" priority="27280">
      <formula>$I1533=0</formula>
    </cfRule>
  </conditionalFormatting>
  <conditionalFormatting sqref="B1534">
    <cfRule type="expression" dxfId="17235" priority="27279">
      <formula>$I1534=0</formula>
    </cfRule>
  </conditionalFormatting>
  <conditionalFormatting sqref="F1534">
    <cfRule type="expression" dxfId="17234" priority="27278">
      <formula>$I1534=0</formula>
    </cfRule>
  </conditionalFormatting>
  <conditionalFormatting sqref="I1534">
    <cfRule type="expression" dxfId="17233" priority="27277">
      <formula>$I1534=0</formula>
    </cfRule>
  </conditionalFormatting>
  <conditionalFormatting sqref="K1534">
    <cfRule type="expression" dxfId="17232" priority="27276">
      <formula>$I1534=0</formula>
    </cfRule>
  </conditionalFormatting>
  <conditionalFormatting sqref="M1534">
    <cfRule type="expression" dxfId="17231" priority="27275">
      <formula>$I1534=0</formula>
    </cfRule>
  </conditionalFormatting>
  <conditionalFormatting sqref="Q1534">
    <cfRule type="expression" dxfId="17230" priority="27274">
      <formula>$I1534=0</formula>
    </cfRule>
  </conditionalFormatting>
  <conditionalFormatting sqref="U1534">
    <cfRule type="expression" dxfId="17229" priority="27273">
      <formula>$I1534=0</formula>
    </cfRule>
  </conditionalFormatting>
  <conditionalFormatting sqref="B1535">
    <cfRule type="expression" dxfId="17228" priority="27269">
      <formula>$I1535=0</formula>
    </cfRule>
  </conditionalFormatting>
  <conditionalFormatting sqref="C1535:E1535">
    <cfRule type="expression" dxfId="17227" priority="27268">
      <formula>$I1535=0</formula>
    </cfRule>
  </conditionalFormatting>
  <conditionalFormatting sqref="D1535:E1535">
    <cfRule type="cellIs" dxfId="17226" priority="27266" operator="lessThan">
      <formula>0</formula>
    </cfRule>
    <cfRule type="cellIs" dxfId="17225" priority="27267" operator="lessThan">
      <formula>0</formula>
    </cfRule>
  </conditionalFormatting>
  <conditionalFormatting sqref="F1535">
    <cfRule type="expression" dxfId="17224" priority="27265">
      <formula>$I1535=0</formula>
    </cfRule>
  </conditionalFormatting>
  <conditionalFormatting sqref="G1535:H1535">
    <cfRule type="cellIs" dxfId="17223" priority="27262" operator="lessThan">
      <formula>0</formula>
    </cfRule>
    <cfRule type="cellIs" dxfId="17222" priority="27263" operator="lessThan">
      <formula>0</formula>
    </cfRule>
  </conditionalFormatting>
  <conditionalFormatting sqref="I1535">
    <cfRule type="expression" dxfId="17221" priority="27261">
      <formula>$I1535=0</formula>
    </cfRule>
  </conditionalFormatting>
  <conditionalFormatting sqref="J1535">
    <cfRule type="expression" dxfId="17220" priority="27260">
      <formula>$I1535=0</formula>
    </cfRule>
  </conditionalFormatting>
  <conditionalFormatting sqref="K1535">
    <cfRule type="expression" dxfId="17219" priority="27257">
      <formula>$I1535=0</formula>
    </cfRule>
  </conditionalFormatting>
  <conditionalFormatting sqref="M1535">
    <cfRule type="expression" dxfId="17218" priority="27253">
      <formula>$I1535=0</formula>
    </cfRule>
  </conditionalFormatting>
  <conditionalFormatting sqref="N1535:P1535">
    <cfRule type="expression" dxfId="17217" priority="27252">
      <formula>$I1535=0</formula>
    </cfRule>
  </conditionalFormatting>
  <conditionalFormatting sqref="O1535:P1535">
    <cfRule type="cellIs" dxfId="17216" priority="27250" operator="lessThan">
      <formula>0</formula>
    </cfRule>
    <cfRule type="cellIs" dxfId="17215" priority="27251" operator="lessThan">
      <formula>0</formula>
    </cfRule>
  </conditionalFormatting>
  <conditionalFormatting sqref="Q1535">
    <cfRule type="expression" dxfId="17214" priority="27249">
      <formula>$I1535=0</formula>
    </cfRule>
  </conditionalFormatting>
  <conditionalFormatting sqref="R1535:T1535">
    <cfRule type="expression" dxfId="17213" priority="27248">
      <formula>$I1535=0</formula>
    </cfRule>
  </conditionalFormatting>
  <conditionalFormatting sqref="S1535:T1535">
    <cfRule type="cellIs" dxfId="17212" priority="27246" operator="lessThan">
      <formula>0</formula>
    </cfRule>
    <cfRule type="cellIs" dxfId="17211" priority="27247" operator="lessThan">
      <formula>0</formula>
    </cfRule>
  </conditionalFormatting>
  <conditionalFormatting sqref="U1535">
    <cfRule type="expression" dxfId="17210" priority="27245">
      <formula>$I1535=0</formula>
    </cfRule>
  </conditionalFormatting>
  <conditionalFormatting sqref="B1536">
    <cfRule type="expression" dxfId="17209" priority="27244">
      <formula>$I1536=0</formula>
    </cfRule>
  </conditionalFormatting>
  <conditionalFormatting sqref="F1536">
    <cfRule type="expression" dxfId="17208" priority="27243">
      <formula>$I1536=0</formula>
    </cfRule>
  </conditionalFormatting>
  <conditionalFormatting sqref="I1536">
    <cfRule type="expression" dxfId="17207" priority="27242">
      <formula>$I1536=0</formula>
    </cfRule>
  </conditionalFormatting>
  <conditionalFormatting sqref="K1536">
    <cfRule type="expression" dxfId="17206" priority="27241">
      <formula>$I1536=0</formula>
    </cfRule>
  </conditionalFormatting>
  <conditionalFormatting sqref="M1536">
    <cfRule type="expression" dxfId="17205" priority="27240">
      <formula>$I1536=0</formula>
    </cfRule>
  </conditionalFormatting>
  <conditionalFormatting sqref="Q1536">
    <cfRule type="expression" dxfId="17204" priority="27239">
      <formula>$I1536=0</formula>
    </cfRule>
  </conditionalFormatting>
  <conditionalFormatting sqref="U1536">
    <cfRule type="expression" dxfId="17203" priority="27238">
      <formula>$I1536=0</formula>
    </cfRule>
  </conditionalFormatting>
  <conditionalFormatting sqref="B1537">
    <cfRule type="expression" dxfId="17202" priority="27234">
      <formula>$I1537=0</formula>
    </cfRule>
  </conditionalFormatting>
  <conditionalFormatting sqref="C1537:E1537">
    <cfRule type="expression" dxfId="17201" priority="27233">
      <formula>$I1537=0</formula>
    </cfRule>
  </conditionalFormatting>
  <conditionalFormatting sqref="D1537:E1537">
    <cfRule type="cellIs" dxfId="17200" priority="27231" operator="lessThan">
      <formula>0</formula>
    </cfRule>
    <cfRule type="cellIs" dxfId="17199" priority="27232" operator="lessThan">
      <formula>0</formula>
    </cfRule>
  </conditionalFormatting>
  <conditionalFormatting sqref="F1537">
    <cfRule type="expression" dxfId="17198" priority="27230">
      <formula>$I1537=0</formula>
    </cfRule>
  </conditionalFormatting>
  <conditionalFormatting sqref="G1537:H1537">
    <cfRule type="cellIs" dxfId="17197" priority="27227" operator="lessThan">
      <formula>0</formula>
    </cfRule>
    <cfRule type="cellIs" dxfId="17196" priority="27228" operator="lessThan">
      <formula>0</formula>
    </cfRule>
  </conditionalFormatting>
  <conditionalFormatting sqref="I1537">
    <cfRule type="expression" dxfId="17195" priority="27226">
      <formula>$I1537=0</formula>
    </cfRule>
  </conditionalFormatting>
  <conditionalFormatting sqref="J1537">
    <cfRule type="expression" dxfId="17194" priority="27225">
      <formula>$I1537=0</formula>
    </cfRule>
  </conditionalFormatting>
  <conditionalFormatting sqref="K1537">
    <cfRule type="expression" dxfId="17193" priority="27222">
      <formula>$I1537=0</formula>
    </cfRule>
  </conditionalFormatting>
  <conditionalFormatting sqref="M1537">
    <cfRule type="expression" dxfId="17192" priority="27218">
      <formula>$I1537=0</formula>
    </cfRule>
  </conditionalFormatting>
  <conditionalFormatting sqref="N1537:P1537">
    <cfRule type="expression" dxfId="17191" priority="27217">
      <formula>$I1537=0</formula>
    </cfRule>
  </conditionalFormatting>
  <conditionalFormatting sqref="O1537:P1537">
    <cfRule type="cellIs" dxfId="17190" priority="27215" operator="lessThan">
      <formula>0</formula>
    </cfRule>
    <cfRule type="cellIs" dxfId="17189" priority="27216" operator="lessThan">
      <formula>0</formula>
    </cfRule>
  </conditionalFormatting>
  <conditionalFormatting sqref="Q1537">
    <cfRule type="expression" dxfId="17188" priority="27214">
      <formula>$I1537=0</formula>
    </cfRule>
  </conditionalFormatting>
  <conditionalFormatting sqref="R1537:T1537">
    <cfRule type="expression" dxfId="17187" priority="27213">
      <formula>$I1537=0</formula>
    </cfRule>
  </conditionalFormatting>
  <conditionalFormatting sqref="S1537:T1537">
    <cfRule type="cellIs" dxfId="17186" priority="27211" operator="lessThan">
      <formula>0</formula>
    </cfRule>
    <cfRule type="cellIs" dxfId="17185" priority="27212" operator="lessThan">
      <formula>0</formula>
    </cfRule>
  </conditionalFormatting>
  <conditionalFormatting sqref="U1537">
    <cfRule type="expression" dxfId="17184" priority="27210">
      <formula>$I1537=0</formula>
    </cfRule>
  </conditionalFormatting>
  <conditionalFormatting sqref="B1538">
    <cfRule type="expression" dxfId="17183" priority="27209">
      <formula>$I1538=0</formula>
    </cfRule>
  </conditionalFormatting>
  <conditionalFormatting sqref="F1538">
    <cfRule type="expression" dxfId="17182" priority="27208">
      <formula>$I1538=0</formula>
    </cfRule>
  </conditionalFormatting>
  <conditionalFormatting sqref="I1538">
    <cfRule type="expression" dxfId="17181" priority="27207">
      <formula>$I1538=0</formula>
    </cfRule>
  </conditionalFormatting>
  <conditionalFormatting sqref="K1538">
    <cfRule type="expression" dxfId="17180" priority="27206">
      <formula>$I1538=0</formula>
    </cfRule>
  </conditionalFormatting>
  <conditionalFormatting sqref="M1538">
    <cfRule type="expression" dxfId="17179" priority="27205">
      <formula>$I1538=0</formula>
    </cfRule>
  </conditionalFormatting>
  <conditionalFormatting sqref="Q1538">
    <cfRule type="expression" dxfId="17178" priority="27204">
      <formula>$I1538=0</formula>
    </cfRule>
  </conditionalFormatting>
  <conditionalFormatting sqref="U1538">
    <cfRule type="expression" dxfId="17177" priority="27203">
      <formula>$I1538=0</formula>
    </cfRule>
  </conditionalFormatting>
  <conditionalFormatting sqref="B1539">
    <cfRule type="expression" dxfId="17176" priority="27199">
      <formula>$I1539=0</formula>
    </cfRule>
  </conditionalFormatting>
  <conditionalFormatting sqref="C1539:E1539">
    <cfRule type="expression" dxfId="17175" priority="27198">
      <formula>$I1539=0</formula>
    </cfRule>
  </conditionalFormatting>
  <conditionalFormatting sqref="D1539:E1539">
    <cfRule type="cellIs" dxfId="17174" priority="27196" operator="lessThan">
      <formula>0</formula>
    </cfRule>
    <cfRule type="cellIs" dxfId="17173" priority="27197" operator="lessThan">
      <formula>0</formula>
    </cfRule>
  </conditionalFormatting>
  <conditionalFormatting sqref="F1539">
    <cfRule type="expression" dxfId="17172" priority="27195">
      <formula>$I1539=0</formula>
    </cfRule>
  </conditionalFormatting>
  <conditionalFormatting sqref="G1539:H1539">
    <cfRule type="cellIs" dxfId="17171" priority="27192" operator="lessThan">
      <formula>0</formula>
    </cfRule>
    <cfRule type="cellIs" dxfId="17170" priority="27193" operator="lessThan">
      <formula>0</formula>
    </cfRule>
  </conditionalFormatting>
  <conditionalFormatting sqref="I1539">
    <cfRule type="expression" dxfId="17169" priority="27191">
      <formula>$I1539=0</formula>
    </cfRule>
  </conditionalFormatting>
  <conditionalFormatting sqref="J1539">
    <cfRule type="expression" dxfId="17168" priority="27190">
      <formula>$I1539=0</formula>
    </cfRule>
  </conditionalFormatting>
  <conditionalFormatting sqref="K1539">
    <cfRule type="expression" dxfId="17167" priority="27187">
      <formula>$I1539=0</formula>
    </cfRule>
  </conditionalFormatting>
  <conditionalFormatting sqref="M1539">
    <cfRule type="expression" dxfId="17166" priority="27183">
      <formula>$I1539=0</formula>
    </cfRule>
  </conditionalFormatting>
  <conditionalFormatting sqref="N1539:P1539">
    <cfRule type="expression" dxfId="17165" priority="27182">
      <formula>$I1539=0</formula>
    </cfRule>
  </conditionalFormatting>
  <conditionalFormatting sqref="O1539:P1539">
    <cfRule type="cellIs" dxfId="17164" priority="27180" operator="lessThan">
      <formula>0</formula>
    </cfRule>
    <cfRule type="cellIs" dxfId="17163" priority="27181" operator="lessThan">
      <formula>0</formula>
    </cfRule>
  </conditionalFormatting>
  <conditionalFormatting sqref="Q1539">
    <cfRule type="expression" dxfId="17162" priority="27179">
      <formula>$I1539=0</formula>
    </cfRule>
  </conditionalFormatting>
  <conditionalFormatting sqref="R1539:T1539">
    <cfRule type="expression" dxfId="17161" priority="27178">
      <formula>$I1539=0</formula>
    </cfRule>
  </conditionalFormatting>
  <conditionalFormatting sqref="S1539:T1539">
    <cfRule type="cellIs" dxfId="17160" priority="27176" operator="lessThan">
      <formula>0</formula>
    </cfRule>
    <cfRule type="cellIs" dxfId="17159" priority="27177" operator="lessThan">
      <formula>0</formula>
    </cfRule>
  </conditionalFormatting>
  <conditionalFormatting sqref="U1539">
    <cfRule type="expression" dxfId="17158" priority="27175">
      <formula>$I1539=0</formula>
    </cfRule>
  </conditionalFormatting>
  <conditionalFormatting sqref="B1540">
    <cfRule type="expression" dxfId="17157" priority="27174">
      <formula>$I1540=0</formula>
    </cfRule>
  </conditionalFormatting>
  <conditionalFormatting sqref="F1540">
    <cfRule type="expression" dxfId="17156" priority="27173">
      <formula>$I1540=0</formula>
    </cfRule>
  </conditionalFormatting>
  <conditionalFormatting sqref="I1540">
    <cfRule type="expression" dxfId="17155" priority="27172">
      <formula>$I1540=0</formula>
    </cfRule>
  </conditionalFormatting>
  <conditionalFormatting sqref="K1540">
    <cfRule type="expression" dxfId="17154" priority="27171">
      <formula>$I1540=0</formula>
    </cfRule>
  </conditionalFormatting>
  <conditionalFormatting sqref="M1540">
    <cfRule type="expression" dxfId="17153" priority="27170">
      <formula>$I1540=0</formula>
    </cfRule>
  </conditionalFormatting>
  <conditionalFormatting sqref="Q1540">
    <cfRule type="expression" dxfId="17152" priority="27169">
      <formula>$I1540=0</formula>
    </cfRule>
  </conditionalFormatting>
  <conditionalFormatting sqref="U1540">
    <cfRule type="expression" dxfId="17151" priority="27168">
      <formula>$I1540=0</formula>
    </cfRule>
  </conditionalFormatting>
  <conditionalFormatting sqref="B1541">
    <cfRule type="expression" dxfId="17150" priority="27164">
      <formula>$I1541=0</formula>
    </cfRule>
  </conditionalFormatting>
  <conditionalFormatting sqref="C1541:E1541">
    <cfRule type="expression" dxfId="17149" priority="27163">
      <formula>$I1541=0</formula>
    </cfRule>
  </conditionalFormatting>
  <conditionalFormatting sqref="D1541:E1541">
    <cfRule type="cellIs" dxfId="17148" priority="27161" operator="lessThan">
      <formula>0</formula>
    </cfRule>
    <cfRule type="cellIs" dxfId="17147" priority="27162" operator="lessThan">
      <formula>0</formula>
    </cfRule>
  </conditionalFormatting>
  <conditionalFormatting sqref="F1541">
    <cfRule type="expression" dxfId="17146" priority="27160">
      <formula>$I1541=0</formula>
    </cfRule>
  </conditionalFormatting>
  <conditionalFormatting sqref="G1541:H1541">
    <cfRule type="cellIs" dxfId="17145" priority="27157" operator="lessThan">
      <formula>0</formula>
    </cfRule>
    <cfRule type="cellIs" dxfId="17144" priority="27158" operator="lessThan">
      <formula>0</formula>
    </cfRule>
  </conditionalFormatting>
  <conditionalFormatting sqref="I1541">
    <cfRule type="expression" dxfId="17143" priority="27156">
      <formula>$I1541=0</formula>
    </cfRule>
  </conditionalFormatting>
  <conditionalFormatting sqref="J1541">
    <cfRule type="expression" dxfId="17142" priority="27155">
      <formula>$I1541=0</formula>
    </cfRule>
  </conditionalFormatting>
  <conditionalFormatting sqref="K1541">
    <cfRule type="expression" dxfId="17141" priority="27152">
      <formula>$I1541=0</formula>
    </cfRule>
  </conditionalFormatting>
  <conditionalFormatting sqref="M1541">
    <cfRule type="expression" dxfId="17140" priority="27148">
      <formula>$I1541=0</formula>
    </cfRule>
  </conditionalFormatting>
  <conditionalFormatting sqref="N1541:P1541">
    <cfRule type="expression" dxfId="17139" priority="27147">
      <formula>$I1541=0</formula>
    </cfRule>
  </conditionalFormatting>
  <conditionalFormatting sqref="O1541:P1541">
    <cfRule type="cellIs" dxfId="17138" priority="27145" operator="lessThan">
      <formula>0</formula>
    </cfRule>
    <cfRule type="cellIs" dxfId="17137" priority="27146" operator="lessThan">
      <formula>0</formula>
    </cfRule>
  </conditionalFormatting>
  <conditionalFormatting sqref="Q1541">
    <cfRule type="expression" dxfId="17136" priority="27144">
      <formula>$I1541=0</formula>
    </cfRule>
  </conditionalFormatting>
  <conditionalFormatting sqref="R1541:T1541">
    <cfRule type="expression" dxfId="17135" priority="27143">
      <formula>$I1541=0</formula>
    </cfRule>
  </conditionalFormatting>
  <conditionalFormatting sqref="S1541:T1541">
    <cfRule type="cellIs" dxfId="17134" priority="27141" operator="lessThan">
      <formula>0</formula>
    </cfRule>
    <cfRule type="cellIs" dxfId="17133" priority="27142" operator="lessThan">
      <formula>0</formula>
    </cfRule>
  </conditionalFormatting>
  <conditionalFormatting sqref="U1541">
    <cfRule type="expression" dxfId="17132" priority="27140">
      <formula>$I1541=0</formula>
    </cfRule>
  </conditionalFormatting>
  <conditionalFormatting sqref="B1542">
    <cfRule type="expression" dxfId="17131" priority="27139">
      <formula>$I1542=0</formula>
    </cfRule>
  </conditionalFormatting>
  <conditionalFormatting sqref="F1542">
    <cfRule type="expression" dxfId="17130" priority="27138">
      <formula>$I1542=0</formula>
    </cfRule>
  </conditionalFormatting>
  <conditionalFormatting sqref="I1542">
    <cfRule type="expression" dxfId="17129" priority="27137">
      <formula>$I1542=0</formula>
    </cfRule>
  </conditionalFormatting>
  <conditionalFormatting sqref="K1542">
    <cfRule type="expression" dxfId="17128" priority="27136">
      <formula>$I1542=0</formula>
    </cfRule>
  </conditionalFormatting>
  <conditionalFormatting sqref="M1542">
    <cfRule type="expression" dxfId="17127" priority="27135">
      <formula>$I1542=0</formula>
    </cfRule>
  </conditionalFormatting>
  <conditionalFormatting sqref="Q1542">
    <cfRule type="expression" dxfId="17126" priority="27134">
      <formula>$I1542=0</formula>
    </cfRule>
  </conditionalFormatting>
  <conditionalFormatting sqref="U1542">
    <cfRule type="expression" dxfId="17125" priority="27133">
      <formula>$I1542=0</formula>
    </cfRule>
  </conditionalFormatting>
  <conditionalFormatting sqref="B1543">
    <cfRule type="expression" dxfId="17124" priority="27129">
      <formula>$I1543=0</formula>
    </cfRule>
  </conditionalFormatting>
  <conditionalFormatting sqref="C1543:E1543">
    <cfRule type="expression" dxfId="17123" priority="27128">
      <formula>$I1543=0</formula>
    </cfRule>
  </conditionalFormatting>
  <conditionalFormatting sqref="D1543:E1543">
    <cfRule type="cellIs" dxfId="17122" priority="27126" operator="lessThan">
      <formula>0</formula>
    </cfRule>
    <cfRule type="cellIs" dxfId="17121" priority="27127" operator="lessThan">
      <formula>0</formula>
    </cfRule>
  </conditionalFormatting>
  <conditionalFormatting sqref="F1543">
    <cfRule type="expression" dxfId="17120" priority="27125">
      <formula>$I1543=0</formula>
    </cfRule>
  </conditionalFormatting>
  <conditionalFormatting sqref="G1543:H1543">
    <cfRule type="cellIs" dxfId="17119" priority="27122" operator="lessThan">
      <formula>0</formula>
    </cfRule>
    <cfRule type="cellIs" dxfId="17118" priority="27123" operator="lessThan">
      <formula>0</formula>
    </cfRule>
  </conditionalFormatting>
  <conditionalFormatting sqref="I1543">
    <cfRule type="expression" dxfId="17117" priority="27121">
      <formula>$I1543=0</formula>
    </cfRule>
  </conditionalFormatting>
  <conditionalFormatting sqref="J1543">
    <cfRule type="expression" dxfId="17116" priority="27120">
      <formula>$I1543=0</formula>
    </cfRule>
  </conditionalFormatting>
  <conditionalFormatting sqref="K1543">
    <cfRule type="expression" dxfId="17115" priority="27117">
      <formula>$I1543=0</formula>
    </cfRule>
  </conditionalFormatting>
  <conditionalFormatting sqref="M1543">
    <cfRule type="expression" dxfId="17114" priority="27113">
      <formula>$I1543=0</formula>
    </cfRule>
  </conditionalFormatting>
  <conditionalFormatting sqref="N1543:P1543">
    <cfRule type="expression" dxfId="17113" priority="27112">
      <formula>$I1543=0</formula>
    </cfRule>
  </conditionalFormatting>
  <conditionalFormatting sqref="O1543:P1543">
    <cfRule type="cellIs" dxfId="17112" priority="27110" operator="lessThan">
      <formula>0</formula>
    </cfRule>
    <cfRule type="cellIs" dxfId="17111" priority="27111" operator="lessThan">
      <formula>0</formula>
    </cfRule>
  </conditionalFormatting>
  <conditionalFormatting sqref="Q1543">
    <cfRule type="expression" dxfId="17110" priority="27109">
      <formula>$I1543=0</formula>
    </cfRule>
  </conditionalFormatting>
  <conditionalFormatting sqref="R1543:T1543">
    <cfRule type="expression" dxfId="17109" priority="27108">
      <formula>$I1543=0</formula>
    </cfRule>
  </conditionalFormatting>
  <conditionalFormatting sqref="S1543:T1543">
    <cfRule type="cellIs" dxfId="17108" priority="27106" operator="lessThan">
      <formula>0</formula>
    </cfRule>
    <cfRule type="cellIs" dxfId="17107" priority="27107" operator="lessThan">
      <formula>0</formula>
    </cfRule>
  </conditionalFormatting>
  <conditionalFormatting sqref="U1543">
    <cfRule type="expression" dxfId="17106" priority="27105">
      <formula>$I1543=0</formula>
    </cfRule>
  </conditionalFormatting>
  <conditionalFormatting sqref="B1544">
    <cfRule type="expression" dxfId="17105" priority="27104">
      <formula>$I1544=0</formula>
    </cfRule>
  </conditionalFormatting>
  <conditionalFormatting sqref="F1544">
    <cfRule type="expression" dxfId="17104" priority="27103">
      <formula>$I1544=0</formula>
    </cfRule>
  </conditionalFormatting>
  <conditionalFormatting sqref="I1544">
    <cfRule type="expression" dxfId="17103" priority="27102">
      <formula>$I1544=0</formula>
    </cfRule>
  </conditionalFormatting>
  <conditionalFormatting sqref="K1544">
    <cfRule type="expression" dxfId="17102" priority="27101">
      <formula>$I1544=0</formula>
    </cfRule>
  </conditionalFormatting>
  <conditionalFormatting sqref="M1544">
    <cfRule type="expression" dxfId="17101" priority="27100">
      <formula>$I1544=0</formula>
    </cfRule>
  </conditionalFormatting>
  <conditionalFormatting sqref="Q1544">
    <cfRule type="expression" dxfId="17100" priority="27099">
      <formula>$I1544=0</formula>
    </cfRule>
  </conditionalFormatting>
  <conditionalFormatting sqref="U1544">
    <cfRule type="expression" dxfId="17099" priority="27098">
      <formula>$I1544=0</formula>
    </cfRule>
  </conditionalFormatting>
  <conditionalFormatting sqref="B1545">
    <cfRule type="expression" dxfId="17098" priority="27094">
      <formula>$I1545=0</formula>
    </cfRule>
  </conditionalFormatting>
  <conditionalFormatting sqref="C1545:E1545">
    <cfRule type="expression" dxfId="17097" priority="27093">
      <formula>$I1545=0</formula>
    </cfRule>
  </conditionalFormatting>
  <conditionalFormatting sqref="D1545:E1545">
    <cfRule type="cellIs" dxfId="17096" priority="27091" operator="lessThan">
      <formula>0</formula>
    </cfRule>
    <cfRule type="cellIs" dxfId="17095" priority="27092" operator="lessThan">
      <formula>0</formula>
    </cfRule>
  </conditionalFormatting>
  <conditionalFormatting sqref="F1545">
    <cfRule type="expression" dxfId="17094" priority="27090">
      <formula>$I1545=0</formula>
    </cfRule>
  </conditionalFormatting>
  <conditionalFormatting sqref="G1545:H1545">
    <cfRule type="cellIs" dxfId="17093" priority="27087" operator="lessThan">
      <formula>0</formula>
    </cfRule>
    <cfRule type="cellIs" dxfId="17092" priority="27088" operator="lessThan">
      <formula>0</formula>
    </cfRule>
  </conditionalFormatting>
  <conditionalFormatting sqref="I1545">
    <cfRule type="expression" dxfId="17091" priority="27086">
      <formula>$I1545=0</formula>
    </cfRule>
  </conditionalFormatting>
  <conditionalFormatting sqref="J1545">
    <cfRule type="expression" dxfId="17090" priority="27085">
      <formula>$I1545=0</formula>
    </cfRule>
  </conditionalFormatting>
  <conditionalFormatting sqref="K1545">
    <cfRule type="expression" dxfId="17089" priority="27082">
      <formula>$I1545=0</formula>
    </cfRule>
  </conditionalFormatting>
  <conditionalFormatting sqref="M1545">
    <cfRule type="expression" dxfId="17088" priority="27078">
      <formula>$I1545=0</formula>
    </cfRule>
  </conditionalFormatting>
  <conditionalFormatting sqref="N1545:P1545">
    <cfRule type="expression" dxfId="17087" priority="27077">
      <formula>$I1545=0</formula>
    </cfRule>
  </conditionalFormatting>
  <conditionalFormatting sqref="O1545:P1545">
    <cfRule type="cellIs" dxfId="17086" priority="27075" operator="lessThan">
      <formula>0</formula>
    </cfRule>
    <cfRule type="cellIs" dxfId="17085" priority="27076" operator="lessThan">
      <formula>0</formula>
    </cfRule>
  </conditionalFormatting>
  <conditionalFormatting sqref="Q1545">
    <cfRule type="expression" dxfId="17084" priority="27074">
      <formula>$I1545=0</formula>
    </cfRule>
  </conditionalFormatting>
  <conditionalFormatting sqref="R1545:T1545">
    <cfRule type="expression" dxfId="17083" priority="27073">
      <formula>$I1545=0</formula>
    </cfRule>
  </conditionalFormatting>
  <conditionalFormatting sqref="S1545:T1545">
    <cfRule type="cellIs" dxfId="17082" priority="27071" operator="lessThan">
      <formula>0</formula>
    </cfRule>
    <cfRule type="cellIs" dxfId="17081" priority="27072" operator="lessThan">
      <formula>0</formula>
    </cfRule>
  </conditionalFormatting>
  <conditionalFormatting sqref="U1545">
    <cfRule type="expression" dxfId="17080" priority="27070">
      <formula>$I1545=0</formula>
    </cfRule>
  </conditionalFormatting>
  <conditionalFormatting sqref="B1546">
    <cfRule type="expression" dxfId="17079" priority="27069">
      <formula>$I1546=0</formula>
    </cfRule>
  </conditionalFormatting>
  <conditionalFormatting sqref="F1546">
    <cfRule type="expression" dxfId="17078" priority="27068">
      <formula>$I1546=0</formula>
    </cfRule>
  </conditionalFormatting>
  <conditionalFormatting sqref="I1546">
    <cfRule type="expression" dxfId="17077" priority="27067">
      <formula>$I1546=0</formula>
    </cfRule>
  </conditionalFormatting>
  <conditionalFormatting sqref="K1546">
    <cfRule type="expression" dxfId="17076" priority="27066">
      <formula>$I1546=0</formula>
    </cfRule>
  </conditionalFormatting>
  <conditionalFormatting sqref="M1546">
    <cfRule type="expression" dxfId="17075" priority="27065">
      <formula>$I1546=0</formula>
    </cfRule>
  </conditionalFormatting>
  <conditionalFormatting sqref="Q1546">
    <cfRule type="expression" dxfId="17074" priority="27064">
      <formula>$I1546=0</formula>
    </cfRule>
  </conditionalFormatting>
  <conditionalFormatting sqref="U1546">
    <cfRule type="expression" dxfId="17073" priority="27063">
      <formula>$I1546=0</formula>
    </cfRule>
  </conditionalFormatting>
  <conditionalFormatting sqref="B1547">
    <cfRule type="expression" dxfId="17072" priority="27059">
      <formula>$I1547=0</formula>
    </cfRule>
  </conditionalFormatting>
  <conditionalFormatting sqref="C1547:E1547">
    <cfRule type="expression" dxfId="17071" priority="27058">
      <formula>$I1547=0</formula>
    </cfRule>
  </conditionalFormatting>
  <conditionalFormatting sqref="D1547:E1547">
    <cfRule type="cellIs" dxfId="17070" priority="27056" operator="lessThan">
      <formula>0</formula>
    </cfRule>
    <cfRule type="cellIs" dxfId="17069" priority="27057" operator="lessThan">
      <formula>0</formula>
    </cfRule>
  </conditionalFormatting>
  <conditionalFormatting sqref="F1547">
    <cfRule type="expression" dxfId="17068" priority="27055">
      <formula>$I1547=0</formula>
    </cfRule>
  </conditionalFormatting>
  <conditionalFormatting sqref="G1547:H1547">
    <cfRule type="cellIs" dxfId="17067" priority="27052" operator="lessThan">
      <formula>0</formula>
    </cfRule>
    <cfRule type="cellIs" dxfId="17066" priority="27053" operator="lessThan">
      <formula>0</formula>
    </cfRule>
  </conditionalFormatting>
  <conditionalFormatting sqref="I1547">
    <cfRule type="expression" dxfId="17065" priority="27051">
      <formula>$I1547=0</formula>
    </cfRule>
  </conditionalFormatting>
  <conditionalFormatting sqref="J1547">
    <cfRule type="expression" dxfId="17064" priority="27050">
      <formula>$I1547=0</formula>
    </cfRule>
  </conditionalFormatting>
  <conditionalFormatting sqref="K1547">
    <cfRule type="expression" dxfId="17063" priority="27047">
      <formula>$I1547=0</formula>
    </cfRule>
  </conditionalFormatting>
  <conditionalFormatting sqref="M1547">
    <cfRule type="expression" dxfId="17062" priority="27043">
      <formula>$I1547=0</formula>
    </cfRule>
  </conditionalFormatting>
  <conditionalFormatting sqref="N1547:P1547">
    <cfRule type="expression" dxfId="17061" priority="27042">
      <formula>$I1547=0</formula>
    </cfRule>
  </conditionalFormatting>
  <conditionalFormatting sqref="O1547:P1547">
    <cfRule type="cellIs" dxfId="17060" priority="27040" operator="lessThan">
      <formula>0</formula>
    </cfRule>
    <cfRule type="cellIs" dxfId="17059" priority="27041" operator="lessThan">
      <formula>0</formula>
    </cfRule>
  </conditionalFormatting>
  <conditionalFormatting sqref="Q1547">
    <cfRule type="expression" dxfId="17058" priority="27039">
      <formula>$I1547=0</formula>
    </cfRule>
  </conditionalFormatting>
  <conditionalFormatting sqref="R1547:T1547">
    <cfRule type="expression" dxfId="17057" priority="27038">
      <formula>$I1547=0</formula>
    </cfRule>
  </conditionalFormatting>
  <conditionalFormatting sqref="S1547:T1547">
    <cfRule type="cellIs" dxfId="17056" priority="27036" operator="lessThan">
      <formula>0</formula>
    </cfRule>
    <cfRule type="cellIs" dxfId="17055" priority="27037" operator="lessThan">
      <formula>0</formula>
    </cfRule>
  </conditionalFormatting>
  <conditionalFormatting sqref="U1547">
    <cfRule type="expression" dxfId="17054" priority="27035">
      <formula>$I1547=0</formula>
    </cfRule>
  </conditionalFormatting>
  <conditionalFormatting sqref="B1548">
    <cfRule type="expression" dxfId="17053" priority="27034">
      <formula>$I1548=0</formula>
    </cfRule>
  </conditionalFormatting>
  <conditionalFormatting sqref="F1548">
    <cfRule type="expression" dxfId="17052" priority="27033">
      <formula>$I1548=0</formula>
    </cfRule>
  </conditionalFormatting>
  <conditionalFormatting sqref="I1548">
    <cfRule type="expression" dxfId="17051" priority="27032">
      <formula>$I1548=0</formula>
    </cfRule>
  </conditionalFormatting>
  <conditionalFormatting sqref="K1548">
    <cfRule type="expression" dxfId="17050" priority="27031">
      <formula>$I1548=0</formula>
    </cfRule>
  </conditionalFormatting>
  <conditionalFormatting sqref="M1548">
    <cfRule type="expression" dxfId="17049" priority="27030">
      <formula>$I1548=0</formula>
    </cfRule>
  </conditionalFormatting>
  <conditionalFormatting sqref="Q1548">
    <cfRule type="expression" dxfId="17048" priority="27029">
      <formula>$I1548=0</formula>
    </cfRule>
  </conditionalFormatting>
  <conditionalFormatting sqref="U1548">
    <cfRule type="expression" dxfId="17047" priority="27028">
      <formula>$I1548=0</formula>
    </cfRule>
  </conditionalFormatting>
  <conditionalFormatting sqref="B1549">
    <cfRule type="expression" dxfId="17046" priority="27024">
      <formula>$I1549=0</formula>
    </cfRule>
  </conditionalFormatting>
  <conditionalFormatting sqref="C1549:E1549">
    <cfRule type="expression" dxfId="17045" priority="27023">
      <formula>$I1549=0</formula>
    </cfRule>
  </conditionalFormatting>
  <conditionalFormatting sqref="D1549:E1549">
    <cfRule type="cellIs" dxfId="17044" priority="27021" operator="lessThan">
      <formula>0</formula>
    </cfRule>
    <cfRule type="cellIs" dxfId="17043" priority="27022" operator="lessThan">
      <formula>0</formula>
    </cfRule>
  </conditionalFormatting>
  <conditionalFormatting sqref="F1549">
    <cfRule type="expression" dxfId="17042" priority="27020">
      <formula>$I1549=0</formula>
    </cfRule>
  </conditionalFormatting>
  <conditionalFormatting sqref="G1549:H1549">
    <cfRule type="cellIs" dxfId="17041" priority="27017" operator="lessThan">
      <formula>0</formula>
    </cfRule>
    <cfRule type="cellIs" dxfId="17040" priority="27018" operator="lessThan">
      <formula>0</formula>
    </cfRule>
  </conditionalFormatting>
  <conditionalFormatting sqref="I1549">
    <cfRule type="expression" dxfId="17039" priority="27016">
      <formula>$I1549=0</formula>
    </cfRule>
  </conditionalFormatting>
  <conditionalFormatting sqref="J1549">
    <cfRule type="expression" dxfId="17038" priority="27015">
      <formula>$I1549=0</formula>
    </cfRule>
  </conditionalFormatting>
  <conditionalFormatting sqref="K1549">
    <cfRule type="expression" dxfId="17037" priority="27012">
      <formula>$I1549=0</formula>
    </cfRule>
  </conditionalFormatting>
  <conditionalFormatting sqref="M1549">
    <cfRule type="expression" dxfId="17036" priority="27008">
      <formula>$I1549=0</formula>
    </cfRule>
  </conditionalFormatting>
  <conditionalFormatting sqref="N1549:P1549">
    <cfRule type="expression" dxfId="17035" priority="27007">
      <formula>$I1549=0</formula>
    </cfRule>
  </conditionalFormatting>
  <conditionalFormatting sqref="O1549:P1549">
    <cfRule type="cellIs" dxfId="17034" priority="27005" operator="lessThan">
      <formula>0</formula>
    </cfRule>
    <cfRule type="cellIs" dxfId="17033" priority="27006" operator="lessThan">
      <formula>0</formula>
    </cfRule>
  </conditionalFormatting>
  <conditionalFormatting sqref="Q1549">
    <cfRule type="expression" dxfId="17032" priority="27004">
      <formula>$I1549=0</formula>
    </cfRule>
  </conditionalFormatting>
  <conditionalFormatting sqref="R1549:T1549">
    <cfRule type="expression" dxfId="17031" priority="27003">
      <formula>$I1549=0</formula>
    </cfRule>
  </conditionalFormatting>
  <conditionalFormatting sqref="S1549:T1549">
    <cfRule type="cellIs" dxfId="17030" priority="27001" operator="lessThan">
      <formula>0</formula>
    </cfRule>
    <cfRule type="cellIs" dxfId="17029" priority="27002" operator="lessThan">
      <formula>0</formula>
    </cfRule>
  </conditionalFormatting>
  <conditionalFormatting sqref="U1549">
    <cfRule type="expression" dxfId="17028" priority="27000">
      <formula>$I1549=0</formula>
    </cfRule>
  </conditionalFormatting>
  <conditionalFormatting sqref="B1550">
    <cfRule type="expression" dxfId="17027" priority="26999">
      <formula>$I1550=0</formula>
    </cfRule>
  </conditionalFormatting>
  <conditionalFormatting sqref="F1550">
    <cfRule type="expression" dxfId="17026" priority="26998">
      <formula>$I1550=0</formula>
    </cfRule>
  </conditionalFormatting>
  <conditionalFormatting sqref="I1550">
    <cfRule type="expression" dxfId="17025" priority="26997">
      <formula>$I1550=0</formula>
    </cfRule>
  </conditionalFormatting>
  <conditionalFormatting sqref="K1550">
    <cfRule type="expression" dxfId="17024" priority="26996">
      <formula>$I1550=0</formula>
    </cfRule>
  </conditionalFormatting>
  <conditionalFormatting sqref="M1550">
    <cfRule type="expression" dxfId="17023" priority="26995">
      <formula>$I1550=0</formula>
    </cfRule>
  </conditionalFormatting>
  <conditionalFormatting sqref="Q1550">
    <cfRule type="expression" dxfId="17022" priority="26994">
      <formula>$I1550=0</formula>
    </cfRule>
  </conditionalFormatting>
  <conditionalFormatting sqref="U1550">
    <cfRule type="expression" dxfId="17021" priority="26993">
      <formula>$I1550=0</formula>
    </cfRule>
  </conditionalFormatting>
  <conditionalFormatting sqref="B1551">
    <cfRule type="expression" dxfId="17020" priority="26989">
      <formula>$I1551=0</formula>
    </cfRule>
  </conditionalFormatting>
  <conditionalFormatting sqref="C1551:E1551">
    <cfRule type="expression" dxfId="17019" priority="26988">
      <formula>$I1551=0</formula>
    </cfRule>
  </conditionalFormatting>
  <conditionalFormatting sqref="D1551:E1551">
    <cfRule type="cellIs" dxfId="17018" priority="26986" operator="lessThan">
      <formula>0</formula>
    </cfRule>
    <cfRule type="cellIs" dxfId="17017" priority="26987" operator="lessThan">
      <formula>0</formula>
    </cfRule>
  </conditionalFormatting>
  <conditionalFormatting sqref="F1551">
    <cfRule type="expression" dxfId="17016" priority="26985">
      <formula>$I1551=0</formula>
    </cfRule>
  </conditionalFormatting>
  <conditionalFormatting sqref="G1551:H1551">
    <cfRule type="cellIs" dxfId="17015" priority="26982" operator="lessThan">
      <formula>0</formula>
    </cfRule>
    <cfRule type="cellIs" dxfId="17014" priority="26983" operator="lessThan">
      <formula>0</formula>
    </cfRule>
  </conditionalFormatting>
  <conditionalFormatting sqref="I1551">
    <cfRule type="expression" dxfId="17013" priority="26981">
      <formula>$I1551=0</formula>
    </cfRule>
  </conditionalFormatting>
  <conditionalFormatting sqref="J1551">
    <cfRule type="expression" dxfId="17012" priority="26980">
      <formula>$I1551=0</formula>
    </cfRule>
  </conditionalFormatting>
  <conditionalFormatting sqref="K1551">
    <cfRule type="expression" dxfId="17011" priority="26977">
      <formula>$I1551=0</formula>
    </cfRule>
  </conditionalFormatting>
  <conditionalFormatting sqref="M1551">
    <cfRule type="expression" dxfId="17010" priority="26973">
      <formula>$I1551=0</formula>
    </cfRule>
  </conditionalFormatting>
  <conditionalFormatting sqref="N1551:P1551">
    <cfRule type="expression" dxfId="17009" priority="26972">
      <formula>$I1551=0</formula>
    </cfRule>
  </conditionalFormatting>
  <conditionalFormatting sqref="O1551:P1551">
    <cfRule type="cellIs" dxfId="17008" priority="26970" operator="lessThan">
      <formula>0</formula>
    </cfRule>
    <cfRule type="cellIs" dxfId="17007" priority="26971" operator="lessThan">
      <formula>0</formula>
    </cfRule>
  </conditionalFormatting>
  <conditionalFormatting sqref="Q1551">
    <cfRule type="expression" dxfId="17006" priority="26969">
      <formula>$I1551=0</formula>
    </cfRule>
  </conditionalFormatting>
  <conditionalFormatting sqref="R1551:T1551">
    <cfRule type="expression" dxfId="17005" priority="26968">
      <formula>$I1551=0</formula>
    </cfRule>
  </conditionalFormatting>
  <conditionalFormatting sqref="S1551:T1551">
    <cfRule type="cellIs" dxfId="17004" priority="26966" operator="lessThan">
      <formula>0</formula>
    </cfRule>
    <cfRule type="cellIs" dxfId="17003" priority="26967" operator="lessThan">
      <formula>0</formula>
    </cfRule>
  </conditionalFormatting>
  <conditionalFormatting sqref="U1551">
    <cfRule type="expression" dxfId="17002" priority="26965">
      <formula>$I1551=0</formula>
    </cfRule>
  </conditionalFormatting>
  <conditionalFormatting sqref="B1552">
    <cfRule type="expression" dxfId="17001" priority="26964">
      <formula>$I1552=0</formula>
    </cfRule>
  </conditionalFormatting>
  <conditionalFormatting sqref="F1552">
    <cfRule type="expression" dxfId="17000" priority="26963">
      <formula>$I1552=0</formula>
    </cfRule>
  </conditionalFormatting>
  <conditionalFormatting sqref="I1552">
    <cfRule type="expression" dxfId="16999" priority="26962">
      <formula>$I1552=0</formula>
    </cfRule>
  </conditionalFormatting>
  <conditionalFormatting sqref="K1552">
    <cfRule type="expression" dxfId="16998" priority="26961">
      <formula>$I1552=0</formula>
    </cfRule>
  </conditionalFormatting>
  <conditionalFormatting sqref="M1552">
    <cfRule type="expression" dxfId="16997" priority="26960">
      <formula>$I1552=0</formula>
    </cfRule>
  </conditionalFormatting>
  <conditionalFormatting sqref="Q1552">
    <cfRule type="expression" dxfId="16996" priority="26959">
      <formula>$I1552=0</formula>
    </cfRule>
  </conditionalFormatting>
  <conditionalFormatting sqref="U1552">
    <cfRule type="expression" dxfId="16995" priority="26958">
      <formula>$I1552=0</formula>
    </cfRule>
  </conditionalFormatting>
  <conditionalFormatting sqref="B1553">
    <cfRule type="expression" dxfId="16994" priority="26954">
      <formula>$I1553=0</formula>
    </cfRule>
  </conditionalFormatting>
  <conditionalFormatting sqref="C1553:E1553">
    <cfRule type="expression" dxfId="16993" priority="26953">
      <formula>$I1553=0</formula>
    </cfRule>
  </conditionalFormatting>
  <conditionalFormatting sqref="D1553:E1553">
    <cfRule type="cellIs" dxfId="16992" priority="26951" operator="lessThan">
      <formula>0</formula>
    </cfRule>
    <cfRule type="cellIs" dxfId="16991" priority="26952" operator="lessThan">
      <formula>0</formula>
    </cfRule>
  </conditionalFormatting>
  <conditionalFormatting sqref="F1553">
    <cfRule type="expression" dxfId="16990" priority="26950">
      <formula>$I1553=0</formula>
    </cfRule>
  </conditionalFormatting>
  <conditionalFormatting sqref="G1553:H1553">
    <cfRule type="cellIs" dxfId="16989" priority="26947" operator="lessThan">
      <formula>0</formula>
    </cfRule>
    <cfRule type="cellIs" dxfId="16988" priority="26948" operator="lessThan">
      <formula>0</formula>
    </cfRule>
  </conditionalFormatting>
  <conditionalFormatting sqref="I1553">
    <cfRule type="expression" dxfId="16987" priority="26946">
      <formula>$I1553=0</formula>
    </cfRule>
  </conditionalFormatting>
  <conditionalFormatting sqref="J1553">
    <cfRule type="expression" dxfId="16986" priority="26945">
      <formula>$I1553=0</formula>
    </cfRule>
  </conditionalFormatting>
  <conditionalFormatting sqref="K1553">
    <cfRule type="expression" dxfId="16985" priority="26942">
      <formula>$I1553=0</formula>
    </cfRule>
  </conditionalFormatting>
  <conditionalFormatting sqref="M1553">
    <cfRule type="expression" dxfId="16984" priority="26938">
      <formula>$I1553=0</formula>
    </cfRule>
  </conditionalFormatting>
  <conditionalFormatting sqref="N1553:P1553">
    <cfRule type="expression" dxfId="16983" priority="26937">
      <formula>$I1553=0</formula>
    </cfRule>
  </conditionalFormatting>
  <conditionalFormatting sqref="O1553:P1553">
    <cfRule type="cellIs" dxfId="16982" priority="26935" operator="lessThan">
      <formula>0</formula>
    </cfRule>
    <cfRule type="cellIs" dxfId="16981" priority="26936" operator="lessThan">
      <formula>0</formula>
    </cfRule>
  </conditionalFormatting>
  <conditionalFormatting sqref="Q1553">
    <cfRule type="expression" dxfId="16980" priority="26934">
      <formula>$I1553=0</formula>
    </cfRule>
  </conditionalFormatting>
  <conditionalFormatting sqref="R1553:T1553">
    <cfRule type="expression" dxfId="16979" priority="26933">
      <formula>$I1553=0</formula>
    </cfRule>
  </conditionalFormatting>
  <conditionalFormatting sqref="S1553:T1553">
    <cfRule type="cellIs" dxfId="16978" priority="26931" operator="lessThan">
      <formula>0</formula>
    </cfRule>
    <cfRule type="cellIs" dxfId="16977" priority="26932" operator="lessThan">
      <formula>0</formula>
    </cfRule>
  </conditionalFormatting>
  <conditionalFormatting sqref="U1553">
    <cfRule type="expression" dxfId="16976" priority="26930">
      <formula>$I1553=0</formula>
    </cfRule>
  </conditionalFormatting>
  <conditionalFormatting sqref="B1554">
    <cfRule type="expression" dxfId="16975" priority="26929">
      <formula>$I1554=0</formula>
    </cfRule>
  </conditionalFormatting>
  <conditionalFormatting sqref="F1554">
    <cfRule type="expression" dxfId="16974" priority="26928">
      <formula>$I1554=0</formula>
    </cfRule>
  </conditionalFormatting>
  <conditionalFormatting sqref="I1554">
    <cfRule type="expression" dxfId="16973" priority="26927">
      <formula>$I1554=0</formula>
    </cfRule>
  </conditionalFormatting>
  <conditionalFormatting sqref="K1554">
    <cfRule type="expression" dxfId="16972" priority="26926">
      <formula>$I1554=0</formula>
    </cfRule>
  </conditionalFormatting>
  <conditionalFormatting sqref="M1554">
    <cfRule type="expression" dxfId="16971" priority="26925">
      <formula>$I1554=0</formula>
    </cfRule>
  </conditionalFormatting>
  <conditionalFormatting sqref="Q1554">
    <cfRule type="expression" dxfId="16970" priority="26924">
      <formula>$I1554=0</formula>
    </cfRule>
  </conditionalFormatting>
  <conditionalFormatting sqref="U1554">
    <cfRule type="expression" dxfId="16969" priority="26923">
      <formula>$I1554=0</formula>
    </cfRule>
  </conditionalFormatting>
  <conditionalFormatting sqref="B1555">
    <cfRule type="expression" dxfId="16968" priority="26919">
      <formula>$I1555=0</formula>
    </cfRule>
  </conditionalFormatting>
  <conditionalFormatting sqref="C1555:E1555">
    <cfRule type="expression" dxfId="16967" priority="26918">
      <formula>$I1555=0</formula>
    </cfRule>
  </conditionalFormatting>
  <conditionalFormatting sqref="D1555:E1555">
    <cfRule type="cellIs" dxfId="16966" priority="26916" operator="lessThan">
      <formula>0</formula>
    </cfRule>
    <cfRule type="cellIs" dxfId="16965" priority="26917" operator="lessThan">
      <formula>0</formula>
    </cfRule>
  </conditionalFormatting>
  <conditionalFormatting sqref="F1555">
    <cfRule type="expression" dxfId="16964" priority="26915">
      <formula>$I1555=0</formula>
    </cfRule>
  </conditionalFormatting>
  <conditionalFormatting sqref="G1555:H1555">
    <cfRule type="cellIs" dxfId="16963" priority="26912" operator="lessThan">
      <formula>0</formula>
    </cfRule>
    <cfRule type="cellIs" dxfId="16962" priority="26913" operator="lessThan">
      <formula>0</formula>
    </cfRule>
  </conditionalFormatting>
  <conditionalFormatting sqref="I1555">
    <cfRule type="expression" dxfId="16961" priority="26911">
      <formula>$I1555=0</formula>
    </cfRule>
  </conditionalFormatting>
  <conditionalFormatting sqref="J1555">
    <cfRule type="expression" dxfId="16960" priority="26910">
      <formula>$I1555=0</formula>
    </cfRule>
  </conditionalFormatting>
  <conditionalFormatting sqref="K1555">
    <cfRule type="expression" dxfId="16959" priority="26907">
      <formula>$I1555=0</formula>
    </cfRule>
  </conditionalFormatting>
  <conditionalFormatting sqref="M1555">
    <cfRule type="expression" dxfId="16958" priority="26903">
      <formula>$I1555=0</formula>
    </cfRule>
  </conditionalFormatting>
  <conditionalFormatting sqref="N1555:P1555">
    <cfRule type="expression" dxfId="16957" priority="26902">
      <formula>$I1555=0</formula>
    </cfRule>
  </conditionalFormatting>
  <conditionalFormatting sqref="O1555:P1555">
    <cfRule type="cellIs" dxfId="16956" priority="26900" operator="lessThan">
      <formula>0</formula>
    </cfRule>
    <cfRule type="cellIs" dxfId="16955" priority="26901" operator="lessThan">
      <formula>0</formula>
    </cfRule>
  </conditionalFormatting>
  <conditionalFormatting sqref="Q1555">
    <cfRule type="expression" dxfId="16954" priority="26899">
      <formula>$I1555=0</formula>
    </cfRule>
  </conditionalFormatting>
  <conditionalFormatting sqref="R1555:T1555">
    <cfRule type="expression" dxfId="16953" priority="26898">
      <formula>$I1555=0</formula>
    </cfRule>
  </conditionalFormatting>
  <conditionalFormatting sqref="S1555:T1555">
    <cfRule type="cellIs" dxfId="16952" priority="26896" operator="lessThan">
      <formula>0</formula>
    </cfRule>
    <cfRule type="cellIs" dxfId="16951" priority="26897" operator="lessThan">
      <formula>0</formula>
    </cfRule>
  </conditionalFormatting>
  <conditionalFormatting sqref="U1555">
    <cfRule type="expression" dxfId="16950" priority="26895">
      <formula>$I1555=0</formula>
    </cfRule>
  </conditionalFormatting>
  <conditionalFormatting sqref="B1556">
    <cfRule type="expression" dxfId="16949" priority="26894">
      <formula>$I1556=0</formula>
    </cfRule>
  </conditionalFormatting>
  <conditionalFormatting sqref="F1556">
    <cfRule type="expression" dxfId="16948" priority="26893">
      <formula>$I1556=0</formula>
    </cfRule>
  </conditionalFormatting>
  <conditionalFormatting sqref="I1556">
    <cfRule type="expression" dxfId="16947" priority="26892">
      <formula>$I1556=0</formula>
    </cfRule>
  </conditionalFormatting>
  <conditionalFormatting sqref="K1556">
    <cfRule type="expression" dxfId="16946" priority="26891">
      <formula>$I1556=0</formula>
    </cfRule>
  </conditionalFormatting>
  <conditionalFormatting sqref="M1556">
    <cfRule type="expression" dxfId="16945" priority="26890">
      <formula>$I1556=0</formula>
    </cfRule>
  </conditionalFormatting>
  <conditionalFormatting sqref="Q1556">
    <cfRule type="expression" dxfId="16944" priority="26889">
      <formula>$I1556=0</formula>
    </cfRule>
  </conditionalFormatting>
  <conditionalFormatting sqref="U1556">
    <cfRule type="expression" dxfId="16943" priority="26888">
      <formula>$I1556=0</formula>
    </cfRule>
  </conditionalFormatting>
  <conditionalFormatting sqref="B1557">
    <cfRule type="expression" dxfId="16942" priority="26884">
      <formula>$I1557=0</formula>
    </cfRule>
  </conditionalFormatting>
  <conditionalFormatting sqref="C1557:E1557">
    <cfRule type="expression" dxfId="16941" priority="26883">
      <formula>$I1557=0</formula>
    </cfRule>
  </conditionalFormatting>
  <conditionalFormatting sqref="D1557:E1557">
    <cfRule type="cellIs" dxfId="16940" priority="26881" operator="lessThan">
      <formula>0</formula>
    </cfRule>
    <cfRule type="cellIs" dxfId="16939" priority="26882" operator="lessThan">
      <formula>0</formula>
    </cfRule>
  </conditionalFormatting>
  <conditionalFormatting sqref="F1557">
    <cfRule type="expression" dxfId="16938" priority="26880">
      <formula>$I1557=0</formula>
    </cfRule>
  </conditionalFormatting>
  <conditionalFormatting sqref="G1557:H1557">
    <cfRule type="cellIs" dxfId="16937" priority="26877" operator="lessThan">
      <formula>0</formula>
    </cfRule>
    <cfRule type="cellIs" dxfId="16936" priority="26878" operator="lessThan">
      <formula>0</formula>
    </cfRule>
  </conditionalFormatting>
  <conditionalFormatting sqref="I1557">
    <cfRule type="expression" dxfId="16935" priority="26876">
      <formula>$I1557=0</formula>
    </cfRule>
  </conditionalFormatting>
  <conditionalFormatting sqref="J1557">
    <cfRule type="expression" dxfId="16934" priority="26875">
      <formula>$I1557=0</formula>
    </cfRule>
  </conditionalFormatting>
  <conditionalFormatting sqref="K1557">
    <cfRule type="expression" dxfId="16933" priority="26872">
      <formula>$I1557=0</formula>
    </cfRule>
  </conditionalFormatting>
  <conditionalFormatting sqref="M1557">
    <cfRule type="expression" dxfId="16932" priority="26868">
      <formula>$I1557=0</formula>
    </cfRule>
  </conditionalFormatting>
  <conditionalFormatting sqref="N1557:P1557">
    <cfRule type="expression" dxfId="16931" priority="26867">
      <formula>$I1557=0</formula>
    </cfRule>
  </conditionalFormatting>
  <conditionalFormatting sqref="O1557:P1557">
    <cfRule type="cellIs" dxfId="16930" priority="26865" operator="lessThan">
      <formula>0</formula>
    </cfRule>
    <cfRule type="cellIs" dxfId="16929" priority="26866" operator="lessThan">
      <formula>0</formula>
    </cfRule>
  </conditionalFormatting>
  <conditionalFormatting sqref="Q1557">
    <cfRule type="expression" dxfId="16928" priority="26864">
      <formula>$I1557=0</formula>
    </cfRule>
  </conditionalFormatting>
  <conditionalFormatting sqref="R1557:T1557">
    <cfRule type="expression" dxfId="16927" priority="26863">
      <formula>$I1557=0</formula>
    </cfRule>
  </conditionalFormatting>
  <conditionalFormatting sqref="S1557:T1557">
    <cfRule type="cellIs" dxfId="16926" priority="26861" operator="lessThan">
      <formula>0</formula>
    </cfRule>
    <cfRule type="cellIs" dxfId="16925" priority="26862" operator="lessThan">
      <formula>0</formula>
    </cfRule>
  </conditionalFormatting>
  <conditionalFormatting sqref="U1557">
    <cfRule type="expression" dxfId="16924" priority="26860">
      <formula>$I1557=0</formula>
    </cfRule>
  </conditionalFormatting>
  <conditionalFormatting sqref="B1558">
    <cfRule type="expression" dxfId="16923" priority="26859">
      <formula>$I1558=0</formula>
    </cfRule>
  </conditionalFormatting>
  <conditionalFormatting sqref="F1558">
    <cfRule type="expression" dxfId="16922" priority="26858">
      <formula>$I1558=0</formula>
    </cfRule>
  </conditionalFormatting>
  <conditionalFormatting sqref="I1558">
    <cfRule type="expression" dxfId="16921" priority="26857">
      <formula>$I1558=0</formula>
    </cfRule>
  </conditionalFormatting>
  <conditionalFormatting sqref="K1558">
    <cfRule type="expression" dxfId="16920" priority="26856">
      <formula>$I1558=0</formula>
    </cfRule>
  </conditionalFormatting>
  <conditionalFormatting sqref="M1558">
    <cfRule type="expression" dxfId="16919" priority="26855">
      <formula>$I1558=0</formula>
    </cfRule>
  </conditionalFormatting>
  <conditionalFormatting sqref="Q1558">
    <cfRule type="expression" dxfId="16918" priority="26854">
      <formula>$I1558=0</formula>
    </cfRule>
  </conditionalFormatting>
  <conditionalFormatting sqref="U1558">
    <cfRule type="expression" dxfId="16917" priority="26853">
      <formula>$I1558=0</formula>
    </cfRule>
  </conditionalFormatting>
  <conditionalFormatting sqref="B1559">
    <cfRule type="expression" dxfId="16916" priority="26849">
      <formula>$I1559=0</formula>
    </cfRule>
  </conditionalFormatting>
  <conditionalFormatting sqref="C1559:E1559">
    <cfRule type="expression" dxfId="16915" priority="26848">
      <formula>$I1559=0</formula>
    </cfRule>
  </conditionalFormatting>
  <conditionalFormatting sqref="D1559:E1559">
    <cfRule type="cellIs" dxfId="16914" priority="26846" operator="lessThan">
      <formula>0</formula>
    </cfRule>
    <cfRule type="cellIs" dxfId="16913" priority="26847" operator="lessThan">
      <formula>0</formula>
    </cfRule>
  </conditionalFormatting>
  <conditionalFormatting sqref="F1559">
    <cfRule type="expression" dxfId="16912" priority="26845">
      <formula>$I1559=0</formula>
    </cfRule>
  </conditionalFormatting>
  <conditionalFormatting sqref="G1559:H1559">
    <cfRule type="cellIs" dxfId="16911" priority="26842" operator="lessThan">
      <formula>0</formula>
    </cfRule>
    <cfRule type="cellIs" dxfId="16910" priority="26843" operator="lessThan">
      <formula>0</formula>
    </cfRule>
  </conditionalFormatting>
  <conditionalFormatting sqref="I1559">
    <cfRule type="expression" dxfId="16909" priority="26841">
      <formula>$I1559=0</formula>
    </cfRule>
  </conditionalFormatting>
  <conditionalFormatting sqref="J1559">
    <cfRule type="expression" dxfId="16908" priority="26840">
      <formula>$I1559=0</formula>
    </cfRule>
  </conditionalFormatting>
  <conditionalFormatting sqref="K1559">
    <cfRule type="expression" dxfId="16907" priority="26837">
      <formula>$I1559=0</formula>
    </cfRule>
  </conditionalFormatting>
  <conditionalFormatting sqref="M1559">
    <cfRule type="expression" dxfId="16906" priority="26833">
      <formula>$I1559=0</formula>
    </cfRule>
  </conditionalFormatting>
  <conditionalFormatting sqref="N1559:P1559">
    <cfRule type="expression" dxfId="16905" priority="26832">
      <formula>$I1559=0</formula>
    </cfRule>
  </conditionalFormatting>
  <conditionalFormatting sqref="O1559:P1559">
    <cfRule type="cellIs" dxfId="16904" priority="26830" operator="lessThan">
      <formula>0</formula>
    </cfRule>
    <cfRule type="cellIs" dxfId="16903" priority="26831" operator="lessThan">
      <formula>0</formula>
    </cfRule>
  </conditionalFormatting>
  <conditionalFormatting sqref="Q1559">
    <cfRule type="expression" dxfId="16902" priority="26829">
      <formula>$I1559=0</formula>
    </cfRule>
  </conditionalFormatting>
  <conditionalFormatting sqref="R1559:T1559">
    <cfRule type="expression" dxfId="16901" priority="26828">
      <formula>$I1559=0</formula>
    </cfRule>
  </conditionalFormatting>
  <conditionalFormatting sqref="S1559:T1559">
    <cfRule type="cellIs" dxfId="16900" priority="26826" operator="lessThan">
      <formula>0</formula>
    </cfRule>
    <cfRule type="cellIs" dxfId="16899" priority="26827" operator="lessThan">
      <formula>0</formula>
    </cfRule>
  </conditionalFormatting>
  <conditionalFormatting sqref="U1559">
    <cfRule type="expression" dxfId="16898" priority="26825">
      <formula>$I1559=0</formula>
    </cfRule>
  </conditionalFormatting>
  <conditionalFormatting sqref="B1560">
    <cfRule type="expression" dxfId="16897" priority="26824">
      <formula>$I1560=0</formula>
    </cfRule>
  </conditionalFormatting>
  <conditionalFormatting sqref="F1560">
    <cfRule type="expression" dxfId="16896" priority="26823">
      <formula>$I1560=0</formula>
    </cfRule>
  </conditionalFormatting>
  <conditionalFormatting sqref="I1560">
    <cfRule type="expression" dxfId="16895" priority="26822">
      <formula>$I1560=0</formula>
    </cfRule>
  </conditionalFormatting>
  <conditionalFormatting sqref="K1560">
    <cfRule type="expression" dxfId="16894" priority="26821">
      <formula>$I1560=0</formula>
    </cfRule>
  </conditionalFormatting>
  <conditionalFormatting sqref="M1560">
    <cfRule type="expression" dxfId="16893" priority="26820">
      <formula>$I1560=0</formula>
    </cfRule>
  </conditionalFormatting>
  <conditionalFormatting sqref="Q1560">
    <cfRule type="expression" dxfId="16892" priority="26819">
      <formula>$I1560=0</formula>
    </cfRule>
  </conditionalFormatting>
  <conditionalFormatting sqref="U1560">
    <cfRule type="expression" dxfId="16891" priority="26818">
      <formula>$I1560=0</formula>
    </cfRule>
  </conditionalFormatting>
  <conditionalFormatting sqref="B1561">
    <cfRule type="expression" dxfId="16890" priority="26814">
      <formula>$I1561=0</formula>
    </cfRule>
  </conditionalFormatting>
  <conditionalFormatting sqref="C1561:E1561">
    <cfRule type="expression" dxfId="16889" priority="26813">
      <formula>$I1561=0</formula>
    </cfRule>
  </conditionalFormatting>
  <conditionalFormatting sqref="D1561:E1561">
    <cfRule type="cellIs" dxfId="16888" priority="26811" operator="lessThan">
      <formula>0</formula>
    </cfRule>
    <cfRule type="cellIs" dxfId="16887" priority="26812" operator="lessThan">
      <formula>0</formula>
    </cfRule>
  </conditionalFormatting>
  <conditionalFormatting sqref="F1561">
    <cfRule type="expression" dxfId="16886" priority="26810">
      <formula>$I1561=0</formula>
    </cfRule>
  </conditionalFormatting>
  <conditionalFormatting sqref="G1561:H1561">
    <cfRule type="cellIs" dxfId="16885" priority="26807" operator="lessThan">
      <formula>0</formula>
    </cfRule>
    <cfRule type="cellIs" dxfId="16884" priority="26808" operator="lessThan">
      <formula>0</formula>
    </cfRule>
  </conditionalFormatting>
  <conditionalFormatting sqref="I1561">
    <cfRule type="expression" dxfId="16883" priority="26806">
      <formula>$I1561=0</formula>
    </cfRule>
  </conditionalFormatting>
  <conditionalFormatting sqref="J1561">
    <cfRule type="expression" dxfId="16882" priority="26805">
      <formula>$I1561=0</formula>
    </cfRule>
  </conditionalFormatting>
  <conditionalFormatting sqref="K1561">
    <cfRule type="expression" dxfId="16881" priority="26802">
      <formula>$I1561=0</formula>
    </cfRule>
  </conditionalFormatting>
  <conditionalFormatting sqref="M1561">
    <cfRule type="expression" dxfId="16880" priority="26798">
      <formula>$I1561=0</formula>
    </cfRule>
  </conditionalFormatting>
  <conditionalFormatting sqref="N1561:P1561">
    <cfRule type="expression" dxfId="16879" priority="26797">
      <formula>$I1561=0</formula>
    </cfRule>
  </conditionalFormatting>
  <conditionalFormatting sqref="O1561:P1561">
    <cfRule type="cellIs" dxfId="16878" priority="26795" operator="lessThan">
      <formula>0</formula>
    </cfRule>
    <cfRule type="cellIs" dxfId="16877" priority="26796" operator="lessThan">
      <formula>0</formula>
    </cfRule>
  </conditionalFormatting>
  <conditionalFormatting sqref="Q1561">
    <cfRule type="expression" dxfId="16876" priority="26794">
      <formula>$I1561=0</formula>
    </cfRule>
  </conditionalFormatting>
  <conditionalFormatting sqref="R1561:T1561">
    <cfRule type="expression" dxfId="16875" priority="26793">
      <formula>$I1561=0</formula>
    </cfRule>
  </conditionalFormatting>
  <conditionalFormatting sqref="S1561:T1561">
    <cfRule type="cellIs" dxfId="16874" priority="26791" operator="lessThan">
      <formula>0</formula>
    </cfRule>
    <cfRule type="cellIs" dxfId="16873" priority="26792" operator="lessThan">
      <formula>0</formula>
    </cfRule>
  </conditionalFormatting>
  <conditionalFormatting sqref="U1561">
    <cfRule type="expression" dxfId="16872" priority="26790">
      <formula>$I1561=0</formula>
    </cfRule>
  </conditionalFormatting>
  <conditionalFormatting sqref="B1562">
    <cfRule type="expression" dxfId="16871" priority="26789">
      <formula>$I1562=0</formula>
    </cfRule>
  </conditionalFormatting>
  <conditionalFormatting sqref="F1562">
    <cfRule type="expression" dxfId="16870" priority="26788">
      <formula>$I1562=0</formula>
    </cfRule>
  </conditionalFormatting>
  <conditionalFormatting sqref="I1562">
    <cfRule type="expression" dxfId="16869" priority="26787">
      <formula>$I1562=0</formula>
    </cfRule>
  </conditionalFormatting>
  <conditionalFormatting sqref="K1562">
    <cfRule type="expression" dxfId="16868" priority="26786">
      <formula>$I1562=0</formula>
    </cfRule>
  </conditionalFormatting>
  <conditionalFormatting sqref="M1562">
    <cfRule type="expression" dxfId="16867" priority="26785">
      <formula>$I1562=0</formula>
    </cfRule>
  </conditionalFormatting>
  <conditionalFormatting sqref="Q1562">
    <cfRule type="expression" dxfId="16866" priority="26784">
      <formula>$I1562=0</formula>
    </cfRule>
  </conditionalFormatting>
  <conditionalFormatting sqref="U1562">
    <cfRule type="expression" dxfId="16865" priority="26783">
      <formula>$I1562=0</formula>
    </cfRule>
  </conditionalFormatting>
  <conditionalFormatting sqref="B1563">
    <cfRule type="expression" dxfId="16864" priority="26779">
      <formula>$I1563=0</formula>
    </cfRule>
  </conditionalFormatting>
  <conditionalFormatting sqref="C1563:E1563">
    <cfRule type="expression" dxfId="16863" priority="26778">
      <formula>$I1563=0</formula>
    </cfRule>
  </conditionalFormatting>
  <conditionalFormatting sqref="D1563:E1563">
    <cfRule type="cellIs" dxfId="16862" priority="26776" operator="lessThan">
      <formula>0</formula>
    </cfRule>
    <cfRule type="cellIs" dxfId="16861" priority="26777" operator="lessThan">
      <formula>0</formula>
    </cfRule>
  </conditionalFormatting>
  <conditionalFormatting sqref="F1563">
    <cfRule type="expression" dxfId="16860" priority="26775">
      <formula>$I1563=0</formula>
    </cfRule>
  </conditionalFormatting>
  <conditionalFormatting sqref="G1563:H1563">
    <cfRule type="cellIs" dxfId="16859" priority="26772" operator="lessThan">
      <formula>0</formula>
    </cfRule>
    <cfRule type="cellIs" dxfId="16858" priority="26773" operator="lessThan">
      <formula>0</formula>
    </cfRule>
  </conditionalFormatting>
  <conditionalFormatting sqref="I1563">
    <cfRule type="expression" dxfId="16857" priority="26771">
      <formula>$I1563=0</formula>
    </cfRule>
  </conditionalFormatting>
  <conditionalFormatting sqref="J1563">
    <cfRule type="expression" dxfId="16856" priority="26770">
      <formula>$I1563=0</formula>
    </cfRule>
  </conditionalFormatting>
  <conditionalFormatting sqref="K1563">
    <cfRule type="expression" dxfId="16855" priority="26767">
      <formula>$I1563=0</formula>
    </cfRule>
  </conditionalFormatting>
  <conditionalFormatting sqref="M1563">
    <cfRule type="expression" dxfId="16854" priority="26763">
      <formula>$I1563=0</formula>
    </cfRule>
  </conditionalFormatting>
  <conditionalFormatting sqref="N1563:P1563">
    <cfRule type="expression" dxfId="16853" priority="26762">
      <formula>$I1563=0</formula>
    </cfRule>
  </conditionalFormatting>
  <conditionalFormatting sqref="O1563:P1563">
    <cfRule type="cellIs" dxfId="16852" priority="26760" operator="lessThan">
      <formula>0</formula>
    </cfRule>
    <cfRule type="cellIs" dxfId="16851" priority="26761" operator="lessThan">
      <formula>0</formula>
    </cfRule>
  </conditionalFormatting>
  <conditionalFormatting sqref="Q1563">
    <cfRule type="expression" dxfId="16850" priority="26759">
      <formula>$I1563=0</formula>
    </cfRule>
  </conditionalFormatting>
  <conditionalFormatting sqref="R1563:T1563">
    <cfRule type="expression" dxfId="16849" priority="26758">
      <formula>$I1563=0</formula>
    </cfRule>
  </conditionalFormatting>
  <conditionalFormatting sqref="S1563:T1563">
    <cfRule type="cellIs" dxfId="16848" priority="26756" operator="lessThan">
      <formula>0</formula>
    </cfRule>
    <cfRule type="cellIs" dxfId="16847" priority="26757" operator="lessThan">
      <formula>0</formula>
    </cfRule>
  </conditionalFormatting>
  <conditionalFormatting sqref="U1563">
    <cfRule type="expression" dxfId="16846" priority="26755">
      <formula>$I1563=0</formula>
    </cfRule>
  </conditionalFormatting>
  <conditionalFormatting sqref="B1564">
    <cfRule type="expression" dxfId="16845" priority="26754">
      <formula>$I1564=0</formula>
    </cfRule>
  </conditionalFormatting>
  <conditionalFormatting sqref="F1564">
    <cfRule type="expression" dxfId="16844" priority="26753">
      <formula>$I1564=0</formula>
    </cfRule>
  </conditionalFormatting>
  <conditionalFormatting sqref="I1564">
    <cfRule type="expression" dxfId="16843" priority="26752">
      <formula>$I1564=0</formula>
    </cfRule>
  </conditionalFormatting>
  <conditionalFormatting sqref="K1564">
    <cfRule type="expression" dxfId="16842" priority="26751">
      <formula>$I1564=0</formula>
    </cfRule>
  </conditionalFormatting>
  <conditionalFormatting sqref="M1564">
    <cfRule type="expression" dxfId="16841" priority="26750">
      <formula>$I1564=0</formula>
    </cfRule>
  </conditionalFormatting>
  <conditionalFormatting sqref="Q1564">
    <cfRule type="expression" dxfId="16840" priority="26749">
      <formula>$I1564=0</formula>
    </cfRule>
  </conditionalFormatting>
  <conditionalFormatting sqref="U1564">
    <cfRule type="expression" dxfId="16839" priority="26748">
      <formula>$I1564=0</formula>
    </cfRule>
  </conditionalFormatting>
  <conditionalFormatting sqref="B1565">
    <cfRule type="expression" dxfId="16838" priority="26744">
      <formula>$I1565=0</formula>
    </cfRule>
  </conditionalFormatting>
  <conditionalFormatting sqref="C1565:E1565">
    <cfRule type="expression" dxfId="16837" priority="26743">
      <formula>$I1565=0</formula>
    </cfRule>
  </conditionalFormatting>
  <conditionalFormatting sqref="D1565:E1565">
    <cfRule type="cellIs" dxfId="16836" priority="26741" operator="lessThan">
      <formula>0</formula>
    </cfRule>
    <cfRule type="cellIs" dxfId="16835" priority="26742" operator="lessThan">
      <formula>0</formula>
    </cfRule>
  </conditionalFormatting>
  <conditionalFormatting sqref="F1565">
    <cfRule type="expression" dxfId="16834" priority="26740">
      <formula>$I1565=0</formula>
    </cfRule>
  </conditionalFormatting>
  <conditionalFormatting sqref="G1565:H1565">
    <cfRule type="cellIs" dxfId="16833" priority="26737" operator="lessThan">
      <formula>0</formula>
    </cfRule>
    <cfRule type="cellIs" dxfId="16832" priority="26738" operator="lessThan">
      <formula>0</formula>
    </cfRule>
  </conditionalFormatting>
  <conditionalFormatting sqref="I1565">
    <cfRule type="expression" dxfId="16831" priority="26736">
      <formula>$I1565=0</formula>
    </cfRule>
  </conditionalFormatting>
  <conditionalFormatting sqref="J1565">
    <cfRule type="expression" dxfId="16830" priority="26735">
      <formula>$I1565=0</formula>
    </cfRule>
  </conditionalFormatting>
  <conditionalFormatting sqref="K1565">
    <cfRule type="expression" dxfId="16829" priority="26732">
      <formula>$I1565=0</formula>
    </cfRule>
  </conditionalFormatting>
  <conditionalFormatting sqref="M1565">
    <cfRule type="expression" dxfId="16828" priority="26728">
      <formula>$I1565=0</formula>
    </cfRule>
  </conditionalFormatting>
  <conditionalFormatting sqref="N1565:P1565">
    <cfRule type="expression" dxfId="16827" priority="26727">
      <formula>$I1565=0</formula>
    </cfRule>
  </conditionalFormatting>
  <conditionalFormatting sqref="O1565:P1565">
    <cfRule type="cellIs" dxfId="16826" priority="26725" operator="lessThan">
      <formula>0</formula>
    </cfRule>
    <cfRule type="cellIs" dxfId="16825" priority="26726" operator="lessThan">
      <formula>0</formula>
    </cfRule>
  </conditionalFormatting>
  <conditionalFormatting sqref="Q1565">
    <cfRule type="expression" dxfId="16824" priority="26724">
      <formula>$I1565=0</formula>
    </cfRule>
  </conditionalFormatting>
  <conditionalFormatting sqref="R1565:T1565">
    <cfRule type="expression" dxfId="16823" priority="26723">
      <formula>$I1565=0</formula>
    </cfRule>
  </conditionalFormatting>
  <conditionalFormatting sqref="S1565:T1565">
    <cfRule type="cellIs" dxfId="16822" priority="26721" operator="lessThan">
      <formula>0</formula>
    </cfRule>
    <cfRule type="cellIs" dxfId="16821" priority="26722" operator="lessThan">
      <formula>0</formula>
    </cfRule>
  </conditionalFormatting>
  <conditionalFormatting sqref="U1565">
    <cfRule type="expression" dxfId="16820" priority="26720">
      <formula>$I1565=0</formula>
    </cfRule>
  </conditionalFormatting>
  <conditionalFormatting sqref="B1566">
    <cfRule type="expression" dxfId="16819" priority="26719">
      <formula>$I1566=0</formula>
    </cfRule>
  </conditionalFormatting>
  <conditionalFormatting sqref="F1566">
    <cfRule type="expression" dxfId="16818" priority="26718">
      <formula>$I1566=0</formula>
    </cfRule>
  </conditionalFormatting>
  <conditionalFormatting sqref="I1566">
    <cfRule type="expression" dxfId="16817" priority="26717">
      <formula>$I1566=0</formula>
    </cfRule>
  </conditionalFormatting>
  <conditionalFormatting sqref="K1566">
    <cfRule type="expression" dxfId="16816" priority="26716">
      <formula>$I1566=0</formula>
    </cfRule>
  </conditionalFormatting>
  <conditionalFormatting sqref="M1566">
    <cfRule type="expression" dxfId="16815" priority="26715">
      <formula>$I1566=0</formula>
    </cfRule>
  </conditionalFormatting>
  <conditionalFormatting sqref="Q1566">
    <cfRule type="expression" dxfId="16814" priority="26714">
      <formula>$I1566=0</formula>
    </cfRule>
  </conditionalFormatting>
  <conditionalFormatting sqref="U1566">
    <cfRule type="expression" dxfId="16813" priority="26713">
      <formula>$I1566=0</formula>
    </cfRule>
  </conditionalFormatting>
  <conditionalFormatting sqref="B1567">
    <cfRule type="expression" dxfId="16812" priority="26709">
      <formula>$I1567=0</formula>
    </cfRule>
  </conditionalFormatting>
  <conditionalFormatting sqref="C1567:E1567">
    <cfRule type="expression" dxfId="16811" priority="26708">
      <formula>$I1567=0</formula>
    </cfRule>
  </conditionalFormatting>
  <conditionalFormatting sqref="D1567:E1567">
    <cfRule type="cellIs" dxfId="16810" priority="26706" operator="lessThan">
      <formula>0</formula>
    </cfRule>
    <cfRule type="cellIs" dxfId="16809" priority="26707" operator="lessThan">
      <formula>0</formula>
    </cfRule>
  </conditionalFormatting>
  <conditionalFormatting sqref="F1567">
    <cfRule type="expression" dxfId="16808" priority="26705">
      <formula>$I1567=0</formula>
    </cfRule>
  </conditionalFormatting>
  <conditionalFormatting sqref="G1567:H1567">
    <cfRule type="cellIs" dxfId="16807" priority="26702" operator="lessThan">
      <formula>0</formula>
    </cfRule>
    <cfRule type="cellIs" dxfId="16806" priority="26703" operator="lessThan">
      <formula>0</formula>
    </cfRule>
  </conditionalFormatting>
  <conditionalFormatting sqref="I1567">
    <cfRule type="expression" dxfId="16805" priority="26701">
      <formula>$I1567=0</formula>
    </cfRule>
  </conditionalFormatting>
  <conditionalFormatting sqref="J1567">
    <cfRule type="expression" dxfId="16804" priority="26700">
      <formula>$I1567=0</formula>
    </cfRule>
  </conditionalFormatting>
  <conditionalFormatting sqref="K1567">
    <cfRule type="expression" dxfId="16803" priority="26697">
      <formula>$I1567=0</formula>
    </cfRule>
  </conditionalFormatting>
  <conditionalFormatting sqref="M1567">
    <cfRule type="expression" dxfId="16802" priority="26693">
      <formula>$I1567=0</formula>
    </cfRule>
  </conditionalFormatting>
  <conditionalFormatting sqref="N1567:P1567">
    <cfRule type="expression" dxfId="16801" priority="26692">
      <formula>$I1567=0</formula>
    </cfRule>
  </conditionalFormatting>
  <conditionalFormatting sqref="O1567:P1567">
    <cfRule type="cellIs" dxfId="16800" priority="26690" operator="lessThan">
      <formula>0</formula>
    </cfRule>
    <cfRule type="cellIs" dxfId="16799" priority="26691" operator="lessThan">
      <formula>0</formula>
    </cfRule>
  </conditionalFormatting>
  <conditionalFormatting sqref="Q1567">
    <cfRule type="expression" dxfId="16798" priority="26689">
      <formula>$I1567=0</formula>
    </cfRule>
  </conditionalFormatting>
  <conditionalFormatting sqref="R1567:T1567">
    <cfRule type="expression" dxfId="16797" priority="26688">
      <formula>$I1567=0</formula>
    </cfRule>
  </conditionalFormatting>
  <conditionalFormatting sqref="S1567:T1567">
    <cfRule type="cellIs" dxfId="16796" priority="26686" operator="lessThan">
      <formula>0</formula>
    </cfRule>
    <cfRule type="cellIs" dxfId="16795" priority="26687" operator="lessThan">
      <formula>0</formula>
    </cfRule>
  </conditionalFormatting>
  <conditionalFormatting sqref="U1567">
    <cfRule type="expression" dxfId="16794" priority="26685">
      <formula>$I1567=0</formula>
    </cfRule>
  </conditionalFormatting>
  <conditionalFormatting sqref="B1568">
    <cfRule type="expression" dxfId="16793" priority="26684">
      <formula>$I1568=0</formula>
    </cfRule>
  </conditionalFormatting>
  <conditionalFormatting sqref="F1568">
    <cfRule type="expression" dxfId="16792" priority="26683">
      <formula>$I1568=0</formula>
    </cfRule>
  </conditionalFormatting>
  <conditionalFormatting sqref="I1568">
    <cfRule type="expression" dxfId="16791" priority="26682">
      <formula>$I1568=0</formula>
    </cfRule>
  </conditionalFormatting>
  <conditionalFormatting sqref="K1568">
    <cfRule type="expression" dxfId="16790" priority="26681">
      <formula>$I1568=0</formula>
    </cfRule>
  </conditionalFormatting>
  <conditionalFormatting sqref="M1568">
    <cfRule type="expression" dxfId="16789" priority="26680">
      <formula>$I1568=0</formula>
    </cfRule>
  </conditionalFormatting>
  <conditionalFormatting sqref="Q1568">
    <cfRule type="expression" dxfId="16788" priority="26679">
      <formula>$I1568=0</formula>
    </cfRule>
  </conditionalFormatting>
  <conditionalFormatting sqref="U1568">
    <cfRule type="expression" dxfId="16787" priority="26678">
      <formula>$I1568=0</formula>
    </cfRule>
  </conditionalFormatting>
  <conditionalFormatting sqref="B1569">
    <cfRule type="expression" dxfId="16786" priority="26674">
      <formula>$I1569=0</formula>
    </cfRule>
  </conditionalFormatting>
  <conditionalFormatting sqref="C1569:E1569">
    <cfRule type="expression" dxfId="16785" priority="26673">
      <formula>$I1569=0</formula>
    </cfRule>
  </conditionalFormatting>
  <conditionalFormatting sqref="D1569:E1569">
    <cfRule type="cellIs" dxfId="16784" priority="26671" operator="lessThan">
      <formula>0</formula>
    </cfRule>
    <cfRule type="cellIs" dxfId="16783" priority="26672" operator="lessThan">
      <formula>0</formula>
    </cfRule>
  </conditionalFormatting>
  <conditionalFormatting sqref="F1569">
    <cfRule type="expression" dxfId="16782" priority="26670">
      <formula>$I1569=0</formula>
    </cfRule>
  </conditionalFormatting>
  <conditionalFormatting sqref="G1569:H1569">
    <cfRule type="cellIs" dxfId="16781" priority="26667" operator="lessThan">
      <formula>0</formula>
    </cfRule>
    <cfRule type="cellIs" dxfId="16780" priority="26668" operator="lessThan">
      <formula>0</formula>
    </cfRule>
  </conditionalFormatting>
  <conditionalFormatting sqref="I1569">
    <cfRule type="expression" dxfId="16779" priority="26666">
      <formula>$I1569=0</formula>
    </cfRule>
  </conditionalFormatting>
  <conditionalFormatting sqref="J1569">
    <cfRule type="expression" dxfId="16778" priority="26665">
      <formula>$I1569=0</formula>
    </cfRule>
  </conditionalFormatting>
  <conditionalFormatting sqref="K1569">
    <cfRule type="expression" dxfId="16777" priority="26662">
      <formula>$I1569=0</formula>
    </cfRule>
  </conditionalFormatting>
  <conditionalFormatting sqref="M1569">
    <cfRule type="expression" dxfId="16776" priority="26658">
      <formula>$I1569=0</formula>
    </cfRule>
  </conditionalFormatting>
  <conditionalFormatting sqref="N1569:P1569">
    <cfRule type="expression" dxfId="16775" priority="26657">
      <formula>$I1569=0</formula>
    </cfRule>
  </conditionalFormatting>
  <conditionalFormatting sqref="O1569:P1569">
    <cfRule type="cellIs" dxfId="16774" priority="26655" operator="lessThan">
      <formula>0</formula>
    </cfRule>
    <cfRule type="cellIs" dxfId="16773" priority="26656" operator="lessThan">
      <formula>0</formula>
    </cfRule>
  </conditionalFormatting>
  <conditionalFormatting sqref="Q1569">
    <cfRule type="expression" dxfId="16772" priority="26654">
      <formula>$I1569=0</formula>
    </cfRule>
  </conditionalFormatting>
  <conditionalFormatting sqref="R1569:T1569">
    <cfRule type="expression" dxfId="16771" priority="26653">
      <formula>$I1569=0</formula>
    </cfRule>
  </conditionalFormatting>
  <conditionalFormatting sqref="S1569:T1569">
    <cfRule type="cellIs" dxfId="16770" priority="26651" operator="lessThan">
      <formula>0</formula>
    </cfRule>
    <cfRule type="cellIs" dxfId="16769" priority="26652" operator="lessThan">
      <formula>0</formula>
    </cfRule>
  </conditionalFormatting>
  <conditionalFormatting sqref="U1569">
    <cfRule type="expression" dxfId="16768" priority="26650">
      <formula>$I1569=0</formula>
    </cfRule>
  </conditionalFormatting>
  <conditionalFormatting sqref="B1570">
    <cfRule type="expression" dxfId="16767" priority="26649">
      <formula>$I1570=0</formula>
    </cfRule>
  </conditionalFormatting>
  <conditionalFormatting sqref="F1570">
    <cfRule type="expression" dxfId="16766" priority="26648">
      <formula>$I1570=0</formula>
    </cfRule>
  </conditionalFormatting>
  <conditionalFormatting sqref="I1570">
    <cfRule type="expression" dxfId="16765" priority="26647">
      <formula>$I1570=0</formula>
    </cfRule>
  </conditionalFormatting>
  <conditionalFormatting sqref="K1570">
    <cfRule type="expression" dxfId="16764" priority="26646">
      <formula>$I1570=0</formula>
    </cfRule>
  </conditionalFormatting>
  <conditionalFormatting sqref="M1570">
    <cfRule type="expression" dxfId="16763" priority="26645">
      <formula>$I1570=0</formula>
    </cfRule>
  </conditionalFormatting>
  <conditionalFormatting sqref="Q1570">
    <cfRule type="expression" dxfId="16762" priority="26644">
      <formula>$I1570=0</formula>
    </cfRule>
  </conditionalFormatting>
  <conditionalFormatting sqref="U1570">
    <cfRule type="expression" dxfId="16761" priority="26643">
      <formula>$I1570=0</formula>
    </cfRule>
  </conditionalFormatting>
  <conditionalFormatting sqref="B1571">
    <cfRule type="expression" dxfId="16760" priority="26639">
      <formula>$I1571=0</formula>
    </cfRule>
  </conditionalFormatting>
  <conditionalFormatting sqref="C1571:E1571">
    <cfRule type="expression" dxfId="16759" priority="26638">
      <formula>$I1571=0</formula>
    </cfRule>
  </conditionalFormatting>
  <conditionalFormatting sqref="D1571:E1571">
    <cfRule type="cellIs" dxfId="16758" priority="26636" operator="lessThan">
      <formula>0</formula>
    </cfRule>
    <cfRule type="cellIs" dxfId="16757" priority="26637" operator="lessThan">
      <formula>0</formula>
    </cfRule>
  </conditionalFormatting>
  <conditionalFormatting sqref="F1571">
    <cfRule type="expression" dxfId="16756" priority="26635">
      <formula>$I1571=0</formula>
    </cfRule>
  </conditionalFormatting>
  <conditionalFormatting sqref="G1571:H1571">
    <cfRule type="cellIs" dxfId="16755" priority="26632" operator="lessThan">
      <formula>0</formula>
    </cfRule>
    <cfRule type="cellIs" dxfId="16754" priority="26633" operator="lessThan">
      <formula>0</formula>
    </cfRule>
  </conditionalFormatting>
  <conditionalFormatting sqref="I1571">
    <cfRule type="expression" dxfId="16753" priority="26631">
      <formula>$I1571=0</formula>
    </cfRule>
  </conditionalFormatting>
  <conditionalFormatting sqref="J1571">
    <cfRule type="expression" dxfId="16752" priority="26630">
      <formula>$I1571=0</formula>
    </cfRule>
  </conditionalFormatting>
  <conditionalFormatting sqref="K1571">
    <cfRule type="expression" dxfId="16751" priority="26627">
      <formula>$I1571=0</formula>
    </cfRule>
  </conditionalFormatting>
  <conditionalFormatting sqref="M1571">
    <cfRule type="expression" dxfId="16750" priority="26623">
      <formula>$I1571=0</formula>
    </cfRule>
  </conditionalFormatting>
  <conditionalFormatting sqref="N1571:P1571">
    <cfRule type="expression" dxfId="16749" priority="26622">
      <formula>$I1571=0</formula>
    </cfRule>
  </conditionalFormatting>
  <conditionalFormatting sqref="O1571:P1571">
    <cfRule type="cellIs" dxfId="16748" priority="26620" operator="lessThan">
      <formula>0</formula>
    </cfRule>
    <cfRule type="cellIs" dxfId="16747" priority="26621" operator="lessThan">
      <formula>0</formula>
    </cfRule>
  </conditionalFormatting>
  <conditionalFormatting sqref="Q1571">
    <cfRule type="expression" dxfId="16746" priority="26619">
      <formula>$I1571=0</formula>
    </cfRule>
  </conditionalFormatting>
  <conditionalFormatting sqref="R1571:T1571">
    <cfRule type="expression" dxfId="16745" priority="26618">
      <formula>$I1571=0</formula>
    </cfRule>
  </conditionalFormatting>
  <conditionalFormatting sqref="S1571:T1571">
    <cfRule type="cellIs" dxfId="16744" priority="26616" operator="lessThan">
      <formula>0</formula>
    </cfRule>
    <cfRule type="cellIs" dxfId="16743" priority="26617" operator="lessThan">
      <formula>0</formula>
    </cfRule>
  </conditionalFormatting>
  <conditionalFormatting sqref="U1571">
    <cfRule type="expression" dxfId="16742" priority="26615">
      <formula>$I1571=0</formula>
    </cfRule>
  </conditionalFormatting>
  <conditionalFormatting sqref="B1572">
    <cfRule type="expression" dxfId="16741" priority="26614">
      <formula>$I1572=0</formula>
    </cfRule>
  </conditionalFormatting>
  <conditionalFormatting sqref="F1572">
    <cfRule type="expression" dxfId="16740" priority="26613">
      <formula>$I1572=0</formula>
    </cfRule>
  </conditionalFormatting>
  <conditionalFormatting sqref="I1572">
    <cfRule type="expression" dxfId="16739" priority="26612">
      <formula>$I1572=0</formula>
    </cfRule>
  </conditionalFormatting>
  <conditionalFormatting sqref="K1572">
    <cfRule type="expression" dxfId="16738" priority="26611">
      <formula>$I1572=0</formula>
    </cfRule>
  </conditionalFormatting>
  <conditionalFormatting sqref="M1572">
    <cfRule type="expression" dxfId="16737" priority="26610">
      <formula>$I1572=0</formula>
    </cfRule>
  </conditionalFormatting>
  <conditionalFormatting sqref="Q1572">
    <cfRule type="expression" dxfId="16736" priority="26609">
      <formula>$I1572=0</formula>
    </cfRule>
  </conditionalFormatting>
  <conditionalFormatting sqref="U1572">
    <cfRule type="expression" dxfId="16735" priority="26608">
      <formula>$I1572=0</formula>
    </cfRule>
  </conditionalFormatting>
  <conditionalFormatting sqref="B1573">
    <cfRule type="expression" dxfId="16734" priority="26604">
      <formula>$I1573=0</formula>
    </cfRule>
  </conditionalFormatting>
  <conditionalFormatting sqref="C1573:E1573">
    <cfRule type="expression" dxfId="16733" priority="26603">
      <formula>$I1573=0</formula>
    </cfRule>
  </conditionalFormatting>
  <conditionalFormatting sqref="D1573:E1573">
    <cfRule type="cellIs" dxfId="16732" priority="26601" operator="lessThan">
      <formula>0</formula>
    </cfRule>
    <cfRule type="cellIs" dxfId="16731" priority="26602" operator="lessThan">
      <formula>0</formula>
    </cfRule>
  </conditionalFormatting>
  <conditionalFormatting sqref="F1573">
    <cfRule type="expression" dxfId="16730" priority="26600">
      <formula>$I1573=0</formula>
    </cfRule>
  </conditionalFormatting>
  <conditionalFormatting sqref="G1573:H1573">
    <cfRule type="cellIs" dxfId="16729" priority="26597" operator="lessThan">
      <formula>0</formula>
    </cfRule>
    <cfRule type="cellIs" dxfId="16728" priority="26598" operator="lessThan">
      <formula>0</formula>
    </cfRule>
  </conditionalFormatting>
  <conditionalFormatting sqref="I1573">
    <cfRule type="expression" dxfId="16727" priority="26596">
      <formula>$I1573=0</formula>
    </cfRule>
  </conditionalFormatting>
  <conditionalFormatting sqref="J1573">
    <cfRule type="expression" dxfId="16726" priority="26595">
      <formula>$I1573=0</formula>
    </cfRule>
  </conditionalFormatting>
  <conditionalFormatting sqref="K1573">
    <cfRule type="expression" dxfId="16725" priority="26592">
      <formula>$I1573=0</formula>
    </cfRule>
  </conditionalFormatting>
  <conditionalFormatting sqref="M1573">
    <cfRule type="expression" dxfId="16724" priority="26588">
      <formula>$I1573=0</formula>
    </cfRule>
  </conditionalFormatting>
  <conditionalFormatting sqref="N1573:P1573">
    <cfRule type="expression" dxfId="16723" priority="26587">
      <formula>$I1573=0</formula>
    </cfRule>
  </conditionalFormatting>
  <conditionalFormatting sqref="O1573:P1573">
    <cfRule type="cellIs" dxfId="16722" priority="26585" operator="lessThan">
      <formula>0</formula>
    </cfRule>
    <cfRule type="cellIs" dxfId="16721" priority="26586" operator="lessThan">
      <formula>0</formula>
    </cfRule>
  </conditionalFormatting>
  <conditionalFormatting sqref="Q1573">
    <cfRule type="expression" dxfId="16720" priority="26584">
      <formula>$I1573=0</formula>
    </cfRule>
  </conditionalFormatting>
  <conditionalFormatting sqref="R1573:T1573">
    <cfRule type="expression" dxfId="16719" priority="26583">
      <formula>$I1573=0</formula>
    </cfRule>
  </conditionalFormatting>
  <conditionalFormatting sqref="S1573:T1573">
    <cfRule type="cellIs" dxfId="16718" priority="26581" operator="lessThan">
      <formula>0</formula>
    </cfRule>
    <cfRule type="cellIs" dxfId="16717" priority="26582" operator="lessThan">
      <formula>0</formula>
    </cfRule>
  </conditionalFormatting>
  <conditionalFormatting sqref="U1573">
    <cfRule type="expression" dxfId="16716" priority="26580">
      <formula>$I1573=0</formula>
    </cfRule>
  </conditionalFormatting>
  <conditionalFormatting sqref="B1574">
    <cfRule type="expression" dxfId="16715" priority="26579">
      <formula>$I1574=0</formula>
    </cfRule>
  </conditionalFormatting>
  <conditionalFormatting sqref="F1574">
    <cfRule type="expression" dxfId="16714" priority="26578">
      <formula>$I1574=0</formula>
    </cfRule>
  </conditionalFormatting>
  <conditionalFormatting sqref="I1574">
    <cfRule type="expression" dxfId="16713" priority="26577">
      <formula>$I1574=0</formula>
    </cfRule>
  </conditionalFormatting>
  <conditionalFormatting sqref="K1574">
    <cfRule type="expression" dxfId="16712" priority="26576">
      <formula>$I1574=0</formula>
    </cfRule>
  </conditionalFormatting>
  <conditionalFormatting sqref="M1574">
    <cfRule type="expression" dxfId="16711" priority="26575">
      <formula>$I1574=0</formula>
    </cfRule>
  </conditionalFormatting>
  <conditionalFormatting sqref="Q1574">
    <cfRule type="expression" dxfId="16710" priority="26574">
      <formula>$I1574=0</formula>
    </cfRule>
  </conditionalFormatting>
  <conditionalFormatting sqref="U1574">
    <cfRule type="expression" dxfId="16709" priority="26573">
      <formula>$I1574=0</formula>
    </cfRule>
  </conditionalFormatting>
  <conditionalFormatting sqref="B1575">
    <cfRule type="expression" dxfId="16708" priority="26569">
      <formula>$I1575=0</formula>
    </cfRule>
  </conditionalFormatting>
  <conditionalFormatting sqref="C1575:E1575">
    <cfRule type="expression" dxfId="16707" priority="26568">
      <formula>$I1575=0</formula>
    </cfRule>
  </conditionalFormatting>
  <conditionalFormatting sqref="D1575:E1575">
    <cfRule type="cellIs" dxfId="16706" priority="26566" operator="lessThan">
      <formula>0</formula>
    </cfRule>
    <cfRule type="cellIs" dxfId="16705" priority="26567" operator="lessThan">
      <formula>0</formula>
    </cfRule>
  </conditionalFormatting>
  <conditionalFormatting sqref="F1575">
    <cfRule type="expression" dxfId="16704" priority="26565">
      <formula>$I1575=0</formula>
    </cfRule>
  </conditionalFormatting>
  <conditionalFormatting sqref="G1575:H1575">
    <cfRule type="cellIs" dxfId="16703" priority="26562" operator="lessThan">
      <formula>0</formula>
    </cfRule>
    <cfRule type="cellIs" dxfId="16702" priority="26563" operator="lessThan">
      <formula>0</formula>
    </cfRule>
  </conditionalFormatting>
  <conditionalFormatting sqref="I1575">
    <cfRule type="expression" dxfId="16701" priority="26561">
      <formula>$I1575=0</formula>
    </cfRule>
  </conditionalFormatting>
  <conditionalFormatting sqref="J1575">
    <cfRule type="expression" dxfId="16700" priority="26560">
      <formula>$I1575=0</formula>
    </cfRule>
  </conditionalFormatting>
  <conditionalFormatting sqref="K1575">
    <cfRule type="expression" dxfId="16699" priority="26557">
      <formula>$I1575=0</formula>
    </cfRule>
  </conditionalFormatting>
  <conditionalFormatting sqref="M1575">
    <cfRule type="expression" dxfId="16698" priority="26553">
      <formula>$I1575=0</formula>
    </cfRule>
  </conditionalFormatting>
  <conditionalFormatting sqref="N1575:P1575">
    <cfRule type="expression" dxfId="16697" priority="26552">
      <formula>$I1575=0</formula>
    </cfRule>
  </conditionalFormatting>
  <conditionalFormatting sqref="O1575:P1575">
    <cfRule type="cellIs" dxfId="16696" priority="26550" operator="lessThan">
      <formula>0</formula>
    </cfRule>
    <cfRule type="cellIs" dxfId="16695" priority="26551" operator="lessThan">
      <formula>0</formula>
    </cfRule>
  </conditionalFormatting>
  <conditionalFormatting sqref="Q1575">
    <cfRule type="expression" dxfId="16694" priority="26549">
      <formula>$I1575=0</formula>
    </cfRule>
  </conditionalFormatting>
  <conditionalFormatting sqref="R1575:T1575">
    <cfRule type="expression" dxfId="16693" priority="26548">
      <formula>$I1575=0</formula>
    </cfRule>
  </conditionalFormatting>
  <conditionalFormatting sqref="S1575:T1575">
    <cfRule type="cellIs" dxfId="16692" priority="26546" operator="lessThan">
      <formula>0</formula>
    </cfRule>
    <cfRule type="cellIs" dxfId="16691" priority="26547" operator="lessThan">
      <formula>0</formula>
    </cfRule>
  </conditionalFormatting>
  <conditionalFormatting sqref="U1575">
    <cfRule type="expression" dxfId="16690" priority="26545">
      <formula>$I1575=0</formula>
    </cfRule>
  </conditionalFormatting>
  <conditionalFormatting sqref="B1576">
    <cfRule type="expression" dxfId="16689" priority="26544">
      <formula>$I1576=0</formula>
    </cfRule>
  </conditionalFormatting>
  <conditionalFormatting sqref="F1576">
    <cfRule type="expression" dxfId="16688" priority="26543">
      <formula>$I1576=0</formula>
    </cfRule>
  </conditionalFormatting>
  <conditionalFormatting sqref="I1576">
    <cfRule type="expression" dxfId="16687" priority="26542">
      <formula>$I1576=0</formula>
    </cfRule>
  </conditionalFormatting>
  <conditionalFormatting sqref="K1576">
    <cfRule type="expression" dxfId="16686" priority="26541">
      <formula>$I1576=0</formula>
    </cfRule>
  </conditionalFormatting>
  <conditionalFormatting sqref="M1576">
    <cfRule type="expression" dxfId="16685" priority="26540">
      <formula>$I1576=0</formula>
    </cfRule>
  </conditionalFormatting>
  <conditionalFormatting sqref="Q1576">
    <cfRule type="expression" dxfId="16684" priority="26539">
      <formula>$I1576=0</formula>
    </cfRule>
  </conditionalFormatting>
  <conditionalFormatting sqref="U1576">
    <cfRule type="expression" dxfId="16683" priority="26538">
      <formula>$I1576=0</formula>
    </cfRule>
  </conditionalFormatting>
  <conditionalFormatting sqref="B1577">
    <cfRule type="expression" dxfId="16682" priority="26534">
      <formula>$I1577=0</formula>
    </cfRule>
  </conditionalFormatting>
  <conditionalFormatting sqref="C1577:E1577">
    <cfRule type="expression" dxfId="16681" priority="26533">
      <formula>$I1577=0</formula>
    </cfRule>
  </conditionalFormatting>
  <conditionalFormatting sqref="D1577:E1577">
    <cfRule type="cellIs" dxfId="16680" priority="26531" operator="lessThan">
      <formula>0</formula>
    </cfRule>
    <cfRule type="cellIs" dxfId="16679" priority="26532" operator="lessThan">
      <formula>0</formula>
    </cfRule>
  </conditionalFormatting>
  <conditionalFormatting sqref="F1577">
    <cfRule type="expression" dxfId="16678" priority="26530">
      <formula>$I1577=0</formula>
    </cfRule>
  </conditionalFormatting>
  <conditionalFormatting sqref="G1577:H1577">
    <cfRule type="cellIs" dxfId="16677" priority="26527" operator="lessThan">
      <formula>0</formula>
    </cfRule>
    <cfRule type="cellIs" dxfId="16676" priority="26528" operator="lessThan">
      <formula>0</formula>
    </cfRule>
  </conditionalFormatting>
  <conditionalFormatting sqref="I1577">
    <cfRule type="expression" dxfId="16675" priority="26526">
      <formula>$I1577=0</formula>
    </cfRule>
  </conditionalFormatting>
  <conditionalFormatting sqref="J1577">
    <cfRule type="expression" dxfId="16674" priority="26525">
      <formula>$I1577=0</formula>
    </cfRule>
  </conditionalFormatting>
  <conditionalFormatting sqref="K1577">
    <cfRule type="expression" dxfId="16673" priority="26522">
      <formula>$I1577=0</formula>
    </cfRule>
  </conditionalFormatting>
  <conditionalFormatting sqref="M1577">
    <cfRule type="expression" dxfId="16672" priority="26518">
      <formula>$I1577=0</formula>
    </cfRule>
  </conditionalFormatting>
  <conditionalFormatting sqref="N1577:P1577">
    <cfRule type="expression" dxfId="16671" priority="26517">
      <formula>$I1577=0</formula>
    </cfRule>
  </conditionalFormatting>
  <conditionalFormatting sqref="O1577:P1577">
    <cfRule type="cellIs" dxfId="16670" priority="26515" operator="lessThan">
      <formula>0</formula>
    </cfRule>
    <cfRule type="cellIs" dxfId="16669" priority="26516" operator="lessThan">
      <formula>0</formula>
    </cfRule>
  </conditionalFormatting>
  <conditionalFormatting sqref="Q1577">
    <cfRule type="expression" dxfId="16668" priority="26514">
      <formula>$I1577=0</formula>
    </cfRule>
  </conditionalFormatting>
  <conditionalFormatting sqref="R1577:T1577">
    <cfRule type="expression" dxfId="16667" priority="26513">
      <formula>$I1577=0</formula>
    </cfRule>
  </conditionalFormatting>
  <conditionalFormatting sqref="S1577:T1577">
    <cfRule type="cellIs" dxfId="16666" priority="26511" operator="lessThan">
      <formula>0</formula>
    </cfRule>
    <cfRule type="cellIs" dxfId="16665" priority="26512" operator="lessThan">
      <formula>0</formula>
    </cfRule>
  </conditionalFormatting>
  <conditionalFormatting sqref="U1577">
    <cfRule type="expression" dxfId="16664" priority="26510">
      <formula>$I1577=0</formula>
    </cfRule>
  </conditionalFormatting>
  <conditionalFormatting sqref="B1578">
    <cfRule type="expression" dxfId="16663" priority="26509">
      <formula>$I1578=0</formula>
    </cfRule>
  </conditionalFormatting>
  <conditionalFormatting sqref="F1578">
    <cfRule type="expression" dxfId="16662" priority="26508">
      <formula>$I1578=0</formula>
    </cfRule>
  </conditionalFormatting>
  <conditionalFormatting sqref="I1578">
    <cfRule type="expression" dxfId="16661" priority="26507">
      <formula>$I1578=0</formula>
    </cfRule>
  </conditionalFormatting>
  <conditionalFormatting sqref="K1578">
    <cfRule type="expression" dxfId="16660" priority="26506">
      <formula>$I1578=0</formula>
    </cfRule>
  </conditionalFormatting>
  <conditionalFormatting sqref="M1578">
    <cfRule type="expression" dxfId="16659" priority="26505">
      <formula>$I1578=0</formula>
    </cfRule>
  </conditionalFormatting>
  <conditionalFormatting sqref="Q1578">
    <cfRule type="expression" dxfId="16658" priority="26504">
      <formula>$I1578=0</formula>
    </cfRule>
  </conditionalFormatting>
  <conditionalFormatting sqref="U1578">
    <cfRule type="expression" dxfId="16657" priority="26503">
      <formula>$I1578=0</formula>
    </cfRule>
  </conditionalFormatting>
  <conditionalFormatting sqref="B1579">
    <cfRule type="expression" dxfId="16656" priority="26499">
      <formula>$I1579=0</formula>
    </cfRule>
  </conditionalFormatting>
  <conditionalFormatting sqref="C1579:E1579">
    <cfRule type="expression" dxfId="16655" priority="26498">
      <formula>$I1579=0</formula>
    </cfRule>
  </conditionalFormatting>
  <conditionalFormatting sqref="D1579:E1579">
    <cfRule type="cellIs" dxfId="16654" priority="26496" operator="lessThan">
      <formula>0</formula>
    </cfRule>
    <cfRule type="cellIs" dxfId="16653" priority="26497" operator="lessThan">
      <formula>0</formula>
    </cfRule>
  </conditionalFormatting>
  <conditionalFormatting sqref="F1579">
    <cfRule type="expression" dxfId="16652" priority="26495">
      <formula>$I1579=0</formula>
    </cfRule>
  </conditionalFormatting>
  <conditionalFormatting sqref="G1579:H1579">
    <cfRule type="cellIs" dxfId="16651" priority="26492" operator="lessThan">
      <formula>0</formula>
    </cfRule>
    <cfRule type="cellIs" dxfId="16650" priority="26493" operator="lessThan">
      <formula>0</formula>
    </cfRule>
  </conditionalFormatting>
  <conditionalFormatting sqref="I1579">
    <cfRule type="expression" dxfId="16649" priority="26491">
      <formula>$I1579=0</formula>
    </cfRule>
  </conditionalFormatting>
  <conditionalFormatting sqref="J1579">
    <cfRule type="expression" dxfId="16648" priority="26490">
      <formula>$I1579=0</formula>
    </cfRule>
  </conditionalFormatting>
  <conditionalFormatting sqref="K1579">
    <cfRule type="expression" dxfId="16647" priority="26487">
      <formula>$I1579=0</formula>
    </cfRule>
  </conditionalFormatting>
  <conditionalFormatting sqref="M1579">
    <cfRule type="expression" dxfId="16646" priority="26483">
      <formula>$I1579=0</formula>
    </cfRule>
  </conditionalFormatting>
  <conditionalFormatting sqref="N1579:P1579">
    <cfRule type="expression" dxfId="16645" priority="26482">
      <formula>$I1579=0</formula>
    </cfRule>
  </conditionalFormatting>
  <conditionalFormatting sqref="O1579:P1579">
    <cfRule type="cellIs" dxfId="16644" priority="26480" operator="lessThan">
      <formula>0</formula>
    </cfRule>
    <cfRule type="cellIs" dxfId="16643" priority="26481" operator="lessThan">
      <formula>0</formula>
    </cfRule>
  </conditionalFormatting>
  <conditionalFormatting sqref="Q1579">
    <cfRule type="expression" dxfId="16642" priority="26479">
      <formula>$I1579=0</formula>
    </cfRule>
  </conditionalFormatting>
  <conditionalFormatting sqref="R1579:T1579">
    <cfRule type="expression" dxfId="16641" priority="26478">
      <formula>$I1579=0</formula>
    </cfRule>
  </conditionalFormatting>
  <conditionalFormatting sqref="S1579:T1579">
    <cfRule type="cellIs" dxfId="16640" priority="26476" operator="lessThan">
      <formula>0</formula>
    </cfRule>
    <cfRule type="cellIs" dxfId="16639" priority="26477" operator="lessThan">
      <formula>0</formula>
    </cfRule>
  </conditionalFormatting>
  <conditionalFormatting sqref="U1579">
    <cfRule type="expression" dxfId="16638" priority="26475">
      <formula>$I1579=0</formula>
    </cfRule>
  </conditionalFormatting>
  <conditionalFormatting sqref="B1580">
    <cfRule type="expression" dxfId="16637" priority="26474">
      <formula>$I1580=0</formula>
    </cfRule>
  </conditionalFormatting>
  <conditionalFormatting sqref="F1580">
    <cfRule type="expression" dxfId="16636" priority="26473">
      <formula>$I1580=0</formula>
    </cfRule>
  </conditionalFormatting>
  <conditionalFormatting sqref="I1580">
    <cfRule type="expression" dxfId="16635" priority="26472">
      <formula>$I1580=0</formula>
    </cfRule>
  </conditionalFormatting>
  <conditionalFormatting sqref="K1580">
    <cfRule type="expression" dxfId="16634" priority="26471">
      <formula>$I1580=0</formula>
    </cfRule>
  </conditionalFormatting>
  <conditionalFormatting sqref="M1580">
    <cfRule type="expression" dxfId="16633" priority="26470">
      <formula>$I1580=0</formula>
    </cfRule>
  </conditionalFormatting>
  <conditionalFormatting sqref="Q1580">
    <cfRule type="expression" dxfId="16632" priority="26469">
      <formula>$I1580=0</formula>
    </cfRule>
  </conditionalFormatting>
  <conditionalFormatting sqref="U1580">
    <cfRule type="expression" dxfId="16631" priority="26468">
      <formula>$I1580=0</formula>
    </cfRule>
  </conditionalFormatting>
  <conditionalFormatting sqref="B1581">
    <cfRule type="expression" dxfId="16630" priority="26464">
      <formula>$I1581=0</formula>
    </cfRule>
  </conditionalFormatting>
  <conditionalFormatting sqref="C1581:E1581">
    <cfRule type="expression" dxfId="16629" priority="26463">
      <formula>$I1581=0</formula>
    </cfRule>
  </conditionalFormatting>
  <conditionalFormatting sqref="D1581:E1581">
    <cfRule type="cellIs" dxfId="16628" priority="26461" operator="lessThan">
      <formula>0</formula>
    </cfRule>
    <cfRule type="cellIs" dxfId="16627" priority="26462" operator="lessThan">
      <formula>0</formula>
    </cfRule>
  </conditionalFormatting>
  <conditionalFormatting sqref="F1581">
    <cfRule type="expression" dxfId="16626" priority="26460">
      <formula>$I1581=0</formula>
    </cfRule>
  </conditionalFormatting>
  <conditionalFormatting sqref="G1581:H1581">
    <cfRule type="cellIs" dxfId="16625" priority="26457" operator="lessThan">
      <formula>0</formula>
    </cfRule>
    <cfRule type="cellIs" dxfId="16624" priority="26458" operator="lessThan">
      <formula>0</formula>
    </cfRule>
  </conditionalFormatting>
  <conditionalFormatting sqref="I1581">
    <cfRule type="expression" dxfId="16623" priority="26456">
      <formula>$I1581=0</formula>
    </cfRule>
  </conditionalFormatting>
  <conditionalFormatting sqref="J1581">
    <cfRule type="expression" dxfId="16622" priority="26455">
      <formula>$I1581=0</formula>
    </cfRule>
  </conditionalFormatting>
  <conditionalFormatting sqref="K1581">
    <cfRule type="expression" dxfId="16621" priority="26452">
      <formula>$I1581=0</formula>
    </cfRule>
  </conditionalFormatting>
  <conditionalFormatting sqref="M1581">
    <cfRule type="expression" dxfId="16620" priority="26448">
      <formula>$I1581=0</formula>
    </cfRule>
  </conditionalFormatting>
  <conditionalFormatting sqref="N1581:P1581">
    <cfRule type="expression" dxfId="16619" priority="26447">
      <formula>$I1581=0</formula>
    </cfRule>
  </conditionalFormatting>
  <conditionalFormatting sqref="O1581:P1581">
    <cfRule type="cellIs" dxfId="16618" priority="26445" operator="lessThan">
      <formula>0</formula>
    </cfRule>
    <cfRule type="cellIs" dxfId="16617" priority="26446" operator="lessThan">
      <formula>0</formula>
    </cfRule>
  </conditionalFormatting>
  <conditionalFormatting sqref="Q1581">
    <cfRule type="expression" dxfId="16616" priority="26444">
      <formula>$I1581=0</formula>
    </cfRule>
  </conditionalFormatting>
  <conditionalFormatting sqref="R1581:T1581">
    <cfRule type="expression" dxfId="16615" priority="26443">
      <formula>$I1581=0</formula>
    </cfRule>
  </conditionalFormatting>
  <conditionalFormatting sqref="S1581:T1581">
    <cfRule type="cellIs" dxfId="16614" priority="26441" operator="lessThan">
      <formula>0</formula>
    </cfRule>
    <cfRule type="cellIs" dxfId="16613" priority="26442" operator="lessThan">
      <formula>0</formula>
    </cfRule>
  </conditionalFormatting>
  <conditionalFormatting sqref="U1581">
    <cfRule type="expression" dxfId="16612" priority="26440">
      <formula>$I1581=0</formula>
    </cfRule>
  </conditionalFormatting>
  <conditionalFormatting sqref="B1582">
    <cfRule type="expression" dxfId="16611" priority="26439">
      <formula>$I1582=0</formula>
    </cfRule>
  </conditionalFormatting>
  <conditionalFormatting sqref="F1582">
    <cfRule type="expression" dxfId="16610" priority="26438">
      <formula>$I1582=0</formula>
    </cfRule>
  </conditionalFormatting>
  <conditionalFormatting sqref="I1582">
    <cfRule type="expression" dxfId="16609" priority="26437">
      <formula>$I1582=0</formula>
    </cfRule>
  </conditionalFormatting>
  <conditionalFormatting sqref="K1582">
    <cfRule type="expression" dxfId="16608" priority="26436">
      <formula>$I1582=0</formula>
    </cfRule>
  </conditionalFormatting>
  <conditionalFormatting sqref="M1582">
    <cfRule type="expression" dxfId="16607" priority="26435">
      <formula>$I1582=0</formula>
    </cfRule>
  </conditionalFormatting>
  <conditionalFormatting sqref="Q1582">
    <cfRule type="expression" dxfId="16606" priority="26434">
      <formula>$I1582=0</formula>
    </cfRule>
  </conditionalFormatting>
  <conditionalFormatting sqref="U1582">
    <cfRule type="expression" dxfId="16605" priority="26433">
      <formula>$I1582=0</formula>
    </cfRule>
  </conditionalFormatting>
  <conditionalFormatting sqref="B1583">
    <cfRule type="expression" dxfId="16604" priority="26429">
      <formula>$I1583=0</formula>
    </cfRule>
  </conditionalFormatting>
  <conditionalFormatting sqref="C1583:E1583">
    <cfRule type="expression" dxfId="16603" priority="26428">
      <formula>$I1583=0</formula>
    </cfRule>
  </conditionalFormatting>
  <conditionalFormatting sqref="D1583:E1583">
    <cfRule type="cellIs" dxfId="16602" priority="26426" operator="lessThan">
      <formula>0</formula>
    </cfRule>
    <cfRule type="cellIs" dxfId="16601" priority="26427" operator="lessThan">
      <formula>0</formula>
    </cfRule>
  </conditionalFormatting>
  <conditionalFormatting sqref="F1583">
    <cfRule type="expression" dxfId="16600" priority="26425">
      <formula>$I1583=0</formula>
    </cfRule>
  </conditionalFormatting>
  <conditionalFormatting sqref="G1583:H1583">
    <cfRule type="cellIs" dxfId="16599" priority="26422" operator="lessThan">
      <formula>0</formula>
    </cfRule>
    <cfRule type="cellIs" dxfId="16598" priority="26423" operator="lessThan">
      <formula>0</formula>
    </cfRule>
  </conditionalFormatting>
  <conditionalFormatting sqref="I1583">
    <cfRule type="expression" dxfId="16597" priority="26421">
      <formula>$I1583=0</formula>
    </cfRule>
  </conditionalFormatting>
  <conditionalFormatting sqref="J1583">
    <cfRule type="expression" dxfId="16596" priority="26420">
      <formula>$I1583=0</formula>
    </cfRule>
  </conditionalFormatting>
  <conditionalFormatting sqref="K1583">
    <cfRule type="expression" dxfId="16595" priority="26417">
      <formula>$I1583=0</formula>
    </cfRule>
  </conditionalFormatting>
  <conditionalFormatting sqref="M1583">
    <cfRule type="expression" dxfId="16594" priority="26413">
      <formula>$I1583=0</formula>
    </cfRule>
  </conditionalFormatting>
  <conditionalFormatting sqref="N1583:P1583">
    <cfRule type="expression" dxfId="16593" priority="26412">
      <formula>$I1583=0</formula>
    </cfRule>
  </conditionalFormatting>
  <conditionalFormatting sqref="O1583:P1583">
    <cfRule type="cellIs" dxfId="16592" priority="26410" operator="lessThan">
      <formula>0</formula>
    </cfRule>
    <cfRule type="cellIs" dxfId="16591" priority="26411" operator="lessThan">
      <formula>0</formula>
    </cfRule>
  </conditionalFormatting>
  <conditionalFormatting sqref="Q1583">
    <cfRule type="expression" dxfId="16590" priority="26409">
      <formula>$I1583=0</formula>
    </cfRule>
  </conditionalFormatting>
  <conditionalFormatting sqref="R1583:T1583">
    <cfRule type="expression" dxfId="16589" priority="26408">
      <formula>$I1583=0</formula>
    </cfRule>
  </conditionalFormatting>
  <conditionalFormatting sqref="S1583:T1583">
    <cfRule type="cellIs" dxfId="16588" priority="26406" operator="lessThan">
      <formula>0</formula>
    </cfRule>
    <cfRule type="cellIs" dxfId="16587" priority="26407" operator="lessThan">
      <formula>0</formula>
    </cfRule>
  </conditionalFormatting>
  <conditionalFormatting sqref="U1583">
    <cfRule type="expression" dxfId="16586" priority="26405">
      <formula>$I1583=0</formula>
    </cfRule>
  </conditionalFormatting>
  <conditionalFormatting sqref="B1584">
    <cfRule type="expression" dxfId="16585" priority="26404">
      <formula>$I1584=0</formula>
    </cfRule>
  </conditionalFormatting>
  <conditionalFormatting sqref="F1584">
    <cfRule type="expression" dxfId="16584" priority="26403">
      <formula>$I1584=0</formula>
    </cfRule>
  </conditionalFormatting>
  <conditionalFormatting sqref="I1584">
    <cfRule type="expression" dxfId="16583" priority="26402">
      <formula>$I1584=0</formula>
    </cfRule>
  </conditionalFormatting>
  <conditionalFormatting sqref="K1584">
    <cfRule type="expression" dxfId="16582" priority="26401">
      <formula>$I1584=0</formula>
    </cfRule>
  </conditionalFormatting>
  <conditionalFormatting sqref="M1584">
    <cfRule type="expression" dxfId="16581" priority="26400">
      <formula>$I1584=0</formula>
    </cfRule>
  </conditionalFormatting>
  <conditionalFormatting sqref="Q1584">
    <cfRule type="expression" dxfId="16580" priority="26399">
      <formula>$I1584=0</formula>
    </cfRule>
  </conditionalFormatting>
  <conditionalFormatting sqref="U1584">
    <cfRule type="expression" dxfId="16579" priority="26398">
      <formula>$I1584=0</formula>
    </cfRule>
  </conditionalFormatting>
  <conditionalFormatting sqref="B1585">
    <cfRule type="expression" dxfId="16578" priority="26394">
      <formula>$I1585=0</formula>
    </cfRule>
  </conditionalFormatting>
  <conditionalFormatting sqref="C1585:E1585">
    <cfRule type="expression" dxfId="16577" priority="26393">
      <formula>$I1585=0</formula>
    </cfRule>
  </conditionalFormatting>
  <conditionalFormatting sqref="D1585:E1585">
    <cfRule type="cellIs" dxfId="16576" priority="26391" operator="lessThan">
      <formula>0</formula>
    </cfRule>
    <cfRule type="cellIs" dxfId="16575" priority="26392" operator="lessThan">
      <formula>0</formula>
    </cfRule>
  </conditionalFormatting>
  <conditionalFormatting sqref="F1585">
    <cfRule type="expression" dxfId="16574" priority="26390">
      <formula>$I1585=0</formula>
    </cfRule>
  </conditionalFormatting>
  <conditionalFormatting sqref="G1585:H1585">
    <cfRule type="cellIs" dxfId="16573" priority="26387" operator="lessThan">
      <formula>0</formula>
    </cfRule>
    <cfRule type="cellIs" dxfId="16572" priority="26388" operator="lessThan">
      <formula>0</formula>
    </cfRule>
  </conditionalFormatting>
  <conditionalFormatting sqref="I1585">
    <cfRule type="expression" dxfId="16571" priority="26386">
      <formula>$I1585=0</formula>
    </cfRule>
  </conditionalFormatting>
  <conditionalFormatting sqref="J1585">
    <cfRule type="expression" dxfId="16570" priority="26385">
      <formula>$I1585=0</formula>
    </cfRule>
  </conditionalFormatting>
  <conditionalFormatting sqref="K1585">
    <cfRule type="expression" dxfId="16569" priority="26382">
      <formula>$I1585=0</formula>
    </cfRule>
  </conditionalFormatting>
  <conditionalFormatting sqref="M1585">
    <cfRule type="expression" dxfId="16568" priority="26378">
      <formula>$I1585=0</formula>
    </cfRule>
  </conditionalFormatting>
  <conditionalFormatting sqref="N1585:P1585">
    <cfRule type="expression" dxfId="16567" priority="26377">
      <formula>$I1585=0</formula>
    </cfRule>
  </conditionalFormatting>
  <conditionalFormatting sqref="O1585:P1585">
    <cfRule type="cellIs" dxfId="16566" priority="26375" operator="lessThan">
      <formula>0</formula>
    </cfRule>
    <cfRule type="cellIs" dxfId="16565" priority="26376" operator="lessThan">
      <formula>0</formula>
    </cfRule>
  </conditionalFormatting>
  <conditionalFormatting sqref="Q1585">
    <cfRule type="expression" dxfId="16564" priority="26374">
      <formula>$I1585=0</formula>
    </cfRule>
  </conditionalFormatting>
  <conditionalFormatting sqref="R1585:T1585">
    <cfRule type="expression" dxfId="16563" priority="26373">
      <formula>$I1585=0</formula>
    </cfRule>
  </conditionalFormatting>
  <conditionalFormatting sqref="S1585:T1585">
    <cfRule type="cellIs" dxfId="16562" priority="26371" operator="lessThan">
      <formula>0</formula>
    </cfRule>
    <cfRule type="cellIs" dxfId="16561" priority="26372" operator="lessThan">
      <formula>0</formula>
    </cfRule>
  </conditionalFormatting>
  <conditionalFormatting sqref="U1585">
    <cfRule type="expression" dxfId="16560" priority="26370">
      <formula>$I1585=0</formula>
    </cfRule>
  </conditionalFormatting>
  <conditionalFormatting sqref="B1586">
    <cfRule type="expression" dxfId="16559" priority="26369">
      <formula>$I1586=0</formula>
    </cfRule>
  </conditionalFormatting>
  <conditionalFormatting sqref="F1586">
    <cfRule type="expression" dxfId="16558" priority="26368">
      <formula>$I1586=0</formula>
    </cfRule>
  </conditionalFormatting>
  <conditionalFormatting sqref="I1586">
    <cfRule type="expression" dxfId="16557" priority="26367">
      <formula>$I1586=0</formula>
    </cfRule>
  </conditionalFormatting>
  <conditionalFormatting sqref="K1586">
    <cfRule type="expression" dxfId="16556" priority="26366">
      <formula>$I1586=0</formula>
    </cfRule>
  </conditionalFormatting>
  <conditionalFormatting sqref="M1586">
    <cfRule type="expression" dxfId="16555" priority="26365">
      <formula>$I1586=0</formula>
    </cfRule>
  </conditionalFormatting>
  <conditionalFormatting sqref="Q1586">
    <cfRule type="expression" dxfId="16554" priority="26364">
      <formula>$I1586=0</formula>
    </cfRule>
  </conditionalFormatting>
  <conditionalFormatting sqref="U1586">
    <cfRule type="expression" dxfId="16553" priority="26363">
      <formula>$I1586=0</formula>
    </cfRule>
  </conditionalFormatting>
  <conditionalFormatting sqref="B1587">
    <cfRule type="expression" dxfId="16552" priority="26359">
      <formula>$I1587=0</formula>
    </cfRule>
  </conditionalFormatting>
  <conditionalFormatting sqref="C1587:E1587">
    <cfRule type="expression" dxfId="16551" priority="26358">
      <formula>$I1587=0</formula>
    </cfRule>
  </conditionalFormatting>
  <conditionalFormatting sqref="D1587:E1587">
    <cfRule type="cellIs" dxfId="16550" priority="26356" operator="lessThan">
      <formula>0</formula>
    </cfRule>
    <cfRule type="cellIs" dxfId="16549" priority="26357" operator="lessThan">
      <formula>0</formula>
    </cfRule>
  </conditionalFormatting>
  <conditionalFormatting sqref="F1587">
    <cfRule type="expression" dxfId="16548" priority="26355">
      <formula>$I1587=0</formula>
    </cfRule>
  </conditionalFormatting>
  <conditionalFormatting sqref="G1587:H1587">
    <cfRule type="cellIs" dxfId="16547" priority="26352" operator="lessThan">
      <formula>0</formula>
    </cfRule>
    <cfRule type="cellIs" dxfId="16546" priority="26353" operator="lessThan">
      <formula>0</formula>
    </cfRule>
  </conditionalFormatting>
  <conditionalFormatting sqref="I1587">
    <cfRule type="expression" dxfId="16545" priority="26351">
      <formula>$I1587=0</formula>
    </cfRule>
  </conditionalFormatting>
  <conditionalFormatting sqref="J1587">
    <cfRule type="expression" dxfId="16544" priority="26350">
      <formula>$I1587=0</formula>
    </cfRule>
  </conditionalFormatting>
  <conditionalFormatting sqref="K1587">
    <cfRule type="expression" dxfId="16543" priority="26347">
      <formula>$I1587=0</formula>
    </cfRule>
  </conditionalFormatting>
  <conditionalFormatting sqref="M1587">
    <cfRule type="expression" dxfId="16542" priority="26343">
      <formula>$I1587=0</formula>
    </cfRule>
  </conditionalFormatting>
  <conditionalFormatting sqref="N1587:P1587">
    <cfRule type="expression" dxfId="16541" priority="26342">
      <formula>$I1587=0</formula>
    </cfRule>
  </conditionalFormatting>
  <conditionalFormatting sqref="O1587:P1587">
    <cfRule type="cellIs" dxfId="16540" priority="26340" operator="lessThan">
      <formula>0</formula>
    </cfRule>
    <cfRule type="cellIs" dxfId="16539" priority="26341" operator="lessThan">
      <formula>0</formula>
    </cfRule>
  </conditionalFormatting>
  <conditionalFormatting sqref="Q1587">
    <cfRule type="expression" dxfId="16538" priority="26339">
      <formula>$I1587=0</formula>
    </cfRule>
  </conditionalFormatting>
  <conditionalFormatting sqref="R1587:T1587">
    <cfRule type="expression" dxfId="16537" priority="26338">
      <formula>$I1587=0</formula>
    </cfRule>
  </conditionalFormatting>
  <conditionalFormatting sqref="S1587:T1587">
    <cfRule type="cellIs" dxfId="16536" priority="26336" operator="lessThan">
      <formula>0</formula>
    </cfRule>
    <cfRule type="cellIs" dxfId="16535" priority="26337" operator="lessThan">
      <formula>0</formula>
    </cfRule>
  </conditionalFormatting>
  <conditionalFormatting sqref="U1587">
    <cfRule type="expression" dxfId="16534" priority="26335">
      <formula>$I1587=0</formula>
    </cfRule>
  </conditionalFormatting>
  <conditionalFormatting sqref="B1588">
    <cfRule type="expression" dxfId="16533" priority="26334">
      <formula>$I1588=0</formula>
    </cfRule>
  </conditionalFormatting>
  <conditionalFormatting sqref="F1588">
    <cfRule type="expression" dxfId="16532" priority="26333">
      <formula>$I1588=0</formula>
    </cfRule>
  </conditionalFormatting>
  <conditionalFormatting sqref="I1588">
    <cfRule type="expression" dxfId="16531" priority="26332">
      <formula>$I1588=0</formula>
    </cfRule>
  </conditionalFormatting>
  <conditionalFormatting sqref="K1588">
    <cfRule type="expression" dxfId="16530" priority="26331">
      <formula>$I1588=0</formula>
    </cfRule>
  </conditionalFormatting>
  <conditionalFormatting sqref="M1588">
    <cfRule type="expression" dxfId="16529" priority="26330">
      <formula>$I1588=0</formula>
    </cfRule>
  </conditionalFormatting>
  <conditionalFormatting sqref="Q1588">
    <cfRule type="expression" dxfId="16528" priority="26329">
      <formula>$I1588=0</formula>
    </cfRule>
  </conditionalFormatting>
  <conditionalFormatting sqref="U1588">
    <cfRule type="expression" dxfId="16527" priority="26328">
      <formula>$I1588=0</formula>
    </cfRule>
  </conditionalFormatting>
  <conditionalFormatting sqref="B1589">
    <cfRule type="expression" dxfId="16526" priority="26324">
      <formula>$I1589=0</formula>
    </cfRule>
  </conditionalFormatting>
  <conditionalFormatting sqref="C1589:E1589">
    <cfRule type="expression" dxfId="16525" priority="26323">
      <formula>$I1589=0</formula>
    </cfRule>
  </conditionalFormatting>
  <conditionalFormatting sqref="D1589:E1589">
    <cfRule type="cellIs" dxfId="16524" priority="26321" operator="lessThan">
      <formula>0</formula>
    </cfRule>
    <cfRule type="cellIs" dxfId="16523" priority="26322" operator="lessThan">
      <formula>0</formula>
    </cfRule>
  </conditionalFormatting>
  <conditionalFormatting sqref="F1589">
    <cfRule type="expression" dxfId="16522" priority="26320">
      <formula>$I1589=0</formula>
    </cfRule>
  </conditionalFormatting>
  <conditionalFormatting sqref="G1589:H1589">
    <cfRule type="cellIs" dxfId="16521" priority="26317" operator="lessThan">
      <formula>0</formula>
    </cfRule>
    <cfRule type="cellIs" dxfId="16520" priority="26318" operator="lessThan">
      <formula>0</formula>
    </cfRule>
  </conditionalFormatting>
  <conditionalFormatting sqref="I1589">
    <cfRule type="expression" dxfId="16519" priority="26316">
      <formula>$I1589=0</formula>
    </cfRule>
  </conditionalFormatting>
  <conditionalFormatting sqref="J1589">
    <cfRule type="expression" dxfId="16518" priority="26315">
      <formula>$I1589=0</formula>
    </cfRule>
  </conditionalFormatting>
  <conditionalFormatting sqref="K1589">
    <cfRule type="expression" dxfId="16517" priority="26312">
      <formula>$I1589=0</formula>
    </cfRule>
  </conditionalFormatting>
  <conditionalFormatting sqref="M1589">
    <cfRule type="expression" dxfId="16516" priority="26308">
      <formula>$I1589=0</formula>
    </cfRule>
  </conditionalFormatting>
  <conditionalFormatting sqref="N1589:P1589">
    <cfRule type="expression" dxfId="16515" priority="26307">
      <formula>$I1589=0</formula>
    </cfRule>
  </conditionalFormatting>
  <conditionalFormatting sqref="O1589:P1589">
    <cfRule type="cellIs" dxfId="16514" priority="26305" operator="lessThan">
      <formula>0</formula>
    </cfRule>
    <cfRule type="cellIs" dxfId="16513" priority="26306" operator="lessThan">
      <formula>0</formula>
    </cfRule>
  </conditionalFormatting>
  <conditionalFormatting sqref="Q1589">
    <cfRule type="expression" dxfId="16512" priority="26304">
      <formula>$I1589=0</formula>
    </cfRule>
  </conditionalFormatting>
  <conditionalFormatting sqref="R1589:T1589">
    <cfRule type="expression" dxfId="16511" priority="26303">
      <formula>$I1589=0</formula>
    </cfRule>
  </conditionalFormatting>
  <conditionalFormatting sqref="S1589:T1589">
    <cfRule type="cellIs" dxfId="16510" priority="26301" operator="lessThan">
      <formula>0</formula>
    </cfRule>
    <cfRule type="cellIs" dxfId="16509" priority="26302" operator="lessThan">
      <formula>0</formula>
    </cfRule>
  </conditionalFormatting>
  <conditionalFormatting sqref="U1589">
    <cfRule type="expression" dxfId="16508" priority="26300">
      <formula>$I1589=0</formula>
    </cfRule>
  </conditionalFormatting>
  <conditionalFormatting sqref="B1590">
    <cfRule type="expression" dxfId="16507" priority="26299">
      <formula>$I1590=0</formula>
    </cfRule>
  </conditionalFormatting>
  <conditionalFormatting sqref="F1590">
    <cfRule type="expression" dxfId="16506" priority="26298">
      <formula>$I1590=0</formula>
    </cfRule>
  </conditionalFormatting>
  <conditionalFormatting sqref="I1590">
    <cfRule type="expression" dxfId="16505" priority="26297">
      <formula>$I1590=0</formula>
    </cfRule>
  </conditionalFormatting>
  <conditionalFormatting sqref="K1590">
    <cfRule type="expression" dxfId="16504" priority="26296">
      <formula>$I1590=0</formula>
    </cfRule>
  </conditionalFormatting>
  <conditionalFormatting sqref="M1590">
    <cfRule type="expression" dxfId="16503" priority="26295">
      <formula>$I1590=0</formula>
    </cfRule>
  </conditionalFormatting>
  <conditionalFormatting sqref="Q1590">
    <cfRule type="expression" dxfId="16502" priority="26294">
      <formula>$I1590=0</formula>
    </cfRule>
  </conditionalFormatting>
  <conditionalFormatting sqref="U1590">
    <cfRule type="expression" dxfId="16501" priority="26293">
      <formula>$I1590=0</formula>
    </cfRule>
  </conditionalFormatting>
  <conditionalFormatting sqref="B1591">
    <cfRule type="expression" dxfId="16500" priority="26289">
      <formula>$I1591=0</formula>
    </cfRule>
  </conditionalFormatting>
  <conditionalFormatting sqref="C1591:E1591">
    <cfRule type="expression" dxfId="16499" priority="26288">
      <formula>$I1591=0</formula>
    </cfRule>
  </conditionalFormatting>
  <conditionalFormatting sqref="D1591:E1591">
    <cfRule type="cellIs" dxfId="16498" priority="26286" operator="lessThan">
      <formula>0</formula>
    </cfRule>
    <cfRule type="cellIs" dxfId="16497" priority="26287" operator="lessThan">
      <formula>0</formula>
    </cfRule>
  </conditionalFormatting>
  <conditionalFormatting sqref="F1591">
    <cfRule type="expression" dxfId="16496" priority="26285">
      <formula>$I1591=0</formula>
    </cfRule>
  </conditionalFormatting>
  <conditionalFormatting sqref="G1591:H1591">
    <cfRule type="cellIs" dxfId="16495" priority="26282" operator="lessThan">
      <formula>0</formula>
    </cfRule>
    <cfRule type="cellIs" dxfId="16494" priority="26283" operator="lessThan">
      <formula>0</formula>
    </cfRule>
  </conditionalFormatting>
  <conditionalFormatting sqref="I1591">
    <cfRule type="expression" dxfId="16493" priority="26281">
      <formula>$I1591=0</formula>
    </cfRule>
  </conditionalFormatting>
  <conditionalFormatting sqref="J1591">
    <cfRule type="expression" dxfId="16492" priority="26280">
      <formula>$I1591=0</formula>
    </cfRule>
  </conditionalFormatting>
  <conditionalFormatting sqref="K1591">
    <cfRule type="expression" dxfId="16491" priority="26277">
      <formula>$I1591=0</formula>
    </cfRule>
  </conditionalFormatting>
  <conditionalFormatting sqref="M1591">
    <cfRule type="expression" dxfId="16490" priority="26273">
      <formula>$I1591=0</formula>
    </cfRule>
  </conditionalFormatting>
  <conditionalFormatting sqref="N1591:P1591">
    <cfRule type="expression" dxfId="16489" priority="26272">
      <formula>$I1591=0</formula>
    </cfRule>
  </conditionalFormatting>
  <conditionalFormatting sqref="O1591:P1591">
    <cfRule type="cellIs" dxfId="16488" priority="26270" operator="lessThan">
      <formula>0</formula>
    </cfRule>
    <cfRule type="cellIs" dxfId="16487" priority="26271" operator="lessThan">
      <formula>0</formula>
    </cfRule>
  </conditionalFormatting>
  <conditionalFormatting sqref="Q1591">
    <cfRule type="expression" dxfId="16486" priority="26269">
      <formula>$I1591=0</formula>
    </cfRule>
  </conditionalFormatting>
  <conditionalFormatting sqref="R1591:T1591">
    <cfRule type="expression" dxfId="16485" priority="26268">
      <formula>$I1591=0</formula>
    </cfRule>
  </conditionalFormatting>
  <conditionalFormatting sqref="S1591:T1591">
    <cfRule type="cellIs" dxfId="16484" priority="26266" operator="lessThan">
      <formula>0</formula>
    </cfRule>
    <cfRule type="cellIs" dxfId="16483" priority="26267" operator="lessThan">
      <formula>0</formula>
    </cfRule>
  </conditionalFormatting>
  <conditionalFormatting sqref="U1591">
    <cfRule type="expression" dxfId="16482" priority="26265">
      <formula>$I1591=0</formula>
    </cfRule>
  </conditionalFormatting>
  <conditionalFormatting sqref="B1592">
    <cfRule type="expression" dxfId="16481" priority="26264">
      <formula>$I1592=0</formula>
    </cfRule>
  </conditionalFormatting>
  <conditionalFormatting sqref="F1592">
    <cfRule type="expression" dxfId="16480" priority="26263">
      <formula>$I1592=0</formula>
    </cfRule>
  </conditionalFormatting>
  <conditionalFormatting sqref="I1592">
    <cfRule type="expression" dxfId="16479" priority="26262">
      <formula>$I1592=0</formula>
    </cfRule>
  </conditionalFormatting>
  <conditionalFormatting sqref="K1592">
    <cfRule type="expression" dxfId="16478" priority="26261">
      <formula>$I1592=0</formula>
    </cfRule>
  </conditionalFormatting>
  <conditionalFormatting sqref="M1592">
    <cfRule type="expression" dxfId="16477" priority="26260">
      <formula>$I1592=0</formula>
    </cfRule>
  </conditionalFormatting>
  <conditionalFormatting sqref="Q1592">
    <cfRule type="expression" dxfId="16476" priority="26259">
      <formula>$I1592=0</formula>
    </cfRule>
  </conditionalFormatting>
  <conditionalFormatting sqref="U1592">
    <cfRule type="expression" dxfId="16475" priority="26258">
      <formula>$I1592=0</formula>
    </cfRule>
  </conditionalFormatting>
  <conditionalFormatting sqref="B1593">
    <cfRule type="expression" dxfId="16474" priority="26254">
      <formula>$I1593=0</formula>
    </cfRule>
  </conditionalFormatting>
  <conditionalFormatting sqref="C1593:E1593">
    <cfRule type="expression" dxfId="16473" priority="26253">
      <formula>$I1593=0</formula>
    </cfRule>
  </conditionalFormatting>
  <conditionalFormatting sqref="D1593:E1593">
    <cfRule type="cellIs" dxfId="16472" priority="26251" operator="lessThan">
      <formula>0</formula>
    </cfRule>
    <cfRule type="cellIs" dxfId="16471" priority="26252" operator="lessThan">
      <formula>0</formula>
    </cfRule>
  </conditionalFormatting>
  <conditionalFormatting sqref="F1593">
    <cfRule type="expression" dxfId="16470" priority="26250">
      <formula>$I1593=0</formula>
    </cfRule>
  </conditionalFormatting>
  <conditionalFormatting sqref="G1593:H1593">
    <cfRule type="cellIs" dxfId="16469" priority="26247" operator="lessThan">
      <formula>0</formula>
    </cfRule>
    <cfRule type="cellIs" dxfId="16468" priority="26248" operator="lessThan">
      <formula>0</formula>
    </cfRule>
  </conditionalFormatting>
  <conditionalFormatting sqref="I1593">
    <cfRule type="expression" dxfId="16467" priority="26246">
      <formula>$I1593=0</formula>
    </cfRule>
  </conditionalFormatting>
  <conditionalFormatting sqref="J1593">
    <cfRule type="expression" dxfId="16466" priority="26245">
      <formula>$I1593=0</formula>
    </cfRule>
  </conditionalFormatting>
  <conditionalFormatting sqref="K1593">
    <cfRule type="expression" dxfId="16465" priority="26242">
      <formula>$I1593=0</formula>
    </cfRule>
  </conditionalFormatting>
  <conditionalFormatting sqref="M1593">
    <cfRule type="expression" dxfId="16464" priority="26238">
      <formula>$I1593=0</formula>
    </cfRule>
  </conditionalFormatting>
  <conditionalFormatting sqref="N1593:P1593">
    <cfRule type="expression" dxfId="16463" priority="26237">
      <formula>$I1593=0</formula>
    </cfRule>
  </conditionalFormatting>
  <conditionalFormatting sqref="O1593:P1593">
    <cfRule type="cellIs" dxfId="16462" priority="26235" operator="lessThan">
      <formula>0</formula>
    </cfRule>
    <cfRule type="cellIs" dxfId="16461" priority="26236" operator="lessThan">
      <formula>0</formula>
    </cfRule>
  </conditionalFormatting>
  <conditionalFormatting sqref="Q1593">
    <cfRule type="expression" dxfId="16460" priority="26234">
      <formula>$I1593=0</formula>
    </cfRule>
  </conditionalFormatting>
  <conditionalFormatting sqref="R1593:T1593">
    <cfRule type="expression" dxfId="16459" priority="26233">
      <formula>$I1593=0</formula>
    </cfRule>
  </conditionalFormatting>
  <conditionalFormatting sqref="S1593:T1593">
    <cfRule type="cellIs" dxfId="16458" priority="26231" operator="lessThan">
      <formula>0</formula>
    </cfRule>
    <cfRule type="cellIs" dxfId="16457" priority="26232" operator="lessThan">
      <formula>0</formula>
    </cfRule>
  </conditionalFormatting>
  <conditionalFormatting sqref="U1593">
    <cfRule type="expression" dxfId="16456" priority="26230">
      <formula>$I1593=0</formula>
    </cfRule>
  </conditionalFormatting>
  <conditionalFormatting sqref="B1594">
    <cfRule type="expression" dxfId="16455" priority="26229">
      <formula>$I1594=0</formula>
    </cfRule>
  </conditionalFormatting>
  <conditionalFormatting sqref="F1594">
    <cfRule type="expression" dxfId="16454" priority="26228">
      <formula>$I1594=0</formula>
    </cfRule>
  </conditionalFormatting>
  <conditionalFormatting sqref="I1594">
    <cfRule type="expression" dxfId="16453" priority="26227">
      <formula>$I1594=0</formula>
    </cfRule>
  </conditionalFormatting>
  <conditionalFormatting sqref="K1594">
    <cfRule type="expression" dxfId="16452" priority="26226">
      <formula>$I1594=0</formula>
    </cfRule>
  </conditionalFormatting>
  <conditionalFormatting sqref="M1594">
    <cfRule type="expression" dxfId="16451" priority="26225">
      <formula>$I1594=0</formula>
    </cfRule>
  </conditionalFormatting>
  <conditionalFormatting sqref="Q1594">
    <cfRule type="expression" dxfId="16450" priority="26224">
      <formula>$I1594=0</formula>
    </cfRule>
  </conditionalFormatting>
  <conditionalFormatting sqref="U1594">
    <cfRule type="expression" dxfId="16449" priority="26223">
      <formula>$I1594=0</formula>
    </cfRule>
  </conditionalFormatting>
  <conditionalFormatting sqref="B1595">
    <cfRule type="expression" dxfId="16448" priority="26219">
      <formula>$I1595=0</formula>
    </cfRule>
  </conditionalFormatting>
  <conditionalFormatting sqref="C1595:E1595">
    <cfRule type="expression" dxfId="16447" priority="26218">
      <formula>$I1595=0</formula>
    </cfRule>
  </conditionalFormatting>
  <conditionalFormatting sqref="D1595:E1595">
    <cfRule type="cellIs" dxfId="16446" priority="26216" operator="lessThan">
      <formula>0</formula>
    </cfRule>
    <cfRule type="cellIs" dxfId="16445" priority="26217" operator="lessThan">
      <formula>0</formula>
    </cfRule>
  </conditionalFormatting>
  <conditionalFormatting sqref="F1595">
    <cfRule type="expression" dxfId="16444" priority="26215">
      <formula>$I1595=0</formula>
    </cfRule>
  </conditionalFormatting>
  <conditionalFormatting sqref="G1595:H1595">
    <cfRule type="cellIs" dxfId="16443" priority="26212" operator="lessThan">
      <formula>0</formula>
    </cfRule>
    <cfRule type="cellIs" dxfId="16442" priority="26213" operator="lessThan">
      <formula>0</formula>
    </cfRule>
  </conditionalFormatting>
  <conditionalFormatting sqref="I1595">
    <cfRule type="expression" dxfId="16441" priority="26211">
      <formula>$I1595=0</formula>
    </cfRule>
  </conditionalFormatting>
  <conditionalFormatting sqref="J1595">
    <cfRule type="expression" dxfId="16440" priority="26210">
      <formula>$I1595=0</formula>
    </cfRule>
  </conditionalFormatting>
  <conditionalFormatting sqref="K1595">
    <cfRule type="expression" dxfId="16439" priority="26207">
      <formula>$I1595=0</formula>
    </cfRule>
  </conditionalFormatting>
  <conditionalFormatting sqref="M1595">
    <cfRule type="expression" dxfId="16438" priority="26203">
      <formula>$I1595=0</formula>
    </cfRule>
  </conditionalFormatting>
  <conditionalFormatting sqref="N1595:P1595">
    <cfRule type="expression" dxfId="16437" priority="26202">
      <formula>$I1595=0</formula>
    </cfRule>
  </conditionalFormatting>
  <conditionalFormatting sqref="O1595:P1595">
    <cfRule type="cellIs" dxfId="16436" priority="26200" operator="lessThan">
      <formula>0</formula>
    </cfRule>
    <cfRule type="cellIs" dxfId="16435" priority="26201" operator="lessThan">
      <formula>0</formula>
    </cfRule>
  </conditionalFormatting>
  <conditionalFormatting sqref="Q1595">
    <cfRule type="expression" dxfId="16434" priority="26199">
      <formula>$I1595=0</formula>
    </cfRule>
  </conditionalFormatting>
  <conditionalFormatting sqref="R1595:T1595">
    <cfRule type="expression" dxfId="16433" priority="26198">
      <formula>$I1595=0</formula>
    </cfRule>
  </conditionalFormatting>
  <conditionalFormatting sqref="S1595:T1595">
    <cfRule type="cellIs" dxfId="16432" priority="26196" operator="lessThan">
      <formula>0</formula>
    </cfRule>
    <cfRule type="cellIs" dxfId="16431" priority="26197" operator="lessThan">
      <formula>0</formula>
    </cfRule>
  </conditionalFormatting>
  <conditionalFormatting sqref="U1595">
    <cfRule type="expression" dxfId="16430" priority="26195">
      <formula>$I1595=0</formula>
    </cfRule>
  </conditionalFormatting>
  <conditionalFormatting sqref="B1596">
    <cfRule type="expression" dxfId="16429" priority="26194">
      <formula>$I1596=0</formula>
    </cfRule>
  </conditionalFormatting>
  <conditionalFormatting sqref="F1596">
    <cfRule type="expression" dxfId="16428" priority="26193">
      <formula>$I1596=0</formula>
    </cfRule>
  </conditionalFormatting>
  <conditionalFormatting sqref="I1596">
    <cfRule type="expression" dxfId="16427" priority="26192">
      <formula>$I1596=0</formula>
    </cfRule>
  </conditionalFormatting>
  <conditionalFormatting sqref="K1596">
    <cfRule type="expression" dxfId="16426" priority="26191">
      <formula>$I1596=0</formula>
    </cfRule>
  </conditionalFormatting>
  <conditionalFormatting sqref="M1596">
    <cfRule type="expression" dxfId="16425" priority="26190">
      <formula>$I1596=0</formula>
    </cfRule>
  </conditionalFormatting>
  <conditionalFormatting sqref="Q1596">
    <cfRule type="expression" dxfId="16424" priority="26189">
      <formula>$I1596=0</formula>
    </cfRule>
  </conditionalFormatting>
  <conditionalFormatting sqref="U1596">
    <cfRule type="expression" dxfId="16423" priority="26188">
      <formula>$I1596=0</formula>
    </cfRule>
  </conditionalFormatting>
  <conditionalFormatting sqref="B1597">
    <cfRule type="expression" dxfId="16422" priority="26184">
      <formula>$I1597=0</formula>
    </cfRule>
  </conditionalFormatting>
  <conditionalFormatting sqref="C1597:E1597">
    <cfRule type="expression" dxfId="16421" priority="26183">
      <formula>$I1597=0</formula>
    </cfRule>
  </conditionalFormatting>
  <conditionalFormatting sqref="D1597:E1597">
    <cfRule type="cellIs" dxfId="16420" priority="26181" operator="lessThan">
      <formula>0</formula>
    </cfRule>
    <cfRule type="cellIs" dxfId="16419" priority="26182" operator="lessThan">
      <formula>0</formula>
    </cfRule>
  </conditionalFormatting>
  <conditionalFormatting sqref="F1597">
    <cfRule type="expression" dxfId="16418" priority="26180">
      <formula>$I1597=0</formula>
    </cfRule>
  </conditionalFormatting>
  <conditionalFormatting sqref="G1597:H1597">
    <cfRule type="cellIs" dxfId="16417" priority="26177" operator="lessThan">
      <formula>0</formula>
    </cfRule>
    <cfRule type="cellIs" dxfId="16416" priority="26178" operator="lessThan">
      <formula>0</formula>
    </cfRule>
  </conditionalFormatting>
  <conditionalFormatting sqref="I1597">
    <cfRule type="expression" dxfId="16415" priority="26176">
      <formula>$I1597=0</formula>
    </cfRule>
  </conditionalFormatting>
  <conditionalFormatting sqref="J1597">
    <cfRule type="expression" dxfId="16414" priority="26175">
      <formula>$I1597=0</formula>
    </cfRule>
  </conditionalFormatting>
  <conditionalFormatting sqref="K1597">
    <cfRule type="expression" dxfId="16413" priority="26172">
      <formula>$I1597=0</formula>
    </cfRule>
  </conditionalFormatting>
  <conditionalFormatting sqref="M1597">
    <cfRule type="expression" dxfId="16412" priority="26168">
      <formula>$I1597=0</formula>
    </cfRule>
  </conditionalFormatting>
  <conditionalFormatting sqref="N1597:P1597">
    <cfRule type="expression" dxfId="16411" priority="26167">
      <formula>$I1597=0</formula>
    </cfRule>
  </conditionalFormatting>
  <conditionalFormatting sqref="O1597:P1597">
    <cfRule type="cellIs" dxfId="16410" priority="26165" operator="lessThan">
      <formula>0</formula>
    </cfRule>
    <cfRule type="cellIs" dxfId="16409" priority="26166" operator="lessThan">
      <formula>0</formula>
    </cfRule>
  </conditionalFormatting>
  <conditionalFormatting sqref="Q1597">
    <cfRule type="expression" dxfId="16408" priority="26164">
      <formula>$I1597=0</formula>
    </cfRule>
  </conditionalFormatting>
  <conditionalFormatting sqref="R1597:T1597">
    <cfRule type="expression" dxfId="16407" priority="26163">
      <formula>$I1597=0</formula>
    </cfRule>
  </conditionalFormatting>
  <conditionalFormatting sqref="S1597:T1597">
    <cfRule type="cellIs" dxfId="16406" priority="26161" operator="lessThan">
      <formula>0</formula>
    </cfRule>
    <cfRule type="cellIs" dxfId="16405" priority="26162" operator="lessThan">
      <formula>0</formula>
    </cfRule>
  </conditionalFormatting>
  <conditionalFormatting sqref="U1597">
    <cfRule type="expression" dxfId="16404" priority="26160">
      <formula>$I1597=0</formula>
    </cfRule>
  </conditionalFormatting>
  <conditionalFormatting sqref="B1598">
    <cfRule type="expression" dxfId="16403" priority="26159">
      <formula>$I1598=0</formula>
    </cfRule>
  </conditionalFormatting>
  <conditionalFormatting sqref="F1598">
    <cfRule type="expression" dxfId="16402" priority="26158">
      <formula>$I1598=0</formula>
    </cfRule>
  </conditionalFormatting>
  <conditionalFormatting sqref="I1598">
    <cfRule type="expression" dxfId="16401" priority="26157">
      <formula>$I1598=0</formula>
    </cfRule>
  </conditionalFormatting>
  <conditionalFormatting sqref="K1598">
    <cfRule type="expression" dxfId="16400" priority="26156">
      <formula>$I1598=0</formula>
    </cfRule>
  </conditionalFormatting>
  <conditionalFormatting sqref="M1598">
    <cfRule type="expression" dxfId="16399" priority="26155">
      <formula>$I1598=0</formula>
    </cfRule>
  </conditionalFormatting>
  <conditionalFormatting sqref="Q1598">
    <cfRule type="expression" dxfId="16398" priority="26154">
      <formula>$I1598=0</formula>
    </cfRule>
  </conditionalFormatting>
  <conditionalFormatting sqref="U1598">
    <cfRule type="expression" dxfId="16397" priority="26153">
      <formula>$I1598=0</formula>
    </cfRule>
  </conditionalFormatting>
  <conditionalFormatting sqref="B1599">
    <cfRule type="expression" dxfId="16396" priority="26149">
      <formula>$I1599=0</formula>
    </cfRule>
  </conditionalFormatting>
  <conditionalFormatting sqref="C1599:E1599">
    <cfRule type="expression" dxfId="16395" priority="26148">
      <formula>$I1599=0</formula>
    </cfRule>
  </conditionalFormatting>
  <conditionalFormatting sqref="D1599:E1599">
    <cfRule type="cellIs" dxfId="16394" priority="26146" operator="lessThan">
      <formula>0</formula>
    </cfRule>
    <cfRule type="cellIs" dxfId="16393" priority="26147" operator="lessThan">
      <formula>0</formula>
    </cfRule>
  </conditionalFormatting>
  <conditionalFormatting sqref="F1599">
    <cfRule type="expression" dxfId="16392" priority="26145">
      <formula>$I1599=0</formula>
    </cfRule>
  </conditionalFormatting>
  <conditionalFormatting sqref="G1599:H1599">
    <cfRule type="cellIs" dxfId="16391" priority="26142" operator="lessThan">
      <formula>0</formula>
    </cfRule>
    <cfRule type="cellIs" dxfId="16390" priority="26143" operator="lessThan">
      <formula>0</formula>
    </cfRule>
  </conditionalFormatting>
  <conditionalFormatting sqref="I1599">
    <cfRule type="expression" dxfId="16389" priority="26141">
      <formula>$I1599=0</formula>
    </cfRule>
  </conditionalFormatting>
  <conditionalFormatting sqref="J1599">
    <cfRule type="expression" dxfId="16388" priority="26140">
      <formula>$I1599=0</formula>
    </cfRule>
  </conditionalFormatting>
  <conditionalFormatting sqref="K1599">
    <cfRule type="expression" dxfId="16387" priority="26137">
      <formula>$I1599=0</formula>
    </cfRule>
  </conditionalFormatting>
  <conditionalFormatting sqref="M1599">
    <cfRule type="expression" dxfId="16386" priority="26133">
      <formula>$I1599=0</formula>
    </cfRule>
  </conditionalFormatting>
  <conditionalFormatting sqref="N1599:P1599">
    <cfRule type="expression" dxfId="16385" priority="26132">
      <formula>$I1599=0</formula>
    </cfRule>
  </conditionalFormatting>
  <conditionalFormatting sqref="O1599:P1599">
    <cfRule type="cellIs" dxfId="16384" priority="26130" operator="lessThan">
      <formula>0</formula>
    </cfRule>
    <cfRule type="cellIs" dxfId="16383" priority="26131" operator="lessThan">
      <formula>0</formula>
    </cfRule>
  </conditionalFormatting>
  <conditionalFormatting sqref="Q1599">
    <cfRule type="expression" dxfId="16382" priority="26129">
      <formula>$I1599=0</formula>
    </cfRule>
  </conditionalFormatting>
  <conditionalFormatting sqref="R1599:T1599">
    <cfRule type="expression" dxfId="16381" priority="26128">
      <formula>$I1599=0</formula>
    </cfRule>
  </conditionalFormatting>
  <conditionalFormatting sqref="S1599:T1599">
    <cfRule type="cellIs" dxfId="16380" priority="26126" operator="lessThan">
      <formula>0</formula>
    </cfRule>
    <cfRule type="cellIs" dxfId="16379" priority="26127" operator="lessThan">
      <formula>0</formula>
    </cfRule>
  </conditionalFormatting>
  <conditionalFormatting sqref="U1599">
    <cfRule type="expression" dxfId="16378" priority="26125">
      <formula>$I1599=0</formula>
    </cfRule>
  </conditionalFormatting>
  <conditionalFormatting sqref="B1600">
    <cfRule type="expression" dxfId="16377" priority="26124">
      <formula>$I1600=0</formula>
    </cfRule>
  </conditionalFormatting>
  <conditionalFormatting sqref="F1600">
    <cfRule type="expression" dxfId="16376" priority="26123">
      <formula>$I1600=0</formula>
    </cfRule>
  </conditionalFormatting>
  <conditionalFormatting sqref="I1600">
    <cfRule type="expression" dxfId="16375" priority="26122">
      <formula>$I1600=0</formula>
    </cfRule>
  </conditionalFormatting>
  <conditionalFormatting sqref="K1600">
    <cfRule type="expression" dxfId="16374" priority="26121">
      <formula>$I1600=0</formula>
    </cfRule>
  </conditionalFormatting>
  <conditionalFormatting sqref="M1600">
    <cfRule type="expression" dxfId="16373" priority="26120">
      <formula>$I1600=0</formula>
    </cfRule>
  </conditionalFormatting>
  <conditionalFormatting sqref="Q1600">
    <cfRule type="expression" dxfId="16372" priority="26119">
      <formula>$I1600=0</formula>
    </cfRule>
  </conditionalFormatting>
  <conditionalFormatting sqref="U1600">
    <cfRule type="expression" dxfId="16371" priority="26118">
      <formula>$I1600=0</formula>
    </cfRule>
  </conditionalFormatting>
  <conditionalFormatting sqref="B1601">
    <cfRule type="expression" dxfId="16370" priority="26114">
      <formula>$I1601=0</formula>
    </cfRule>
  </conditionalFormatting>
  <conditionalFormatting sqref="C1601:E1601">
    <cfRule type="expression" dxfId="16369" priority="26113">
      <formula>$I1601=0</formula>
    </cfRule>
  </conditionalFormatting>
  <conditionalFormatting sqref="D1601:E1601">
    <cfRule type="cellIs" dxfId="16368" priority="26111" operator="lessThan">
      <formula>0</formula>
    </cfRule>
    <cfRule type="cellIs" dxfId="16367" priority="26112" operator="lessThan">
      <formula>0</formula>
    </cfRule>
  </conditionalFormatting>
  <conditionalFormatting sqref="F1601">
    <cfRule type="expression" dxfId="16366" priority="26110">
      <formula>$I1601=0</formula>
    </cfRule>
  </conditionalFormatting>
  <conditionalFormatting sqref="G1601:H1601">
    <cfRule type="cellIs" dxfId="16365" priority="26107" operator="lessThan">
      <formula>0</formula>
    </cfRule>
    <cfRule type="cellIs" dxfId="16364" priority="26108" operator="lessThan">
      <formula>0</formula>
    </cfRule>
  </conditionalFormatting>
  <conditionalFormatting sqref="I1601">
    <cfRule type="expression" dxfId="16363" priority="26106">
      <formula>$I1601=0</formula>
    </cfRule>
  </conditionalFormatting>
  <conditionalFormatting sqref="J1601">
    <cfRule type="expression" dxfId="16362" priority="26105">
      <formula>$I1601=0</formula>
    </cfRule>
  </conditionalFormatting>
  <conditionalFormatting sqref="K1601">
    <cfRule type="expression" dxfId="16361" priority="26102">
      <formula>$I1601=0</formula>
    </cfRule>
  </conditionalFormatting>
  <conditionalFormatting sqref="M1601">
    <cfRule type="expression" dxfId="16360" priority="26098">
      <formula>$I1601=0</formula>
    </cfRule>
  </conditionalFormatting>
  <conditionalFormatting sqref="N1601:P1601">
    <cfRule type="expression" dxfId="16359" priority="26097">
      <formula>$I1601=0</formula>
    </cfRule>
  </conditionalFormatting>
  <conditionalFormatting sqref="O1601:P1601">
    <cfRule type="cellIs" dxfId="16358" priority="26095" operator="lessThan">
      <formula>0</formula>
    </cfRule>
    <cfRule type="cellIs" dxfId="16357" priority="26096" operator="lessThan">
      <formula>0</formula>
    </cfRule>
  </conditionalFormatting>
  <conditionalFormatting sqref="Q1601">
    <cfRule type="expression" dxfId="16356" priority="26094">
      <formula>$I1601=0</formula>
    </cfRule>
  </conditionalFormatting>
  <conditionalFormatting sqref="R1601:T1601">
    <cfRule type="expression" dxfId="16355" priority="26093">
      <formula>$I1601=0</formula>
    </cfRule>
  </conditionalFormatting>
  <conditionalFormatting sqref="S1601:T1601">
    <cfRule type="cellIs" dxfId="16354" priority="26091" operator="lessThan">
      <formula>0</formula>
    </cfRule>
    <cfRule type="cellIs" dxfId="16353" priority="26092" operator="lessThan">
      <formula>0</formula>
    </cfRule>
  </conditionalFormatting>
  <conditionalFormatting sqref="U1601">
    <cfRule type="expression" dxfId="16352" priority="26090">
      <formula>$I1601=0</formula>
    </cfRule>
  </conditionalFormatting>
  <conditionalFormatting sqref="B1602">
    <cfRule type="expression" dxfId="16351" priority="26089">
      <formula>$I1602=0</formula>
    </cfRule>
  </conditionalFormatting>
  <conditionalFormatting sqref="F1602">
    <cfRule type="expression" dxfId="16350" priority="26088">
      <formula>$I1602=0</formula>
    </cfRule>
  </conditionalFormatting>
  <conditionalFormatting sqref="I1602">
    <cfRule type="expression" dxfId="16349" priority="26087">
      <formula>$I1602=0</formula>
    </cfRule>
  </conditionalFormatting>
  <conditionalFormatting sqref="K1602">
    <cfRule type="expression" dxfId="16348" priority="26086">
      <formula>$I1602=0</formula>
    </cfRule>
  </conditionalFormatting>
  <conditionalFormatting sqref="M1602">
    <cfRule type="expression" dxfId="16347" priority="26085">
      <formula>$I1602=0</formula>
    </cfRule>
  </conditionalFormatting>
  <conditionalFormatting sqref="Q1602">
    <cfRule type="expression" dxfId="16346" priority="26084">
      <formula>$I1602=0</formula>
    </cfRule>
  </conditionalFormatting>
  <conditionalFormatting sqref="U1602">
    <cfRule type="expression" dxfId="16345" priority="26083">
      <formula>$I1602=0</formula>
    </cfRule>
  </conditionalFormatting>
  <conditionalFormatting sqref="B1603">
    <cfRule type="expression" dxfId="16344" priority="26079">
      <formula>$I1603=0</formula>
    </cfRule>
  </conditionalFormatting>
  <conditionalFormatting sqref="C1603:E1603">
    <cfRule type="expression" dxfId="16343" priority="26078">
      <formula>$I1603=0</formula>
    </cfRule>
  </conditionalFormatting>
  <conditionalFormatting sqref="D1603:E1603">
    <cfRule type="cellIs" dxfId="16342" priority="26076" operator="lessThan">
      <formula>0</formula>
    </cfRule>
    <cfRule type="cellIs" dxfId="16341" priority="26077" operator="lessThan">
      <formula>0</formula>
    </cfRule>
  </conditionalFormatting>
  <conditionalFormatting sqref="F1603">
    <cfRule type="expression" dxfId="16340" priority="26075">
      <formula>$I1603=0</formula>
    </cfRule>
  </conditionalFormatting>
  <conditionalFormatting sqref="G1603:H1603">
    <cfRule type="cellIs" dxfId="16339" priority="26072" operator="lessThan">
      <formula>0</formula>
    </cfRule>
    <cfRule type="cellIs" dxfId="16338" priority="26073" operator="lessThan">
      <formula>0</formula>
    </cfRule>
  </conditionalFormatting>
  <conditionalFormatting sqref="I1603">
    <cfRule type="expression" dxfId="16337" priority="26071">
      <formula>$I1603=0</formula>
    </cfRule>
  </conditionalFormatting>
  <conditionalFormatting sqref="J1603">
    <cfRule type="expression" dxfId="16336" priority="26070">
      <formula>$I1603=0</formula>
    </cfRule>
  </conditionalFormatting>
  <conditionalFormatting sqref="K1603">
    <cfRule type="expression" dxfId="16335" priority="26067">
      <formula>$I1603=0</formula>
    </cfRule>
  </conditionalFormatting>
  <conditionalFormatting sqref="M1603">
    <cfRule type="expression" dxfId="16334" priority="26063">
      <formula>$I1603=0</formula>
    </cfRule>
  </conditionalFormatting>
  <conditionalFormatting sqref="N1603:P1603">
    <cfRule type="expression" dxfId="16333" priority="26062">
      <formula>$I1603=0</formula>
    </cfRule>
  </conditionalFormatting>
  <conditionalFormatting sqref="O1603:P1603">
    <cfRule type="cellIs" dxfId="16332" priority="26060" operator="lessThan">
      <formula>0</formula>
    </cfRule>
    <cfRule type="cellIs" dxfId="16331" priority="26061" operator="lessThan">
      <formula>0</formula>
    </cfRule>
  </conditionalFormatting>
  <conditionalFormatting sqref="Q1603">
    <cfRule type="expression" dxfId="16330" priority="26059">
      <formula>$I1603=0</formula>
    </cfRule>
  </conditionalFormatting>
  <conditionalFormatting sqref="R1603:T1603">
    <cfRule type="expression" dxfId="16329" priority="26058">
      <formula>$I1603=0</formula>
    </cfRule>
  </conditionalFormatting>
  <conditionalFormatting sqref="S1603:T1603">
    <cfRule type="cellIs" dxfId="16328" priority="26056" operator="lessThan">
      <formula>0</formula>
    </cfRule>
    <cfRule type="cellIs" dxfId="16327" priority="26057" operator="lessThan">
      <formula>0</formula>
    </cfRule>
  </conditionalFormatting>
  <conditionalFormatting sqref="U1603">
    <cfRule type="expression" dxfId="16326" priority="26055">
      <formula>$I1603=0</formula>
    </cfRule>
  </conditionalFormatting>
  <conditionalFormatting sqref="B1604">
    <cfRule type="expression" dxfId="16325" priority="26054">
      <formula>$I1604=0</formula>
    </cfRule>
  </conditionalFormatting>
  <conditionalFormatting sqref="F1604">
    <cfRule type="expression" dxfId="16324" priority="26053">
      <formula>$I1604=0</formula>
    </cfRule>
  </conditionalFormatting>
  <conditionalFormatting sqref="I1604">
    <cfRule type="expression" dxfId="16323" priority="26052">
      <formula>$I1604=0</formula>
    </cfRule>
  </conditionalFormatting>
  <conditionalFormatting sqref="K1604">
    <cfRule type="expression" dxfId="16322" priority="26051">
      <formula>$I1604=0</formula>
    </cfRule>
  </conditionalFormatting>
  <conditionalFormatting sqref="M1604">
    <cfRule type="expression" dxfId="16321" priority="26050">
      <formula>$I1604=0</formula>
    </cfRule>
  </conditionalFormatting>
  <conditionalFormatting sqref="Q1604">
    <cfRule type="expression" dxfId="16320" priority="26049">
      <formula>$I1604=0</formula>
    </cfRule>
  </conditionalFormatting>
  <conditionalFormatting sqref="U1604">
    <cfRule type="expression" dxfId="16319" priority="26048">
      <formula>$I1604=0</formula>
    </cfRule>
  </conditionalFormatting>
  <conditionalFormatting sqref="B1605">
    <cfRule type="expression" dxfId="16318" priority="26044">
      <formula>$I1605=0</formula>
    </cfRule>
  </conditionalFormatting>
  <conditionalFormatting sqref="C1605:E1605">
    <cfRule type="expression" dxfId="16317" priority="26043">
      <formula>$I1605=0</formula>
    </cfRule>
  </conditionalFormatting>
  <conditionalFormatting sqref="D1605:E1605">
    <cfRule type="cellIs" dxfId="16316" priority="26041" operator="lessThan">
      <formula>0</formula>
    </cfRule>
    <cfRule type="cellIs" dxfId="16315" priority="26042" operator="lessThan">
      <formula>0</formula>
    </cfRule>
  </conditionalFormatting>
  <conditionalFormatting sqref="F1605">
    <cfRule type="expression" dxfId="16314" priority="26040">
      <formula>$I1605=0</formula>
    </cfRule>
  </conditionalFormatting>
  <conditionalFormatting sqref="G1605:H1605">
    <cfRule type="cellIs" dxfId="16313" priority="26037" operator="lessThan">
      <formula>0</formula>
    </cfRule>
    <cfRule type="cellIs" dxfId="16312" priority="26038" operator="lessThan">
      <formula>0</formula>
    </cfRule>
  </conditionalFormatting>
  <conditionalFormatting sqref="I1605">
    <cfRule type="expression" dxfId="16311" priority="26036">
      <formula>$I1605=0</formula>
    </cfRule>
  </conditionalFormatting>
  <conditionalFormatting sqref="J1605">
    <cfRule type="expression" dxfId="16310" priority="26035">
      <formula>$I1605=0</formula>
    </cfRule>
  </conditionalFormatting>
  <conditionalFormatting sqref="K1605">
    <cfRule type="expression" dxfId="16309" priority="26032">
      <formula>$I1605=0</formula>
    </cfRule>
  </conditionalFormatting>
  <conditionalFormatting sqref="M1605">
    <cfRule type="expression" dxfId="16308" priority="26028">
      <formula>$I1605=0</formula>
    </cfRule>
  </conditionalFormatting>
  <conditionalFormatting sqref="N1605:P1605">
    <cfRule type="expression" dxfId="16307" priority="26027">
      <formula>$I1605=0</formula>
    </cfRule>
  </conditionalFormatting>
  <conditionalFormatting sqref="O1605:P1605">
    <cfRule type="cellIs" dxfId="16306" priority="26025" operator="lessThan">
      <formula>0</formula>
    </cfRule>
    <cfRule type="cellIs" dxfId="16305" priority="26026" operator="lessThan">
      <formula>0</formula>
    </cfRule>
  </conditionalFormatting>
  <conditionalFormatting sqref="Q1605">
    <cfRule type="expression" dxfId="16304" priority="26024">
      <formula>$I1605=0</formula>
    </cfRule>
  </conditionalFormatting>
  <conditionalFormatting sqref="R1605:T1605">
    <cfRule type="expression" dxfId="16303" priority="26023">
      <formula>$I1605=0</formula>
    </cfRule>
  </conditionalFormatting>
  <conditionalFormatting sqref="S1605:T1605">
    <cfRule type="cellIs" dxfId="16302" priority="26021" operator="lessThan">
      <formula>0</formula>
    </cfRule>
    <cfRule type="cellIs" dxfId="16301" priority="26022" operator="lessThan">
      <formula>0</formula>
    </cfRule>
  </conditionalFormatting>
  <conditionalFormatting sqref="U1605">
    <cfRule type="expression" dxfId="16300" priority="26020">
      <formula>$I1605=0</formula>
    </cfRule>
  </conditionalFormatting>
  <conditionalFormatting sqref="B1606">
    <cfRule type="expression" dxfId="16299" priority="26019">
      <formula>$I1606=0</formula>
    </cfRule>
  </conditionalFormatting>
  <conditionalFormatting sqref="F1606">
    <cfRule type="expression" dxfId="16298" priority="26018">
      <formula>$I1606=0</formula>
    </cfRule>
  </conditionalFormatting>
  <conditionalFormatting sqref="I1606">
    <cfRule type="expression" dxfId="16297" priority="26017">
      <formula>$I1606=0</formula>
    </cfRule>
  </conditionalFormatting>
  <conditionalFormatting sqref="K1606">
    <cfRule type="expression" dxfId="16296" priority="26016">
      <formula>$I1606=0</formula>
    </cfRule>
  </conditionalFormatting>
  <conditionalFormatting sqref="M1606">
    <cfRule type="expression" dxfId="16295" priority="26015">
      <formula>$I1606=0</formula>
    </cfRule>
  </conditionalFormatting>
  <conditionalFormatting sqref="Q1606">
    <cfRule type="expression" dxfId="16294" priority="26014">
      <formula>$I1606=0</formula>
    </cfRule>
  </conditionalFormatting>
  <conditionalFormatting sqref="U1606">
    <cfRule type="expression" dxfId="16293" priority="26013">
      <formula>$I1606=0</formula>
    </cfRule>
  </conditionalFormatting>
  <conditionalFormatting sqref="B1607">
    <cfRule type="expression" dxfId="16292" priority="26009">
      <formula>$I1607=0</formula>
    </cfRule>
  </conditionalFormatting>
  <conditionalFormatting sqref="C1607:E1607">
    <cfRule type="expression" dxfId="16291" priority="26008">
      <formula>$I1607=0</formula>
    </cfRule>
  </conditionalFormatting>
  <conditionalFormatting sqref="D1607:E1607">
    <cfRule type="cellIs" dxfId="16290" priority="26006" operator="lessThan">
      <formula>0</formula>
    </cfRule>
    <cfRule type="cellIs" dxfId="16289" priority="26007" operator="lessThan">
      <formula>0</formula>
    </cfRule>
  </conditionalFormatting>
  <conditionalFormatting sqref="F1607">
    <cfRule type="expression" dxfId="16288" priority="26005">
      <formula>$I1607=0</formula>
    </cfRule>
  </conditionalFormatting>
  <conditionalFormatting sqref="G1607:H1607">
    <cfRule type="cellIs" dxfId="16287" priority="26002" operator="lessThan">
      <formula>0</formula>
    </cfRule>
    <cfRule type="cellIs" dxfId="16286" priority="26003" operator="lessThan">
      <formula>0</formula>
    </cfRule>
  </conditionalFormatting>
  <conditionalFormatting sqref="I1607">
    <cfRule type="expression" dxfId="16285" priority="26001">
      <formula>$I1607=0</formula>
    </cfRule>
  </conditionalFormatting>
  <conditionalFormatting sqref="J1607">
    <cfRule type="expression" dxfId="16284" priority="26000">
      <formula>$I1607=0</formula>
    </cfRule>
  </conditionalFormatting>
  <conditionalFormatting sqref="K1607">
    <cfRule type="expression" dxfId="16283" priority="25997">
      <formula>$I1607=0</formula>
    </cfRule>
  </conditionalFormatting>
  <conditionalFormatting sqref="M1607">
    <cfRule type="expression" dxfId="16282" priority="25993">
      <formula>$I1607=0</formula>
    </cfRule>
  </conditionalFormatting>
  <conditionalFormatting sqref="N1607:P1607">
    <cfRule type="expression" dxfId="16281" priority="25992">
      <formula>$I1607=0</formula>
    </cfRule>
  </conditionalFormatting>
  <conditionalFormatting sqref="O1607:P1607">
    <cfRule type="cellIs" dxfId="16280" priority="25990" operator="lessThan">
      <formula>0</formula>
    </cfRule>
    <cfRule type="cellIs" dxfId="16279" priority="25991" operator="lessThan">
      <formula>0</formula>
    </cfRule>
  </conditionalFormatting>
  <conditionalFormatting sqref="Q1607">
    <cfRule type="expression" dxfId="16278" priority="25989">
      <formula>$I1607=0</formula>
    </cfRule>
  </conditionalFormatting>
  <conditionalFormatting sqref="R1607:T1607">
    <cfRule type="expression" dxfId="16277" priority="25988">
      <formula>$I1607=0</formula>
    </cfRule>
  </conditionalFormatting>
  <conditionalFormatting sqref="S1607:T1607">
    <cfRule type="cellIs" dxfId="16276" priority="25986" operator="lessThan">
      <formula>0</formula>
    </cfRule>
    <cfRule type="cellIs" dxfId="16275" priority="25987" operator="lessThan">
      <formula>0</formula>
    </cfRule>
  </conditionalFormatting>
  <conditionalFormatting sqref="U1607">
    <cfRule type="expression" dxfId="16274" priority="25985">
      <formula>$I1607=0</formula>
    </cfRule>
  </conditionalFormatting>
  <conditionalFormatting sqref="B1608">
    <cfRule type="expression" dxfId="16273" priority="25984">
      <formula>$I1608=0</formula>
    </cfRule>
  </conditionalFormatting>
  <conditionalFormatting sqref="F1608">
    <cfRule type="expression" dxfId="16272" priority="25983">
      <formula>$I1608=0</formula>
    </cfRule>
  </conditionalFormatting>
  <conditionalFormatting sqref="I1608">
    <cfRule type="expression" dxfId="16271" priority="25982">
      <formula>$I1608=0</formula>
    </cfRule>
  </conditionalFormatting>
  <conditionalFormatting sqref="K1608">
    <cfRule type="expression" dxfId="16270" priority="25981">
      <formula>$I1608=0</formula>
    </cfRule>
  </conditionalFormatting>
  <conditionalFormatting sqref="M1608">
    <cfRule type="expression" dxfId="16269" priority="25980">
      <formula>$I1608=0</formula>
    </cfRule>
  </conditionalFormatting>
  <conditionalFormatting sqref="Q1608">
    <cfRule type="expression" dxfId="16268" priority="25979">
      <formula>$I1608=0</formula>
    </cfRule>
  </conditionalFormatting>
  <conditionalFormatting sqref="U1608">
    <cfRule type="expression" dxfId="16267" priority="25978">
      <formula>$I1608=0</formula>
    </cfRule>
  </conditionalFormatting>
  <conditionalFormatting sqref="B1609">
    <cfRule type="expression" dxfId="16266" priority="25974">
      <formula>$I1609=0</formula>
    </cfRule>
  </conditionalFormatting>
  <conditionalFormatting sqref="C1609:E1609">
    <cfRule type="expression" dxfId="16265" priority="25973">
      <formula>$I1609=0</formula>
    </cfRule>
  </conditionalFormatting>
  <conditionalFormatting sqref="D1609:E1609">
    <cfRule type="cellIs" dxfId="16264" priority="25971" operator="lessThan">
      <formula>0</formula>
    </cfRule>
    <cfRule type="cellIs" dxfId="16263" priority="25972" operator="lessThan">
      <formula>0</formula>
    </cfRule>
  </conditionalFormatting>
  <conditionalFormatting sqref="F1609">
    <cfRule type="expression" dxfId="16262" priority="25970">
      <formula>$I1609=0</formula>
    </cfRule>
  </conditionalFormatting>
  <conditionalFormatting sqref="G1609:H1609">
    <cfRule type="cellIs" dxfId="16261" priority="25967" operator="lessThan">
      <formula>0</formula>
    </cfRule>
    <cfRule type="cellIs" dxfId="16260" priority="25968" operator="lessThan">
      <formula>0</formula>
    </cfRule>
  </conditionalFormatting>
  <conditionalFormatting sqref="I1609">
    <cfRule type="expression" dxfId="16259" priority="25966">
      <formula>$I1609=0</formula>
    </cfRule>
  </conditionalFormatting>
  <conditionalFormatting sqref="J1609">
    <cfRule type="expression" dxfId="16258" priority="25965">
      <formula>$I1609=0</formula>
    </cfRule>
  </conditionalFormatting>
  <conditionalFormatting sqref="K1609">
    <cfRule type="expression" dxfId="16257" priority="25962">
      <formula>$I1609=0</formula>
    </cfRule>
  </conditionalFormatting>
  <conditionalFormatting sqref="M1609">
    <cfRule type="expression" dxfId="16256" priority="25958">
      <formula>$I1609=0</formula>
    </cfRule>
  </conditionalFormatting>
  <conditionalFormatting sqref="N1609:P1609">
    <cfRule type="expression" dxfId="16255" priority="25957">
      <formula>$I1609=0</formula>
    </cfRule>
  </conditionalFormatting>
  <conditionalFormatting sqref="O1609:P1609">
    <cfRule type="cellIs" dxfId="16254" priority="25955" operator="lessThan">
      <formula>0</formula>
    </cfRule>
    <cfRule type="cellIs" dxfId="16253" priority="25956" operator="lessThan">
      <formula>0</formula>
    </cfRule>
  </conditionalFormatting>
  <conditionalFormatting sqref="Q1609">
    <cfRule type="expression" dxfId="16252" priority="25954">
      <formula>$I1609=0</formula>
    </cfRule>
  </conditionalFormatting>
  <conditionalFormatting sqref="R1609:T1609">
    <cfRule type="expression" dxfId="16251" priority="25953">
      <formula>$I1609=0</formula>
    </cfRule>
  </conditionalFormatting>
  <conditionalFormatting sqref="S1609:T1609">
    <cfRule type="cellIs" dxfId="16250" priority="25951" operator="lessThan">
      <formula>0</formula>
    </cfRule>
    <cfRule type="cellIs" dxfId="16249" priority="25952" operator="lessThan">
      <formula>0</formula>
    </cfRule>
  </conditionalFormatting>
  <conditionalFormatting sqref="U1609">
    <cfRule type="expression" dxfId="16248" priority="25950">
      <formula>$I1609=0</formula>
    </cfRule>
  </conditionalFormatting>
  <conditionalFormatting sqref="B1610">
    <cfRule type="expression" dxfId="16247" priority="25949">
      <formula>$I1610=0</formula>
    </cfRule>
  </conditionalFormatting>
  <conditionalFormatting sqref="F1610">
    <cfRule type="expression" dxfId="16246" priority="25948">
      <formula>$I1610=0</formula>
    </cfRule>
  </conditionalFormatting>
  <conditionalFormatting sqref="I1610">
    <cfRule type="expression" dxfId="16245" priority="25947">
      <formula>$I1610=0</formula>
    </cfRule>
  </conditionalFormatting>
  <conditionalFormatting sqref="K1610">
    <cfRule type="expression" dxfId="16244" priority="25946">
      <formula>$I1610=0</formula>
    </cfRule>
  </conditionalFormatting>
  <conditionalFormatting sqref="M1610">
    <cfRule type="expression" dxfId="16243" priority="25945">
      <formula>$I1610=0</formula>
    </cfRule>
  </conditionalFormatting>
  <conditionalFormatting sqref="Q1610">
    <cfRule type="expression" dxfId="16242" priority="25944">
      <formula>$I1610=0</formula>
    </cfRule>
  </conditionalFormatting>
  <conditionalFormatting sqref="U1610">
    <cfRule type="expression" dxfId="16241" priority="25943">
      <formula>$I1610=0</formula>
    </cfRule>
  </conditionalFormatting>
  <conditionalFormatting sqref="B1611">
    <cfRule type="expression" dxfId="16240" priority="25939">
      <formula>$I1611=0</formula>
    </cfRule>
  </conditionalFormatting>
  <conditionalFormatting sqref="C1611:E1611">
    <cfRule type="expression" dxfId="16239" priority="25938">
      <formula>$I1611=0</formula>
    </cfRule>
  </conditionalFormatting>
  <conditionalFormatting sqref="D1611:E1611">
    <cfRule type="cellIs" dxfId="16238" priority="25936" operator="lessThan">
      <formula>0</formula>
    </cfRule>
    <cfRule type="cellIs" dxfId="16237" priority="25937" operator="lessThan">
      <formula>0</formula>
    </cfRule>
  </conditionalFormatting>
  <conditionalFormatting sqref="F1611">
    <cfRule type="expression" dxfId="16236" priority="25935">
      <formula>$I1611=0</formula>
    </cfRule>
  </conditionalFormatting>
  <conditionalFormatting sqref="G1611:H1611">
    <cfRule type="cellIs" dxfId="16235" priority="25932" operator="lessThan">
      <formula>0</formula>
    </cfRule>
    <cfRule type="cellIs" dxfId="16234" priority="25933" operator="lessThan">
      <formula>0</formula>
    </cfRule>
  </conditionalFormatting>
  <conditionalFormatting sqref="I1611">
    <cfRule type="expression" dxfId="16233" priority="25931">
      <formula>$I1611=0</formula>
    </cfRule>
  </conditionalFormatting>
  <conditionalFormatting sqref="J1611">
    <cfRule type="expression" dxfId="16232" priority="25930">
      <formula>$I1611=0</formula>
    </cfRule>
  </conditionalFormatting>
  <conditionalFormatting sqref="K1611">
    <cfRule type="expression" dxfId="16231" priority="25927">
      <formula>$I1611=0</formula>
    </cfRule>
  </conditionalFormatting>
  <conditionalFormatting sqref="M1611">
    <cfRule type="expression" dxfId="16230" priority="25923">
      <formula>$I1611=0</formula>
    </cfRule>
  </conditionalFormatting>
  <conditionalFormatting sqref="N1611:P1611">
    <cfRule type="expression" dxfId="16229" priority="25922">
      <formula>$I1611=0</formula>
    </cfRule>
  </conditionalFormatting>
  <conditionalFormatting sqref="O1611:P1611">
    <cfRule type="cellIs" dxfId="16228" priority="25920" operator="lessThan">
      <formula>0</formula>
    </cfRule>
    <cfRule type="cellIs" dxfId="16227" priority="25921" operator="lessThan">
      <formula>0</formula>
    </cfRule>
  </conditionalFormatting>
  <conditionalFormatting sqref="Q1611">
    <cfRule type="expression" dxfId="16226" priority="25919">
      <formula>$I1611=0</formula>
    </cfRule>
  </conditionalFormatting>
  <conditionalFormatting sqref="R1611:T1611">
    <cfRule type="expression" dxfId="16225" priority="25918">
      <formula>$I1611=0</formula>
    </cfRule>
  </conditionalFormatting>
  <conditionalFormatting sqref="S1611:T1611">
    <cfRule type="cellIs" dxfId="16224" priority="25916" operator="lessThan">
      <formula>0</formula>
    </cfRule>
    <cfRule type="cellIs" dxfId="16223" priority="25917" operator="lessThan">
      <formula>0</formula>
    </cfRule>
  </conditionalFormatting>
  <conditionalFormatting sqref="U1611">
    <cfRule type="expression" dxfId="16222" priority="25915">
      <formula>$I1611=0</formula>
    </cfRule>
  </conditionalFormatting>
  <conditionalFormatting sqref="B1612">
    <cfRule type="expression" dxfId="16221" priority="25914">
      <formula>$I1612=0</formula>
    </cfRule>
  </conditionalFormatting>
  <conditionalFormatting sqref="F1612">
    <cfRule type="expression" dxfId="16220" priority="25913">
      <formula>$I1612=0</formula>
    </cfRule>
  </conditionalFormatting>
  <conditionalFormatting sqref="I1612">
    <cfRule type="expression" dxfId="16219" priority="25912">
      <formula>$I1612=0</formula>
    </cfRule>
  </conditionalFormatting>
  <conditionalFormatting sqref="K1612">
    <cfRule type="expression" dxfId="16218" priority="25911">
      <formula>$I1612=0</formula>
    </cfRule>
  </conditionalFormatting>
  <conditionalFormatting sqref="M1612">
    <cfRule type="expression" dxfId="16217" priority="25910">
      <formula>$I1612=0</formula>
    </cfRule>
  </conditionalFormatting>
  <conditionalFormatting sqref="Q1612">
    <cfRule type="expression" dxfId="16216" priority="25909">
      <formula>$I1612=0</formula>
    </cfRule>
  </conditionalFormatting>
  <conditionalFormatting sqref="U1612">
    <cfRule type="expression" dxfId="16215" priority="25908">
      <formula>$I1612=0</formula>
    </cfRule>
  </conditionalFormatting>
  <conditionalFormatting sqref="B1613">
    <cfRule type="expression" dxfId="16214" priority="25904">
      <formula>$I1613=0</formula>
    </cfRule>
  </conditionalFormatting>
  <conditionalFormatting sqref="C1613:E1613">
    <cfRule type="expression" dxfId="16213" priority="25903">
      <formula>$I1613=0</formula>
    </cfRule>
  </conditionalFormatting>
  <conditionalFormatting sqref="D1613:E1613">
    <cfRule type="cellIs" dxfId="16212" priority="25901" operator="lessThan">
      <formula>0</formula>
    </cfRule>
    <cfRule type="cellIs" dxfId="16211" priority="25902" operator="lessThan">
      <formula>0</formula>
    </cfRule>
  </conditionalFormatting>
  <conditionalFormatting sqref="F1613">
    <cfRule type="expression" dxfId="16210" priority="25900">
      <formula>$I1613=0</formula>
    </cfRule>
  </conditionalFormatting>
  <conditionalFormatting sqref="G1613:H1613">
    <cfRule type="cellIs" dxfId="16209" priority="25897" operator="lessThan">
      <formula>0</formula>
    </cfRule>
    <cfRule type="cellIs" dxfId="16208" priority="25898" operator="lessThan">
      <formula>0</formula>
    </cfRule>
  </conditionalFormatting>
  <conditionalFormatting sqref="I1613">
    <cfRule type="expression" dxfId="16207" priority="25896">
      <formula>$I1613=0</formula>
    </cfRule>
  </conditionalFormatting>
  <conditionalFormatting sqref="J1613">
    <cfRule type="expression" dxfId="16206" priority="25895">
      <formula>$I1613=0</formula>
    </cfRule>
  </conditionalFormatting>
  <conditionalFormatting sqref="K1613">
    <cfRule type="expression" dxfId="16205" priority="25892">
      <formula>$I1613=0</formula>
    </cfRule>
  </conditionalFormatting>
  <conditionalFormatting sqref="M1613">
    <cfRule type="expression" dxfId="16204" priority="25888">
      <formula>$I1613=0</formula>
    </cfRule>
  </conditionalFormatting>
  <conditionalFormatting sqref="N1613:P1613">
    <cfRule type="expression" dxfId="16203" priority="25887">
      <formula>$I1613=0</formula>
    </cfRule>
  </conditionalFormatting>
  <conditionalFormatting sqref="O1613:P1613">
    <cfRule type="cellIs" dxfId="16202" priority="25885" operator="lessThan">
      <formula>0</formula>
    </cfRule>
    <cfRule type="cellIs" dxfId="16201" priority="25886" operator="lessThan">
      <formula>0</formula>
    </cfRule>
  </conditionalFormatting>
  <conditionalFormatting sqref="Q1613">
    <cfRule type="expression" dxfId="16200" priority="25884">
      <formula>$I1613=0</formula>
    </cfRule>
  </conditionalFormatting>
  <conditionalFormatting sqref="R1613:T1613">
    <cfRule type="expression" dxfId="16199" priority="25883">
      <formula>$I1613=0</formula>
    </cfRule>
  </conditionalFormatting>
  <conditionalFormatting sqref="S1613:T1613">
    <cfRule type="cellIs" dxfId="16198" priority="25881" operator="lessThan">
      <formula>0</formula>
    </cfRule>
    <cfRule type="cellIs" dxfId="16197" priority="25882" operator="lessThan">
      <formula>0</formula>
    </cfRule>
  </conditionalFormatting>
  <conditionalFormatting sqref="U1613">
    <cfRule type="expression" dxfId="16196" priority="25880">
      <formula>$I1613=0</formula>
    </cfRule>
  </conditionalFormatting>
  <conditionalFormatting sqref="B1614">
    <cfRule type="expression" dxfId="16195" priority="25879">
      <formula>$I1614=0</formula>
    </cfRule>
  </conditionalFormatting>
  <conditionalFormatting sqref="F1614">
    <cfRule type="expression" dxfId="16194" priority="25878">
      <formula>$I1614=0</formula>
    </cfRule>
  </conditionalFormatting>
  <conditionalFormatting sqref="I1614">
    <cfRule type="expression" dxfId="16193" priority="25877">
      <formula>$I1614=0</formula>
    </cfRule>
  </conditionalFormatting>
  <conditionalFormatting sqref="K1614">
    <cfRule type="expression" dxfId="16192" priority="25876">
      <formula>$I1614=0</formula>
    </cfRule>
  </conditionalFormatting>
  <conditionalFormatting sqref="M1614">
    <cfRule type="expression" dxfId="16191" priority="25875">
      <formula>$I1614=0</formula>
    </cfRule>
  </conditionalFormatting>
  <conditionalFormatting sqref="Q1614">
    <cfRule type="expression" dxfId="16190" priority="25874">
      <formula>$I1614=0</formula>
    </cfRule>
  </conditionalFormatting>
  <conditionalFormatting sqref="U1614">
    <cfRule type="expression" dxfId="16189" priority="25873">
      <formula>$I1614=0</formula>
    </cfRule>
  </conditionalFormatting>
  <conditionalFormatting sqref="B1615">
    <cfRule type="expression" dxfId="16188" priority="25869">
      <formula>$I1615=0</formula>
    </cfRule>
  </conditionalFormatting>
  <conditionalFormatting sqref="C1615:E1615">
    <cfRule type="expression" dxfId="16187" priority="25868">
      <formula>$I1615=0</formula>
    </cfRule>
  </conditionalFormatting>
  <conditionalFormatting sqref="D1615:E1615">
    <cfRule type="cellIs" dxfId="16186" priority="25866" operator="lessThan">
      <formula>0</formula>
    </cfRule>
    <cfRule type="cellIs" dxfId="16185" priority="25867" operator="lessThan">
      <formula>0</formula>
    </cfRule>
  </conditionalFormatting>
  <conditionalFormatting sqref="F1615">
    <cfRule type="expression" dxfId="16184" priority="25865">
      <formula>$I1615=0</formula>
    </cfRule>
  </conditionalFormatting>
  <conditionalFormatting sqref="G1615:H1615">
    <cfRule type="cellIs" dxfId="16183" priority="25862" operator="lessThan">
      <formula>0</formula>
    </cfRule>
    <cfRule type="cellIs" dxfId="16182" priority="25863" operator="lessThan">
      <formula>0</formula>
    </cfRule>
  </conditionalFormatting>
  <conditionalFormatting sqref="I1615">
    <cfRule type="expression" dxfId="16181" priority="25861">
      <formula>$I1615=0</formula>
    </cfRule>
  </conditionalFormatting>
  <conditionalFormatting sqref="J1615">
    <cfRule type="expression" dxfId="16180" priority="25860">
      <formula>$I1615=0</formula>
    </cfRule>
  </conditionalFormatting>
  <conditionalFormatting sqref="K1615">
    <cfRule type="expression" dxfId="16179" priority="25857">
      <formula>$I1615=0</formula>
    </cfRule>
  </conditionalFormatting>
  <conditionalFormatting sqref="M1615">
    <cfRule type="expression" dxfId="16178" priority="25853">
      <formula>$I1615=0</formula>
    </cfRule>
  </conditionalFormatting>
  <conditionalFormatting sqref="N1615:P1615">
    <cfRule type="expression" dxfId="16177" priority="25852">
      <formula>$I1615=0</formula>
    </cfRule>
  </conditionalFormatting>
  <conditionalFormatting sqref="O1615:P1615">
    <cfRule type="cellIs" dxfId="16176" priority="25850" operator="lessThan">
      <formula>0</formula>
    </cfRule>
    <cfRule type="cellIs" dxfId="16175" priority="25851" operator="lessThan">
      <formula>0</formula>
    </cfRule>
  </conditionalFormatting>
  <conditionalFormatting sqref="Q1615">
    <cfRule type="expression" dxfId="16174" priority="25849">
      <formula>$I1615=0</formula>
    </cfRule>
  </conditionalFormatting>
  <conditionalFormatting sqref="R1615:T1615">
    <cfRule type="expression" dxfId="16173" priority="25848">
      <formula>$I1615=0</formula>
    </cfRule>
  </conditionalFormatting>
  <conditionalFormatting sqref="S1615:T1615">
    <cfRule type="cellIs" dxfId="16172" priority="25846" operator="lessThan">
      <formula>0</formula>
    </cfRule>
    <cfRule type="cellIs" dxfId="16171" priority="25847" operator="lessThan">
      <formula>0</formula>
    </cfRule>
  </conditionalFormatting>
  <conditionalFormatting sqref="U1615">
    <cfRule type="expression" dxfId="16170" priority="25845">
      <formula>$I1615=0</formula>
    </cfRule>
  </conditionalFormatting>
  <conditionalFormatting sqref="B1616">
    <cfRule type="expression" dxfId="16169" priority="25844">
      <formula>$I1616=0</formula>
    </cfRule>
  </conditionalFormatting>
  <conditionalFormatting sqref="F1616">
    <cfRule type="expression" dxfId="16168" priority="25843">
      <formula>$I1616=0</formula>
    </cfRule>
  </conditionalFormatting>
  <conditionalFormatting sqref="I1616">
    <cfRule type="expression" dxfId="16167" priority="25842">
      <formula>$I1616=0</formula>
    </cfRule>
  </conditionalFormatting>
  <conditionalFormatting sqref="K1616">
    <cfRule type="expression" dxfId="16166" priority="25841">
      <formula>$I1616=0</formula>
    </cfRule>
  </conditionalFormatting>
  <conditionalFormatting sqref="M1616">
    <cfRule type="expression" dxfId="16165" priority="25840">
      <formula>$I1616=0</formula>
    </cfRule>
  </conditionalFormatting>
  <conditionalFormatting sqref="Q1616">
    <cfRule type="expression" dxfId="16164" priority="25839">
      <formula>$I1616=0</formula>
    </cfRule>
  </conditionalFormatting>
  <conditionalFormatting sqref="U1616">
    <cfRule type="expression" dxfId="16163" priority="25838">
      <formula>$I1616=0</formula>
    </cfRule>
  </conditionalFormatting>
  <conditionalFormatting sqref="B1617">
    <cfRule type="expression" dxfId="16162" priority="25834">
      <formula>$I1617=0</formula>
    </cfRule>
  </conditionalFormatting>
  <conditionalFormatting sqref="C1617:E1617">
    <cfRule type="expression" dxfId="16161" priority="25833">
      <formula>$I1617=0</formula>
    </cfRule>
  </conditionalFormatting>
  <conditionalFormatting sqref="D1617:E1617">
    <cfRule type="cellIs" dxfId="16160" priority="25831" operator="lessThan">
      <formula>0</formula>
    </cfRule>
    <cfRule type="cellIs" dxfId="16159" priority="25832" operator="lessThan">
      <formula>0</formula>
    </cfRule>
  </conditionalFormatting>
  <conditionalFormatting sqref="F1617">
    <cfRule type="expression" dxfId="16158" priority="25830">
      <formula>$I1617=0</formula>
    </cfRule>
  </conditionalFormatting>
  <conditionalFormatting sqref="G1617:H1617">
    <cfRule type="cellIs" dxfId="16157" priority="25827" operator="lessThan">
      <formula>0</formula>
    </cfRule>
    <cfRule type="cellIs" dxfId="16156" priority="25828" operator="lessThan">
      <formula>0</formula>
    </cfRule>
  </conditionalFormatting>
  <conditionalFormatting sqref="I1617">
    <cfRule type="expression" dxfId="16155" priority="25826">
      <formula>$I1617=0</formula>
    </cfRule>
  </conditionalFormatting>
  <conditionalFormatting sqref="J1617">
    <cfRule type="expression" dxfId="16154" priority="25825">
      <formula>$I1617=0</formula>
    </cfRule>
  </conditionalFormatting>
  <conditionalFormatting sqref="K1617">
    <cfRule type="expression" dxfId="16153" priority="25822">
      <formula>$I1617=0</formula>
    </cfRule>
  </conditionalFormatting>
  <conditionalFormatting sqref="M1617">
    <cfRule type="expression" dxfId="16152" priority="25818">
      <formula>$I1617=0</formula>
    </cfRule>
  </conditionalFormatting>
  <conditionalFormatting sqref="N1617:P1617">
    <cfRule type="expression" dxfId="16151" priority="25817">
      <formula>$I1617=0</formula>
    </cfRule>
  </conditionalFormatting>
  <conditionalFormatting sqref="O1617:P1617">
    <cfRule type="cellIs" dxfId="16150" priority="25815" operator="lessThan">
      <formula>0</formula>
    </cfRule>
    <cfRule type="cellIs" dxfId="16149" priority="25816" operator="lessThan">
      <formula>0</formula>
    </cfRule>
  </conditionalFormatting>
  <conditionalFormatting sqref="Q1617">
    <cfRule type="expression" dxfId="16148" priority="25814">
      <formula>$I1617=0</formula>
    </cfRule>
  </conditionalFormatting>
  <conditionalFormatting sqref="R1617:T1617">
    <cfRule type="expression" dxfId="16147" priority="25813">
      <formula>$I1617=0</formula>
    </cfRule>
  </conditionalFormatting>
  <conditionalFormatting sqref="S1617:T1617">
    <cfRule type="cellIs" dxfId="16146" priority="25811" operator="lessThan">
      <formula>0</formula>
    </cfRule>
    <cfRule type="cellIs" dxfId="16145" priority="25812" operator="lessThan">
      <formula>0</formula>
    </cfRule>
  </conditionalFormatting>
  <conditionalFormatting sqref="U1617">
    <cfRule type="expression" dxfId="16144" priority="25810">
      <formula>$I1617=0</formula>
    </cfRule>
  </conditionalFormatting>
  <conditionalFormatting sqref="B1618">
    <cfRule type="expression" dxfId="16143" priority="25809">
      <formula>$I1618=0</formula>
    </cfRule>
  </conditionalFormatting>
  <conditionalFormatting sqref="F1618">
    <cfRule type="expression" dxfId="16142" priority="25808">
      <formula>$I1618=0</formula>
    </cfRule>
  </conditionalFormatting>
  <conditionalFormatting sqref="I1618">
    <cfRule type="expression" dxfId="16141" priority="25807">
      <formula>$I1618=0</formula>
    </cfRule>
  </conditionalFormatting>
  <conditionalFormatting sqref="K1618">
    <cfRule type="expression" dxfId="16140" priority="25806">
      <formula>$I1618=0</formula>
    </cfRule>
  </conditionalFormatting>
  <conditionalFormatting sqref="M1618">
    <cfRule type="expression" dxfId="16139" priority="25805">
      <formula>$I1618=0</formula>
    </cfRule>
  </conditionalFormatting>
  <conditionalFormatting sqref="Q1618">
    <cfRule type="expression" dxfId="16138" priority="25804">
      <formula>$I1618=0</formula>
    </cfRule>
  </conditionalFormatting>
  <conditionalFormatting sqref="U1618">
    <cfRule type="expression" dxfId="16137" priority="25803">
      <formula>$I1618=0</formula>
    </cfRule>
  </conditionalFormatting>
  <conditionalFormatting sqref="B1619">
    <cfRule type="expression" dxfId="16136" priority="25799">
      <formula>$I1619=0</formula>
    </cfRule>
  </conditionalFormatting>
  <conditionalFormatting sqref="C1619:E1619">
    <cfRule type="expression" dxfId="16135" priority="25798">
      <formula>$I1619=0</formula>
    </cfRule>
  </conditionalFormatting>
  <conditionalFormatting sqref="D1619:E1619">
    <cfRule type="cellIs" dxfId="16134" priority="25796" operator="lessThan">
      <formula>0</formula>
    </cfRule>
    <cfRule type="cellIs" dxfId="16133" priority="25797" operator="lessThan">
      <formula>0</formula>
    </cfRule>
  </conditionalFormatting>
  <conditionalFormatting sqref="F1619">
    <cfRule type="expression" dxfId="16132" priority="25795">
      <formula>$I1619=0</formula>
    </cfRule>
  </conditionalFormatting>
  <conditionalFormatting sqref="G1619:H1619">
    <cfRule type="cellIs" dxfId="16131" priority="25792" operator="lessThan">
      <formula>0</formula>
    </cfRule>
    <cfRule type="cellIs" dxfId="16130" priority="25793" operator="lessThan">
      <formula>0</formula>
    </cfRule>
  </conditionalFormatting>
  <conditionalFormatting sqref="I1619">
    <cfRule type="expression" dxfId="16129" priority="25791">
      <formula>$I1619=0</formula>
    </cfRule>
  </conditionalFormatting>
  <conditionalFormatting sqref="J1619">
    <cfRule type="expression" dxfId="16128" priority="25790">
      <formula>$I1619=0</formula>
    </cfRule>
  </conditionalFormatting>
  <conditionalFormatting sqref="K1619">
    <cfRule type="expression" dxfId="16127" priority="25787">
      <formula>$I1619=0</formula>
    </cfRule>
  </conditionalFormatting>
  <conditionalFormatting sqref="M1619">
    <cfRule type="expression" dxfId="16126" priority="25783">
      <formula>$I1619=0</formula>
    </cfRule>
  </conditionalFormatting>
  <conditionalFormatting sqref="N1619:P1619">
    <cfRule type="expression" dxfId="16125" priority="25782">
      <formula>$I1619=0</formula>
    </cfRule>
  </conditionalFormatting>
  <conditionalFormatting sqref="O1619:P1619">
    <cfRule type="cellIs" dxfId="16124" priority="25780" operator="lessThan">
      <formula>0</formula>
    </cfRule>
    <cfRule type="cellIs" dxfId="16123" priority="25781" operator="lessThan">
      <formula>0</formula>
    </cfRule>
  </conditionalFormatting>
  <conditionalFormatting sqref="Q1619">
    <cfRule type="expression" dxfId="16122" priority="25779">
      <formula>$I1619=0</formula>
    </cfRule>
  </conditionalFormatting>
  <conditionalFormatting sqref="R1619:T1619">
    <cfRule type="expression" dxfId="16121" priority="25778">
      <formula>$I1619=0</formula>
    </cfRule>
  </conditionalFormatting>
  <conditionalFormatting sqref="S1619:T1619">
    <cfRule type="cellIs" dxfId="16120" priority="25776" operator="lessThan">
      <formula>0</formula>
    </cfRule>
    <cfRule type="cellIs" dxfId="16119" priority="25777" operator="lessThan">
      <formula>0</formula>
    </cfRule>
  </conditionalFormatting>
  <conditionalFormatting sqref="U1619">
    <cfRule type="expression" dxfId="16118" priority="25775">
      <formula>$I1619=0</formula>
    </cfRule>
  </conditionalFormatting>
  <conditionalFormatting sqref="B1620">
    <cfRule type="expression" dxfId="16117" priority="25774">
      <formula>$I1620=0</formula>
    </cfRule>
  </conditionalFormatting>
  <conditionalFormatting sqref="F1620">
    <cfRule type="expression" dxfId="16116" priority="25773">
      <formula>$I1620=0</formula>
    </cfRule>
  </conditionalFormatting>
  <conditionalFormatting sqref="I1620">
    <cfRule type="expression" dxfId="16115" priority="25772">
      <formula>$I1620=0</formula>
    </cfRule>
  </conditionalFormatting>
  <conditionalFormatting sqref="K1620">
    <cfRule type="expression" dxfId="16114" priority="25771">
      <formula>$I1620=0</formula>
    </cfRule>
  </conditionalFormatting>
  <conditionalFormatting sqref="M1620">
    <cfRule type="expression" dxfId="16113" priority="25770">
      <formula>$I1620=0</formula>
    </cfRule>
  </conditionalFormatting>
  <conditionalFormatting sqref="Q1620">
    <cfRule type="expression" dxfId="16112" priority="25769">
      <formula>$I1620=0</formula>
    </cfRule>
  </conditionalFormatting>
  <conditionalFormatting sqref="U1620">
    <cfRule type="expression" dxfId="16111" priority="25768">
      <formula>$I1620=0</formula>
    </cfRule>
  </conditionalFormatting>
  <conditionalFormatting sqref="B1621">
    <cfRule type="expression" dxfId="16110" priority="25764">
      <formula>$I1621=0</formula>
    </cfRule>
  </conditionalFormatting>
  <conditionalFormatting sqref="C1621:E1621">
    <cfRule type="expression" dxfId="16109" priority="25763">
      <formula>$I1621=0</formula>
    </cfRule>
  </conditionalFormatting>
  <conditionalFormatting sqref="D1621:E1621">
    <cfRule type="cellIs" dxfId="16108" priority="25761" operator="lessThan">
      <formula>0</formula>
    </cfRule>
    <cfRule type="cellIs" dxfId="16107" priority="25762" operator="lessThan">
      <formula>0</formula>
    </cfRule>
  </conditionalFormatting>
  <conditionalFormatting sqref="F1621">
    <cfRule type="expression" dxfId="16106" priority="25760">
      <formula>$I1621=0</formula>
    </cfRule>
  </conditionalFormatting>
  <conditionalFormatting sqref="G1621:H1621">
    <cfRule type="cellIs" dxfId="16105" priority="25757" operator="lessThan">
      <formula>0</formula>
    </cfRule>
    <cfRule type="cellIs" dxfId="16104" priority="25758" operator="lessThan">
      <formula>0</formula>
    </cfRule>
  </conditionalFormatting>
  <conditionalFormatting sqref="I1621">
    <cfRule type="expression" dxfId="16103" priority="25756">
      <formula>$I1621=0</formula>
    </cfRule>
  </conditionalFormatting>
  <conditionalFormatting sqref="J1621">
    <cfRule type="expression" dxfId="16102" priority="25755">
      <formula>$I1621=0</formula>
    </cfRule>
  </conditionalFormatting>
  <conditionalFormatting sqref="K1621">
    <cfRule type="expression" dxfId="16101" priority="25752">
      <formula>$I1621=0</formula>
    </cfRule>
  </conditionalFormatting>
  <conditionalFormatting sqref="M1621">
    <cfRule type="expression" dxfId="16100" priority="25748">
      <formula>$I1621=0</formula>
    </cfRule>
  </conditionalFormatting>
  <conditionalFormatting sqref="N1621:P1621">
    <cfRule type="expression" dxfId="16099" priority="25747">
      <formula>$I1621=0</formula>
    </cfRule>
  </conditionalFormatting>
  <conditionalFormatting sqref="O1621:P1621">
    <cfRule type="cellIs" dxfId="16098" priority="25745" operator="lessThan">
      <formula>0</formula>
    </cfRule>
    <cfRule type="cellIs" dxfId="16097" priority="25746" operator="lessThan">
      <formula>0</formula>
    </cfRule>
  </conditionalFormatting>
  <conditionalFormatting sqref="Q1621">
    <cfRule type="expression" dxfId="16096" priority="25744">
      <formula>$I1621=0</formula>
    </cfRule>
  </conditionalFormatting>
  <conditionalFormatting sqref="R1621:T1621">
    <cfRule type="expression" dxfId="16095" priority="25743">
      <formula>$I1621=0</formula>
    </cfRule>
  </conditionalFormatting>
  <conditionalFormatting sqref="S1621:T1621">
    <cfRule type="cellIs" dxfId="16094" priority="25741" operator="lessThan">
      <formula>0</formula>
    </cfRule>
    <cfRule type="cellIs" dxfId="16093" priority="25742" operator="lessThan">
      <formula>0</formula>
    </cfRule>
  </conditionalFormatting>
  <conditionalFormatting sqref="U1621">
    <cfRule type="expression" dxfId="16092" priority="25740">
      <formula>$I1621=0</formula>
    </cfRule>
  </conditionalFormatting>
  <conditionalFormatting sqref="B1622">
    <cfRule type="expression" dxfId="16091" priority="25739">
      <formula>$I1622=0</formula>
    </cfRule>
  </conditionalFormatting>
  <conditionalFormatting sqref="F1622">
    <cfRule type="expression" dxfId="16090" priority="25738">
      <formula>$I1622=0</formula>
    </cfRule>
  </conditionalFormatting>
  <conditionalFormatting sqref="I1622">
    <cfRule type="expression" dxfId="16089" priority="25737">
      <formula>$I1622=0</formula>
    </cfRule>
  </conditionalFormatting>
  <conditionalFormatting sqref="K1622">
    <cfRule type="expression" dxfId="16088" priority="25736">
      <formula>$I1622=0</formula>
    </cfRule>
  </conditionalFormatting>
  <conditionalFormatting sqref="M1622">
    <cfRule type="expression" dxfId="16087" priority="25735">
      <formula>$I1622=0</formula>
    </cfRule>
  </conditionalFormatting>
  <conditionalFormatting sqref="Q1622">
    <cfRule type="expression" dxfId="16086" priority="25734">
      <formula>$I1622=0</formula>
    </cfRule>
  </conditionalFormatting>
  <conditionalFormatting sqref="U1622">
    <cfRule type="expression" dxfId="16085" priority="25733">
      <formula>$I1622=0</formula>
    </cfRule>
  </conditionalFormatting>
  <conditionalFormatting sqref="B1623">
    <cfRule type="expression" dxfId="16084" priority="25729">
      <formula>$I1623=0</formula>
    </cfRule>
  </conditionalFormatting>
  <conditionalFormatting sqref="C1623:E1623">
    <cfRule type="expression" dxfId="16083" priority="25728">
      <formula>$I1623=0</formula>
    </cfRule>
  </conditionalFormatting>
  <conditionalFormatting sqref="D1623:E1623">
    <cfRule type="cellIs" dxfId="16082" priority="25726" operator="lessThan">
      <formula>0</formula>
    </cfRule>
    <cfRule type="cellIs" dxfId="16081" priority="25727" operator="lessThan">
      <formula>0</formula>
    </cfRule>
  </conditionalFormatting>
  <conditionalFormatting sqref="F1623">
    <cfRule type="expression" dxfId="16080" priority="25725">
      <formula>$I1623=0</formula>
    </cfRule>
  </conditionalFormatting>
  <conditionalFormatting sqref="G1623:H1623">
    <cfRule type="cellIs" dxfId="16079" priority="25722" operator="lessThan">
      <formula>0</formula>
    </cfRule>
    <cfRule type="cellIs" dxfId="16078" priority="25723" operator="lessThan">
      <formula>0</formula>
    </cfRule>
  </conditionalFormatting>
  <conditionalFormatting sqref="I1623">
    <cfRule type="expression" dxfId="16077" priority="25721">
      <formula>$I1623=0</formula>
    </cfRule>
  </conditionalFormatting>
  <conditionalFormatting sqref="J1623">
    <cfRule type="expression" dxfId="16076" priority="25720">
      <formula>$I1623=0</formula>
    </cfRule>
  </conditionalFormatting>
  <conditionalFormatting sqref="K1623">
    <cfRule type="expression" dxfId="16075" priority="25717">
      <formula>$I1623=0</formula>
    </cfRule>
  </conditionalFormatting>
  <conditionalFormatting sqref="M1623">
    <cfRule type="expression" dxfId="16074" priority="25713">
      <formula>$I1623=0</formula>
    </cfRule>
  </conditionalFormatting>
  <conditionalFormatting sqref="N1623:P1623">
    <cfRule type="expression" dxfId="16073" priority="25712">
      <formula>$I1623=0</formula>
    </cfRule>
  </conditionalFormatting>
  <conditionalFormatting sqref="O1623:P1623">
    <cfRule type="cellIs" dxfId="16072" priority="25710" operator="lessThan">
      <formula>0</formula>
    </cfRule>
    <cfRule type="cellIs" dxfId="16071" priority="25711" operator="lessThan">
      <formula>0</formula>
    </cfRule>
  </conditionalFormatting>
  <conditionalFormatting sqref="Q1623">
    <cfRule type="expression" dxfId="16070" priority="25709">
      <formula>$I1623=0</formula>
    </cfRule>
  </conditionalFormatting>
  <conditionalFormatting sqref="R1623:T1623">
    <cfRule type="expression" dxfId="16069" priority="25708">
      <formula>$I1623=0</formula>
    </cfRule>
  </conditionalFormatting>
  <conditionalFormatting sqref="S1623:T1623">
    <cfRule type="cellIs" dxfId="16068" priority="25706" operator="lessThan">
      <formula>0</formula>
    </cfRule>
    <cfRule type="cellIs" dxfId="16067" priority="25707" operator="lessThan">
      <formula>0</formula>
    </cfRule>
  </conditionalFormatting>
  <conditionalFormatting sqref="U1623">
    <cfRule type="expression" dxfId="16066" priority="25705">
      <formula>$I1623=0</formula>
    </cfRule>
  </conditionalFormatting>
  <conditionalFormatting sqref="B1624">
    <cfRule type="expression" dxfId="16065" priority="25704">
      <formula>$I1624=0</formula>
    </cfRule>
  </conditionalFormatting>
  <conditionalFormatting sqref="F1624">
    <cfRule type="expression" dxfId="16064" priority="25703">
      <formula>$I1624=0</formula>
    </cfRule>
  </conditionalFormatting>
  <conditionalFormatting sqref="I1624">
    <cfRule type="expression" dxfId="16063" priority="25702">
      <formula>$I1624=0</formula>
    </cfRule>
  </conditionalFormatting>
  <conditionalFormatting sqref="K1624">
    <cfRule type="expression" dxfId="16062" priority="25701">
      <formula>$I1624=0</formula>
    </cfRule>
  </conditionalFormatting>
  <conditionalFormatting sqref="M1624">
    <cfRule type="expression" dxfId="16061" priority="25700">
      <formula>$I1624=0</formula>
    </cfRule>
  </conditionalFormatting>
  <conditionalFormatting sqref="Q1624">
    <cfRule type="expression" dxfId="16060" priority="25699">
      <formula>$I1624=0</formula>
    </cfRule>
  </conditionalFormatting>
  <conditionalFormatting sqref="U1624">
    <cfRule type="expression" dxfId="16059" priority="25698">
      <formula>$I1624=0</formula>
    </cfRule>
  </conditionalFormatting>
  <conditionalFormatting sqref="B1625">
    <cfRule type="expression" dxfId="16058" priority="25694">
      <formula>$I1625=0</formula>
    </cfRule>
  </conditionalFormatting>
  <conditionalFormatting sqref="C1625:E1625">
    <cfRule type="expression" dxfId="16057" priority="25693">
      <formula>$I1625=0</formula>
    </cfRule>
  </conditionalFormatting>
  <conditionalFormatting sqref="D1625:E1625">
    <cfRule type="cellIs" dxfId="16056" priority="25691" operator="lessThan">
      <formula>0</formula>
    </cfRule>
    <cfRule type="cellIs" dxfId="16055" priority="25692" operator="lessThan">
      <formula>0</formula>
    </cfRule>
  </conditionalFormatting>
  <conditionalFormatting sqref="F1625">
    <cfRule type="expression" dxfId="16054" priority="25690">
      <formula>$I1625=0</formula>
    </cfRule>
  </conditionalFormatting>
  <conditionalFormatting sqref="G1625:H1625">
    <cfRule type="cellIs" dxfId="16053" priority="25687" operator="lessThan">
      <formula>0</formula>
    </cfRule>
    <cfRule type="cellIs" dxfId="16052" priority="25688" operator="lessThan">
      <formula>0</formula>
    </cfRule>
  </conditionalFormatting>
  <conditionalFormatting sqref="I1625">
    <cfRule type="expression" dxfId="16051" priority="25686">
      <formula>$I1625=0</formula>
    </cfRule>
  </conditionalFormatting>
  <conditionalFormatting sqref="J1625">
    <cfRule type="expression" dxfId="16050" priority="25685">
      <formula>$I1625=0</formula>
    </cfRule>
  </conditionalFormatting>
  <conditionalFormatting sqref="K1625">
    <cfRule type="expression" dxfId="16049" priority="25682">
      <formula>$I1625=0</formula>
    </cfRule>
  </conditionalFormatting>
  <conditionalFormatting sqref="M1625">
    <cfRule type="expression" dxfId="16048" priority="25678">
      <formula>$I1625=0</formula>
    </cfRule>
  </conditionalFormatting>
  <conditionalFormatting sqref="N1625:P1625">
    <cfRule type="expression" dxfId="16047" priority="25677">
      <formula>$I1625=0</formula>
    </cfRule>
  </conditionalFormatting>
  <conditionalFormatting sqref="O1625:P1625">
    <cfRule type="cellIs" dxfId="16046" priority="25675" operator="lessThan">
      <formula>0</formula>
    </cfRule>
    <cfRule type="cellIs" dxfId="16045" priority="25676" operator="lessThan">
      <formula>0</formula>
    </cfRule>
  </conditionalFormatting>
  <conditionalFormatting sqref="Q1625">
    <cfRule type="expression" dxfId="16044" priority="25674">
      <formula>$I1625=0</formula>
    </cfRule>
  </conditionalFormatting>
  <conditionalFormatting sqref="R1625:T1625">
    <cfRule type="expression" dxfId="16043" priority="25673">
      <formula>$I1625=0</formula>
    </cfRule>
  </conditionalFormatting>
  <conditionalFormatting sqref="S1625:T1625">
    <cfRule type="cellIs" dxfId="16042" priority="25671" operator="lessThan">
      <formula>0</formula>
    </cfRule>
    <cfRule type="cellIs" dxfId="16041" priority="25672" operator="lessThan">
      <formula>0</formula>
    </cfRule>
  </conditionalFormatting>
  <conditionalFormatting sqref="U1625">
    <cfRule type="expression" dxfId="16040" priority="25670">
      <formula>$I1625=0</formula>
    </cfRule>
  </conditionalFormatting>
  <conditionalFormatting sqref="B1626">
    <cfRule type="expression" dxfId="16039" priority="25669">
      <formula>$I1626=0</formula>
    </cfRule>
  </conditionalFormatting>
  <conditionalFormatting sqref="F1626">
    <cfRule type="expression" dxfId="16038" priority="25668">
      <formula>$I1626=0</formula>
    </cfRule>
  </conditionalFormatting>
  <conditionalFormatting sqref="I1626">
    <cfRule type="expression" dxfId="16037" priority="25667">
      <formula>$I1626=0</formula>
    </cfRule>
  </conditionalFormatting>
  <conditionalFormatting sqref="K1626">
    <cfRule type="expression" dxfId="16036" priority="25666">
      <formula>$I1626=0</formula>
    </cfRule>
  </conditionalFormatting>
  <conditionalFormatting sqref="M1626">
    <cfRule type="expression" dxfId="16035" priority="25665">
      <formula>$I1626=0</formula>
    </cfRule>
  </conditionalFormatting>
  <conditionalFormatting sqref="Q1626">
    <cfRule type="expression" dxfId="16034" priority="25664">
      <formula>$I1626=0</formula>
    </cfRule>
  </conditionalFormatting>
  <conditionalFormatting sqref="U1626">
    <cfRule type="expression" dxfId="16033" priority="25663">
      <formula>$I1626=0</formula>
    </cfRule>
  </conditionalFormatting>
  <conditionalFormatting sqref="B1627">
    <cfRule type="expression" dxfId="16032" priority="25659">
      <formula>$I1627=0</formula>
    </cfRule>
  </conditionalFormatting>
  <conditionalFormatting sqref="C1627:E1627">
    <cfRule type="expression" dxfId="16031" priority="25658">
      <formula>$I1627=0</formula>
    </cfRule>
  </conditionalFormatting>
  <conditionalFormatting sqref="D1627:E1627">
    <cfRule type="cellIs" dxfId="16030" priority="25656" operator="lessThan">
      <formula>0</formula>
    </cfRule>
    <cfRule type="cellIs" dxfId="16029" priority="25657" operator="lessThan">
      <formula>0</formula>
    </cfRule>
  </conditionalFormatting>
  <conditionalFormatting sqref="F1627">
    <cfRule type="expression" dxfId="16028" priority="25655">
      <formula>$I1627=0</formula>
    </cfRule>
  </conditionalFormatting>
  <conditionalFormatting sqref="G1627:H1627">
    <cfRule type="cellIs" dxfId="16027" priority="25652" operator="lessThan">
      <formula>0</formula>
    </cfRule>
    <cfRule type="cellIs" dxfId="16026" priority="25653" operator="lessThan">
      <formula>0</formula>
    </cfRule>
  </conditionalFormatting>
  <conditionalFormatting sqref="I1627">
    <cfRule type="expression" dxfId="16025" priority="25651">
      <formula>$I1627=0</formula>
    </cfRule>
  </conditionalFormatting>
  <conditionalFormatting sqref="J1627">
    <cfRule type="expression" dxfId="16024" priority="25650">
      <formula>$I1627=0</formula>
    </cfRule>
  </conditionalFormatting>
  <conditionalFormatting sqref="K1627">
    <cfRule type="expression" dxfId="16023" priority="25647">
      <formula>$I1627=0</formula>
    </cfRule>
  </conditionalFormatting>
  <conditionalFormatting sqref="M1627">
    <cfRule type="expression" dxfId="16022" priority="25643">
      <formula>$I1627=0</formula>
    </cfRule>
  </conditionalFormatting>
  <conditionalFormatting sqref="N1627:P1627">
    <cfRule type="expression" dxfId="16021" priority="25642">
      <formula>$I1627=0</formula>
    </cfRule>
  </conditionalFormatting>
  <conditionalFormatting sqref="O1627:P1627">
    <cfRule type="cellIs" dxfId="16020" priority="25640" operator="lessThan">
      <formula>0</formula>
    </cfRule>
    <cfRule type="cellIs" dxfId="16019" priority="25641" operator="lessThan">
      <formula>0</formula>
    </cfRule>
  </conditionalFormatting>
  <conditionalFormatting sqref="Q1627">
    <cfRule type="expression" dxfId="16018" priority="25639">
      <formula>$I1627=0</formula>
    </cfRule>
  </conditionalFormatting>
  <conditionalFormatting sqref="R1627:T1627">
    <cfRule type="expression" dxfId="16017" priority="25638">
      <formula>$I1627=0</formula>
    </cfRule>
  </conditionalFormatting>
  <conditionalFormatting sqref="S1627:T1627">
    <cfRule type="cellIs" dxfId="16016" priority="25636" operator="lessThan">
      <formula>0</formula>
    </cfRule>
    <cfRule type="cellIs" dxfId="16015" priority="25637" operator="lessThan">
      <formula>0</formula>
    </cfRule>
  </conditionalFormatting>
  <conditionalFormatting sqref="U1627">
    <cfRule type="expression" dxfId="16014" priority="25635">
      <formula>$I1627=0</formula>
    </cfRule>
  </conditionalFormatting>
  <conditionalFormatting sqref="B1628">
    <cfRule type="expression" dxfId="16013" priority="25634">
      <formula>$I1628=0</formula>
    </cfRule>
  </conditionalFormatting>
  <conditionalFormatting sqref="F1628">
    <cfRule type="expression" dxfId="16012" priority="25633">
      <formula>$I1628=0</formula>
    </cfRule>
  </conditionalFormatting>
  <conditionalFormatting sqref="I1628">
    <cfRule type="expression" dxfId="16011" priority="25632">
      <formula>$I1628=0</formula>
    </cfRule>
  </conditionalFormatting>
  <conditionalFormatting sqref="K1628">
    <cfRule type="expression" dxfId="16010" priority="25631">
      <formula>$I1628=0</formula>
    </cfRule>
  </conditionalFormatting>
  <conditionalFormatting sqref="M1628">
    <cfRule type="expression" dxfId="16009" priority="25630">
      <formula>$I1628=0</formula>
    </cfRule>
  </conditionalFormatting>
  <conditionalFormatting sqref="Q1628">
    <cfRule type="expression" dxfId="16008" priority="25629">
      <formula>$I1628=0</formula>
    </cfRule>
  </conditionalFormatting>
  <conditionalFormatting sqref="U1628">
    <cfRule type="expression" dxfId="16007" priority="25628">
      <formula>$I1628=0</formula>
    </cfRule>
  </conditionalFormatting>
  <conditionalFormatting sqref="B1629">
    <cfRule type="expression" dxfId="16006" priority="25624">
      <formula>$I1629=0</formula>
    </cfRule>
  </conditionalFormatting>
  <conditionalFormatting sqref="C1629:E1629">
    <cfRule type="expression" dxfId="16005" priority="25623">
      <formula>$I1629=0</formula>
    </cfRule>
  </conditionalFormatting>
  <conditionalFormatting sqref="D1629:E1629">
    <cfRule type="cellIs" dxfId="16004" priority="25621" operator="lessThan">
      <formula>0</formula>
    </cfRule>
    <cfRule type="cellIs" dxfId="16003" priority="25622" operator="lessThan">
      <formula>0</formula>
    </cfRule>
  </conditionalFormatting>
  <conditionalFormatting sqref="F1629">
    <cfRule type="expression" dxfId="16002" priority="25620">
      <formula>$I1629=0</formula>
    </cfRule>
  </conditionalFormatting>
  <conditionalFormatting sqref="G1629:H1629">
    <cfRule type="cellIs" dxfId="16001" priority="25617" operator="lessThan">
      <formula>0</formula>
    </cfRule>
    <cfRule type="cellIs" dxfId="16000" priority="25618" operator="lessThan">
      <formula>0</formula>
    </cfRule>
  </conditionalFormatting>
  <conditionalFormatting sqref="I1629">
    <cfRule type="expression" dxfId="15999" priority="25616">
      <formula>$I1629=0</formula>
    </cfRule>
  </conditionalFormatting>
  <conditionalFormatting sqref="J1629">
    <cfRule type="expression" dxfId="15998" priority="25615">
      <formula>$I1629=0</formula>
    </cfRule>
  </conditionalFormatting>
  <conditionalFormatting sqref="K1629">
    <cfRule type="expression" dxfId="15997" priority="25612">
      <formula>$I1629=0</formula>
    </cfRule>
  </conditionalFormatting>
  <conditionalFormatting sqref="M1629">
    <cfRule type="expression" dxfId="15996" priority="25608">
      <formula>$I1629=0</formula>
    </cfRule>
  </conditionalFormatting>
  <conditionalFormatting sqref="N1629:P1629">
    <cfRule type="expression" dxfId="15995" priority="25607">
      <formula>$I1629=0</formula>
    </cfRule>
  </conditionalFormatting>
  <conditionalFormatting sqref="O1629:P1629">
    <cfRule type="cellIs" dxfId="15994" priority="25605" operator="lessThan">
      <formula>0</formula>
    </cfRule>
    <cfRule type="cellIs" dxfId="15993" priority="25606" operator="lessThan">
      <formula>0</formula>
    </cfRule>
  </conditionalFormatting>
  <conditionalFormatting sqref="Q1629">
    <cfRule type="expression" dxfId="15992" priority="25604">
      <formula>$I1629=0</formula>
    </cfRule>
  </conditionalFormatting>
  <conditionalFormatting sqref="R1629:T1629">
    <cfRule type="expression" dxfId="15991" priority="25603">
      <formula>$I1629=0</formula>
    </cfRule>
  </conditionalFormatting>
  <conditionalFormatting sqref="S1629:T1629">
    <cfRule type="cellIs" dxfId="15990" priority="25601" operator="lessThan">
      <formula>0</formula>
    </cfRule>
    <cfRule type="cellIs" dxfId="15989" priority="25602" operator="lessThan">
      <formula>0</formula>
    </cfRule>
  </conditionalFormatting>
  <conditionalFormatting sqref="U1629">
    <cfRule type="expression" dxfId="15988" priority="25600">
      <formula>$I1629=0</formula>
    </cfRule>
  </conditionalFormatting>
  <conditionalFormatting sqref="B1630">
    <cfRule type="expression" dxfId="15987" priority="25599">
      <formula>$I1630=0</formula>
    </cfRule>
  </conditionalFormatting>
  <conditionalFormatting sqref="F1630">
    <cfRule type="expression" dxfId="15986" priority="25598">
      <formula>$I1630=0</formula>
    </cfRule>
  </conditionalFormatting>
  <conditionalFormatting sqref="I1630">
    <cfRule type="expression" dxfId="15985" priority="25597">
      <formula>$I1630=0</formula>
    </cfRule>
  </conditionalFormatting>
  <conditionalFormatting sqref="K1630">
    <cfRule type="expression" dxfId="15984" priority="25596">
      <formula>$I1630=0</formula>
    </cfRule>
  </conditionalFormatting>
  <conditionalFormatting sqref="M1630">
    <cfRule type="expression" dxfId="15983" priority="25595">
      <formula>$I1630=0</formula>
    </cfRule>
  </conditionalFormatting>
  <conditionalFormatting sqref="Q1630">
    <cfRule type="expression" dxfId="15982" priority="25594">
      <formula>$I1630=0</formula>
    </cfRule>
  </conditionalFormatting>
  <conditionalFormatting sqref="U1630">
    <cfRule type="expression" dxfId="15981" priority="25593">
      <formula>$I1630=0</formula>
    </cfRule>
  </conditionalFormatting>
  <conditionalFormatting sqref="B1631">
    <cfRule type="expression" dxfId="15980" priority="25589">
      <formula>$I1631=0</formula>
    </cfRule>
  </conditionalFormatting>
  <conditionalFormatting sqref="C1631:E1631">
    <cfRule type="expression" dxfId="15979" priority="25588">
      <formula>$I1631=0</formula>
    </cfRule>
  </conditionalFormatting>
  <conditionalFormatting sqref="D1631:E1631">
    <cfRule type="cellIs" dxfId="15978" priority="25586" operator="lessThan">
      <formula>0</formula>
    </cfRule>
    <cfRule type="cellIs" dxfId="15977" priority="25587" operator="lessThan">
      <formula>0</formula>
    </cfRule>
  </conditionalFormatting>
  <conditionalFormatting sqref="F1631">
    <cfRule type="expression" dxfId="15976" priority="25585">
      <formula>$I1631=0</formula>
    </cfRule>
  </conditionalFormatting>
  <conditionalFormatting sqref="G1631:H1631">
    <cfRule type="cellIs" dxfId="15975" priority="25582" operator="lessThan">
      <formula>0</formula>
    </cfRule>
    <cfRule type="cellIs" dxfId="15974" priority="25583" operator="lessThan">
      <formula>0</formula>
    </cfRule>
  </conditionalFormatting>
  <conditionalFormatting sqref="I1631">
    <cfRule type="expression" dxfId="15973" priority="25581">
      <formula>$I1631=0</formula>
    </cfRule>
  </conditionalFormatting>
  <conditionalFormatting sqref="J1631">
    <cfRule type="expression" dxfId="15972" priority="25580">
      <formula>$I1631=0</formula>
    </cfRule>
  </conditionalFormatting>
  <conditionalFormatting sqref="K1631">
    <cfRule type="expression" dxfId="15971" priority="25577">
      <formula>$I1631=0</formula>
    </cfRule>
  </conditionalFormatting>
  <conditionalFormatting sqref="M1631">
    <cfRule type="expression" dxfId="15970" priority="25573">
      <formula>$I1631=0</formula>
    </cfRule>
  </conditionalFormatting>
  <conditionalFormatting sqref="N1631:P1631">
    <cfRule type="expression" dxfId="15969" priority="25572">
      <formula>$I1631=0</formula>
    </cfRule>
  </conditionalFormatting>
  <conditionalFormatting sqref="O1631:P1631">
    <cfRule type="cellIs" dxfId="15968" priority="25570" operator="lessThan">
      <formula>0</formula>
    </cfRule>
    <cfRule type="cellIs" dxfId="15967" priority="25571" operator="lessThan">
      <formula>0</formula>
    </cfRule>
  </conditionalFormatting>
  <conditionalFormatting sqref="Q1631">
    <cfRule type="expression" dxfId="15966" priority="25569">
      <formula>$I1631=0</formula>
    </cfRule>
  </conditionalFormatting>
  <conditionalFormatting sqref="R1631:T1631">
    <cfRule type="expression" dxfId="15965" priority="25568">
      <formula>$I1631=0</formula>
    </cfRule>
  </conditionalFormatting>
  <conditionalFormatting sqref="S1631:T1631">
    <cfRule type="cellIs" dxfId="15964" priority="25566" operator="lessThan">
      <formula>0</formula>
    </cfRule>
    <cfRule type="cellIs" dxfId="15963" priority="25567" operator="lessThan">
      <formula>0</formula>
    </cfRule>
  </conditionalFormatting>
  <conditionalFormatting sqref="U1631">
    <cfRule type="expression" dxfId="15962" priority="25565">
      <formula>$I1631=0</formula>
    </cfRule>
  </conditionalFormatting>
  <conditionalFormatting sqref="B1632">
    <cfRule type="expression" dxfId="15961" priority="25564">
      <formula>$I1632=0</formula>
    </cfRule>
  </conditionalFormatting>
  <conditionalFormatting sqref="F1632">
    <cfRule type="expression" dxfId="15960" priority="25563">
      <formula>$I1632=0</formula>
    </cfRule>
  </conditionalFormatting>
  <conditionalFormatting sqref="I1632">
    <cfRule type="expression" dxfId="15959" priority="25562">
      <formula>$I1632=0</formula>
    </cfRule>
  </conditionalFormatting>
  <conditionalFormatting sqref="K1632">
    <cfRule type="expression" dxfId="15958" priority="25561">
      <formula>$I1632=0</formula>
    </cfRule>
  </conditionalFormatting>
  <conditionalFormatting sqref="M1632">
    <cfRule type="expression" dxfId="15957" priority="25560">
      <formula>$I1632=0</formula>
    </cfRule>
  </conditionalFormatting>
  <conditionalFormatting sqref="Q1632">
    <cfRule type="expression" dxfId="15956" priority="25559">
      <formula>$I1632=0</formula>
    </cfRule>
  </conditionalFormatting>
  <conditionalFormatting sqref="U1632">
    <cfRule type="expression" dxfId="15955" priority="25558">
      <formula>$I1632=0</formula>
    </cfRule>
  </conditionalFormatting>
  <conditionalFormatting sqref="B1633">
    <cfRule type="expression" dxfId="15954" priority="25554">
      <formula>$I1633=0</formula>
    </cfRule>
  </conditionalFormatting>
  <conditionalFormatting sqref="C1633:E1633">
    <cfRule type="expression" dxfId="15953" priority="25553">
      <formula>$I1633=0</formula>
    </cfRule>
  </conditionalFormatting>
  <conditionalFormatting sqref="D1633:E1633">
    <cfRule type="cellIs" dxfId="15952" priority="25551" operator="lessThan">
      <formula>0</formula>
    </cfRule>
    <cfRule type="cellIs" dxfId="15951" priority="25552" operator="lessThan">
      <formula>0</formula>
    </cfRule>
  </conditionalFormatting>
  <conditionalFormatting sqref="F1633">
    <cfRule type="expression" dxfId="15950" priority="25550">
      <formula>$I1633=0</formula>
    </cfRule>
  </conditionalFormatting>
  <conditionalFormatting sqref="G1633:H1633">
    <cfRule type="cellIs" dxfId="15949" priority="25547" operator="lessThan">
      <formula>0</formula>
    </cfRule>
    <cfRule type="cellIs" dxfId="15948" priority="25548" operator="lessThan">
      <formula>0</formula>
    </cfRule>
  </conditionalFormatting>
  <conditionalFormatting sqref="I1633">
    <cfRule type="expression" dxfId="15947" priority="25546">
      <formula>$I1633=0</formula>
    </cfRule>
  </conditionalFormatting>
  <conditionalFormatting sqref="J1633">
    <cfRule type="expression" dxfId="15946" priority="25545">
      <formula>$I1633=0</formula>
    </cfRule>
  </conditionalFormatting>
  <conditionalFormatting sqref="K1633">
    <cfRule type="expression" dxfId="15945" priority="25542">
      <formula>$I1633=0</formula>
    </cfRule>
  </conditionalFormatting>
  <conditionalFormatting sqref="M1633">
    <cfRule type="expression" dxfId="15944" priority="25538">
      <formula>$I1633=0</formula>
    </cfRule>
  </conditionalFormatting>
  <conditionalFormatting sqref="N1633:P1633">
    <cfRule type="expression" dxfId="15943" priority="25537">
      <formula>$I1633=0</formula>
    </cfRule>
  </conditionalFormatting>
  <conditionalFormatting sqref="O1633:P1633">
    <cfRule type="cellIs" dxfId="15942" priority="25535" operator="lessThan">
      <formula>0</formula>
    </cfRule>
    <cfRule type="cellIs" dxfId="15941" priority="25536" operator="lessThan">
      <formula>0</formula>
    </cfRule>
  </conditionalFormatting>
  <conditionalFormatting sqref="Q1633">
    <cfRule type="expression" dxfId="15940" priority="25534">
      <formula>$I1633=0</formula>
    </cfRule>
  </conditionalFormatting>
  <conditionalFormatting sqref="R1633:T1633">
    <cfRule type="expression" dxfId="15939" priority="25533">
      <formula>$I1633=0</formula>
    </cfRule>
  </conditionalFormatting>
  <conditionalFormatting sqref="S1633:T1633">
    <cfRule type="cellIs" dxfId="15938" priority="25531" operator="lessThan">
      <formula>0</formula>
    </cfRule>
    <cfRule type="cellIs" dxfId="15937" priority="25532" operator="lessThan">
      <formula>0</formula>
    </cfRule>
  </conditionalFormatting>
  <conditionalFormatting sqref="U1633">
    <cfRule type="expression" dxfId="15936" priority="25530">
      <formula>$I1633=0</formula>
    </cfRule>
  </conditionalFormatting>
  <conditionalFormatting sqref="B1634">
    <cfRule type="expression" dxfId="15935" priority="25529">
      <formula>$I1634=0</formula>
    </cfRule>
  </conditionalFormatting>
  <conditionalFormatting sqref="F1634">
    <cfRule type="expression" dxfId="15934" priority="25528">
      <formula>$I1634=0</formula>
    </cfRule>
  </conditionalFormatting>
  <conditionalFormatting sqref="I1634">
    <cfRule type="expression" dxfId="15933" priority="25527">
      <formula>$I1634=0</formula>
    </cfRule>
  </conditionalFormatting>
  <conditionalFormatting sqref="K1634">
    <cfRule type="expression" dxfId="15932" priority="25526">
      <formula>$I1634=0</formula>
    </cfRule>
  </conditionalFormatting>
  <conditionalFormatting sqref="M1634">
    <cfRule type="expression" dxfId="15931" priority="25525">
      <formula>$I1634=0</formula>
    </cfRule>
  </conditionalFormatting>
  <conditionalFormatting sqref="Q1634">
    <cfRule type="expression" dxfId="15930" priority="25524">
      <formula>$I1634=0</formula>
    </cfRule>
  </conditionalFormatting>
  <conditionalFormatting sqref="U1634">
    <cfRule type="expression" dxfId="15929" priority="25523">
      <formula>$I1634=0</formula>
    </cfRule>
  </conditionalFormatting>
  <conditionalFormatting sqref="B1635">
    <cfRule type="expression" dxfId="15928" priority="25519">
      <formula>$I1635=0</formula>
    </cfRule>
  </conditionalFormatting>
  <conditionalFormatting sqref="C1635:E1635">
    <cfRule type="expression" dxfId="15927" priority="25518">
      <formula>$I1635=0</formula>
    </cfRule>
  </conditionalFormatting>
  <conditionalFormatting sqref="D1635:E1635">
    <cfRule type="cellIs" dxfId="15926" priority="25516" operator="lessThan">
      <formula>0</formula>
    </cfRule>
    <cfRule type="cellIs" dxfId="15925" priority="25517" operator="lessThan">
      <formula>0</formula>
    </cfRule>
  </conditionalFormatting>
  <conditionalFormatting sqref="F1635">
    <cfRule type="expression" dxfId="15924" priority="25515">
      <formula>$I1635=0</formula>
    </cfRule>
  </conditionalFormatting>
  <conditionalFormatting sqref="G1635:H1635">
    <cfRule type="cellIs" dxfId="15923" priority="25512" operator="lessThan">
      <formula>0</formula>
    </cfRule>
    <cfRule type="cellIs" dxfId="15922" priority="25513" operator="lessThan">
      <formula>0</formula>
    </cfRule>
  </conditionalFormatting>
  <conditionalFormatting sqref="I1635">
    <cfRule type="expression" dxfId="15921" priority="25511">
      <formula>$I1635=0</formula>
    </cfRule>
  </conditionalFormatting>
  <conditionalFormatting sqref="J1635">
    <cfRule type="expression" dxfId="15920" priority="25510">
      <formula>$I1635=0</formula>
    </cfRule>
  </conditionalFormatting>
  <conditionalFormatting sqref="K1635">
    <cfRule type="expression" dxfId="15919" priority="25507">
      <formula>$I1635=0</formula>
    </cfRule>
  </conditionalFormatting>
  <conditionalFormatting sqref="M1635">
    <cfRule type="expression" dxfId="15918" priority="25503">
      <formula>$I1635=0</formula>
    </cfRule>
  </conditionalFormatting>
  <conditionalFormatting sqref="N1635:P1635">
    <cfRule type="expression" dxfId="15917" priority="25502">
      <formula>$I1635=0</formula>
    </cfRule>
  </conditionalFormatting>
  <conditionalFormatting sqref="O1635:P1635">
    <cfRule type="cellIs" dxfId="15916" priority="25500" operator="lessThan">
      <formula>0</formula>
    </cfRule>
    <cfRule type="cellIs" dxfId="15915" priority="25501" operator="lessThan">
      <formula>0</formula>
    </cfRule>
  </conditionalFormatting>
  <conditionalFormatting sqref="Q1635">
    <cfRule type="expression" dxfId="15914" priority="25499">
      <formula>$I1635=0</formula>
    </cfRule>
  </conditionalFormatting>
  <conditionalFormatting sqref="R1635:T1635">
    <cfRule type="expression" dxfId="15913" priority="25498">
      <formula>$I1635=0</formula>
    </cfRule>
  </conditionalFormatting>
  <conditionalFormatting sqref="S1635:T1635">
    <cfRule type="cellIs" dxfId="15912" priority="25496" operator="lessThan">
      <formula>0</formula>
    </cfRule>
    <cfRule type="cellIs" dxfId="15911" priority="25497" operator="lessThan">
      <formula>0</formula>
    </cfRule>
  </conditionalFormatting>
  <conditionalFormatting sqref="U1635">
    <cfRule type="expression" dxfId="15910" priority="25495">
      <formula>$I1635=0</formula>
    </cfRule>
  </conditionalFormatting>
  <conditionalFormatting sqref="B1636">
    <cfRule type="expression" dxfId="15909" priority="25494">
      <formula>$I1636=0</formula>
    </cfRule>
  </conditionalFormatting>
  <conditionalFormatting sqref="F1636">
    <cfRule type="expression" dxfId="15908" priority="25493">
      <formula>$I1636=0</formula>
    </cfRule>
  </conditionalFormatting>
  <conditionalFormatting sqref="I1636">
    <cfRule type="expression" dxfId="15907" priority="25492">
      <formula>$I1636=0</formula>
    </cfRule>
  </conditionalFormatting>
  <conditionalFormatting sqref="K1636">
    <cfRule type="expression" dxfId="15906" priority="25491">
      <formula>$I1636=0</formula>
    </cfRule>
  </conditionalFormatting>
  <conditionalFormatting sqref="M1636">
    <cfRule type="expression" dxfId="15905" priority="25490">
      <formula>$I1636=0</formula>
    </cfRule>
  </conditionalFormatting>
  <conditionalFormatting sqref="Q1636">
    <cfRule type="expression" dxfId="15904" priority="25489">
      <formula>$I1636=0</formula>
    </cfRule>
  </conditionalFormatting>
  <conditionalFormatting sqref="U1636">
    <cfRule type="expression" dxfId="15903" priority="25488">
      <formula>$I1636=0</formula>
    </cfRule>
  </conditionalFormatting>
  <conditionalFormatting sqref="B1637">
    <cfRule type="expression" dxfId="15902" priority="25484">
      <formula>$I1637=0</formula>
    </cfRule>
  </conditionalFormatting>
  <conditionalFormatting sqref="C1637:E1637">
    <cfRule type="expression" dxfId="15901" priority="25483">
      <formula>$I1637=0</formula>
    </cfRule>
  </conditionalFormatting>
  <conditionalFormatting sqref="D1637:E1637">
    <cfRule type="cellIs" dxfId="15900" priority="25481" operator="lessThan">
      <formula>0</formula>
    </cfRule>
    <cfRule type="cellIs" dxfId="15899" priority="25482" operator="lessThan">
      <formula>0</formula>
    </cfRule>
  </conditionalFormatting>
  <conditionalFormatting sqref="F1637">
    <cfRule type="expression" dxfId="15898" priority="25480">
      <formula>$I1637=0</formula>
    </cfRule>
  </conditionalFormatting>
  <conditionalFormatting sqref="G1637:H1637">
    <cfRule type="cellIs" dxfId="15897" priority="25477" operator="lessThan">
      <formula>0</formula>
    </cfRule>
    <cfRule type="cellIs" dxfId="15896" priority="25478" operator="lessThan">
      <formula>0</formula>
    </cfRule>
  </conditionalFormatting>
  <conditionalFormatting sqref="I1637">
    <cfRule type="expression" dxfId="15895" priority="25476">
      <formula>$I1637=0</formula>
    </cfRule>
  </conditionalFormatting>
  <conditionalFormatting sqref="J1637">
    <cfRule type="expression" dxfId="15894" priority="25475">
      <formula>$I1637=0</formula>
    </cfRule>
  </conditionalFormatting>
  <conditionalFormatting sqref="K1637">
    <cfRule type="expression" dxfId="15893" priority="25472">
      <formula>$I1637=0</formula>
    </cfRule>
  </conditionalFormatting>
  <conditionalFormatting sqref="M1637">
    <cfRule type="expression" dxfId="15892" priority="25468">
      <formula>$I1637=0</formula>
    </cfRule>
  </conditionalFormatting>
  <conditionalFormatting sqref="N1637:P1637">
    <cfRule type="expression" dxfId="15891" priority="25467">
      <formula>$I1637=0</formula>
    </cfRule>
  </conditionalFormatting>
  <conditionalFormatting sqref="O1637:P1637">
    <cfRule type="cellIs" dxfId="15890" priority="25465" operator="lessThan">
      <formula>0</formula>
    </cfRule>
    <cfRule type="cellIs" dxfId="15889" priority="25466" operator="lessThan">
      <formula>0</formula>
    </cfRule>
  </conditionalFormatting>
  <conditionalFormatting sqref="Q1637">
    <cfRule type="expression" dxfId="15888" priority="25464">
      <formula>$I1637=0</formula>
    </cfRule>
  </conditionalFormatting>
  <conditionalFormatting sqref="R1637:T1637">
    <cfRule type="expression" dxfId="15887" priority="25463">
      <formula>$I1637=0</formula>
    </cfRule>
  </conditionalFormatting>
  <conditionalFormatting sqref="S1637:T1637">
    <cfRule type="cellIs" dxfId="15886" priority="25461" operator="lessThan">
      <formula>0</formula>
    </cfRule>
    <cfRule type="cellIs" dxfId="15885" priority="25462" operator="lessThan">
      <formula>0</formula>
    </cfRule>
  </conditionalFormatting>
  <conditionalFormatting sqref="U1637">
    <cfRule type="expression" dxfId="15884" priority="25460">
      <formula>$I1637=0</formula>
    </cfRule>
  </conditionalFormatting>
  <conditionalFormatting sqref="B1638">
    <cfRule type="expression" dxfId="15883" priority="25459">
      <formula>$I1638=0</formula>
    </cfRule>
  </conditionalFormatting>
  <conditionalFormatting sqref="F1638">
    <cfRule type="expression" dxfId="15882" priority="25458">
      <formula>$I1638=0</formula>
    </cfRule>
  </conditionalFormatting>
  <conditionalFormatting sqref="I1638">
    <cfRule type="expression" dxfId="15881" priority="25457">
      <formula>$I1638=0</formula>
    </cfRule>
  </conditionalFormatting>
  <conditionalFormatting sqref="K1638">
    <cfRule type="expression" dxfId="15880" priority="25456">
      <formula>$I1638=0</formula>
    </cfRule>
  </conditionalFormatting>
  <conditionalFormatting sqref="M1638">
    <cfRule type="expression" dxfId="15879" priority="25455">
      <formula>$I1638=0</formula>
    </cfRule>
  </conditionalFormatting>
  <conditionalFormatting sqref="Q1638">
    <cfRule type="expression" dxfId="15878" priority="25454">
      <formula>$I1638=0</formula>
    </cfRule>
  </conditionalFormatting>
  <conditionalFormatting sqref="U1638">
    <cfRule type="expression" dxfId="15877" priority="25453">
      <formula>$I1638=0</formula>
    </cfRule>
  </conditionalFormatting>
  <conditionalFormatting sqref="B1639">
    <cfRule type="expression" dxfId="15876" priority="25449">
      <formula>$I1639=0</formula>
    </cfRule>
  </conditionalFormatting>
  <conditionalFormatting sqref="C1639:E1639">
    <cfRule type="expression" dxfId="15875" priority="25448">
      <formula>$I1639=0</formula>
    </cfRule>
  </conditionalFormatting>
  <conditionalFormatting sqref="D1639:E1639">
    <cfRule type="cellIs" dxfId="15874" priority="25446" operator="lessThan">
      <formula>0</formula>
    </cfRule>
    <cfRule type="cellIs" dxfId="15873" priority="25447" operator="lessThan">
      <formula>0</formula>
    </cfRule>
  </conditionalFormatting>
  <conditionalFormatting sqref="F1639">
    <cfRule type="expression" dxfId="15872" priority="25445">
      <formula>$I1639=0</formula>
    </cfRule>
  </conditionalFormatting>
  <conditionalFormatting sqref="G1639:H1639">
    <cfRule type="cellIs" dxfId="15871" priority="25442" operator="lessThan">
      <formula>0</formula>
    </cfRule>
    <cfRule type="cellIs" dxfId="15870" priority="25443" operator="lessThan">
      <formula>0</formula>
    </cfRule>
  </conditionalFormatting>
  <conditionalFormatting sqref="I1639">
    <cfRule type="expression" dxfId="15869" priority="25441">
      <formula>$I1639=0</formula>
    </cfRule>
  </conditionalFormatting>
  <conditionalFormatting sqref="J1639">
    <cfRule type="expression" dxfId="15868" priority="25440">
      <formula>$I1639=0</formula>
    </cfRule>
  </conditionalFormatting>
  <conditionalFormatting sqref="K1639">
    <cfRule type="expression" dxfId="15867" priority="25437">
      <formula>$I1639=0</formula>
    </cfRule>
  </conditionalFormatting>
  <conditionalFormatting sqref="M1639">
    <cfRule type="expression" dxfId="15866" priority="25433">
      <formula>$I1639=0</formula>
    </cfRule>
  </conditionalFormatting>
  <conditionalFormatting sqref="N1639:P1639">
    <cfRule type="expression" dxfId="15865" priority="25432">
      <formula>$I1639=0</formula>
    </cfRule>
  </conditionalFormatting>
  <conditionalFormatting sqref="O1639:P1639">
    <cfRule type="cellIs" dxfId="15864" priority="25430" operator="lessThan">
      <formula>0</formula>
    </cfRule>
    <cfRule type="cellIs" dxfId="15863" priority="25431" operator="lessThan">
      <formula>0</formula>
    </cfRule>
  </conditionalFormatting>
  <conditionalFormatting sqref="Q1639">
    <cfRule type="expression" dxfId="15862" priority="25429">
      <formula>$I1639=0</formula>
    </cfRule>
  </conditionalFormatting>
  <conditionalFormatting sqref="R1639:T1639">
    <cfRule type="expression" dxfId="15861" priority="25428">
      <formula>$I1639=0</formula>
    </cfRule>
  </conditionalFormatting>
  <conditionalFormatting sqref="S1639:T1639">
    <cfRule type="cellIs" dxfId="15860" priority="25426" operator="lessThan">
      <formula>0</formula>
    </cfRule>
    <cfRule type="cellIs" dxfId="15859" priority="25427" operator="lessThan">
      <formula>0</formula>
    </cfRule>
  </conditionalFormatting>
  <conditionalFormatting sqref="U1639">
    <cfRule type="expression" dxfId="15858" priority="25425">
      <formula>$I1639=0</formula>
    </cfRule>
  </conditionalFormatting>
  <conditionalFormatting sqref="B1640">
    <cfRule type="expression" dxfId="15857" priority="25424">
      <formula>$I1640=0</formula>
    </cfRule>
  </conditionalFormatting>
  <conditionalFormatting sqref="F1640">
    <cfRule type="expression" dxfId="15856" priority="25423">
      <formula>$I1640=0</formula>
    </cfRule>
  </conditionalFormatting>
  <conditionalFormatting sqref="I1640">
    <cfRule type="expression" dxfId="15855" priority="25422">
      <formula>$I1640=0</formula>
    </cfRule>
  </conditionalFormatting>
  <conditionalFormatting sqref="K1640">
    <cfRule type="expression" dxfId="15854" priority="25421">
      <formula>$I1640=0</formula>
    </cfRule>
  </conditionalFormatting>
  <conditionalFormatting sqref="M1640">
    <cfRule type="expression" dxfId="15853" priority="25420">
      <formula>$I1640=0</formula>
    </cfRule>
  </conditionalFormatting>
  <conditionalFormatting sqref="Q1640">
    <cfRule type="expression" dxfId="15852" priority="25419">
      <formula>$I1640=0</formula>
    </cfRule>
  </conditionalFormatting>
  <conditionalFormatting sqref="U1640">
    <cfRule type="expression" dxfId="15851" priority="25418">
      <formula>$I1640=0</formula>
    </cfRule>
  </conditionalFormatting>
  <conditionalFormatting sqref="B1641">
    <cfRule type="expression" dxfId="15850" priority="25414">
      <formula>$I1641=0</formula>
    </cfRule>
  </conditionalFormatting>
  <conditionalFormatting sqref="C1641:E1641">
    <cfRule type="expression" dxfId="15849" priority="25413">
      <formula>$I1641=0</formula>
    </cfRule>
  </conditionalFormatting>
  <conditionalFormatting sqref="D1641:E1641">
    <cfRule type="cellIs" dxfId="15848" priority="25411" operator="lessThan">
      <formula>0</formula>
    </cfRule>
    <cfRule type="cellIs" dxfId="15847" priority="25412" operator="lessThan">
      <formula>0</formula>
    </cfRule>
  </conditionalFormatting>
  <conditionalFormatting sqref="F1641">
    <cfRule type="expression" dxfId="15846" priority="25410">
      <formula>$I1641=0</formula>
    </cfRule>
  </conditionalFormatting>
  <conditionalFormatting sqref="G1641:H1641">
    <cfRule type="cellIs" dxfId="15845" priority="25407" operator="lessThan">
      <formula>0</formula>
    </cfRule>
    <cfRule type="cellIs" dxfId="15844" priority="25408" operator="lessThan">
      <formula>0</formula>
    </cfRule>
  </conditionalFormatting>
  <conditionalFormatting sqref="I1641">
    <cfRule type="expression" dxfId="15843" priority="25406">
      <formula>$I1641=0</formula>
    </cfRule>
  </conditionalFormatting>
  <conditionalFormatting sqref="J1641">
    <cfRule type="expression" dxfId="15842" priority="25405">
      <formula>$I1641=0</formula>
    </cfRule>
  </conditionalFormatting>
  <conditionalFormatting sqref="K1641">
    <cfRule type="expression" dxfId="15841" priority="25402">
      <formula>$I1641=0</formula>
    </cfRule>
  </conditionalFormatting>
  <conditionalFormatting sqref="M1641">
    <cfRule type="expression" dxfId="15840" priority="25398">
      <formula>$I1641=0</formula>
    </cfRule>
  </conditionalFormatting>
  <conditionalFormatting sqref="N1641:P1641">
    <cfRule type="expression" dxfId="15839" priority="25397">
      <formula>$I1641=0</formula>
    </cfRule>
  </conditionalFormatting>
  <conditionalFormatting sqref="O1641:P1641">
    <cfRule type="cellIs" dxfId="15838" priority="25395" operator="lessThan">
      <formula>0</formula>
    </cfRule>
    <cfRule type="cellIs" dxfId="15837" priority="25396" operator="lessThan">
      <formula>0</formula>
    </cfRule>
  </conditionalFormatting>
  <conditionalFormatting sqref="Q1641">
    <cfRule type="expression" dxfId="15836" priority="25394">
      <formula>$I1641=0</formula>
    </cfRule>
  </conditionalFormatting>
  <conditionalFormatting sqref="R1641:T1641">
    <cfRule type="expression" dxfId="15835" priority="25393">
      <formula>$I1641=0</formula>
    </cfRule>
  </conditionalFormatting>
  <conditionalFormatting sqref="S1641:T1641">
    <cfRule type="cellIs" dxfId="15834" priority="25391" operator="lessThan">
      <formula>0</formula>
    </cfRule>
    <cfRule type="cellIs" dxfId="15833" priority="25392" operator="lessThan">
      <formula>0</formula>
    </cfRule>
  </conditionalFormatting>
  <conditionalFormatting sqref="U1641">
    <cfRule type="expression" dxfId="15832" priority="25390">
      <formula>$I1641=0</formula>
    </cfRule>
  </conditionalFormatting>
  <conditionalFormatting sqref="B1642">
    <cfRule type="expression" dxfId="15831" priority="25389">
      <formula>$I1642=0</formula>
    </cfRule>
  </conditionalFormatting>
  <conditionalFormatting sqref="F1642">
    <cfRule type="expression" dxfId="15830" priority="25388">
      <formula>$I1642=0</formula>
    </cfRule>
  </conditionalFormatting>
  <conditionalFormatting sqref="I1642">
    <cfRule type="expression" dxfId="15829" priority="25387">
      <formula>$I1642=0</formula>
    </cfRule>
  </conditionalFormatting>
  <conditionalFormatting sqref="K1642">
    <cfRule type="expression" dxfId="15828" priority="25386">
      <formula>$I1642=0</formula>
    </cfRule>
  </conditionalFormatting>
  <conditionalFormatting sqref="M1642">
    <cfRule type="expression" dxfId="15827" priority="25385">
      <formula>$I1642=0</formula>
    </cfRule>
  </conditionalFormatting>
  <conditionalFormatting sqref="Q1642">
    <cfRule type="expression" dxfId="15826" priority="25384">
      <formula>$I1642=0</formula>
    </cfRule>
  </conditionalFormatting>
  <conditionalFormatting sqref="U1642">
    <cfRule type="expression" dxfId="15825" priority="25383">
      <formula>$I1642=0</formula>
    </cfRule>
  </conditionalFormatting>
  <conditionalFormatting sqref="B1643">
    <cfRule type="expression" dxfId="15824" priority="25379">
      <formula>$I1643=0</formula>
    </cfRule>
  </conditionalFormatting>
  <conditionalFormatting sqref="C1643:E1643">
    <cfRule type="expression" dxfId="15823" priority="25378">
      <formula>$I1643=0</formula>
    </cfRule>
  </conditionalFormatting>
  <conditionalFormatting sqref="D1643:E1643">
    <cfRule type="cellIs" dxfId="15822" priority="25376" operator="lessThan">
      <formula>0</formula>
    </cfRule>
    <cfRule type="cellIs" dxfId="15821" priority="25377" operator="lessThan">
      <formula>0</formula>
    </cfRule>
  </conditionalFormatting>
  <conditionalFormatting sqref="F1643">
    <cfRule type="expression" dxfId="15820" priority="25375">
      <formula>$I1643=0</formula>
    </cfRule>
  </conditionalFormatting>
  <conditionalFormatting sqref="G1643:H1643">
    <cfRule type="cellIs" dxfId="15819" priority="25372" operator="lessThan">
      <formula>0</formula>
    </cfRule>
    <cfRule type="cellIs" dxfId="15818" priority="25373" operator="lessThan">
      <formula>0</formula>
    </cfRule>
  </conditionalFormatting>
  <conditionalFormatting sqref="I1643">
    <cfRule type="expression" dxfId="15817" priority="25371">
      <formula>$I1643=0</formula>
    </cfRule>
  </conditionalFormatting>
  <conditionalFormatting sqref="J1643">
    <cfRule type="expression" dxfId="15816" priority="25370">
      <formula>$I1643=0</formula>
    </cfRule>
  </conditionalFormatting>
  <conditionalFormatting sqref="K1643">
    <cfRule type="expression" dxfId="15815" priority="25367">
      <formula>$I1643=0</formula>
    </cfRule>
  </conditionalFormatting>
  <conditionalFormatting sqref="M1643">
    <cfRule type="expression" dxfId="15814" priority="25363">
      <formula>$I1643=0</formula>
    </cfRule>
  </conditionalFormatting>
  <conditionalFormatting sqref="N1643:P1643">
    <cfRule type="expression" dxfId="15813" priority="25362">
      <formula>$I1643=0</formula>
    </cfRule>
  </conditionalFormatting>
  <conditionalFormatting sqref="O1643:P1643">
    <cfRule type="cellIs" dxfId="15812" priority="25360" operator="lessThan">
      <formula>0</formula>
    </cfRule>
    <cfRule type="cellIs" dxfId="15811" priority="25361" operator="lessThan">
      <formula>0</formula>
    </cfRule>
  </conditionalFormatting>
  <conditionalFormatting sqref="Q1643">
    <cfRule type="expression" dxfId="15810" priority="25359">
      <formula>$I1643=0</formula>
    </cfRule>
  </conditionalFormatting>
  <conditionalFormatting sqref="R1643:T1643">
    <cfRule type="expression" dxfId="15809" priority="25358">
      <formula>$I1643=0</formula>
    </cfRule>
  </conditionalFormatting>
  <conditionalFormatting sqref="S1643:T1643">
    <cfRule type="cellIs" dxfId="15808" priority="25356" operator="lessThan">
      <formula>0</formula>
    </cfRule>
    <cfRule type="cellIs" dxfId="15807" priority="25357" operator="lessThan">
      <formula>0</formula>
    </cfRule>
  </conditionalFormatting>
  <conditionalFormatting sqref="U1643">
    <cfRule type="expression" dxfId="15806" priority="25355">
      <formula>$I1643=0</formula>
    </cfRule>
  </conditionalFormatting>
  <conditionalFormatting sqref="B1644">
    <cfRule type="expression" dxfId="15805" priority="25354">
      <formula>$I1644=0</formula>
    </cfRule>
  </conditionalFormatting>
  <conditionalFormatting sqref="F1644">
    <cfRule type="expression" dxfId="15804" priority="25353">
      <formula>$I1644=0</formula>
    </cfRule>
  </conditionalFormatting>
  <conditionalFormatting sqref="I1644">
    <cfRule type="expression" dxfId="15803" priority="25352">
      <formula>$I1644=0</formula>
    </cfRule>
  </conditionalFormatting>
  <conditionalFormatting sqref="K1644">
    <cfRule type="expression" dxfId="15802" priority="25351">
      <formula>$I1644=0</formula>
    </cfRule>
  </conditionalFormatting>
  <conditionalFormatting sqref="M1644">
    <cfRule type="expression" dxfId="15801" priority="25350">
      <formula>$I1644=0</formula>
    </cfRule>
  </conditionalFormatting>
  <conditionalFormatting sqref="Q1644">
    <cfRule type="expression" dxfId="15800" priority="25349">
      <formula>$I1644=0</formula>
    </cfRule>
  </conditionalFormatting>
  <conditionalFormatting sqref="U1644">
    <cfRule type="expression" dxfId="15799" priority="25348">
      <formula>$I1644=0</formula>
    </cfRule>
  </conditionalFormatting>
  <conditionalFormatting sqref="B1645">
    <cfRule type="expression" dxfId="15798" priority="25344">
      <formula>$I1645=0</formula>
    </cfRule>
  </conditionalFormatting>
  <conditionalFormatting sqref="C1645:E1645">
    <cfRule type="expression" dxfId="15797" priority="25343">
      <formula>$I1645=0</formula>
    </cfRule>
  </conditionalFormatting>
  <conditionalFormatting sqref="D1645:E1645">
    <cfRule type="cellIs" dxfId="15796" priority="25341" operator="lessThan">
      <formula>0</formula>
    </cfRule>
    <cfRule type="cellIs" dxfId="15795" priority="25342" operator="lessThan">
      <formula>0</formula>
    </cfRule>
  </conditionalFormatting>
  <conditionalFormatting sqref="F1645">
    <cfRule type="expression" dxfId="15794" priority="25340">
      <formula>$I1645=0</formula>
    </cfRule>
  </conditionalFormatting>
  <conditionalFormatting sqref="G1645:H1645">
    <cfRule type="cellIs" dxfId="15793" priority="25337" operator="lessThan">
      <formula>0</formula>
    </cfRule>
    <cfRule type="cellIs" dxfId="15792" priority="25338" operator="lessThan">
      <formula>0</formula>
    </cfRule>
  </conditionalFormatting>
  <conditionalFormatting sqref="I1645">
    <cfRule type="expression" dxfId="15791" priority="25336">
      <formula>$I1645=0</formula>
    </cfRule>
  </conditionalFormatting>
  <conditionalFormatting sqref="J1645">
    <cfRule type="expression" dxfId="15790" priority="25335">
      <formula>$I1645=0</formula>
    </cfRule>
  </conditionalFormatting>
  <conditionalFormatting sqref="K1645">
    <cfRule type="expression" dxfId="15789" priority="25332">
      <formula>$I1645=0</formula>
    </cfRule>
  </conditionalFormatting>
  <conditionalFormatting sqref="M1645">
    <cfRule type="expression" dxfId="15788" priority="25328">
      <formula>$I1645=0</formula>
    </cfRule>
  </conditionalFormatting>
  <conditionalFormatting sqref="N1645:P1645">
    <cfRule type="expression" dxfId="15787" priority="25327">
      <formula>$I1645=0</formula>
    </cfRule>
  </conditionalFormatting>
  <conditionalFormatting sqref="O1645:P1645">
    <cfRule type="cellIs" dxfId="15786" priority="25325" operator="lessThan">
      <formula>0</formula>
    </cfRule>
    <cfRule type="cellIs" dxfId="15785" priority="25326" operator="lessThan">
      <formula>0</formula>
    </cfRule>
  </conditionalFormatting>
  <conditionalFormatting sqref="Q1645">
    <cfRule type="expression" dxfId="15784" priority="25324">
      <formula>$I1645=0</formula>
    </cfRule>
  </conditionalFormatting>
  <conditionalFormatting sqref="R1645:T1645">
    <cfRule type="expression" dxfId="15783" priority="25323">
      <formula>$I1645=0</formula>
    </cfRule>
  </conditionalFormatting>
  <conditionalFormatting sqref="S1645:T1645">
    <cfRule type="cellIs" dxfId="15782" priority="25321" operator="lessThan">
      <formula>0</formula>
    </cfRule>
    <cfRule type="cellIs" dxfId="15781" priority="25322" operator="lessThan">
      <formula>0</formula>
    </cfRule>
  </conditionalFormatting>
  <conditionalFormatting sqref="U1645">
    <cfRule type="expression" dxfId="15780" priority="25320">
      <formula>$I1645=0</formula>
    </cfRule>
  </conditionalFormatting>
  <conditionalFormatting sqref="B1646">
    <cfRule type="expression" dxfId="15779" priority="25319">
      <formula>$I1646=0</formula>
    </cfRule>
  </conditionalFormatting>
  <conditionalFormatting sqref="F1646">
    <cfRule type="expression" dxfId="15778" priority="25318">
      <formula>$I1646=0</formula>
    </cfRule>
  </conditionalFormatting>
  <conditionalFormatting sqref="I1646">
    <cfRule type="expression" dxfId="15777" priority="25317">
      <formula>$I1646=0</formula>
    </cfRule>
  </conditionalFormatting>
  <conditionalFormatting sqref="K1646">
    <cfRule type="expression" dxfId="15776" priority="25316">
      <formula>$I1646=0</formula>
    </cfRule>
  </conditionalFormatting>
  <conditionalFormatting sqref="M1646">
    <cfRule type="expression" dxfId="15775" priority="25315">
      <formula>$I1646=0</formula>
    </cfRule>
  </conditionalFormatting>
  <conditionalFormatting sqref="Q1646">
    <cfRule type="expression" dxfId="15774" priority="25314">
      <formula>$I1646=0</formula>
    </cfRule>
  </conditionalFormatting>
  <conditionalFormatting sqref="U1646">
    <cfRule type="expression" dxfId="15773" priority="25313">
      <formula>$I1646=0</formula>
    </cfRule>
  </conditionalFormatting>
  <conditionalFormatting sqref="B1647">
    <cfRule type="expression" dxfId="15772" priority="25309">
      <formula>$I1647=0</formula>
    </cfRule>
  </conditionalFormatting>
  <conditionalFormatting sqref="C1647:E1647">
    <cfRule type="expression" dxfId="15771" priority="25308">
      <formula>$I1647=0</formula>
    </cfRule>
  </conditionalFormatting>
  <conditionalFormatting sqref="D1647:E1647">
    <cfRule type="cellIs" dxfId="15770" priority="25306" operator="lessThan">
      <formula>0</formula>
    </cfRule>
    <cfRule type="cellIs" dxfId="15769" priority="25307" operator="lessThan">
      <formula>0</formula>
    </cfRule>
  </conditionalFormatting>
  <conditionalFormatting sqref="F1647">
    <cfRule type="expression" dxfId="15768" priority="25305">
      <formula>$I1647=0</formula>
    </cfRule>
  </conditionalFormatting>
  <conditionalFormatting sqref="G1647:H1647">
    <cfRule type="cellIs" dxfId="15767" priority="25302" operator="lessThan">
      <formula>0</formula>
    </cfRule>
    <cfRule type="cellIs" dxfId="15766" priority="25303" operator="lessThan">
      <formula>0</formula>
    </cfRule>
  </conditionalFormatting>
  <conditionalFormatting sqref="I1647">
    <cfRule type="expression" dxfId="15765" priority="25301">
      <formula>$I1647=0</formula>
    </cfRule>
  </conditionalFormatting>
  <conditionalFormatting sqref="J1647">
    <cfRule type="expression" dxfId="15764" priority="25300">
      <formula>$I1647=0</formula>
    </cfRule>
  </conditionalFormatting>
  <conditionalFormatting sqref="K1647">
    <cfRule type="expression" dxfId="15763" priority="25297">
      <formula>$I1647=0</formula>
    </cfRule>
  </conditionalFormatting>
  <conditionalFormatting sqref="M1647">
    <cfRule type="expression" dxfId="15762" priority="25293">
      <formula>$I1647=0</formula>
    </cfRule>
  </conditionalFormatting>
  <conditionalFormatting sqref="N1647:P1647">
    <cfRule type="expression" dxfId="15761" priority="25292">
      <formula>$I1647=0</formula>
    </cfRule>
  </conditionalFormatting>
  <conditionalFormatting sqref="O1647:P1647">
    <cfRule type="cellIs" dxfId="15760" priority="25290" operator="lessThan">
      <formula>0</formula>
    </cfRule>
    <cfRule type="cellIs" dxfId="15759" priority="25291" operator="lessThan">
      <formula>0</formula>
    </cfRule>
  </conditionalFormatting>
  <conditionalFormatting sqref="Q1647">
    <cfRule type="expression" dxfId="15758" priority="25289">
      <formula>$I1647=0</formula>
    </cfRule>
  </conditionalFormatting>
  <conditionalFormatting sqref="R1647:T1647">
    <cfRule type="expression" dxfId="15757" priority="25288">
      <formula>$I1647=0</formula>
    </cfRule>
  </conditionalFormatting>
  <conditionalFormatting sqref="S1647:T1647">
    <cfRule type="cellIs" dxfId="15756" priority="25286" operator="lessThan">
      <formula>0</formula>
    </cfRule>
    <cfRule type="cellIs" dxfId="15755" priority="25287" operator="lessThan">
      <formula>0</formula>
    </cfRule>
  </conditionalFormatting>
  <conditionalFormatting sqref="U1647">
    <cfRule type="expression" dxfId="15754" priority="25285">
      <formula>$I1647=0</formula>
    </cfRule>
  </conditionalFormatting>
  <conditionalFormatting sqref="B1648">
    <cfRule type="expression" dxfId="15753" priority="25284">
      <formula>$I1648=0</formula>
    </cfRule>
  </conditionalFormatting>
  <conditionalFormatting sqref="F1648">
    <cfRule type="expression" dxfId="15752" priority="25283">
      <formula>$I1648=0</formula>
    </cfRule>
  </conditionalFormatting>
  <conditionalFormatting sqref="I1648">
    <cfRule type="expression" dxfId="15751" priority="25282">
      <formula>$I1648=0</formula>
    </cfRule>
  </conditionalFormatting>
  <conditionalFormatting sqref="K1648">
    <cfRule type="expression" dxfId="15750" priority="25281">
      <formula>$I1648=0</formula>
    </cfRule>
  </conditionalFormatting>
  <conditionalFormatting sqref="M1648">
    <cfRule type="expression" dxfId="15749" priority="25280">
      <formula>$I1648=0</formula>
    </cfRule>
  </conditionalFormatting>
  <conditionalFormatting sqref="Q1648">
    <cfRule type="expression" dxfId="15748" priority="25279">
      <formula>$I1648=0</formula>
    </cfRule>
  </conditionalFormatting>
  <conditionalFormatting sqref="U1648">
    <cfRule type="expression" dxfId="15747" priority="25278">
      <formula>$I1648=0</formula>
    </cfRule>
  </conditionalFormatting>
  <conditionalFormatting sqref="B1649">
    <cfRule type="expression" dxfId="15746" priority="25274">
      <formula>$I1649=0</formula>
    </cfRule>
  </conditionalFormatting>
  <conditionalFormatting sqref="C1649:E1649">
    <cfRule type="expression" dxfId="15745" priority="25273">
      <formula>$I1649=0</formula>
    </cfRule>
  </conditionalFormatting>
  <conditionalFormatting sqref="D1649:E1649">
    <cfRule type="cellIs" dxfId="15744" priority="25271" operator="lessThan">
      <formula>0</formula>
    </cfRule>
    <cfRule type="cellIs" dxfId="15743" priority="25272" operator="lessThan">
      <formula>0</formula>
    </cfRule>
  </conditionalFormatting>
  <conditionalFormatting sqref="F1649">
    <cfRule type="expression" dxfId="15742" priority="25270">
      <formula>$I1649=0</formula>
    </cfRule>
  </conditionalFormatting>
  <conditionalFormatting sqref="G1649:H1649">
    <cfRule type="cellIs" dxfId="15741" priority="25267" operator="lessThan">
      <formula>0</formula>
    </cfRule>
    <cfRule type="cellIs" dxfId="15740" priority="25268" operator="lessThan">
      <formula>0</formula>
    </cfRule>
  </conditionalFormatting>
  <conditionalFormatting sqref="I1649">
    <cfRule type="expression" dxfId="15739" priority="25266">
      <formula>$I1649=0</formula>
    </cfRule>
  </conditionalFormatting>
  <conditionalFormatting sqref="J1649">
    <cfRule type="expression" dxfId="15738" priority="25265">
      <formula>$I1649=0</formula>
    </cfRule>
  </conditionalFormatting>
  <conditionalFormatting sqref="K1649">
    <cfRule type="expression" dxfId="15737" priority="25262">
      <formula>$I1649=0</formula>
    </cfRule>
  </conditionalFormatting>
  <conditionalFormatting sqref="M1649">
    <cfRule type="expression" dxfId="15736" priority="25258">
      <formula>$I1649=0</formula>
    </cfRule>
  </conditionalFormatting>
  <conditionalFormatting sqref="N1649:P1649">
    <cfRule type="expression" dxfId="15735" priority="25257">
      <formula>$I1649=0</formula>
    </cfRule>
  </conditionalFormatting>
  <conditionalFormatting sqref="O1649:P1649">
    <cfRule type="cellIs" dxfId="15734" priority="25255" operator="lessThan">
      <formula>0</formula>
    </cfRule>
    <cfRule type="cellIs" dxfId="15733" priority="25256" operator="lessThan">
      <formula>0</formula>
    </cfRule>
  </conditionalFormatting>
  <conditionalFormatting sqref="Q1649">
    <cfRule type="expression" dxfId="15732" priority="25254">
      <formula>$I1649=0</formula>
    </cfRule>
  </conditionalFormatting>
  <conditionalFormatting sqref="R1649:T1649">
    <cfRule type="expression" dxfId="15731" priority="25253">
      <formula>$I1649=0</formula>
    </cfRule>
  </conditionalFormatting>
  <conditionalFormatting sqref="S1649:T1649">
    <cfRule type="cellIs" dxfId="15730" priority="25251" operator="lessThan">
      <formula>0</formula>
    </cfRule>
    <cfRule type="cellIs" dxfId="15729" priority="25252" operator="lessThan">
      <formula>0</formula>
    </cfRule>
  </conditionalFormatting>
  <conditionalFormatting sqref="U1649">
    <cfRule type="expression" dxfId="15728" priority="25250">
      <formula>$I1649=0</formula>
    </cfRule>
  </conditionalFormatting>
  <conditionalFormatting sqref="B1650">
    <cfRule type="expression" dxfId="15727" priority="25249">
      <formula>$I1650=0</formula>
    </cfRule>
  </conditionalFormatting>
  <conditionalFormatting sqref="F1650">
    <cfRule type="expression" dxfId="15726" priority="25248">
      <formula>$I1650=0</formula>
    </cfRule>
  </conditionalFormatting>
  <conditionalFormatting sqref="I1650">
    <cfRule type="expression" dxfId="15725" priority="25247">
      <formula>$I1650=0</formula>
    </cfRule>
  </conditionalFormatting>
  <conditionalFormatting sqref="K1650">
    <cfRule type="expression" dxfId="15724" priority="25246">
      <formula>$I1650=0</formula>
    </cfRule>
  </conditionalFormatting>
  <conditionalFormatting sqref="M1650">
    <cfRule type="expression" dxfId="15723" priority="25245">
      <formula>$I1650=0</formula>
    </cfRule>
  </conditionalFormatting>
  <conditionalFormatting sqref="Q1650">
    <cfRule type="expression" dxfId="15722" priority="25244">
      <formula>$I1650=0</formula>
    </cfRule>
  </conditionalFormatting>
  <conditionalFormatting sqref="U1650">
    <cfRule type="expression" dxfId="15721" priority="25243">
      <formula>$I1650=0</formula>
    </cfRule>
  </conditionalFormatting>
  <conditionalFormatting sqref="B1651">
    <cfRule type="expression" dxfId="15720" priority="25239">
      <formula>$I1651=0</formula>
    </cfRule>
  </conditionalFormatting>
  <conditionalFormatting sqref="C1651:E1651">
    <cfRule type="expression" dxfId="15719" priority="25238">
      <formula>$I1651=0</formula>
    </cfRule>
  </conditionalFormatting>
  <conditionalFormatting sqref="D1651:E1651">
    <cfRule type="cellIs" dxfId="15718" priority="25236" operator="lessThan">
      <formula>0</formula>
    </cfRule>
    <cfRule type="cellIs" dxfId="15717" priority="25237" operator="lessThan">
      <formula>0</formula>
    </cfRule>
  </conditionalFormatting>
  <conditionalFormatting sqref="F1651">
    <cfRule type="expression" dxfId="15716" priority="25235">
      <formula>$I1651=0</formula>
    </cfRule>
  </conditionalFormatting>
  <conditionalFormatting sqref="G1651:H1651">
    <cfRule type="cellIs" dxfId="15715" priority="25232" operator="lessThan">
      <formula>0</formula>
    </cfRule>
    <cfRule type="cellIs" dxfId="15714" priority="25233" operator="lessThan">
      <formula>0</formula>
    </cfRule>
  </conditionalFormatting>
  <conditionalFormatting sqref="I1651">
    <cfRule type="expression" dxfId="15713" priority="25231">
      <formula>$I1651=0</formula>
    </cfRule>
  </conditionalFormatting>
  <conditionalFormatting sqref="J1651">
    <cfRule type="expression" dxfId="15712" priority="25230">
      <formula>$I1651=0</formula>
    </cfRule>
  </conditionalFormatting>
  <conditionalFormatting sqref="K1651">
    <cfRule type="expression" dxfId="15711" priority="25227">
      <formula>$I1651=0</formula>
    </cfRule>
  </conditionalFormatting>
  <conditionalFormatting sqref="M1651">
    <cfRule type="expression" dxfId="15710" priority="25223">
      <formula>$I1651=0</formula>
    </cfRule>
  </conditionalFormatting>
  <conditionalFormatting sqref="N1651:P1651">
    <cfRule type="expression" dxfId="15709" priority="25222">
      <formula>$I1651=0</formula>
    </cfRule>
  </conditionalFormatting>
  <conditionalFormatting sqref="O1651:P1651">
    <cfRule type="cellIs" dxfId="15708" priority="25220" operator="lessThan">
      <formula>0</formula>
    </cfRule>
    <cfRule type="cellIs" dxfId="15707" priority="25221" operator="lessThan">
      <formula>0</formula>
    </cfRule>
  </conditionalFormatting>
  <conditionalFormatting sqref="Q1651">
    <cfRule type="expression" dxfId="15706" priority="25219">
      <formula>$I1651=0</formula>
    </cfRule>
  </conditionalFormatting>
  <conditionalFormatting sqref="R1651:T1651">
    <cfRule type="expression" dxfId="15705" priority="25218">
      <formula>$I1651=0</formula>
    </cfRule>
  </conditionalFormatting>
  <conditionalFormatting sqref="S1651:T1651">
    <cfRule type="cellIs" dxfId="15704" priority="25216" operator="lessThan">
      <formula>0</formula>
    </cfRule>
    <cfRule type="cellIs" dxfId="15703" priority="25217" operator="lessThan">
      <formula>0</formula>
    </cfRule>
  </conditionalFormatting>
  <conditionalFormatting sqref="U1651">
    <cfRule type="expression" dxfId="15702" priority="25215">
      <formula>$I1651=0</formula>
    </cfRule>
  </conditionalFormatting>
  <conditionalFormatting sqref="B1652">
    <cfRule type="expression" dxfId="15701" priority="25214">
      <formula>$I1652=0</formula>
    </cfRule>
  </conditionalFormatting>
  <conditionalFormatting sqref="F1652">
    <cfRule type="expression" dxfId="15700" priority="25213">
      <formula>$I1652=0</formula>
    </cfRule>
  </conditionalFormatting>
  <conditionalFormatting sqref="I1652">
    <cfRule type="expression" dxfId="15699" priority="25212">
      <formula>$I1652=0</formula>
    </cfRule>
  </conditionalFormatting>
  <conditionalFormatting sqref="K1652">
    <cfRule type="expression" dxfId="15698" priority="25211">
      <formula>$I1652=0</formula>
    </cfRule>
  </conditionalFormatting>
  <conditionalFormatting sqref="M1652">
    <cfRule type="expression" dxfId="15697" priority="25210">
      <formula>$I1652=0</formula>
    </cfRule>
  </conditionalFormatting>
  <conditionalFormatting sqref="Q1652">
    <cfRule type="expression" dxfId="15696" priority="25209">
      <formula>$I1652=0</formula>
    </cfRule>
  </conditionalFormatting>
  <conditionalFormatting sqref="U1652">
    <cfRule type="expression" dxfId="15695" priority="25208">
      <formula>$I1652=0</formula>
    </cfRule>
  </conditionalFormatting>
  <conditionalFormatting sqref="B1653">
    <cfRule type="expression" dxfId="15694" priority="25204">
      <formula>$I1653=0</formula>
    </cfRule>
  </conditionalFormatting>
  <conditionalFormatting sqref="C1653:E1653">
    <cfRule type="expression" dxfId="15693" priority="25203">
      <formula>$I1653=0</formula>
    </cfRule>
  </conditionalFormatting>
  <conditionalFormatting sqref="D1653:E1653">
    <cfRule type="cellIs" dxfId="15692" priority="25201" operator="lessThan">
      <formula>0</formula>
    </cfRule>
    <cfRule type="cellIs" dxfId="15691" priority="25202" operator="lessThan">
      <formula>0</formula>
    </cfRule>
  </conditionalFormatting>
  <conditionalFormatting sqref="F1653">
    <cfRule type="expression" dxfId="15690" priority="25200">
      <formula>$I1653=0</formula>
    </cfRule>
  </conditionalFormatting>
  <conditionalFormatting sqref="G1653:H1653">
    <cfRule type="cellIs" dxfId="15689" priority="25197" operator="lessThan">
      <formula>0</formula>
    </cfRule>
    <cfRule type="cellIs" dxfId="15688" priority="25198" operator="lessThan">
      <formula>0</formula>
    </cfRule>
  </conditionalFormatting>
  <conditionalFormatting sqref="I1653">
    <cfRule type="expression" dxfId="15687" priority="25196">
      <formula>$I1653=0</formula>
    </cfRule>
  </conditionalFormatting>
  <conditionalFormatting sqref="J1653">
    <cfRule type="expression" dxfId="15686" priority="25195">
      <formula>$I1653=0</formula>
    </cfRule>
  </conditionalFormatting>
  <conditionalFormatting sqref="K1653">
    <cfRule type="expression" dxfId="15685" priority="25192">
      <formula>$I1653=0</formula>
    </cfRule>
  </conditionalFormatting>
  <conditionalFormatting sqref="M1653">
    <cfRule type="expression" dxfId="15684" priority="25188">
      <formula>$I1653=0</formula>
    </cfRule>
  </conditionalFormatting>
  <conditionalFormatting sqref="N1653:P1653">
    <cfRule type="expression" dxfId="15683" priority="25187">
      <formula>$I1653=0</formula>
    </cfRule>
  </conditionalFormatting>
  <conditionalFormatting sqref="O1653:P1653">
    <cfRule type="cellIs" dxfId="15682" priority="25185" operator="lessThan">
      <formula>0</formula>
    </cfRule>
    <cfRule type="cellIs" dxfId="15681" priority="25186" operator="lessThan">
      <formula>0</formula>
    </cfRule>
  </conditionalFormatting>
  <conditionalFormatting sqref="Q1653">
    <cfRule type="expression" dxfId="15680" priority="25184">
      <formula>$I1653=0</formula>
    </cfRule>
  </conditionalFormatting>
  <conditionalFormatting sqref="R1653:T1653">
    <cfRule type="expression" dxfId="15679" priority="25183">
      <formula>$I1653=0</formula>
    </cfRule>
  </conditionalFormatting>
  <conditionalFormatting sqref="S1653:T1653">
    <cfRule type="cellIs" dxfId="15678" priority="25181" operator="lessThan">
      <formula>0</formula>
    </cfRule>
    <cfRule type="cellIs" dxfId="15677" priority="25182" operator="lessThan">
      <formula>0</formula>
    </cfRule>
  </conditionalFormatting>
  <conditionalFormatting sqref="U1653">
    <cfRule type="expression" dxfId="15676" priority="25180">
      <formula>$I1653=0</formula>
    </cfRule>
  </conditionalFormatting>
  <conditionalFormatting sqref="B1654">
    <cfRule type="expression" dxfId="15675" priority="25179">
      <formula>$I1654=0</formula>
    </cfRule>
  </conditionalFormatting>
  <conditionalFormatting sqref="F1654">
    <cfRule type="expression" dxfId="15674" priority="25178">
      <formula>$I1654=0</formula>
    </cfRule>
  </conditionalFormatting>
  <conditionalFormatting sqref="I1654">
    <cfRule type="expression" dxfId="15673" priority="25177">
      <formula>$I1654=0</formula>
    </cfRule>
  </conditionalFormatting>
  <conditionalFormatting sqref="K1654">
    <cfRule type="expression" dxfId="15672" priority="25176">
      <formula>$I1654=0</formula>
    </cfRule>
  </conditionalFormatting>
  <conditionalFormatting sqref="M1654">
    <cfRule type="expression" dxfId="15671" priority="25175">
      <formula>$I1654=0</formula>
    </cfRule>
  </conditionalFormatting>
  <conditionalFormatting sqref="Q1654">
    <cfRule type="expression" dxfId="15670" priority="25174">
      <formula>$I1654=0</formula>
    </cfRule>
  </conditionalFormatting>
  <conditionalFormatting sqref="U1654">
    <cfRule type="expression" dxfId="15669" priority="25173">
      <formula>$I1654=0</formula>
    </cfRule>
  </conditionalFormatting>
  <conditionalFormatting sqref="B1655">
    <cfRule type="expression" dxfId="15668" priority="25169">
      <formula>$I1655=0</formula>
    </cfRule>
  </conditionalFormatting>
  <conditionalFormatting sqref="C1655:E1655">
    <cfRule type="expression" dxfId="15667" priority="25168">
      <formula>$I1655=0</formula>
    </cfRule>
  </conditionalFormatting>
  <conditionalFormatting sqref="D1655:E1655">
    <cfRule type="cellIs" dxfId="15666" priority="25166" operator="lessThan">
      <formula>0</formula>
    </cfRule>
    <cfRule type="cellIs" dxfId="15665" priority="25167" operator="lessThan">
      <formula>0</formula>
    </cfRule>
  </conditionalFormatting>
  <conditionalFormatting sqref="F1655">
    <cfRule type="expression" dxfId="15664" priority="25165">
      <formula>$I1655=0</formula>
    </cfRule>
  </conditionalFormatting>
  <conditionalFormatting sqref="G1655:H1655">
    <cfRule type="cellIs" dxfId="15663" priority="25162" operator="lessThan">
      <formula>0</formula>
    </cfRule>
    <cfRule type="cellIs" dxfId="15662" priority="25163" operator="lessThan">
      <formula>0</formula>
    </cfRule>
  </conditionalFormatting>
  <conditionalFormatting sqref="I1655">
    <cfRule type="expression" dxfId="15661" priority="25161">
      <formula>$I1655=0</formula>
    </cfRule>
  </conditionalFormatting>
  <conditionalFormatting sqref="J1655">
    <cfRule type="expression" dxfId="15660" priority="25160">
      <formula>$I1655=0</formula>
    </cfRule>
  </conditionalFormatting>
  <conditionalFormatting sqref="K1655">
    <cfRule type="expression" dxfId="15659" priority="25157">
      <formula>$I1655=0</formula>
    </cfRule>
  </conditionalFormatting>
  <conditionalFormatting sqref="M1655">
    <cfRule type="expression" dxfId="15658" priority="25153">
      <formula>$I1655=0</formula>
    </cfRule>
  </conditionalFormatting>
  <conditionalFormatting sqref="N1655:P1655">
    <cfRule type="expression" dxfId="15657" priority="25152">
      <formula>$I1655=0</formula>
    </cfRule>
  </conditionalFormatting>
  <conditionalFormatting sqref="O1655:P1655">
    <cfRule type="cellIs" dxfId="15656" priority="25150" operator="lessThan">
      <formula>0</formula>
    </cfRule>
    <cfRule type="cellIs" dxfId="15655" priority="25151" operator="lessThan">
      <formula>0</formula>
    </cfRule>
  </conditionalFormatting>
  <conditionalFormatting sqref="Q1655">
    <cfRule type="expression" dxfId="15654" priority="25149">
      <formula>$I1655=0</formula>
    </cfRule>
  </conditionalFormatting>
  <conditionalFormatting sqref="R1655:T1655">
    <cfRule type="expression" dxfId="15653" priority="25148">
      <formula>$I1655=0</formula>
    </cfRule>
  </conditionalFormatting>
  <conditionalFormatting sqref="S1655:T1655">
    <cfRule type="cellIs" dxfId="15652" priority="25146" operator="lessThan">
      <formula>0</formula>
    </cfRule>
    <cfRule type="cellIs" dxfId="15651" priority="25147" operator="lessThan">
      <formula>0</formula>
    </cfRule>
  </conditionalFormatting>
  <conditionalFormatting sqref="U1655">
    <cfRule type="expression" dxfId="15650" priority="25145">
      <formula>$I1655=0</formula>
    </cfRule>
  </conditionalFormatting>
  <conditionalFormatting sqref="B1656">
    <cfRule type="expression" dxfId="15649" priority="25144">
      <formula>$I1656=0</formula>
    </cfRule>
  </conditionalFormatting>
  <conditionalFormatting sqref="F1656">
    <cfRule type="expression" dxfId="15648" priority="25143">
      <formula>$I1656=0</formula>
    </cfRule>
  </conditionalFormatting>
  <conditionalFormatting sqref="I1656">
    <cfRule type="expression" dxfId="15647" priority="25142">
      <formula>$I1656=0</formula>
    </cfRule>
  </conditionalFormatting>
  <conditionalFormatting sqref="K1656">
    <cfRule type="expression" dxfId="15646" priority="25141">
      <formula>$I1656=0</formula>
    </cfRule>
  </conditionalFormatting>
  <conditionalFormatting sqref="M1656">
    <cfRule type="expression" dxfId="15645" priority="25140">
      <formula>$I1656=0</formula>
    </cfRule>
  </conditionalFormatting>
  <conditionalFormatting sqref="Q1656">
    <cfRule type="expression" dxfId="15644" priority="25139">
      <formula>$I1656=0</formula>
    </cfRule>
  </conditionalFormatting>
  <conditionalFormatting sqref="U1656">
    <cfRule type="expression" dxfId="15643" priority="25138">
      <formula>$I1656=0</formula>
    </cfRule>
  </conditionalFormatting>
  <conditionalFormatting sqref="B1657">
    <cfRule type="expression" dxfId="15642" priority="25134">
      <formula>$I1657=0</formula>
    </cfRule>
  </conditionalFormatting>
  <conditionalFormatting sqref="C1657:E1657">
    <cfRule type="expression" dxfId="15641" priority="25133">
      <formula>$I1657=0</formula>
    </cfRule>
  </conditionalFormatting>
  <conditionalFormatting sqref="D1657:E1657">
    <cfRule type="cellIs" dxfId="15640" priority="25131" operator="lessThan">
      <formula>0</formula>
    </cfRule>
    <cfRule type="cellIs" dxfId="15639" priority="25132" operator="lessThan">
      <formula>0</formula>
    </cfRule>
  </conditionalFormatting>
  <conditionalFormatting sqref="F1657">
    <cfRule type="expression" dxfId="15638" priority="25130">
      <formula>$I1657=0</formula>
    </cfRule>
  </conditionalFormatting>
  <conditionalFormatting sqref="G1657:H1657">
    <cfRule type="cellIs" dxfId="15637" priority="25127" operator="lessThan">
      <formula>0</formula>
    </cfRule>
    <cfRule type="cellIs" dxfId="15636" priority="25128" operator="lessThan">
      <formula>0</formula>
    </cfRule>
  </conditionalFormatting>
  <conditionalFormatting sqref="I1657">
    <cfRule type="expression" dxfId="15635" priority="25126">
      <formula>$I1657=0</formula>
    </cfRule>
  </conditionalFormatting>
  <conditionalFormatting sqref="J1657">
    <cfRule type="expression" dxfId="15634" priority="25125">
      <formula>$I1657=0</formula>
    </cfRule>
  </conditionalFormatting>
  <conditionalFormatting sqref="K1657">
    <cfRule type="expression" dxfId="15633" priority="25122">
      <formula>$I1657=0</formula>
    </cfRule>
  </conditionalFormatting>
  <conditionalFormatting sqref="M1657">
    <cfRule type="expression" dxfId="15632" priority="25118">
      <formula>$I1657=0</formula>
    </cfRule>
  </conditionalFormatting>
  <conditionalFormatting sqref="N1657:P1657">
    <cfRule type="expression" dxfId="15631" priority="25117">
      <formula>$I1657=0</formula>
    </cfRule>
  </conditionalFormatting>
  <conditionalFormatting sqref="O1657:P1657">
    <cfRule type="cellIs" dxfId="15630" priority="25115" operator="lessThan">
      <formula>0</formula>
    </cfRule>
    <cfRule type="cellIs" dxfId="15629" priority="25116" operator="lessThan">
      <formula>0</formula>
    </cfRule>
  </conditionalFormatting>
  <conditionalFormatting sqref="Q1657">
    <cfRule type="expression" dxfId="15628" priority="25114">
      <formula>$I1657=0</formula>
    </cfRule>
  </conditionalFormatting>
  <conditionalFormatting sqref="R1657:T1657">
    <cfRule type="expression" dxfId="15627" priority="25113">
      <formula>$I1657=0</formula>
    </cfRule>
  </conditionalFormatting>
  <conditionalFormatting sqref="S1657:T1657">
    <cfRule type="cellIs" dxfId="15626" priority="25111" operator="lessThan">
      <formula>0</formula>
    </cfRule>
    <cfRule type="cellIs" dxfId="15625" priority="25112" operator="lessThan">
      <formula>0</formula>
    </cfRule>
  </conditionalFormatting>
  <conditionalFormatting sqref="U1657">
    <cfRule type="expression" dxfId="15624" priority="25110">
      <formula>$I1657=0</formula>
    </cfRule>
  </conditionalFormatting>
  <conditionalFormatting sqref="B1658">
    <cfRule type="expression" dxfId="15623" priority="25109">
      <formula>$I1658=0</formula>
    </cfRule>
  </conditionalFormatting>
  <conditionalFormatting sqref="F1658">
    <cfRule type="expression" dxfId="15622" priority="25108">
      <formula>$I1658=0</formula>
    </cfRule>
  </conditionalFormatting>
  <conditionalFormatting sqref="I1658">
    <cfRule type="expression" dxfId="15621" priority="25107">
      <formula>$I1658=0</formula>
    </cfRule>
  </conditionalFormatting>
  <conditionalFormatting sqref="K1658">
    <cfRule type="expression" dxfId="15620" priority="25106">
      <formula>$I1658=0</formula>
    </cfRule>
  </conditionalFormatting>
  <conditionalFormatting sqref="M1658">
    <cfRule type="expression" dxfId="15619" priority="25105">
      <formula>$I1658=0</formula>
    </cfRule>
  </conditionalFormatting>
  <conditionalFormatting sqref="Q1658">
    <cfRule type="expression" dxfId="15618" priority="25104">
      <formula>$I1658=0</formula>
    </cfRule>
  </conditionalFormatting>
  <conditionalFormatting sqref="U1658">
    <cfRule type="expression" dxfId="15617" priority="25103">
      <formula>$I1658=0</formula>
    </cfRule>
  </conditionalFormatting>
  <conditionalFormatting sqref="B1659">
    <cfRule type="expression" dxfId="15616" priority="25099">
      <formula>$I1659=0</formula>
    </cfRule>
  </conditionalFormatting>
  <conditionalFormatting sqref="C1659:E1659">
    <cfRule type="expression" dxfId="15615" priority="25098">
      <formula>$I1659=0</formula>
    </cfRule>
  </conditionalFormatting>
  <conditionalFormatting sqref="D1659:E1659">
    <cfRule type="cellIs" dxfId="15614" priority="25096" operator="lessThan">
      <formula>0</formula>
    </cfRule>
    <cfRule type="cellIs" dxfId="15613" priority="25097" operator="lessThan">
      <formula>0</formula>
    </cfRule>
  </conditionalFormatting>
  <conditionalFormatting sqref="F1659">
    <cfRule type="expression" dxfId="15612" priority="25095">
      <formula>$I1659=0</formula>
    </cfRule>
  </conditionalFormatting>
  <conditionalFormatting sqref="G1659:H1659">
    <cfRule type="cellIs" dxfId="15611" priority="25092" operator="lessThan">
      <formula>0</formula>
    </cfRule>
    <cfRule type="cellIs" dxfId="15610" priority="25093" operator="lessThan">
      <formula>0</formula>
    </cfRule>
  </conditionalFormatting>
  <conditionalFormatting sqref="I1659">
    <cfRule type="expression" dxfId="15609" priority="25091">
      <formula>$I1659=0</formula>
    </cfRule>
  </conditionalFormatting>
  <conditionalFormatting sqref="J1659">
    <cfRule type="expression" dxfId="15608" priority="25090">
      <formula>$I1659=0</formula>
    </cfRule>
  </conditionalFormatting>
  <conditionalFormatting sqref="K1659">
    <cfRule type="expression" dxfId="15607" priority="25087">
      <formula>$I1659=0</formula>
    </cfRule>
  </conditionalFormatting>
  <conditionalFormatting sqref="M1659">
    <cfRule type="expression" dxfId="15606" priority="25083">
      <formula>$I1659=0</formula>
    </cfRule>
  </conditionalFormatting>
  <conditionalFormatting sqref="N1659:P1659">
    <cfRule type="expression" dxfId="15605" priority="25082">
      <formula>$I1659=0</formula>
    </cfRule>
  </conditionalFormatting>
  <conditionalFormatting sqref="O1659:P1659">
    <cfRule type="cellIs" dxfId="15604" priority="25080" operator="lessThan">
      <formula>0</formula>
    </cfRule>
    <cfRule type="cellIs" dxfId="15603" priority="25081" operator="lessThan">
      <formula>0</formula>
    </cfRule>
  </conditionalFormatting>
  <conditionalFormatting sqref="Q1659">
    <cfRule type="expression" dxfId="15602" priority="25079">
      <formula>$I1659=0</formula>
    </cfRule>
  </conditionalFormatting>
  <conditionalFormatting sqref="R1659:T1659">
    <cfRule type="expression" dxfId="15601" priority="25078">
      <formula>$I1659=0</formula>
    </cfRule>
  </conditionalFormatting>
  <conditionalFormatting sqref="S1659:T1659">
    <cfRule type="cellIs" dxfId="15600" priority="25076" operator="lessThan">
      <formula>0</formula>
    </cfRule>
    <cfRule type="cellIs" dxfId="15599" priority="25077" operator="lessThan">
      <formula>0</formula>
    </cfRule>
  </conditionalFormatting>
  <conditionalFormatting sqref="U1659">
    <cfRule type="expression" dxfId="15598" priority="25075">
      <formula>$I1659=0</formula>
    </cfRule>
  </conditionalFormatting>
  <conditionalFormatting sqref="B1660">
    <cfRule type="expression" dxfId="15597" priority="25074">
      <formula>$I1660=0</formula>
    </cfRule>
  </conditionalFormatting>
  <conditionalFormatting sqref="F1660">
    <cfRule type="expression" dxfId="15596" priority="25073">
      <formula>$I1660=0</formula>
    </cfRule>
  </conditionalFormatting>
  <conditionalFormatting sqref="I1660">
    <cfRule type="expression" dxfId="15595" priority="25072">
      <formula>$I1660=0</formula>
    </cfRule>
  </conditionalFormatting>
  <conditionalFormatting sqref="K1660">
    <cfRule type="expression" dxfId="15594" priority="25071">
      <formula>$I1660=0</formula>
    </cfRule>
  </conditionalFormatting>
  <conditionalFormatting sqref="M1660">
    <cfRule type="expression" dxfId="15593" priority="25070">
      <formula>$I1660=0</formula>
    </cfRule>
  </conditionalFormatting>
  <conditionalFormatting sqref="Q1660">
    <cfRule type="expression" dxfId="15592" priority="25069">
      <formula>$I1660=0</formula>
    </cfRule>
  </conditionalFormatting>
  <conditionalFormatting sqref="U1660">
    <cfRule type="expression" dxfId="15591" priority="25068">
      <formula>$I1660=0</formula>
    </cfRule>
  </conditionalFormatting>
  <conditionalFormatting sqref="B1661">
    <cfRule type="expression" dxfId="15590" priority="25064">
      <formula>$I1661=0</formula>
    </cfRule>
  </conditionalFormatting>
  <conditionalFormatting sqref="C1661:E1661">
    <cfRule type="expression" dxfId="15589" priority="25063">
      <formula>$I1661=0</formula>
    </cfRule>
  </conditionalFormatting>
  <conditionalFormatting sqref="D1661:E1661">
    <cfRule type="cellIs" dxfId="15588" priority="25061" operator="lessThan">
      <formula>0</formula>
    </cfRule>
    <cfRule type="cellIs" dxfId="15587" priority="25062" operator="lessThan">
      <formula>0</formula>
    </cfRule>
  </conditionalFormatting>
  <conditionalFormatting sqref="F1661">
    <cfRule type="expression" dxfId="15586" priority="25060">
      <formula>$I1661=0</formula>
    </cfRule>
  </conditionalFormatting>
  <conditionalFormatting sqref="G1661:H1661">
    <cfRule type="cellIs" dxfId="15585" priority="25057" operator="lessThan">
      <formula>0</formula>
    </cfRule>
    <cfRule type="cellIs" dxfId="15584" priority="25058" operator="lessThan">
      <formula>0</formula>
    </cfRule>
  </conditionalFormatting>
  <conditionalFormatting sqref="I1661">
    <cfRule type="expression" dxfId="15583" priority="25056">
      <formula>$I1661=0</formula>
    </cfRule>
  </conditionalFormatting>
  <conditionalFormatting sqref="J1661">
    <cfRule type="expression" dxfId="15582" priority="25055">
      <formula>$I1661=0</formula>
    </cfRule>
  </conditionalFormatting>
  <conditionalFormatting sqref="K1661">
    <cfRule type="expression" dxfId="15581" priority="25052">
      <formula>$I1661=0</formula>
    </cfRule>
  </conditionalFormatting>
  <conditionalFormatting sqref="M1661">
    <cfRule type="expression" dxfId="15580" priority="25048">
      <formula>$I1661=0</formula>
    </cfRule>
  </conditionalFormatting>
  <conditionalFormatting sqref="N1661:P1661">
    <cfRule type="expression" dxfId="15579" priority="25047">
      <formula>$I1661=0</formula>
    </cfRule>
  </conditionalFormatting>
  <conditionalFormatting sqref="O1661:P1661">
    <cfRule type="cellIs" dxfId="15578" priority="25045" operator="lessThan">
      <formula>0</formula>
    </cfRule>
    <cfRule type="cellIs" dxfId="15577" priority="25046" operator="lessThan">
      <formula>0</formula>
    </cfRule>
  </conditionalFormatting>
  <conditionalFormatting sqref="Q1661">
    <cfRule type="expression" dxfId="15576" priority="25044">
      <formula>$I1661=0</formula>
    </cfRule>
  </conditionalFormatting>
  <conditionalFormatting sqref="R1661:T1661">
    <cfRule type="expression" dxfId="15575" priority="25043">
      <formula>$I1661=0</formula>
    </cfRule>
  </conditionalFormatting>
  <conditionalFormatting sqref="S1661:T1661">
    <cfRule type="cellIs" dxfId="15574" priority="25041" operator="lessThan">
      <formula>0</formula>
    </cfRule>
    <cfRule type="cellIs" dxfId="15573" priority="25042" operator="lessThan">
      <formula>0</formula>
    </cfRule>
  </conditionalFormatting>
  <conditionalFormatting sqref="U1661">
    <cfRule type="expression" dxfId="15572" priority="25040">
      <formula>$I1661=0</formula>
    </cfRule>
  </conditionalFormatting>
  <conditionalFormatting sqref="B1662">
    <cfRule type="expression" dxfId="15571" priority="25039">
      <formula>$I1662=0</formula>
    </cfRule>
  </conditionalFormatting>
  <conditionalFormatting sqref="F1662">
    <cfRule type="expression" dxfId="15570" priority="25038">
      <formula>$I1662=0</formula>
    </cfRule>
  </conditionalFormatting>
  <conditionalFormatting sqref="I1662">
    <cfRule type="expression" dxfId="15569" priority="25037">
      <formula>$I1662=0</formula>
    </cfRule>
  </conditionalFormatting>
  <conditionalFormatting sqref="K1662">
    <cfRule type="expression" dxfId="15568" priority="25036">
      <formula>$I1662=0</formula>
    </cfRule>
  </conditionalFormatting>
  <conditionalFormatting sqref="M1662">
    <cfRule type="expression" dxfId="15567" priority="25035">
      <formula>$I1662=0</formula>
    </cfRule>
  </conditionalFormatting>
  <conditionalFormatting sqref="Q1662">
    <cfRule type="expression" dxfId="15566" priority="25034">
      <formula>$I1662=0</formula>
    </cfRule>
  </conditionalFormatting>
  <conditionalFormatting sqref="U1662">
    <cfRule type="expression" dxfId="15565" priority="25033">
      <formula>$I1662=0</formula>
    </cfRule>
  </conditionalFormatting>
  <conditionalFormatting sqref="B1663">
    <cfRule type="expression" dxfId="15564" priority="25029">
      <formula>$I1663=0</formula>
    </cfRule>
  </conditionalFormatting>
  <conditionalFormatting sqref="C1663:E1663">
    <cfRule type="expression" dxfId="15563" priority="25028">
      <formula>$I1663=0</formula>
    </cfRule>
  </conditionalFormatting>
  <conditionalFormatting sqref="D1663:E1663">
    <cfRule type="cellIs" dxfId="15562" priority="25026" operator="lessThan">
      <formula>0</formula>
    </cfRule>
    <cfRule type="cellIs" dxfId="15561" priority="25027" operator="lessThan">
      <formula>0</formula>
    </cfRule>
  </conditionalFormatting>
  <conditionalFormatting sqref="F1663">
    <cfRule type="expression" dxfId="15560" priority="25025">
      <formula>$I1663=0</formula>
    </cfRule>
  </conditionalFormatting>
  <conditionalFormatting sqref="G1663:H1663">
    <cfRule type="cellIs" dxfId="15559" priority="25022" operator="lessThan">
      <formula>0</formula>
    </cfRule>
    <cfRule type="cellIs" dxfId="15558" priority="25023" operator="lessThan">
      <formula>0</formula>
    </cfRule>
  </conditionalFormatting>
  <conditionalFormatting sqref="I1663">
    <cfRule type="expression" dxfId="15557" priority="25021">
      <formula>$I1663=0</formula>
    </cfRule>
  </conditionalFormatting>
  <conditionalFormatting sqref="J1663">
    <cfRule type="expression" dxfId="15556" priority="25020">
      <formula>$I1663=0</formula>
    </cfRule>
  </conditionalFormatting>
  <conditionalFormatting sqref="K1663">
    <cfRule type="expression" dxfId="15555" priority="25017">
      <formula>$I1663=0</formula>
    </cfRule>
  </conditionalFormatting>
  <conditionalFormatting sqref="M1663">
    <cfRule type="expression" dxfId="15554" priority="25013">
      <formula>$I1663=0</formula>
    </cfRule>
  </conditionalFormatting>
  <conditionalFormatting sqref="N1663:P1663">
    <cfRule type="expression" dxfId="15553" priority="25012">
      <formula>$I1663=0</formula>
    </cfRule>
  </conditionalFormatting>
  <conditionalFormatting sqref="O1663:P1663">
    <cfRule type="cellIs" dxfId="15552" priority="25010" operator="lessThan">
      <formula>0</formula>
    </cfRule>
    <cfRule type="cellIs" dxfId="15551" priority="25011" operator="lessThan">
      <formula>0</formula>
    </cfRule>
  </conditionalFormatting>
  <conditionalFormatting sqref="Q1663">
    <cfRule type="expression" dxfId="15550" priority="25009">
      <formula>$I1663=0</formula>
    </cfRule>
  </conditionalFormatting>
  <conditionalFormatting sqref="R1663:T1663">
    <cfRule type="expression" dxfId="15549" priority="25008">
      <formula>$I1663=0</formula>
    </cfRule>
  </conditionalFormatting>
  <conditionalFormatting sqref="S1663:T1663">
    <cfRule type="cellIs" dxfId="15548" priority="25006" operator="lessThan">
      <formula>0</formula>
    </cfRule>
    <cfRule type="cellIs" dxfId="15547" priority="25007" operator="lessThan">
      <formula>0</formula>
    </cfRule>
  </conditionalFormatting>
  <conditionalFormatting sqref="U1663">
    <cfRule type="expression" dxfId="15546" priority="25005">
      <formula>$I1663=0</formula>
    </cfRule>
  </conditionalFormatting>
  <conditionalFormatting sqref="B1664">
    <cfRule type="expression" dxfId="15545" priority="25004">
      <formula>$I1664=0</formula>
    </cfRule>
  </conditionalFormatting>
  <conditionalFormatting sqref="F1664">
    <cfRule type="expression" dxfId="15544" priority="25003">
      <formula>$I1664=0</formula>
    </cfRule>
  </conditionalFormatting>
  <conditionalFormatting sqref="I1664">
    <cfRule type="expression" dxfId="15543" priority="25002">
      <formula>$I1664=0</formula>
    </cfRule>
  </conditionalFormatting>
  <conditionalFormatting sqref="K1664">
    <cfRule type="expression" dxfId="15542" priority="25001">
      <formula>$I1664=0</formula>
    </cfRule>
  </conditionalFormatting>
  <conditionalFormatting sqref="M1664">
    <cfRule type="expression" dxfId="15541" priority="25000">
      <formula>$I1664=0</formula>
    </cfRule>
  </conditionalFormatting>
  <conditionalFormatting sqref="Q1664">
    <cfRule type="expression" dxfId="15540" priority="24999">
      <formula>$I1664=0</formula>
    </cfRule>
  </conditionalFormatting>
  <conditionalFormatting sqref="U1664">
    <cfRule type="expression" dxfId="15539" priority="24998">
      <formula>$I1664=0</formula>
    </cfRule>
  </conditionalFormatting>
  <conditionalFormatting sqref="B1665">
    <cfRule type="expression" dxfId="15538" priority="24994">
      <formula>$I1665=0</formula>
    </cfRule>
  </conditionalFormatting>
  <conditionalFormatting sqref="C1665:E1665">
    <cfRule type="expression" dxfId="15537" priority="24993">
      <formula>$I1665=0</formula>
    </cfRule>
  </conditionalFormatting>
  <conditionalFormatting sqref="D1665:E1665">
    <cfRule type="cellIs" dxfId="15536" priority="24991" operator="lessThan">
      <formula>0</formula>
    </cfRule>
    <cfRule type="cellIs" dxfId="15535" priority="24992" operator="lessThan">
      <formula>0</formula>
    </cfRule>
  </conditionalFormatting>
  <conditionalFormatting sqref="F1665">
    <cfRule type="expression" dxfId="15534" priority="24990">
      <formula>$I1665=0</formula>
    </cfRule>
  </conditionalFormatting>
  <conditionalFormatting sqref="G1665:H1665">
    <cfRule type="cellIs" dxfId="15533" priority="24987" operator="lessThan">
      <formula>0</formula>
    </cfRule>
    <cfRule type="cellIs" dxfId="15532" priority="24988" operator="lessThan">
      <formula>0</formula>
    </cfRule>
  </conditionalFormatting>
  <conditionalFormatting sqref="I1665">
    <cfRule type="expression" dxfId="15531" priority="24986">
      <formula>$I1665=0</formula>
    </cfRule>
  </conditionalFormatting>
  <conditionalFormatting sqref="J1665">
    <cfRule type="expression" dxfId="15530" priority="24985">
      <formula>$I1665=0</formula>
    </cfRule>
  </conditionalFormatting>
  <conditionalFormatting sqref="K1665">
    <cfRule type="expression" dxfId="15529" priority="24982">
      <formula>$I1665=0</formula>
    </cfRule>
  </conditionalFormatting>
  <conditionalFormatting sqref="M1665">
    <cfRule type="expression" dxfId="15528" priority="24978">
      <formula>$I1665=0</formula>
    </cfRule>
  </conditionalFormatting>
  <conditionalFormatting sqref="N1665:P1665">
    <cfRule type="expression" dxfId="15527" priority="24977">
      <formula>$I1665=0</formula>
    </cfRule>
  </conditionalFormatting>
  <conditionalFormatting sqref="O1665:P1665">
    <cfRule type="cellIs" dxfId="15526" priority="24975" operator="lessThan">
      <formula>0</formula>
    </cfRule>
    <cfRule type="cellIs" dxfId="15525" priority="24976" operator="lessThan">
      <formula>0</formula>
    </cfRule>
  </conditionalFormatting>
  <conditionalFormatting sqref="Q1665">
    <cfRule type="expression" dxfId="15524" priority="24974">
      <formula>$I1665=0</formula>
    </cfRule>
  </conditionalFormatting>
  <conditionalFormatting sqref="R1665:T1665">
    <cfRule type="expression" dxfId="15523" priority="24973">
      <formula>$I1665=0</formula>
    </cfRule>
  </conditionalFormatting>
  <conditionalFormatting sqref="S1665:T1665">
    <cfRule type="cellIs" dxfId="15522" priority="24971" operator="lessThan">
      <formula>0</formula>
    </cfRule>
    <cfRule type="cellIs" dxfId="15521" priority="24972" operator="lessThan">
      <formula>0</formula>
    </cfRule>
  </conditionalFormatting>
  <conditionalFormatting sqref="U1665">
    <cfRule type="expression" dxfId="15520" priority="24970">
      <formula>$I1665=0</formula>
    </cfRule>
  </conditionalFormatting>
  <conditionalFormatting sqref="B1666">
    <cfRule type="expression" dxfId="15519" priority="24969">
      <formula>$I1666=0</formula>
    </cfRule>
  </conditionalFormatting>
  <conditionalFormatting sqref="F1666">
    <cfRule type="expression" dxfId="15518" priority="24968">
      <formula>$I1666=0</formula>
    </cfRule>
  </conditionalFormatting>
  <conditionalFormatting sqref="I1666">
    <cfRule type="expression" dxfId="15517" priority="24967">
      <formula>$I1666=0</formula>
    </cfRule>
  </conditionalFormatting>
  <conditionalFormatting sqref="K1666">
    <cfRule type="expression" dxfId="15516" priority="24966">
      <formula>$I1666=0</formula>
    </cfRule>
  </conditionalFormatting>
  <conditionalFormatting sqref="M1666">
    <cfRule type="expression" dxfId="15515" priority="24965">
      <formula>$I1666=0</formula>
    </cfRule>
  </conditionalFormatting>
  <conditionalFormatting sqref="Q1666">
    <cfRule type="expression" dxfId="15514" priority="24964">
      <formula>$I1666=0</formula>
    </cfRule>
  </conditionalFormatting>
  <conditionalFormatting sqref="U1666">
    <cfRule type="expression" dxfId="15513" priority="24963">
      <formula>$I1666=0</formula>
    </cfRule>
  </conditionalFormatting>
  <conditionalFormatting sqref="B1667">
    <cfRule type="expression" dxfId="15512" priority="24959">
      <formula>$I1667=0</formula>
    </cfRule>
  </conditionalFormatting>
  <conditionalFormatting sqref="C1667:E1667">
    <cfRule type="expression" dxfId="15511" priority="24958">
      <formula>$I1667=0</formula>
    </cfRule>
  </conditionalFormatting>
  <conditionalFormatting sqref="D1667:E1667">
    <cfRule type="cellIs" dxfId="15510" priority="24956" operator="lessThan">
      <formula>0</formula>
    </cfRule>
    <cfRule type="cellIs" dxfId="15509" priority="24957" operator="lessThan">
      <formula>0</formula>
    </cfRule>
  </conditionalFormatting>
  <conditionalFormatting sqref="F1667">
    <cfRule type="expression" dxfId="15508" priority="24955">
      <formula>$I1667=0</formula>
    </cfRule>
  </conditionalFormatting>
  <conditionalFormatting sqref="G1667:H1667">
    <cfRule type="cellIs" dxfId="15507" priority="24952" operator="lessThan">
      <formula>0</formula>
    </cfRule>
    <cfRule type="cellIs" dxfId="15506" priority="24953" operator="lessThan">
      <formula>0</formula>
    </cfRule>
  </conditionalFormatting>
  <conditionalFormatting sqref="I1667">
    <cfRule type="expression" dxfId="15505" priority="24951">
      <formula>$I1667=0</formula>
    </cfRule>
  </conditionalFormatting>
  <conditionalFormatting sqref="J1667">
    <cfRule type="expression" dxfId="15504" priority="24950">
      <formula>$I1667=0</formula>
    </cfRule>
  </conditionalFormatting>
  <conditionalFormatting sqref="K1667">
    <cfRule type="expression" dxfId="15503" priority="24947">
      <formula>$I1667=0</formula>
    </cfRule>
  </conditionalFormatting>
  <conditionalFormatting sqref="M1667">
    <cfRule type="expression" dxfId="15502" priority="24943">
      <formula>$I1667=0</formula>
    </cfRule>
  </conditionalFormatting>
  <conditionalFormatting sqref="N1667:P1667">
    <cfRule type="expression" dxfId="15501" priority="24942">
      <formula>$I1667=0</formula>
    </cfRule>
  </conditionalFormatting>
  <conditionalFormatting sqref="O1667:P1667">
    <cfRule type="cellIs" dxfId="15500" priority="24940" operator="lessThan">
      <formula>0</formula>
    </cfRule>
    <cfRule type="cellIs" dxfId="15499" priority="24941" operator="lessThan">
      <formula>0</formula>
    </cfRule>
  </conditionalFormatting>
  <conditionalFormatting sqref="Q1667">
    <cfRule type="expression" dxfId="15498" priority="24939">
      <formula>$I1667=0</formula>
    </cfRule>
  </conditionalFormatting>
  <conditionalFormatting sqref="R1667:T1667">
    <cfRule type="expression" dxfId="15497" priority="24938">
      <formula>$I1667=0</formula>
    </cfRule>
  </conditionalFormatting>
  <conditionalFormatting sqref="S1667:T1667">
    <cfRule type="cellIs" dxfId="15496" priority="24936" operator="lessThan">
      <formula>0</formula>
    </cfRule>
    <cfRule type="cellIs" dxfId="15495" priority="24937" operator="lessThan">
      <formula>0</formula>
    </cfRule>
  </conditionalFormatting>
  <conditionalFormatting sqref="U1667">
    <cfRule type="expression" dxfId="15494" priority="24935">
      <formula>$I1667=0</formula>
    </cfRule>
  </conditionalFormatting>
  <conditionalFormatting sqref="B1668">
    <cfRule type="expression" dxfId="15493" priority="24934">
      <formula>$I1668=0</formula>
    </cfRule>
  </conditionalFormatting>
  <conditionalFormatting sqref="F1668">
    <cfRule type="expression" dxfId="15492" priority="24933">
      <formula>$I1668=0</formula>
    </cfRule>
  </conditionalFormatting>
  <conditionalFormatting sqref="I1668">
    <cfRule type="expression" dxfId="15491" priority="24932">
      <formula>$I1668=0</formula>
    </cfRule>
  </conditionalFormatting>
  <conditionalFormatting sqref="K1668">
    <cfRule type="expression" dxfId="15490" priority="24931">
      <formula>$I1668=0</formula>
    </cfRule>
  </conditionalFormatting>
  <conditionalFormatting sqref="M1668">
    <cfRule type="expression" dxfId="15489" priority="24930">
      <formula>$I1668=0</formula>
    </cfRule>
  </conditionalFormatting>
  <conditionalFormatting sqref="Q1668">
    <cfRule type="expression" dxfId="15488" priority="24929">
      <formula>$I1668=0</formula>
    </cfRule>
  </conditionalFormatting>
  <conditionalFormatting sqref="U1668">
    <cfRule type="expression" dxfId="15487" priority="24928">
      <formula>$I1668=0</formula>
    </cfRule>
  </conditionalFormatting>
  <conditionalFormatting sqref="B1669">
    <cfRule type="expression" dxfId="15486" priority="24924">
      <formula>$I1669=0</formula>
    </cfRule>
  </conditionalFormatting>
  <conditionalFormatting sqref="C1669:E1669">
    <cfRule type="expression" dxfId="15485" priority="24923">
      <formula>$I1669=0</formula>
    </cfRule>
  </conditionalFormatting>
  <conditionalFormatting sqref="D1669:E1669">
    <cfRule type="cellIs" dxfId="15484" priority="24921" operator="lessThan">
      <formula>0</formula>
    </cfRule>
    <cfRule type="cellIs" dxfId="15483" priority="24922" operator="lessThan">
      <formula>0</formula>
    </cfRule>
  </conditionalFormatting>
  <conditionalFormatting sqref="F1669">
    <cfRule type="expression" dxfId="15482" priority="24920">
      <formula>$I1669=0</formula>
    </cfRule>
  </conditionalFormatting>
  <conditionalFormatting sqref="G1669:H1669">
    <cfRule type="cellIs" dxfId="15481" priority="24917" operator="lessThan">
      <formula>0</formula>
    </cfRule>
    <cfRule type="cellIs" dxfId="15480" priority="24918" operator="lessThan">
      <formula>0</formula>
    </cfRule>
  </conditionalFormatting>
  <conditionalFormatting sqref="I1669">
    <cfRule type="expression" dxfId="15479" priority="24916">
      <formula>$I1669=0</formula>
    </cfRule>
  </conditionalFormatting>
  <conditionalFormatting sqref="J1669">
    <cfRule type="expression" dxfId="15478" priority="24915">
      <formula>$I1669=0</formula>
    </cfRule>
  </conditionalFormatting>
  <conditionalFormatting sqref="K1669">
    <cfRule type="expression" dxfId="15477" priority="24912">
      <formula>$I1669=0</formula>
    </cfRule>
  </conditionalFormatting>
  <conditionalFormatting sqref="M1669">
    <cfRule type="expression" dxfId="15476" priority="24908">
      <formula>$I1669=0</formula>
    </cfRule>
  </conditionalFormatting>
  <conditionalFormatting sqref="N1669:P1669">
    <cfRule type="expression" dxfId="15475" priority="24907">
      <formula>$I1669=0</formula>
    </cfRule>
  </conditionalFormatting>
  <conditionalFormatting sqref="O1669:P1669">
    <cfRule type="cellIs" dxfId="15474" priority="24905" operator="lessThan">
      <formula>0</formula>
    </cfRule>
    <cfRule type="cellIs" dxfId="15473" priority="24906" operator="lessThan">
      <formula>0</formula>
    </cfRule>
  </conditionalFormatting>
  <conditionalFormatting sqref="Q1669">
    <cfRule type="expression" dxfId="15472" priority="24904">
      <formula>$I1669=0</formula>
    </cfRule>
  </conditionalFormatting>
  <conditionalFormatting sqref="R1669:T1669">
    <cfRule type="expression" dxfId="15471" priority="24903">
      <formula>$I1669=0</formula>
    </cfRule>
  </conditionalFormatting>
  <conditionalFormatting sqref="S1669:T1669">
    <cfRule type="cellIs" dxfId="15470" priority="24901" operator="lessThan">
      <formula>0</formula>
    </cfRule>
    <cfRule type="cellIs" dxfId="15469" priority="24902" operator="lessThan">
      <formula>0</formula>
    </cfRule>
  </conditionalFormatting>
  <conditionalFormatting sqref="U1669">
    <cfRule type="expression" dxfId="15468" priority="24900">
      <formula>$I1669=0</formula>
    </cfRule>
  </conditionalFormatting>
  <conditionalFormatting sqref="B1670">
    <cfRule type="expression" dxfId="15467" priority="24899">
      <formula>$I1670=0</formula>
    </cfRule>
  </conditionalFormatting>
  <conditionalFormatting sqref="F1670">
    <cfRule type="expression" dxfId="15466" priority="24898">
      <formula>$I1670=0</formula>
    </cfRule>
  </conditionalFormatting>
  <conditionalFormatting sqref="I1670">
    <cfRule type="expression" dxfId="15465" priority="24897">
      <formula>$I1670=0</formula>
    </cfRule>
  </conditionalFormatting>
  <conditionalFormatting sqref="K1670">
    <cfRule type="expression" dxfId="15464" priority="24896">
      <formula>$I1670=0</formula>
    </cfRule>
  </conditionalFormatting>
  <conditionalFormatting sqref="M1670">
    <cfRule type="expression" dxfId="15463" priority="24895">
      <formula>$I1670=0</formula>
    </cfRule>
  </conditionalFormatting>
  <conditionalFormatting sqref="Q1670">
    <cfRule type="expression" dxfId="15462" priority="24894">
      <formula>$I1670=0</formula>
    </cfRule>
  </conditionalFormatting>
  <conditionalFormatting sqref="U1670">
    <cfRule type="expression" dxfId="15461" priority="24893">
      <formula>$I1670=0</formula>
    </cfRule>
  </conditionalFormatting>
  <conditionalFormatting sqref="B1671">
    <cfRule type="expression" dxfId="15460" priority="24889">
      <formula>$I1671=0</formula>
    </cfRule>
  </conditionalFormatting>
  <conditionalFormatting sqref="C1671:E1671">
    <cfRule type="expression" dxfId="15459" priority="24888">
      <formula>$I1671=0</formula>
    </cfRule>
  </conditionalFormatting>
  <conditionalFormatting sqref="D1671:E1671">
    <cfRule type="cellIs" dxfId="15458" priority="24886" operator="lessThan">
      <formula>0</formula>
    </cfRule>
    <cfRule type="cellIs" dxfId="15457" priority="24887" operator="lessThan">
      <formula>0</formula>
    </cfRule>
  </conditionalFormatting>
  <conditionalFormatting sqref="F1671">
    <cfRule type="expression" dxfId="15456" priority="24885">
      <formula>$I1671=0</formula>
    </cfRule>
  </conditionalFormatting>
  <conditionalFormatting sqref="G1671:H1671">
    <cfRule type="cellIs" dxfId="15455" priority="24882" operator="lessThan">
      <formula>0</formula>
    </cfRule>
    <cfRule type="cellIs" dxfId="15454" priority="24883" operator="lessThan">
      <formula>0</formula>
    </cfRule>
  </conditionalFormatting>
  <conditionalFormatting sqref="I1671">
    <cfRule type="expression" dxfId="15453" priority="24881">
      <formula>$I1671=0</formula>
    </cfRule>
  </conditionalFormatting>
  <conditionalFormatting sqref="J1671">
    <cfRule type="expression" dxfId="15452" priority="24880">
      <formula>$I1671=0</formula>
    </cfRule>
  </conditionalFormatting>
  <conditionalFormatting sqref="K1671">
    <cfRule type="expression" dxfId="15451" priority="24877">
      <formula>$I1671=0</formula>
    </cfRule>
  </conditionalFormatting>
  <conditionalFormatting sqref="M1671">
    <cfRule type="expression" dxfId="15450" priority="24873">
      <formula>$I1671=0</formula>
    </cfRule>
  </conditionalFormatting>
  <conditionalFormatting sqref="N1671:P1671">
    <cfRule type="expression" dxfId="15449" priority="24872">
      <formula>$I1671=0</formula>
    </cfRule>
  </conditionalFormatting>
  <conditionalFormatting sqref="O1671:P1671">
    <cfRule type="cellIs" dxfId="15448" priority="24870" operator="lessThan">
      <formula>0</formula>
    </cfRule>
    <cfRule type="cellIs" dxfId="15447" priority="24871" operator="lessThan">
      <formula>0</formula>
    </cfRule>
  </conditionalFormatting>
  <conditionalFormatting sqref="Q1671">
    <cfRule type="expression" dxfId="15446" priority="24869">
      <formula>$I1671=0</formula>
    </cfRule>
  </conditionalFormatting>
  <conditionalFormatting sqref="R1671:T1671">
    <cfRule type="expression" dxfId="15445" priority="24868">
      <formula>$I1671=0</formula>
    </cfRule>
  </conditionalFormatting>
  <conditionalFormatting sqref="S1671:T1671">
    <cfRule type="cellIs" dxfId="15444" priority="24866" operator="lessThan">
      <formula>0</formula>
    </cfRule>
    <cfRule type="cellIs" dxfId="15443" priority="24867" operator="lessThan">
      <formula>0</formula>
    </cfRule>
  </conditionalFormatting>
  <conditionalFormatting sqref="U1671">
    <cfRule type="expression" dxfId="15442" priority="24865">
      <formula>$I1671=0</formula>
    </cfRule>
  </conditionalFormatting>
  <conditionalFormatting sqref="B1672">
    <cfRule type="expression" dxfId="15441" priority="24864">
      <formula>$I1672=0</formula>
    </cfRule>
  </conditionalFormatting>
  <conditionalFormatting sqref="F1672">
    <cfRule type="expression" dxfId="15440" priority="24863">
      <formula>$I1672=0</formula>
    </cfRule>
  </conditionalFormatting>
  <conditionalFormatting sqref="I1672">
    <cfRule type="expression" dxfId="15439" priority="24862">
      <formula>$I1672=0</formula>
    </cfRule>
  </conditionalFormatting>
  <conditionalFormatting sqref="K1672">
    <cfRule type="expression" dxfId="15438" priority="24861">
      <formula>$I1672=0</formula>
    </cfRule>
  </conditionalFormatting>
  <conditionalFormatting sqref="M1672">
    <cfRule type="expression" dxfId="15437" priority="24860">
      <formula>$I1672=0</formula>
    </cfRule>
  </conditionalFormatting>
  <conditionalFormatting sqref="Q1672">
    <cfRule type="expression" dxfId="15436" priority="24859">
      <formula>$I1672=0</formula>
    </cfRule>
  </conditionalFormatting>
  <conditionalFormatting sqref="U1672">
    <cfRule type="expression" dxfId="15435" priority="24858">
      <formula>$I1672=0</formula>
    </cfRule>
  </conditionalFormatting>
  <conditionalFormatting sqref="B1673">
    <cfRule type="expression" dxfId="15434" priority="24854">
      <formula>$I1673=0</formula>
    </cfRule>
  </conditionalFormatting>
  <conditionalFormatting sqref="C1673:E1673">
    <cfRule type="expression" dxfId="15433" priority="24853">
      <formula>$I1673=0</formula>
    </cfRule>
  </conditionalFormatting>
  <conditionalFormatting sqref="D1673:E1673">
    <cfRule type="cellIs" dxfId="15432" priority="24851" operator="lessThan">
      <formula>0</formula>
    </cfRule>
    <cfRule type="cellIs" dxfId="15431" priority="24852" operator="lessThan">
      <formula>0</formula>
    </cfRule>
  </conditionalFormatting>
  <conditionalFormatting sqref="F1673">
    <cfRule type="expression" dxfId="15430" priority="24850">
      <formula>$I1673=0</formula>
    </cfRule>
  </conditionalFormatting>
  <conditionalFormatting sqref="G1673:H1673">
    <cfRule type="cellIs" dxfId="15429" priority="24847" operator="lessThan">
      <formula>0</formula>
    </cfRule>
    <cfRule type="cellIs" dxfId="15428" priority="24848" operator="lessThan">
      <formula>0</formula>
    </cfRule>
  </conditionalFormatting>
  <conditionalFormatting sqref="I1673">
    <cfRule type="expression" dxfId="15427" priority="24846">
      <formula>$I1673=0</formula>
    </cfRule>
  </conditionalFormatting>
  <conditionalFormatting sqref="J1673">
    <cfRule type="expression" dxfId="15426" priority="24845">
      <formula>$I1673=0</formula>
    </cfRule>
  </conditionalFormatting>
  <conditionalFormatting sqref="K1673">
    <cfRule type="expression" dxfId="15425" priority="24842">
      <formula>$I1673=0</formula>
    </cfRule>
  </conditionalFormatting>
  <conditionalFormatting sqref="M1673">
    <cfRule type="expression" dxfId="15424" priority="24838">
      <formula>$I1673=0</formula>
    </cfRule>
  </conditionalFormatting>
  <conditionalFormatting sqref="N1673:P1673">
    <cfRule type="expression" dxfId="15423" priority="24837">
      <formula>$I1673=0</formula>
    </cfRule>
  </conditionalFormatting>
  <conditionalFormatting sqref="O1673:P1673">
    <cfRule type="cellIs" dxfId="15422" priority="24835" operator="lessThan">
      <formula>0</formula>
    </cfRule>
    <cfRule type="cellIs" dxfId="15421" priority="24836" operator="lessThan">
      <formula>0</formula>
    </cfRule>
  </conditionalFormatting>
  <conditionalFormatting sqref="Q1673">
    <cfRule type="expression" dxfId="15420" priority="24834">
      <formula>$I1673=0</formula>
    </cfRule>
  </conditionalFormatting>
  <conditionalFormatting sqref="R1673:T1673">
    <cfRule type="expression" dxfId="15419" priority="24833">
      <formula>$I1673=0</formula>
    </cfRule>
  </conditionalFormatting>
  <conditionalFormatting sqref="S1673:T1673">
    <cfRule type="cellIs" dxfId="15418" priority="24831" operator="lessThan">
      <formula>0</formula>
    </cfRule>
    <cfRule type="cellIs" dxfId="15417" priority="24832" operator="lessThan">
      <formula>0</formula>
    </cfRule>
  </conditionalFormatting>
  <conditionalFormatting sqref="U1673">
    <cfRule type="expression" dxfId="15416" priority="24830">
      <formula>$I1673=0</formula>
    </cfRule>
  </conditionalFormatting>
  <conditionalFormatting sqref="B1674">
    <cfRule type="expression" dxfId="15415" priority="24829">
      <formula>$I1674=0</formula>
    </cfRule>
  </conditionalFormatting>
  <conditionalFormatting sqref="F1674">
    <cfRule type="expression" dxfId="15414" priority="24828">
      <formula>$I1674=0</formula>
    </cfRule>
  </conditionalFormatting>
  <conditionalFormatting sqref="I1674">
    <cfRule type="expression" dxfId="15413" priority="24827">
      <formula>$I1674=0</formula>
    </cfRule>
  </conditionalFormatting>
  <conditionalFormatting sqref="K1674">
    <cfRule type="expression" dxfId="15412" priority="24826">
      <formula>$I1674=0</formula>
    </cfRule>
  </conditionalFormatting>
  <conditionalFormatting sqref="M1674">
    <cfRule type="expression" dxfId="15411" priority="24825">
      <formula>$I1674=0</formula>
    </cfRule>
  </conditionalFormatting>
  <conditionalFormatting sqref="Q1674">
    <cfRule type="expression" dxfId="15410" priority="24824">
      <formula>$I1674=0</formula>
    </cfRule>
  </conditionalFormatting>
  <conditionalFormatting sqref="U1674">
    <cfRule type="expression" dxfId="15409" priority="24823">
      <formula>$I1674=0</formula>
    </cfRule>
  </conditionalFormatting>
  <conditionalFormatting sqref="B1675">
    <cfRule type="expression" dxfId="15408" priority="24819">
      <formula>$I1675=0</formula>
    </cfRule>
  </conditionalFormatting>
  <conditionalFormatting sqref="C1675:E1675">
    <cfRule type="expression" dxfId="15407" priority="24818">
      <formula>$I1675=0</formula>
    </cfRule>
  </conditionalFormatting>
  <conditionalFormatting sqref="D1675:E1675">
    <cfRule type="cellIs" dxfId="15406" priority="24816" operator="lessThan">
      <formula>0</formula>
    </cfRule>
    <cfRule type="cellIs" dxfId="15405" priority="24817" operator="lessThan">
      <formula>0</formula>
    </cfRule>
  </conditionalFormatting>
  <conditionalFormatting sqref="F1675">
    <cfRule type="expression" dxfId="15404" priority="24815">
      <formula>$I1675=0</formula>
    </cfRule>
  </conditionalFormatting>
  <conditionalFormatting sqref="G1675:H1675">
    <cfRule type="cellIs" dxfId="15403" priority="24812" operator="lessThan">
      <formula>0</formula>
    </cfRule>
    <cfRule type="cellIs" dxfId="15402" priority="24813" operator="lessThan">
      <formula>0</formula>
    </cfRule>
  </conditionalFormatting>
  <conditionalFormatting sqref="I1675">
    <cfRule type="expression" dxfId="15401" priority="24811">
      <formula>$I1675=0</formula>
    </cfRule>
  </conditionalFormatting>
  <conditionalFormatting sqref="J1675">
    <cfRule type="expression" dxfId="15400" priority="24810">
      <formula>$I1675=0</formula>
    </cfRule>
  </conditionalFormatting>
  <conditionalFormatting sqref="K1675">
    <cfRule type="expression" dxfId="15399" priority="24807">
      <formula>$I1675=0</formula>
    </cfRule>
  </conditionalFormatting>
  <conditionalFormatting sqref="M1675">
    <cfRule type="expression" dxfId="15398" priority="24803">
      <formula>$I1675=0</formula>
    </cfRule>
  </conditionalFormatting>
  <conditionalFormatting sqref="N1675:P1675">
    <cfRule type="expression" dxfId="15397" priority="24802">
      <formula>$I1675=0</formula>
    </cfRule>
  </conditionalFormatting>
  <conditionalFormatting sqref="O1675:P1675">
    <cfRule type="cellIs" dxfId="15396" priority="24800" operator="lessThan">
      <formula>0</formula>
    </cfRule>
    <cfRule type="cellIs" dxfId="15395" priority="24801" operator="lessThan">
      <formula>0</formula>
    </cfRule>
  </conditionalFormatting>
  <conditionalFormatting sqref="Q1675">
    <cfRule type="expression" dxfId="15394" priority="24799">
      <formula>$I1675=0</formula>
    </cfRule>
  </conditionalFormatting>
  <conditionalFormatting sqref="R1675:T1675">
    <cfRule type="expression" dxfId="15393" priority="24798">
      <formula>$I1675=0</formula>
    </cfRule>
  </conditionalFormatting>
  <conditionalFormatting sqref="S1675:T1675">
    <cfRule type="cellIs" dxfId="15392" priority="24796" operator="lessThan">
      <formula>0</formula>
    </cfRule>
    <cfRule type="cellIs" dxfId="15391" priority="24797" operator="lessThan">
      <formula>0</formula>
    </cfRule>
  </conditionalFormatting>
  <conditionalFormatting sqref="U1675">
    <cfRule type="expression" dxfId="15390" priority="24795">
      <formula>$I1675=0</formula>
    </cfRule>
  </conditionalFormatting>
  <conditionalFormatting sqref="B1676">
    <cfRule type="expression" dxfId="15389" priority="24794">
      <formula>$I1676=0</formula>
    </cfRule>
  </conditionalFormatting>
  <conditionalFormatting sqref="F1676">
    <cfRule type="expression" dxfId="15388" priority="24793">
      <formula>$I1676=0</formula>
    </cfRule>
  </conditionalFormatting>
  <conditionalFormatting sqref="I1676">
    <cfRule type="expression" dxfId="15387" priority="24792">
      <formula>$I1676=0</formula>
    </cfRule>
  </conditionalFormatting>
  <conditionalFormatting sqref="K1676">
    <cfRule type="expression" dxfId="15386" priority="24791">
      <formula>$I1676=0</formula>
    </cfRule>
  </conditionalFormatting>
  <conditionalFormatting sqref="M1676">
    <cfRule type="expression" dxfId="15385" priority="24790">
      <formula>$I1676=0</formula>
    </cfRule>
  </conditionalFormatting>
  <conditionalFormatting sqref="Q1676">
    <cfRule type="expression" dxfId="15384" priority="24789">
      <formula>$I1676=0</formula>
    </cfRule>
  </conditionalFormatting>
  <conditionalFormatting sqref="U1676">
    <cfRule type="expression" dxfId="15383" priority="24788">
      <formula>$I1676=0</formula>
    </cfRule>
  </conditionalFormatting>
  <conditionalFormatting sqref="B1677">
    <cfRule type="expression" dxfId="15382" priority="24784">
      <formula>$I1677=0</formula>
    </cfRule>
  </conditionalFormatting>
  <conditionalFormatting sqref="C1677:E1677">
    <cfRule type="expression" dxfId="15381" priority="24783">
      <formula>$I1677=0</formula>
    </cfRule>
  </conditionalFormatting>
  <conditionalFormatting sqref="D1677:E1677">
    <cfRule type="cellIs" dxfId="15380" priority="24781" operator="lessThan">
      <formula>0</formula>
    </cfRule>
    <cfRule type="cellIs" dxfId="15379" priority="24782" operator="lessThan">
      <formula>0</formula>
    </cfRule>
  </conditionalFormatting>
  <conditionalFormatting sqref="F1677">
    <cfRule type="expression" dxfId="15378" priority="24780">
      <formula>$I1677=0</formula>
    </cfRule>
  </conditionalFormatting>
  <conditionalFormatting sqref="G1677:H1677">
    <cfRule type="cellIs" dxfId="15377" priority="24777" operator="lessThan">
      <formula>0</formula>
    </cfRule>
    <cfRule type="cellIs" dxfId="15376" priority="24778" operator="lessThan">
      <formula>0</formula>
    </cfRule>
  </conditionalFormatting>
  <conditionalFormatting sqref="I1677">
    <cfRule type="expression" dxfId="15375" priority="24776">
      <formula>$I1677=0</formula>
    </cfRule>
  </conditionalFormatting>
  <conditionalFormatting sqref="J1677">
    <cfRule type="expression" dxfId="15374" priority="24775">
      <formula>$I1677=0</formula>
    </cfRule>
  </conditionalFormatting>
  <conditionalFormatting sqref="K1677">
    <cfRule type="expression" dxfId="15373" priority="24772">
      <formula>$I1677=0</formula>
    </cfRule>
  </conditionalFormatting>
  <conditionalFormatting sqref="M1677">
    <cfRule type="expression" dxfId="15372" priority="24768">
      <formula>$I1677=0</formula>
    </cfRule>
  </conditionalFormatting>
  <conditionalFormatting sqref="N1677:P1677">
    <cfRule type="expression" dxfId="15371" priority="24767">
      <formula>$I1677=0</formula>
    </cfRule>
  </conditionalFormatting>
  <conditionalFormatting sqref="O1677:P1677">
    <cfRule type="cellIs" dxfId="15370" priority="24765" operator="lessThan">
      <formula>0</formula>
    </cfRule>
    <cfRule type="cellIs" dxfId="15369" priority="24766" operator="lessThan">
      <formula>0</formula>
    </cfRule>
  </conditionalFormatting>
  <conditionalFormatting sqref="Q1677">
    <cfRule type="expression" dxfId="15368" priority="24764">
      <formula>$I1677=0</formula>
    </cfRule>
  </conditionalFormatting>
  <conditionalFormatting sqref="R1677:T1677">
    <cfRule type="expression" dxfId="15367" priority="24763">
      <formula>$I1677=0</formula>
    </cfRule>
  </conditionalFormatting>
  <conditionalFormatting sqref="S1677:T1677">
    <cfRule type="cellIs" dxfId="15366" priority="24761" operator="lessThan">
      <formula>0</formula>
    </cfRule>
    <cfRule type="cellIs" dxfId="15365" priority="24762" operator="lessThan">
      <formula>0</formula>
    </cfRule>
  </conditionalFormatting>
  <conditionalFormatting sqref="U1677">
    <cfRule type="expression" dxfId="15364" priority="24760">
      <formula>$I1677=0</formula>
    </cfRule>
  </conditionalFormatting>
  <conditionalFormatting sqref="B1678">
    <cfRule type="expression" dxfId="15363" priority="24759">
      <formula>$I1678=0</formula>
    </cfRule>
  </conditionalFormatting>
  <conditionalFormatting sqref="F1678">
    <cfRule type="expression" dxfId="15362" priority="24758">
      <formula>$I1678=0</formula>
    </cfRule>
  </conditionalFormatting>
  <conditionalFormatting sqref="I1678">
    <cfRule type="expression" dxfId="15361" priority="24757">
      <formula>$I1678=0</formula>
    </cfRule>
  </conditionalFormatting>
  <conditionalFormatting sqref="K1678">
    <cfRule type="expression" dxfId="15360" priority="24756">
      <formula>$I1678=0</formula>
    </cfRule>
  </conditionalFormatting>
  <conditionalFormatting sqref="M1678">
    <cfRule type="expression" dxfId="15359" priority="24755">
      <formula>$I1678=0</formula>
    </cfRule>
  </conditionalFormatting>
  <conditionalFormatting sqref="Q1678">
    <cfRule type="expression" dxfId="15358" priority="24754">
      <formula>$I1678=0</formula>
    </cfRule>
  </conditionalFormatting>
  <conditionalFormatting sqref="U1678">
    <cfRule type="expression" dxfId="15357" priority="24753">
      <formula>$I1678=0</formula>
    </cfRule>
  </conditionalFormatting>
  <conditionalFormatting sqref="B1679">
    <cfRule type="expression" dxfId="15356" priority="24749">
      <formula>$I1679=0</formula>
    </cfRule>
  </conditionalFormatting>
  <conditionalFormatting sqref="C1679:E1679">
    <cfRule type="expression" dxfId="15355" priority="24748">
      <formula>$I1679=0</formula>
    </cfRule>
  </conditionalFormatting>
  <conditionalFormatting sqref="D1679:E1679">
    <cfRule type="cellIs" dxfId="15354" priority="24746" operator="lessThan">
      <formula>0</formula>
    </cfRule>
    <cfRule type="cellIs" dxfId="15353" priority="24747" operator="lessThan">
      <formula>0</formula>
    </cfRule>
  </conditionalFormatting>
  <conditionalFormatting sqref="F1679">
    <cfRule type="expression" dxfId="15352" priority="24745">
      <formula>$I1679=0</formula>
    </cfRule>
  </conditionalFormatting>
  <conditionalFormatting sqref="G1679:H1679">
    <cfRule type="cellIs" dxfId="15351" priority="24742" operator="lessThan">
      <formula>0</formula>
    </cfRule>
    <cfRule type="cellIs" dxfId="15350" priority="24743" operator="lessThan">
      <formula>0</formula>
    </cfRule>
  </conditionalFormatting>
  <conditionalFormatting sqref="I1679">
    <cfRule type="expression" dxfId="15349" priority="24741">
      <formula>$I1679=0</formula>
    </cfRule>
  </conditionalFormatting>
  <conditionalFormatting sqref="J1679">
    <cfRule type="expression" dxfId="15348" priority="24740">
      <formula>$I1679=0</formula>
    </cfRule>
  </conditionalFormatting>
  <conditionalFormatting sqref="K1679">
    <cfRule type="expression" dxfId="15347" priority="24737">
      <formula>$I1679=0</formula>
    </cfRule>
  </conditionalFormatting>
  <conditionalFormatting sqref="M1679">
    <cfRule type="expression" dxfId="15346" priority="24733">
      <formula>$I1679=0</formula>
    </cfRule>
  </conditionalFormatting>
  <conditionalFormatting sqref="N1679:P1679">
    <cfRule type="expression" dxfId="15345" priority="24732">
      <formula>$I1679=0</formula>
    </cfRule>
  </conditionalFormatting>
  <conditionalFormatting sqref="O1679:P1679">
    <cfRule type="cellIs" dxfId="15344" priority="24730" operator="lessThan">
      <formula>0</formula>
    </cfRule>
    <cfRule type="cellIs" dxfId="15343" priority="24731" operator="lessThan">
      <formula>0</formula>
    </cfRule>
  </conditionalFormatting>
  <conditionalFormatting sqref="Q1679">
    <cfRule type="expression" dxfId="15342" priority="24729">
      <formula>$I1679=0</formula>
    </cfRule>
  </conditionalFormatting>
  <conditionalFormatting sqref="R1679:T1679">
    <cfRule type="expression" dxfId="15341" priority="24728">
      <formula>$I1679=0</formula>
    </cfRule>
  </conditionalFormatting>
  <conditionalFormatting sqref="S1679:T1679">
    <cfRule type="cellIs" dxfId="15340" priority="24726" operator="lessThan">
      <formula>0</formula>
    </cfRule>
    <cfRule type="cellIs" dxfId="15339" priority="24727" operator="lessThan">
      <formula>0</formula>
    </cfRule>
  </conditionalFormatting>
  <conditionalFormatting sqref="U1679">
    <cfRule type="expression" dxfId="15338" priority="24725">
      <formula>$I1679=0</formula>
    </cfRule>
  </conditionalFormatting>
  <conditionalFormatting sqref="B1680">
    <cfRule type="expression" dxfId="15337" priority="24724">
      <formula>$I1680=0</formula>
    </cfRule>
  </conditionalFormatting>
  <conditionalFormatting sqref="F1680">
    <cfRule type="expression" dxfId="15336" priority="24723">
      <formula>$I1680=0</formula>
    </cfRule>
  </conditionalFormatting>
  <conditionalFormatting sqref="I1680">
    <cfRule type="expression" dxfId="15335" priority="24722">
      <formula>$I1680=0</formula>
    </cfRule>
  </conditionalFormatting>
  <conditionalFormatting sqref="K1680">
    <cfRule type="expression" dxfId="15334" priority="24721">
      <formula>$I1680=0</formula>
    </cfRule>
  </conditionalFormatting>
  <conditionalFormatting sqref="M1680">
    <cfRule type="expression" dxfId="15333" priority="24720">
      <formula>$I1680=0</formula>
    </cfRule>
  </conditionalFormatting>
  <conditionalFormatting sqref="Q1680">
    <cfRule type="expression" dxfId="15332" priority="24719">
      <formula>$I1680=0</formula>
    </cfRule>
  </conditionalFormatting>
  <conditionalFormatting sqref="U1680">
    <cfRule type="expression" dxfId="15331" priority="24718">
      <formula>$I1680=0</formula>
    </cfRule>
  </conditionalFormatting>
  <conditionalFormatting sqref="B1681">
    <cfRule type="expression" dxfId="15330" priority="24714">
      <formula>$I1681=0</formula>
    </cfRule>
  </conditionalFormatting>
  <conditionalFormatting sqref="C1681:E1681">
    <cfRule type="expression" dxfId="15329" priority="24713">
      <formula>$I1681=0</formula>
    </cfRule>
  </conditionalFormatting>
  <conditionalFormatting sqref="D1681:E1681">
    <cfRule type="cellIs" dxfId="15328" priority="24711" operator="lessThan">
      <formula>0</formula>
    </cfRule>
    <cfRule type="cellIs" dxfId="15327" priority="24712" operator="lessThan">
      <formula>0</formula>
    </cfRule>
  </conditionalFormatting>
  <conditionalFormatting sqref="F1681">
    <cfRule type="expression" dxfId="15326" priority="24710">
      <formula>$I1681=0</formula>
    </cfRule>
  </conditionalFormatting>
  <conditionalFormatting sqref="G1681:H1681">
    <cfRule type="cellIs" dxfId="15325" priority="24707" operator="lessThan">
      <formula>0</formula>
    </cfRule>
    <cfRule type="cellIs" dxfId="15324" priority="24708" operator="lessThan">
      <formula>0</formula>
    </cfRule>
  </conditionalFormatting>
  <conditionalFormatting sqref="I1681">
    <cfRule type="expression" dxfId="15323" priority="24706">
      <formula>$I1681=0</formula>
    </cfRule>
  </conditionalFormatting>
  <conditionalFormatting sqref="J1681">
    <cfRule type="expression" dxfId="15322" priority="24705">
      <formula>$I1681=0</formula>
    </cfRule>
  </conditionalFormatting>
  <conditionalFormatting sqref="K1681">
    <cfRule type="expression" dxfId="15321" priority="24702">
      <formula>$I1681=0</formula>
    </cfRule>
  </conditionalFormatting>
  <conditionalFormatting sqref="M1681">
    <cfRule type="expression" dxfId="15320" priority="24698">
      <formula>$I1681=0</formula>
    </cfRule>
  </conditionalFormatting>
  <conditionalFormatting sqref="N1681:P1681">
    <cfRule type="expression" dxfId="15319" priority="24697">
      <formula>$I1681=0</formula>
    </cfRule>
  </conditionalFormatting>
  <conditionalFormatting sqref="O1681:P1681">
    <cfRule type="cellIs" dxfId="15318" priority="24695" operator="lessThan">
      <formula>0</formula>
    </cfRule>
    <cfRule type="cellIs" dxfId="15317" priority="24696" operator="lessThan">
      <formula>0</formula>
    </cfRule>
  </conditionalFormatting>
  <conditionalFormatting sqref="Q1681">
    <cfRule type="expression" dxfId="15316" priority="24694">
      <formula>$I1681=0</formula>
    </cfRule>
  </conditionalFormatting>
  <conditionalFormatting sqref="R1681:T1681">
    <cfRule type="expression" dxfId="15315" priority="24693">
      <formula>$I1681=0</formula>
    </cfRule>
  </conditionalFormatting>
  <conditionalFormatting sqref="S1681:T1681">
    <cfRule type="cellIs" dxfId="15314" priority="24691" operator="lessThan">
      <formula>0</formula>
    </cfRule>
    <cfRule type="cellIs" dxfId="15313" priority="24692" operator="lessThan">
      <formula>0</formula>
    </cfRule>
  </conditionalFormatting>
  <conditionalFormatting sqref="U1681">
    <cfRule type="expression" dxfId="15312" priority="24690">
      <formula>$I1681=0</formula>
    </cfRule>
  </conditionalFormatting>
  <conditionalFormatting sqref="B1682">
    <cfRule type="expression" dxfId="15311" priority="24689">
      <formula>$I1682=0</formula>
    </cfRule>
  </conditionalFormatting>
  <conditionalFormatting sqref="F1682">
    <cfRule type="expression" dxfId="15310" priority="24688">
      <formula>$I1682=0</formula>
    </cfRule>
  </conditionalFormatting>
  <conditionalFormatting sqref="I1682">
    <cfRule type="expression" dxfId="15309" priority="24687">
      <formula>$I1682=0</formula>
    </cfRule>
  </conditionalFormatting>
  <conditionalFormatting sqref="K1682">
    <cfRule type="expression" dxfId="15308" priority="24686">
      <formula>$I1682=0</formula>
    </cfRule>
  </conditionalFormatting>
  <conditionalFormatting sqref="M1682">
    <cfRule type="expression" dxfId="15307" priority="24685">
      <formula>$I1682=0</formula>
    </cfRule>
  </conditionalFormatting>
  <conditionalFormatting sqref="Q1682">
    <cfRule type="expression" dxfId="15306" priority="24684">
      <formula>$I1682=0</formula>
    </cfRule>
  </conditionalFormatting>
  <conditionalFormatting sqref="U1682">
    <cfRule type="expression" dxfId="15305" priority="24683">
      <formula>$I1682=0</formula>
    </cfRule>
  </conditionalFormatting>
  <conditionalFormatting sqref="B1683">
    <cfRule type="expression" dxfId="15304" priority="24679">
      <formula>$I1683=0</formula>
    </cfRule>
  </conditionalFormatting>
  <conditionalFormatting sqref="C1683:E1683">
    <cfRule type="expression" dxfId="15303" priority="24678">
      <formula>$I1683=0</formula>
    </cfRule>
  </conditionalFormatting>
  <conditionalFormatting sqref="D1683:E1683">
    <cfRule type="cellIs" dxfId="15302" priority="24676" operator="lessThan">
      <formula>0</formula>
    </cfRule>
    <cfRule type="cellIs" dxfId="15301" priority="24677" operator="lessThan">
      <formula>0</formula>
    </cfRule>
  </conditionalFormatting>
  <conditionalFormatting sqref="F1683">
    <cfRule type="expression" dxfId="15300" priority="24675">
      <formula>$I1683=0</formula>
    </cfRule>
  </conditionalFormatting>
  <conditionalFormatting sqref="G1683:H1683">
    <cfRule type="cellIs" dxfId="15299" priority="24672" operator="lessThan">
      <formula>0</formula>
    </cfRule>
    <cfRule type="cellIs" dxfId="15298" priority="24673" operator="lessThan">
      <formula>0</formula>
    </cfRule>
  </conditionalFormatting>
  <conditionalFormatting sqref="I1683">
    <cfRule type="expression" dxfId="15297" priority="24671">
      <formula>$I1683=0</formula>
    </cfRule>
  </conditionalFormatting>
  <conditionalFormatting sqref="J1683">
    <cfRule type="expression" dxfId="15296" priority="24670">
      <formula>$I1683=0</formula>
    </cfRule>
  </conditionalFormatting>
  <conditionalFormatting sqref="K1683">
    <cfRule type="expression" dxfId="15295" priority="24667">
      <formula>$I1683=0</formula>
    </cfRule>
  </conditionalFormatting>
  <conditionalFormatting sqref="M1683">
    <cfRule type="expression" dxfId="15294" priority="24663">
      <formula>$I1683=0</formula>
    </cfRule>
  </conditionalFormatting>
  <conditionalFormatting sqref="N1683:P1683">
    <cfRule type="expression" dxfId="15293" priority="24662">
      <formula>$I1683=0</formula>
    </cfRule>
  </conditionalFormatting>
  <conditionalFormatting sqref="O1683:P1683">
    <cfRule type="cellIs" dxfId="15292" priority="24660" operator="lessThan">
      <formula>0</formula>
    </cfRule>
    <cfRule type="cellIs" dxfId="15291" priority="24661" operator="lessThan">
      <formula>0</formula>
    </cfRule>
  </conditionalFormatting>
  <conditionalFormatting sqref="Q1683">
    <cfRule type="expression" dxfId="15290" priority="24659">
      <formula>$I1683=0</formula>
    </cfRule>
  </conditionalFormatting>
  <conditionalFormatting sqref="R1683:T1683">
    <cfRule type="expression" dxfId="15289" priority="24658">
      <formula>$I1683=0</formula>
    </cfRule>
  </conditionalFormatting>
  <conditionalFormatting sqref="S1683:T1683">
    <cfRule type="cellIs" dxfId="15288" priority="24656" operator="lessThan">
      <formula>0</formula>
    </cfRule>
    <cfRule type="cellIs" dxfId="15287" priority="24657" operator="lessThan">
      <formula>0</formula>
    </cfRule>
  </conditionalFormatting>
  <conditionalFormatting sqref="U1683">
    <cfRule type="expression" dxfId="15286" priority="24655">
      <formula>$I1683=0</formula>
    </cfRule>
  </conditionalFormatting>
  <conditionalFormatting sqref="B1684">
    <cfRule type="expression" dxfId="15285" priority="24654">
      <formula>$I1684=0</formula>
    </cfRule>
  </conditionalFormatting>
  <conditionalFormatting sqref="F1684">
    <cfRule type="expression" dxfId="15284" priority="24653">
      <formula>$I1684=0</formula>
    </cfRule>
  </conditionalFormatting>
  <conditionalFormatting sqref="I1684">
    <cfRule type="expression" dxfId="15283" priority="24652">
      <formula>$I1684=0</formula>
    </cfRule>
  </conditionalFormatting>
  <conditionalFormatting sqref="K1684">
    <cfRule type="expression" dxfId="15282" priority="24651">
      <formula>$I1684=0</formula>
    </cfRule>
  </conditionalFormatting>
  <conditionalFormatting sqref="M1684">
    <cfRule type="expression" dxfId="15281" priority="24650">
      <formula>$I1684=0</formula>
    </cfRule>
  </conditionalFormatting>
  <conditionalFormatting sqref="Q1684">
    <cfRule type="expression" dxfId="15280" priority="24649">
      <formula>$I1684=0</formula>
    </cfRule>
  </conditionalFormatting>
  <conditionalFormatting sqref="U1684">
    <cfRule type="expression" dxfId="15279" priority="24648">
      <formula>$I1684=0</formula>
    </cfRule>
  </conditionalFormatting>
  <conditionalFormatting sqref="B1685">
    <cfRule type="expression" dxfId="15278" priority="24644">
      <formula>$I1685=0</formula>
    </cfRule>
  </conditionalFormatting>
  <conditionalFormatting sqref="C1685:E1685">
    <cfRule type="expression" dxfId="15277" priority="24643">
      <formula>$I1685=0</formula>
    </cfRule>
  </conditionalFormatting>
  <conditionalFormatting sqref="D1685:E1685">
    <cfRule type="cellIs" dxfId="15276" priority="24641" operator="lessThan">
      <formula>0</formula>
    </cfRule>
    <cfRule type="cellIs" dxfId="15275" priority="24642" operator="lessThan">
      <formula>0</formula>
    </cfRule>
  </conditionalFormatting>
  <conditionalFormatting sqref="F1685">
    <cfRule type="expression" dxfId="15274" priority="24640">
      <formula>$I1685=0</formula>
    </cfRule>
  </conditionalFormatting>
  <conditionalFormatting sqref="G1685:H1685">
    <cfRule type="cellIs" dxfId="15273" priority="24637" operator="lessThan">
      <formula>0</formula>
    </cfRule>
    <cfRule type="cellIs" dxfId="15272" priority="24638" operator="lessThan">
      <formula>0</formula>
    </cfRule>
  </conditionalFormatting>
  <conditionalFormatting sqref="I1685">
    <cfRule type="expression" dxfId="15271" priority="24636">
      <formula>$I1685=0</formula>
    </cfRule>
  </conditionalFormatting>
  <conditionalFormatting sqref="J1685">
    <cfRule type="expression" dxfId="15270" priority="24635">
      <formula>$I1685=0</formula>
    </cfRule>
  </conditionalFormatting>
  <conditionalFormatting sqref="K1685">
    <cfRule type="expression" dxfId="15269" priority="24632">
      <formula>$I1685=0</formula>
    </cfRule>
  </conditionalFormatting>
  <conditionalFormatting sqref="M1685">
    <cfRule type="expression" dxfId="15268" priority="24628">
      <formula>$I1685=0</formula>
    </cfRule>
  </conditionalFormatting>
  <conditionalFormatting sqref="N1685:P1685">
    <cfRule type="expression" dxfId="15267" priority="24627">
      <formula>$I1685=0</formula>
    </cfRule>
  </conditionalFormatting>
  <conditionalFormatting sqref="O1685:P1685">
    <cfRule type="cellIs" dxfId="15266" priority="24625" operator="lessThan">
      <formula>0</formula>
    </cfRule>
    <cfRule type="cellIs" dxfId="15265" priority="24626" operator="lessThan">
      <formula>0</formula>
    </cfRule>
  </conditionalFormatting>
  <conditionalFormatting sqref="Q1685">
    <cfRule type="expression" dxfId="15264" priority="24624">
      <formula>$I1685=0</formula>
    </cfRule>
  </conditionalFormatting>
  <conditionalFormatting sqref="R1685:T1685">
    <cfRule type="expression" dxfId="15263" priority="24623">
      <formula>$I1685=0</formula>
    </cfRule>
  </conditionalFormatting>
  <conditionalFormatting sqref="S1685:T1685">
    <cfRule type="cellIs" dxfId="15262" priority="24621" operator="lessThan">
      <formula>0</formula>
    </cfRule>
    <cfRule type="cellIs" dxfId="15261" priority="24622" operator="lessThan">
      <formula>0</formula>
    </cfRule>
  </conditionalFormatting>
  <conditionalFormatting sqref="U1685">
    <cfRule type="expression" dxfId="15260" priority="24620">
      <formula>$I1685=0</formula>
    </cfRule>
  </conditionalFormatting>
  <conditionalFormatting sqref="B1686">
    <cfRule type="expression" dxfId="15259" priority="24619">
      <formula>$I1686=0</formula>
    </cfRule>
  </conditionalFormatting>
  <conditionalFormatting sqref="F1686">
    <cfRule type="expression" dxfId="15258" priority="24618">
      <formula>$I1686=0</formula>
    </cfRule>
  </conditionalFormatting>
  <conditionalFormatting sqref="I1686">
    <cfRule type="expression" dxfId="15257" priority="24617">
      <formula>$I1686=0</formula>
    </cfRule>
  </conditionalFormatting>
  <conditionalFormatting sqref="K1686">
    <cfRule type="expression" dxfId="15256" priority="24616">
      <formula>$I1686=0</formula>
    </cfRule>
  </conditionalFormatting>
  <conditionalFormatting sqref="M1686">
    <cfRule type="expression" dxfId="15255" priority="24615">
      <formula>$I1686=0</formula>
    </cfRule>
  </conditionalFormatting>
  <conditionalFormatting sqref="Q1686">
    <cfRule type="expression" dxfId="15254" priority="24614">
      <formula>$I1686=0</formula>
    </cfRule>
  </conditionalFormatting>
  <conditionalFormatting sqref="U1686">
    <cfRule type="expression" dxfId="15253" priority="24613">
      <formula>$I1686=0</formula>
    </cfRule>
  </conditionalFormatting>
  <conditionalFormatting sqref="B1687">
    <cfRule type="expression" dxfId="15252" priority="24609">
      <formula>$I1687=0</formula>
    </cfRule>
  </conditionalFormatting>
  <conditionalFormatting sqref="C1687:E1687">
    <cfRule type="expression" dxfId="15251" priority="24608">
      <formula>$I1687=0</formula>
    </cfRule>
  </conditionalFormatting>
  <conditionalFormatting sqref="D1687:E1687">
    <cfRule type="cellIs" dxfId="15250" priority="24606" operator="lessThan">
      <formula>0</formula>
    </cfRule>
    <cfRule type="cellIs" dxfId="15249" priority="24607" operator="lessThan">
      <formula>0</formula>
    </cfRule>
  </conditionalFormatting>
  <conditionalFormatting sqref="F1687">
    <cfRule type="expression" dxfId="15248" priority="24605">
      <formula>$I1687=0</formula>
    </cfRule>
  </conditionalFormatting>
  <conditionalFormatting sqref="G1687:H1687">
    <cfRule type="cellIs" dxfId="15247" priority="24602" operator="lessThan">
      <formula>0</formula>
    </cfRule>
    <cfRule type="cellIs" dxfId="15246" priority="24603" operator="lessThan">
      <formula>0</formula>
    </cfRule>
  </conditionalFormatting>
  <conditionalFormatting sqref="I1687">
    <cfRule type="expression" dxfId="15245" priority="24601">
      <formula>$I1687=0</formula>
    </cfRule>
  </conditionalFormatting>
  <conditionalFormatting sqref="J1687">
    <cfRule type="expression" dxfId="15244" priority="24600">
      <formula>$I1687=0</formula>
    </cfRule>
  </conditionalFormatting>
  <conditionalFormatting sqref="K1687">
    <cfRule type="expression" dxfId="15243" priority="24597">
      <formula>$I1687=0</formula>
    </cfRule>
  </conditionalFormatting>
  <conditionalFormatting sqref="M1687">
    <cfRule type="expression" dxfId="15242" priority="24593">
      <formula>$I1687=0</formula>
    </cfRule>
  </conditionalFormatting>
  <conditionalFormatting sqref="N1687:P1687">
    <cfRule type="expression" dxfId="15241" priority="24592">
      <formula>$I1687=0</formula>
    </cfRule>
  </conditionalFormatting>
  <conditionalFormatting sqref="O1687:P1687">
    <cfRule type="cellIs" dxfId="15240" priority="24590" operator="lessThan">
      <formula>0</formula>
    </cfRule>
    <cfRule type="cellIs" dxfId="15239" priority="24591" operator="lessThan">
      <formula>0</formula>
    </cfRule>
  </conditionalFormatting>
  <conditionalFormatting sqref="Q1687">
    <cfRule type="expression" dxfId="15238" priority="24589">
      <formula>$I1687=0</formula>
    </cfRule>
  </conditionalFormatting>
  <conditionalFormatting sqref="R1687:T1687">
    <cfRule type="expression" dxfId="15237" priority="24588">
      <formula>$I1687=0</formula>
    </cfRule>
  </conditionalFormatting>
  <conditionalFormatting sqref="S1687:T1687">
    <cfRule type="cellIs" dxfId="15236" priority="24586" operator="lessThan">
      <formula>0</formula>
    </cfRule>
    <cfRule type="cellIs" dxfId="15235" priority="24587" operator="lessThan">
      <formula>0</formula>
    </cfRule>
  </conditionalFormatting>
  <conditionalFormatting sqref="U1687">
    <cfRule type="expression" dxfId="15234" priority="24585">
      <formula>$I1687=0</formula>
    </cfRule>
  </conditionalFormatting>
  <conditionalFormatting sqref="B1688">
    <cfRule type="expression" dxfId="15233" priority="24584">
      <formula>$I1688=0</formula>
    </cfRule>
  </conditionalFormatting>
  <conditionalFormatting sqref="F1688">
    <cfRule type="expression" dxfId="15232" priority="24583">
      <formula>$I1688=0</formula>
    </cfRule>
  </conditionalFormatting>
  <conditionalFormatting sqref="I1688">
    <cfRule type="expression" dxfId="15231" priority="24582">
      <formula>$I1688=0</formula>
    </cfRule>
  </conditionalFormatting>
  <conditionalFormatting sqref="K1688">
    <cfRule type="expression" dxfId="15230" priority="24581">
      <formula>$I1688=0</formula>
    </cfRule>
  </conditionalFormatting>
  <conditionalFormatting sqref="M1688">
    <cfRule type="expression" dxfId="15229" priority="24580">
      <formula>$I1688=0</formula>
    </cfRule>
  </conditionalFormatting>
  <conditionalFormatting sqref="Q1688">
    <cfRule type="expression" dxfId="15228" priority="24579">
      <formula>$I1688=0</formula>
    </cfRule>
  </conditionalFormatting>
  <conditionalFormatting sqref="U1688">
    <cfRule type="expression" dxfId="15227" priority="24578">
      <formula>$I1688=0</formula>
    </cfRule>
  </conditionalFormatting>
  <conditionalFormatting sqref="B1689">
    <cfRule type="expression" dxfId="15226" priority="24574">
      <formula>$I1689=0</formula>
    </cfRule>
  </conditionalFormatting>
  <conditionalFormatting sqref="C1689:E1689">
    <cfRule type="expression" dxfId="15225" priority="24573">
      <formula>$I1689=0</formula>
    </cfRule>
  </conditionalFormatting>
  <conditionalFormatting sqref="D1689:E1689">
    <cfRule type="cellIs" dxfId="15224" priority="24571" operator="lessThan">
      <formula>0</formula>
    </cfRule>
    <cfRule type="cellIs" dxfId="15223" priority="24572" operator="lessThan">
      <formula>0</formula>
    </cfRule>
  </conditionalFormatting>
  <conditionalFormatting sqref="F1689">
    <cfRule type="expression" dxfId="15222" priority="24570">
      <formula>$I1689=0</formula>
    </cfRule>
  </conditionalFormatting>
  <conditionalFormatting sqref="G1689:H1689">
    <cfRule type="cellIs" dxfId="15221" priority="24567" operator="lessThan">
      <formula>0</formula>
    </cfRule>
    <cfRule type="cellIs" dxfId="15220" priority="24568" operator="lessThan">
      <formula>0</formula>
    </cfRule>
  </conditionalFormatting>
  <conditionalFormatting sqref="I1689">
    <cfRule type="expression" dxfId="15219" priority="24566">
      <formula>$I1689=0</formula>
    </cfRule>
  </conditionalFormatting>
  <conditionalFormatting sqref="J1689">
    <cfRule type="expression" dxfId="15218" priority="24565">
      <formula>$I1689=0</formula>
    </cfRule>
  </conditionalFormatting>
  <conditionalFormatting sqref="K1689">
    <cfRule type="expression" dxfId="15217" priority="24562">
      <formula>$I1689=0</formula>
    </cfRule>
  </conditionalFormatting>
  <conditionalFormatting sqref="M1689">
    <cfRule type="expression" dxfId="15216" priority="24558">
      <formula>$I1689=0</formula>
    </cfRule>
  </conditionalFormatting>
  <conditionalFormatting sqref="N1689:P1689">
    <cfRule type="expression" dxfId="15215" priority="24557">
      <formula>$I1689=0</formula>
    </cfRule>
  </conditionalFormatting>
  <conditionalFormatting sqref="O1689:P1689">
    <cfRule type="cellIs" dxfId="15214" priority="24555" operator="lessThan">
      <formula>0</formula>
    </cfRule>
    <cfRule type="cellIs" dxfId="15213" priority="24556" operator="lessThan">
      <formula>0</formula>
    </cfRule>
  </conditionalFormatting>
  <conditionalFormatting sqref="Q1689">
    <cfRule type="expression" dxfId="15212" priority="24554">
      <formula>$I1689=0</formula>
    </cfRule>
  </conditionalFormatting>
  <conditionalFormatting sqref="R1689:T1689">
    <cfRule type="expression" dxfId="15211" priority="24553">
      <formula>$I1689=0</formula>
    </cfRule>
  </conditionalFormatting>
  <conditionalFormatting sqref="S1689:T1689">
    <cfRule type="cellIs" dxfId="15210" priority="24551" operator="lessThan">
      <formula>0</formula>
    </cfRule>
    <cfRule type="cellIs" dxfId="15209" priority="24552" operator="lessThan">
      <formula>0</formula>
    </cfRule>
  </conditionalFormatting>
  <conditionalFormatting sqref="U1689">
    <cfRule type="expression" dxfId="15208" priority="24550">
      <formula>$I1689=0</formula>
    </cfRule>
  </conditionalFormatting>
  <conditionalFormatting sqref="B1690">
    <cfRule type="expression" dxfId="15207" priority="24549">
      <formula>$I1690=0</formula>
    </cfRule>
  </conditionalFormatting>
  <conditionalFormatting sqref="F1690">
    <cfRule type="expression" dxfId="15206" priority="24548">
      <formula>$I1690=0</formula>
    </cfRule>
  </conditionalFormatting>
  <conditionalFormatting sqref="I1690">
    <cfRule type="expression" dxfId="15205" priority="24547">
      <formula>$I1690=0</formula>
    </cfRule>
  </conditionalFormatting>
  <conditionalFormatting sqref="K1690">
    <cfRule type="expression" dxfId="15204" priority="24546">
      <formula>$I1690=0</formula>
    </cfRule>
  </conditionalFormatting>
  <conditionalFormatting sqref="M1690">
    <cfRule type="expression" dxfId="15203" priority="24545">
      <formula>$I1690=0</formula>
    </cfRule>
  </conditionalFormatting>
  <conditionalFormatting sqref="Q1690">
    <cfRule type="expression" dxfId="15202" priority="24544">
      <formula>$I1690=0</formula>
    </cfRule>
  </conditionalFormatting>
  <conditionalFormatting sqref="U1690">
    <cfRule type="expression" dxfId="15201" priority="24543">
      <formula>$I1690=0</formula>
    </cfRule>
  </conditionalFormatting>
  <conditionalFormatting sqref="B1691">
    <cfRule type="expression" dxfId="15200" priority="24539">
      <formula>$I1691=0</formula>
    </cfRule>
  </conditionalFormatting>
  <conditionalFormatting sqref="C1691:E1691">
    <cfRule type="expression" dxfId="15199" priority="24538">
      <formula>$I1691=0</formula>
    </cfRule>
  </conditionalFormatting>
  <conditionalFormatting sqref="D1691:E1691">
    <cfRule type="cellIs" dxfId="15198" priority="24536" operator="lessThan">
      <formula>0</formula>
    </cfRule>
    <cfRule type="cellIs" dxfId="15197" priority="24537" operator="lessThan">
      <formula>0</formula>
    </cfRule>
  </conditionalFormatting>
  <conditionalFormatting sqref="F1691">
    <cfRule type="expression" dxfId="15196" priority="24535">
      <formula>$I1691=0</formula>
    </cfRule>
  </conditionalFormatting>
  <conditionalFormatting sqref="G1691:H1691">
    <cfRule type="cellIs" dxfId="15195" priority="24532" operator="lessThan">
      <formula>0</formula>
    </cfRule>
    <cfRule type="cellIs" dxfId="15194" priority="24533" operator="lessThan">
      <formula>0</formula>
    </cfRule>
  </conditionalFormatting>
  <conditionalFormatting sqref="I1691">
    <cfRule type="expression" dxfId="15193" priority="24531">
      <formula>$I1691=0</formula>
    </cfRule>
  </conditionalFormatting>
  <conditionalFormatting sqref="J1691">
    <cfRule type="expression" dxfId="15192" priority="24530">
      <formula>$I1691=0</formula>
    </cfRule>
  </conditionalFormatting>
  <conditionalFormatting sqref="K1691">
    <cfRule type="expression" dxfId="15191" priority="24527">
      <formula>$I1691=0</formula>
    </cfRule>
  </conditionalFormatting>
  <conditionalFormatting sqref="M1691">
    <cfRule type="expression" dxfId="15190" priority="24523">
      <formula>$I1691=0</formula>
    </cfRule>
  </conditionalFormatting>
  <conditionalFormatting sqref="N1691:P1691">
    <cfRule type="expression" dxfId="15189" priority="24522">
      <formula>$I1691=0</formula>
    </cfRule>
  </conditionalFormatting>
  <conditionalFormatting sqref="O1691:P1691">
    <cfRule type="cellIs" dxfId="15188" priority="24520" operator="lessThan">
      <formula>0</formula>
    </cfRule>
    <cfRule type="cellIs" dxfId="15187" priority="24521" operator="lessThan">
      <formula>0</formula>
    </cfRule>
  </conditionalFormatting>
  <conditionalFormatting sqref="Q1691">
    <cfRule type="expression" dxfId="15186" priority="24519">
      <formula>$I1691=0</formula>
    </cfRule>
  </conditionalFormatting>
  <conditionalFormatting sqref="R1691:T1691">
    <cfRule type="expression" dxfId="15185" priority="24518">
      <formula>$I1691=0</formula>
    </cfRule>
  </conditionalFormatting>
  <conditionalFormatting sqref="S1691:T1691">
    <cfRule type="cellIs" dxfId="15184" priority="24516" operator="lessThan">
      <formula>0</formula>
    </cfRule>
    <cfRule type="cellIs" dxfId="15183" priority="24517" operator="lessThan">
      <formula>0</formula>
    </cfRule>
  </conditionalFormatting>
  <conditionalFormatting sqref="U1691">
    <cfRule type="expression" dxfId="15182" priority="24515">
      <formula>$I1691=0</formula>
    </cfRule>
  </conditionalFormatting>
  <conditionalFormatting sqref="B1692">
    <cfRule type="expression" dxfId="15181" priority="24514">
      <formula>$I1692=0</formula>
    </cfRule>
  </conditionalFormatting>
  <conditionalFormatting sqref="F1692">
    <cfRule type="expression" dxfId="15180" priority="24513">
      <formula>$I1692=0</formula>
    </cfRule>
  </conditionalFormatting>
  <conditionalFormatting sqref="I1692">
    <cfRule type="expression" dxfId="15179" priority="24512">
      <formula>$I1692=0</formula>
    </cfRule>
  </conditionalFormatting>
  <conditionalFormatting sqref="K1692">
    <cfRule type="expression" dxfId="15178" priority="24511">
      <formula>$I1692=0</formula>
    </cfRule>
  </conditionalFormatting>
  <conditionalFormatting sqref="M1692">
    <cfRule type="expression" dxfId="15177" priority="24510">
      <formula>$I1692=0</formula>
    </cfRule>
  </conditionalFormatting>
  <conditionalFormatting sqref="Q1692">
    <cfRule type="expression" dxfId="15176" priority="24509">
      <formula>$I1692=0</formula>
    </cfRule>
  </conditionalFormatting>
  <conditionalFormatting sqref="U1692">
    <cfRule type="expression" dxfId="15175" priority="24508">
      <formula>$I1692=0</formula>
    </cfRule>
  </conditionalFormatting>
  <conditionalFormatting sqref="B1693">
    <cfRule type="expression" dxfId="15174" priority="24504">
      <formula>$I1693=0</formula>
    </cfRule>
  </conditionalFormatting>
  <conditionalFormatting sqref="C1693:E1693">
    <cfRule type="expression" dxfId="15173" priority="24503">
      <formula>$I1693=0</formula>
    </cfRule>
  </conditionalFormatting>
  <conditionalFormatting sqref="D1693:E1693">
    <cfRule type="cellIs" dxfId="15172" priority="24501" operator="lessThan">
      <formula>0</formula>
    </cfRule>
    <cfRule type="cellIs" dxfId="15171" priority="24502" operator="lessThan">
      <formula>0</formula>
    </cfRule>
  </conditionalFormatting>
  <conditionalFormatting sqref="F1693">
    <cfRule type="expression" dxfId="15170" priority="24500">
      <formula>$I1693=0</formula>
    </cfRule>
  </conditionalFormatting>
  <conditionalFormatting sqref="G1693:H1693">
    <cfRule type="cellIs" dxfId="15169" priority="24497" operator="lessThan">
      <formula>0</formula>
    </cfRule>
    <cfRule type="cellIs" dxfId="15168" priority="24498" operator="lessThan">
      <formula>0</formula>
    </cfRule>
  </conditionalFormatting>
  <conditionalFormatting sqref="I1693">
    <cfRule type="expression" dxfId="15167" priority="24496">
      <formula>$I1693=0</formula>
    </cfRule>
  </conditionalFormatting>
  <conditionalFormatting sqref="J1693">
    <cfRule type="expression" dxfId="15166" priority="24495">
      <formula>$I1693=0</formula>
    </cfRule>
  </conditionalFormatting>
  <conditionalFormatting sqref="K1693">
    <cfRule type="expression" dxfId="15165" priority="24492">
      <formula>$I1693=0</formula>
    </cfRule>
  </conditionalFormatting>
  <conditionalFormatting sqref="M1693">
    <cfRule type="expression" dxfId="15164" priority="24488">
      <formula>$I1693=0</formula>
    </cfRule>
  </conditionalFormatting>
  <conditionalFormatting sqref="N1693:P1693">
    <cfRule type="expression" dxfId="15163" priority="24487">
      <formula>$I1693=0</formula>
    </cfRule>
  </conditionalFormatting>
  <conditionalFormatting sqref="O1693:P1693">
    <cfRule type="cellIs" dxfId="15162" priority="24485" operator="lessThan">
      <formula>0</formula>
    </cfRule>
    <cfRule type="cellIs" dxfId="15161" priority="24486" operator="lessThan">
      <formula>0</formula>
    </cfRule>
  </conditionalFormatting>
  <conditionalFormatting sqref="Q1693">
    <cfRule type="expression" dxfId="15160" priority="24484">
      <formula>$I1693=0</formula>
    </cfRule>
  </conditionalFormatting>
  <conditionalFormatting sqref="R1693:T1693">
    <cfRule type="expression" dxfId="15159" priority="24483">
      <formula>$I1693=0</formula>
    </cfRule>
  </conditionalFormatting>
  <conditionalFormatting sqref="S1693:T1693">
    <cfRule type="cellIs" dxfId="15158" priority="24481" operator="lessThan">
      <formula>0</formula>
    </cfRule>
    <cfRule type="cellIs" dxfId="15157" priority="24482" operator="lessThan">
      <formula>0</formula>
    </cfRule>
  </conditionalFormatting>
  <conditionalFormatting sqref="U1693">
    <cfRule type="expression" dxfId="15156" priority="24480">
      <formula>$I1693=0</formula>
    </cfRule>
  </conditionalFormatting>
  <conditionalFormatting sqref="B1694">
    <cfRule type="expression" dxfId="15155" priority="24479">
      <formula>$I1694=0</formula>
    </cfRule>
  </conditionalFormatting>
  <conditionalFormatting sqref="F1694">
    <cfRule type="expression" dxfId="15154" priority="24478">
      <formula>$I1694=0</formula>
    </cfRule>
  </conditionalFormatting>
  <conditionalFormatting sqref="I1694">
    <cfRule type="expression" dxfId="15153" priority="24477">
      <formula>$I1694=0</formula>
    </cfRule>
  </conditionalFormatting>
  <conditionalFormatting sqref="K1694">
    <cfRule type="expression" dxfId="15152" priority="24476">
      <formula>$I1694=0</formula>
    </cfRule>
  </conditionalFormatting>
  <conditionalFormatting sqref="M1694">
    <cfRule type="expression" dxfId="15151" priority="24475">
      <formula>$I1694=0</formula>
    </cfRule>
  </conditionalFormatting>
  <conditionalFormatting sqref="Q1694">
    <cfRule type="expression" dxfId="15150" priority="24474">
      <formula>$I1694=0</formula>
    </cfRule>
  </conditionalFormatting>
  <conditionalFormatting sqref="U1694">
    <cfRule type="expression" dxfId="15149" priority="24473">
      <formula>$I1694=0</formula>
    </cfRule>
  </conditionalFormatting>
  <conditionalFormatting sqref="B1695">
    <cfRule type="expression" dxfId="15148" priority="24469">
      <formula>$I1695=0</formula>
    </cfRule>
  </conditionalFormatting>
  <conditionalFormatting sqref="C1695:E1695">
    <cfRule type="expression" dxfId="15147" priority="24468">
      <formula>$I1695=0</formula>
    </cfRule>
  </conditionalFormatting>
  <conditionalFormatting sqref="D1695:E1695">
    <cfRule type="cellIs" dxfId="15146" priority="24466" operator="lessThan">
      <formula>0</formula>
    </cfRule>
    <cfRule type="cellIs" dxfId="15145" priority="24467" operator="lessThan">
      <formula>0</formula>
    </cfRule>
  </conditionalFormatting>
  <conditionalFormatting sqref="F1695">
    <cfRule type="expression" dxfId="15144" priority="24465">
      <formula>$I1695=0</formula>
    </cfRule>
  </conditionalFormatting>
  <conditionalFormatting sqref="G1695:H1695">
    <cfRule type="cellIs" dxfId="15143" priority="24462" operator="lessThan">
      <formula>0</formula>
    </cfRule>
    <cfRule type="cellIs" dxfId="15142" priority="24463" operator="lessThan">
      <formula>0</formula>
    </cfRule>
  </conditionalFormatting>
  <conditionalFormatting sqref="I1695">
    <cfRule type="expression" dxfId="15141" priority="24461">
      <formula>$I1695=0</formula>
    </cfRule>
  </conditionalFormatting>
  <conditionalFormatting sqref="J1695">
    <cfRule type="expression" dxfId="15140" priority="24460">
      <formula>$I1695=0</formula>
    </cfRule>
  </conditionalFormatting>
  <conditionalFormatting sqref="K1695">
    <cfRule type="expression" dxfId="15139" priority="24457">
      <formula>$I1695=0</formula>
    </cfRule>
  </conditionalFormatting>
  <conditionalFormatting sqref="M1695">
    <cfRule type="expression" dxfId="15138" priority="24453">
      <formula>$I1695=0</formula>
    </cfRule>
  </conditionalFormatting>
  <conditionalFormatting sqref="N1695:P1695">
    <cfRule type="expression" dxfId="15137" priority="24452">
      <formula>$I1695=0</formula>
    </cfRule>
  </conditionalFormatting>
  <conditionalFormatting sqref="O1695:P1695">
    <cfRule type="cellIs" dxfId="15136" priority="24450" operator="lessThan">
      <formula>0</formula>
    </cfRule>
    <cfRule type="cellIs" dxfId="15135" priority="24451" operator="lessThan">
      <formula>0</formula>
    </cfRule>
  </conditionalFormatting>
  <conditionalFormatting sqref="Q1695">
    <cfRule type="expression" dxfId="15134" priority="24449">
      <formula>$I1695=0</formula>
    </cfRule>
  </conditionalFormatting>
  <conditionalFormatting sqref="R1695:T1695">
    <cfRule type="expression" dxfId="15133" priority="24448">
      <formula>$I1695=0</formula>
    </cfRule>
  </conditionalFormatting>
  <conditionalFormatting sqref="S1695:T1695">
    <cfRule type="cellIs" dxfId="15132" priority="24446" operator="lessThan">
      <formula>0</formula>
    </cfRule>
    <cfRule type="cellIs" dxfId="15131" priority="24447" operator="lessThan">
      <formula>0</formula>
    </cfRule>
  </conditionalFormatting>
  <conditionalFormatting sqref="U1695">
    <cfRule type="expression" dxfId="15130" priority="24445">
      <formula>$I1695=0</formula>
    </cfRule>
  </conditionalFormatting>
  <conditionalFormatting sqref="B1696">
    <cfRule type="expression" dxfId="15129" priority="24444">
      <formula>$I1696=0</formula>
    </cfRule>
  </conditionalFormatting>
  <conditionalFormatting sqref="F1696">
    <cfRule type="expression" dxfId="15128" priority="24443">
      <formula>$I1696=0</formula>
    </cfRule>
  </conditionalFormatting>
  <conditionalFormatting sqref="I1696">
    <cfRule type="expression" dxfId="15127" priority="24442">
      <formula>$I1696=0</formula>
    </cfRule>
  </conditionalFormatting>
  <conditionalFormatting sqref="K1696">
    <cfRule type="expression" dxfId="15126" priority="24441">
      <formula>$I1696=0</formula>
    </cfRule>
  </conditionalFormatting>
  <conditionalFormatting sqref="M1696">
    <cfRule type="expression" dxfId="15125" priority="24440">
      <formula>$I1696=0</formula>
    </cfRule>
  </conditionalFormatting>
  <conditionalFormatting sqref="Q1696">
    <cfRule type="expression" dxfId="15124" priority="24439">
      <formula>$I1696=0</formula>
    </cfRule>
  </conditionalFormatting>
  <conditionalFormatting sqref="U1696">
    <cfRule type="expression" dxfId="15123" priority="24438">
      <formula>$I1696=0</formula>
    </cfRule>
  </conditionalFormatting>
  <conditionalFormatting sqref="B1697">
    <cfRule type="expression" dxfId="15122" priority="24434">
      <formula>$I1697=0</formula>
    </cfRule>
  </conditionalFormatting>
  <conditionalFormatting sqref="C1697:E1697">
    <cfRule type="expression" dxfId="15121" priority="24433">
      <formula>$I1697=0</formula>
    </cfRule>
  </conditionalFormatting>
  <conditionalFormatting sqref="D1697:E1697">
    <cfRule type="cellIs" dxfId="15120" priority="24431" operator="lessThan">
      <formula>0</formula>
    </cfRule>
    <cfRule type="cellIs" dxfId="15119" priority="24432" operator="lessThan">
      <formula>0</formula>
    </cfRule>
  </conditionalFormatting>
  <conditionalFormatting sqref="F1697">
    <cfRule type="expression" dxfId="15118" priority="24430">
      <formula>$I1697=0</formula>
    </cfRule>
  </conditionalFormatting>
  <conditionalFormatting sqref="G1697:H1697">
    <cfRule type="cellIs" dxfId="15117" priority="24427" operator="lessThan">
      <formula>0</formula>
    </cfRule>
    <cfRule type="cellIs" dxfId="15116" priority="24428" operator="lessThan">
      <formula>0</formula>
    </cfRule>
  </conditionalFormatting>
  <conditionalFormatting sqref="I1697">
    <cfRule type="expression" dxfId="15115" priority="24426">
      <formula>$I1697=0</formula>
    </cfRule>
  </conditionalFormatting>
  <conditionalFormatting sqref="J1697">
    <cfRule type="expression" dxfId="15114" priority="24425">
      <formula>$I1697=0</formula>
    </cfRule>
  </conditionalFormatting>
  <conditionalFormatting sqref="K1697">
    <cfRule type="expression" dxfId="15113" priority="24422">
      <formula>$I1697=0</formula>
    </cfRule>
  </conditionalFormatting>
  <conditionalFormatting sqref="M1697">
    <cfRule type="expression" dxfId="15112" priority="24418">
      <formula>$I1697=0</formula>
    </cfRule>
  </conditionalFormatting>
  <conditionalFormatting sqref="N1697:P1697">
    <cfRule type="expression" dxfId="15111" priority="24417">
      <formula>$I1697=0</formula>
    </cfRule>
  </conditionalFormatting>
  <conditionalFormatting sqref="O1697:P1697">
    <cfRule type="cellIs" dxfId="15110" priority="24415" operator="lessThan">
      <formula>0</formula>
    </cfRule>
    <cfRule type="cellIs" dxfId="15109" priority="24416" operator="lessThan">
      <formula>0</formula>
    </cfRule>
  </conditionalFormatting>
  <conditionalFormatting sqref="Q1697">
    <cfRule type="expression" dxfId="15108" priority="24414">
      <formula>$I1697=0</formula>
    </cfRule>
  </conditionalFormatting>
  <conditionalFormatting sqref="R1697:T1697">
    <cfRule type="expression" dxfId="15107" priority="24413">
      <formula>$I1697=0</formula>
    </cfRule>
  </conditionalFormatting>
  <conditionalFormatting sqref="S1697:T1697">
    <cfRule type="cellIs" dxfId="15106" priority="24411" operator="lessThan">
      <formula>0</formula>
    </cfRule>
    <cfRule type="cellIs" dxfId="15105" priority="24412" operator="lessThan">
      <formula>0</formula>
    </cfRule>
  </conditionalFormatting>
  <conditionalFormatting sqref="U1697">
    <cfRule type="expression" dxfId="15104" priority="24410">
      <formula>$I1697=0</formula>
    </cfRule>
  </conditionalFormatting>
  <conditionalFormatting sqref="B1698">
    <cfRule type="expression" dxfId="15103" priority="24409">
      <formula>$I1698=0</formula>
    </cfRule>
  </conditionalFormatting>
  <conditionalFormatting sqref="F1698">
    <cfRule type="expression" dxfId="15102" priority="24408">
      <formula>$I1698=0</formula>
    </cfRule>
  </conditionalFormatting>
  <conditionalFormatting sqref="I1698">
    <cfRule type="expression" dxfId="15101" priority="24407">
      <formula>$I1698=0</formula>
    </cfRule>
  </conditionalFormatting>
  <conditionalFormatting sqref="K1698">
    <cfRule type="expression" dxfId="15100" priority="24406">
      <formula>$I1698=0</formula>
    </cfRule>
  </conditionalFormatting>
  <conditionalFormatting sqref="M1698">
    <cfRule type="expression" dxfId="15099" priority="24405">
      <formula>$I1698=0</formula>
    </cfRule>
  </conditionalFormatting>
  <conditionalFormatting sqref="Q1698">
    <cfRule type="expression" dxfId="15098" priority="24404">
      <formula>$I1698=0</formula>
    </cfRule>
  </conditionalFormatting>
  <conditionalFormatting sqref="U1698">
    <cfRule type="expression" dxfId="15097" priority="24403">
      <formula>$I1698=0</formula>
    </cfRule>
  </conditionalFormatting>
  <conditionalFormatting sqref="B1699">
    <cfRule type="expression" dxfId="15096" priority="24399">
      <formula>$I1699=0</formula>
    </cfRule>
  </conditionalFormatting>
  <conditionalFormatting sqref="C1699:E1699">
    <cfRule type="expression" dxfId="15095" priority="24398">
      <formula>$I1699=0</formula>
    </cfRule>
  </conditionalFormatting>
  <conditionalFormatting sqref="D1699:E1699">
    <cfRule type="cellIs" dxfId="15094" priority="24396" operator="lessThan">
      <formula>0</formula>
    </cfRule>
    <cfRule type="cellIs" dxfId="15093" priority="24397" operator="lessThan">
      <formula>0</formula>
    </cfRule>
  </conditionalFormatting>
  <conditionalFormatting sqref="F1699">
    <cfRule type="expression" dxfId="15092" priority="24395">
      <formula>$I1699=0</formula>
    </cfRule>
  </conditionalFormatting>
  <conditionalFormatting sqref="G1699:H1699">
    <cfRule type="cellIs" dxfId="15091" priority="24392" operator="lessThan">
      <formula>0</formula>
    </cfRule>
    <cfRule type="cellIs" dxfId="15090" priority="24393" operator="lessThan">
      <formula>0</formula>
    </cfRule>
  </conditionalFormatting>
  <conditionalFormatting sqref="I1699">
    <cfRule type="expression" dxfId="15089" priority="24391">
      <formula>$I1699=0</formula>
    </cfRule>
  </conditionalFormatting>
  <conditionalFormatting sqref="J1699">
    <cfRule type="expression" dxfId="15088" priority="24390">
      <formula>$I1699=0</formula>
    </cfRule>
  </conditionalFormatting>
  <conditionalFormatting sqref="K1699">
    <cfRule type="expression" dxfId="15087" priority="24387">
      <formula>$I1699=0</formula>
    </cfRule>
  </conditionalFormatting>
  <conditionalFormatting sqref="M1699">
    <cfRule type="expression" dxfId="15086" priority="24383">
      <formula>$I1699=0</formula>
    </cfRule>
  </conditionalFormatting>
  <conditionalFormatting sqref="N1699:P1699">
    <cfRule type="expression" dxfId="15085" priority="24382">
      <formula>$I1699=0</formula>
    </cfRule>
  </conditionalFormatting>
  <conditionalFormatting sqref="O1699:P1699">
    <cfRule type="cellIs" dxfId="15084" priority="24380" operator="lessThan">
      <formula>0</formula>
    </cfRule>
    <cfRule type="cellIs" dxfId="15083" priority="24381" operator="lessThan">
      <formula>0</formula>
    </cfRule>
  </conditionalFormatting>
  <conditionalFormatting sqref="Q1699">
    <cfRule type="expression" dxfId="15082" priority="24379">
      <formula>$I1699=0</formula>
    </cfRule>
  </conditionalFormatting>
  <conditionalFormatting sqref="R1699:T1699">
    <cfRule type="expression" dxfId="15081" priority="24378">
      <formula>$I1699=0</formula>
    </cfRule>
  </conditionalFormatting>
  <conditionalFormatting sqref="S1699:T1699">
    <cfRule type="cellIs" dxfId="15080" priority="24376" operator="lessThan">
      <formula>0</formula>
    </cfRule>
    <cfRule type="cellIs" dxfId="15079" priority="24377" operator="lessThan">
      <formula>0</formula>
    </cfRule>
  </conditionalFormatting>
  <conditionalFormatting sqref="U1699">
    <cfRule type="expression" dxfId="15078" priority="24375">
      <formula>$I1699=0</formula>
    </cfRule>
  </conditionalFormatting>
  <conditionalFormatting sqref="B1700">
    <cfRule type="expression" dxfId="15077" priority="24374">
      <formula>$I1700=0</formula>
    </cfRule>
  </conditionalFormatting>
  <conditionalFormatting sqref="F1700">
    <cfRule type="expression" dxfId="15076" priority="24373">
      <formula>$I1700=0</formula>
    </cfRule>
  </conditionalFormatting>
  <conditionalFormatting sqref="I1700">
    <cfRule type="expression" dxfId="15075" priority="24372">
      <formula>$I1700=0</formula>
    </cfRule>
  </conditionalFormatting>
  <conditionalFormatting sqref="K1700">
    <cfRule type="expression" dxfId="15074" priority="24371">
      <formula>$I1700=0</formula>
    </cfRule>
  </conditionalFormatting>
  <conditionalFormatting sqref="M1700">
    <cfRule type="expression" dxfId="15073" priority="24370">
      <formula>$I1700=0</formula>
    </cfRule>
  </conditionalFormatting>
  <conditionalFormatting sqref="Q1700">
    <cfRule type="expression" dxfId="15072" priority="24369">
      <formula>$I1700=0</formula>
    </cfRule>
  </conditionalFormatting>
  <conditionalFormatting sqref="U1700">
    <cfRule type="expression" dxfId="15071" priority="24368">
      <formula>$I1700=0</formula>
    </cfRule>
  </conditionalFormatting>
  <conditionalFormatting sqref="B1701">
    <cfRule type="expression" dxfId="15070" priority="24364">
      <formula>$I1701=0</formula>
    </cfRule>
  </conditionalFormatting>
  <conditionalFormatting sqref="C1701:E1701">
    <cfRule type="expression" dxfId="15069" priority="24363">
      <formula>$I1701=0</formula>
    </cfRule>
  </conditionalFormatting>
  <conditionalFormatting sqref="D1701:E1701">
    <cfRule type="cellIs" dxfId="15068" priority="24361" operator="lessThan">
      <formula>0</formula>
    </cfRule>
    <cfRule type="cellIs" dxfId="15067" priority="24362" operator="lessThan">
      <formula>0</formula>
    </cfRule>
  </conditionalFormatting>
  <conditionalFormatting sqref="F1701">
    <cfRule type="expression" dxfId="15066" priority="24360">
      <formula>$I1701=0</formula>
    </cfRule>
  </conditionalFormatting>
  <conditionalFormatting sqref="G1701:H1701">
    <cfRule type="cellIs" dxfId="15065" priority="24357" operator="lessThan">
      <formula>0</formula>
    </cfRule>
    <cfRule type="cellIs" dxfId="15064" priority="24358" operator="lessThan">
      <formula>0</formula>
    </cfRule>
  </conditionalFormatting>
  <conditionalFormatting sqref="I1701">
    <cfRule type="expression" dxfId="15063" priority="24356">
      <formula>$I1701=0</formula>
    </cfRule>
  </conditionalFormatting>
  <conditionalFormatting sqref="J1701">
    <cfRule type="expression" dxfId="15062" priority="24355">
      <formula>$I1701=0</formula>
    </cfRule>
  </conditionalFormatting>
  <conditionalFormatting sqref="K1701">
    <cfRule type="expression" dxfId="15061" priority="24352">
      <formula>$I1701=0</formula>
    </cfRule>
  </conditionalFormatting>
  <conditionalFormatting sqref="M1701">
    <cfRule type="expression" dxfId="15060" priority="24348">
      <formula>$I1701=0</formula>
    </cfRule>
  </conditionalFormatting>
  <conditionalFormatting sqref="N1701:P1701">
    <cfRule type="expression" dxfId="15059" priority="24347">
      <formula>$I1701=0</formula>
    </cfRule>
  </conditionalFormatting>
  <conditionalFormatting sqref="O1701:P1701">
    <cfRule type="cellIs" dxfId="15058" priority="24345" operator="lessThan">
      <formula>0</formula>
    </cfRule>
    <cfRule type="cellIs" dxfId="15057" priority="24346" operator="lessThan">
      <formula>0</formula>
    </cfRule>
  </conditionalFormatting>
  <conditionalFormatting sqref="Q1701">
    <cfRule type="expression" dxfId="15056" priority="24344">
      <formula>$I1701=0</formula>
    </cfRule>
  </conditionalFormatting>
  <conditionalFormatting sqref="R1701:T1701">
    <cfRule type="expression" dxfId="15055" priority="24343">
      <formula>$I1701=0</formula>
    </cfRule>
  </conditionalFormatting>
  <conditionalFormatting sqref="S1701:T1701">
    <cfRule type="cellIs" dxfId="15054" priority="24341" operator="lessThan">
      <formula>0</formula>
    </cfRule>
    <cfRule type="cellIs" dxfId="15053" priority="24342" operator="lessThan">
      <formula>0</formula>
    </cfRule>
  </conditionalFormatting>
  <conditionalFormatting sqref="U1701">
    <cfRule type="expression" dxfId="15052" priority="24340">
      <formula>$I1701=0</formula>
    </cfRule>
  </conditionalFormatting>
  <conditionalFormatting sqref="B1702">
    <cfRule type="expression" dxfId="15051" priority="24339">
      <formula>$I1702=0</formula>
    </cfRule>
  </conditionalFormatting>
  <conditionalFormatting sqref="F1702">
    <cfRule type="expression" dxfId="15050" priority="24338">
      <formula>$I1702=0</formula>
    </cfRule>
  </conditionalFormatting>
  <conditionalFormatting sqref="I1702">
    <cfRule type="expression" dxfId="15049" priority="24337">
      <formula>$I1702=0</formula>
    </cfRule>
  </conditionalFormatting>
  <conditionalFormatting sqref="K1702">
    <cfRule type="expression" dxfId="15048" priority="24336">
      <formula>$I1702=0</formula>
    </cfRule>
  </conditionalFormatting>
  <conditionalFormatting sqref="M1702">
    <cfRule type="expression" dxfId="15047" priority="24335">
      <formula>$I1702=0</formula>
    </cfRule>
  </conditionalFormatting>
  <conditionalFormatting sqref="Q1702">
    <cfRule type="expression" dxfId="15046" priority="24334">
      <formula>$I1702=0</formula>
    </cfRule>
  </conditionalFormatting>
  <conditionalFormatting sqref="U1702">
    <cfRule type="expression" dxfId="15045" priority="24333">
      <formula>$I1702=0</formula>
    </cfRule>
  </conditionalFormatting>
  <conditionalFormatting sqref="B1703">
    <cfRule type="expression" dxfId="15044" priority="24329">
      <formula>$I1703=0</formula>
    </cfRule>
  </conditionalFormatting>
  <conditionalFormatting sqref="C1703:E1703">
    <cfRule type="expression" dxfId="15043" priority="24328">
      <formula>$I1703=0</formula>
    </cfRule>
  </conditionalFormatting>
  <conditionalFormatting sqref="D1703:E1703">
    <cfRule type="cellIs" dxfId="15042" priority="24326" operator="lessThan">
      <formula>0</formula>
    </cfRule>
    <cfRule type="cellIs" dxfId="15041" priority="24327" operator="lessThan">
      <formula>0</formula>
    </cfRule>
  </conditionalFormatting>
  <conditionalFormatting sqref="F1703">
    <cfRule type="expression" dxfId="15040" priority="24325">
      <formula>$I1703=0</formula>
    </cfRule>
  </conditionalFormatting>
  <conditionalFormatting sqref="G1703:H1703">
    <cfRule type="cellIs" dxfId="15039" priority="24322" operator="lessThan">
      <formula>0</formula>
    </cfRule>
    <cfRule type="cellIs" dxfId="15038" priority="24323" operator="lessThan">
      <formula>0</formula>
    </cfRule>
  </conditionalFormatting>
  <conditionalFormatting sqref="I1703">
    <cfRule type="expression" dxfId="15037" priority="24321">
      <formula>$I1703=0</formula>
    </cfRule>
  </conditionalFormatting>
  <conditionalFormatting sqref="J1703">
    <cfRule type="expression" dxfId="15036" priority="24320">
      <formula>$I1703=0</formula>
    </cfRule>
  </conditionalFormatting>
  <conditionalFormatting sqref="K1703">
    <cfRule type="expression" dxfId="15035" priority="24317">
      <formula>$I1703=0</formula>
    </cfRule>
  </conditionalFormatting>
  <conditionalFormatting sqref="M1703">
    <cfRule type="expression" dxfId="15034" priority="24313">
      <formula>$I1703=0</formula>
    </cfRule>
  </conditionalFormatting>
  <conditionalFormatting sqref="N1703:P1703">
    <cfRule type="expression" dxfId="15033" priority="24312">
      <formula>$I1703=0</formula>
    </cfRule>
  </conditionalFormatting>
  <conditionalFormatting sqref="O1703:P1703">
    <cfRule type="cellIs" dxfId="15032" priority="24310" operator="lessThan">
      <formula>0</formula>
    </cfRule>
    <cfRule type="cellIs" dxfId="15031" priority="24311" operator="lessThan">
      <formula>0</formula>
    </cfRule>
  </conditionalFormatting>
  <conditionalFormatting sqref="Q1703">
    <cfRule type="expression" dxfId="15030" priority="24309">
      <formula>$I1703=0</formula>
    </cfRule>
  </conditionalFormatting>
  <conditionalFormatting sqref="R1703:T1703">
    <cfRule type="expression" dxfId="15029" priority="24308">
      <formula>$I1703=0</formula>
    </cfRule>
  </conditionalFormatting>
  <conditionalFormatting sqref="S1703:T1703">
    <cfRule type="cellIs" dxfId="15028" priority="24306" operator="lessThan">
      <formula>0</formula>
    </cfRule>
    <cfRule type="cellIs" dxfId="15027" priority="24307" operator="lessThan">
      <formula>0</formula>
    </cfRule>
  </conditionalFormatting>
  <conditionalFormatting sqref="U1703">
    <cfRule type="expression" dxfId="15026" priority="24305">
      <formula>$I1703=0</formula>
    </cfRule>
  </conditionalFormatting>
  <conditionalFormatting sqref="B1704">
    <cfRule type="expression" dxfId="15025" priority="24304">
      <formula>$I1704=0</formula>
    </cfRule>
  </conditionalFormatting>
  <conditionalFormatting sqref="F1704">
    <cfRule type="expression" dxfId="15024" priority="24303">
      <formula>$I1704=0</formula>
    </cfRule>
  </conditionalFormatting>
  <conditionalFormatting sqref="I1704">
    <cfRule type="expression" dxfId="15023" priority="24302">
      <formula>$I1704=0</formula>
    </cfRule>
  </conditionalFormatting>
  <conditionalFormatting sqref="K1704">
    <cfRule type="expression" dxfId="15022" priority="24301">
      <formula>$I1704=0</formula>
    </cfRule>
  </conditionalFormatting>
  <conditionalFormatting sqref="M1704">
    <cfRule type="expression" dxfId="15021" priority="24300">
      <formula>$I1704=0</formula>
    </cfRule>
  </conditionalFormatting>
  <conditionalFormatting sqref="Q1704">
    <cfRule type="expression" dxfId="15020" priority="24299">
      <formula>$I1704=0</formula>
    </cfRule>
  </conditionalFormatting>
  <conditionalFormatting sqref="U1704">
    <cfRule type="expression" dxfId="15019" priority="24298">
      <formula>$I1704=0</formula>
    </cfRule>
  </conditionalFormatting>
  <conditionalFormatting sqref="B1705">
    <cfRule type="expression" dxfId="15018" priority="24294">
      <formula>$I1705=0</formula>
    </cfRule>
  </conditionalFormatting>
  <conditionalFormatting sqref="C1705:E1705">
    <cfRule type="expression" dxfId="15017" priority="24293">
      <formula>$I1705=0</formula>
    </cfRule>
  </conditionalFormatting>
  <conditionalFormatting sqref="D1705:E1705">
    <cfRule type="cellIs" dxfId="15016" priority="24291" operator="lessThan">
      <formula>0</formula>
    </cfRule>
    <cfRule type="cellIs" dxfId="15015" priority="24292" operator="lessThan">
      <formula>0</formula>
    </cfRule>
  </conditionalFormatting>
  <conditionalFormatting sqref="F1705">
    <cfRule type="expression" dxfId="15014" priority="24290">
      <formula>$I1705=0</formula>
    </cfRule>
  </conditionalFormatting>
  <conditionalFormatting sqref="G1705:H1705">
    <cfRule type="cellIs" dxfId="15013" priority="24287" operator="lessThan">
      <formula>0</formula>
    </cfRule>
    <cfRule type="cellIs" dxfId="15012" priority="24288" operator="lessThan">
      <formula>0</formula>
    </cfRule>
  </conditionalFormatting>
  <conditionalFormatting sqref="I1705">
    <cfRule type="expression" dxfId="15011" priority="24286">
      <formula>$I1705=0</formula>
    </cfRule>
  </conditionalFormatting>
  <conditionalFormatting sqref="J1705">
    <cfRule type="expression" dxfId="15010" priority="24285">
      <formula>$I1705=0</formula>
    </cfRule>
  </conditionalFormatting>
  <conditionalFormatting sqref="K1705">
    <cfRule type="expression" dxfId="15009" priority="24282">
      <formula>$I1705=0</formula>
    </cfRule>
  </conditionalFormatting>
  <conditionalFormatting sqref="M1705">
    <cfRule type="expression" dxfId="15008" priority="24278">
      <formula>$I1705=0</formula>
    </cfRule>
  </conditionalFormatting>
  <conditionalFormatting sqref="N1705:P1705">
    <cfRule type="expression" dxfId="15007" priority="24277">
      <formula>$I1705=0</formula>
    </cfRule>
  </conditionalFormatting>
  <conditionalFormatting sqref="O1705:P1705">
    <cfRule type="cellIs" dxfId="15006" priority="24275" operator="lessThan">
      <formula>0</formula>
    </cfRule>
    <cfRule type="cellIs" dxfId="15005" priority="24276" operator="lessThan">
      <formula>0</formula>
    </cfRule>
  </conditionalFormatting>
  <conditionalFormatting sqref="Q1705">
    <cfRule type="expression" dxfId="15004" priority="24274">
      <formula>$I1705=0</formula>
    </cfRule>
  </conditionalFormatting>
  <conditionalFormatting sqref="R1705:T1705">
    <cfRule type="expression" dxfId="15003" priority="24273">
      <formula>$I1705=0</formula>
    </cfRule>
  </conditionalFormatting>
  <conditionalFormatting sqref="S1705:T1705">
    <cfRule type="cellIs" dxfId="15002" priority="24271" operator="lessThan">
      <formula>0</formula>
    </cfRule>
    <cfRule type="cellIs" dxfId="15001" priority="24272" operator="lessThan">
      <formula>0</formula>
    </cfRule>
  </conditionalFormatting>
  <conditionalFormatting sqref="U1705">
    <cfRule type="expression" dxfId="15000" priority="24270">
      <formula>$I1705=0</formula>
    </cfRule>
  </conditionalFormatting>
  <conditionalFormatting sqref="B1706">
    <cfRule type="expression" dxfId="14999" priority="24269">
      <formula>$I1706=0</formula>
    </cfRule>
  </conditionalFormatting>
  <conditionalFormatting sqref="F1706">
    <cfRule type="expression" dxfId="14998" priority="24268">
      <formula>$I1706=0</formula>
    </cfRule>
  </conditionalFormatting>
  <conditionalFormatting sqref="I1706">
    <cfRule type="expression" dxfId="14997" priority="24267">
      <formula>$I1706=0</formula>
    </cfRule>
  </conditionalFormatting>
  <conditionalFormatting sqref="K1706">
    <cfRule type="expression" dxfId="14996" priority="24266">
      <formula>$I1706=0</formula>
    </cfRule>
  </conditionalFormatting>
  <conditionalFormatting sqref="M1706">
    <cfRule type="expression" dxfId="14995" priority="24265">
      <formula>$I1706=0</formula>
    </cfRule>
  </conditionalFormatting>
  <conditionalFormatting sqref="Q1706">
    <cfRule type="expression" dxfId="14994" priority="24264">
      <formula>$I1706=0</formula>
    </cfRule>
  </conditionalFormatting>
  <conditionalFormatting sqref="U1706">
    <cfRule type="expression" dxfId="14993" priority="24263">
      <formula>$I1706=0</formula>
    </cfRule>
  </conditionalFormatting>
  <conditionalFormatting sqref="B1707">
    <cfRule type="expression" dxfId="14992" priority="24259">
      <formula>$I1707=0</formula>
    </cfRule>
  </conditionalFormatting>
  <conditionalFormatting sqref="C1707:E1707">
    <cfRule type="expression" dxfId="14991" priority="24258">
      <formula>$I1707=0</formula>
    </cfRule>
  </conditionalFormatting>
  <conditionalFormatting sqref="D1707:E1707">
    <cfRule type="cellIs" dxfId="14990" priority="24256" operator="lessThan">
      <formula>0</formula>
    </cfRule>
    <cfRule type="cellIs" dxfId="14989" priority="24257" operator="lessThan">
      <formula>0</formula>
    </cfRule>
  </conditionalFormatting>
  <conditionalFormatting sqref="F1707">
    <cfRule type="expression" dxfId="14988" priority="24255">
      <formula>$I1707=0</formula>
    </cfRule>
  </conditionalFormatting>
  <conditionalFormatting sqref="G1707:H1707">
    <cfRule type="cellIs" dxfId="14987" priority="24252" operator="lessThan">
      <formula>0</formula>
    </cfRule>
    <cfRule type="cellIs" dxfId="14986" priority="24253" operator="lessThan">
      <formula>0</formula>
    </cfRule>
  </conditionalFormatting>
  <conditionalFormatting sqref="I1707">
    <cfRule type="expression" dxfId="14985" priority="24251">
      <formula>$I1707=0</formula>
    </cfRule>
  </conditionalFormatting>
  <conditionalFormatting sqref="J1707">
    <cfRule type="expression" dxfId="14984" priority="24250">
      <formula>$I1707=0</formula>
    </cfRule>
  </conditionalFormatting>
  <conditionalFormatting sqref="K1707">
    <cfRule type="expression" dxfId="14983" priority="24247">
      <formula>$I1707=0</formula>
    </cfRule>
  </conditionalFormatting>
  <conditionalFormatting sqref="M1707">
    <cfRule type="expression" dxfId="14982" priority="24243">
      <formula>$I1707=0</formula>
    </cfRule>
  </conditionalFormatting>
  <conditionalFormatting sqref="N1707:P1707">
    <cfRule type="expression" dxfId="14981" priority="24242">
      <formula>$I1707=0</formula>
    </cfRule>
  </conditionalFormatting>
  <conditionalFormatting sqref="O1707:P1707">
    <cfRule type="cellIs" dxfId="14980" priority="24240" operator="lessThan">
      <formula>0</formula>
    </cfRule>
    <cfRule type="cellIs" dxfId="14979" priority="24241" operator="lessThan">
      <formula>0</formula>
    </cfRule>
  </conditionalFormatting>
  <conditionalFormatting sqref="Q1707">
    <cfRule type="expression" dxfId="14978" priority="24239">
      <formula>$I1707=0</formula>
    </cfRule>
  </conditionalFormatting>
  <conditionalFormatting sqref="R1707:T1707">
    <cfRule type="expression" dxfId="14977" priority="24238">
      <formula>$I1707=0</formula>
    </cfRule>
  </conditionalFormatting>
  <conditionalFormatting sqref="S1707:T1707">
    <cfRule type="cellIs" dxfId="14976" priority="24236" operator="lessThan">
      <formula>0</formula>
    </cfRule>
    <cfRule type="cellIs" dxfId="14975" priority="24237" operator="lessThan">
      <formula>0</formula>
    </cfRule>
  </conditionalFormatting>
  <conditionalFormatting sqref="U1707">
    <cfRule type="expression" dxfId="14974" priority="24235">
      <formula>$I1707=0</formula>
    </cfRule>
  </conditionalFormatting>
  <conditionalFormatting sqref="B1708">
    <cfRule type="expression" dxfId="14973" priority="24234">
      <formula>$I1708=0</formula>
    </cfRule>
  </conditionalFormatting>
  <conditionalFormatting sqref="F1708">
    <cfRule type="expression" dxfId="14972" priority="24233">
      <formula>$I1708=0</formula>
    </cfRule>
  </conditionalFormatting>
  <conditionalFormatting sqref="I1708">
    <cfRule type="expression" dxfId="14971" priority="24232">
      <formula>$I1708=0</formula>
    </cfRule>
  </conditionalFormatting>
  <conditionalFormatting sqref="K1708">
    <cfRule type="expression" dxfId="14970" priority="24231">
      <formula>$I1708=0</formula>
    </cfRule>
  </conditionalFormatting>
  <conditionalFormatting sqref="M1708">
    <cfRule type="expression" dxfId="14969" priority="24230">
      <formula>$I1708=0</formula>
    </cfRule>
  </conditionalFormatting>
  <conditionalFormatting sqref="Q1708">
    <cfRule type="expression" dxfId="14968" priority="24229">
      <formula>$I1708=0</formula>
    </cfRule>
  </conditionalFormatting>
  <conditionalFormatting sqref="U1708">
    <cfRule type="expression" dxfId="14967" priority="24228">
      <formula>$I1708=0</formula>
    </cfRule>
  </conditionalFormatting>
  <conditionalFormatting sqref="B1709">
    <cfRule type="expression" dxfId="14966" priority="24224">
      <formula>$I1709=0</formula>
    </cfRule>
  </conditionalFormatting>
  <conditionalFormatting sqref="C1709:E1709">
    <cfRule type="expression" dxfId="14965" priority="24223">
      <formula>$I1709=0</formula>
    </cfRule>
  </conditionalFormatting>
  <conditionalFormatting sqref="D1709:E1709">
    <cfRule type="cellIs" dxfId="14964" priority="24221" operator="lessThan">
      <formula>0</formula>
    </cfRule>
    <cfRule type="cellIs" dxfId="14963" priority="24222" operator="lessThan">
      <formula>0</formula>
    </cfRule>
  </conditionalFormatting>
  <conditionalFormatting sqref="F1709">
    <cfRule type="expression" dxfId="14962" priority="24220">
      <formula>$I1709=0</formula>
    </cfRule>
  </conditionalFormatting>
  <conditionalFormatting sqref="G1709:H1709">
    <cfRule type="cellIs" dxfId="14961" priority="24217" operator="lessThan">
      <formula>0</formula>
    </cfRule>
    <cfRule type="cellIs" dxfId="14960" priority="24218" operator="lessThan">
      <formula>0</formula>
    </cfRule>
  </conditionalFormatting>
  <conditionalFormatting sqref="I1709">
    <cfRule type="expression" dxfId="14959" priority="24216">
      <formula>$I1709=0</formula>
    </cfRule>
  </conditionalFormatting>
  <conditionalFormatting sqref="J1709">
    <cfRule type="expression" dxfId="14958" priority="24215">
      <formula>$I1709=0</formula>
    </cfRule>
  </conditionalFormatting>
  <conditionalFormatting sqref="K1709">
    <cfRule type="expression" dxfId="14957" priority="24212">
      <formula>$I1709=0</formula>
    </cfRule>
  </conditionalFormatting>
  <conditionalFormatting sqref="M1709">
    <cfRule type="expression" dxfId="14956" priority="24208">
      <formula>$I1709=0</formula>
    </cfRule>
  </conditionalFormatting>
  <conditionalFormatting sqref="N1709:P1709">
    <cfRule type="expression" dxfId="14955" priority="24207">
      <formula>$I1709=0</formula>
    </cfRule>
  </conditionalFormatting>
  <conditionalFormatting sqref="O1709:P1709">
    <cfRule type="cellIs" dxfId="14954" priority="24205" operator="lessThan">
      <formula>0</formula>
    </cfRule>
    <cfRule type="cellIs" dxfId="14953" priority="24206" operator="lessThan">
      <formula>0</formula>
    </cfRule>
  </conditionalFormatting>
  <conditionalFormatting sqref="Q1709">
    <cfRule type="expression" dxfId="14952" priority="24204">
      <formula>$I1709=0</formula>
    </cfRule>
  </conditionalFormatting>
  <conditionalFormatting sqref="R1709:T1709">
    <cfRule type="expression" dxfId="14951" priority="24203">
      <formula>$I1709=0</formula>
    </cfRule>
  </conditionalFormatting>
  <conditionalFormatting sqref="S1709:T1709">
    <cfRule type="cellIs" dxfId="14950" priority="24201" operator="lessThan">
      <formula>0</formula>
    </cfRule>
    <cfRule type="cellIs" dxfId="14949" priority="24202" operator="lessThan">
      <formula>0</formula>
    </cfRule>
  </conditionalFormatting>
  <conditionalFormatting sqref="U1709">
    <cfRule type="expression" dxfId="14948" priority="24200">
      <formula>$I1709=0</formula>
    </cfRule>
  </conditionalFormatting>
  <conditionalFormatting sqref="B1710">
    <cfRule type="expression" dxfId="14947" priority="24199">
      <formula>$I1710=0</formula>
    </cfRule>
  </conditionalFormatting>
  <conditionalFormatting sqref="F1710">
    <cfRule type="expression" dxfId="14946" priority="24198">
      <formula>$I1710=0</formula>
    </cfRule>
  </conditionalFormatting>
  <conditionalFormatting sqref="I1710">
    <cfRule type="expression" dxfId="14945" priority="24197">
      <formula>$I1710=0</formula>
    </cfRule>
  </conditionalFormatting>
  <conditionalFormatting sqref="K1710">
    <cfRule type="expression" dxfId="14944" priority="24196">
      <formula>$I1710=0</formula>
    </cfRule>
  </conditionalFormatting>
  <conditionalFormatting sqref="M1710">
    <cfRule type="expression" dxfId="14943" priority="24195">
      <formula>$I1710=0</formula>
    </cfRule>
  </conditionalFormatting>
  <conditionalFormatting sqref="Q1710">
    <cfRule type="expression" dxfId="14942" priority="24194">
      <formula>$I1710=0</formula>
    </cfRule>
  </conditionalFormatting>
  <conditionalFormatting sqref="U1710">
    <cfRule type="expression" dxfId="14941" priority="24193">
      <formula>$I1710=0</formula>
    </cfRule>
  </conditionalFormatting>
  <conditionalFormatting sqref="B1711">
    <cfRule type="expression" dxfId="14940" priority="24189">
      <formula>$I1711=0</formula>
    </cfRule>
  </conditionalFormatting>
  <conditionalFormatting sqref="C1711:E1711">
    <cfRule type="expression" dxfId="14939" priority="24188">
      <formula>$I1711=0</formula>
    </cfRule>
  </conditionalFormatting>
  <conditionalFormatting sqref="D1711:E1711">
    <cfRule type="cellIs" dxfId="14938" priority="24186" operator="lessThan">
      <formula>0</formula>
    </cfRule>
    <cfRule type="cellIs" dxfId="14937" priority="24187" operator="lessThan">
      <formula>0</formula>
    </cfRule>
  </conditionalFormatting>
  <conditionalFormatting sqref="F1711">
    <cfRule type="expression" dxfId="14936" priority="24185">
      <formula>$I1711=0</formula>
    </cfRule>
  </conditionalFormatting>
  <conditionalFormatting sqref="G1711:H1711">
    <cfRule type="cellIs" dxfId="14935" priority="24182" operator="lessThan">
      <formula>0</formula>
    </cfRule>
    <cfRule type="cellIs" dxfId="14934" priority="24183" operator="lessThan">
      <formula>0</formula>
    </cfRule>
  </conditionalFormatting>
  <conditionalFormatting sqref="I1711">
    <cfRule type="expression" dxfId="14933" priority="24181">
      <formula>$I1711=0</formula>
    </cfRule>
  </conditionalFormatting>
  <conditionalFormatting sqref="J1711">
    <cfRule type="expression" dxfId="14932" priority="24180">
      <formula>$I1711=0</formula>
    </cfRule>
  </conditionalFormatting>
  <conditionalFormatting sqref="K1711">
    <cfRule type="expression" dxfId="14931" priority="24177">
      <formula>$I1711=0</formula>
    </cfRule>
  </conditionalFormatting>
  <conditionalFormatting sqref="M1711">
    <cfRule type="expression" dxfId="14930" priority="24173">
      <formula>$I1711=0</formula>
    </cfRule>
  </conditionalFormatting>
  <conditionalFormatting sqref="N1711:P1711">
    <cfRule type="expression" dxfId="14929" priority="24172">
      <formula>$I1711=0</formula>
    </cfRule>
  </conditionalFormatting>
  <conditionalFormatting sqref="O1711:P1711">
    <cfRule type="cellIs" dxfId="14928" priority="24170" operator="lessThan">
      <formula>0</formula>
    </cfRule>
    <cfRule type="cellIs" dxfId="14927" priority="24171" operator="lessThan">
      <formula>0</formula>
    </cfRule>
  </conditionalFormatting>
  <conditionalFormatting sqref="Q1711">
    <cfRule type="expression" dxfId="14926" priority="24169">
      <formula>$I1711=0</formula>
    </cfRule>
  </conditionalFormatting>
  <conditionalFormatting sqref="R1711:T1711">
    <cfRule type="expression" dxfId="14925" priority="24168">
      <formula>$I1711=0</formula>
    </cfRule>
  </conditionalFormatting>
  <conditionalFormatting sqref="S1711:T1711">
    <cfRule type="cellIs" dxfId="14924" priority="24166" operator="lessThan">
      <formula>0</formula>
    </cfRule>
    <cfRule type="cellIs" dxfId="14923" priority="24167" operator="lessThan">
      <formula>0</formula>
    </cfRule>
  </conditionalFormatting>
  <conditionalFormatting sqref="U1711">
    <cfRule type="expression" dxfId="14922" priority="24165">
      <formula>$I1711=0</formula>
    </cfRule>
  </conditionalFormatting>
  <conditionalFormatting sqref="B1712">
    <cfRule type="expression" dxfId="14921" priority="24164">
      <formula>$I1712=0</formula>
    </cfRule>
  </conditionalFormatting>
  <conditionalFormatting sqref="F1712">
    <cfRule type="expression" dxfId="14920" priority="24163">
      <formula>$I1712=0</formula>
    </cfRule>
  </conditionalFormatting>
  <conditionalFormatting sqref="I1712">
    <cfRule type="expression" dxfId="14919" priority="24162">
      <formula>$I1712=0</formula>
    </cfRule>
  </conditionalFormatting>
  <conditionalFormatting sqref="K1712">
    <cfRule type="expression" dxfId="14918" priority="24161">
      <formula>$I1712=0</formula>
    </cfRule>
  </conditionalFormatting>
  <conditionalFormatting sqref="M1712">
    <cfRule type="expression" dxfId="14917" priority="24160">
      <formula>$I1712=0</formula>
    </cfRule>
  </conditionalFormatting>
  <conditionalFormatting sqref="Q1712">
    <cfRule type="expression" dxfId="14916" priority="24159">
      <formula>$I1712=0</formula>
    </cfRule>
  </conditionalFormatting>
  <conditionalFormatting sqref="U1712">
    <cfRule type="expression" dxfId="14915" priority="24158">
      <formula>$I1712=0</formula>
    </cfRule>
  </conditionalFormatting>
  <conditionalFormatting sqref="B1713">
    <cfRule type="expression" dxfId="14914" priority="24154">
      <formula>$I1713=0</formula>
    </cfRule>
  </conditionalFormatting>
  <conditionalFormatting sqref="C1713:E1713">
    <cfRule type="expression" dxfId="14913" priority="24153">
      <formula>$I1713=0</formula>
    </cfRule>
  </conditionalFormatting>
  <conditionalFormatting sqref="D1713:E1713">
    <cfRule type="cellIs" dxfId="14912" priority="24151" operator="lessThan">
      <formula>0</formula>
    </cfRule>
    <cfRule type="cellIs" dxfId="14911" priority="24152" operator="lessThan">
      <formula>0</formula>
    </cfRule>
  </conditionalFormatting>
  <conditionalFormatting sqref="F1713">
    <cfRule type="expression" dxfId="14910" priority="24150">
      <formula>$I1713=0</formula>
    </cfRule>
  </conditionalFormatting>
  <conditionalFormatting sqref="G1713:H1713">
    <cfRule type="cellIs" dxfId="14909" priority="24147" operator="lessThan">
      <formula>0</formula>
    </cfRule>
    <cfRule type="cellIs" dxfId="14908" priority="24148" operator="lessThan">
      <formula>0</formula>
    </cfRule>
  </conditionalFormatting>
  <conditionalFormatting sqref="I1713">
    <cfRule type="expression" dxfId="14907" priority="24146">
      <formula>$I1713=0</formula>
    </cfRule>
  </conditionalFormatting>
  <conditionalFormatting sqref="J1713">
    <cfRule type="expression" dxfId="14906" priority="24145">
      <formula>$I1713=0</formula>
    </cfRule>
  </conditionalFormatting>
  <conditionalFormatting sqref="K1713">
    <cfRule type="expression" dxfId="14905" priority="24142">
      <formula>$I1713=0</formula>
    </cfRule>
  </conditionalFormatting>
  <conditionalFormatting sqref="M1713">
    <cfRule type="expression" dxfId="14904" priority="24138">
      <formula>$I1713=0</formula>
    </cfRule>
  </conditionalFormatting>
  <conditionalFormatting sqref="N1713:P1713">
    <cfRule type="expression" dxfId="14903" priority="24137">
      <formula>$I1713=0</formula>
    </cfRule>
  </conditionalFormatting>
  <conditionalFormatting sqref="O1713:P1713">
    <cfRule type="cellIs" dxfId="14902" priority="24135" operator="lessThan">
      <formula>0</formula>
    </cfRule>
    <cfRule type="cellIs" dxfId="14901" priority="24136" operator="lessThan">
      <formula>0</formula>
    </cfRule>
  </conditionalFormatting>
  <conditionalFormatting sqref="Q1713">
    <cfRule type="expression" dxfId="14900" priority="24134">
      <formula>$I1713=0</formula>
    </cfRule>
  </conditionalFormatting>
  <conditionalFormatting sqref="R1713:T1713">
    <cfRule type="expression" dxfId="14899" priority="24133">
      <formula>$I1713=0</formula>
    </cfRule>
  </conditionalFormatting>
  <conditionalFormatting sqref="S1713:T1713">
    <cfRule type="cellIs" dxfId="14898" priority="24131" operator="lessThan">
      <formula>0</formula>
    </cfRule>
    <cfRule type="cellIs" dxfId="14897" priority="24132" operator="lessThan">
      <formula>0</formula>
    </cfRule>
  </conditionalFormatting>
  <conditionalFormatting sqref="U1713">
    <cfRule type="expression" dxfId="14896" priority="24130">
      <formula>$I1713=0</formula>
    </cfRule>
  </conditionalFormatting>
  <conditionalFormatting sqref="B1714">
    <cfRule type="expression" dxfId="14895" priority="24129">
      <formula>$I1714=0</formula>
    </cfRule>
  </conditionalFormatting>
  <conditionalFormatting sqref="F1714">
    <cfRule type="expression" dxfId="14894" priority="24128">
      <formula>$I1714=0</formula>
    </cfRule>
  </conditionalFormatting>
  <conditionalFormatting sqref="I1714">
    <cfRule type="expression" dxfId="14893" priority="24127">
      <formula>$I1714=0</formula>
    </cfRule>
  </conditionalFormatting>
  <conditionalFormatting sqref="K1714">
    <cfRule type="expression" dxfId="14892" priority="24126">
      <formula>$I1714=0</formula>
    </cfRule>
  </conditionalFormatting>
  <conditionalFormatting sqref="M1714">
    <cfRule type="expression" dxfId="14891" priority="24125">
      <formula>$I1714=0</formula>
    </cfRule>
  </conditionalFormatting>
  <conditionalFormatting sqref="Q1714">
    <cfRule type="expression" dxfId="14890" priority="24124">
      <formula>$I1714=0</formula>
    </cfRule>
  </conditionalFormatting>
  <conditionalFormatting sqref="U1714">
    <cfRule type="expression" dxfId="14889" priority="24123">
      <formula>$I1714=0</formula>
    </cfRule>
  </conditionalFormatting>
  <conditionalFormatting sqref="B1715">
    <cfRule type="expression" dxfId="14888" priority="24119">
      <formula>$I1715=0</formula>
    </cfRule>
  </conditionalFormatting>
  <conditionalFormatting sqref="C1715:E1715">
    <cfRule type="expression" dxfId="14887" priority="24118">
      <formula>$I1715=0</formula>
    </cfRule>
  </conditionalFormatting>
  <conditionalFormatting sqref="D1715:E1715">
    <cfRule type="cellIs" dxfId="14886" priority="24116" operator="lessThan">
      <formula>0</formula>
    </cfRule>
    <cfRule type="cellIs" dxfId="14885" priority="24117" operator="lessThan">
      <formula>0</formula>
    </cfRule>
  </conditionalFormatting>
  <conditionalFormatting sqref="F1715">
    <cfRule type="expression" dxfId="14884" priority="24115">
      <formula>$I1715=0</formula>
    </cfRule>
  </conditionalFormatting>
  <conditionalFormatting sqref="G1715:H1715">
    <cfRule type="cellIs" dxfId="14883" priority="24112" operator="lessThan">
      <formula>0</formula>
    </cfRule>
    <cfRule type="cellIs" dxfId="14882" priority="24113" operator="lessThan">
      <formula>0</formula>
    </cfRule>
  </conditionalFormatting>
  <conditionalFormatting sqref="I1715">
    <cfRule type="expression" dxfId="14881" priority="24111">
      <formula>$I1715=0</formula>
    </cfRule>
  </conditionalFormatting>
  <conditionalFormatting sqref="J1715">
    <cfRule type="expression" dxfId="14880" priority="24110">
      <formula>$I1715=0</formula>
    </cfRule>
  </conditionalFormatting>
  <conditionalFormatting sqref="K1715">
    <cfRule type="expression" dxfId="14879" priority="24107">
      <formula>$I1715=0</formula>
    </cfRule>
  </conditionalFormatting>
  <conditionalFormatting sqref="M1715">
    <cfRule type="expression" dxfId="14878" priority="24103">
      <formula>$I1715=0</formula>
    </cfRule>
  </conditionalFormatting>
  <conditionalFormatting sqref="N1715:P1715">
    <cfRule type="expression" dxfId="14877" priority="24102">
      <formula>$I1715=0</formula>
    </cfRule>
  </conditionalFormatting>
  <conditionalFormatting sqref="O1715:P1715">
    <cfRule type="cellIs" dxfId="14876" priority="24100" operator="lessThan">
      <formula>0</formula>
    </cfRule>
    <cfRule type="cellIs" dxfId="14875" priority="24101" operator="lessThan">
      <formula>0</formula>
    </cfRule>
  </conditionalFormatting>
  <conditionalFormatting sqref="Q1715">
    <cfRule type="expression" dxfId="14874" priority="24099">
      <formula>$I1715=0</formula>
    </cfRule>
  </conditionalFormatting>
  <conditionalFormatting sqref="R1715:T1715">
    <cfRule type="expression" dxfId="14873" priority="24098">
      <formula>$I1715=0</formula>
    </cfRule>
  </conditionalFormatting>
  <conditionalFormatting sqref="S1715:T1715">
    <cfRule type="cellIs" dxfId="14872" priority="24096" operator="lessThan">
      <formula>0</formula>
    </cfRule>
    <cfRule type="cellIs" dxfId="14871" priority="24097" operator="lessThan">
      <formula>0</formula>
    </cfRule>
  </conditionalFormatting>
  <conditionalFormatting sqref="U1715">
    <cfRule type="expression" dxfId="14870" priority="24095">
      <formula>$I1715=0</formula>
    </cfRule>
  </conditionalFormatting>
  <conditionalFormatting sqref="B1716">
    <cfRule type="expression" dxfId="14869" priority="24094">
      <formula>$I1716=0</formula>
    </cfRule>
  </conditionalFormatting>
  <conditionalFormatting sqref="F1716">
    <cfRule type="expression" dxfId="14868" priority="24093">
      <formula>$I1716=0</formula>
    </cfRule>
  </conditionalFormatting>
  <conditionalFormatting sqref="I1716">
    <cfRule type="expression" dxfId="14867" priority="24092">
      <formula>$I1716=0</formula>
    </cfRule>
  </conditionalFormatting>
  <conditionalFormatting sqref="K1716">
    <cfRule type="expression" dxfId="14866" priority="24091">
      <formula>$I1716=0</formula>
    </cfRule>
  </conditionalFormatting>
  <conditionalFormatting sqref="M1716">
    <cfRule type="expression" dxfId="14865" priority="24090">
      <formula>$I1716=0</formula>
    </cfRule>
  </conditionalFormatting>
  <conditionalFormatting sqref="Q1716">
    <cfRule type="expression" dxfId="14864" priority="24089">
      <formula>$I1716=0</formula>
    </cfRule>
  </conditionalFormatting>
  <conditionalFormatting sqref="U1716">
    <cfRule type="expression" dxfId="14863" priority="24088">
      <formula>$I1716=0</formula>
    </cfRule>
  </conditionalFormatting>
  <conditionalFormatting sqref="B1717">
    <cfRule type="expression" dxfId="14862" priority="24084">
      <formula>$I1717=0</formula>
    </cfRule>
  </conditionalFormatting>
  <conditionalFormatting sqref="C1717:E1717">
    <cfRule type="expression" dxfId="14861" priority="24083">
      <formula>$I1717=0</formula>
    </cfRule>
  </conditionalFormatting>
  <conditionalFormatting sqref="D1717:E1717">
    <cfRule type="cellIs" dxfId="14860" priority="24081" operator="lessThan">
      <formula>0</formula>
    </cfRule>
    <cfRule type="cellIs" dxfId="14859" priority="24082" operator="lessThan">
      <formula>0</formula>
    </cfRule>
  </conditionalFormatting>
  <conditionalFormatting sqref="F1717">
    <cfRule type="expression" dxfId="14858" priority="24080">
      <formula>$I1717=0</formula>
    </cfRule>
  </conditionalFormatting>
  <conditionalFormatting sqref="G1717:H1717">
    <cfRule type="cellIs" dxfId="14857" priority="24077" operator="lessThan">
      <formula>0</formula>
    </cfRule>
    <cfRule type="cellIs" dxfId="14856" priority="24078" operator="lessThan">
      <formula>0</formula>
    </cfRule>
  </conditionalFormatting>
  <conditionalFormatting sqref="I1717">
    <cfRule type="expression" dxfId="14855" priority="24076">
      <formula>$I1717=0</formula>
    </cfRule>
  </conditionalFormatting>
  <conditionalFormatting sqref="J1717">
    <cfRule type="expression" dxfId="14854" priority="24075">
      <formula>$I1717=0</formula>
    </cfRule>
  </conditionalFormatting>
  <conditionalFormatting sqref="K1717">
    <cfRule type="expression" dxfId="14853" priority="24072">
      <formula>$I1717=0</formula>
    </cfRule>
  </conditionalFormatting>
  <conditionalFormatting sqref="M1717">
    <cfRule type="expression" dxfId="14852" priority="24068">
      <formula>$I1717=0</formula>
    </cfRule>
  </conditionalFormatting>
  <conditionalFormatting sqref="N1717:P1717">
    <cfRule type="expression" dxfId="14851" priority="24067">
      <formula>$I1717=0</formula>
    </cfRule>
  </conditionalFormatting>
  <conditionalFormatting sqref="O1717:P1717">
    <cfRule type="cellIs" dxfId="14850" priority="24065" operator="lessThan">
      <formula>0</formula>
    </cfRule>
    <cfRule type="cellIs" dxfId="14849" priority="24066" operator="lessThan">
      <formula>0</formula>
    </cfRule>
  </conditionalFormatting>
  <conditionalFormatting sqref="Q1717">
    <cfRule type="expression" dxfId="14848" priority="24064">
      <formula>$I1717=0</formula>
    </cfRule>
  </conditionalFormatting>
  <conditionalFormatting sqref="R1717:T1717">
    <cfRule type="expression" dxfId="14847" priority="24063">
      <formula>$I1717=0</formula>
    </cfRule>
  </conditionalFormatting>
  <conditionalFormatting sqref="S1717:T1717">
    <cfRule type="cellIs" dxfId="14846" priority="24061" operator="lessThan">
      <formula>0</formula>
    </cfRule>
    <cfRule type="cellIs" dxfId="14845" priority="24062" operator="lessThan">
      <formula>0</formula>
    </cfRule>
  </conditionalFormatting>
  <conditionalFormatting sqref="U1717">
    <cfRule type="expression" dxfId="14844" priority="24060">
      <formula>$I1717=0</formula>
    </cfRule>
  </conditionalFormatting>
  <conditionalFormatting sqref="B1718">
    <cfRule type="expression" dxfId="14843" priority="24059">
      <formula>$I1718=0</formula>
    </cfRule>
  </conditionalFormatting>
  <conditionalFormatting sqref="F1718">
    <cfRule type="expression" dxfId="14842" priority="24058">
      <formula>$I1718=0</formula>
    </cfRule>
  </conditionalFormatting>
  <conditionalFormatting sqref="I1718">
    <cfRule type="expression" dxfId="14841" priority="24057">
      <formula>$I1718=0</formula>
    </cfRule>
  </conditionalFormatting>
  <conditionalFormatting sqref="K1718">
    <cfRule type="expression" dxfId="14840" priority="24056">
      <formula>$I1718=0</formula>
    </cfRule>
  </conditionalFormatting>
  <conditionalFormatting sqref="M1718">
    <cfRule type="expression" dxfId="14839" priority="24055">
      <formula>$I1718=0</formula>
    </cfRule>
  </conditionalFormatting>
  <conditionalFormatting sqref="Q1718">
    <cfRule type="expression" dxfId="14838" priority="24054">
      <formula>$I1718=0</formula>
    </cfRule>
  </conditionalFormatting>
  <conditionalFormatting sqref="U1718">
    <cfRule type="expression" dxfId="14837" priority="24053">
      <formula>$I1718=0</formula>
    </cfRule>
  </conditionalFormatting>
  <conditionalFormatting sqref="B1719">
    <cfRule type="expression" dxfId="14836" priority="24049">
      <formula>$I1719=0</formula>
    </cfRule>
  </conditionalFormatting>
  <conditionalFormatting sqref="C1719:E1719">
    <cfRule type="expression" dxfId="14835" priority="24048">
      <formula>$I1719=0</formula>
    </cfRule>
  </conditionalFormatting>
  <conditionalFormatting sqref="D1719:E1719">
    <cfRule type="cellIs" dxfId="14834" priority="24046" operator="lessThan">
      <formula>0</formula>
    </cfRule>
    <cfRule type="cellIs" dxfId="14833" priority="24047" operator="lessThan">
      <formula>0</formula>
    </cfRule>
  </conditionalFormatting>
  <conditionalFormatting sqref="F1719">
    <cfRule type="expression" dxfId="14832" priority="24045">
      <formula>$I1719=0</formula>
    </cfRule>
  </conditionalFormatting>
  <conditionalFormatting sqref="G1719:H1719">
    <cfRule type="cellIs" dxfId="14831" priority="24042" operator="lessThan">
      <formula>0</formula>
    </cfRule>
    <cfRule type="cellIs" dxfId="14830" priority="24043" operator="lessThan">
      <formula>0</formula>
    </cfRule>
  </conditionalFormatting>
  <conditionalFormatting sqref="I1719">
    <cfRule type="expression" dxfId="14829" priority="24041">
      <formula>$I1719=0</formula>
    </cfRule>
  </conditionalFormatting>
  <conditionalFormatting sqref="J1719">
    <cfRule type="expression" dxfId="14828" priority="24040">
      <formula>$I1719=0</formula>
    </cfRule>
  </conditionalFormatting>
  <conditionalFormatting sqref="K1719">
    <cfRule type="expression" dxfId="14827" priority="24037">
      <formula>$I1719=0</formula>
    </cfRule>
  </conditionalFormatting>
  <conditionalFormatting sqref="M1719">
    <cfRule type="expression" dxfId="14826" priority="24033">
      <formula>$I1719=0</formula>
    </cfRule>
  </conditionalFormatting>
  <conditionalFormatting sqref="N1719:P1719">
    <cfRule type="expression" dxfId="14825" priority="24032">
      <formula>$I1719=0</formula>
    </cfRule>
  </conditionalFormatting>
  <conditionalFormatting sqref="O1719:P1719">
    <cfRule type="cellIs" dxfId="14824" priority="24030" operator="lessThan">
      <formula>0</formula>
    </cfRule>
    <cfRule type="cellIs" dxfId="14823" priority="24031" operator="lessThan">
      <formula>0</formula>
    </cfRule>
  </conditionalFormatting>
  <conditionalFormatting sqref="Q1719">
    <cfRule type="expression" dxfId="14822" priority="24029">
      <formula>$I1719=0</formula>
    </cfRule>
  </conditionalFormatting>
  <conditionalFormatting sqref="R1719:T1719">
    <cfRule type="expression" dxfId="14821" priority="24028">
      <formula>$I1719=0</formula>
    </cfRule>
  </conditionalFormatting>
  <conditionalFormatting sqref="S1719:T1719">
    <cfRule type="cellIs" dxfId="14820" priority="24026" operator="lessThan">
      <formula>0</formula>
    </cfRule>
    <cfRule type="cellIs" dxfId="14819" priority="24027" operator="lessThan">
      <formula>0</formula>
    </cfRule>
  </conditionalFormatting>
  <conditionalFormatting sqref="U1719">
    <cfRule type="expression" dxfId="14818" priority="24025">
      <formula>$I1719=0</formula>
    </cfRule>
  </conditionalFormatting>
  <conditionalFormatting sqref="B1720">
    <cfRule type="expression" dxfId="14817" priority="24024">
      <formula>$I1720=0</formula>
    </cfRule>
  </conditionalFormatting>
  <conditionalFormatting sqref="F1720">
    <cfRule type="expression" dxfId="14816" priority="24023">
      <formula>$I1720=0</formula>
    </cfRule>
  </conditionalFormatting>
  <conditionalFormatting sqref="I1720">
    <cfRule type="expression" dxfId="14815" priority="24022">
      <formula>$I1720=0</formula>
    </cfRule>
  </conditionalFormatting>
  <conditionalFormatting sqref="K1720">
    <cfRule type="expression" dxfId="14814" priority="24021">
      <formula>$I1720=0</formula>
    </cfRule>
  </conditionalFormatting>
  <conditionalFormatting sqref="M1720">
    <cfRule type="expression" dxfId="14813" priority="24020">
      <formula>$I1720=0</formula>
    </cfRule>
  </conditionalFormatting>
  <conditionalFormatting sqref="Q1720">
    <cfRule type="expression" dxfId="14812" priority="24019">
      <formula>$I1720=0</formula>
    </cfRule>
  </conditionalFormatting>
  <conditionalFormatting sqref="U1720">
    <cfRule type="expression" dxfId="14811" priority="24018">
      <formula>$I1720=0</formula>
    </cfRule>
  </conditionalFormatting>
  <conditionalFormatting sqref="B1721">
    <cfRule type="expression" dxfId="14810" priority="24014">
      <formula>$I1721=0</formula>
    </cfRule>
  </conditionalFormatting>
  <conditionalFormatting sqref="C1721:E1721">
    <cfRule type="expression" dxfId="14809" priority="24013">
      <formula>$I1721=0</formula>
    </cfRule>
  </conditionalFormatting>
  <conditionalFormatting sqref="D1721:E1721">
    <cfRule type="cellIs" dxfId="14808" priority="24011" operator="lessThan">
      <formula>0</formula>
    </cfRule>
    <cfRule type="cellIs" dxfId="14807" priority="24012" operator="lessThan">
      <formula>0</formula>
    </cfRule>
  </conditionalFormatting>
  <conditionalFormatting sqref="F1721">
    <cfRule type="expression" dxfId="14806" priority="24010">
      <formula>$I1721=0</formula>
    </cfRule>
  </conditionalFormatting>
  <conditionalFormatting sqref="G1721:H1721">
    <cfRule type="cellIs" dxfId="14805" priority="24007" operator="lessThan">
      <formula>0</formula>
    </cfRule>
    <cfRule type="cellIs" dxfId="14804" priority="24008" operator="lessThan">
      <formula>0</formula>
    </cfRule>
  </conditionalFormatting>
  <conditionalFormatting sqref="I1721">
    <cfRule type="expression" dxfId="14803" priority="24006">
      <formula>$I1721=0</formula>
    </cfRule>
  </conditionalFormatting>
  <conditionalFormatting sqref="J1721">
    <cfRule type="expression" dxfId="14802" priority="24005">
      <formula>$I1721=0</formula>
    </cfRule>
  </conditionalFormatting>
  <conditionalFormatting sqref="K1721">
    <cfRule type="expression" dxfId="14801" priority="24002">
      <formula>$I1721=0</formula>
    </cfRule>
  </conditionalFormatting>
  <conditionalFormatting sqref="M1721">
    <cfRule type="expression" dxfId="14800" priority="23998">
      <formula>$I1721=0</formula>
    </cfRule>
  </conditionalFormatting>
  <conditionalFormatting sqref="N1721:P1721">
    <cfRule type="expression" dxfId="14799" priority="23997">
      <formula>$I1721=0</formula>
    </cfRule>
  </conditionalFormatting>
  <conditionalFormatting sqref="O1721:P1721">
    <cfRule type="cellIs" dxfId="14798" priority="23995" operator="lessThan">
      <formula>0</formula>
    </cfRule>
    <cfRule type="cellIs" dxfId="14797" priority="23996" operator="lessThan">
      <formula>0</formula>
    </cfRule>
  </conditionalFormatting>
  <conditionalFormatting sqref="Q1721">
    <cfRule type="expression" dxfId="14796" priority="23994">
      <formula>$I1721=0</formula>
    </cfRule>
  </conditionalFormatting>
  <conditionalFormatting sqref="R1721:T1721">
    <cfRule type="expression" dxfId="14795" priority="23993">
      <formula>$I1721=0</formula>
    </cfRule>
  </conditionalFormatting>
  <conditionalFormatting sqref="S1721:T1721">
    <cfRule type="cellIs" dxfId="14794" priority="23991" operator="lessThan">
      <formula>0</formula>
    </cfRule>
    <cfRule type="cellIs" dxfId="14793" priority="23992" operator="lessThan">
      <formula>0</formula>
    </cfRule>
  </conditionalFormatting>
  <conditionalFormatting sqref="U1721">
    <cfRule type="expression" dxfId="14792" priority="23990">
      <formula>$I1721=0</formula>
    </cfRule>
  </conditionalFormatting>
  <conditionalFormatting sqref="B1722">
    <cfRule type="expression" dxfId="14791" priority="23989">
      <formula>$I1722=0</formula>
    </cfRule>
  </conditionalFormatting>
  <conditionalFormatting sqref="F1722">
    <cfRule type="expression" dxfId="14790" priority="23988">
      <formula>$I1722=0</formula>
    </cfRule>
  </conditionalFormatting>
  <conditionalFormatting sqref="I1722">
    <cfRule type="expression" dxfId="14789" priority="23987">
      <formula>$I1722=0</formula>
    </cfRule>
  </conditionalFormatting>
  <conditionalFormatting sqref="K1722">
    <cfRule type="expression" dxfId="14788" priority="23986">
      <formula>$I1722=0</formula>
    </cfRule>
  </conditionalFormatting>
  <conditionalFormatting sqref="M1722">
    <cfRule type="expression" dxfId="14787" priority="23985">
      <formula>$I1722=0</formula>
    </cfRule>
  </conditionalFormatting>
  <conditionalFormatting sqref="Q1722">
    <cfRule type="expression" dxfId="14786" priority="23984">
      <formula>$I1722=0</formula>
    </cfRule>
  </conditionalFormatting>
  <conditionalFormatting sqref="U1722">
    <cfRule type="expression" dxfId="14785" priority="23983">
      <formula>$I1722=0</formula>
    </cfRule>
  </conditionalFormatting>
  <conditionalFormatting sqref="B1723">
    <cfRule type="expression" dxfId="14784" priority="23979">
      <formula>$I1723=0</formula>
    </cfRule>
  </conditionalFormatting>
  <conditionalFormatting sqref="C1723:E1723">
    <cfRule type="expression" dxfId="14783" priority="23978">
      <formula>$I1723=0</formula>
    </cfRule>
  </conditionalFormatting>
  <conditionalFormatting sqref="D1723:E1723">
    <cfRule type="cellIs" dxfId="14782" priority="23976" operator="lessThan">
      <formula>0</formula>
    </cfRule>
    <cfRule type="cellIs" dxfId="14781" priority="23977" operator="lessThan">
      <formula>0</formula>
    </cfRule>
  </conditionalFormatting>
  <conditionalFormatting sqref="F1723">
    <cfRule type="expression" dxfId="14780" priority="23975">
      <formula>$I1723=0</formula>
    </cfRule>
  </conditionalFormatting>
  <conditionalFormatting sqref="G1723:H1723">
    <cfRule type="cellIs" dxfId="14779" priority="23972" operator="lessThan">
      <formula>0</formula>
    </cfRule>
    <cfRule type="cellIs" dxfId="14778" priority="23973" operator="lessThan">
      <formula>0</formula>
    </cfRule>
  </conditionalFormatting>
  <conditionalFormatting sqref="I1723">
    <cfRule type="expression" dxfId="14777" priority="23971">
      <formula>$I1723=0</formula>
    </cfRule>
  </conditionalFormatting>
  <conditionalFormatting sqref="J1723">
    <cfRule type="expression" dxfId="14776" priority="23970">
      <formula>$I1723=0</formula>
    </cfRule>
  </conditionalFormatting>
  <conditionalFormatting sqref="K1723">
    <cfRule type="expression" dxfId="14775" priority="23967">
      <formula>$I1723=0</formula>
    </cfRule>
  </conditionalFormatting>
  <conditionalFormatting sqref="M1723">
    <cfRule type="expression" dxfId="14774" priority="23963">
      <formula>$I1723=0</formula>
    </cfRule>
  </conditionalFormatting>
  <conditionalFormatting sqref="N1723:P1723">
    <cfRule type="expression" dxfId="14773" priority="23962">
      <formula>$I1723=0</formula>
    </cfRule>
  </conditionalFormatting>
  <conditionalFormatting sqref="O1723:P1723">
    <cfRule type="cellIs" dxfId="14772" priority="23960" operator="lessThan">
      <formula>0</formula>
    </cfRule>
    <cfRule type="cellIs" dxfId="14771" priority="23961" operator="lessThan">
      <formula>0</formula>
    </cfRule>
  </conditionalFormatting>
  <conditionalFormatting sqref="Q1723">
    <cfRule type="expression" dxfId="14770" priority="23959">
      <formula>$I1723=0</formula>
    </cfRule>
  </conditionalFormatting>
  <conditionalFormatting sqref="R1723:T1723">
    <cfRule type="expression" dxfId="14769" priority="23958">
      <formula>$I1723=0</formula>
    </cfRule>
  </conditionalFormatting>
  <conditionalFormatting sqref="S1723:T1723">
    <cfRule type="cellIs" dxfId="14768" priority="23956" operator="lessThan">
      <formula>0</formula>
    </cfRule>
    <cfRule type="cellIs" dxfId="14767" priority="23957" operator="lessThan">
      <formula>0</formula>
    </cfRule>
  </conditionalFormatting>
  <conditionalFormatting sqref="U1723">
    <cfRule type="expression" dxfId="14766" priority="23955">
      <formula>$I1723=0</formula>
    </cfRule>
  </conditionalFormatting>
  <conditionalFormatting sqref="B1724">
    <cfRule type="expression" dxfId="14765" priority="23954">
      <formula>$I1724=0</formula>
    </cfRule>
  </conditionalFormatting>
  <conditionalFormatting sqref="F1724">
    <cfRule type="expression" dxfId="14764" priority="23953">
      <formula>$I1724=0</formula>
    </cfRule>
  </conditionalFormatting>
  <conditionalFormatting sqref="I1724">
    <cfRule type="expression" dxfId="14763" priority="23952">
      <formula>$I1724=0</formula>
    </cfRule>
  </conditionalFormatting>
  <conditionalFormatting sqref="K1724">
    <cfRule type="expression" dxfId="14762" priority="23951">
      <formula>$I1724=0</formula>
    </cfRule>
  </conditionalFormatting>
  <conditionalFormatting sqref="M1724">
    <cfRule type="expression" dxfId="14761" priority="23950">
      <formula>$I1724=0</formula>
    </cfRule>
  </conditionalFormatting>
  <conditionalFormatting sqref="Q1724">
    <cfRule type="expression" dxfId="14760" priority="23949">
      <formula>$I1724=0</formula>
    </cfRule>
  </conditionalFormatting>
  <conditionalFormatting sqref="U1724">
    <cfRule type="expression" dxfId="14759" priority="23948">
      <formula>$I1724=0</formula>
    </cfRule>
  </conditionalFormatting>
  <conditionalFormatting sqref="B1725">
    <cfRule type="expression" dxfId="14758" priority="23944">
      <formula>$I1725=0</formula>
    </cfRule>
  </conditionalFormatting>
  <conditionalFormatting sqref="C1725:E1725">
    <cfRule type="expression" dxfId="14757" priority="23943">
      <formula>$I1725=0</formula>
    </cfRule>
  </conditionalFormatting>
  <conditionalFormatting sqref="D1725:E1725">
    <cfRule type="cellIs" dxfId="14756" priority="23941" operator="lessThan">
      <formula>0</formula>
    </cfRule>
    <cfRule type="cellIs" dxfId="14755" priority="23942" operator="lessThan">
      <formula>0</formula>
    </cfRule>
  </conditionalFormatting>
  <conditionalFormatting sqref="F1725">
    <cfRule type="expression" dxfId="14754" priority="23940">
      <formula>$I1725=0</formula>
    </cfRule>
  </conditionalFormatting>
  <conditionalFormatting sqref="G1725:H1725">
    <cfRule type="cellIs" dxfId="14753" priority="23937" operator="lessThan">
      <formula>0</formula>
    </cfRule>
    <cfRule type="cellIs" dxfId="14752" priority="23938" operator="lessThan">
      <formula>0</formula>
    </cfRule>
  </conditionalFormatting>
  <conditionalFormatting sqref="I1725">
    <cfRule type="expression" dxfId="14751" priority="23936">
      <formula>$I1725=0</formula>
    </cfRule>
  </conditionalFormatting>
  <conditionalFormatting sqref="J1725">
    <cfRule type="expression" dxfId="14750" priority="23935">
      <formula>$I1725=0</formula>
    </cfRule>
  </conditionalFormatting>
  <conditionalFormatting sqref="K1725">
    <cfRule type="expression" dxfId="14749" priority="23932">
      <formula>$I1725=0</formula>
    </cfRule>
  </conditionalFormatting>
  <conditionalFormatting sqref="M1725">
    <cfRule type="expression" dxfId="14748" priority="23928">
      <formula>$I1725=0</formula>
    </cfRule>
  </conditionalFormatting>
  <conditionalFormatting sqref="N1725:P1725">
    <cfRule type="expression" dxfId="14747" priority="23927">
      <formula>$I1725=0</formula>
    </cfRule>
  </conditionalFormatting>
  <conditionalFormatting sqref="O1725:P1725">
    <cfRule type="cellIs" dxfId="14746" priority="23925" operator="lessThan">
      <formula>0</formula>
    </cfRule>
    <cfRule type="cellIs" dxfId="14745" priority="23926" operator="lessThan">
      <formula>0</formula>
    </cfRule>
  </conditionalFormatting>
  <conditionalFormatting sqref="Q1725">
    <cfRule type="expression" dxfId="14744" priority="23924">
      <formula>$I1725=0</formula>
    </cfRule>
  </conditionalFormatting>
  <conditionalFormatting sqref="R1725:T1725">
    <cfRule type="expression" dxfId="14743" priority="23923">
      <formula>$I1725=0</formula>
    </cfRule>
  </conditionalFormatting>
  <conditionalFormatting sqref="S1725:T1725">
    <cfRule type="cellIs" dxfId="14742" priority="23921" operator="lessThan">
      <formula>0</formula>
    </cfRule>
    <cfRule type="cellIs" dxfId="14741" priority="23922" operator="lessThan">
      <formula>0</formula>
    </cfRule>
  </conditionalFormatting>
  <conditionalFormatting sqref="U1725">
    <cfRule type="expression" dxfId="14740" priority="23920">
      <formula>$I1725=0</formula>
    </cfRule>
  </conditionalFormatting>
  <conditionalFormatting sqref="B1726">
    <cfRule type="expression" dxfId="14739" priority="23919">
      <formula>$I1726=0</formula>
    </cfRule>
  </conditionalFormatting>
  <conditionalFormatting sqref="F1726">
    <cfRule type="expression" dxfId="14738" priority="23918">
      <formula>$I1726=0</formula>
    </cfRule>
  </conditionalFormatting>
  <conditionalFormatting sqref="I1726">
    <cfRule type="expression" dxfId="14737" priority="23917">
      <formula>$I1726=0</formula>
    </cfRule>
  </conditionalFormatting>
  <conditionalFormatting sqref="K1726">
    <cfRule type="expression" dxfId="14736" priority="23916">
      <formula>$I1726=0</formula>
    </cfRule>
  </conditionalFormatting>
  <conditionalFormatting sqref="M1726">
    <cfRule type="expression" dxfId="14735" priority="23915">
      <formula>$I1726=0</formula>
    </cfRule>
  </conditionalFormatting>
  <conditionalFormatting sqref="Q1726">
    <cfRule type="expression" dxfId="14734" priority="23914">
      <formula>$I1726=0</formula>
    </cfRule>
  </conditionalFormatting>
  <conditionalFormatting sqref="U1726">
    <cfRule type="expression" dxfId="14733" priority="23913">
      <formula>$I1726=0</formula>
    </cfRule>
  </conditionalFormatting>
  <conditionalFormatting sqref="B1727">
    <cfRule type="expression" dxfId="14732" priority="23909">
      <formula>$I1727=0</formula>
    </cfRule>
  </conditionalFormatting>
  <conditionalFormatting sqref="C1727:E1727">
    <cfRule type="expression" dxfId="14731" priority="23908">
      <formula>$I1727=0</formula>
    </cfRule>
  </conditionalFormatting>
  <conditionalFormatting sqref="D1727:E1727">
    <cfRule type="cellIs" dxfId="14730" priority="23906" operator="lessThan">
      <formula>0</formula>
    </cfRule>
    <cfRule type="cellIs" dxfId="14729" priority="23907" operator="lessThan">
      <formula>0</formula>
    </cfRule>
  </conditionalFormatting>
  <conditionalFormatting sqref="F1727">
    <cfRule type="expression" dxfId="14728" priority="23905">
      <formula>$I1727=0</formula>
    </cfRule>
  </conditionalFormatting>
  <conditionalFormatting sqref="G1727:H1727">
    <cfRule type="cellIs" dxfId="14727" priority="23902" operator="lessThan">
      <formula>0</formula>
    </cfRule>
    <cfRule type="cellIs" dxfId="14726" priority="23903" operator="lessThan">
      <formula>0</formula>
    </cfRule>
  </conditionalFormatting>
  <conditionalFormatting sqref="I1727">
    <cfRule type="expression" dxfId="14725" priority="23901">
      <formula>$I1727=0</formula>
    </cfRule>
  </conditionalFormatting>
  <conditionalFormatting sqref="J1727">
    <cfRule type="expression" dxfId="14724" priority="23900">
      <formula>$I1727=0</formula>
    </cfRule>
  </conditionalFormatting>
  <conditionalFormatting sqref="K1727">
    <cfRule type="expression" dxfId="14723" priority="23897">
      <formula>$I1727=0</formula>
    </cfRule>
  </conditionalFormatting>
  <conditionalFormatting sqref="M1727">
    <cfRule type="expression" dxfId="14722" priority="23893">
      <formula>$I1727=0</formula>
    </cfRule>
  </conditionalFormatting>
  <conditionalFormatting sqref="N1727:P1727">
    <cfRule type="expression" dxfId="14721" priority="23892">
      <formula>$I1727=0</formula>
    </cfRule>
  </conditionalFormatting>
  <conditionalFormatting sqref="O1727:P1727">
    <cfRule type="cellIs" dxfId="14720" priority="23890" operator="lessThan">
      <formula>0</formula>
    </cfRule>
    <cfRule type="cellIs" dxfId="14719" priority="23891" operator="lessThan">
      <formula>0</formula>
    </cfRule>
  </conditionalFormatting>
  <conditionalFormatting sqref="Q1727">
    <cfRule type="expression" dxfId="14718" priority="23889">
      <formula>$I1727=0</formula>
    </cfRule>
  </conditionalFormatting>
  <conditionalFormatting sqref="R1727:T1727">
    <cfRule type="expression" dxfId="14717" priority="23888">
      <formula>$I1727=0</formula>
    </cfRule>
  </conditionalFormatting>
  <conditionalFormatting sqref="S1727:T1727">
    <cfRule type="cellIs" dxfId="14716" priority="23886" operator="lessThan">
      <formula>0</formula>
    </cfRule>
    <cfRule type="cellIs" dxfId="14715" priority="23887" operator="lessThan">
      <formula>0</formula>
    </cfRule>
  </conditionalFormatting>
  <conditionalFormatting sqref="U1727">
    <cfRule type="expression" dxfId="14714" priority="23885">
      <formula>$I1727=0</formula>
    </cfRule>
  </conditionalFormatting>
  <conditionalFormatting sqref="B1728">
    <cfRule type="expression" dxfId="14713" priority="23884">
      <formula>$I1728=0</formula>
    </cfRule>
  </conditionalFormatting>
  <conditionalFormatting sqref="F1728">
    <cfRule type="expression" dxfId="14712" priority="23883">
      <formula>$I1728=0</formula>
    </cfRule>
  </conditionalFormatting>
  <conditionalFormatting sqref="I1728">
    <cfRule type="expression" dxfId="14711" priority="23882">
      <formula>$I1728=0</formula>
    </cfRule>
  </conditionalFormatting>
  <conditionalFormatting sqref="K1728">
    <cfRule type="expression" dxfId="14710" priority="23881">
      <formula>$I1728=0</formula>
    </cfRule>
  </conditionalFormatting>
  <conditionalFormatting sqref="M1728">
    <cfRule type="expression" dxfId="14709" priority="23880">
      <formula>$I1728=0</formula>
    </cfRule>
  </conditionalFormatting>
  <conditionalFormatting sqref="Q1728">
    <cfRule type="expression" dxfId="14708" priority="23879">
      <formula>$I1728=0</formula>
    </cfRule>
  </conditionalFormatting>
  <conditionalFormatting sqref="U1728">
    <cfRule type="expression" dxfId="14707" priority="23878">
      <formula>$I1728=0</formula>
    </cfRule>
  </conditionalFormatting>
  <conditionalFormatting sqref="B1729">
    <cfRule type="expression" dxfId="14706" priority="23874">
      <formula>$I1729=0</formula>
    </cfRule>
  </conditionalFormatting>
  <conditionalFormatting sqref="C1729:E1729">
    <cfRule type="expression" dxfId="14705" priority="23873">
      <formula>$I1729=0</formula>
    </cfRule>
  </conditionalFormatting>
  <conditionalFormatting sqref="D1729:E1729">
    <cfRule type="cellIs" dxfId="14704" priority="23871" operator="lessThan">
      <formula>0</formula>
    </cfRule>
    <cfRule type="cellIs" dxfId="14703" priority="23872" operator="lessThan">
      <formula>0</formula>
    </cfRule>
  </conditionalFormatting>
  <conditionalFormatting sqref="F1729">
    <cfRule type="expression" dxfId="14702" priority="23870">
      <formula>$I1729=0</formula>
    </cfRule>
  </conditionalFormatting>
  <conditionalFormatting sqref="G1729:H1729">
    <cfRule type="cellIs" dxfId="14701" priority="23867" operator="lessThan">
      <formula>0</formula>
    </cfRule>
    <cfRule type="cellIs" dxfId="14700" priority="23868" operator="lessThan">
      <formula>0</formula>
    </cfRule>
  </conditionalFormatting>
  <conditionalFormatting sqref="I1729">
    <cfRule type="expression" dxfId="14699" priority="23866">
      <formula>$I1729=0</formula>
    </cfRule>
  </conditionalFormatting>
  <conditionalFormatting sqref="J1729">
    <cfRule type="expression" dxfId="14698" priority="23865">
      <formula>$I1729=0</formula>
    </cfRule>
  </conditionalFormatting>
  <conditionalFormatting sqref="K1729">
    <cfRule type="expression" dxfId="14697" priority="23862">
      <formula>$I1729=0</formula>
    </cfRule>
  </conditionalFormatting>
  <conditionalFormatting sqref="M1729">
    <cfRule type="expression" dxfId="14696" priority="23858">
      <formula>$I1729=0</formula>
    </cfRule>
  </conditionalFormatting>
  <conditionalFormatting sqref="N1729:P1729">
    <cfRule type="expression" dxfId="14695" priority="23857">
      <formula>$I1729=0</formula>
    </cfRule>
  </conditionalFormatting>
  <conditionalFormatting sqref="O1729:P1729">
    <cfRule type="cellIs" dxfId="14694" priority="23855" operator="lessThan">
      <formula>0</formula>
    </cfRule>
    <cfRule type="cellIs" dxfId="14693" priority="23856" operator="lessThan">
      <formula>0</formula>
    </cfRule>
  </conditionalFormatting>
  <conditionalFormatting sqref="Q1729">
    <cfRule type="expression" dxfId="14692" priority="23854">
      <formula>$I1729=0</formula>
    </cfRule>
  </conditionalFormatting>
  <conditionalFormatting sqref="R1729:T1729">
    <cfRule type="expression" dxfId="14691" priority="23853">
      <formula>$I1729=0</formula>
    </cfRule>
  </conditionalFormatting>
  <conditionalFormatting sqref="S1729:T1729">
    <cfRule type="cellIs" dxfId="14690" priority="23851" operator="lessThan">
      <formula>0</formula>
    </cfRule>
    <cfRule type="cellIs" dxfId="14689" priority="23852" operator="lessThan">
      <formula>0</formula>
    </cfRule>
  </conditionalFormatting>
  <conditionalFormatting sqref="U1729">
    <cfRule type="expression" dxfId="14688" priority="23850">
      <formula>$I1729=0</formula>
    </cfRule>
  </conditionalFormatting>
  <conditionalFormatting sqref="B1730">
    <cfRule type="expression" dxfId="14687" priority="23849">
      <formula>$I1730=0</formula>
    </cfRule>
  </conditionalFormatting>
  <conditionalFormatting sqref="F1730">
    <cfRule type="expression" dxfId="14686" priority="23848">
      <formula>$I1730=0</formula>
    </cfRule>
  </conditionalFormatting>
  <conditionalFormatting sqref="I1730">
    <cfRule type="expression" dxfId="14685" priority="23847">
      <formula>$I1730=0</formula>
    </cfRule>
  </conditionalFormatting>
  <conditionalFormatting sqref="K1730">
    <cfRule type="expression" dxfId="14684" priority="23846">
      <formula>$I1730=0</formula>
    </cfRule>
  </conditionalFormatting>
  <conditionalFormatting sqref="M1730">
    <cfRule type="expression" dxfId="14683" priority="23845">
      <formula>$I1730=0</formula>
    </cfRule>
  </conditionalFormatting>
  <conditionalFormatting sqref="Q1730">
    <cfRule type="expression" dxfId="14682" priority="23844">
      <formula>$I1730=0</formula>
    </cfRule>
  </conditionalFormatting>
  <conditionalFormatting sqref="U1730">
    <cfRule type="expression" dxfId="14681" priority="23843">
      <formula>$I1730=0</formula>
    </cfRule>
  </conditionalFormatting>
  <conditionalFormatting sqref="B1731">
    <cfRule type="expression" dxfId="14680" priority="23839">
      <formula>$I1731=0</formula>
    </cfRule>
  </conditionalFormatting>
  <conditionalFormatting sqref="C1731:E1731">
    <cfRule type="expression" dxfId="14679" priority="23838">
      <formula>$I1731=0</formula>
    </cfRule>
  </conditionalFormatting>
  <conditionalFormatting sqref="D1731:E1731">
    <cfRule type="cellIs" dxfId="14678" priority="23836" operator="lessThan">
      <formula>0</formula>
    </cfRule>
    <cfRule type="cellIs" dxfId="14677" priority="23837" operator="lessThan">
      <formula>0</formula>
    </cfRule>
  </conditionalFormatting>
  <conditionalFormatting sqref="F1731">
    <cfRule type="expression" dxfId="14676" priority="23835">
      <formula>$I1731=0</formula>
    </cfRule>
  </conditionalFormatting>
  <conditionalFormatting sqref="G1731:H1731">
    <cfRule type="cellIs" dxfId="14675" priority="23832" operator="lessThan">
      <formula>0</formula>
    </cfRule>
    <cfRule type="cellIs" dxfId="14674" priority="23833" operator="lessThan">
      <formula>0</formula>
    </cfRule>
  </conditionalFormatting>
  <conditionalFormatting sqref="I1731">
    <cfRule type="expression" dxfId="14673" priority="23831">
      <formula>$I1731=0</formula>
    </cfRule>
  </conditionalFormatting>
  <conditionalFormatting sqref="J1731">
    <cfRule type="expression" dxfId="14672" priority="23830">
      <formula>$I1731=0</formula>
    </cfRule>
  </conditionalFormatting>
  <conditionalFormatting sqref="K1731">
    <cfRule type="expression" dxfId="14671" priority="23827">
      <formula>$I1731=0</formula>
    </cfRule>
  </conditionalFormatting>
  <conditionalFormatting sqref="M1731">
    <cfRule type="expression" dxfId="14670" priority="23823">
      <formula>$I1731=0</formula>
    </cfRule>
  </conditionalFormatting>
  <conditionalFormatting sqref="N1731:P1731">
    <cfRule type="expression" dxfId="14669" priority="23822">
      <formula>$I1731=0</formula>
    </cfRule>
  </conditionalFormatting>
  <conditionalFormatting sqref="O1731:P1731">
    <cfRule type="cellIs" dxfId="14668" priority="23820" operator="lessThan">
      <formula>0</formula>
    </cfRule>
    <cfRule type="cellIs" dxfId="14667" priority="23821" operator="lessThan">
      <formula>0</formula>
    </cfRule>
  </conditionalFormatting>
  <conditionalFormatting sqref="Q1731">
    <cfRule type="expression" dxfId="14666" priority="23819">
      <formula>$I1731=0</formula>
    </cfRule>
  </conditionalFormatting>
  <conditionalFormatting sqref="R1731:T1731">
    <cfRule type="expression" dxfId="14665" priority="23818">
      <formula>$I1731=0</formula>
    </cfRule>
  </conditionalFormatting>
  <conditionalFormatting sqref="S1731:T1731">
    <cfRule type="cellIs" dxfId="14664" priority="23816" operator="lessThan">
      <formula>0</formula>
    </cfRule>
    <cfRule type="cellIs" dxfId="14663" priority="23817" operator="lessThan">
      <formula>0</formula>
    </cfRule>
  </conditionalFormatting>
  <conditionalFormatting sqref="U1731">
    <cfRule type="expression" dxfId="14662" priority="23815">
      <formula>$I1731=0</formula>
    </cfRule>
  </conditionalFormatting>
  <conditionalFormatting sqref="B1732">
    <cfRule type="expression" dxfId="14661" priority="23814">
      <formula>$I1732=0</formula>
    </cfRule>
  </conditionalFormatting>
  <conditionalFormatting sqref="F1732">
    <cfRule type="expression" dxfId="14660" priority="23813">
      <formula>$I1732=0</formula>
    </cfRule>
  </conditionalFormatting>
  <conditionalFormatting sqref="I1732">
    <cfRule type="expression" dxfId="14659" priority="23812">
      <formula>$I1732=0</formula>
    </cfRule>
  </conditionalFormatting>
  <conditionalFormatting sqref="K1732">
    <cfRule type="expression" dxfId="14658" priority="23811">
      <formula>$I1732=0</formula>
    </cfRule>
  </conditionalFormatting>
  <conditionalFormatting sqref="M1732">
    <cfRule type="expression" dxfId="14657" priority="23810">
      <formula>$I1732=0</formula>
    </cfRule>
  </conditionalFormatting>
  <conditionalFormatting sqref="Q1732">
    <cfRule type="expression" dxfId="14656" priority="23809">
      <formula>$I1732=0</formula>
    </cfRule>
  </conditionalFormatting>
  <conditionalFormatting sqref="U1732">
    <cfRule type="expression" dxfId="14655" priority="23808">
      <formula>$I1732=0</formula>
    </cfRule>
  </conditionalFormatting>
  <conditionalFormatting sqref="B1733">
    <cfRule type="expression" dxfId="14654" priority="23804">
      <formula>$I1733=0</formula>
    </cfRule>
  </conditionalFormatting>
  <conditionalFormatting sqref="C1733:E1733">
    <cfRule type="expression" dxfId="14653" priority="23803">
      <formula>$I1733=0</formula>
    </cfRule>
  </conditionalFormatting>
  <conditionalFormatting sqref="D1733:E1733">
    <cfRule type="cellIs" dxfId="14652" priority="23801" operator="lessThan">
      <formula>0</formula>
    </cfRule>
    <cfRule type="cellIs" dxfId="14651" priority="23802" operator="lessThan">
      <formula>0</formula>
    </cfRule>
  </conditionalFormatting>
  <conditionalFormatting sqref="F1733">
    <cfRule type="expression" dxfId="14650" priority="23800">
      <formula>$I1733=0</formula>
    </cfRule>
  </conditionalFormatting>
  <conditionalFormatting sqref="G1733:H1733">
    <cfRule type="cellIs" dxfId="14649" priority="23797" operator="lessThan">
      <formula>0</formula>
    </cfRule>
    <cfRule type="cellIs" dxfId="14648" priority="23798" operator="lessThan">
      <formula>0</formula>
    </cfRule>
  </conditionalFormatting>
  <conditionalFormatting sqref="I1733">
    <cfRule type="expression" dxfId="14647" priority="23796">
      <formula>$I1733=0</formula>
    </cfRule>
  </conditionalFormatting>
  <conditionalFormatting sqref="J1733">
    <cfRule type="expression" dxfId="14646" priority="23795">
      <formula>$I1733=0</formula>
    </cfRule>
  </conditionalFormatting>
  <conditionalFormatting sqref="K1733">
    <cfRule type="expression" dxfId="14645" priority="23792">
      <formula>$I1733=0</formula>
    </cfRule>
  </conditionalFormatting>
  <conditionalFormatting sqref="M1733">
    <cfRule type="expression" dxfId="14644" priority="23788">
      <formula>$I1733=0</formula>
    </cfRule>
  </conditionalFormatting>
  <conditionalFormatting sqref="N1733:P1733">
    <cfRule type="expression" dxfId="14643" priority="23787">
      <formula>$I1733=0</formula>
    </cfRule>
  </conditionalFormatting>
  <conditionalFormatting sqref="O1733:P1733">
    <cfRule type="cellIs" dxfId="14642" priority="23785" operator="lessThan">
      <formula>0</formula>
    </cfRule>
    <cfRule type="cellIs" dxfId="14641" priority="23786" operator="lessThan">
      <formula>0</formula>
    </cfRule>
  </conditionalFormatting>
  <conditionalFormatting sqref="Q1733">
    <cfRule type="expression" dxfId="14640" priority="23784">
      <formula>$I1733=0</formula>
    </cfRule>
  </conditionalFormatting>
  <conditionalFormatting sqref="R1733:T1733">
    <cfRule type="expression" dxfId="14639" priority="23783">
      <formula>$I1733=0</formula>
    </cfRule>
  </conditionalFormatting>
  <conditionalFormatting sqref="S1733:T1733">
    <cfRule type="cellIs" dxfId="14638" priority="23781" operator="lessThan">
      <formula>0</formula>
    </cfRule>
    <cfRule type="cellIs" dxfId="14637" priority="23782" operator="lessThan">
      <formula>0</formula>
    </cfRule>
  </conditionalFormatting>
  <conditionalFormatting sqref="U1733">
    <cfRule type="expression" dxfId="14636" priority="23780">
      <formula>$I1733=0</formula>
    </cfRule>
  </conditionalFormatting>
  <conditionalFormatting sqref="B1734">
    <cfRule type="expression" dxfId="14635" priority="23779">
      <formula>$I1734=0</formula>
    </cfRule>
  </conditionalFormatting>
  <conditionalFormatting sqref="F1734">
    <cfRule type="expression" dxfId="14634" priority="23778">
      <formula>$I1734=0</formula>
    </cfRule>
  </conditionalFormatting>
  <conditionalFormatting sqref="I1734">
    <cfRule type="expression" dxfId="14633" priority="23777">
      <formula>$I1734=0</formula>
    </cfRule>
  </conditionalFormatting>
  <conditionalFormatting sqref="K1734">
    <cfRule type="expression" dxfId="14632" priority="23776">
      <formula>$I1734=0</formula>
    </cfRule>
  </conditionalFormatting>
  <conditionalFormatting sqref="M1734">
    <cfRule type="expression" dxfId="14631" priority="23775">
      <formula>$I1734=0</formula>
    </cfRule>
  </conditionalFormatting>
  <conditionalFormatting sqref="Q1734">
    <cfRule type="expression" dxfId="14630" priority="23774">
      <formula>$I1734=0</formula>
    </cfRule>
  </conditionalFormatting>
  <conditionalFormatting sqref="U1734">
    <cfRule type="expression" dxfId="14629" priority="23773">
      <formula>$I1734=0</formula>
    </cfRule>
  </conditionalFormatting>
  <conditionalFormatting sqref="B1735">
    <cfRule type="expression" dxfId="14628" priority="23769">
      <formula>$I1735=0</formula>
    </cfRule>
  </conditionalFormatting>
  <conditionalFormatting sqref="C1735:E1735">
    <cfRule type="expression" dxfId="14627" priority="23768">
      <formula>$I1735=0</formula>
    </cfRule>
  </conditionalFormatting>
  <conditionalFormatting sqref="D1735:E1735">
    <cfRule type="cellIs" dxfId="14626" priority="23766" operator="lessThan">
      <formula>0</formula>
    </cfRule>
    <cfRule type="cellIs" dxfId="14625" priority="23767" operator="lessThan">
      <formula>0</formula>
    </cfRule>
  </conditionalFormatting>
  <conditionalFormatting sqref="F1735">
    <cfRule type="expression" dxfId="14624" priority="23765">
      <formula>$I1735=0</formula>
    </cfRule>
  </conditionalFormatting>
  <conditionalFormatting sqref="G1735:H1735">
    <cfRule type="cellIs" dxfId="14623" priority="23762" operator="lessThan">
      <formula>0</formula>
    </cfRule>
    <cfRule type="cellIs" dxfId="14622" priority="23763" operator="lessThan">
      <formula>0</formula>
    </cfRule>
  </conditionalFormatting>
  <conditionalFormatting sqref="I1735">
    <cfRule type="expression" dxfId="14621" priority="23761">
      <formula>$I1735=0</formula>
    </cfRule>
  </conditionalFormatting>
  <conditionalFormatting sqref="J1735">
    <cfRule type="expression" dxfId="14620" priority="23760">
      <formula>$I1735=0</formula>
    </cfRule>
  </conditionalFormatting>
  <conditionalFormatting sqref="K1735">
    <cfRule type="expression" dxfId="14619" priority="23757">
      <formula>$I1735=0</formula>
    </cfRule>
  </conditionalFormatting>
  <conditionalFormatting sqref="M1735">
    <cfRule type="expression" dxfId="14618" priority="23753">
      <formula>$I1735=0</formula>
    </cfRule>
  </conditionalFormatting>
  <conditionalFormatting sqref="N1735:P1735">
    <cfRule type="expression" dxfId="14617" priority="23752">
      <formula>$I1735=0</formula>
    </cfRule>
  </conditionalFormatting>
  <conditionalFormatting sqref="O1735:P1735">
    <cfRule type="cellIs" dxfId="14616" priority="23750" operator="lessThan">
      <formula>0</formula>
    </cfRule>
    <cfRule type="cellIs" dxfId="14615" priority="23751" operator="lessThan">
      <formula>0</formula>
    </cfRule>
  </conditionalFormatting>
  <conditionalFormatting sqref="Q1735">
    <cfRule type="expression" dxfId="14614" priority="23749">
      <formula>$I1735=0</formula>
    </cfRule>
  </conditionalFormatting>
  <conditionalFormatting sqref="R1735:T1735">
    <cfRule type="expression" dxfId="14613" priority="23748">
      <formula>$I1735=0</formula>
    </cfRule>
  </conditionalFormatting>
  <conditionalFormatting sqref="S1735:T1735">
    <cfRule type="cellIs" dxfId="14612" priority="23746" operator="lessThan">
      <formula>0</formula>
    </cfRule>
    <cfRule type="cellIs" dxfId="14611" priority="23747" operator="lessThan">
      <formula>0</formula>
    </cfRule>
  </conditionalFormatting>
  <conditionalFormatting sqref="U1735">
    <cfRule type="expression" dxfId="14610" priority="23745">
      <formula>$I1735=0</formula>
    </cfRule>
  </conditionalFormatting>
  <conditionalFormatting sqref="B1736">
    <cfRule type="expression" dxfId="14609" priority="23744">
      <formula>$I1736=0</formula>
    </cfRule>
  </conditionalFormatting>
  <conditionalFormatting sqref="F1736">
    <cfRule type="expression" dxfId="14608" priority="23743">
      <formula>$I1736=0</formula>
    </cfRule>
  </conditionalFormatting>
  <conditionalFormatting sqref="I1736">
    <cfRule type="expression" dxfId="14607" priority="23742">
      <formula>$I1736=0</formula>
    </cfRule>
  </conditionalFormatting>
  <conditionalFormatting sqref="K1736">
    <cfRule type="expression" dxfId="14606" priority="23741">
      <formula>$I1736=0</formula>
    </cfRule>
  </conditionalFormatting>
  <conditionalFormatting sqref="M1736">
    <cfRule type="expression" dxfId="14605" priority="23740">
      <formula>$I1736=0</formula>
    </cfRule>
  </conditionalFormatting>
  <conditionalFormatting sqref="Q1736">
    <cfRule type="expression" dxfId="14604" priority="23739">
      <formula>$I1736=0</formula>
    </cfRule>
  </conditionalFormatting>
  <conditionalFormatting sqref="U1736">
    <cfRule type="expression" dxfId="14603" priority="23738">
      <formula>$I1736=0</formula>
    </cfRule>
  </conditionalFormatting>
  <conditionalFormatting sqref="B1737">
    <cfRule type="expression" dxfId="14602" priority="23734">
      <formula>$I1737=0</formula>
    </cfRule>
  </conditionalFormatting>
  <conditionalFormatting sqref="C1737:E1737">
    <cfRule type="expression" dxfId="14601" priority="23733">
      <formula>$I1737=0</formula>
    </cfRule>
  </conditionalFormatting>
  <conditionalFormatting sqref="D1737:E1737">
    <cfRule type="cellIs" dxfId="14600" priority="23731" operator="lessThan">
      <formula>0</formula>
    </cfRule>
    <cfRule type="cellIs" dxfId="14599" priority="23732" operator="lessThan">
      <formula>0</formula>
    </cfRule>
  </conditionalFormatting>
  <conditionalFormatting sqref="F1737">
    <cfRule type="expression" dxfId="14598" priority="23730">
      <formula>$I1737=0</formula>
    </cfRule>
  </conditionalFormatting>
  <conditionalFormatting sqref="G1737:H1737">
    <cfRule type="cellIs" dxfId="14597" priority="23727" operator="lessThan">
      <formula>0</formula>
    </cfRule>
    <cfRule type="cellIs" dxfId="14596" priority="23728" operator="lessThan">
      <formula>0</formula>
    </cfRule>
  </conditionalFormatting>
  <conditionalFormatting sqref="I1737">
    <cfRule type="expression" dxfId="14595" priority="23726">
      <formula>$I1737=0</formula>
    </cfRule>
  </conditionalFormatting>
  <conditionalFormatting sqref="J1737">
    <cfRule type="expression" dxfId="14594" priority="23725">
      <formula>$I1737=0</formula>
    </cfRule>
  </conditionalFormatting>
  <conditionalFormatting sqref="K1737">
    <cfRule type="expression" dxfId="14593" priority="23722">
      <formula>$I1737=0</formula>
    </cfRule>
  </conditionalFormatting>
  <conditionalFormatting sqref="M1737">
    <cfRule type="expression" dxfId="14592" priority="23718">
      <formula>$I1737=0</formula>
    </cfRule>
  </conditionalFormatting>
  <conditionalFormatting sqref="N1737:P1737">
    <cfRule type="expression" dxfId="14591" priority="23717">
      <formula>$I1737=0</formula>
    </cfRule>
  </conditionalFormatting>
  <conditionalFormatting sqref="O1737:P1737">
    <cfRule type="cellIs" dxfId="14590" priority="23715" operator="lessThan">
      <formula>0</formula>
    </cfRule>
    <cfRule type="cellIs" dxfId="14589" priority="23716" operator="lessThan">
      <formula>0</formula>
    </cfRule>
  </conditionalFormatting>
  <conditionalFormatting sqref="Q1737">
    <cfRule type="expression" dxfId="14588" priority="23714">
      <formula>$I1737=0</formula>
    </cfRule>
  </conditionalFormatting>
  <conditionalFormatting sqref="R1737:T1737">
    <cfRule type="expression" dxfId="14587" priority="23713">
      <formula>$I1737=0</formula>
    </cfRule>
  </conditionalFormatting>
  <conditionalFormatting sqref="S1737:T1737">
    <cfRule type="cellIs" dxfId="14586" priority="23711" operator="lessThan">
      <formula>0</formula>
    </cfRule>
    <cfRule type="cellIs" dxfId="14585" priority="23712" operator="lessThan">
      <formula>0</formula>
    </cfRule>
  </conditionalFormatting>
  <conditionalFormatting sqref="U1737">
    <cfRule type="expression" dxfId="14584" priority="23710">
      <formula>$I1737=0</formula>
    </cfRule>
  </conditionalFormatting>
  <conditionalFormatting sqref="B1738">
    <cfRule type="expression" dxfId="14583" priority="23709">
      <formula>$I1738=0</formula>
    </cfRule>
  </conditionalFormatting>
  <conditionalFormatting sqref="F1738">
    <cfRule type="expression" dxfId="14582" priority="23708">
      <formula>$I1738=0</formula>
    </cfRule>
  </conditionalFormatting>
  <conditionalFormatting sqref="I1738">
    <cfRule type="expression" dxfId="14581" priority="23707">
      <formula>$I1738=0</formula>
    </cfRule>
  </conditionalFormatting>
  <conditionalFormatting sqref="K1738">
    <cfRule type="expression" dxfId="14580" priority="23706">
      <formula>$I1738=0</formula>
    </cfRule>
  </conditionalFormatting>
  <conditionalFormatting sqref="M1738">
    <cfRule type="expression" dxfId="14579" priority="23705">
      <formula>$I1738=0</formula>
    </cfRule>
  </conditionalFormatting>
  <conditionalFormatting sqref="Q1738">
    <cfRule type="expression" dxfId="14578" priority="23704">
      <formula>$I1738=0</formula>
    </cfRule>
  </conditionalFormatting>
  <conditionalFormatting sqref="U1738">
    <cfRule type="expression" dxfId="14577" priority="23703">
      <formula>$I1738=0</formula>
    </cfRule>
  </conditionalFormatting>
  <conditionalFormatting sqref="B1739">
    <cfRule type="expression" dxfId="14576" priority="23699">
      <formula>$I1739=0</formula>
    </cfRule>
  </conditionalFormatting>
  <conditionalFormatting sqref="C1739:E1739">
    <cfRule type="expression" dxfId="14575" priority="23698">
      <formula>$I1739=0</formula>
    </cfRule>
  </conditionalFormatting>
  <conditionalFormatting sqref="D1739:E1739">
    <cfRule type="cellIs" dxfId="14574" priority="23696" operator="lessThan">
      <formula>0</formula>
    </cfRule>
    <cfRule type="cellIs" dxfId="14573" priority="23697" operator="lessThan">
      <formula>0</formula>
    </cfRule>
  </conditionalFormatting>
  <conditionalFormatting sqref="F1739">
    <cfRule type="expression" dxfId="14572" priority="23695">
      <formula>$I1739=0</formula>
    </cfRule>
  </conditionalFormatting>
  <conditionalFormatting sqref="G1739:H1739">
    <cfRule type="cellIs" dxfId="14571" priority="23692" operator="lessThan">
      <formula>0</formula>
    </cfRule>
    <cfRule type="cellIs" dxfId="14570" priority="23693" operator="lessThan">
      <formula>0</formula>
    </cfRule>
  </conditionalFormatting>
  <conditionalFormatting sqref="I1739">
    <cfRule type="expression" dxfId="14569" priority="23691">
      <formula>$I1739=0</formula>
    </cfRule>
  </conditionalFormatting>
  <conditionalFormatting sqref="J1739">
    <cfRule type="expression" dxfId="14568" priority="23690">
      <formula>$I1739=0</formula>
    </cfRule>
  </conditionalFormatting>
  <conditionalFormatting sqref="K1739">
    <cfRule type="expression" dxfId="14567" priority="23687">
      <formula>$I1739=0</formula>
    </cfRule>
  </conditionalFormatting>
  <conditionalFormatting sqref="M1739">
    <cfRule type="expression" dxfId="14566" priority="23683">
      <formula>$I1739=0</formula>
    </cfRule>
  </conditionalFormatting>
  <conditionalFormatting sqref="N1739:P1739">
    <cfRule type="expression" dxfId="14565" priority="23682">
      <formula>$I1739=0</formula>
    </cfRule>
  </conditionalFormatting>
  <conditionalFormatting sqref="O1739:P1739">
    <cfRule type="cellIs" dxfId="14564" priority="23680" operator="lessThan">
      <formula>0</formula>
    </cfRule>
    <cfRule type="cellIs" dxfId="14563" priority="23681" operator="lessThan">
      <formula>0</formula>
    </cfRule>
  </conditionalFormatting>
  <conditionalFormatting sqref="Q1739">
    <cfRule type="expression" dxfId="14562" priority="23679">
      <formula>$I1739=0</formula>
    </cfRule>
  </conditionalFormatting>
  <conditionalFormatting sqref="R1739:T1739">
    <cfRule type="expression" dxfId="14561" priority="23678">
      <formula>$I1739=0</formula>
    </cfRule>
  </conditionalFormatting>
  <conditionalFormatting sqref="S1739:T1739">
    <cfRule type="cellIs" dxfId="14560" priority="23676" operator="lessThan">
      <formula>0</formula>
    </cfRule>
    <cfRule type="cellIs" dxfId="14559" priority="23677" operator="lessThan">
      <formula>0</formula>
    </cfRule>
  </conditionalFormatting>
  <conditionalFormatting sqref="U1739">
    <cfRule type="expression" dxfId="14558" priority="23675">
      <formula>$I1739=0</formula>
    </cfRule>
  </conditionalFormatting>
  <conditionalFormatting sqref="B1740">
    <cfRule type="expression" dxfId="14557" priority="23674">
      <formula>$I1740=0</formula>
    </cfRule>
  </conditionalFormatting>
  <conditionalFormatting sqref="F1740">
    <cfRule type="expression" dxfId="14556" priority="23673">
      <formula>$I1740=0</formula>
    </cfRule>
  </conditionalFormatting>
  <conditionalFormatting sqref="I1740">
    <cfRule type="expression" dxfId="14555" priority="23672">
      <formula>$I1740=0</formula>
    </cfRule>
  </conditionalFormatting>
  <conditionalFormatting sqref="K1740">
    <cfRule type="expression" dxfId="14554" priority="23671">
      <formula>$I1740=0</formula>
    </cfRule>
  </conditionalFormatting>
  <conditionalFormatting sqref="M1740">
    <cfRule type="expression" dxfId="14553" priority="23670">
      <formula>$I1740=0</formula>
    </cfRule>
  </conditionalFormatting>
  <conditionalFormatting sqref="Q1740">
    <cfRule type="expression" dxfId="14552" priority="23669">
      <formula>$I1740=0</formula>
    </cfRule>
  </conditionalFormatting>
  <conditionalFormatting sqref="U1740">
    <cfRule type="expression" dxfId="14551" priority="23668">
      <formula>$I1740=0</formula>
    </cfRule>
  </conditionalFormatting>
  <conditionalFormatting sqref="B1741">
    <cfRule type="expression" dxfId="14550" priority="23664">
      <formula>$I1741=0</formula>
    </cfRule>
  </conditionalFormatting>
  <conditionalFormatting sqref="C1741:E1741">
    <cfRule type="expression" dxfId="14549" priority="23663">
      <formula>$I1741=0</formula>
    </cfRule>
  </conditionalFormatting>
  <conditionalFormatting sqref="D1741:E1741">
    <cfRule type="cellIs" dxfId="14548" priority="23661" operator="lessThan">
      <formula>0</formula>
    </cfRule>
    <cfRule type="cellIs" dxfId="14547" priority="23662" operator="lessThan">
      <formula>0</formula>
    </cfRule>
  </conditionalFormatting>
  <conditionalFormatting sqref="F1741">
    <cfRule type="expression" dxfId="14546" priority="23660">
      <formula>$I1741=0</formula>
    </cfRule>
  </conditionalFormatting>
  <conditionalFormatting sqref="G1741:H1741">
    <cfRule type="cellIs" dxfId="14545" priority="23657" operator="lessThan">
      <formula>0</formula>
    </cfRule>
    <cfRule type="cellIs" dxfId="14544" priority="23658" operator="lessThan">
      <formula>0</formula>
    </cfRule>
  </conditionalFormatting>
  <conditionalFormatting sqref="I1741">
    <cfRule type="expression" dxfId="14543" priority="23656">
      <formula>$I1741=0</formula>
    </cfRule>
  </conditionalFormatting>
  <conditionalFormatting sqref="J1741">
    <cfRule type="expression" dxfId="14542" priority="23655">
      <formula>$I1741=0</formula>
    </cfRule>
  </conditionalFormatting>
  <conditionalFormatting sqref="K1741">
    <cfRule type="expression" dxfId="14541" priority="23652">
      <formula>$I1741=0</formula>
    </cfRule>
  </conditionalFormatting>
  <conditionalFormatting sqref="M1741">
    <cfRule type="expression" dxfId="14540" priority="23648">
      <formula>$I1741=0</formula>
    </cfRule>
  </conditionalFormatting>
  <conditionalFormatting sqref="N1741:P1741">
    <cfRule type="expression" dxfId="14539" priority="23647">
      <formula>$I1741=0</formula>
    </cfRule>
  </conditionalFormatting>
  <conditionalFormatting sqref="O1741:P1741">
    <cfRule type="cellIs" dxfId="14538" priority="23645" operator="lessThan">
      <formula>0</formula>
    </cfRule>
    <cfRule type="cellIs" dxfId="14537" priority="23646" operator="lessThan">
      <formula>0</formula>
    </cfRule>
  </conditionalFormatting>
  <conditionalFormatting sqref="Q1741">
    <cfRule type="expression" dxfId="14536" priority="23644">
      <formula>$I1741=0</formula>
    </cfRule>
  </conditionalFormatting>
  <conditionalFormatting sqref="R1741:T1741">
    <cfRule type="expression" dxfId="14535" priority="23643">
      <formula>$I1741=0</formula>
    </cfRule>
  </conditionalFormatting>
  <conditionalFormatting sqref="S1741:T1741">
    <cfRule type="cellIs" dxfId="14534" priority="23641" operator="lessThan">
      <formula>0</formula>
    </cfRule>
    <cfRule type="cellIs" dxfId="14533" priority="23642" operator="lessThan">
      <formula>0</formula>
    </cfRule>
  </conditionalFormatting>
  <conditionalFormatting sqref="U1741">
    <cfRule type="expression" dxfId="14532" priority="23640">
      <formula>$I1741=0</formula>
    </cfRule>
  </conditionalFormatting>
  <conditionalFormatting sqref="B1742">
    <cfRule type="expression" dxfId="14531" priority="23639">
      <formula>$I1742=0</formula>
    </cfRule>
  </conditionalFormatting>
  <conditionalFormatting sqref="F1742">
    <cfRule type="expression" dxfId="14530" priority="23638">
      <formula>$I1742=0</formula>
    </cfRule>
  </conditionalFormatting>
  <conditionalFormatting sqref="I1742">
    <cfRule type="expression" dxfId="14529" priority="23637">
      <formula>$I1742=0</formula>
    </cfRule>
  </conditionalFormatting>
  <conditionalFormatting sqref="K1742">
    <cfRule type="expression" dxfId="14528" priority="23636">
      <formula>$I1742=0</formula>
    </cfRule>
  </conditionalFormatting>
  <conditionalFormatting sqref="M1742">
    <cfRule type="expression" dxfId="14527" priority="23635">
      <formula>$I1742=0</formula>
    </cfRule>
  </conditionalFormatting>
  <conditionalFormatting sqref="Q1742">
    <cfRule type="expression" dxfId="14526" priority="23634">
      <formula>$I1742=0</formula>
    </cfRule>
  </conditionalFormatting>
  <conditionalFormatting sqref="U1742">
    <cfRule type="expression" dxfId="14525" priority="23633">
      <formula>$I1742=0</formula>
    </cfRule>
  </conditionalFormatting>
  <conditionalFormatting sqref="B1743">
    <cfRule type="expression" dxfId="14524" priority="23629">
      <formula>$I1743=0</formula>
    </cfRule>
  </conditionalFormatting>
  <conditionalFormatting sqref="C1743:E1743">
    <cfRule type="expression" dxfId="14523" priority="23628">
      <formula>$I1743=0</formula>
    </cfRule>
  </conditionalFormatting>
  <conditionalFormatting sqref="D1743:E1743">
    <cfRule type="cellIs" dxfId="14522" priority="23626" operator="lessThan">
      <formula>0</formula>
    </cfRule>
    <cfRule type="cellIs" dxfId="14521" priority="23627" operator="lessThan">
      <formula>0</formula>
    </cfRule>
  </conditionalFormatting>
  <conditionalFormatting sqref="F1743">
    <cfRule type="expression" dxfId="14520" priority="23625">
      <formula>$I1743=0</formula>
    </cfRule>
  </conditionalFormatting>
  <conditionalFormatting sqref="G1743:H1743">
    <cfRule type="cellIs" dxfId="14519" priority="23622" operator="lessThan">
      <formula>0</formula>
    </cfRule>
    <cfRule type="cellIs" dxfId="14518" priority="23623" operator="lessThan">
      <formula>0</formula>
    </cfRule>
  </conditionalFormatting>
  <conditionalFormatting sqref="I1743">
    <cfRule type="expression" dxfId="14517" priority="23621">
      <formula>$I1743=0</formula>
    </cfRule>
  </conditionalFormatting>
  <conditionalFormatting sqref="J1743">
    <cfRule type="expression" dxfId="14516" priority="23620">
      <formula>$I1743=0</formula>
    </cfRule>
  </conditionalFormatting>
  <conditionalFormatting sqref="K1743">
    <cfRule type="expression" dxfId="14515" priority="23617">
      <formula>$I1743=0</formula>
    </cfRule>
  </conditionalFormatting>
  <conditionalFormatting sqref="M1743">
    <cfRule type="expression" dxfId="14514" priority="23613">
      <formula>$I1743=0</formula>
    </cfRule>
  </conditionalFormatting>
  <conditionalFormatting sqref="N1743:P1743">
    <cfRule type="expression" dxfId="14513" priority="23612">
      <formula>$I1743=0</formula>
    </cfRule>
  </conditionalFormatting>
  <conditionalFormatting sqref="O1743:P1743">
    <cfRule type="cellIs" dxfId="14512" priority="23610" operator="lessThan">
      <formula>0</formula>
    </cfRule>
    <cfRule type="cellIs" dxfId="14511" priority="23611" operator="lessThan">
      <formula>0</formula>
    </cfRule>
  </conditionalFormatting>
  <conditionalFormatting sqref="Q1743">
    <cfRule type="expression" dxfId="14510" priority="23609">
      <formula>$I1743=0</formula>
    </cfRule>
  </conditionalFormatting>
  <conditionalFormatting sqref="R1743:T1743">
    <cfRule type="expression" dxfId="14509" priority="23608">
      <formula>$I1743=0</formula>
    </cfRule>
  </conditionalFormatting>
  <conditionalFormatting sqref="S1743:T1743">
    <cfRule type="cellIs" dxfId="14508" priority="23606" operator="lessThan">
      <formula>0</formula>
    </cfRule>
    <cfRule type="cellIs" dxfId="14507" priority="23607" operator="lessThan">
      <formula>0</formula>
    </cfRule>
  </conditionalFormatting>
  <conditionalFormatting sqref="U1743">
    <cfRule type="expression" dxfId="14506" priority="23605">
      <formula>$I1743=0</formula>
    </cfRule>
  </conditionalFormatting>
  <conditionalFormatting sqref="B1744">
    <cfRule type="expression" dxfId="14505" priority="23604">
      <formula>$I1744=0</formula>
    </cfRule>
  </conditionalFormatting>
  <conditionalFormatting sqref="F1744">
    <cfRule type="expression" dxfId="14504" priority="23603">
      <formula>$I1744=0</formula>
    </cfRule>
  </conditionalFormatting>
  <conditionalFormatting sqref="I1744">
    <cfRule type="expression" dxfId="14503" priority="23602">
      <formula>$I1744=0</formula>
    </cfRule>
  </conditionalFormatting>
  <conditionalFormatting sqref="K1744">
    <cfRule type="expression" dxfId="14502" priority="23601">
      <formula>$I1744=0</formula>
    </cfRule>
  </conditionalFormatting>
  <conditionalFormatting sqref="M1744">
    <cfRule type="expression" dxfId="14501" priority="23600">
      <formula>$I1744=0</formula>
    </cfRule>
  </conditionalFormatting>
  <conditionalFormatting sqref="Q1744">
    <cfRule type="expression" dxfId="14500" priority="23599">
      <formula>$I1744=0</formula>
    </cfRule>
  </conditionalFormatting>
  <conditionalFormatting sqref="U1744">
    <cfRule type="expression" dxfId="14499" priority="23598">
      <formula>$I1744=0</formula>
    </cfRule>
  </conditionalFormatting>
  <conditionalFormatting sqref="B1745">
    <cfRule type="expression" dxfId="14498" priority="23594">
      <formula>$I1745=0</formula>
    </cfRule>
  </conditionalFormatting>
  <conditionalFormatting sqref="C1745:E1745">
    <cfRule type="expression" dxfId="14497" priority="23593">
      <formula>$I1745=0</formula>
    </cfRule>
  </conditionalFormatting>
  <conditionalFormatting sqref="D1745:E1745">
    <cfRule type="cellIs" dxfId="14496" priority="23591" operator="lessThan">
      <formula>0</formula>
    </cfRule>
    <cfRule type="cellIs" dxfId="14495" priority="23592" operator="lessThan">
      <formula>0</formula>
    </cfRule>
  </conditionalFormatting>
  <conditionalFormatting sqref="F1745">
    <cfRule type="expression" dxfId="14494" priority="23590">
      <formula>$I1745=0</formula>
    </cfRule>
  </conditionalFormatting>
  <conditionalFormatting sqref="G1745:H1745">
    <cfRule type="cellIs" dxfId="14493" priority="23587" operator="lessThan">
      <formula>0</formula>
    </cfRule>
    <cfRule type="cellIs" dxfId="14492" priority="23588" operator="lessThan">
      <formula>0</formula>
    </cfRule>
  </conditionalFormatting>
  <conditionalFormatting sqref="I1745">
    <cfRule type="expression" dxfId="14491" priority="23586">
      <formula>$I1745=0</formula>
    </cfRule>
  </conditionalFormatting>
  <conditionalFormatting sqref="J1745">
    <cfRule type="expression" dxfId="14490" priority="23585">
      <formula>$I1745=0</formula>
    </cfRule>
  </conditionalFormatting>
  <conditionalFormatting sqref="K1745">
    <cfRule type="expression" dxfId="14489" priority="23582">
      <formula>$I1745=0</formula>
    </cfRule>
  </conditionalFormatting>
  <conditionalFormatting sqref="M1745">
    <cfRule type="expression" dxfId="14488" priority="23578">
      <formula>$I1745=0</formula>
    </cfRule>
  </conditionalFormatting>
  <conditionalFormatting sqref="N1745:P1745">
    <cfRule type="expression" dxfId="14487" priority="23577">
      <formula>$I1745=0</formula>
    </cfRule>
  </conditionalFormatting>
  <conditionalFormatting sqref="O1745:P1745">
    <cfRule type="cellIs" dxfId="14486" priority="23575" operator="lessThan">
      <formula>0</formula>
    </cfRule>
    <cfRule type="cellIs" dxfId="14485" priority="23576" operator="lessThan">
      <formula>0</formula>
    </cfRule>
  </conditionalFormatting>
  <conditionalFormatting sqref="Q1745">
    <cfRule type="expression" dxfId="14484" priority="23574">
      <formula>$I1745=0</formula>
    </cfRule>
  </conditionalFormatting>
  <conditionalFormatting sqref="R1745:T1745">
    <cfRule type="expression" dxfId="14483" priority="23573">
      <formula>$I1745=0</formula>
    </cfRule>
  </conditionalFormatting>
  <conditionalFormatting sqref="S1745:T1745">
    <cfRule type="cellIs" dxfId="14482" priority="23571" operator="lessThan">
      <formula>0</formula>
    </cfRule>
    <cfRule type="cellIs" dxfId="14481" priority="23572" operator="lessThan">
      <formula>0</formula>
    </cfRule>
  </conditionalFormatting>
  <conditionalFormatting sqref="U1745">
    <cfRule type="expression" dxfId="14480" priority="23570">
      <formula>$I1745=0</formula>
    </cfRule>
  </conditionalFormatting>
  <conditionalFormatting sqref="B1746">
    <cfRule type="expression" dxfId="14479" priority="23569">
      <formula>$I1746=0</formula>
    </cfRule>
  </conditionalFormatting>
  <conditionalFormatting sqref="F1746">
    <cfRule type="expression" dxfId="14478" priority="23568">
      <formula>$I1746=0</formula>
    </cfRule>
  </conditionalFormatting>
  <conditionalFormatting sqref="I1746">
    <cfRule type="expression" dxfId="14477" priority="23567">
      <formula>$I1746=0</formula>
    </cfRule>
  </conditionalFormatting>
  <conditionalFormatting sqref="K1746">
    <cfRule type="expression" dxfId="14476" priority="23566">
      <formula>$I1746=0</formula>
    </cfRule>
  </conditionalFormatting>
  <conditionalFormatting sqref="M1746">
    <cfRule type="expression" dxfId="14475" priority="23565">
      <formula>$I1746=0</formula>
    </cfRule>
  </conditionalFormatting>
  <conditionalFormatting sqref="Q1746">
    <cfRule type="expression" dxfId="14474" priority="23564">
      <formula>$I1746=0</formula>
    </cfRule>
  </conditionalFormatting>
  <conditionalFormatting sqref="U1746">
    <cfRule type="expression" dxfId="14473" priority="23563">
      <formula>$I1746=0</formula>
    </cfRule>
  </conditionalFormatting>
  <conditionalFormatting sqref="B1747">
    <cfRule type="expression" dxfId="14472" priority="23559">
      <formula>$I1747=0</formula>
    </cfRule>
  </conditionalFormatting>
  <conditionalFormatting sqref="C1747:E1747">
    <cfRule type="expression" dxfId="14471" priority="23558">
      <formula>$I1747=0</formula>
    </cfRule>
  </conditionalFormatting>
  <conditionalFormatting sqref="D1747:E1747">
    <cfRule type="cellIs" dxfId="14470" priority="23556" operator="lessThan">
      <formula>0</formula>
    </cfRule>
    <cfRule type="cellIs" dxfId="14469" priority="23557" operator="lessThan">
      <formula>0</formula>
    </cfRule>
  </conditionalFormatting>
  <conditionalFormatting sqref="F1747">
    <cfRule type="expression" dxfId="14468" priority="23555">
      <formula>$I1747=0</formula>
    </cfRule>
  </conditionalFormatting>
  <conditionalFormatting sqref="G1747:H1747">
    <cfRule type="cellIs" dxfId="14467" priority="23552" operator="lessThan">
      <formula>0</formula>
    </cfRule>
    <cfRule type="cellIs" dxfId="14466" priority="23553" operator="lessThan">
      <formula>0</formula>
    </cfRule>
  </conditionalFormatting>
  <conditionalFormatting sqref="I1747">
    <cfRule type="expression" dxfId="14465" priority="23551">
      <formula>$I1747=0</formula>
    </cfRule>
  </conditionalFormatting>
  <conditionalFormatting sqref="J1747">
    <cfRule type="expression" dxfId="14464" priority="23550">
      <formula>$I1747=0</formula>
    </cfRule>
  </conditionalFormatting>
  <conditionalFormatting sqref="K1747">
    <cfRule type="expression" dxfId="14463" priority="23547">
      <formula>$I1747=0</formula>
    </cfRule>
  </conditionalFormatting>
  <conditionalFormatting sqref="M1747">
    <cfRule type="expression" dxfId="14462" priority="23543">
      <formula>$I1747=0</formula>
    </cfRule>
  </conditionalFormatting>
  <conditionalFormatting sqref="N1747:P1747">
    <cfRule type="expression" dxfId="14461" priority="23542">
      <formula>$I1747=0</formula>
    </cfRule>
  </conditionalFormatting>
  <conditionalFormatting sqref="O1747:P1747">
    <cfRule type="cellIs" dxfId="14460" priority="23540" operator="lessThan">
      <formula>0</formula>
    </cfRule>
    <cfRule type="cellIs" dxfId="14459" priority="23541" operator="lessThan">
      <formula>0</formula>
    </cfRule>
  </conditionalFormatting>
  <conditionalFormatting sqref="Q1747">
    <cfRule type="expression" dxfId="14458" priority="23539">
      <formula>$I1747=0</formula>
    </cfRule>
  </conditionalFormatting>
  <conditionalFormatting sqref="R1747:T1747">
    <cfRule type="expression" dxfId="14457" priority="23538">
      <formula>$I1747=0</formula>
    </cfRule>
  </conditionalFormatting>
  <conditionalFormatting sqref="S1747:T1747">
    <cfRule type="cellIs" dxfId="14456" priority="23536" operator="lessThan">
      <formula>0</formula>
    </cfRule>
    <cfRule type="cellIs" dxfId="14455" priority="23537" operator="lessThan">
      <formula>0</formula>
    </cfRule>
  </conditionalFormatting>
  <conditionalFormatting sqref="U1747">
    <cfRule type="expression" dxfId="14454" priority="23535">
      <formula>$I1747=0</formula>
    </cfRule>
  </conditionalFormatting>
  <conditionalFormatting sqref="B1748">
    <cfRule type="expression" dxfId="14453" priority="23534">
      <formula>$I1748=0</formula>
    </cfRule>
  </conditionalFormatting>
  <conditionalFormatting sqref="F1748">
    <cfRule type="expression" dxfId="14452" priority="23533">
      <formula>$I1748=0</formula>
    </cfRule>
  </conditionalFormatting>
  <conditionalFormatting sqref="I1748">
    <cfRule type="expression" dxfId="14451" priority="23532">
      <formula>$I1748=0</formula>
    </cfRule>
  </conditionalFormatting>
  <conditionalFormatting sqref="K1748">
    <cfRule type="expression" dxfId="14450" priority="23531">
      <formula>$I1748=0</formula>
    </cfRule>
  </conditionalFormatting>
  <conditionalFormatting sqref="M1748">
    <cfRule type="expression" dxfId="14449" priority="23530">
      <formula>$I1748=0</formula>
    </cfRule>
  </conditionalFormatting>
  <conditionalFormatting sqref="Q1748">
    <cfRule type="expression" dxfId="14448" priority="23529">
      <formula>$I1748=0</formula>
    </cfRule>
  </conditionalFormatting>
  <conditionalFormatting sqref="U1748">
    <cfRule type="expression" dxfId="14447" priority="23528">
      <formula>$I1748=0</formula>
    </cfRule>
  </conditionalFormatting>
  <conditionalFormatting sqref="B1749">
    <cfRule type="expression" dxfId="14446" priority="23524">
      <formula>$I1749=0</formula>
    </cfRule>
  </conditionalFormatting>
  <conditionalFormatting sqref="C1749:E1749">
    <cfRule type="expression" dxfId="14445" priority="23523">
      <formula>$I1749=0</formula>
    </cfRule>
  </conditionalFormatting>
  <conditionalFormatting sqref="D1749:E1749">
    <cfRule type="cellIs" dxfId="14444" priority="23521" operator="lessThan">
      <formula>0</formula>
    </cfRule>
    <cfRule type="cellIs" dxfId="14443" priority="23522" operator="lessThan">
      <formula>0</formula>
    </cfRule>
  </conditionalFormatting>
  <conditionalFormatting sqref="F1749">
    <cfRule type="expression" dxfId="14442" priority="23520">
      <formula>$I1749=0</formula>
    </cfRule>
  </conditionalFormatting>
  <conditionalFormatting sqref="G1749:H1749">
    <cfRule type="cellIs" dxfId="14441" priority="23517" operator="lessThan">
      <formula>0</formula>
    </cfRule>
    <cfRule type="cellIs" dxfId="14440" priority="23518" operator="lessThan">
      <formula>0</formula>
    </cfRule>
  </conditionalFormatting>
  <conditionalFormatting sqref="I1749">
    <cfRule type="expression" dxfId="14439" priority="23516">
      <formula>$I1749=0</formula>
    </cfRule>
  </conditionalFormatting>
  <conditionalFormatting sqref="J1749">
    <cfRule type="expression" dxfId="14438" priority="23515">
      <formula>$I1749=0</formula>
    </cfRule>
  </conditionalFormatting>
  <conditionalFormatting sqref="K1749">
    <cfRule type="expression" dxfId="14437" priority="23512">
      <formula>$I1749=0</formula>
    </cfRule>
  </conditionalFormatting>
  <conditionalFormatting sqref="M1749">
    <cfRule type="expression" dxfId="14436" priority="23508">
      <formula>$I1749=0</formula>
    </cfRule>
  </conditionalFormatting>
  <conditionalFormatting sqref="N1749:P1749">
    <cfRule type="expression" dxfId="14435" priority="23507">
      <formula>$I1749=0</formula>
    </cfRule>
  </conditionalFormatting>
  <conditionalFormatting sqref="O1749:P1749">
    <cfRule type="cellIs" dxfId="14434" priority="23505" operator="lessThan">
      <formula>0</formula>
    </cfRule>
    <cfRule type="cellIs" dxfId="14433" priority="23506" operator="lessThan">
      <formula>0</formula>
    </cfRule>
  </conditionalFormatting>
  <conditionalFormatting sqref="Q1749">
    <cfRule type="expression" dxfId="14432" priority="23504">
      <formula>$I1749=0</formula>
    </cfRule>
  </conditionalFormatting>
  <conditionalFormatting sqref="R1749:T1749">
    <cfRule type="expression" dxfId="14431" priority="23503">
      <formula>$I1749=0</formula>
    </cfRule>
  </conditionalFormatting>
  <conditionalFormatting sqref="S1749:T1749">
    <cfRule type="cellIs" dxfId="14430" priority="23501" operator="lessThan">
      <formula>0</formula>
    </cfRule>
    <cfRule type="cellIs" dxfId="14429" priority="23502" operator="lessThan">
      <formula>0</formula>
    </cfRule>
  </conditionalFormatting>
  <conditionalFormatting sqref="U1749">
    <cfRule type="expression" dxfId="14428" priority="23500">
      <formula>$I1749=0</formula>
    </cfRule>
  </conditionalFormatting>
  <conditionalFormatting sqref="B1750">
    <cfRule type="expression" dxfId="14427" priority="23499">
      <formula>$I1750=0</formula>
    </cfRule>
  </conditionalFormatting>
  <conditionalFormatting sqref="F1750">
    <cfRule type="expression" dxfId="14426" priority="23498">
      <formula>$I1750=0</formula>
    </cfRule>
  </conditionalFormatting>
  <conditionalFormatting sqref="I1750">
    <cfRule type="expression" dxfId="14425" priority="23497">
      <formula>$I1750=0</formula>
    </cfRule>
  </conditionalFormatting>
  <conditionalFormatting sqref="K1750">
    <cfRule type="expression" dxfId="14424" priority="23496">
      <formula>$I1750=0</formula>
    </cfRule>
  </conditionalFormatting>
  <conditionalFormatting sqref="M1750">
    <cfRule type="expression" dxfId="14423" priority="23495">
      <formula>$I1750=0</formula>
    </cfRule>
  </conditionalFormatting>
  <conditionalFormatting sqref="Q1750">
    <cfRule type="expression" dxfId="14422" priority="23494">
      <formula>$I1750=0</formula>
    </cfRule>
  </conditionalFormatting>
  <conditionalFormatting sqref="U1750">
    <cfRule type="expression" dxfId="14421" priority="23493">
      <formula>$I1750=0</formula>
    </cfRule>
  </conditionalFormatting>
  <conditionalFormatting sqref="B1751">
    <cfRule type="expression" dxfId="14420" priority="23489">
      <formula>$I1751=0</formula>
    </cfRule>
  </conditionalFormatting>
  <conditionalFormatting sqref="C1751:E1751">
    <cfRule type="expression" dxfId="14419" priority="23488">
      <formula>$I1751=0</formula>
    </cfRule>
  </conditionalFormatting>
  <conditionalFormatting sqref="D1751:E1751">
    <cfRule type="cellIs" dxfId="14418" priority="23486" operator="lessThan">
      <formula>0</formula>
    </cfRule>
    <cfRule type="cellIs" dxfId="14417" priority="23487" operator="lessThan">
      <formula>0</formula>
    </cfRule>
  </conditionalFormatting>
  <conditionalFormatting sqref="F1751">
    <cfRule type="expression" dxfId="14416" priority="23485">
      <formula>$I1751=0</formula>
    </cfRule>
  </conditionalFormatting>
  <conditionalFormatting sqref="G1751:H1751">
    <cfRule type="cellIs" dxfId="14415" priority="23482" operator="lessThan">
      <formula>0</formula>
    </cfRule>
    <cfRule type="cellIs" dxfId="14414" priority="23483" operator="lessThan">
      <formula>0</formula>
    </cfRule>
  </conditionalFormatting>
  <conditionalFormatting sqref="I1751">
    <cfRule type="expression" dxfId="14413" priority="23481">
      <formula>$I1751=0</formula>
    </cfRule>
  </conditionalFormatting>
  <conditionalFormatting sqref="J1751">
    <cfRule type="expression" dxfId="14412" priority="23480">
      <formula>$I1751=0</formula>
    </cfRule>
  </conditionalFormatting>
  <conditionalFormatting sqref="K1751">
    <cfRule type="expression" dxfId="14411" priority="23477">
      <formula>$I1751=0</formula>
    </cfRule>
  </conditionalFormatting>
  <conditionalFormatting sqref="M1751">
    <cfRule type="expression" dxfId="14410" priority="23473">
      <formula>$I1751=0</formula>
    </cfRule>
  </conditionalFormatting>
  <conditionalFormatting sqref="N1751:P1751">
    <cfRule type="expression" dxfId="14409" priority="23472">
      <formula>$I1751=0</formula>
    </cfRule>
  </conditionalFormatting>
  <conditionalFormatting sqref="O1751:P1751">
    <cfRule type="cellIs" dxfId="14408" priority="23470" operator="lessThan">
      <formula>0</formula>
    </cfRule>
    <cfRule type="cellIs" dxfId="14407" priority="23471" operator="lessThan">
      <formula>0</formula>
    </cfRule>
  </conditionalFormatting>
  <conditionalFormatting sqref="Q1751">
    <cfRule type="expression" dxfId="14406" priority="23469">
      <formula>$I1751=0</formula>
    </cfRule>
  </conditionalFormatting>
  <conditionalFormatting sqref="R1751:T1751">
    <cfRule type="expression" dxfId="14405" priority="23468">
      <formula>$I1751=0</formula>
    </cfRule>
  </conditionalFormatting>
  <conditionalFormatting sqref="S1751:T1751">
    <cfRule type="cellIs" dxfId="14404" priority="23466" operator="lessThan">
      <formula>0</formula>
    </cfRule>
    <cfRule type="cellIs" dxfId="14403" priority="23467" operator="lessThan">
      <formula>0</formula>
    </cfRule>
  </conditionalFormatting>
  <conditionalFormatting sqref="U1751">
    <cfRule type="expression" dxfId="14402" priority="23465">
      <formula>$I1751=0</formula>
    </cfRule>
  </conditionalFormatting>
  <conditionalFormatting sqref="B1752">
    <cfRule type="expression" dxfId="14401" priority="23464">
      <formula>$I1752=0</formula>
    </cfRule>
  </conditionalFormatting>
  <conditionalFormatting sqref="F1752">
    <cfRule type="expression" dxfId="14400" priority="23463">
      <formula>$I1752=0</formula>
    </cfRule>
  </conditionalFormatting>
  <conditionalFormatting sqref="I1752">
    <cfRule type="expression" dxfId="14399" priority="23462">
      <formula>$I1752=0</formula>
    </cfRule>
  </conditionalFormatting>
  <conditionalFormatting sqref="K1752">
    <cfRule type="expression" dxfId="14398" priority="23461">
      <formula>$I1752=0</formula>
    </cfRule>
  </conditionalFormatting>
  <conditionalFormatting sqref="M1752">
    <cfRule type="expression" dxfId="14397" priority="23460">
      <formula>$I1752=0</formula>
    </cfRule>
  </conditionalFormatting>
  <conditionalFormatting sqref="Q1752">
    <cfRule type="expression" dxfId="14396" priority="23459">
      <formula>$I1752=0</formula>
    </cfRule>
  </conditionalFormatting>
  <conditionalFormatting sqref="U1752">
    <cfRule type="expression" dxfId="14395" priority="23458">
      <formula>$I1752=0</formula>
    </cfRule>
  </conditionalFormatting>
  <conditionalFormatting sqref="B1753">
    <cfRule type="expression" dxfId="14394" priority="23454">
      <formula>$I1753=0</formula>
    </cfRule>
  </conditionalFormatting>
  <conditionalFormatting sqref="C1753:E1753">
    <cfRule type="expression" dxfId="14393" priority="23453">
      <formula>$I1753=0</formula>
    </cfRule>
  </conditionalFormatting>
  <conditionalFormatting sqref="D1753:E1753">
    <cfRule type="cellIs" dxfId="14392" priority="23451" operator="lessThan">
      <formula>0</formula>
    </cfRule>
    <cfRule type="cellIs" dxfId="14391" priority="23452" operator="lessThan">
      <formula>0</formula>
    </cfRule>
  </conditionalFormatting>
  <conditionalFormatting sqref="F1753">
    <cfRule type="expression" dxfId="14390" priority="23450">
      <formula>$I1753=0</formula>
    </cfRule>
  </conditionalFormatting>
  <conditionalFormatting sqref="G1753:H1753">
    <cfRule type="cellIs" dxfId="14389" priority="23447" operator="lessThan">
      <formula>0</formula>
    </cfRule>
    <cfRule type="cellIs" dxfId="14388" priority="23448" operator="lessThan">
      <formula>0</formula>
    </cfRule>
  </conditionalFormatting>
  <conditionalFormatting sqref="I1753">
    <cfRule type="expression" dxfId="14387" priority="23446">
      <formula>$I1753=0</formula>
    </cfRule>
  </conditionalFormatting>
  <conditionalFormatting sqref="J1753">
    <cfRule type="expression" dxfId="14386" priority="23445">
      <formula>$I1753=0</formula>
    </cfRule>
  </conditionalFormatting>
  <conditionalFormatting sqref="K1753">
    <cfRule type="expression" dxfId="14385" priority="23442">
      <formula>$I1753=0</formula>
    </cfRule>
  </conditionalFormatting>
  <conditionalFormatting sqref="M1753">
    <cfRule type="expression" dxfId="14384" priority="23438">
      <formula>$I1753=0</formula>
    </cfRule>
  </conditionalFormatting>
  <conditionalFormatting sqref="N1753:P1753">
    <cfRule type="expression" dxfId="14383" priority="23437">
      <formula>$I1753=0</formula>
    </cfRule>
  </conditionalFormatting>
  <conditionalFormatting sqref="O1753:P1753">
    <cfRule type="cellIs" dxfId="14382" priority="23435" operator="lessThan">
      <formula>0</formula>
    </cfRule>
    <cfRule type="cellIs" dxfId="14381" priority="23436" operator="lessThan">
      <formula>0</formula>
    </cfRule>
  </conditionalFormatting>
  <conditionalFormatting sqref="Q1753">
    <cfRule type="expression" dxfId="14380" priority="23434">
      <formula>$I1753=0</formula>
    </cfRule>
  </conditionalFormatting>
  <conditionalFormatting sqref="R1753:T1753">
    <cfRule type="expression" dxfId="14379" priority="23433">
      <formula>$I1753=0</formula>
    </cfRule>
  </conditionalFormatting>
  <conditionalFormatting sqref="S1753:T1753">
    <cfRule type="cellIs" dxfId="14378" priority="23431" operator="lessThan">
      <formula>0</formula>
    </cfRule>
    <cfRule type="cellIs" dxfId="14377" priority="23432" operator="lessThan">
      <formula>0</formula>
    </cfRule>
  </conditionalFormatting>
  <conditionalFormatting sqref="U1753">
    <cfRule type="expression" dxfId="14376" priority="23430">
      <formula>$I1753=0</formula>
    </cfRule>
  </conditionalFormatting>
  <conditionalFormatting sqref="B1754">
    <cfRule type="expression" dxfId="14375" priority="23429">
      <formula>$I1754=0</formula>
    </cfRule>
  </conditionalFormatting>
  <conditionalFormatting sqref="F1754">
    <cfRule type="expression" dxfId="14374" priority="23428">
      <formula>$I1754=0</formula>
    </cfRule>
  </conditionalFormatting>
  <conditionalFormatting sqref="I1754">
    <cfRule type="expression" dxfId="14373" priority="23427">
      <formula>$I1754=0</formula>
    </cfRule>
  </conditionalFormatting>
  <conditionalFormatting sqref="K1754">
    <cfRule type="expression" dxfId="14372" priority="23426">
      <formula>$I1754=0</formula>
    </cfRule>
  </conditionalFormatting>
  <conditionalFormatting sqref="M1754">
    <cfRule type="expression" dxfId="14371" priority="23425">
      <formula>$I1754=0</formula>
    </cfRule>
  </conditionalFormatting>
  <conditionalFormatting sqref="Q1754">
    <cfRule type="expression" dxfId="14370" priority="23424">
      <formula>$I1754=0</formula>
    </cfRule>
  </conditionalFormatting>
  <conditionalFormatting sqref="U1754">
    <cfRule type="expression" dxfId="14369" priority="23423">
      <formula>$I1754=0</formula>
    </cfRule>
  </conditionalFormatting>
  <conditionalFormatting sqref="B1755">
    <cfRule type="expression" dxfId="14368" priority="23419">
      <formula>$I1755=0</formula>
    </cfRule>
  </conditionalFormatting>
  <conditionalFormatting sqref="C1755:E1755">
    <cfRule type="expression" dxfId="14367" priority="23418">
      <formula>$I1755=0</formula>
    </cfRule>
  </conditionalFormatting>
  <conditionalFormatting sqref="D1755:E1755">
    <cfRule type="cellIs" dxfId="14366" priority="23416" operator="lessThan">
      <formula>0</formula>
    </cfRule>
    <cfRule type="cellIs" dxfId="14365" priority="23417" operator="lessThan">
      <formula>0</formula>
    </cfRule>
  </conditionalFormatting>
  <conditionalFormatting sqref="F1755">
    <cfRule type="expression" dxfId="14364" priority="23415">
      <formula>$I1755=0</formula>
    </cfRule>
  </conditionalFormatting>
  <conditionalFormatting sqref="G1755:H1755">
    <cfRule type="cellIs" dxfId="14363" priority="23412" operator="lessThan">
      <formula>0</formula>
    </cfRule>
    <cfRule type="cellIs" dxfId="14362" priority="23413" operator="lessThan">
      <formula>0</formula>
    </cfRule>
  </conditionalFormatting>
  <conditionalFormatting sqref="I1755">
    <cfRule type="expression" dxfId="14361" priority="23411">
      <formula>$I1755=0</formula>
    </cfRule>
  </conditionalFormatting>
  <conditionalFormatting sqref="J1755">
    <cfRule type="expression" dxfId="14360" priority="23410">
      <formula>$I1755=0</formula>
    </cfRule>
  </conditionalFormatting>
  <conditionalFormatting sqref="K1755">
    <cfRule type="expression" dxfId="14359" priority="23407">
      <formula>$I1755=0</formula>
    </cfRule>
  </conditionalFormatting>
  <conditionalFormatting sqref="M1755">
    <cfRule type="expression" dxfId="14358" priority="23403">
      <formula>$I1755=0</formula>
    </cfRule>
  </conditionalFormatting>
  <conditionalFormatting sqref="N1755:P1755">
    <cfRule type="expression" dxfId="14357" priority="23402">
      <formula>$I1755=0</formula>
    </cfRule>
  </conditionalFormatting>
  <conditionalFormatting sqref="O1755:P1755">
    <cfRule type="cellIs" dxfId="14356" priority="23400" operator="lessThan">
      <formula>0</formula>
    </cfRule>
    <cfRule type="cellIs" dxfId="14355" priority="23401" operator="lessThan">
      <formula>0</formula>
    </cfRule>
  </conditionalFormatting>
  <conditionalFormatting sqref="Q1755">
    <cfRule type="expression" dxfId="14354" priority="23399">
      <formula>$I1755=0</formula>
    </cfRule>
  </conditionalFormatting>
  <conditionalFormatting sqref="R1755:T1755">
    <cfRule type="expression" dxfId="14353" priority="23398">
      <formula>$I1755=0</formula>
    </cfRule>
  </conditionalFormatting>
  <conditionalFormatting sqref="S1755:T1755">
    <cfRule type="cellIs" dxfId="14352" priority="23396" operator="lessThan">
      <formula>0</formula>
    </cfRule>
    <cfRule type="cellIs" dxfId="14351" priority="23397" operator="lessThan">
      <formula>0</formula>
    </cfRule>
  </conditionalFormatting>
  <conditionalFormatting sqref="U1755">
    <cfRule type="expression" dxfId="14350" priority="23395">
      <formula>$I1755=0</formula>
    </cfRule>
  </conditionalFormatting>
  <conditionalFormatting sqref="B1756">
    <cfRule type="expression" dxfId="14349" priority="23394">
      <formula>$I1756=0</formula>
    </cfRule>
  </conditionalFormatting>
  <conditionalFormatting sqref="F1756">
    <cfRule type="expression" dxfId="14348" priority="23393">
      <formula>$I1756=0</formula>
    </cfRule>
  </conditionalFormatting>
  <conditionalFormatting sqref="I1756">
    <cfRule type="expression" dxfId="14347" priority="23392">
      <formula>$I1756=0</formula>
    </cfRule>
  </conditionalFormatting>
  <conditionalFormatting sqref="K1756">
    <cfRule type="expression" dxfId="14346" priority="23391">
      <formula>$I1756=0</formula>
    </cfRule>
  </conditionalFormatting>
  <conditionalFormatting sqref="M1756">
    <cfRule type="expression" dxfId="14345" priority="23390">
      <formula>$I1756=0</formula>
    </cfRule>
  </conditionalFormatting>
  <conditionalFormatting sqref="Q1756">
    <cfRule type="expression" dxfId="14344" priority="23389">
      <formula>$I1756=0</formula>
    </cfRule>
  </conditionalFormatting>
  <conditionalFormatting sqref="U1756">
    <cfRule type="expression" dxfId="14343" priority="23388">
      <formula>$I1756=0</formula>
    </cfRule>
  </conditionalFormatting>
  <conditionalFormatting sqref="B1757">
    <cfRule type="expression" dxfId="14342" priority="23384">
      <formula>$I1757=0</formula>
    </cfRule>
  </conditionalFormatting>
  <conditionalFormatting sqref="C1757:E1757">
    <cfRule type="expression" dxfId="14341" priority="23383">
      <formula>$I1757=0</formula>
    </cfRule>
  </conditionalFormatting>
  <conditionalFormatting sqref="D1757:E1757">
    <cfRule type="cellIs" dxfId="14340" priority="23381" operator="lessThan">
      <formula>0</formula>
    </cfRule>
    <cfRule type="cellIs" dxfId="14339" priority="23382" operator="lessThan">
      <formula>0</formula>
    </cfRule>
  </conditionalFormatting>
  <conditionalFormatting sqref="F1757">
    <cfRule type="expression" dxfId="14338" priority="23380">
      <formula>$I1757=0</formula>
    </cfRule>
  </conditionalFormatting>
  <conditionalFormatting sqref="G1757:H1757">
    <cfRule type="cellIs" dxfId="14337" priority="23377" operator="lessThan">
      <formula>0</formula>
    </cfRule>
    <cfRule type="cellIs" dxfId="14336" priority="23378" operator="lessThan">
      <formula>0</formula>
    </cfRule>
  </conditionalFormatting>
  <conditionalFormatting sqref="I1757">
    <cfRule type="expression" dxfId="14335" priority="23376">
      <formula>$I1757=0</formula>
    </cfRule>
  </conditionalFormatting>
  <conditionalFormatting sqref="J1757">
    <cfRule type="expression" dxfId="14334" priority="23375">
      <formula>$I1757=0</formula>
    </cfRule>
  </conditionalFormatting>
  <conditionalFormatting sqref="K1757">
    <cfRule type="expression" dxfId="14333" priority="23372">
      <formula>$I1757=0</formula>
    </cfRule>
  </conditionalFormatting>
  <conditionalFormatting sqref="M1757">
    <cfRule type="expression" dxfId="14332" priority="23368">
      <formula>$I1757=0</formula>
    </cfRule>
  </conditionalFormatting>
  <conditionalFormatting sqref="N1757:P1757">
    <cfRule type="expression" dxfId="14331" priority="23367">
      <formula>$I1757=0</formula>
    </cfRule>
  </conditionalFormatting>
  <conditionalFormatting sqref="O1757:P1757">
    <cfRule type="cellIs" dxfId="14330" priority="23365" operator="lessThan">
      <formula>0</formula>
    </cfRule>
    <cfRule type="cellIs" dxfId="14329" priority="23366" operator="lessThan">
      <formula>0</formula>
    </cfRule>
  </conditionalFormatting>
  <conditionalFormatting sqref="Q1757">
    <cfRule type="expression" dxfId="14328" priority="23364">
      <formula>$I1757=0</formula>
    </cfRule>
  </conditionalFormatting>
  <conditionalFormatting sqref="R1757:T1757">
    <cfRule type="expression" dxfId="14327" priority="23363">
      <formula>$I1757=0</formula>
    </cfRule>
  </conditionalFormatting>
  <conditionalFormatting sqref="S1757:T1757">
    <cfRule type="cellIs" dxfId="14326" priority="23361" operator="lessThan">
      <formula>0</formula>
    </cfRule>
    <cfRule type="cellIs" dxfId="14325" priority="23362" operator="lessThan">
      <formula>0</formula>
    </cfRule>
  </conditionalFormatting>
  <conditionalFormatting sqref="U1757">
    <cfRule type="expression" dxfId="14324" priority="23360">
      <formula>$I1757=0</formula>
    </cfRule>
  </conditionalFormatting>
  <conditionalFormatting sqref="B1758">
    <cfRule type="expression" dxfId="14323" priority="23359">
      <formula>$I1758=0</formula>
    </cfRule>
  </conditionalFormatting>
  <conditionalFormatting sqref="F1758">
    <cfRule type="expression" dxfId="14322" priority="23358">
      <formula>$I1758=0</formula>
    </cfRule>
  </conditionalFormatting>
  <conditionalFormatting sqref="I1758">
    <cfRule type="expression" dxfId="14321" priority="23357">
      <formula>$I1758=0</formula>
    </cfRule>
  </conditionalFormatting>
  <conditionalFormatting sqref="K1758">
    <cfRule type="expression" dxfId="14320" priority="23356">
      <formula>$I1758=0</formula>
    </cfRule>
  </conditionalFormatting>
  <conditionalFormatting sqref="M1758">
    <cfRule type="expression" dxfId="14319" priority="23355">
      <formula>$I1758=0</formula>
    </cfRule>
  </conditionalFormatting>
  <conditionalFormatting sqref="Q1758">
    <cfRule type="expression" dxfId="14318" priority="23354">
      <formula>$I1758=0</formula>
    </cfRule>
  </conditionalFormatting>
  <conditionalFormatting sqref="U1758">
    <cfRule type="expression" dxfId="14317" priority="23353">
      <formula>$I1758=0</formula>
    </cfRule>
  </conditionalFormatting>
  <conditionalFormatting sqref="B1759">
    <cfRule type="expression" dxfId="14316" priority="23349">
      <formula>$I1759=0</formula>
    </cfRule>
  </conditionalFormatting>
  <conditionalFormatting sqref="C1759:E1759">
    <cfRule type="expression" dxfId="14315" priority="23348">
      <formula>$I1759=0</formula>
    </cfRule>
  </conditionalFormatting>
  <conditionalFormatting sqref="D1759:E1759">
    <cfRule type="cellIs" dxfId="14314" priority="23346" operator="lessThan">
      <formula>0</formula>
    </cfRule>
    <cfRule type="cellIs" dxfId="14313" priority="23347" operator="lessThan">
      <formula>0</formula>
    </cfRule>
  </conditionalFormatting>
  <conditionalFormatting sqref="F1759">
    <cfRule type="expression" dxfId="14312" priority="23345">
      <formula>$I1759=0</formula>
    </cfRule>
  </conditionalFormatting>
  <conditionalFormatting sqref="G1759:H1759">
    <cfRule type="cellIs" dxfId="14311" priority="23342" operator="lessThan">
      <formula>0</formula>
    </cfRule>
    <cfRule type="cellIs" dxfId="14310" priority="23343" operator="lessThan">
      <formula>0</formula>
    </cfRule>
  </conditionalFormatting>
  <conditionalFormatting sqref="I1759">
    <cfRule type="expression" dxfId="14309" priority="23341">
      <formula>$I1759=0</formula>
    </cfRule>
  </conditionalFormatting>
  <conditionalFormatting sqref="J1759">
    <cfRule type="expression" dxfId="14308" priority="23340">
      <formula>$I1759=0</formula>
    </cfRule>
  </conditionalFormatting>
  <conditionalFormatting sqref="K1759">
    <cfRule type="expression" dxfId="14307" priority="23337">
      <formula>$I1759=0</formula>
    </cfRule>
  </conditionalFormatting>
  <conditionalFormatting sqref="M1759">
    <cfRule type="expression" dxfId="14306" priority="23333">
      <formula>$I1759=0</formula>
    </cfRule>
  </conditionalFormatting>
  <conditionalFormatting sqref="N1759:P1759">
    <cfRule type="expression" dxfId="14305" priority="23332">
      <formula>$I1759=0</formula>
    </cfRule>
  </conditionalFormatting>
  <conditionalFormatting sqref="O1759:P1759">
    <cfRule type="cellIs" dxfId="14304" priority="23330" operator="lessThan">
      <formula>0</formula>
    </cfRule>
    <cfRule type="cellIs" dxfId="14303" priority="23331" operator="lessThan">
      <formula>0</formula>
    </cfRule>
  </conditionalFormatting>
  <conditionalFormatting sqref="Q1759">
    <cfRule type="expression" dxfId="14302" priority="23329">
      <formula>$I1759=0</formula>
    </cfRule>
  </conditionalFormatting>
  <conditionalFormatting sqref="R1759:T1759">
    <cfRule type="expression" dxfId="14301" priority="23328">
      <formula>$I1759=0</formula>
    </cfRule>
  </conditionalFormatting>
  <conditionalFormatting sqref="S1759:T1759">
    <cfRule type="cellIs" dxfId="14300" priority="23326" operator="lessThan">
      <formula>0</formula>
    </cfRule>
    <cfRule type="cellIs" dxfId="14299" priority="23327" operator="lessThan">
      <formula>0</formula>
    </cfRule>
  </conditionalFormatting>
  <conditionalFormatting sqref="U1759">
    <cfRule type="expression" dxfId="14298" priority="23325">
      <formula>$I1759=0</formula>
    </cfRule>
  </conditionalFormatting>
  <conditionalFormatting sqref="B1760">
    <cfRule type="expression" dxfId="14297" priority="23324">
      <formula>$I1760=0</formula>
    </cfRule>
  </conditionalFormatting>
  <conditionalFormatting sqref="F1760">
    <cfRule type="expression" dxfId="14296" priority="23323">
      <formula>$I1760=0</formula>
    </cfRule>
  </conditionalFormatting>
  <conditionalFormatting sqref="I1760">
    <cfRule type="expression" dxfId="14295" priority="23322">
      <formula>$I1760=0</formula>
    </cfRule>
  </conditionalFormatting>
  <conditionalFormatting sqref="K1760">
    <cfRule type="expression" dxfId="14294" priority="23321">
      <formula>$I1760=0</formula>
    </cfRule>
  </conditionalFormatting>
  <conditionalFormatting sqref="M1760">
    <cfRule type="expression" dxfId="14293" priority="23320">
      <formula>$I1760=0</formula>
    </cfRule>
  </conditionalFormatting>
  <conditionalFormatting sqref="Q1760">
    <cfRule type="expression" dxfId="14292" priority="23319">
      <formula>$I1760=0</formula>
    </cfRule>
  </conditionalFormatting>
  <conditionalFormatting sqref="U1760">
    <cfRule type="expression" dxfId="14291" priority="23318">
      <formula>$I1760=0</formula>
    </cfRule>
  </conditionalFormatting>
  <conditionalFormatting sqref="B1761">
    <cfRule type="expression" dxfId="14290" priority="23314">
      <formula>$I1761=0</formula>
    </cfRule>
  </conditionalFormatting>
  <conditionalFormatting sqref="C1761:E1761">
    <cfRule type="expression" dxfId="14289" priority="23313">
      <formula>$I1761=0</formula>
    </cfRule>
  </conditionalFormatting>
  <conditionalFormatting sqref="D1761:E1761">
    <cfRule type="cellIs" dxfId="14288" priority="23311" operator="lessThan">
      <formula>0</formula>
    </cfRule>
    <cfRule type="cellIs" dxfId="14287" priority="23312" operator="lessThan">
      <formula>0</formula>
    </cfRule>
  </conditionalFormatting>
  <conditionalFormatting sqref="F1761">
    <cfRule type="expression" dxfId="14286" priority="23310">
      <formula>$I1761=0</formula>
    </cfRule>
  </conditionalFormatting>
  <conditionalFormatting sqref="G1761:H1761">
    <cfRule type="cellIs" dxfId="14285" priority="23307" operator="lessThan">
      <formula>0</formula>
    </cfRule>
    <cfRule type="cellIs" dxfId="14284" priority="23308" operator="lessThan">
      <formula>0</formula>
    </cfRule>
  </conditionalFormatting>
  <conditionalFormatting sqref="I1761">
    <cfRule type="expression" dxfId="14283" priority="23306">
      <formula>$I1761=0</formula>
    </cfRule>
  </conditionalFormatting>
  <conditionalFormatting sqref="J1761">
    <cfRule type="expression" dxfId="14282" priority="23305">
      <formula>$I1761=0</formula>
    </cfRule>
  </conditionalFormatting>
  <conditionalFormatting sqref="K1761">
    <cfRule type="expression" dxfId="14281" priority="23302">
      <formula>$I1761=0</formula>
    </cfRule>
  </conditionalFormatting>
  <conditionalFormatting sqref="M1761">
    <cfRule type="expression" dxfId="14280" priority="23298">
      <formula>$I1761=0</formula>
    </cfRule>
  </conditionalFormatting>
  <conditionalFormatting sqref="N1761:P1761">
    <cfRule type="expression" dxfId="14279" priority="23297">
      <formula>$I1761=0</formula>
    </cfRule>
  </conditionalFormatting>
  <conditionalFormatting sqref="O1761:P1761">
    <cfRule type="cellIs" dxfId="14278" priority="23295" operator="lessThan">
      <formula>0</formula>
    </cfRule>
    <cfRule type="cellIs" dxfId="14277" priority="23296" operator="lessThan">
      <formula>0</formula>
    </cfRule>
  </conditionalFormatting>
  <conditionalFormatting sqref="Q1761">
    <cfRule type="expression" dxfId="14276" priority="23294">
      <formula>$I1761=0</formula>
    </cfRule>
  </conditionalFormatting>
  <conditionalFormatting sqref="R1761:T1761">
    <cfRule type="expression" dxfId="14275" priority="23293">
      <formula>$I1761=0</formula>
    </cfRule>
  </conditionalFormatting>
  <conditionalFormatting sqref="S1761:T1761">
    <cfRule type="cellIs" dxfId="14274" priority="23291" operator="lessThan">
      <formula>0</formula>
    </cfRule>
    <cfRule type="cellIs" dxfId="14273" priority="23292" operator="lessThan">
      <formula>0</formula>
    </cfRule>
  </conditionalFormatting>
  <conditionalFormatting sqref="U1761">
    <cfRule type="expression" dxfId="14272" priority="23290">
      <formula>$I1761=0</formula>
    </cfRule>
  </conditionalFormatting>
  <conditionalFormatting sqref="B1762">
    <cfRule type="expression" dxfId="14271" priority="23289">
      <formula>$I1762=0</formula>
    </cfRule>
  </conditionalFormatting>
  <conditionalFormatting sqref="F1762">
    <cfRule type="expression" dxfId="14270" priority="23288">
      <formula>$I1762=0</formula>
    </cfRule>
  </conditionalFormatting>
  <conditionalFormatting sqref="I1762">
    <cfRule type="expression" dxfId="14269" priority="23287">
      <formula>$I1762=0</formula>
    </cfRule>
  </conditionalFormatting>
  <conditionalFormatting sqref="K1762">
    <cfRule type="expression" dxfId="14268" priority="23286">
      <formula>$I1762=0</formula>
    </cfRule>
  </conditionalFormatting>
  <conditionalFormatting sqref="M1762">
    <cfRule type="expression" dxfId="14267" priority="23285">
      <formula>$I1762=0</formula>
    </cfRule>
  </conditionalFormatting>
  <conditionalFormatting sqref="Q1762">
    <cfRule type="expression" dxfId="14266" priority="23284">
      <formula>$I1762=0</formula>
    </cfRule>
  </conditionalFormatting>
  <conditionalFormatting sqref="U1762">
    <cfRule type="expression" dxfId="14265" priority="23283">
      <formula>$I1762=0</formula>
    </cfRule>
  </conditionalFormatting>
  <conditionalFormatting sqref="B1763">
    <cfRule type="expression" dxfId="14264" priority="23279">
      <formula>$I1763=0</formula>
    </cfRule>
  </conditionalFormatting>
  <conditionalFormatting sqref="C1763:E1763">
    <cfRule type="expression" dxfId="14263" priority="23278">
      <formula>$I1763=0</formula>
    </cfRule>
  </conditionalFormatting>
  <conditionalFormatting sqref="D1763:E1763">
    <cfRule type="cellIs" dxfId="14262" priority="23276" operator="lessThan">
      <formula>0</formula>
    </cfRule>
    <cfRule type="cellIs" dxfId="14261" priority="23277" operator="lessThan">
      <formula>0</formula>
    </cfRule>
  </conditionalFormatting>
  <conditionalFormatting sqref="F1763">
    <cfRule type="expression" dxfId="14260" priority="23275">
      <formula>$I1763=0</formula>
    </cfRule>
  </conditionalFormatting>
  <conditionalFormatting sqref="G1763:H1763">
    <cfRule type="cellIs" dxfId="14259" priority="23272" operator="lessThan">
      <formula>0</formula>
    </cfRule>
    <cfRule type="cellIs" dxfId="14258" priority="23273" operator="lessThan">
      <formula>0</formula>
    </cfRule>
  </conditionalFormatting>
  <conditionalFormatting sqref="I1763">
    <cfRule type="expression" dxfId="14257" priority="23271">
      <formula>$I1763=0</formula>
    </cfRule>
  </conditionalFormatting>
  <conditionalFormatting sqref="J1763">
    <cfRule type="expression" dxfId="14256" priority="23270">
      <formula>$I1763=0</formula>
    </cfRule>
  </conditionalFormatting>
  <conditionalFormatting sqref="K1763">
    <cfRule type="expression" dxfId="14255" priority="23267">
      <formula>$I1763=0</formula>
    </cfRule>
  </conditionalFormatting>
  <conditionalFormatting sqref="M1763">
    <cfRule type="expression" dxfId="14254" priority="23263">
      <formula>$I1763=0</formula>
    </cfRule>
  </conditionalFormatting>
  <conditionalFormatting sqref="N1763:P1763">
    <cfRule type="expression" dxfId="14253" priority="23262">
      <formula>$I1763=0</formula>
    </cfRule>
  </conditionalFormatting>
  <conditionalFormatting sqref="O1763:P1763">
    <cfRule type="cellIs" dxfId="14252" priority="23260" operator="lessThan">
      <formula>0</formula>
    </cfRule>
    <cfRule type="cellIs" dxfId="14251" priority="23261" operator="lessThan">
      <formula>0</formula>
    </cfRule>
  </conditionalFormatting>
  <conditionalFormatting sqref="Q1763">
    <cfRule type="expression" dxfId="14250" priority="23259">
      <formula>$I1763=0</formula>
    </cfRule>
  </conditionalFormatting>
  <conditionalFormatting sqref="R1763:T1763">
    <cfRule type="expression" dxfId="14249" priority="23258">
      <formula>$I1763=0</formula>
    </cfRule>
  </conditionalFormatting>
  <conditionalFormatting sqref="S1763:T1763">
    <cfRule type="cellIs" dxfId="14248" priority="23256" operator="lessThan">
      <formula>0</formula>
    </cfRule>
    <cfRule type="cellIs" dxfId="14247" priority="23257" operator="lessThan">
      <formula>0</formula>
    </cfRule>
  </conditionalFormatting>
  <conditionalFormatting sqref="U1763">
    <cfRule type="expression" dxfId="14246" priority="23255">
      <formula>$I1763=0</formula>
    </cfRule>
  </conditionalFormatting>
  <conditionalFormatting sqref="B1764">
    <cfRule type="expression" dxfId="14245" priority="23254">
      <formula>$I1764=0</formula>
    </cfRule>
  </conditionalFormatting>
  <conditionalFormatting sqref="F1764">
    <cfRule type="expression" dxfId="14244" priority="23253">
      <formula>$I1764=0</formula>
    </cfRule>
  </conditionalFormatting>
  <conditionalFormatting sqref="I1764">
    <cfRule type="expression" dxfId="14243" priority="23252">
      <formula>$I1764=0</formula>
    </cfRule>
  </conditionalFormatting>
  <conditionalFormatting sqref="K1764">
    <cfRule type="expression" dxfId="14242" priority="23251">
      <formula>$I1764=0</formula>
    </cfRule>
  </conditionalFormatting>
  <conditionalFormatting sqref="M1764">
    <cfRule type="expression" dxfId="14241" priority="23250">
      <formula>$I1764=0</formula>
    </cfRule>
  </conditionalFormatting>
  <conditionalFormatting sqref="Q1764">
    <cfRule type="expression" dxfId="14240" priority="23249">
      <formula>$I1764=0</formula>
    </cfRule>
  </conditionalFormatting>
  <conditionalFormatting sqref="U1764">
    <cfRule type="expression" dxfId="14239" priority="23248">
      <formula>$I1764=0</formula>
    </cfRule>
  </conditionalFormatting>
  <conditionalFormatting sqref="B1765">
    <cfRule type="expression" dxfId="14238" priority="23244">
      <formula>$I1765=0</formula>
    </cfRule>
  </conditionalFormatting>
  <conditionalFormatting sqref="C1765:E1765">
    <cfRule type="expression" dxfId="14237" priority="23243">
      <formula>$I1765=0</formula>
    </cfRule>
  </conditionalFormatting>
  <conditionalFormatting sqref="D1765:E1765">
    <cfRule type="cellIs" dxfId="14236" priority="23241" operator="lessThan">
      <formula>0</formula>
    </cfRule>
    <cfRule type="cellIs" dxfId="14235" priority="23242" operator="lessThan">
      <formula>0</formula>
    </cfRule>
  </conditionalFormatting>
  <conditionalFormatting sqref="F1765">
    <cfRule type="expression" dxfId="14234" priority="23240">
      <formula>$I1765=0</formula>
    </cfRule>
  </conditionalFormatting>
  <conditionalFormatting sqref="G1765:H1765">
    <cfRule type="cellIs" dxfId="14233" priority="23237" operator="lessThan">
      <formula>0</formula>
    </cfRule>
    <cfRule type="cellIs" dxfId="14232" priority="23238" operator="lessThan">
      <formula>0</formula>
    </cfRule>
  </conditionalFormatting>
  <conditionalFormatting sqref="I1765">
    <cfRule type="expression" dxfId="14231" priority="23236">
      <formula>$I1765=0</formula>
    </cfRule>
  </conditionalFormatting>
  <conditionalFormatting sqref="J1765">
    <cfRule type="expression" dxfId="14230" priority="23235">
      <formula>$I1765=0</formula>
    </cfRule>
  </conditionalFormatting>
  <conditionalFormatting sqref="K1765">
    <cfRule type="expression" dxfId="14229" priority="23232">
      <formula>$I1765=0</formula>
    </cfRule>
  </conditionalFormatting>
  <conditionalFormatting sqref="M1765">
    <cfRule type="expression" dxfId="14228" priority="23228">
      <formula>$I1765=0</formula>
    </cfRule>
  </conditionalFormatting>
  <conditionalFormatting sqref="N1765:P1765">
    <cfRule type="expression" dxfId="14227" priority="23227">
      <formula>$I1765=0</formula>
    </cfRule>
  </conditionalFormatting>
  <conditionalFormatting sqref="O1765:P1765">
    <cfRule type="cellIs" dxfId="14226" priority="23225" operator="lessThan">
      <formula>0</formula>
    </cfRule>
    <cfRule type="cellIs" dxfId="14225" priority="23226" operator="lessThan">
      <formula>0</formula>
    </cfRule>
  </conditionalFormatting>
  <conditionalFormatting sqref="Q1765">
    <cfRule type="expression" dxfId="14224" priority="23224">
      <formula>$I1765=0</formula>
    </cfRule>
  </conditionalFormatting>
  <conditionalFormatting sqref="R1765:T1765">
    <cfRule type="expression" dxfId="14223" priority="23223">
      <formula>$I1765=0</formula>
    </cfRule>
  </conditionalFormatting>
  <conditionalFormatting sqref="S1765:T1765">
    <cfRule type="cellIs" dxfId="14222" priority="23221" operator="lessThan">
      <formula>0</formula>
    </cfRule>
    <cfRule type="cellIs" dxfId="14221" priority="23222" operator="lessThan">
      <formula>0</formula>
    </cfRule>
  </conditionalFormatting>
  <conditionalFormatting sqref="U1765">
    <cfRule type="expression" dxfId="14220" priority="23220">
      <formula>$I1765=0</formula>
    </cfRule>
  </conditionalFormatting>
  <conditionalFormatting sqref="B1766">
    <cfRule type="expression" dxfId="14219" priority="23219">
      <formula>$I1766=0</formula>
    </cfRule>
  </conditionalFormatting>
  <conditionalFormatting sqref="F1766">
    <cfRule type="expression" dxfId="14218" priority="23218">
      <formula>$I1766=0</formula>
    </cfRule>
  </conditionalFormatting>
  <conditionalFormatting sqref="I1766">
    <cfRule type="expression" dxfId="14217" priority="23217">
      <formula>$I1766=0</formula>
    </cfRule>
  </conditionalFormatting>
  <conditionalFormatting sqref="K1766">
    <cfRule type="expression" dxfId="14216" priority="23216">
      <formula>$I1766=0</formula>
    </cfRule>
  </conditionalFormatting>
  <conditionalFormatting sqref="M1766">
    <cfRule type="expression" dxfId="14215" priority="23215">
      <formula>$I1766=0</formula>
    </cfRule>
  </conditionalFormatting>
  <conditionalFormatting sqref="Q1766">
    <cfRule type="expression" dxfId="14214" priority="23214">
      <formula>$I1766=0</formula>
    </cfRule>
  </conditionalFormatting>
  <conditionalFormatting sqref="U1766">
    <cfRule type="expression" dxfId="14213" priority="23213">
      <formula>$I1766=0</formula>
    </cfRule>
  </conditionalFormatting>
  <conditionalFormatting sqref="B1767">
    <cfRule type="expression" dxfId="14212" priority="23209">
      <formula>$I1767=0</formula>
    </cfRule>
  </conditionalFormatting>
  <conditionalFormatting sqref="C1767:E1767">
    <cfRule type="expression" dxfId="14211" priority="23208">
      <formula>$I1767=0</formula>
    </cfRule>
  </conditionalFormatting>
  <conditionalFormatting sqref="D1767:E1767">
    <cfRule type="cellIs" dxfId="14210" priority="23206" operator="lessThan">
      <formula>0</formula>
    </cfRule>
    <cfRule type="cellIs" dxfId="14209" priority="23207" operator="lessThan">
      <formula>0</formula>
    </cfRule>
  </conditionalFormatting>
  <conditionalFormatting sqref="F1767">
    <cfRule type="expression" dxfId="14208" priority="23205">
      <formula>$I1767=0</formula>
    </cfRule>
  </conditionalFormatting>
  <conditionalFormatting sqref="G1767:H1767">
    <cfRule type="cellIs" dxfId="14207" priority="23202" operator="lessThan">
      <formula>0</formula>
    </cfRule>
    <cfRule type="cellIs" dxfId="14206" priority="23203" operator="lessThan">
      <formula>0</formula>
    </cfRule>
  </conditionalFormatting>
  <conditionalFormatting sqref="I1767">
    <cfRule type="expression" dxfId="14205" priority="23201">
      <formula>$I1767=0</formula>
    </cfRule>
  </conditionalFormatting>
  <conditionalFormatting sqref="J1767">
    <cfRule type="expression" dxfId="14204" priority="23200">
      <formula>$I1767=0</formula>
    </cfRule>
  </conditionalFormatting>
  <conditionalFormatting sqref="K1767">
    <cfRule type="expression" dxfId="14203" priority="23197">
      <formula>$I1767=0</formula>
    </cfRule>
  </conditionalFormatting>
  <conditionalFormatting sqref="M1767">
    <cfRule type="expression" dxfId="14202" priority="23193">
      <formula>$I1767=0</formula>
    </cfRule>
  </conditionalFormatting>
  <conditionalFormatting sqref="N1767:P1767">
    <cfRule type="expression" dxfId="14201" priority="23192">
      <formula>$I1767=0</formula>
    </cfRule>
  </conditionalFormatting>
  <conditionalFormatting sqref="O1767:P1767">
    <cfRule type="cellIs" dxfId="14200" priority="23190" operator="lessThan">
      <formula>0</formula>
    </cfRule>
    <cfRule type="cellIs" dxfId="14199" priority="23191" operator="lessThan">
      <formula>0</formula>
    </cfRule>
  </conditionalFormatting>
  <conditionalFormatting sqref="Q1767">
    <cfRule type="expression" dxfId="14198" priority="23189">
      <formula>$I1767=0</formula>
    </cfRule>
  </conditionalFormatting>
  <conditionalFormatting sqref="R1767:T1767">
    <cfRule type="expression" dxfId="14197" priority="23188">
      <formula>$I1767=0</formula>
    </cfRule>
  </conditionalFormatting>
  <conditionalFormatting sqref="S1767:T1767">
    <cfRule type="cellIs" dxfId="14196" priority="23186" operator="lessThan">
      <formula>0</formula>
    </cfRule>
    <cfRule type="cellIs" dxfId="14195" priority="23187" operator="lessThan">
      <formula>0</formula>
    </cfRule>
  </conditionalFormatting>
  <conditionalFormatting sqref="U1767">
    <cfRule type="expression" dxfId="14194" priority="23185">
      <formula>$I1767=0</formula>
    </cfRule>
  </conditionalFormatting>
  <conditionalFormatting sqref="B1768">
    <cfRule type="expression" dxfId="14193" priority="23184">
      <formula>$I1768=0</formula>
    </cfRule>
  </conditionalFormatting>
  <conditionalFormatting sqref="F1768">
    <cfRule type="expression" dxfId="14192" priority="23183">
      <formula>$I1768=0</formula>
    </cfRule>
  </conditionalFormatting>
  <conditionalFormatting sqref="I1768">
    <cfRule type="expression" dxfId="14191" priority="23182">
      <formula>$I1768=0</formula>
    </cfRule>
  </conditionalFormatting>
  <conditionalFormatting sqref="K1768">
    <cfRule type="expression" dxfId="14190" priority="23181">
      <formula>$I1768=0</formula>
    </cfRule>
  </conditionalFormatting>
  <conditionalFormatting sqref="M1768">
    <cfRule type="expression" dxfId="14189" priority="23180">
      <formula>$I1768=0</formula>
    </cfRule>
  </conditionalFormatting>
  <conditionalFormatting sqref="Q1768">
    <cfRule type="expression" dxfId="14188" priority="23179">
      <formula>$I1768=0</formula>
    </cfRule>
  </conditionalFormatting>
  <conditionalFormatting sqref="U1768">
    <cfRule type="expression" dxfId="14187" priority="23178">
      <formula>$I1768=0</formula>
    </cfRule>
  </conditionalFormatting>
  <conditionalFormatting sqref="B1769">
    <cfRule type="expression" dxfId="14186" priority="23174">
      <formula>$I1769=0</formula>
    </cfRule>
  </conditionalFormatting>
  <conditionalFormatting sqref="C1769:E1769">
    <cfRule type="expression" dxfId="14185" priority="23173">
      <formula>$I1769=0</formula>
    </cfRule>
  </conditionalFormatting>
  <conditionalFormatting sqref="D1769:E1769">
    <cfRule type="cellIs" dxfId="14184" priority="23171" operator="lessThan">
      <formula>0</formula>
    </cfRule>
    <cfRule type="cellIs" dxfId="14183" priority="23172" operator="lessThan">
      <formula>0</formula>
    </cfRule>
  </conditionalFormatting>
  <conditionalFormatting sqref="F1769">
    <cfRule type="expression" dxfId="14182" priority="23170">
      <formula>$I1769=0</formula>
    </cfRule>
  </conditionalFormatting>
  <conditionalFormatting sqref="G1769:H1769">
    <cfRule type="cellIs" dxfId="14181" priority="23167" operator="lessThan">
      <formula>0</formula>
    </cfRule>
    <cfRule type="cellIs" dxfId="14180" priority="23168" operator="lessThan">
      <formula>0</formula>
    </cfRule>
  </conditionalFormatting>
  <conditionalFormatting sqref="I1769">
    <cfRule type="expression" dxfId="14179" priority="23166">
      <formula>$I1769=0</formula>
    </cfRule>
  </conditionalFormatting>
  <conditionalFormatting sqref="J1769">
    <cfRule type="expression" dxfId="14178" priority="23165">
      <formula>$I1769=0</formula>
    </cfRule>
  </conditionalFormatting>
  <conditionalFormatting sqref="K1769">
    <cfRule type="expression" dxfId="14177" priority="23162">
      <formula>$I1769=0</formula>
    </cfRule>
  </conditionalFormatting>
  <conditionalFormatting sqref="M1769">
    <cfRule type="expression" dxfId="14176" priority="23158">
      <formula>$I1769=0</formula>
    </cfRule>
  </conditionalFormatting>
  <conditionalFormatting sqref="N1769:P1769">
    <cfRule type="expression" dxfId="14175" priority="23157">
      <formula>$I1769=0</formula>
    </cfRule>
  </conditionalFormatting>
  <conditionalFormatting sqref="O1769:P1769">
    <cfRule type="cellIs" dxfId="14174" priority="23155" operator="lessThan">
      <formula>0</formula>
    </cfRule>
    <cfRule type="cellIs" dxfId="14173" priority="23156" operator="lessThan">
      <formula>0</formula>
    </cfRule>
  </conditionalFormatting>
  <conditionalFormatting sqref="Q1769">
    <cfRule type="expression" dxfId="14172" priority="23154">
      <formula>$I1769=0</formula>
    </cfRule>
  </conditionalFormatting>
  <conditionalFormatting sqref="R1769:T1769">
    <cfRule type="expression" dxfId="14171" priority="23153">
      <formula>$I1769=0</formula>
    </cfRule>
  </conditionalFormatting>
  <conditionalFormatting sqref="S1769:T1769">
    <cfRule type="cellIs" dxfId="14170" priority="23151" operator="lessThan">
      <formula>0</formula>
    </cfRule>
    <cfRule type="cellIs" dxfId="14169" priority="23152" operator="lessThan">
      <formula>0</formula>
    </cfRule>
  </conditionalFormatting>
  <conditionalFormatting sqref="U1769">
    <cfRule type="expression" dxfId="14168" priority="23150">
      <formula>$I1769=0</formula>
    </cfRule>
  </conditionalFormatting>
  <conditionalFormatting sqref="B1770">
    <cfRule type="expression" dxfId="14167" priority="23149">
      <formula>$I1770=0</formula>
    </cfRule>
  </conditionalFormatting>
  <conditionalFormatting sqref="F1770">
    <cfRule type="expression" dxfId="14166" priority="23148">
      <formula>$I1770=0</formula>
    </cfRule>
  </conditionalFormatting>
  <conditionalFormatting sqref="I1770">
    <cfRule type="expression" dxfId="14165" priority="23147">
      <formula>$I1770=0</formula>
    </cfRule>
  </conditionalFormatting>
  <conditionalFormatting sqref="K1770">
    <cfRule type="expression" dxfId="14164" priority="23146">
      <formula>$I1770=0</formula>
    </cfRule>
  </conditionalFormatting>
  <conditionalFormatting sqref="M1770">
    <cfRule type="expression" dxfId="14163" priority="23145">
      <formula>$I1770=0</formula>
    </cfRule>
  </conditionalFormatting>
  <conditionalFormatting sqref="Q1770">
    <cfRule type="expression" dxfId="14162" priority="23144">
      <formula>$I1770=0</formula>
    </cfRule>
  </conditionalFormatting>
  <conditionalFormatting sqref="U1770">
    <cfRule type="expression" dxfId="14161" priority="23143">
      <formula>$I1770=0</formula>
    </cfRule>
  </conditionalFormatting>
  <conditionalFormatting sqref="B1771">
    <cfRule type="expression" dxfId="14160" priority="23139">
      <formula>$I1771=0</formula>
    </cfRule>
  </conditionalFormatting>
  <conditionalFormatting sqref="C1771:E1771">
    <cfRule type="expression" dxfId="14159" priority="23138">
      <formula>$I1771=0</formula>
    </cfRule>
  </conditionalFormatting>
  <conditionalFormatting sqref="D1771:E1771">
    <cfRule type="cellIs" dxfId="14158" priority="23136" operator="lessThan">
      <formula>0</formula>
    </cfRule>
    <cfRule type="cellIs" dxfId="14157" priority="23137" operator="lessThan">
      <formula>0</formula>
    </cfRule>
  </conditionalFormatting>
  <conditionalFormatting sqref="F1771">
    <cfRule type="expression" dxfId="14156" priority="23135">
      <formula>$I1771=0</formula>
    </cfRule>
  </conditionalFormatting>
  <conditionalFormatting sqref="G1771:H1771">
    <cfRule type="cellIs" dxfId="14155" priority="23132" operator="lessThan">
      <formula>0</formula>
    </cfRule>
    <cfRule type="cellIs" dxfId="14154" priority="23133" operator="lessThan">
      <formula>0</formula>
    </cfRule>
  </conditionalFormatting>
  <conditionalFormatting sqref="I1771">
    <cfRule type="expression" dxfId="14153" priority="23131">
      <formula>$I1771=0</formula>
    </cfRule>
  </conditionalFormatting>
  <conditionalFormatting sqref="J1771">
    <cfRule type="expression" dxfId="14152" priority="23130">
      <formula>$I1771=0</formula>
    </cfRule>
  </conditionalFormatting>
  <conditionalFormatting sqref="K1771">
    <cfRule type="expression" dxfId="14151" priority="23127">
      <formula>$I1771=0</formula>
    </cfRule>
  </conditionalFormatting>
  <conditionalFormatting sqref="M1771">
    <cfRule type="expression" dxfId="14150" priority="23123">
      <formula>$I1771=0</formula>
    </cfRule>
  </conditionalFormatting>
  <conditionalFormatting sqref="N1771:P1771">
    <cfRule type="expression" dxfId="14149" priority="23122">
      <formula>$I1771=0</formula>
    </cfRule>
  </conditionalFormatting>
  <conditionalFormatting sqref="O1771:P1771">
    <cfRule type="cellIs" dxfId="14148" priority="23120" operator="lessThan">
      <formula>0</formula>
    </cfRule>
    <cfRule type="cellIs" dxfId="14147" priority="23121" operator="lessThan">
      <formula>0</formula>
    </cfRule>
  </conditionalFormatting>
  <conditionalFormatting sqref="Q1771">
    <cfRule type="expression" dxfId="14146" priority="23119">
      <formula>$I1771=0</formula>
    </cfRule>
  </conditionalFormatting>
  <conditionalFormatting sqref="R1771:T1771">
    <cfRule type="expression" dxfId="14145" priority="23118">
      <formula>$I1771=0</formula>
    </cfRule>
  </conditionalFormatting>
  <conditionalFormatting sqref="S1771:T1771">
    <cfRule type="cellIs" dxfId="14144" priority="23116" operator="lessThan">
      <formula>0</formula>
    </cfRule>
    <cfRule type="cellIs" dxfId="14143" priority="23117" operator="lessThan">
      <formula>0</formula>
    </cfRule>
  </conditionalFormatting>
  <conditionalFormatting sqref="U1771">
    <cfRule type="expression" dxfId="14142" priority="23115">
      <formula>$I1771=0</formula>
    </cfRule>
  </conditionalFormatting>
  <conditionalFormatting sqref="B1772">
    <cfRule type="expression" dxfId="14141" priority="23114">
      <formula>$I1772=0</formula>
    </cfRule>
  </conditionalFormatting>
  <conditionalFormatting sqref="F1772">
    <cfRule type="expression" dxfId="14140" priority="23113">
      <formula>$I1772=0</formula>
    </cfRule>
  </conditionalFormatting>
  <conditionalFormatting sqref="I1772">
    <cfRule type="expression" dxfId="14139" priority="23112">
      <formula>$I1772=0</formula>
    </cfRule>
  </conditionalFormatting>
  <conditionalFormatting sqref="K1772">
    <cfRule type="expression" dxfId="14138" priority="23111">
      <formula>$I1772=0</formula>
    </cfRule>
  </conditionalFormatting>
  <conditionalFormatting sqref="M1772">
    <cfRule type="expression" dxfId="14137" priority="23110">
      <formula>$I1772=0</formula>
    </cfRule>
  </conditionalFormatting>
  <conditionalFormatting sqref="Q1772">
    <cfRule type="expression" dxfId="14136" priority="23109">
      <formula>$I1772=0</formula>
    </cfRule>
  </conditionalFormatting>
  <conditionalFormatting sqref="U1772">
    <cfRule type="expression" dxfId="14135" priority="23108">
      <formula>$I1772=0</formula>
    </cfRule>
  </conditionalFormatting>
  <conditionalFormatting sqref="B1773">
    <cfRule type="expression" dxfId="14134" priority="23104">
      <formula>$I1773=0</formula>
    </cfRule>
  </conditionalFormatting>
  <conditionalFormatting sqref="C1773:E1773">
    <cfRule type="expression" dxfId="14133" priority="23103">
      <formula>$I1773=0</formula>
    </cfRule>
  </conditionalFormatting>
  <conditionalFormatting sqref="D1773:E1773">
    <cfRule type="cellIs" dxfId="14132" priority="23101" operator="lessThan">
      <formula>0</formula>
    </cfRule>
    <cfRule type="cellIs" dxfId="14131" priority="23102" operator="lessThan">
      <formula>0</formula>
    </cfRule>
  </conditionalFormatting>
  <conditionalFormatting sqref="F1773">
    <cfRule type="expression" dxfId="14130" priority="23100">
      <formula>$I1773=0</formula>
    </cfRule>
  </conditionalFormatting>
  <conditionalFormatting sqref="G1773:H1773">
    <cfRule type="cellIs" dxfId="14129" priority="23097" operator="lessThan">
      <formula>0</formula>
    </cfRule>
    <cfRule type="cellIs" dxfId="14128" priority="23098" operator="lessThan">
      <formula>0</formula>
    </cfRule>
  </conditionalFormatting>
  <conditionalFormatting sqref="I1773">
    <cfRule type="expression" dxfId="14127" priority="23096">
      <formula>$I1773=0</formula>
    </cfRule>
  </conditionalFormatting>
  <conditionalFormatting sqref="J1773">
    <cfRule type="expression" dxfId="14126" priority="23095">
      <formula>$I1773=0</formula>
    </cfRule>
  </conditionalFormatting>
  <conditionalFormatting sqref="K1773">
    <cfRule type="expression" dxfId="14125" priority="23092">
      <formula>$I1773=0</formula>
    </cfRule>
  </conditionalFormatting>
  <conditionalFormatting sqref="M1773">
    <cfRule type="expression" dxfId="14124" priority="23088">
      <formula>$I1773=0</formula>
    </cfRule>
  </conditionalFormatting>
  <conditionalFormatting sqref="N1773:P1773">
    <cfRule type="expression" dxfId="14123" priority="23087">
      <formula>$I1773=0</formula>
    </cfRule>
  </conditionalFormatting>
  <conditionalFormatting sqref="O1773:P1773">
    <cfRule type="cellIs" dxfId="14122" priority="23085" operator="lessThan">
      <formula>0</formula>
    </cfRule>
    <cfRule type="cellIs" dxfId="14121" priority="23086" operator="lessThan">
      <formula>0</formula>
    </cfRule>
  </conditionalFormatting>
  <conditionalFormatting sqref="Q1773">
    <cfRule type="expression" dxfId="14120" priority="23084">
      <formula>$I1773=0</formula>
    </cfRule>
  </conditionalFormatting>
  <conditionalFormatting sqref="R1773:T1773">
    <cfRule type="expression" dxfId="14119" priority="23083">
      <formula>$I1773=0</formula>
    </cfRule>
  </conditionalFormatting>
  <conditionalFormatting sqref="S1773:T1773">
    <cfRule type="cellIs" dxfId="14118" priority="23081" operator="lessThan">
      <formula>0</formula>
    </cfRule>
    <cfRule type="cellIs" dxfId="14117" priority="23082" operator="lessThan">
      <formula>0</formula>
    </cfRule>
  </conditionalFormatting>
  <conditionalFormatting sqref="U1773">
    <cfRule type="expression" dxfId="14116" priority="23080">
      <formula>$I1773=0</formula>
    </cfRule>
  </conditionalFormatting>
  <conditionalFormatting sqref="B1774">
    <cfRule type="expression" dxfId="14115" priority="23079">
      <formula>$I1774=0</formula>
    </cfRule>
  </conditionalFormatting>
  <conditionalFormatting sqref="F1774">
    <cfRule type="expression" dxfId="14114" priority="23078">
      <formula>$I1774=0</formula>
    </cfRule>
  </conditionalFormatting>
  <conditionalFormatting sqref="I1774">
    <cfRule type="expression" dxfId="14113" priority="23077">
      <formula>$I1774=0</formula>
    </cfRule>
  </conditionalFormatting>
  <conditionalFormatting sqref="K1774">
    <cfRule type="expression" dxfId="14112" priority="23076">
      <formula>$I1774=0</formula>
    </cfRule>
  </conditionalFormatting>
  <conditionalFormatting sqref="M1774">
    <cfRule type="expression" dxfId="14111" priority="23075">
      <formula>$I1774=0</formula>
    </cfRule>
  </conditionalFormatting>
  <conditionalFormatting sqref="Q1774">
    <cfRule type="expression" dxfId="14110" priority="23074">
      <formula>$I1774=0</formula>
    </cfRule>
  </conditionalFormatting>
  <conditionalFormatting sqref="U1774">
    <cfRule type="expression" dxfId="14109" priority="23073">
      <formula>$I1774=0</formula>
    </cfRule>
  </conditionalFormatting>
  <conditionalFormatting sqref="B1775">
    <cfRule type="expression" dxfId="14108" priority="23069">
      <formula>$I1775=0</formula>
    </cfRule>
  </conditionalFormatting>
  <conditionalFormatting sqref="C1775:E1775">
    <cfRule type="expression" dxfId="14107" priority="23068">
      <formula>$I1775=0</formula>
    </cfRule>
  </conditionalFormatting>
  <conditionalFormatting sqref="D1775:E1775">
    <cfRule type="cellIs" dxfId="14106" priority="23066" operator="lessThan">
      <formula>0</formula>
    </cfRule>
    <cfRule type="cellIs" dxfId="14105" priority="23067" operator="lessThan">
      <formula>0</formula>
    </cfRule>
  </conditionalFormatting>
  <conditionalFormatting sqref="F1775">
    <cfRule type="expression" dxfId="14104" priority="23065">
      <formula>$I1775=0</formula>
    </cfRule>
  </conditionalFormatting>
  <conditionalFormatting sqref="G1775:H1775">
    <cfRule type="cellIs" dxfId="14103" priority="23062" operator="lessThan">
      <formula>0</formula>
    </cfRule>
    <cfRule type="cellIs" dxfId="14102" priority="23063" operator="lessThan">
      <formula>0</formula>
    </cfRule>
  </conditionalFormatting>
  <conditionalFormatting sqref="I1775">
    <cfRule type="expression" dxfId="14101" priority="23061">
      <formula>$I1775=0</formula>
    </cfRule>
  </conditionalFormatting>
  <conditionalFormatting sqref="J1775">
    <cfRule type="expression" dxfId="14100" priority="23060">
      <formula>$I1775=0</formula>
    </cfRule>
  </conditionalFormatting>
  <conditionalFormatting sqref="K1775">
    <cfRule type="expression" dxfId="14099" priority="23057">
      <formula>$I1775=0</formula>
    </cfRule>
  </conditionalFormatting>
  <conditionalFormatting sqref="M1775">
    <cfRule type="expression" dxfId="14098" priority="23053">
      <formula>$I1775=0</formula>
    </cfRule>
  </conditionalFormatting>
  <conditionalFormatting sqref="N1775:P1775">
    <cfRule type="expression" dxfId="14097" priority="23052">
      <formula>$I1775=0</formula>
    </cfRule>
  </conditionalFormatting>
  <conditionalFormatting sqref="O1775:P1775">
    <cfRule type="cellIs" dxfId="14096" priority="23050" operator="lessThan">
      <formula>0</formula>
    </cfRule>
    <cfRule type="cellIs" dxfId="14095" priority="23051" operator="lessThan">
      <formula>0</formula>
    </cfRule>
  </conditionalFormatting>
  <conditionalFormatting sqref="Q1775">
    <cfRule type="expression" dxfId="14094" priority="23049">
      <formula>$I1775=0</formula>
    </cfRule>
  </conditionalFormatting>
  <conditionalFormatting sqref="R1775:T1775">
    <cfRule type="expression" dxfId="14093" priority="23048">
      <formula>$I1775=0</formula>
    </cfRule>
  </conditionalFormatting>
  <conditionalFormatting sqref="S1775:T1775">
    <cfRule type="cellIs" dxfId="14092" priority="23046" operator="lessThan">
      <formula>0</formula>
    </cfRule>
    <cfRule type="cellIs" dxfId="14091" priority="23047" operator="lessThan">
      <formula>0</formula>
    </cfRule>
  </conditionalFormatting>
  <conditionalFormatting sqref="U1775">
    <cfRule type="expression" dxfId="14090" priority="23045">
      <formula>$I1775=0</formula>
    </cfRule>
  </conditionalFormatting>
  <conditionalFormatting sqref="B1776">
    <cfRule type="expression" dxfId="14089" priority="23044">
      <formula>$I1776=0</formula>
    </cfRule>
  </conditionalFormatting>
  <conditionalFormatting sqref="F1776">
    <cfRule type="expression" dxfId="14088" priority="23043">
      <formula>$I1776=0</formula>
    </cfRule>
  </conditionalFormatting>
  <conditionalFormatting sqref="I1776">
    <cfRule type="expression" dxfId="14087" priority="23042">
      <formula>$I1776=0</formula>
    </cfRule>
  </conditionalFormatting>
  <conditionalFormatting sqref="K1776">
    <cfRule type="expression" dxfId="14086" priority="23041">
      <formula>$I1776=0</formula>
    </cfRule>
  </conditionalFormatting>
  <conditionalFormatting sqref="M1776">
    <cfRule type="expression" dxfId="14085" priority="23040">
      <formula>$I1776=0</formula>
    </cfRule>
  </conditionalFormatting>
  <conditionalFormatting sqref="Q1776">
    <cfRule type="expression" dxfId="14084" priority="23039">
      <formula>$I1776=0</formula>
    </cfRule>
  </conditionalFormatting>
  <conditionalFormatting sqref="U1776">
    <cfRule type="expression" dxfId="14083" priority="23038">
      <formula>$I1776=0</formula>
    </cfRule>
  </conditionalFormatting>
  <conditionalFormatting sqref="B1777">
    <cfRule type="expression" dxfId="14082" priority="23034">
      <formula>$I1777=0</formula>
    </cfRule>
  </conditionalFormatting>
  <conditionalFormatting sqref="C1777:E1777">
    <cfRule type="expression" dxfId="14081" priority="23033">
      <formula>$I1777=0</formula>
    </cfRule>
  </conditionalFormatting>
  <conditionalFormatting sqref="D1777:E1777">
    <cfRule type="cellIs" dxfId="14080" priority="23031" operator="lessThan">
      <formula>0</formula>
    </cfRule>
    <cfRule type="cellIs" dxfId="14079" priority="23032" operator="lessThan">
      <formula>0</formula>
    </cfRule>
  </conditionalFormatting>
  <conditionalFormatting sqref="F1777">
    <cfRule type="expression" dxfId="14078" priority="23030">
      <formula>$I1777=0</formula>
    </cfRule>
  </conditionalFormatting>
  <conditionalFormatting sqref="G1777:H1777">
    <cfRule type="cellIs" dxfId="14077" priority="23027" operator="lessThan">
      <formula>0</formula>
    </cfRule>
    <cfRule type="cellIs" dxfId="14076" priority="23028" operator="lessThan">
      <formula>0</formula>
    </cfRule>
  </conditionalFormatting>
  <conditionalFormatting sqref="I1777">
    <cfRule type="expression" dxfId="14075" priority="23026">
      <formula>$I1777=0</formula>
    </cfRule>
  </conditionalFormatting>
  <conditionalFormatting sqref="J1777">
    <cfRule type="expression" dxfId="14074" priority="23025">
      <formula>$I1777=0</formula>
    </cfRule>
  </conditionalFormatting>
  <conditionalFormatting sqref="K1777">
    <cfRule type="expression" dxfId="14073" priority="23022">
      <formula>$I1777=0</formula>
    </cfRule>
  </conditionalFormatting>
  <conditionalFormatting sqref="M1777">
    <cfRule type="expression" dxfId="14072" priority="23018">
      <formula>$I1777=0</formula>
    </cfRule>
  </conditionalFormatting>
  <conditionalFormatting sqref="N1777:P1777">
    <cfRule type="expression" dxfId="14071" priority="23017">
      <formula>$I1777=0</formula>
    </cfRule>
  </conditionalFormatting>
  <conditionalFormatting sqref="O1777:P1777">
    <cfRule type="cellIs" dxfId="14070" priority="23015" operator="lessThan">
      <formula>0</formula>
    </cfRule>
    <cfRule type="cellIs" dxfId="14069" priority="23016" operator="lessThan">
      <formula>0</formula>
    </cfRule>
  </conditionalFormatting>
  <conditionalFormatting sqref="Q1777">
    <cfRule type="expression" dxfId="14068" priority="23014">
      <formula>$I1777=0</formula>
    </cfRule>
  </conditionalFormatting>
  <conditionalFormatting sqref="R1777:T1777">
    <cfRule type="expression" dxfId="14067" priority="23013">
      <formula>$I1777=0</formula>
    </cfRule>
  </conditionalFormatting>
  <conditionalFormatting sqref="S1777:T1777">
    <cfRule type="cellIs" dxfId="14066" priority="23011" operator="lessThan">
      <formula>0</formula>
    </cfRule>
    <cfRule type="cellIs" dxfId="14065" priority="23012" operator="lessThan">
      <formula>0</formula>
    </cfRule>
  </conditionalFormatting>
  <conditionalFormatting sqref="U1777">
    <cfRule type="expression" dxfId="14064" priority="23010">
      <formula>$I1777=0</formula>
    </cfRule>
  </conditionalFormatting>
  <conditionalFormatting sqref="B1778">
    <cfRule type="expression" dxfId="14063" priority="23009">
      <formula>$I1778=0</formula>
    </cfRule>
  </conditionalFormatting>
  <conditionalFormatting sqref="F1778">
    <cfRule type="expression" dxfId="14062" priority="23008">
      <formula>$I1778=0</formula>
    </cfRule>
  </conditionalFormatting>
  <conditionalFormatting sqref="I1778">
    <cfRule type="expression" dxfId="14061" priority="23007">
      <formula>$I1778=0</formula>
    </cfRule>
  </conditionalFormatting>
  <conditionalFormatting sqref="K1778">
    <cfRule type="expression" dxfId="14060" priority="23006">
      <formula>$I1778=0</formula>
    </cfRule>
  </conditionalFormatting>
  <conditionalFormatting sqref="M1778">
    <cfRule type="expression" dxfId="14059" priority="23005">
      <formula>$I1778=0</formula>
    </cfRule>
  </conditionalFormatting>
  <conditionalFormatting sqref="Q1778">
    <cfRule type="expression" dxfId="14058" priority="23004">
      <formula>$I1778=0</formula>
    </cfRule>
  </conditionalFormatting>
  <conditionalFormatting sqref="U1778">
    <cfRule type="expression" dxfId="14057" priority="23003">
      <formula>$I1778=0</formula>
    </cfRule>
  </conditionalFormatting>
  <conditionalFormatting sqref="B1779">
    <cfRule type="expression" dxfId="14056" priority="22999">
      <formula>$I1779=0</formula>
    </cfRule>
  </conditionalFormatting>
  <conditionalFormatting sqref="C1779:E1779">
    <cfRule type="expression" dxfId="14055" priority="22998">
      <formula>$I1779=0</formula>
    </cfRule>
  </conditionalFormatting>
  <conditionalFormatting sqref="D1779:E1779">
    <cfRule type="cellIs" dxfId="14054" priority="22996" operator="lessThan">
      <formula>0</formula>
    </cfRule>
    <cfRule type="cellIs" dxfId="14053" priority="22997" operator="lessThan">
      <formula>0</formula>
    </cfRule>
  </conditionalFormatting>
  <conditionalFormatting sqref="F1779">
    <cfRule type="expression" dxfId="14052" priority="22995">
      <formula>$I1779=0</formula>
    </cfRule>
  </conditionalFormatting>
  <conditionalFormatting sqref="G1779:H1779">
    <cfRule type="cellIs" dxfId="14051" priority="22992" operator="lessThan">
      <formula>0</formula>
    </cfRule>
    <cfRule type="cellIs" dxfId="14050" priority="22993" operator="lessThan">
      <formula>0</formula>
    </cfRule>
  </conditionalFormatting>
  <conditionalFormatting sqref="I1779">
    <cfRule type="expression" dxfId="14049" priority="22991">
      <formula>$I1779=0</formula>
    </cfRule>
  </conditionalFormatting>
  <conditionalFormatting sqref="J1779">
    <cfRule type="expression" dxfId="14048" priority="22990">
      <formula>$I1779=0</formula>
    </cfRule>
  </conditionalFormatting>
  <conditionalFormatting sqref="K1779">
    <cfRule type="expression" dxfId="14047" priority="22987">
      <formula>$I1779=0</formula>
    </cfRule>
  </conditionalFormatting>
  <conditionalFormatting sqref="M1779">
    <cfRule type="expression" dxfId="14046" priority="22983">
      <formula>$I1779=0</formula>
    </cfRule>
  </conditionalFormatting>
  <conditionalFormatting sqref="N1779:P1779">
    <cfRule type="expression" dxfId="14045" priority="22982">
      <formula>$I1779=0</formula>
    </cfRule>
  </conditionalFormatting>
  <conditionalFormatting sqref="O1779:P1779">
    <cfRule type="cellIs" dxfId="14044" priority="22980" operator="lessThan">
      <formula>0</formula>
    </cfRule>
    <cfRule type="cellIs" dxfId="14043" priority="22981" operator="lessThan">
      <formula>0</formula>
    </cfRule>
  </conditionalFormatting>
  <conditionalFormatting sqref="Q1779">
    <cfRule type="expression" dxfId="14042" priority="22979">
      <formula>$I1779=0</formula>
    </cfRule>
  </conditionalFormatting>
  <conditionalFormatting sqref="R1779:T1779">
    <cfRule type="expression" dxfId="14041" priority="22978">
      <formula>$I1779=0</formula>
    </cfRule>
  </conditionalFormatting>
  <conditionalFormatting sqref="S1779:T1779">
    <cfRule type="cellIs" dxfId="14040" priority="22976" operator="lessThan">
      <formula>0</formula>
    </cfRule>
    <cfRule type="cellIs" dxfId="14039" priority="22977" operator="lessThan">
      <formula>0</formula>
    </cfRule>
  </conditionalFormatting>
  <conditionalFormatting sqref="U1779">
    <cfRule type="expression" dxfId="14038" priority="22975">
      <formula>$I1779=0</formula>
    </cfRule>
  </conditionalFormatting>
  <conditionalFormatting sqref="B1780">
    <cfRule type="expression" dxfId="14037" priority="22974">
      <formula>$I1780=0</formula>
    </cfRule>
  </conditionalFormatting>
  <conditionalFormatting sqref="F1780">
    <cfRule type="expression" dxfId="14036" priority="22973">
      <formula>$I1780=0</formula>
    </cfRule>
  </conditionalFormatting>
  <conditionalFormatting sqref="I1780">
    <cfRule type="expression" dxfId="14035" priority="22972">
      <formula>$I1780=0</formula>
    </cfRule>
  </conditionalFormatting>
  <conditionalFormatting sqref="K1780">
    <cfRule type="expression" dxfId="14034" priority="22971">
      <formula>$I1780=0</formula>
    </cfRule>
  </conditionalFormatting>
  <conditionalFormatting sqref="M1780">
    <cfRule type="expression" dxfId="14033" priority="22970">
      <formula>$I1780=0</formula>
    </cfRule>
  </conditionalFormatting>
  <conditionalFormatting sqref="Q1780">
    <cfRule type="expression" dxfId="14032" priority="22969">
      <formula>$I1780=0</formula>
    </cfRule>
  </conditionalFormatting>
  <conditionalFormatting sqref="U1780">
    <cfRule type="expression" dxfId="14031" priority="22968">
      <formula>$I1780=0</formula>
    </cfRule>
  </conditionalFormatting>
  <conditionalFormatting sqref="B1781">
    <cfRule type="expression" dxfId="14030" priority="22964">
      <formula>$I1781=0</formula>
    </cfRule>
  </conditionalFormatting>
  <conditionalFormatting sqref="C1781:E1781">
    <cfRule type="expression" dxfId="14029" priority="22963">
      <formula>$I1781=0</formula>
    </cfRule>
  </conditionalFormatting>
  <conditionalFormatting sqref="D1781:E1781">
    <cfRule type="cellIs" dxfId="14028" priority="22961" operator="lessThan">
      <formula>0</formula>
    </cfRule>
    <cfRule type="cellIs" dxfId="14027" priority="22962" operator="lessThan">
      <formula>0</formula>
    </cfRule>
  </conditionalFormatting>
  <conditionalFormatting sqref="F1781">
    <cfRule type="expression" dxfId="14026" priority="22960">
      <formula>$I1781=0</formula>
    </cfRule>
  </conditionalFormatting>
  <conditionalFormatting sqref="G1781:H1781">
    <cfRule type="cellIs" dxfId="14025" priority="22957" operator="lessThan">
      <formula>0</formula>
    </cfRule>
    <cfRule type="cellIs" dxfId="14024" priority="22958" operator="lessThan">
      <formula>0</formula>
    </cfRule>
  </conditionalFormatting>
  <conditionalFormatting sqref="I1781">
    <cfRule type="expression" dxfId="14023" priority="22956">
      <formula>$I1781=0</formula>
    </cfRule>
  </conditionalFormatting>
  <conditionalFormatting sqref="J1781">
    <cfRule type="expression" dxfId="14022" priority="22955">
      <formula>$I1781=0</formula>
    </cfRule>
  </conditionalFormatting>
  <conditionalFormatting sqref="K1781">
    <cfRule type="expression" dxfId="14021" priority="22952">
      <formula>$I1781=0</formula>
    </cfRule>
  </conditionalFormatting>
  <conditionalFormatting sqref="M1781">
    <cfRule type="expression" dxfId="14020" priority="22948">
      <formula>$I1781=0</formula>
    </cfRule>
  </conditionalFormatting>
  <conditionalFormatting sqref="N1781:P1781">
    <cfRule type="expression" dxfId="14019" priority="22947">
      <formula>$I1781=0</formula>
    </cfRule>
  </conditionalFormatting>
  <conditionalFormatting sqref="O1781:P1781">
    <cfRule type="cellIs" dxfId="14018" priority="22945" operator="lessThan">
      <formula>0</formula>
    </cfRule>
    <cfRule type="cellIs" dxfId="14017" priority="22946" operator="lessThan">
      <formula>0</formula>
    </cfRule>
  </conditionalFormatting>
  <conditionalFormatting sqref="Q1781">
    <cfRule type="expression" dxfId="14016" priority="22944">
      <formula>$I1781=0</formula>
    </cfRule>
  </conditionalFormatting>
  <conditionalFormatting sqref="R1781:T1781">
    <cfRule type="expression" dxfId="14015" priority="22943">
      <formula>$I1781=0</formula>
    </cfRule>
  </conditionalFormatting>
  <conditionalFormatting sqref="S1781:T1781">
    <cfRule type="cellIs" dxfId="14014" priority="22941" operator="lessThan">
      <formula>0</formula>
    </cfRule>
    <cfRule type="cellIs" dxfId="14013" priority="22942" operator="lessThan">
      <formula>0</formula>
    </cfRule>
  </conditionalFormatting>
  <conditionalFormatting sqref="U1781">
    <cfRule type="expression" dxfId="14012" priority="22940">
      <formula>$I1781=0</formula>
    </cfRule>
  </conditionalFormatting>
  <conditionalFormatting sqref="B1782">
    <cfRule type="expression" dxfId="14011" priority="22939">
      <formula>$I1782=0</formula>
    </cfRule>
  </conditionalFormatting>
  <conditionalFormatting sqref="F1782">
    <cfRule type="expression" dxfId="14010" priority="22938">
      <formula>$I1782=0</formula>
    </cfRule>
  </conditionalFormatting>
  <conditionalFormatting sqref="I1782">
    <cfRule type="expression" dxfId="14009" priority="22937">
      <formula>$I1782=0</formula>
    </cfRule>
  </conditionalFormatting>
  <conditionalFormatting sqref="K1782">
    <cfRule type="expression" dxfId="14008" priority="22936">
      <formula>$I1782=0</formula>
    </cfRule>
  </conditionalFormatting>
  <conditionalFormatting sqref="M1782">
    <cfRule type="expression" dxfId="14007" priority="22935">
      <formula>$I1782=0</formula>
    </cfRule>
  </conditionalFormatting>
  <conditionalFormatting sqref="Q1782">
    <cfRule type="expression" dxfId="14006" priority="22934">
      <formula>$I1782=0</formula>
    </cfRule>
  </conditionalFormatting>
  <conditionalFormatting sqref="U1782">
    <cfRule type="expression" dxfId="14005" priority="22933">
      <formula>$I1782=0</formula>
    </cfRule>
  </conditionalFormatting>
  <conditionalFormatting sqref="B1783">
    <cfRule type="expression" dxfId="14004" priority="22929">
      <formula>$I1783=0</formula>
    </cfRule>
  </conditionalFormatting>
  <conditionalFormatting sqref="C1783:E1783">
    <cfRule type="expression" dxfId="14003" priority="22928">
      <formula>$I1783=0</formula>
    </cfRule>
  </conditionalFormatting>
  <conditionalFormatting sqref="D1783:E1783">
    <cfRule type="cellIs" dxfId="14002" priority="22926" operator="lessThan">
      <formula>0</formula>
    </cfRule>
    <cfRule type="cellIs" dxfId="14001" priority="22927" operator="lessThan">
      <formula>0</formula>
    </cfRule>
  </conditionalFormatting>
  <conditionalFormatting sqref="F1783">
    <cfRule type="expression" dxfId="14000" priority="22925">
      <formula>$I1783=0</formula>
    </cfRule>
  </conditionalFormatting>
  <conditionalFormatting sqref="G1783:H1783">
    <cfRule type="cellIs" dxfId="13999" priority="22922" operator="lessThan">
      <formula>0</formula>
    </cfRule>
    <cfRule type="cellIs" dxfId="13998" priority="22923" operator="lessThan">
      <formula>0</formula>
    </cfRule>
  </conditionalFormatting>
  <conditionalFormatting sqref="I1783">
    <cfRule type="expression" dxfId="13997" priority="22921">
      <formula>$I1783=0</formula>
    </cfRule>
  </conditionalFormatting>
  <conditionalFormatting sqref="J1783">
    <cfRule type="expression" dxfId="13996" priority="22920">
      <formula>$I1783=0</formula>
    </cfRule>
  </conditionalFormatting>
  <conditionalFormatting sqref="K1783">
    <cfRule type="expression" dxfId="13995" priority="22917">
      <formula>$I1783=0</formula>
    </cfRule>
  </conditionalFormatting>
  <conditionalFormatting sqref="M1783">
    <cfRule type="expression" dxfId="13994" priority="22913">
      <formula>$I1783=0</formula>
    </cfRule>
  </conditionalFormatting>
  <conditionalFormatting sqref="N1783:P1783">
    <cfRule type="expression" dxfId="13993" priority="22912">
      <formula>$I1783=0</formula>
    </cfRule>
  </conditionalFormatting>
  <conditionalFormatting sqref="O1783:P1783">
    <cfRule type="cellIs" dxfId="13992" priority="22910" operator="lessThan">
      <formula>0</formula>
    </cfRule>
    <cfRule type="cellIs" dxfId="13991" priority="22911" operator="lessThan">
      <formula>0</formula>
    </cfRule>
  </conditionalFormatting>
  <conditionalFormatting sqref="Q1783">
    <cfRule type="expression" dxfId="13990" priority="22909">
      <formula>$I1783=0</formula>
    </cfRule>
  </conditionalFormatting>
  <conditionalFormatting sqref="R1783:T1783">
    <cfRule type="expression" dxfId="13989" priority="22908">
      <formula>$I1783=0</formula>
    </cfRule>
  </conditionalFormatting>
  <conditionalFormatting sqref="S1783:T1783">
    <cfRule type="cellIs" dxfId="13988" priority="22906" operator="lessThan">
      <formula>0</formula>
    </cfRule>
    <cfRule type="cellIs" dxfId="13987" priority="22907" operator="lessThan">
      <formula>0</formula>
    </cfRule>
  </conditionalFormatting>
  <conditionalFormatting sqref="U1783">
    <cfRule type="expression" dxfId="13986" priority="22905">
      <formula>$I1783=0</formula>
    </cfRule>
  </conditionalFormatting>
  <conditionalFormatting sqref="B1784">
    <cfRule type="expression" dxfId="13985" priority="22904">
      <formula>$I1784=0</formula>
    </cfRule>
  </conditionalFormatting>
  <conditionalFormatting sqref="F1784">
    <cfRule type="expression" dxfId="13984" priority="22903">
      <formula>$I1784=0</formula>
    </cfRule>
  </conditionalFormatting>
  <conditionalFormatting sqref="I1784">
    <cfRule type="expression" dxfId="13983" priority="22902">
      <formula>$I1784=0</formula>
    </cfRule>
  </conditionalFormatting>
  <conditionalFormatting sqref="K1784">
    <cfRule type="expression" dxfId="13982" priority="22901">
      <formula>$I1784=0</formula>
    </cfRule>
  </conditionalFormatting>
  <conditionalFormatting sqref="M1784">
    <cfRule type="expression" dxfId="13981" priority="22900">
      <formula>$I1784=0</formula>
    </cfRule>
  </conditionalFormatting>
  <conditionalFormatting sqref="Q1784">
    <cfRule type="expression" dxfId="13980" priority="22899">
      <formula>$I1784=0</formula>
    </cfRule>
  </conditionalFormatting>
  <conditionalFormatting sqref="U1784">
    <cfRule type="expression" dxfId="13979" priority="22898">
      <formula>$I1784=0</formula>
    </cfRule>
  </conditionalFormatting>
  <conditionalFormatting sqref="B1785">
    <cfRule type="expression" dxfId="13978" priority="22894">
      <formula>$I1785=0</formula>
    </cfRule>
  </conditionalFormatting>
  <conditionalFormatting sqref="C1785:E1785">
    <cfRule type="expression" dxfId="13977" priority="22893">
      <formula>$I1785=0</formula>
    </cfRule>
  </conditionalFormatting>
  <conditionalFormatting sqref="D1785:E1785">
    <cfRule type="cellIs" dxfId="13976" priority="22891" operator="lessThan">
      <formula>0</formula>
    </cfRule>
    <cfRule type="cellIs" dxfId="13975" priority="22892" operator="lessThan">
      <formula>0</formula>
    </cfRule>
  </conditionalFormatting>
  <conditionalFormatting sqref="F1785">
    <cfRule type="expression" dxfId="13974" priority="22890">
      <formula>$I1785=0</formula>
    </cfRule>
  </conditionalFormatting>
  <conditionalFormatting sqref="G1785:H1785">
    <cfRule type="cellIs" dxfId="13973" priority="22887" operator="lessThan">
      <formula>0</formula>
    </cfRule>
    <cfRule type="cellIs" dxfId="13972" priority="22888" operator="lessThan">
      <formula>0</formula>
    </cfRule>
  </conditionalFormatting>
  <conditionalFormatting sqref="I1785">
    <cfRule type="expression" dxfId="13971" priority="22886">
      <formula>$I1785=0</formula>
    </cfRule>
  </conditionalFormatting>
  <conditionalFormatting sqref="J1785">
    <cfRule type="expression" dxfId="13970" priority="22885">
      <formula>$I1785=0</formula>
    </cfRule>
  </conditionalFormatting>
  <conditionalFormatting sqref="K1785">
    <cfRule type="expression" dxfId="13969" priority="22882">
      <formula>$I1785=0</formula>
    </cfRule>
  </conditionalFormatting>
  <conditionalFormatting sqref="M1785">
    <cfRule type="expression" dxfId="13968" priority="22878">
      <formula>$I1785=0</formula>
    </cfRule>
  </conditionalFormatting>
  <conditionalFormatting sqref="N1785:P1785">
    <cfRule type="expression" dxfId="13967" priority="22877">
      <formula>$I1785=0</formula>
    </cfRule>
  </conditionalFormatting>
  <conditionalFormatting sqref="O1785:P1785">
    <cfRule type="cellIs" dxfId="13966" priority="22875" operator="lessThan">
      <formula>0</formula>
    </cfRule>
    <cfRule type="cellIs" dxfId="13965" priority="22876" operator="lessThan">
      <formula>0</formula>
    </cfRule>
  </conditionalFormatting>
  <conditionalFormatting sqref="Q1785">
    <cfRule type="expression" dxfId="13964" priority="22874">
      <formula>$I1785=0</formula>
    </cfRule>
  </conditionalFormatting>
  <conditionalFormatting sqref="R1785:T1785">
    <cfRule type="expression" dxfId="13963" priority="22873">
      <formula>$I1785=0</formula>
    </cfRule>
  </conditionalFormatting>
  <conditionalFormatting sqref="S1785:T1785">
    <cfRule type="cellIs" dxfId="13962" priority="22871" operator="lessThan">
      <formula>0</formula>
    </cfRule>
    <cfRule type="cellIs" dxfId="13961" priority="22872" operator="lessThan">
      <formula>0</formula>
    </cfRule>
  </conditionalFormatting>
  <conditionalFormatting sqref="U1785">
    <cfRule type="expression" dxfId="13960" priority="22870">
      <formula>$I1785=0</formula>
    </cfRule>
  </conditionalFormatting>
  <conditionalFormatting sqref="B1786">
    <cfRule type="expression" dxfId="13959" priority="22869">
      <formula>$I1786=0</formula>
    </cfRule>
  </conditionalFormatting>
  <conditionalFormatting sqref="F1786">
    <cfRule type="expression" dxfId="13958" priority="22868">
      <formula>$I1786=0</formula>
    </cfRule>
  </conditionalFormatting>
  <conditionalFormatting sqref="I1786">
    <cfRule type="expression" dxfId="13957" priority="22867">
      <formula>$I1786=0</formula>
    </cfRule>
  </conditionalFormatting>
  <conditionalFormatting sqref="K1786">
    <cfRule type="expression" dxfId="13956" priority="22866">
      <formula>$I1786=0</formula>
    </cfRule>
  </conditionalFormatting>
  <conditionalFormatting sqref="M1786">
    <cfRule type="expression" dxfId="13955" priority="22865">
      <formula>$I1786=0</formula>
    </cfRule>
  </conditionalFormatting>
  <conditionalFormatting sqref="Q1786">
    <cfRule type="expression" dxfId="13954" priority="22864">
      <formula>$I1786=0</formula>
    </cfRule>
  </conditionalFormatting>
  <conditionalFormatting sqref="U1786">
    <cfRule type="expression" dxfId="13953" priority="22863">
      <formula>$I1786=0</formula>
    </cfRule>
  </conditionalFormatting>
  <conditionalFormatting sqref="B1787">
    <cfRule type="expression" dxfId="13952" priority="22859">
      <formula>$I1787=0</formula>
    </cfRule>
  </conditionalFormatting>
  <conditionalFormatting sqref="C1787:E1787">
    <cfRule type="expression" dxfId="13951" priority="22858">
      <formula>$I1787=0</formula>
    </cfRule>
  </conditionalFormatting>
  <conditionalFormatting sqref="D1787:E1787">
    <cfRule type="cellIs" dxfId="13950" priority="22856" operator="lessThan">
      <formula>0</formula>
    </cfRule>
    <cfRule type="cellIs" dxfId="13949" priority="22857" operator="lessThan">
      <formula>0</formula>
    </cfRule>
  </conditionalFormatting>
  <conditionalFormatting sqref="F1787">
    <cfRule type="expression" dxfId="13948" priority="22855">
      <formula>$I1787=0</formula>
    </cfRule>
  </conditionalFormatting>
  <conditionalFormatting sqref="G1787:H1787">
    <cfRule type="cellIs" dxfId="13947" priority="22852" operator="lessThan">
      <formula>0</formula>
    </cfRule>
    <cfRule type="cellIs" dxfId="13946" priority="22853" operator="lessThan">
      <formula>0</formula>
    </cfRule>
  </conditionalFormatting>
  <conditionalFormatting sqref="I1787">
    <cfRule type="expression" dxfId="13945" priority="22851">
      <formula>$I1787=0</formula>
    </cfRule>
  </conditionalFormatting>
  <conditionalFormatting sqref="J1787">
    <cfRule type="expression" dxfId="13944" priority="22850">
      <formula>$I1787=0</formula>
    </cfRule>
  </conditionalFormatting>
  <conditionalFormatting sqref="K1787">
    <cfRule type="expression" dxfId="13943" priority="22847">
      <formula>$I1787=0</formula>
    </cfRule>
  </conditionalFormatting>
  <conditionalFormatting sqref="M1787">
    <cfRule type="expression" dxfId="13942" priority="22843">
      <formula>$I1787=0</formula>
    </cfRule>
  </conditionalFormatting>
  <conditionalFormatting sqref="N1787:P1787">
    <cfRule type="expression" dxfId="13941" priority="22842">
      <formula>$I1787=0</formula>
    </cfRule>
  </conditionalFormatting>
  <conditionalFormatting sqref="O1787:P1787">
    <cfRule type="cellIs" dxfId="13940" priority="22840" operator="lessThan">
      <formula>0</formula>
    </cfRule>
    <cfRule type="cellIs" dxfId="13939" priority="22841" operator="lessThan">
      <formula>0</formula>
    </cfRule>
  </conditionalFormatting>
  <conditionalFormatting sqref="Q1787">
    <cfRule type="expression" dxfId="13938" priority="22839">
      <formula>$I1787=0</formula>
    </cfRule>
  </conditionalFormatting>
  <conditionalFormatting sqref="R1787:T1787">
    <cfRule type="expression" dxfId="13937" priority="22838">
      <formula>$I1787=0</formula>
    </cfRule>
  </conditionalFormatting>
  <conditionalFormatting sqref="S1787:T1787">
    <cfRule type="cellIs" dxfId="13936" priority="22836" operator="lessThan">
      <formula>0</formula>
    </cfRule>
    <cfRule type="cellIs" dxfId="13935" priority="22837" operator="lessThan">
      <formula>0</formula>
    </cfRule>
  </conditionalFormatting>
  <conditionalFormatting sqref="U1787">
    <cfRule type="expression" dxfId="13934" priority="22835">
      <formula>$I1787=0</formula>
    </cfRule>
  </conditionalFormatting>
  <conditionalFormatting sqref="B1788">
    <cfRule type="expression" dxfId="13933" priority="22834">
      <formula>$I1788=0</formula>
    </cfRule>
  </conditionalFormatting>
  <conditionalFormatting sqref="F1788">
    <cfRule type="expression" dxfId="13932" priority="22833">
      <formula>$I1788=0</formula>
    </cfRule>
  </conditionalFormatting>
  <conditionalFormatting sqref="I1788">
    <cfRule type="expression" dxfId="13931" priority="22832">
      <formula>$I1788=0</formula>
    </cfRule>
  </conditionalFormatting>
  <conditionalFormatting sqref="K1788">
    <cfRule type="expression" dxfId="13930" priority="22831">
      <formula>$I1788=0</formula>
    </cfRule>
  </conditionalFormatting>
  <conditionalFormatting sqref="M1788">
    <cfRule type="expression" dxfId="13929" priority="22830">
      <formula>$I1788=0</formula>
    </cfRule>
  </conditionalFormatting>
  <conditionalFormatting sqref="Q1788">
    <cfRule type="expression" dxfId="13928" priority="22829">
      <formula>$I1788=0</formula>
    </cfRule>
  </conditionalFormatting>
  <conditionalFormatting sqref="U1788">
    <cfRule type="expression" dxfId="13927" priority="22828">
      <formula>$I1788=0</formula>
    </cfRule>
  </conditionalFormatting>
  <conditionalFormatting sqref="B1789">
    <cfRule type="expression" dxfId="13926" priority="22824">
      <formula>$I1789=0</formula>
    </cfRule>
  </conditionalFormatting>
  <conditionalFormatting sqref="C1789:E1789">
    <cfRule type="expression" dxfId="13925" priority="22823">
      <formula>$I1789=0</formula>
    </cfRule>
  </conditionalFormatting>
  <conditionalFormatting sqref="D1789:E1789">
    <cfRule type="cellIs" dxfId="13924" priority="22821" operator="lessThan">
      <formula>0</formula>
    </cfRule>
    <cfRule type="cellIs" dxfId="13923" priority="22822" operator="lessThan">
      <formula>0</formula>
    </cfRule>
  </conditionalFormatting>
  <conditionalFormatting sqref="F1789">
    <cfRule type="expression" dxfId="13922" priority="22820">
      <formula>$I1789=0</formula>
    </cfRule>
  </conditionalFormatting>
  <conditionalFormatting sqref="G1789:H1789">
    <cfRule type="cellIs" dxfId="13921" priority="22817" operator="lessThan">
      <formula>0</formula>
    </cfRule>
    <cfRule type="cellIs" dxfId="13920" priority="22818" operator="lessThan">
      <formula>0</formula>
    </cfRule>
  </conditionalFormatting>
  <conditionalFormatting sqref="I1789">
    <cfRule type="expression" dxfId="13919" priority="22816">
      <formula>$I1789=0</formula>
    </cfRule>
  </conditionalFormatting>
  <conditionalFormatting sqref="J1789">
    <cfRule type="expression" dxfId="13918" priority="22815">
      <formula>$I1789=0</formula>
    </cfRule>
  </conditionalFormatting>
  <conditionalFormatting sqref="K1789">
    <cfRule type="expression" dxfId="13917" priority="22812">
      <formula>$I1789=0</formula>
    </cfRule>
  </conditionalFormatting>
  <conditionalFormatting sqref="M1789">
    <cfRule type="expression" dxfId="13916" priority="22808">
      <formula>$I1789=0</formula>
    </cfRule>
  </conditionalFormatting>
  <conditionalFormatting sqref="N1789:P1789">
    <cfRule type="expression" dxfId="13915" priority="22807">
      <formula>$I1789=0</formula>
    </cfRule>
  </conditionalFormatting>
  <conditionalFormatting sqref="O1789:P1789">
    <cfRule type="cellIs" dxfId="13914" priority="22805" operator="lessThan">
      <formula>0</formula>
    </cfRule>
    <cfRule type="cellIs" dxfId="13913" priority="22806" operator="lessThan">
      <formula>0</formula>
    </cfRule>
  </conditionalFormatting>
  <conditionalFormatting sqref="Q1789">
    <cfRule type="expression" dxfId="13912" priority="22804">
      <formula>$I1789=0</formula>
    </cfRule>
  </conditionalFormatting>
  <conditionalFormatting sqref="R1789:T1789">
    <cfRule type="expression" dxfId="13911" priority="22803">
      <formula>$I1789=0</formula>
    </cfRule>
  </conditionalFormatting>
  <conditionalFormatting sqref="S1789:T1789">
    <cfRule type="cellIs" dxfId="13910" priority="22801" operator="lessThan">
      <formula>0</formula>
    </cfRule>
    <cfRule type="cellIs" dxfId="13909" priority="22802" operator="lessThan">
      <formula>0</formula>
    </cfRule>
  </conditionalFormatting>
  <conditionalFormatting sqref="U1789">
    <cfRule type="expression" dxfId="13908" priority="22800">
      <formula>$I1789=0</formula>
    </cfRule>
  </conditionalFormatting>
  <conditionalFormatting sqref="B1790">
    <cfRule type="expression" dxfId="13907" priority="22799">
      <formula>$I1790=0</formula>
    </cfRule>
  </conditionalFormatting>
  <conditionalFormatting sqref="F1790">
    <cfRule type="expression" dxfId="13906" priority="22798">
      <formula>$I1790=0</formula>
    </cfRule>
  </conditionalFormatting>
  <conditionalFormatting sqref="I1790">
    <cfRule type="expression" dxfId="13905" priority="22797">
      <formula>$I1790=0</formula>
    </cfRule>
  </conditionalFormatting>
  <conditionalFormatting sqref="K1790">
    <cfRule type="expression" dxfId="13904" priority="22796">
      <formula>$I1790=0</formula>
    </cfRule>
  </conditionalFormatting>
  <conditionalFormatting sqref="M1790">
    <cfRule type="expression" dxfId="13903" priority="22795">
      <formula>$I1790=0</formula>
    </cfRule>
  </conditionalFormatting>
  <conditionalFormatting sqref="Q1790">
    <cfRule type="expression" dxfId="13902" priority="22794">
      <formula>$I1790=0</formula>
    </cfRule>
  </conditionalFormatting>
  <conditionalFormatting sqref="U1790">
    <cfRule type="expression" dxfId="13901" priority="22793">
      <formula>$I1790=0</formula>
    </cfRule>
  </conditionalFormatting>
  <conditionalFormatting sqref="B1791">
    <cfRule type="expression" dxfId="13900" priority="22789">
      <formula>$I1791=0</formula>
    </cfRule>
  </conditionalFormatting>
  <conditionalFormatting sqref="C1791:E1791">
    <cfRule type="expression" dxfId="13899" priority="22788">
      <formula>$I1791=0</formula>
    </cfRule>
  </conditionalFormatting>
  <conditionalFormatting sqref="D1791:E1791">
    <cfRule type="cellIs" dxfId="13898" priority="22786" operator="lessThan">
      <formula>0</formula>
    </cfRule>
    <cfRule type="cellIs" dxfId="13897" priority="22787" operator="lessThan">
      <formula>0</formula>
    </cfRule>
  </conditionalFormatting>
  <conditionalFormatting sqref="F1791">
    <cfRule type="expression" dxfId="13896" priority="22785">
      <formula>$I1791=0</formula>
    </cfRule>
  </conditionalFormatting>
  <conditionalFormatting sqref="G1791:H1791">
    <cfRule type="cellIs" dxfId="13895" priority="22782" operator="lessThan">
      <formula>0</formula>
    </cfRule>
    <cfRule type="cellIs" dxfId="13894" priority="22783" operator="lessThan">
      <formula>0</formula>
    </cfRule>
  </conditionalFormatting>
  <conditionalFormatting sqref="I1791">
    <cfRule type="expression" dxfId="13893" priority="22781">
      <formula>$I1791=0</formula>
    </cfRule>
  </conditionalFormatting>
  <conditionalFormatting sqref="J1791">
    <cfRule type="expression" dxfId="13892" priority="22780">
      <formula>$I1791=0</formula>
    </cfRule>
  </conditionalFormatting>
  <conditionalFormatting sqref="K1791">
    <cfRule type="expression" dxfId="13891" priority="22777">
      <formula>$I1791=0</formula>
    </cfRule>
  </conditionalFormatting>
  <conditionalFormatting sqref="M1791">
    <cfRule type="expression" dxfId="13890" priority="22773">
      <formula>$I1791=0</formula>
    </cfRule>
  </conditionalFormatting>
  <conditionalFormatting sqref="N1791:P1791">
    <cfRule type="expression" dxfId="13889" priority="22772">
      <formula>$I1791=0</formula>
    </cfRule>
  </conditionalFormatting>
  <conditionalFormatting sqref="O1791:P1791">
    <cfRule type="cellIs" dxfId="13888" priority="22770" operator="lessThan">
      <formula>0</formula>
    </cfRule>
    <cfRule type="cellIs" dxfId="13887" priority="22771" operator="lessThan">
      <formula>0</formula>
    </cfRule>
  </conditionalFormatting>
  <conditionalFormatting sqref="Q1791">
    <cfRule type="expression" dxfId="13886" priority="22769">
      <formula>$I1791=0</formula>
    </cfRule>
  </conditionalFormatting>
  <conditionalFormatting sqref="R1791:T1791">
    <cfRule type="expression" dxfId="13885" priority="22768">
      <formula>$I1791=0</formula>
    </cfRule>
  </conditionalFormatting>
  <conditionalFormatting sqref="S1791:T1791">
    <cfRule type="cellIs" dxfId="13884" priority="22766" operator="lessThan">
      <formula>0</formula>
    </cfRule>
    <cfRule type="cellIs" dxfId="13883" priority="22767" operator="lessThan">
      <formula>0</formula>
    </cfRule>
  </conditionalFormatting>
  <conditionalFormatting sqref="U1791">
    <cfRule type="expression" dxfId="13882" priority="22765">
      <formula>$I1791=0</formula>
    </cfRule>
  </conditionalFormatting>
  <conditionalFormatting sqref="B1792">
    <cfRule type="expression" dxfId="13881" priority="22764">
      <formula>$I1792=0</formula>
    </cfRule>
  </conditionalFormatting>
  <conditionalFormatting sqref="F1792">
    <cfRule type="expression" dxfId="13880" priority="22763">
      <formula>$I1792=0</formula>
    </cfRule>
  </conditionalFormatting>
  <conditionalFormatting sqref="I1792">
    <cfRule type="expression" dxfId="13879" priority="22762">
      <formula>$I1792=0</formula>
    </cfRule>
  </conditionalFormatting>
  <conditionalFormatting sqref="K1792">
    <cfRule type="expression" dxfId="13878" priority="22761">
      <formula>$I1792=0</formula>
    </cfRule>
  </conditionalFormatting>
  <conditionalFormatting sqref="M1792">
    <cfRule type="expression" dxfId="13877" priority="22760">
      <formula>$I1792=0</formula>
    </cfRule>
  </conditionalFormatting>
  <conditionalFormatting sqref="Q1792">
    <cfRule type="expression" dxfId="13876" priority="22759">
      <formula>$I1792=0</formula>
    </cfRule>
  </conditionalFormatting>
  <conditionalFormatting sqref="U1792">
    <cfRule type="expression" dxfId="13875" priority="22758">
      <formula>$I1792=0</formula>
    </cfRule>
  </conditionalFormatting>
  <conditionalFormatting sqref="B1793">
    <cfRule type="expression" dxfId="13874" priority="22754">
      <formula>$I1793=0</formula>
    </cfRule>
  </conditionalFormatting>
  <conditionalFormatting sqref="C1793:E1793">
    <cfRule type="expression" dxfId="13873" priority="22753">
      <formula>$I1793=0</formula>
    </cfRule>
  </conditionalFormatting>
  <conditionalFormatting sqref="D1793:E1793">
    <cfRule type="cellIs" dxfId="13872" priority="22751" operator="lessThan">
      <formula>0</formula>
    </cfRule>
    <cfRule type="cellIs" dxfId="13871" priority="22752" operator="lessThan">
      <formula>0</formula>
    </cfRule>
  </conditionalFormatting>
  <conditionalFormatting sqref="F1793">
    <cfRule type="expression" dxfId="13870" priority="22750">
      <formula>$I1793=0</formula>
    </cfRule>
  </conditionalFormatting>
  <conditionalFormatting sqref="G1793:H1793">
    <cfRule type="cellIs" dxfId="13869" priority="22747" operator="lessThan">
      <formula>0</formula>
    </cfRule>
    <cfRule type="cellIs" dxfId="13868" priority="22748" operator="lessThan">
      <formula>0</formula>
    </cfRule>
  </conditionalFormatting>
  <conditionalFormatting sqref="I1793">
    <cfRule type="expression" dxfId="13867" priority="22746">
      <formula>$I1793=0</formula>
    </cfRule>
  </conditionalFormatting>
  <conditionalFormatting sqref="J1793">
    <cfRule type="expression" dxfId="13866" priority="22745">
      <formula>$I1793=0</formula>
    </cfRule>
  </conditionalFormatting>
  <conditionalFormatting sqref="K1793">
    <cfRule type="expression" dxfId="13865" priority="22742">
      <formula>$I1793=0</formula>
    </cfRule>
  </conditionalFormatting>
  <conditionalFormatting sqref="M1793">
    <cfRule type="expression" dxfId="13864" priority="22738">
      <formula>$I1793=0</formula>
    </cfRule>
  </conditionalFormatting>
  <conditionalFormatting sqref="N1793:P1793">
    <cfRule type="expression" dxfId="13863" priority="22737">
      <formula>$I1793=0</formula>
    </cfRule>
  </conditionalFormatting>
  <conditionalFormatting sqref="O1793:P1793">
    <cfRule type="cellIs" dxfId="13862" priority="22735" operator="lessThan">
      <formula>0</formula>
    </cfRule>
    <cfRule type="cellIs" dxfId="13861" priority="22736" operator="lessThan">
      <formula>0</formula>
    </cfRule>
  </conditionalFormatting>
  <conditionalFormatting sqref="Q1793">
    <cfRule type="expression" dxfId="13860" priority="22734">
      <formula>$I1793=0</formula>
    </cfRule>
  </conditionalFormatting>
  <conditionalFormatting sqref="R1793:T1793">
    <cfRule type="expression" dxfId="13859" priority="22733">
      <formula>$I1793=0</formula>
    </cfRule>
  </conditionalFormatting>
  <conditionalFormatting sqref="S1793:T1793">
    <cfRule type="cellIs" dxfId="13858" priority="22731" operator="lessThan">
      <formula>0</formula>
    </cfRule>
    <cfRule type="cellIs" dxfId="13857" priority="22732" operator="lessThan">
      <formula>0</formula>
    </cfRule>
  </conditionalFormatting>
  <conditionalFormatting sqref="U1793">
    <cfRule type="expression" dxfId="13856" priority="22730">
      <formula>$I1793=0</formula>
    </cfRule>
  </conditionalFormatting>
  <conditionalFormatting sqref="B1794">
    <cfRule type="expression" dxfId="13855" priority="22729">
      <formula>$I1794=0</formula>
    </cfRule>
  </conditionalFormatting>
  <conditionalFormatting sqref="F1794">
    <cfRule type="expression" dxfId="13854" priority="22728">
      <formula>$I1794=0</formula>
    </cfRule>
  </conditionalFormatting>
  <conditionalFormatting sqref="I1794">
    <cfRule type="expression" dxfId="13853" priority="22727">
      <formula>$I1794=0</formula>
    </cfRule>
  </conditionalFormatting>
  <conditionalFormatting sqref="K1794">
    <cfRule type="expression" dxfId="13852" priority="22726">
      <formula>$I1794=0</formula>
    </cfRule>
  </conditionalFormatting>
  <conditionalFormatting sqref="M1794">
    <cfRule type="expression" dxfId="13851" priority="22725">
      <formula>$I1794=0</formula>
    </cfRule>
  </conditionalFormatting>
  <conditionalFormatting sqref="Q1794">
    <cfRule type="expression" dxfId="13850" priority="22724">
      <formula>$I1794=0</formula>
    </cfRule>
  </conditionalFormatting>
  <conditionalFormatting sqref="U1794">
    <cfRule type="expression" dxfId="13849" priority="22723">
      <formula>$I1794=0</formula>
    </cfRule>
  </conditionalFormatting>
  <conditionalFormatting sqref="B1795">
    <cfRule type="expression" dxfId="13848" priority="22719">
      <formula>$I1795=0</formula>
    </cfRule>
  </conditionalFormatting>
  <conditionalFormatting sqref="C1795:E1795">
    <cfRule type="expression" dxfId="13847" priority="22718">
      <formula>$I1795=0</formula>
    </cfRule>
  </conditionalFormatting>
  <conditionalFormatting sqref="D1795:E1795">
    <cfRule type="cellIs" dxfId="13846" priority="22716" operator="lessThan">
      <formula>0</formula>
    </cfRule>
    <cfRule type="cellIs" dxfId="13845" priority="22717" operator="lessThan">
      <formula>0</formula>
    </cfRule>
  </conditionalFormatting>
  <conditionalFormatting sqref="F1795">
    <cfRule type="expression" dxfId="13844" priority="22715">
      <formula>$I1795=0</formula>
    </cfRule>
  </conditionalFormatting>
  <conditionalFormatting sqref="G1795:H1795">
    <cfRule type="cellIs" dxfId="13843" priority="22712" operator="lessThan">
      <formula>0</formula>
    </cfRule>
    <cfRule type="cellIs" dxfId="13842" priority="22713" operator="lessThan">
      <formula>0</formula>
    </cfRule>
  </conditionalFormatting>
  <conditionalFormatting sqref="I1795">
    <cfRule type="expression" dxfId="13841" priority="22711">
      <formula>$I1795=0</formula>
    </cfRule>
  </conditionalFormatting>
  <conditionalFormatting sqref="J1795">
    <cfRule type="expression" dxfId="13840" priority="22710">
      <formula>$I1795=0</formula>
    </cfRule>
  </conditionalFormatting>
  <conditionalFormatting sqref="K1795">
    <cfRule type="expression" dxfId="13839" priority="22707">
      <formula>$I1795=0</formula>
    </cfRule>
  </conditionalFormatting>
  <conditionalFormatting sqref="M1795">
    <cfRule type="expression" dxfId="13838" priority="22703">
      <formula>$I1795=0</formula>
    </cfRule>
  </conditionalFormatting>
  <conditionalFormatting sqref="N1795:P1795">
    <cfRule type="expression" dxfId="13837" priority="22702">
      <formula>$I1795=0</formula>
    </cfRule>
  </conditionalFormatting>
  <conditionalFormatting sqref="O1795:P1795">
    <cfRule type="cellIs" dxfId="13836" priority="22700" operator="lessThan">
      <formula>0</formula>
    </cfRule>
    <cfRule type="cellIs" dxfId="13835" priority="22701" operator="lessThan">
      <formula>0</formula>
    </cfRule>
  </conditionalFormatting>
  <conditionalFormatting sqref="Q1795">
    <cfRule type="expression" dxfId="13834" priority="22699">
      <formula>$I1795=0</formula>
    </cfRule>
  </conditionalFormatting>
  <conditionalFormatting sqref="R1795:T1795">
    <cfRule type="expression" dxfId="13833" priority="22698">
      <formula>$I1795=0</formula>
    </cfRule>
  </conditionalFormatting>
  <conditionalFormatting sqref="S1795:T1795">
    <cfRule type="cellIs" dxfId="13832" priority="22696" operator="lessThan">
      <formula>0</formula>
    </cfRule>
    <cfRule type="cellIs" dxfId="13831" priority="22697" operator="lessThan">
      <formula>0</formula>
    </cfRule>
  </conditionalFormatting>
  <conditionalFormatting sqref="U1795">
    <cfRule type="expression" dxfId="13830" priority="22695">
      <formula>$I1795=0</formula>
    </cfRule>
  </conditionalFormatting>
  <conditionalFormatting sqref="B1796">
    <cfRule type="expression" dxfId="13829" priority="22694">
      <formula>$I1796=0</formula>
    </cfRule>
  </conditionalFormatting>
  <conditionalFormatting sqref="F1796">
    <cfRule type="expression" dxfId="13828" priority="22693">
      <formula>$I1796=0</formula>
    </cfRule>
  </conditionalFormatting>
  <conditionalFormatting sqref="I1796">
    <cfRule type="expression" dxfId="13827" priority="22692">
      <formula>$I1796=0</formula>
    </cfRule>
  </conditionalFormatting>
  <conditionalFormatting sqref="K1796">
    <cfRule type="expression" dxfId="13826" priority="22691">
      <formula>$I1796=0</formula>
    </cfRule>
  </conditionalFormatting>
  <conditionalFormatting sqref="M1796">
    <cfRule type="expression" dxfId="13825" priority="22690">
      <formula>$I1796=0</formula>
    </cfRule>
  </conditionalFormatting>
  <conditionalFormatting sqref="Q1796">
    <cfRule type="expression" dxfId="13824" priority="22689">
      <formula>$I1796=0</formula>
    </cfRule>
  </conditionalFormatting>
  <conditionalFormatting sqref="U1796">
    <cfRule type="expression" dxfId="13823" priority="22688">
      <formula>$I1796=0</formula>
    </cfRule>
  </conditionalFormatting>
  <conditionalFormatting sqref="B1797">
    <cfRule type="expression" dxfId="13822" priority="22684">
      <formula>$I1797=0</formula>
    </cfRule>
  </conditionalFormatting>
  <conditionalFormatting sqref="C1797:E1797">
    <cfRule type="expression" dxfId="13821" priority="22683">
      <formula>$I1797=0</formula>
    </cfRule>
  </conditionalFormatting>
  <conditionalFormatting sqref="D1797:E1797">
    <cfRule type="cellIs" dxfId="13820" priority="22681" operator="lessThan">
      <formula>0</formula>
    </cfRule>
    <cfRule type="cellIs" dxfId="13819" priority="22682" operator="lessThan">
      <formula>0</formula>
    </cfRule>
  </conditionalFormatting>
  <conditionalFormatting sqref="F1797">
    <cfRule type="expression" dxfId="13818" priority="22680">
      <formula>$I1797=0</formula>
    </cfRule>
  </conditionalFormatting>
  <conditionalFormatting sqref="G1797:H1797">
    <cfRule type="cellIs" dxfId="13817" priority="22677" operator="lessThan">
      <formula>0</formula>
    </cfRule>
    <cfRule type="cellIs" dxfId="13816" priority="22678" operator="lessThan">
      <formula>0</formula>
    </cfRule>
  </conditionalFormatting>
  <conditionalFormatting sqref="I1797">
    <cfRule type="expression" dxfId="13815" priority="22676">
      <formula>$I1797=0</formula>
    </cfRule>
  </conditionalFormatting>
  <conditionalFormatting sqref="J1797">
    <cfRule type="expression" dxfId="13814" priority="22675">
      <formula>$I1797=0</formula>
    </cfRule>
  </conditionalFormatting>
  <conditionalFormatting sqref="K1797">
    <cfRule type="expression" dxfId="13813" priority="22672">
      <formula>$I1797=0</formula>
    </cfRule>
  </conditionalFormatting>
  <conditionalFormatting sqref="M1797">
    <cfRule type="expression" dxfId="13812" priority="22668">
      <formula>$I1797=0</formula>
    </cfRule>
  </conditionalFormatting>
  <conditionalFormatting sqref="N1797:P1797">
    <cfRule type="expression" dxfId="13811" priority="22667">
      <formula>$I1797=0</formula>
    </cfRule>
  </conditionalFormatting>
  <conditionalFormatting sqref="O1797:P1797">
    <cfRule type="cellIs" dxfId="13810" priority="22665" operator="lessThan">
      <formula>0</formula>
    </cfRule>
    <cfRule type="cellIs" dxfId="13809" priority="22666" operator="lessThan">
      <formula>0</formula>
    </cfRule>
  </conditionalFormatting>
  <conditionalFormatting sqref="Q1797">
    <cfRule type="expression" dxfId="13808" priority="22664">
      <formula>$I1797=0</formula>
    </cfRule>
  </conditionalFormatting>
  <conditionalFormatting sqref="R1797:T1797">
    <cfRule type="expression" dxfId="13807" priority="22663">
      <formula>$I1797=0</formula>
    </cfRule>
  </conditionalFormatting>
  <conditionalFormatting sqref="S1797:T1797">
    <cfRule type="cellIs" dxfId="13806" priority="22661" operator="lessThan">
      <formula>0</formula>
    </cfRule>
    <cfRule type="cellIs" dxfId="13805" priority="22662" operator="lessThan">
      <formula>0</formula>
    </cfRule>
  </conditionalFormatting>
  <conditionalFormatting sqref="U1797">
    <cfRule type="expression" dxfId="13804" priority="22660">
      <formula>$I1797=0</formula>
    </cfRule>
  </conditionalFormatting>
  <conditionalFormatting sqref="B1798">
    <cfRule type="expression" dxfId="13803" priority="22659">
      <formula>$I1798=0</formula>
    </cfRule>
  </conditionalFormatting>
  <conditionalFormatting sqref="F1798">
    <cfRule type="expression" dxfId="13802" priority="22658">
      <formula>$I1798=0</formula>
    </cfRule>
  </conditionalFormatting>
  <conditionalFormatting sqref="I1798">
    <cfRule type="expression" dxfId="13801" priority="22657">
      <formula>$I1798=0</formula>
    </cfRule>
  </conditionalFormatting>
  <conditionalFormatting sqref="K1798">
    <cfRule type="expression" dxfId="13800" priority="22656">
      <formula>$I1798=0</formula>
    </cfRule>
  </conditionalFormatting>
  <conditionalFormatting sqref="M1798">
    <cfRule type="expression" dxfId="13799" priority="22655">
      <formula>$I1798=0</formula>
    </cfRule>
  </conditionalFormatting>
  <conditionalFormatting sqref="Q1798">
    <cfRule type="expression" dxfId="13798" priority="22654">
      <formula>$I1798=0</formula>
    </cfRule>
  </conditionalFormatting>
  <conditionalFormatting sqref="U1798">
    <cfRule type="expression" dxfId="13797" priority="22653">
      <formula>$I1798=0</formula>
    </cfRule>
  </conditionalFormatting>
  <conditionalFormatting sqref="B1799">
    <cfRule type="expression" dxfId="13796" priority="22649">
      <formula>$I1799=0</formula>
    </cfRule>
  </conditionalFormatting>
  <conditionalFormatting sqref="C1799:E1799">
    <cfRule type="expression" dxfId="13795" priority="22648">
      <formula>$I1799=0</formula>
    </cfRule>
  </conditionalFormatting>
  <conditionalFormatting sqref="D1799:E1799">
    <cfRule type="cellIs" dxfId="13794" priority="22646" operator="lessThan">
      <formula>0</formula>
    </cfRule>
    <cfRule type="cellIs" dxfId="13793" priority="22647" operator="lessThan">
      <formula>0</formula>
    </cfRule>
  </conditionalFormatting>
  <conditionalFormatting sqref="F1799">
    <cfRule type="expression" dxfId="13792" priority="22645">
      <formula>$I1799=0</formula>
    </cfRule>
  </conditionalFormatting>
  <conditionalFormatting sqref="G1799:H1799">
    <cfRule type="cellIs" dxfId="13791" priority="22642" operator="lessThan">
      <formula>0</formula>
    </cfRule>
    <cfRule type="cellIs" dxfId="13790" priority="22643" operator="lessThan">
      <formula>0</formula>
    </cfRule>
  </conditionalFormatting>
  <conditionalFormatting sqref="I1799">
    <cfRule type="expression" dxfId="13789" priority="22641">
      <formula>$I1799=0</formula>
    </cfRule>
  </conditionalFormatting>
  <conditionalFormatting sqref="J1799">
    <cfRule type="expression" dxfId="13788" priority="22640">
      <formula>$I1799=0</formula>
    </cfRule>
  </conditionalFormatting>
  <conditionalFormatting sqref="K1799">
    <cfRule type="expression" dxfId="13787" priority="22637">
      <formula>$I1799=0</formula>
    </cfRule>
  </conditionalFormatting>
  <conditionalFormatting sqref="M1799">
    <cfRule type="expression" dxfId="13786" priority="22633">
      <formula>$I1799=0</formula>
    </cfRule>
  </conditionalFormatting>
  <conditionalFormatting sqref="N1799:P1799">
    <cfRule type="expression" dxfId="13785" priority="22632">
      <formula>$I1799=0</formula>
    </cfRule>
  </conditionalFormatting>
  <conditionalFormatting sqref="O1799:P1799">
    <cfRule type="cellIs" dxfId="13784" priority="22630" operator="lessThan">
      <formula>0</formula>
    </cfRule>
    <cfRule type="cellIs" dxfId="13783" priority="22631" operator="lessThan">
      <formula>0</formula>
    </cfRule>
  </conditionalFormatting>
  <conditionalFormatting sqref="Q1799">
    <cfRule type="expression" dxfId="13782" priority="22629">
      <formula>$I1799=0</formula>
    </cfRule>
  </conditionalFormatting>
  <conditionalFormatting sqref="R1799:T1799">
    <cfRule type="expression" dxfId="13781" priority="22628">
      <formula>$I1799=0</formula>
    </cfRule>
  </conditionalFormatting>
  <conditionalFormatting sqref="S1799:T1799">
    <cfRule type="cellIs" dxfId="13780" priority="22626" operator="lessThan">
      <formula>0</formula>
    </cfRule>
    <cfRule type="cellIs" dxfId="13779" priority="22627" operator="lessThan">
      <formula>0</formula>
    </cfRule>
  </conditionalFormatting>
  <conditionalFormatting sqref="U1799">
    <cfRule type="expression" dxfId="13778" priority="22625">
      <formula>$I1799=0</formula>
    </cfRule>
  </conditionalFormatting>
  <conditionalFormatting sqref="B1800">
    <cfRule type="expression" dxfId="13777" priority="22624">
      <formula>$I1800=0</formula>
    </cfRule>
  </conditionalFormatting>
  <conditionalFormatting sqref="F1800">
    <cfRule type="expression" dxfId="13776" priority="22623">
      <formula>$I1800=0</formula>
    </cfRule>
  </conditionalFormatting>
  <conditionalFormatting sqref="I1800">
    <cfRule type="expression" dxfId="13775" priority="22622">
      <formula>$I1800=0</formula>
    </cfRule>
  </conditionalFormatting>
  <conditionalFormatting sqref="K1800">
    <cfRule type="expression" dxfId="13774" priority="22621">
      <formula>$I1800=0</formula>
    </cfRule>
  </conditionalFormatting>
  <conditionalFormatting sqref="M1800">
    <cfRule type="expression" dxfId="13773" priority="22620">
      <formula>$I1800=0</formula>
    </cfRule>
  </conditionalFormatting>
  <conditionalFormatting sqref="Q1800">
    <cfRule type="expression" dxfId="13772" priority="22619">
      <formula>$I1800=0</formula>
    </cfRule>
  </conditionalFormatting>
  <conditionalFormatting sqref="U1800">
    <cfRule type="expression" dxfId="13771" priority="22618">
      <formula>$I1800=0</formula>
    </cfRule>
  </conditionalFormatting>
  <conditionalFormatting sqref="B1801">
    <cfRule type="expression" dxfId="13770" priority="22614">
      <formula>$I1801=0</formula>
    </cfRule>
  </conditionalFormatting>
  <conditionalFormatting sqref="C1801:E1801">
    <cfRule type="expression" dxfId="13769" priority="22613">
      <formula>$I1801=0</formula>
    </cfRule>
  </conditionalFormatting>
  <conditionalFormatting sqref="D1801:E1801">
    <cfRule type="cellIs" dxfId="13768" priority="22611" operator="lessThan">
      <formula>0</formula>
    </cfRule>
    <cfRule type="cellIs" dxfId="13767" priority="22612" operator="lessThan">
      <formula>0</formula>
    </cfRule>
  </conditionalFormatting>
  <conditionalFormatting sqref="F1801">
    <cfRule type="expression" dxfId="13766" priority="22610">
      <formula>$I1801=0</formula>
    </cfRule>
  </conditionalFormatting>
  <conditionalFormatting sqref="G1801:H1801">
    <cfRule type="cellIs" dxfId="13765" priority="22607" operator="lessThan">
      <formula>0</formula>
    </cfRule>
    <cfRule type="cellIs" dxfId="13764" priority="22608" operator="lessThan">
      <formula>0</formula>
    </cfRule>
  </conditionalFormatting>
  <conditionalFormatting sqref="I1801">
    <cfRule type="expression" dxfId="13763" priority="22606">
      <formula>$I1801=0</formula>
    </cfRule>
  </conditionalFormatting>
  <conditionalFormatting sqref="J1801">
    <cfRule type="expression" dxfId="13762" priority="22605">
      <formula>$I1801=0</formula>
    </cfRule>
  </conditionalFormatting>
  <conditionalFormatting sqref="K1801">
    <cfRule type="expression" dxfId="13761" priority="22602">
      <formula>$I1801=0</formula>
    </cfRule>
  </conditionalFormatting>
  <conditionalFormatting sqref="M1801">
    <cfRule type="expression" dxfId="13760" priority="22598">
      <formula>$I1801=0</formula>
    </cfRule>
  </conditionalFormatting>
  <conditionalFormatting sqref="N1801:P1801">
    <cfRule type="expression" dxfId="13759" priority="22597">
      <formula>$I1801=0</formula>
    </cfRule>
  </conditionalFormatting>
  <conditionalFormatting sqref="O1801:P1801">
    <cfRule type="cellIs" dxfId="13758" priority="22595" operator="lessThan">
      <formula>0</formula>
    </cfRule>
    <cfRule type="cellIs" dxfId="13757" priority="22596" operator="lessThan">
      <formula>0</formula>
    </cfRule>
  </conditionalFormatting>
  <conditionalFormatting sqref="Q1801">
    <cfRule type="expression" dxfId="13756" priority="22594">
      <formula>$I1801=0</formula>
    </cfRule>
  </conditionalFormatting>
  <conditionalFormatting sqref="R1801:T1801">
    <cfRule type="expression" dxfId="13755" priority="22593">
      <formula>$I1801=0</formula>
    </cfRule>
  </conditionalFormatting>
  <conditionalFormatting sqref="S1801:T1801">
    <cfRule type="cellIs" dxfId="13754" priority="22591" operator="lessThan">
      <formula>0</formula>
    </cfRule>
    <cfRule type="cellIs" dxfId="13753" priority="22592" operator="lessThan">
      <formula>0</formula>
    </cfRule>
  </conditionalFormatting>
  <conditionalFormatting sqref="U1801">
    <cfRule type="expression" dxfId="13752" priority="22590">
      <formula>$I1801=0</formula>
    </cfRule>
  </conditionalFormatting>
  <conditionalFormatting sqref="B1802">
    <cfRule type="expression" dxfId="13751" priority="22589">
      <formula>$I1802=0</formula>
    </cfRule>
  </conditionalFormatting>
  <conditionalFormatting sqref="F1802">
    <cfRule type="expression" dxfId="13750" priority="22588">
      <formula>$I1802=0</formula>
    </cfRule>
  </conditionalFormatting>
  <conditionalFormatting sqref="I1802">
    <cfRule type="expression" dxfId="13749" priority="22587">
      <formula>$I1802=0</formula>
    </cfRule>
  </conditionalFormatting>
  <conditionalFormatting sqref="K1802">
    <cfRule type="expression" dxfId="13748" priority="22586">
      <formula>$I1802=0</formula>
    </cfRule>
  </conditionalFormatting>
  <conditionalFormatting sqref="M1802">
    <cfRule type="expression" dxfId="13747" priority="22585">
      <formula>$I1802=0</formula>
    </cfRule>
  </conditionalFormatting>
  <conditionalFormatting sqref="Q1802">
    <cfRule type="expression" dxfId="13746" priority="22584">
      <formula>$I1802=0</formula>
    </cfRule>
  </conditionalFormatting>
  <conditionalFormatting sqref="U1802">
    <cfRule type="expression" dxfId="13745" priority="22583">
      <formula>$I1802=0</formula>
    </cfRule>
  </conditionalFormatting>
  <conditionalFormatting sqref="B1803">
    <cfRule type="expression" dxfId="13744" priority="22579">
      <formula>$I1803=0</formula>
    </cfRule>
  </conditionalFormatting>
  <conditionalFormatting sqref="C1803:E1803">
    <cfRule type="expression" dxfId="13743" priority="22578">
      <formula>$I1803=0</formula>
    </cfRule>
  </conditionalFormatting>
  <conditionalFormatting sqref="D1803:E1803">
    <cfRule type="cellIs" dxfId="13742" priority="22576" operator="lessThan">
      <formula>0</formula>
    </cfRule>
    <cfRule type="cellIs" dxfId="13741" priority="22577" operator="lessThan">
      <formula>0</formula>
    </cfRule>
  </conditionalFormatting>
  <conditionalFormatting sqref="F1803">
    <cfRule type="expression" dxfId="13740" priority="22575">
      <formula>$I1803=0</formula>
    </cfRule>
  </conditionalFormatting>
  <conditionalFormatting sqref="G1803:H1803">
    <cfRule type="cellIs" dxfId="13739" priority="22572" operator="lessThan">
      <formula>0</formula>
    </cfRule>
    <cfRule type="cellIs" dxfId="13738" priority="22573" operator="lessThan">
      <formula>0</formula>
    </cfRule>
  </conditionalFormatting>
  <conditionalFormatting sqref="I1803">
    <cfRule type="expression" dxfId="13737" priority="22571">
      <formula>$I1803=0</formula>
    </cfRule>
  </conditionalFormatting>
  <conditionalFormatting sqref="J1803">
    <cfRule type="expression" dxfId="13736" priority="22570">
      <formula>$I1803=0</formula>
    </cfRule>
  </conditionalFormatting>
  <conditionalFormatting sqref="K1803">
    <cfRule type="expression" dxfId="13735" priority="22567">
      <formula>$I1803=0</formula>
    </cfRule>
  </conditionalFormatting>
  <conditionalFormatting sqref="M1803">
    <cfRule type="expression" dxfId="13734" priority="22563">
      <formula>$I1803=0</formula>
    </cfRule>
  </conditionalFormatting>
  <conditionalFormatting sqref="N1803:P1803">
    <cfRule type="expression" dxfId="13733" priority="22562">
      <formula>$I1803=0</formula>
    </cfRule>
  </conditionalFormatting>
  <conditionalFormatting sqref="O1803:P1803">
    <cfRule type="cellIs" dxfId="13732" priority="22560" operator="lessThan">
      <formula>0</formula>
    </cfRule>
    <cfRule type="cellIs" dxfId="13731" priority="22561" operator="lessThan">
      <formula>0</formula>
    </cfRule>
  </conditionalFormatting>
  <conditionalFormatting sqref="Q1803">
    <cfRule type="expression" dxfId="13730" priority="22559">
      <formula>$I1803=0</formula>
    </cfRule>
  </conditionalFormatting>
  <conditionalFormatting sqref="R1803:T1803">
    <cfRule type="expression" dxfId="13729" priority="22558">
      <formula>$I1803=0</formula>
    </cfRule>
  </conditionalFormatting>
  <conditionalFormatting sqref="S1803:T1803">
    <cfRule type="cellIs" dxfId="13728" priority="22556" operator="lessThan">
      <formula>0</formula>
    </cfRule>
    <cfRule type="cellIs" dxfId="13727" priority="22557" operator="lessThan">
      <formula>0</formula>
    </cfRule>
  </conditionalFormatting>
  <conditionalFormatting sqref="U1803">
    <cfRule type="expression" dxfId="13726" priority="22555">
      <formula>$I1803=0</formula>
    </cfRule>
  </conditionalFormatting>
  <conditionalFormatting sqref="B1804">
    <cfRule type="expression" dxfId="13725" priority="22554">
      <formula>$I1804=0</formula>
    </cfRule>
  </conditionalFormatting>
  <conditionalFormatting sqref="F1804">
    <cfRule type="expression" dxfId="13724" priority="22553">
      <formula>$I1804=0</formula>
    </cfRule>
  </conditionalFormatting>
  <conditionalFormatting sqref="I1804">
    <cfRule type="expression" dxfId="13723" priority="22552">
      <formula>$I1804=0</formula>
    </cfRule>
  </conditionalFormatting>
  <conditionalFormatting sqref="K1804">
    <cfRule type="expression" dxfId="13722" priority="22551">
      <formula>$I1804=0</formula>
    </cfRule>
  </conditionalFormatting>
  <conditionalFormatting sqref="M1804">
    <cfRule type="expression" dxfId="13721" priority="22550">
      <formula>$I1804=0</formula>
    </cfRule>
  </conditionalFormatting>
  <conditionalFormatting sqref="Q1804">
    <cfRule type="expression" dxfId="13720" priority="22549">
      <formula>$I1804=0</formula>
    </cfRule>
  </conditionalFormatting>
  <conditionalFormatting sqref="U1804">
    <cfRule type="expression" dxfId="13719" priority="22548">
      <formula>$I1804=0</formula>
    </cfRule>
  </conditionalFormatting>
  <conditionalFormatting sqref="B1805">
    <cfRule type="expression" dxfId="13718" priority="22544">
      <formula>$I1805=0</formula>
    </cfRule>
  </conditionalFormatting>
  <conditionalFormatting sqref="C1805:E1805">
    <cfRule type="expression" dxfId="13717" priority="22543">
      <formula>$I1805=0</formula>
    </cfRule>
  </conditionalFormatting>
  <conditionalFormatting sqref="D1805:E1805">
    <cfRule type="cellIs" dxfId="13716" priority="22541" operator="lessThan">
      <formula>0</formula>
    </cfRule>
    <cfRule type="cellIs" dxfId="13715" priority="22542" operator="lessThan">
      <formula>0</formula>
    </cfRule>
  </conditionalFormatting>
  <conditionalFormatting sqref="F1805">
    <cfRule type="expression" dxfId="13714" priority="22540">
      <formula>$I1805=0</formula>
    </cfRule>
  </conditionalFormatting>
  <conditionalFormatting sqref="G1805:H1805">
    <cfRule type="cellIs" dxfId="13713" priority="22537" operator="lessThan">
      <formula>0</formula>
    </cfRule>
    <cfRule type="cellIs" dxfId="13712" priority="22538" operator="lessThan">
      <formula>0</formula>
    </cfRule>
  </conditionalFormatting>
  <conditionalFormatting sqref="I1805">
    <cfRule type="expression" dxfId="13711" priority="22536">
      <formula>$I1805=0</formula>
    </cfRule>
  </conditionalFormatting>
  <conditionalFormatting sqref="J1805">
    <cfRule type="expression" dxfId="13710" priority="22535">
      <formula>$I1805=0</formula>
    </cfRule>
  </conditionalFormatting>
  <conditionalFormatting sqref="K1805">
    <cfRule type="expression" dxfId="13709" priority="22532">
      <formula>$I1805=0</formula>
    </cfRule>
  </conditionalFormatting>
  <conditionalFormatting sqref="M1805">
    <cfRule type="expression" dxfId="13708" priority="22528">
      <formula>$I1805=0</formula>
    </cfRule>
  </conditionalFormatting>
  <conditionalFormatting sqref="N1805:P1805">
    <cfRule type="expression" dxfId="13707" priority="22527">
      <formula>$I1805=0</formula>
    </cfRule>
  </conditionalFormatting>
  <conditionalFormatting sqref="O1805:P1805">
    <cfRule type="cellIs" dxfId="13706" priority="22525" operator="lessThan">
      <formula>0</formula>
    </cfRule>
    <cfRule type="cellIs" dxfId="13705" priority="22526" operator="lessThan">
      <formula>0</formula>
    </cfRule>
  </conditionalFormatting>
  <conditionalFormatting sqref="Q1805">
    <cfRule type="expression" dxfId="13704" priority="22524">
      <formula>$I1805=0</formula>
    </cfRule>
  </conditionalFormatting>
  <conditionalFormatting sqref="R1805:T1805">
    <cfRule type="expression" dxfId="13703" priority="22523">
      <formula>$I1805=0</formula>
    </cfRule>
  </conditionalFormatting>
  <conditionalFormatting sqref="S1805:T1805">
    <cfRule type="cellIs" dxfId="13702" priority="22521" operator="lessThan">
      <formula>0</formula>
    </cfRule>
    <cfRule type="cellIs" dxfId="13701" priority="22522" operator="lessThan">
      <formula>0</formula>
    </cfRule>
  </conditionalFormatting>
  <conditionalFormatting sqref="U1805">
    <cfRule type="expression" dxfId="13700" priority="22520">
      <formula>$I1805=0</formula>
    </cfRule>
  </conditionalFormatting>
  <conditionalFormatting sqref="B1806">
    <cfRule type="expression" dxfId="13699" priority="22519">
      <formula>$I1806=0</formula>
    </cfRule>
  </conditionalFormatting>
  <conditionalFormatting sqref="F1806">
    <cfRule type="expression" dxfId="13698" priority="22518">
      <formula>$I1806=0</formula>
    </cfRule>
  </conditionalFormatting>
  <conditionalFormatting sqref="I1806">
    <cfRule type="expression" dxfId="13697" priority="22517">
      <formula>$I1806=0</formula>
    </cfRule>
  </conditionalFormatting>
  <conditionalFormatting sqref="K1806">
    <cfRule type="expression" dxfId="13696" priority="22516">
      <formula>$I1806=0</formula>
    </cfRule>
  </conditionalFormatting>
  <conditionalFormatting sqref="M1806">
    <cfRule type="expression" dxfId="13695" priority="22515">
      <formula>$I1806=0</formula>
    </cfRule>
  </conditionalFormatting>
  <conditionalFormatting sqref="Q1806">
    <cfRule type="expression" dxfId="13694" priority="22514">
      <formula>$I1806=0</formula>
    </cfRule>
  </conditionalFormatting>
  <conditionalFormatting sqref="U1806">
    <cfRule type="expression" dxfId="13693" priority="22513">
      <formula>$I1806=0</formula>
    </cfRule>
  </conditionalFormatting>
  <conditionalFormatting sqref="B1807">
    <cfRule type="expression" dxfId="13692" priority="22509">
      <formula>$I1807=0</formula>
    </cfRule>
  </conditionalFormatting>
  <conditionalFormatting sqref="C1807:E1807">
    <cfRule type="expression" dxfId="13691" priority="22508">
      <formula>$I1807=0</formula>
    </cfRule>
  </conditionalFormatting>
  <conditionalFormatting sqref="D1807:E1807">
    <cfRule type="cellIs" dxfId="13690" priority="22506" operator="lessThan">
      <formula>0</formula>
    </cfRule>
    <cfRule type="cellIs" dxfId="13689" priority="22507" operator="lessThan">
      <formula>0</formula>
    </cfRule>
  </conditionalFormatting>
  <conditionalFormatting sqref="F1807">
    <cfRule type="expression" dxfId="13688" priority="22505">
      <formula>$I1807=0</formula>
    </cfRule>
  </conditionalFormatting>
  <conditionalFormatting sqref="G1807:H1807">
    <cfRule type="cellIs" dxfId="13687" priority="22502" operator="lessThan">
      <formula>0</formula>
    </cfRule>
    <cfRule type="cellIs" dxfId="13686" priority="22503" operator="lessThan">
      <formula>0</formula>
    </cfRule>
  </conditionalFormatting>
  <conditionalFormatting sqref="I1807">
    <cfRule type="expression" dxfId="13685" priority="22501">
      <formula>$I1807=0</formula>
    </cfRule>
  </conditionalFormatting>
  <conditionalFormatting sqref="J1807">
    <cfRule type="expression" dxfId="13684" priority="22500">
      <formula>$I1807=0</formula>
    </cfRule>
  </conditionalFormatting>
  <conditionalFormatting sqref="K1807">
    <cfRule type="expression" dxfId="13683" priority="22497">
      <formula>$I1807=0</formula>
    </cfRule>
  </conditionalFormatting>
  <conditionalFormatting sqref="M1807">
    <cfRule type="expression" dxfId="13682" priority="22493">
      <formula>$I1807=0</formula>
    </cfRule>
  </conditionalFormatting>
  <conditionalFormatting sqref="N1807:P1807">
    <cfRule type="expression" dxfId="13681" priority="22492">
      <formula>$I1807=0</formula>
    </cfRule>
  </conditionalFormatting>
  <conditionalFormatting sqref="O1807:P1807">
    <cfRule type="cellIs" dxfId="13680" priority="22490" operator="lessThan">
      <formula>0</formula>
    </cfRule>
    <cfRule type="cellIs" dxfId="13679" priority="22491" operator="lessThan">
      <formula>0</formula>
    </cfRule>
  </conditionalFormatting>
  <conditionalFormatting sqref="Q1807">
    <cfRule type="expression" dxfId="13678" priority="22489">
      <formula>$I1807=0</formula>
    </cfRule>
  </conditionalFormatting>
  <conditionalFormatting sqref="R1807:T1807">
    <cfRule type="expression" dxfId="13677" priority="22488">
      <formula>$I1807=0</formula>
    </cfRule>
  </conditionalFormatting>
  <conditionalFormatting sqref="S1807:T1807">
    <cfRule type="cellIs" dxfId="13676" priority="22486" operator="lessThan">
      <formula>0</formula>
    </cfRule>
    <cfRule type="cellIs" dxfId="13675" priority="22487" operator="lessThan">
      <formula>0</formula>
    </cfRule>
  </conditionalFormatting>
  <conditionalFormatting sqref="U1807">
    <cfRule type="expression" dxfId="13674" priority="22485">
      <formula>$I1807=0</formula>
    </cfRule>
  </conditionalFormatting>
  <conditionalFormatting sqref="B1808">
    <cfRule type="expression" dxfId="13673" priority="22484">
      <formula>$I1808=0</formula>
    </cfRule>
  </conditionalFormatting>
  <conditionalFormatting sqref="F1808">
    <cfRule type="expression" dxfId="13672" priority="22483">
      <formula>$I1808=0</formula>
    </cfRule>
  </conditionalFormatting>
  <conditionalFormatting sqref="I1808">
    <cfRule type="expression" dxfId="13671" priority="22482">
      <formula>$I1808=0</formula>
    </cfRule>
  </conditionalFormatting>
  <conditionalFormatting sqref="K1808">
    <cfRule type="expression" dxfId="13670" priority="22481">
      <formula>$I1808=0</formula>
    </cfRule>
  </conditionalFormatting>
  <conditionalFormatting sqref="M1808">
    <cfRule type="expression" dxfId="13669" priority="22480">
      <formula>$I1808=0</formula>
    </cfRule>
  </conditionalFormatting>
  <conditionalFormatting sqref="Q1808">
    <cfRule type="expression" dxfId="13668" priority="22479">
      <formula>$I1808=0</formula>
    </cfRule>
  </conditionalFormatting>
  <conditionalFormatting sqref="U1808">
    <cfRule type="expression" dxfId="13667" priority="22478">
      <formula>$I1808=0</formula>
    </cfRule>
  </conditionalFormatting>
  <conditionalFormatting sqref="B1809">
    <cfRule type="expression" dxfId="13666" priority="22474">
      <formula>$I1809=0</formula>
    </cfRule>
  </conditionalFormatting>
  <conditionalFormatting sqref="C1809:E1809">
    <cfRule type="expression" dxfId="13665" priority="22473">
      <formula>$I1809=0</formula>
    </cfRule>
  </conditionalFormatting>
  <conditionalFormatting sqref="D1809:E1809">
    <cfRule type="cellIs" dxfId="13664" priority="22471" operator="lessThan">
      <formula>0</formula>
    </cfRule>
    <cfRule type="cellIs" dxfId="13663" priority="22472" operator="lessThan">
      <formula>0</formula>
    </cfRule>
  </conditionalFormatting>
  <conditionalFormatting sqref="F1809">
    <cfRule type="expression" dxfId="13662" priority="22470">
      <formula>$I1809=0</formula>
    </cfRule>
  </conditionalFormatting>
  <conditionalFormatting sqref="G1809:H1809">
    <cfRule type="cellIs" dxfId="13661" priority="22467" operator="lessThan">
      <formula>0</formula>
    </cfRule>
    <cfRule type="cellIs" dxfId="13660" priority="22468" operator="lessThan">
      <formula>0</formula>
    </cfRule>
  </conditionalFormatting>
  <conditionalFormatting sqref="I1809">
    <cfRule type="expression" dxfId="13659" priority="22466">
      <formula>$I1809=0</formula>
    </cfRule>
  </conditionalFormatting>
  <conditionalFormatting sqref="J1809">
    <cfRule type="expression" dxfId="13658" priority="22465">
      <formula>$I1809=0</formula>
    </cfRule>
  </conditionalFormatting>
  <conditionalFormatting sqref="K1809">
    <cfRule type="expression" dxfId="13657" priority="22462">
      <formula>$I1809=0</formula>
    </cfRule>
  </conditionalFormatting>
  <conditionalFormatting sqref="M1809">
    <cfRule type="expression" dxfId="13656" priority="22458">
      <formula>$I1809=0</formula>
    </cfRule>
  </conditionalFormatting>
  <conditionalFormatting sqref="N1809:P1809">
    <cfRule type="expression" dxfId="13655" priority="22457">
      <formula>$I1809=0</formula>
    </cfRule>
  </conditionalFormatting>
  <conditionalFormatting sqref="O1809:P1809">
    <cfRule type="cellIs" dxfId="13654" priority="22455" operator="lessThan">
      <formula>0</formula>
    </cfRule>
    <cfRule type="cellIs" dxfId="13653" priority="22456" operator="lessThan">
      <formula>0</formula>
    </cfRule>
  </conditionalFormatting>
  <conditionalFormatting sqref="Q1809">
    <cfRule type="expression" dxfId="13652" priority="22454">
      <formula>$I1809=0</formula>
    </cfRule>
  </conditionalFormatting>
  <conditionalFormatting sqref="R1809:T1809">
    <cfRule type="expression" dxfId="13651" priority="22453">
      <formula>$I1809=0</formula>
    </cfRule>
  </conditionalFormatting>
  <conditionalFormatting sqref="S1809:T1809">
    <cfRule type="cellIs" dxfId="13650" priority="22451" operator="lessThan">
      <formula>0</formula>
    </cfRule>
    <cfRule type="cellIs" dxfId="13649" priority="22452" operator="lessThan">
      <formula>0</formula>
    </cfRule>
  </conditionalFormatting>
  <conditionalFormatting sqref="U1809">
    <cfRule type="expression" dxfId="13648" priority="22450">
      <formula>$I1809=0</formula>
    </cfRule>
  </conditionalFormatting>
  <conditionalFormatting sqref="B1810">
    <cfRule type="expression" dxfId="13647" priority="22449">
      <formula>$I1810=0</formula>
    </cfRule>
  </conditionalFormatting>
  <conditionalFormatting sqref="F1810">
    <cfRule type="expression" dxfId="13646" priority="22448">
      <formula>$I1810=0</formula>
    </cfRule>
  </conditionalFormatting>
  <conditionalFormatting sqref="I1810">
    <cfRule type="expression" dxfId="13645" priority="22447">
      <formula>$I1810=0</formula>
    </cfRule>
  </conditionalFormatting>
  <conditionalFormatting sqref="K1810">
    <cfRule type="expression" dxfId="13644" priority="22446">
      <formula>$I1810=0</formula>
    </cfRule>
  </conditionalFormatting>
  <conditionalFormatting sqref="M1810">
    <cfRule type="expression" dxfId="13643" priority="22445">
      <formula>$I1810=0</formula>
    </cfRule>
  </conditionalFormatting>
  <conditionalFormatting sqref="Q1810">
    <cfRule type="expression" dxfId="13642" priority="22444">
      <formula>$I1810=0</formula>
    </cfRule>
  </conditionalFormatting>
  <conditionalFormatting sqref="U1810">
    <cfRule type="expression" dxfId="13641" priority="22443">
      <formula>$I1810=0</formula>
    </cfRule>
  </conditionalFormatting>
  <conditionalFormatting sqref="B1811">
    <cfRule type="expression" dxfId="13640" priority="22439">
      <formula>$I1811=0</formula>
    </cfRule>
  </conditionalFormatting>
  <conditionalFormatting sqref="C1811:E1811">
    <cfRule type="expression" dxfId="13639" priority="22438">
      <formula>$I1811=0</formula>
    </cfRule>
  </conditionalFormatting>
  <conditionalFormatting sqref="D1811:E1811">
    <cfRule type="cellIs" dxfId="13638" priority="22436" operator="lessThan">
      <formula>0</formula>
    </cfRule>
    <cfRule type="cellIs" dxfId="13637" priority="22437" operator="lessThan">
      <formula>0</formula>
    </cfRule>
  </conditionalFormatting>
  <conditionalFormatting sqref="F1811">
    <cfRule type="expression" dxfId="13636" priority="22435">
      <formula>$I1811=0</formula>
    </cfRule>
  </conditionalFormatting>
  <conditionalFormatting sqref="G1811:H1811">
    <cfRule type="cellIs" dxfId="13635" priority="22432" operator="lessThan">
      <formula>0</formula>
    </cfRule>
    <cfRule type="cellIs" dxfId="13634" priority="22433" operator="lessThan">
      <formula>0</formula>
    </cfRule>
  </conditionalFormatting>
  <conditionalFormatting sqref="I1811">
    <cfRule type="expression" dxfId="13633" priority="22431">
      <formula>$I1811=0</formula>
    </cfRule>
  </conditionalFormatting>
  <conditionalFormatting sqref="J1811">
    <cfRule type="expression" dxfId="13632" priority="22430">
      <formula>$I1811=0</formula>
    </cfRule>
  </conditionalFormatting>
  <conditionalFormatting sqref="K1811">
    <cfRule type="expression" dxfId="13631" priority="22427">
      <formula>$I1811=0</formula>
    </cfRule>
  </conditionalFormatting>
  <conditionalFormatting sqref="M1811">
    <cfRule type="expression" dxfId="13630" priority="22423">
      <formula>$I1811=0</formula>
    </cfRule>
  </conditionalFormatting>
  <conditionalFormatting sqref="N1811:P1811">
    <cfRule type="expression" dxfId="13629" priority="22422">
      <formula>$I1811=0</formula>
    </cfRule>
  </conditionalFormatting>
  <conditionalFormatting sqref="O1811:P1811">
    <cfRule type="cellIs" dxfId="13628" priority="22420" operator="lessThan">
      <formula>0</formula>
    </cfRule>
    <cfRule type="cellIs" dxfId="13627" priority="22421" operator="lessThan">
      <formula>0</formula>
    </cfRule>
  </conditionalFormatting>
  <conditionalFormatting sqref="Q1811">
    <cfRule type="expression" dxfId="13626" priority="22419">
      <formula>$I1811=0</formula>
    </cfRule>
  </conditionalFormatting>
  <conditionalFormatting sqref="R1811:T1811">
    <cfRule type="expression" dxfId="13625" priority="22418">
      <formula>$I1811=0</formula>
    </cfRule>
  </conditionalFormatting>
  <conditionalFormatting sqref="S1811:T1811">
    <cfRule type="cellIs" dxfId="13624" priority="22416" operator="lessThan">
      <formula>0</formula>
    </cfRule>
    <cfRule type="cellIs" dxfId="13623" priority="22417" operator="lessThan">
      <formula>0</formula>
    </cfRule>
  </conditionalFormatting>
  <conditionalFormatting sqref="U1811">
    <cfRule type="expression" dxfId="13622" priority="22415">
      <formula>$I1811=0</formula>
    </cfRule>
  </conditionalFormatting>
  <conditionalFormatting sqref="B1812">
    <cfRule type="expression" dxfId="13621" priority="22414">
      <formula>$I1812=0</formula>
    </cfRule>
  </conditionalFormatting>
  <conditionalFormatting sqref="F1812">
    <cfRule type="expression" dxfId="13620" priority="22413">
      <formula>$I1812=0</formula>
    </cfRule>
  </conditionalFormatting>
  <conditionalFormatting sqref="I1812">
    <cfRule type="expression" dxfId="13619" priority="22412">
      <formula>$I1812=0</formula>
    </cfRule>
  </conditionalFormatting>
  <conditionalFormatting sqref="K1812">
    <cfRule type="expression" dxfId="13618" priority="22411">
      <formula>$I1812=0</formula>
    </cfRule>
  </conditionalFormatting>
  <conditionalFormatting sqref="M1812">
    <cfRule type="expression" dxfId="13617" priority="22410">
      <formula>$I1812=0</formula>
    </cfRule>
  </conditionalFormatting>
  <conditionalFormatting sqref="Q1812">
    <cfRule type="expression" dxfId="13616" priority="22409">
      <formula>$I1812=0</formula>
    </cfRule>
  </conditionalFormatting>
  <conditionalFormatting sqref="U1812">
    <cfRule type="expression" dxfId="13615" priority="22408">
      <formula>$I1812=0</formula>
    </cfRule>
  </conditionalFormatting>
  <conditionalFormatting sqref="B1813">
    <cfRule type="expression" dxfId="13614" priority="22404">
      <formula>$I1813=0</formula>
    </cfRule>
  </conditionalFormatting>
  <conditionalFormatting sqref="C1813:E1813">
    <cfRule type="expression" dxfId="13613" priority="22403">
      <formula>$I1813=0</formula>
    </cfRule>
  </conditionalFormatting>
  <conditionalFormatting sqref="D1813:E1813">
    <cfRule type="cellIs" dxfId="13612" priority="22401" operator="lessThan">
      <formula>0</formula>
    </cfRule>
    <cfRule type="cellIs" dxfId="13611" priority="22402" operator="lessThan">
      <formula>0</formula>
    </cfRule>
  </conditionalFormatting>
  <conditionalFormatting sqref="F1813">
    <cfRule type="expression" dxfId="13610" priority="22400">
      <formula>$I1813=0</formula>
    </cfRule>
  </conditionalFormatting>
  <conditionalFormatting sqref="G1813:H1813">
    <cfRule type="cellIs" dxfId="13609" priority="22397" operator="lessThan">
      <formula>0</formula>
    </cfRule>
    <cfRule type="cellIs" dxfId="13608" priority="22398" operator="lessThan">
      <formula>0</formula>
    </cfRule>
  </conditionalFormatting>
  <conditionalFormatting sqref="I1813">
    <cfRule type="expression" dxfId="13607" priority="22396">
      <formula>$I1813=0</formula>
    </cfRule>
  </conditionalFormatting>
  <conditionalFormatting sqref="J1813">
    <cfRule type="expression" dxfId="13606" priority="22395">
      <formula>$I1813=0</formula>
    </cfRule>
  </conditionalFormatting>
  <conditionalFormatting sqref="K1813">
    <cfRule type="expression" dxfId="13605" priority="22392">
      <formula>$I1813=0</formula>
    </cfRule>
  </conditionalFormatting>
  <conditionalFormatting sqref="M1813">
    <cfRule type="expression" dxfId="13604" priority="22388">
      <formula>$I1813=0</formula>
    </cfRule>
  </conditionalFormatting>
  <conditionalFormatting sqref="N1813:P1813">
    <cfRule type="expression" dxfId="13603" priority="22387">
      <formula>$I1813=0</formula>
    </cfRule>
  </conditionalFormatting>
  <conditionalFormatting sqref="O1813:P1813">
    <cfRule type="cellIs" dxfId="13602" priority="22385" operator="lessThan">
      <formula>0</formula>
    </cfRule>
    <cfRule type="cellIs" dxfId="13601" priority="22386" operator="lessThan">
      <formula>0</formula>
    </cfRule>
  </conditionalFormatting>
  <conditionalFormatting sqref="Q1813">
    <cfRule type="expression" dxfId="13600" priority="22384">
      <formula>$I1813=0</formula>
    </cfRule>
  </conditionalFormatting>
  <conditionalFormatting sqref="R1813:T1813">
    <cfRule type="expression" dxfId="13599" priority="22383">
      <formula>$I1813=0</formula>
    </cfRule>
  </conditionalFormatting>
  <conditionalFormatting sqref="S1813:T1813">
    <cfRule type="cellIs" dxfId="13598" priority="22381" operator="lessThan">
      <formula>0</formula>
    </cfRule>
    <cfRule type="cellIs" dxfId="13597" priority="22382" operator="lessThan">
      <formula>0</formula>
    </cfRule>
  </conditionalFormatting>
  <conditionalFormatting sqref="U1813">
    <cfRule type="expression" dxfId="13596" priority="22380">
      <formula>$I1813=0</formula>
    </cfRule>
  </conditionalFormatting>
  <conditionalFormatting sqref="B1814">
    <cfRule type="expression" dxfId="13595" priority="22379">
      <formula>$I1814=0</formula>
    </cfRule>
  </conditionalFormatting>
  <conditionalFormatting sqref="F1814">
    <cfRule type="expression" dxfId="13594" priority="22378">
      <formula>$I1814=0</formula>
    </cfRule>
  </conditionalFormatting>
  <conditionalFormatting sqref="I1814">
    <cfRule type="expression" dxfId="13593" priority="22377">
      <formula>$I1814=0</formula>
    </cfRule>
  </conditionalFormatting>
  <conditionalFormatting sqref="K1814">
    <cfRule type="expression" dxfId="13592" priority="22376">
      <formula>$I1814=0</formula>
    </cfRule>
  </conditionalFormatting>
  <conditionalFormatting sqref="M1814">
    <cfRule type="expression" dxfId="13591" priority="22375">
      <formula>$I1814=0</formula>
    </cfRule>
  </conditionalFormatting>
  <conditionalFormatting sqref="Q1814">
    <cfRule type="expression" dxfId="13590" priority="22374">
      <formula>$I1814=0</formula>
    </cfRule>
  </conditionalFormatting>
  <conditionalFormatting sqref="U1814">
    <cfRule type="expression" dxfId="13589" priority="22373">
      <formula>$I1814=0</formula>
    </cfRule>
  </conditionalFormatting>
  <conditionalFormatting sqref="B1815">
    <cfRule type="expression" dxfId="13588" priority="22369">
      <formula>$I1815=0</formula>
    </cfRule>
  </conditionalFormatting>
  <conditionalFormatting sqref="C1815:E1815">
    <cfRule type="expression" dxfId="13587" priority="22368">
      <formula>$I1815=0</formula>
    </cfRule>
  </conditionalFormatting>
  <conditionalFormatting sqref="D1815:E1815">
    <cfRule type="cellIs" dxfId="13586" priority="22366" operator="lessThan">
      <formula>0</formula>
    </cfRule>
    <cfRule type="cellIs" dxfId="13585" priority="22367" operator="lessThan">
      <formula>0</formula>
    </cfRule>
  </conditionalFormatting>
  <conditionalFormatting sqref="F1815">
    <cfRule type="expression" dxfId="13584" priority="22365">
      <formula>$I1815=0</formula>
    </cfRule>
  </conditionalFormatting>
  <conditionalFormatting sqref="G1815:H1815">
    <cfRule type="cellIs" dxfId="13583" priority="22362" operator="lessThan">
      <formula>0</formula>
    </cfRule>
    <cfRule type="cellIs" dxfId="13582" priority="22363" operator="lessThan">
      <formula>0</formula>
    </cfRule>
  </conditionalFormatting>
  <conditionalFormatting sqref="I1815">
    <cfRule type="expression" dxfId="13581" priority="22361">
      <formula>$I1815=0</formula>
    </cfRule>
  </conditionalFormatting>
  <conditionalFormatting sqref="J1815">
    <cfRule type="expression" dxfId="13580" priority="22360">
      <formula>$I1815=0</formula>
    </cfRule>
  </conditionalFormatting>
  <conditionalFormatting sqref="K1815">
    <cfRule type="expression" dxfId="13579" priority="22357">
      <formula>$I1815=0</formula>
    </cfRule>
  </conditionalFormatting>
  <conditionalFormatting sqref="M1815">
    <cfRule type="expression" dxfId="13578" priority="22353">
      <formula>$I1815=0</formula>
    </cfRule>
  </conditionalFormatting>
  <conditionalFormatting sqref="N1815:P1815">
    <cfRule type="expression" dxfId="13577" priority="22352">
      <formula>$I1815=0</formula>
    </cfRule>
  </conditionalFormatting>
  <conditionalFormatting sqref="O1815:P1815">
    <cfRule type="cellIs" dxfId="13576" priority="22350" operator="lessThan">
      <formula>0</formula>
    </cfRule>
    <cfRule type="cellIs" dxfId="13575" priority="22351" operator="lessThan">
      <formula>0</formula>
    </cfRule>
  </conditionalFormatting>
  <conditionalFormatting sqref="Q1815">
    <cfRule type="expression" dxfId="13574" priority="22349">
      <formula>$I1815=0</formula>
    </cfRule>
  </conditionalFormatting>
  <conditionalFormatting sqref="R1815:T1815">
    <cfRule type="expression" dxfId="13573" priority="22348">
      <formula>$I1815=0</formula>
    </cfRule>
  </conditionalFormatting>
  <conditionalFormatting sqref="S1815:T1815">
    <cfRule type="cellIs" dxfId="13572" priority="22346" operator="lessThan">
      <formula>0</formula>
    </cfRule>
    <cfRule type="cellIs" dxfId="13571" priority="22347" operator="lessThan">
      <formula>0</formula>
    </cfRule>
  </conditionalFormatting>
  <conditionalFormatting sqref="U1815">
    <cfRule type="expression" dxfId="13570" priority="22345">
      <formula>$I1815=0</formula>
    </cfRule>
  </conditionalFormatting>
  <conditionalFormatting sqref="B1816">
    <cfRule type="expression" dxfId="13569" priority="22344">
      <formula>$I1816=0</formula>
    </cfRule>
  </conditionalFormatting>
  <conditionalFormatting sqref="F1816">
    <cfRule type="expression" dxfId="13568" priority="22343">
      <formula>$I1816=0</formula>
    </cfRule>
  </conditionalFormatting>
  <conditionalFormatting sqref="I1816">
    <cfRule type="expression" dxfId="13567" priority="22342">
      <formula>$I1816=0</formula>
    </cfRule>
  </conditionalFormatting>
  <conditionalFormatting sqref="K1816">
    <cfRule type="expression" dxfId="13566" priority="22341">
      <formula>$I1816=0</formula>
    </cfRule>
  </conditionalFormatting>
  <conditionalFormatting sqref="M1816">
    <cfRule type="expression" dxfId="13565" priority="22340">
      <formula>$I1816=0</formula>
    </cfRule>
  </conditionalFormatting>
  <conditionalFormatting sqref="Q1816">
    <cfRule type="expression" dxfId="13564" priority="22339">
      <formula>$I1816=0</formula>
    </cfRule>
  </conditionalFormatting>
  <conditionalFormatting sqref="U1816">
    <cfRule type="expression" dxfId="13563" priority="22338">
      <formula>$I1816=0</formula>
    </cfRule>
  </conditionalFormatting>
  <conditionalFormatting sqref="B1817">
    <cfRule type="expression" dxfId="13562" priority="22334">
      <formula>$I1817=0</formula>
    </cfRule>
  </conditionalFormatting>
  <conditionalFormatting sqref="C1817:E1817">
    <cfRule type="expression" dxfId="13561" priority="22333">
      <formula>$I1817=0</formula>
    </cfRule>
  </conditionalFormatting>
  <conditionalFormatting sqref="D1817:E1817">
    <cfRule type="cellIs" dxfId="13560" priority="22331" operator="lessThan">
      <formula>0</formula>
    </cfRule>
    <cfRule type="cellIs" dxfId="13559" priority="22332" operator="lessThan">
      <formula>0</formula>
    </cfRule>
  </conditionalFormatting>
  <conditionalFormatting sqref="F1817">
    <cfRule type="expression" dxfId="13558" priority="22330">
      <formula>$I1817=0</formula>
    </cfRule>
  </conditionalFormatting>
  <conditionalFormatting sqref="G1817:H1817">
    <cfRule type="cellIs" dxfId="13557" priority="22327" operator="lessThan">
      <formula>0</formula>
    </cfRule>
    <cfRule type="cellIs" dxfId="13556" priority="22328" operator="lessThan">
      <formula>0</formula>
    </cfRule>
  </conditionalFormatting>
  <conditionalFormatting sqref="I1817">
    <cfRule type="expression" dxfId="13555" priority="22326">
      <formula>$I1817=0</formula>
    </cfRule>
  </conditionalFormatting>
  <conditionalFormatting sqref="J1817">
    <cfRule type="expression" dxfId="13554" priority="22325">
      <formula>$I1817=0</formula>
    </cfRule>
  </conditionalFormatting>
  <conditionalFormatting sqref="K1817">
    <cfRule type="expression" dxfId="13553" priority="22322">
      <formula>$I1817=0</formula>
    </cfRule>
  </conditionalFormatting>
  <conditionalFormatting sqref="M1817">
    <cfRule type="expression" dxfId="13552" priority="22318">
      <formula>$I1817=0</formula>
    </cfRule>
  </conditionalFormatting>
  <conditionalFormatting sqref="N1817:P1817">
    <cfRule type="expression" dxfId="13551" priority="22317">
      <formula>$I1817=0</formula>
    </cfRule>
  </conditionalFormatting>
  <conditionalFormatting sqref="O1817:P1817">
    <cfRule type="cellIs" dxfId="13550" priority="22315" operator="lessThan">
      <formula>0</formula>
    </cfRule>
    <cfRule type="cellIs" dxfId="13549" priority="22316" operator="lessThan">
      <formula>0</formula>
    </cfRule>
  </conditionalFormatting>
  <conditionalFormatting sqref="Q1817">
    <cfRule type="expression" dxfId="13548" priority="22314">
      <formula>$I1817=0</formula>
    </cfRule>
  </conditionalFormatting>
  <conditionalFormatting sqref="R1817:T1817">
    <cfRule type="expression" dxfId="13547" priority="22313">
      <formula>$I1817=0</formula>
    </cfRule>
  </conditionalFormatting>
  <conditionalFormatting sqref="S1817:T1817">
    <cfRule type="cellIs" dxfId="13546" priority="22311" operator="lessThan">
      <formula>0</formula>
    </cfRule>
    <cfRule type="cellIs" dxfId="13545" priority="22312" operator="lessThan">
      <formula>0</formula>
    </cfRule>
  </conditionalFormatting>
  <conditionalFormatting sqref="U1817">
    <cfRule type="expression" dxfId="13544" priority="22310">
      <formula>$I1817=0</formula>
    </cfRule>
  </conditionalFormatting>
  <conditionalFormatting sqref="B1818">
    <cfRule type="expression" dxfId="13543" priority="22309">
      <formula>$I1818=0</formula>
    </cfRule>
  </conditionalFormatting>
  <conditionalFormatting sqref="F1818">
    <cfRule type="expression" dxfId="13542" priority="22308">
      <formula>$I1818=0</formula>
    </cfRule>
  </conditionalFormatting>
  <conditionalFormatting sqref="I1818">
    <cfRule type="expression" dxfId="13541" priority="22307">
      <formula>$I1818=0</formula>
    </cfRule>
  </conditionalFormatting>
  <conditionalFormatting sqref="K1818">
    <cfRule type="expression" dxfId="13540" priority="22306">
      <formula>$I1818=0</formula>
    </cfRule>
  </conditionalFormatting>
  <conditionalFormatting sqref="M1818">
    <cfRule type="expression" dxfId="13539" priority="22305">
      <formula>$I1818=0</formula>
    </cfRule>
  </conditionalFormatting>
  <conditionalFormatting sqref="Q1818">
    <cfRule type="expression" dxfId="13538" priority="22304">
      <formula>$I1818=0</formula>
    </cfRule>
  </conditionalFormatting>
  <conditionalFormatting sqref="U1818">
    <cfRule type="expression" dxfId="13537" priority="22303">
      <formula>$I1818=0</formula>
    </cfRule>
  </conditionalFormatting>
  <conditionalFormatting sqref="B1819">
    <cfRule type="expression" dxfId="13536" priority="22299">
      <formula>$I1819=0</formula>
    </cfRule>
  </conditionalFormatting>
  <conditionalFormatting sqref="C1819:E1819">
    <cfRule type="expression" dxfId="13535" priority="22298">
      <formula>$I1819=0</formula>
    </cfRule>
  </conditionalFormatting>
  <conditionalFormatting sqref="D1819:E1819">
    <cfRule type="cellIs" dxfId="13534" priority="22296" operator="lessThan">
      <formula>0</formula>
    </cfRule>
    <cfRule type="cellIs" dxfId="13533" priority="22297" operator="lessThan">
      <formula>0</formula>
    </cfRule>
  </conditionalFormatting>
  <conditionalFormatting sqref="F1819">
    <cfRule type="expression" dxfId="13532" priority="22295">
      <formula>$I1819=0</formula>
    </cfRule>
  </conditionalFormatting>
  <conditionalFormatting sqref="G1819:H1819">
    <cfRule type="cellIs" dxfId="13531" priority="22292" operator="lessThan">
      <formula>0</formula>
    </cfRule>
    <cfRule type="cellIs" dxfId="13530" priority="22293" operator="lessThan">
      <formula>0</formula>
    </cfRule>
  </conditionalFormatting>
  <conditionalFormatting sqref="I1819">
    <cfRule type="expression" dxfId="13529" priority="22291">
      <formula>$I1819=0</formula>
    </cfRule>
  </conditionalFormatting>
  <conditionalFormatting sqref="J1819">
    <cfRule type="expression" dxfId="13528" priority="22290">
      <formula>$I1819=0</formula>
    </cfRule>
  </conditionalFormatting>
  <conditionalFormatting sqref="K1819">
    <cfRule type="expression" dxfId="13527" priority="22287">
      <formula>$I1819=0</formula>
    </cfRule>
  </conditionalFormatting>
  <conditionalFormatting sqref="M1819">
    <cfRule type="expression" dxfId="13526" priority="22283">
      <formula>$I1819=0</formula>
    </cfRule>
  </conditionalFormatting>
  <conditionalFormatting sqref="N1819:P1819">
    <cfRule type="expression" dxfId="13525" priority="22282">
      <formula>$I1819=0</formula>
    </cfRule>
  </conditionalFormatting>
  <conditionalFormatting sqref="O1819:P1819">
    <cfRule type="cellIs" dxfId="13524" priority="22280" operator="lessThan">
      <formula>0</formula>
    </cfRule>
    <cfRule type="cellIs" dxfId="13523" priority="22281" operator="lessThan">
      <formula>0</formula>
    </cfRule>
  </conditionalFormatting>
  <conditionalFormatting sqref="Q1819">
    <cfRule type="expression" dxfId="13522" priority="22279">
      <formula>$I1819=0</formula>
    </cfRule>
  </conditionalFormatting>
  <conditionalFormatting sqref="R1819:T1819">
    <cfRule type="expression" dxfId="13521" priority="22278">
      <formula>$I1819=0</formula>
    </cfRule>
  </conditionalFormatting>
  <conditionalFormatting sqref="S1819:T1819">
    <cfRule type="cellIs" dxfId="13520" priority="22276" operator="lessThan">
      <formula>0</formula>
    </cfRule>
    <cfRule type="cellIs" dxfId="13519" priority="22277" operator="lessThan">
      <formula>0</formula>
    </cfRule>
  </conditionalFormatting>
  <conditionalFormatting sqref="U1819">
    <cfRule type="expression" dxfId="13518" priority="22275">
      <formula>$I1819=0</formula>
    </cfRule>
  </conditionalFormatting>
  <conditionalFormatting sqref="B1820">
    <cfRule type="expression" dxfId="13517" priority="22274">
      <formula>$I1820=0</formula>
    </cfRule>
  </conditionalFormatting>
  <conditionalFormatting sqref="F1820">
    <cfRule type="expression" dxfId="13516" priority="22273">
      <formula>$I1820=0</formula>
    </cfRule>
  </conditionalFormatting>
  <conditionalFormatting sqref="I1820">
    <cfRule type="expression" dxfId="13515" priority="22272">
      <formula>$I1820=0</formula>
    </cfRule>
  </conditionalFormatting>
  <conditionalFormatting sqref="K1820">
    <cfRule type="expression" dxfId="13514" priority="22271">
      <formula>$I1820=0</formula>
    </cfRule>
  </conditionalFormatting>
  <conditionalFormatting sqref="M1820">
    <cfRule type="expression" dxfId="13513" priority="22270">
      <formula>$I1820=0</formula>
    </cfRule>
  </conditionalFormatting>
  <conditionalFormatting sqref="Q1820">
    <cfRule type="expression" dxfId="13512" priority="22269">
      <formula>$I1820=0</formula>
    </cfRule>
  </conditionalFormatting>
  <conditionalFormatting sqref="U1820">
    <cfRule type="expression" dxfId="13511" priority="22268">
      <formula>$I1820=0</formula>
    </cfRule>
  </conditionalFormatting>
  <conditionalFormatting sqref="B1821">
    <cfRule type="expression" dxfId="13510" priority="22264">
      <formula>$I1821=0</formula>
    </cfRule>
  </conditionalFormatting>
  <conditionalFormatting sqref="C1821:E1821">
    <cfRule type="expression" dxfId="13509" priority="22263">
      <formula>$I1821=0</formula>
    </cfRule>
  </conditionalFormatting>
  <conditionalFormatting sqref="D1821:E1821">
    <cfRule type="cellIs" dxfId="13508" priority="22261" operator="lessThan">
      <formula>0</formula>
    </cfRule>
    <cfRule type="cellIs" dxfId="13507" priority="22262" operator="lessThan">
      <formula>0</formula>
    </cfRule>
  </conditionalFormatting>
  <conditionalFormatting sqref="F1821">
    <cfRule type="expression" dxfId="13506" priority="22260">
      <formula>$I1821=0</formula>
    </cfRule>
  </conditionalFormatting>
  <conditionalFormatting sqref="G1821:H1821">
    <cfRule type="cellIs" dxfId="13505" priority="22257" operator="lessThan">
      <formula>0</formula>
    </cfRule>
    <cfRule type="cellIs" dxfId="13504" priority="22258" operator="lessThan">
      <formula>0</formula>
    </cfRule>
  </conditionalFormatting>
  <conditionalFormatting sqref="I1821">
    <cfRule type="expression" dxfId="13503" priority="22256">
      <formula>$I1821=0</formula>
    </cfRule>
  </conditionalFormatting>
  <conditionalFormatting sqref="J1821">
    <cfRule type="expression" dxfId="13502" priority="22255">
      <formula>$I1821=0</formula>
    </cfRule>
  </conditionalFormatting>
  <conditionalFormatting sqref="K1821">
    <cfRule type="expression" dxfId="13501" priority="22252">
      <formula>$I1821=0</formula>
    </cfRule>
  </conditionalFormatting>
  <conditionalFormatting sqref="M1821">
    <cfRule type="expression" dxfId="13500" priority="22248">
      <formula>$I1821=0</formula>
    </cfRule>
  </conditionalFormatting>
  <conditionalFormatting sqref="N1821:P1821">
    <cfRule type="expression" dxfId="13499" priority="22247">
      <formula>$I1821=0</formula>
    </cfRule>
  </conditionalFormatting>
  <conditionalFormatting sqref="O1821:P1821">
    <cfRule type="cellIs" dxfId="13498" priority="22245" operator="lessThan">
      <formula>0</formula>
    </cfRule>
    <cfRule type="cellIs" dxfId="13497" priority="22246" operator="lessThan">
      <formula>0</formula>
    </cfRule>
  </conditionalFormatting>
  <conditionalFormatting sqref="Q1821">
    <cfRule type="expression" dxfId="13496" priority="22244">
      <formula>$I1821=0</formula>
    </cfRule>
  </conditionalFormatting>
  <conditionalFormatting sqref="R1821:T1821">
    <cfRule type="expression" dxfId="13495" priority="22243">
      <formula>$I1821=0</formula>
    </cfRule>
  </conditionalFormatting>
  <conditionalFormatting sqref="S1821:T1821">
    <cfRule type="cellIs" dxfId="13494" priority="22241" operator="lessThan">
      <formula>0</formula>
    </cfRule>
    <cfRule type="cellIs" dxfId="13493" priority="22242" operator="lessThan">
      <formula>0</formula>
    </cfRule>
  </conditionalFormatting>
  <conditionalFormatting sqref="U1821">
    <cfRule type="expression" dxfId="13492" priority="22240">
      <formula>$I1821=0</formula>
    </cfRule>
  </conditionalFormatting>
  <conditionalFormatting sqref="B1822">
    <cfRule type="expression" dxfId="13491" priority="22239">
      <formula>$I1822=0</formula>
    </cfRule>
  </conditionalFormatting>
  <conditionalFormatting sqref="F1822">
    <cfRule type="expression" dxfId="13490" priority="22238">
      <formula>$I1822=0</formula>
    </cfRule>
  </conditionalFormatting>
  <conditionalFormatting sqref="I1822">
    <cfRule type="expression" dxfId="13489" priority="22237">
      <formula>$I1822=0</formula>
    </cfRule>
  </conditionalFormatting>
  <conditionalFormatting sqref="K1822">
    <cfRule type="expression" dxfId="13488" priority="22236">
      <formula>$I1822=0</formula>
    </cfRule>
  </conditionalFormatting>
  <conditionalFormatting sqref="M1822">
    <cfRule type="expression" dxfId="13487" priority="22235">
      <formula>$I1822=0</formula>
    </cfRule>
  </conditionalFormatting>
  <conditionalFormatting sqref="Q1822">
    <cfRule type="expression" dxfId="13486" priority="22234">
      <formula>$I1822=0</formula>
    </cfRule>
  </conditionalFormatting>
  <conditionalFormatting sqref="U1822">
    <cfRule type="expression" dxfId="13485" priority="22233">
      <formula>$I1822=0</formula>
    </cfRule>
  </conditionalFormatting>
  <conditionalFormatting sqref="B1823">
    <cfRule type="expression" dxfId="13484" priority="22229">
      <formula>$I1823=0</formula>
    </cfRule>
  </conditionalFormatting>
  <conditionalFormatting sqref="C1823:E1823">
    <cfRule type="expression" dxfId="13483" priority="22228">
      <formula>$I1823=0</formula>
    </cfRule>
  </conditionalFormatting>
  <conditionalFormatting sqref="D1823:E1823">
    <cfRule type="cellIs" dxfId="13482" priority="22226" operator="lessThan">
      <formula>0</formula>
    </cfRule>
    <cfRule type="cellIs" dxfId="13481" priority="22227" operator="lessThan">
      <formula>0</formula>
    </cfRule>
  </conditionalFormatting>
  <conditionalFormatting sqref="F1823">
    <cfRule type="expression" dxfId="13480" priority="22225">
      <formula>$I1823=0</formula>
    </cfRule>
  </conditionalFormatting>
  <conditionalFormatting sqref="G1823:H1823">
    <cfRule type="cellIs" dxfId="13479" priority="22222" operator="lessThan">
      <formula>0</formula>
    </cfRule>
    <cfRule type="cellIs" dxfId="13478" priority="22223" operator="lessThan">
      <formula>0</formula>
    </cfRule>
  </conditionalFormatting>
  <conditionalFormatting sqref="I1823">
    <cfRule type="expression" dxfId="13477" priority="22221">
      <formula>$I1823=0</formula>
    </cfRule>
  </conditionalFormatting>
  <conditionalFormatting sqref="J1823">
    <cfRule type="expression" dxfId="13476" priority="22220">
      <formula>$I1823=0</formula>
    </cfRule>
  </conditionalFormatting>
  <conditionalFormatting sqref="K1823">
    <cfRule type="expression" dxfId="13475" priority="22217">
      <formula>$I1823=0</formula>
    </cfRule>
  </conditionalFormatting>
  <conditionalFormatting sqref="M1823">
    <cfRule type="expression" dxfId="13474" priority="22213">
      <formula>$I1823=0</formula>
    </cfRule>
  </conditionalFormatting>
  <conditionalFormatting sqref="N1823:P1823">
    <cfRule type="expression" dxfId="13473" priority="22212">
      <formula>$I1823=0</formula>
    </cfRule>
  </conditionalFormatting>
  <conditionalFormatting sqref="O1823:P1823">
    <cfRule type="cellIs" dxfId="13472" priority="22210" operator="lessThan">
      <formula>0</formula>
    </cfRule>
    <cfRule type="cellIs" dxfId="13471" priority="22211" operator="lessThan">
      <formula>0</formula>
    </cfRule>
  </conditionalFormatting>
  <conditionalFormatting sqref="Q1823">
    <cfRule type="expression" dxfId="13470" priority="22209">
      <formula>$I1823=0</formula>
    </cfRule>
  </conditionalFormatting>
  <conditionalFormatting sqref="R1823:T1823">
    <cfRule type="expression" dxfId="13469" priority="22208">
      <formula>$I1823=0</formula>
    </cfRule>
  </conditionalFormatting>
  <conditionalFormatting sqref="S1823:T1823">
    <cfRule type="cellIs" dxfId="13468" priority="22206" operator="lessThan">
      <formula>0</formula>
    </cfRule>
    <cfRule type="cellIs" dxfId="13467" priority="22207" operator="lessThan">
      <formula>0</formula>
    </cfRule>
  </conditionalFormatting>
  <conditionalFormatting sqref="U1823">
    <cfRule type="expression" dxfId="13466" priority="22205">
      <formula>$I1823=0</formula>
    </cfRule>
  </conditionalFormatting>
  <conditionalFormatting sqref="B1824">
    <cfRule type="expression" dxfId="13465" priority="22204">
      <formula>$I1824=0</formula>
    </cfRule>
  </conditionalFormatting>
  <conditionalFormatting sqref="F1824">
    <cfRule type="expression" dxfId="13464" priority="22203">
      <formula>$I1824=0</formula>
    </cfRule>
  </conditionalFormatting>
  <conditionalFormatting sqref="I1824">
    <cfRule type="expression" dxfId="13463" priority="22202">
      <formula>$I1824=0</formula>
    </cfRule>
  </conditionalFormatting>
  <conditionalFormatting sqref="K1824">
    <cfRule type="expression" dxfId="13462" priority="22201">
      <formula>$I1824=0</formula>
    </cfRule>
  </conditionalFormatting>
  <conditionalFormatting sqref="M1824">
    <cfRule type="expression" dxfId="13461" priority="22200">
      <formula>$I1824=0</formula>
    </cfRule>
  </conditionalFormatting>
  <conditionalFormatting sqref="Q1824">
    <cfRule type="expression" dxfId="13460" priority="22199">
      <formula>$I1824=0</formula>
    </cfRule>
  </conditionalFormatting>
  <conditionalFormatting sqref="U1824">
    <cfRule type="expression" dxfId="13459" priority="22198">
      <formula>$I1824=0</formula>
    </cfRule>
  </conditionalFormatting>
  <conditionalFormatting sqref="B1825">
    <cfRule type="expression" dxfId="13458" priority="22194">
      <formula>$I1825=0</formula>
    </cfRule>
  </conditionalFormatting>
  <conditionalFormatting sqref="C1825:E1825">
    <cfRule type="expression" dxfId="13457" priority="22193">
      <formula>$I1825=0</formula>
    </cfRule>
  </conditionalFormatting>
  <conditionalFormatting sqref="D1825:E1825">
    <cfRule type="cellIs" dxfId="13456" priority="22191" operator="lessThan">
      <formula>0</formula>
    </cfRule>
    <cfRule type="cellIs" dxfId="13455" priority="22192" operator="lessThan">
      <formula>0</formula>
    </cfRule>
  </conditionalFormatting>
  <conditionalFormatting sqref="F1825">
    <cfRule type="expression" dxfId="13454" priority="22190">
      <formula>$I1825=0</formula>
    </cfRule>
  </conditionalFormatting>
  <conditionalFormatting sqref="G1825:H1825">
    <cfRule type="cellIs" dxfId="13453" priority="22187" operator="lessThan">
      <formula>0</formula>
    </cfRule>
    <cfRule type="cellIs" dxfId="13452" priority="22188" operator="lessThan">
      <formula>0</formula>
    </cfRule>
  </conditionalFormatting>
  <conditionalFormatting sqref="I1825">
    <cfRule type="expression" dxfId="13451" priority="22186">
      <formula>$I1825=0</formula>
    </cfRule>
  </conditionalFormatting>
  <conditionalFormatting sqref="J1825">
    <cfRule type="expression" dxfId="13450" priority="22185">
      <formula>$I1825=0</formula>
    </cfRule>
  </conditionalFormatting>
  <conditionalFormatting sqref="K1825">
    <cfRule type="expression" dxfId="13449" priority="22182">
      <formula>$I1825=0</formula>
    </cfRule>
  </conditionalFormatting>
  <conditionalFormatting sqref="M1825">
    <cfRule type="expression" dxfId="13448" priority="22178">
      <formula>$I1825=0</formula>
    </cfRule>
  </conditionalFormatting>
  <conditionalFormatting sqref="N1825:P1825">
    <cfRule type="expression" dxfId="13447" priority="22177">
      <formula>$I1825=0</formula>
    </cfRule>
  </conditionalFormatting>
  <conditionalFormatting sqref="O1825:P1825">
    <cfRule type="cellIs" dxfId="13446" priority="22175" operator="lessThan">
      <formula>0</formula>
    </cfRule>
    <cfRule type="cellIs" dxfId="13445" priority="22176" operator="lessThan">
      <formula>0</formula>
    </cfRule>
  </conditionalFormatting>
  <conditionalFormatting sqref="Q1825">
    <cfRule type="expression" dxfId="13444" priority="22174">
      <formula>$I1825=0</formula>
    </cfRule>
  </conditionalFormatting>
  <conditionalFormatting sqref="R1825:T1825">
    <cfRule type="expression" dxfId="13443" priority="22173">
      <formula>$I1825=0</formula>
    </cfRule>
  </conditionalFormatting>
  <conditionalFormatting sqref="S1825:T1825">
    <cfRule type="cellIs" dxfId="13442" priority="22171" operator="lessThan">
      <formula>0</formula>
    </cfRule>
    <cfRule type="cellIs" dxfId="13441" priority="22172" operator="lessThan">
      <formula>0</formula>
    </cfRule>
  </conditionalFormatting>
  <conditionalFormatting sqref="U1825">
    <cfRule type="expression" dxfId="13440" priority="22170">
      <formula>$I1825=0</formula>
    </cfRule>
  </conditionalFormatting>
  <conditionalFormatting sqref="B1826">
    <cfRule type="expression" dxfId="13439" priority="22169">
      <formula>$I1826=0</formula>
    </cfRule>
  </conditionalFormatting>
  <conditionalFormatting sqref="F1826">
    <cfRule type="expression" dxfId="13438" priority="22168">
      <formula>$I1826=0</formula>
    </cfRule>
  </conditionalFormatting>
  <conditionalFormatting sqref="I1826">
    <cfRule type="expression" dxfId="13437" priority="22167">
      <formula>$I1826=0</formula>
    </cfRule>
  </conditionalFormatting>
  <conditionalFormatting sqref="K1826">
    <cfRule type="expression" dxfId="13436" priority="22166">
      <formula>$I1826=0</formula>
    </cfRule>
  </conditionalFormatting>
  <conditionalFormatting sqref="M1826">
    <cfRule type="expression" dxfId="13435" priority="22165">
      <formula>$I1826=0</formula>
    </cfRule>
  </conditionalFormatting>
  <conditionalFormatting sqref="Q1826">
    <cfRule type="expression" dxfId="13434" priority="22164">
      <formula>$I1826=0</formula>
    </cfRule>
  </conditionalFormatting>
  <conditionalFormatting sqref="U1826">
    <cfRule type="expression" dxfId="13433" priority="22163">
      <formula>$I1826=0</formula>
    </cfRule>
  </conditionalFormatting>
  <conditionalFormatting sqref="B1827">
    <cfRule type="expression" dxfId="13432" priority="22159">
      <formula>$I1827=0</formula>
    </cfRule>
  </conditionalFormatting>
  <conditionalFormatting sqref="C1827:E1827">
    <cfRule type="expression" dxfId="13431" priority="22158">
      <formula>$I1827=0</formula>
    </cfRule>
  </conditionalFormatting>
  <conditionalFormatting sqref="D1827:E1827">
    <cfRule type="cellIs" dxfId="13430" priority="22156" operator="lessThan">
      <formula>0</formula>
    </cfRule>
    <cfRule type="cellIs" dxfId="13429" priority="22157" operator="lessThan">
      <formula>0</formula>
    </cfRule>
  </conditionalFormatting>
  <conditionalFormatting sqref="F1827">
    <cfRule type="expression" dxfId="13428" priority="22155">
      <formula>$I1827=0</formula>
    </cfRule>
  </conditionalFormatting>
  <conditionalFormatting sqref="G1827:H1827">
    <cfRule type="cellIs" dxfId="13427" priority="22152" operator="lessThan">
      <formula>0</formula>
    </cfRule>
    <cfRule type="cellIs" dxfId="13426" priority="22153" operator="lessThan">
      <formula>0</formula>
    </cfRule>
  </conditionalFormatting>
  <conditionalFormatting sqref="I1827">
    <cfRule type="expression" dxfId="13425" priority="22151">
      <formula>$I1827=0</formula>
    </cfRule>
  </conditionalFormatting>
  <conditionalFormatting sqref="J1827">
    <cfRule type="expression" dxfId="13424" priority="22150">
      <formula>$I1827=0</formula>
    </cfRule>
  </conditionalFormatting>
  <conditionalFormatting sqref="K1827">
    <cfRule type="expression" dxfId="13423" priority="22147">
      <formula>$I1827=0</formula>
    </cfRule>
  </conditionalFormatting>
  <conditionalFormatting sqref="M1827">
    <cfRule type="expression" dxfId="13422" priority="22143">
      <formula>$I1827=0</formula>
    </cfRule>
  </conditionalFormatting>
  <conditionalFormatting sqref="N1827:P1827">
    <cfRule type="expression" dxfId="13421" priority="22142">
      <formula>$I1827=0</formula>
    </cfRule>
  </conditionalFormatting>
  <conditionalFormatting sqref="O1827:P1827">
    <cfRule type="cellIs" dxfId="13420" priority="22140" operator="lessThan">
      <formula>0</formula>
    </cfRule>
    <cfRule type="cellIs" dxfId="13419" priority="22141" operator="lessThan">
      <formula>0</formula>
    </cfRule>
  </conditionalFormatting>
  <conditionalFormatting sqref="Q1827">
    <cfRule type="expression" dxfId="13418" priority="22139">
      <formula>$I1827=0</formula>
    </cfRule>
  </conditionalFormatting>
  <conditionalFormatting sqref="R1827:T1827">
    <cfRule type="expression" dxfId="13417" priority="22138">
      <formula>$I1827=0</formula>
    </cfRule>
  </conditionalFormatting>
  <conditionalFormatting sqref="S1827:T1827">
    <cfRule type="cellIs" dxfId="13416" priority="22136" operator="lessThan">
      <formula>0</formula>
    </cfRule>
    <cfRule type="cellIs" dxfId="13415" priority="22137" operator="lessThan">
      <formula>0</formula>
    </cfRule>
  </conditionalFormatting>
  <conditionalFormatting sqref="U1827">
    <cfRule type="expression" dxfId="13414" priority="22135">
      <formula>$I1827=0</formula>
    </cfRule>
  </conditionalFormatting>
  <conditionalFormatting sqref="B1828">
    <cfRule type="expression" dxfId="13413" priority="22134">
      <formula>$I1828=0</formula>
    </cfRule>
  </conditionalFormatting>
  <conditionalFormatting sqref="F1828">
    <cfRule type="expression" dxfId="13412" priority="22133">
      <formula>$I1828=0</formula>
    </cfRule>
  </conditionalFormatting>
  <conditionalFormatting sqref="I1828">
    <cfRule type="expression" dxfId="13411" priority="22132">
      <formula>$I1828=0</formula>
    </cfRule>
  </conditionalFormatting>
  <conditionalFormatting sqref="K1828">
    <cfRule type="expression" dxfId="13410" priority="22131">
      <formula>$I1828=0</formula>
    </cfRule>
  </conditionalFormatting>
  <conditionalFormatting sqref="M1828">
    <cfRule type="expression" dxfId="13409" priority="22130">
      <formula>$I1828=0</formula>
    </cfRule>
  </conditionalFormatting>
  <conditionalFormatting sqref="Q1828">
    <cfRule type="expression" dxfId="13408" priority="22129">
      <formula>$I1828=0</formula>
    </cfRule>
  </conditionalFormatting>
  <conditionalFormatting sqref="U1828">
    <cfRule type="expression" dxfId="13407" priority="22128">
      <formula>$I1828=0</formula>
    </cfRule>
  </conditionalFormatting>
  <conditionalFormatting sqref="B1829">
    <cfRule type="expression" dxfId="13406" priority="22124">
      <formula>$I1829=0</formula>
    </cfRule>
  </conditionalFormatting>
  <conditionalFormatting sqref="C1829:E1829">
    <cfRule type="expression" dxfId="13405" priority="22123">
      <formula>$I1829=0</formula>
    </cfRule>
  </conditionalFormatting>
  <conditionalFormatting sqref="D1829:E1829">
    <cfRule type="cellIs" dxfId="13404" priority="22121" operator="lessThan">
      <formula>0</formula>
    </cfRule>
    <cfRule type="cellIs" dxfId="13403" priority="22122" operator="lessThan">
      <formula>0</formula>
    </cfRule>
  </conditionalFormatting>
  <conditionalFormatting sqref="F1829">
    <cfRule type="expression" dxfId="13402" priority="22120">
      <formula>$I1829=0</formula>
    </cfRule>
  </conditionalFormatting>
  <conditionalFormatting sqref="G1829:H1829">
    <cfRule type="cellIs" dxfId="13401" priority="22117" operator="lessThan">
      <formula>0</formula>
    </cfRule>
    <cfRule type="cellIs" dxfId="13400" priority="22118" operator="lessThan">
      <formula>0</formula>
    </cfRule>
  </conditionalFormatting>
  <conditionalFormatting sqref="I1829">
    <cfRule type="expression" dxfId="13399" priority="22116">
      <formula>$I1829=0</formula>
    </cfRule>
  </conditionalFormatting>
  <conditionalFormatting sqref="J1829">
    <cfRule type="expression" dxfId="13398" priority="22115">
      <formula>$I1829=0</formula>
    </cfRule>
  </conditionalFormatting>
  <conditionalFormatting sqref="K1829">
    <cfRule type="expression" dxfId="13397" priority="22112">
      <formula>$I1829=0</formula>
    </cfRule>
  </conditionalFormatting>
  <conditionalFormatting sqref="M1829">
    <cfRule type="expression" dxfId="13396" priority="22108">
      <formula>$I1829=0</formula>
    </cfRule>
  </conditionalFormatting>
  <conditionalFormatting sqref="N1829:P1829">
    <cfRule type="expression" dxfId="13395" priority="22107">
      <formula>$I1829=0</formula>
    </cfRule>
  </conditionalFormatting>
  <conditionalFormatting sqref="O1829:P1829">
    <cfRule type="cellIs" dxfId="13394" priority="22105" operator="lessThan">
      <formula>0</formula>
    </cfRule>
    <cfRule type="cellIs" dxfId="13393" priority="22106" operator="lessThan">
      <formula>0</formula>
    </cfRule>
  </conditionalFormatting>
  <conditionalFormatting sqref="Q1829">
    <cfRule type="expression" dxfId="13392" priority="22104">
      <formula>$I1829=0</formula>
    </cfRule>
  </conditionalFormatting>
  <conditionalFormatting sqref="R1829:T1829">
    <cfRule type="expression" dxfId="13391" priority="22103">
      <formula>$I1829=0</formula>
    </cfRule>
  </conditionalFormatting>
  <conditionalFormatting sqref="S1829:T1829">
    <cfRule type="cellIs" dxfId="13390" priority="22101" operator="lessThan">
      <formula>0</formula>
    </cfRule>
    <cfRule type="cellIs" dxfId="13389" priority="22102" operator="lessThan">
      <formula>0</formula>
    </cfRule>
  </conditionalFormatting>
  <conditionalFormatting sqref="U1829">
    <cfRule type="expression" dxfId="13388" priority="22100">
      <formula>$I1829=0</formula>
    </cfRule>
  </conditionalFormatting>
  <conditionalFormatting sqref="B1830">
    <cfRule type="expression" dxfId="13387" priority="22099">
      <formula>$I1830=0</formula>
    </cfRule>
  </conditionalFormatting>
  <conditionalFormatting sqref="F1830">
    <cfRule type="expression" dxfId="13386" priority="22098">
      <formula>$I1830=0</formula>
    </cfRule>
  </conditionalFormatting>
  <conditionalFormatting sqref="I1830">
    <cfRule type="expression" dxfId="13385" priority="22097">
      <formula>$I1830=0</formula>
    </cfRule>
  </conditionalFormatting>
  <conditionalFormatting sqref="K1830">
    <cfRule type="expression" dxfId="13384" priority="22096">
      <formula>$I1830=0</formula>
    </cfRule>
  </conditionalFormatting>
  <conditionalFormatting sqref="M1830">
    <cfRule type="expression" dxfId="13383" priority="22095">
      <formula>$I1830=0</formula>
    </cfRule>
  </conditionalFormatting>
  <conditionalFormatting sqref="Q1830">
    <cfRule type="expression" dxfId="13382" priority="22094">
      <formula>$I1830=0</formula>
    </cfRule>
  </conditionalFormatting>
  <conditionalFormatting sqref="U1830">
    <cfRule type="expression" dxfId="13381" priority="22093">
      <formula>$I1830=0</formula>
    </cfRule>
  </conditionalFormatting>
  <conditionalFormatting sqref="B1831">
    <cfRule type="expression" dxfId="13380" priority="22089">
      <formula>$I1831=0</formula>
    </cfRule>
  </conditionalFormatting>
  <conditionalFormatting sqref="C1831:E1831">
    <cfRule type="expression" dxfId="13379" priority="22088">
      <formula>$I1831=0</formula>
    </cfRule>
  </conditionalFormatting>
  <conditionalFormatting sqref="D1831:E1831">
    <cfRule type="cellIs" dxfId="13378" priority="22086" operator="lessThan">
      <formula>0</formula>
    </cfRule>
    <cfRule type="cellIs" dxfId="13377" priority="22087" operator="lessThan">
      <formula>0</formula>
    </cfRule>
  </conditionalFormatting>
  <conditionalFormatting sqref="F1831">
    <cfRule type="expression" dxfId="13376" priority="22085">
      <formula>$I1831=0</formula>
    </cfRule>
  </conditionalFormatting>
  <conditionalFormatting sqref="G1831:H1831">
    <cfRule type="cellIs" dxfId="13375" priority="22082" operator="lessThan">
      <formula>0</formula>
    </cfRule>
    <cfRule type="cellIs" dxfId="13374" priority="22083" operator="lessThan">
      <formula>0</formula>
    </cfRule>
  </conditionalFormatting>
  <conditionalFormatting sqref="I1831">
    <cfRule type="expression" dxfId="13373" priority="22081">
      <formula>$I1831=0</formula>
    </cfRule>
  </conditionalFormatting>
  <conditionalFormatting sqref="J1831">
    <cfRule type="expression" dxfId="13372" priority="22080">
      <formula>$I1831=0</formula>
    </cfRule>
  </conditionalFormatting>
  <conditionalFormatting sqref="K1831">
    <cfRule type="expression" dxfId="13371" priority="22077">
      <formula>$I1831=0</formula>
    </cfRule>
  </conditionalFormatting>
  <conditionalFormatting sqref="M1831">
    <cfRule type="expression" dxfId="13370" priority="22073">
      <formula>$I1831=0</formula>
    </cfRule>
  </conditionalFormatting>
  <conditionalFormatting sqref="N1831:P1831">
    <cfRule type="expression" dxfId="13369" priority="22072">
      <formula>$I1831=0</formula>
    </cfRule>
  </conditionalFormatting>
  <conditionalFormatting sqref="O1831:P1831">
    <cfRule type="cellIs" dxfId="13368" priority="22070" operator="lessThan">
      <formula>0</formula>
    </cfRule>
    <cfRule type="cellIs" dxfId="13367" priority="22071" operator="lessThan">
      <formula>0</formula>
    </cfRule>
  </conditionalFormatting>
  <conditionalFormatting sqref="Q1831">
    <cfRule type="expression" dxfId="13366" priority="22069">
      <formula>$I1831=0</formula>
    </cfRule>
  </conditionalFormatting>
  <conditionalFormatting sqref="R1831:T1831">
    <cfRule type="expression" dxfId="13365" priority="22068">
      <formula>$I1831=0</formula>
    </cfRule>
  </conditionalFormatting>
  <conditionalFormatting sqref="S1831:T1831">
    <cfRule type="cellIs" dxfId="13364" priority="22066" operator="lessThan">
      <formula>0</formula>
    </cfRule>
    <cfRule type="cellIs" dxfId="13363" priority="22067" operator="lessThan">
      <formula>0</formula>
    </cfRule>
  </conditionalFormatting>
  <conditionalFormatting sqref="U1831">
    <cfRule type="expression" dxfId="13362" priority="22065">
      <formula>$I1831=0</formula>
    </cfRule>
  </conditionalFormatting>
  <conditionalFormatting sqref="B1832">
    <cfRule type="expression" dxfId="13361" priority="22064">
      <formula>$I1832=0</formula>
    </cfRule>
  </conditionalFormatting>
  <conditionalFormatting sqref="F1832">
    <cfRule type="expression" dxfId="13360" priority="22063">
      <formula>$I1832=0</formula>
    </cfRule>
  </conditionalFormatting>
  <conditionalFormatting sqref="I1832">
    <cfRule type="expression" dxfId="13359" priority="22062">
      <formula>$I1832=0</formula>
    </cfRule>
  </conditionalFormatting>
  <conditionalFormatting sqref="K1832">
    <cfRule type="expression" dxfId="13358" priority="22061">
      <formula>$I1832=0</formula>
    </cfRule>
  </conditionalFormatting>
  <conditionalFormatting sqref="M1832">
    <cfRule type="expression" dxfId="13357" priority="22060">
      <formula>$I1832=0</formula>
    </cfRule>
  </conditionalFormatting>
  <conditionalFormatting sqref="Q1832">
    <cfRule type="expression" dxfId="13356" priority="22059">
      <formula>$I1832=0</formula>
    </cfRule>
  </conditionalFormatting>
  <conditionalFormatting sqref="U1832">
    <cfRule type="expression" dxfId="13355" priority="22058">
      <formula>$I1832=0</formula>
    </cfRule>
  </conditionalFormatting>
  <conditionalFormatting sqref="B1833">
    <cfRule type="expression" dxfId="13354" priority="22054">
      <formula>$I1833=0</formula>
    </cfRule>
  </conditionalFormatting>
  <conditionalFormatting sqref="C1833:E1833">
    <cfRule type="expression" dxfId="13353" priority="22053">
      <formula>$I1833=0</formula>
    </cfRule>
  </conditionalFormatting>
  <conditionalFormatting sqref="D1833:E1833">
    <cfRule type="cellIs" dxfId="13352" priority="22051" operator="lessThan">
      <formula>0</formula>
    </cfRule>
    <cfRule type="cellIs" dxfId="13351" priority="22052" operator="lessThan">
      <formula>0</formula>
    </cfRule>
  </conditionalFormatting>
  <conditionalFormatting sqref="F1833">
    <cfRule type="expression" dxfId="13350" priority="22050">
      <formula>$I1833=0</formula>
    </cfRule>
  </conditionalFormatting>
  <conditionalFormatting sqref="G1833:H1833">
    <cfRule type="cellIs" dxfId="13349" priority="22047" operator="lessThan">
      <formula>0</formula>
    </cfRule>
    <cfRule type="cellIs" dxfId="13348" priority="22048" operator="lessThan">
      <formula>0</formula>
    </cfRule>
  </conditionalFormatting>
  <conditionalFormatting sqref="I1833">
    <cfRule type="expression" dxfId="13347" priority="22046">
      <formula>$I1833=0</formula>
    </cfRule>
  </conditionalFormatting>
  <conditionalFormatting sqref="J1833">
    <cfRule type="expression" dxfId="13346" priority="22045">
      <formula>$I1833=0</formula>
    </cfRule>
  </conditionalFormatting>
  <conditionalFormatting sqref="K1833">
    <cfRule type="expression" dxfId="13345" priority="22042">
      <formula>$I1833=0</formula>
    </cfRule>
  </conditionalFormatting>
  <conditionalFormatting sqref="M1833">
    <cfRule type="expression" dxfId="13344" priority="22038">
      <formula>$I1833=0</formula>
    </cfRule>
  </conditionalFormatting>
  <conditionalFormatting sqref="N1833:P1833">
    <cfRule type="expression" dxfId="13343" priority="22037">
      <formula>$I1833=0</formula>
    </cfRule>
  </conditionalFormatting>
  <conditionalFormatting sqref="O1833:P1833">
    <cfRule type="cellIs" dxfId="13342" priority="22035" operator="lessThan">
      <formula>0</formula>
    </cfRule>
    <cfRule type="cellIs" dxfId="13341" priority="22036" operator="lessThan">
      <formula>0</formula>
    </cfRule>
  </conditionalFormatting>
  <conditionalFormatting sqref="Q1833">
    <cfRule type="expression" dxfId="13340" priority="22034">
      <formula>$I1833=0</formula>
    </cfRule>
  </conditionalFormatting>
  <conditionalFormatting sqref="R1833:T1833">
    <cfRule type="expression" dxfId="13339" priority="22033">
      <formula>$I1833=0</formula>
    </cfRule>
  </conditionalFormatting>
  <conditionalFormatting sqref="S1833:T1833">
    <cfRule type="cellIs" dxfId="13338" priority="22031" operator="lessThan">
      <formula>0</formula>
    </cfRule>
    <cfRule type="cellIs" dxfId="13337" priority="22032" operator="lessThan">
      <formula>0</formula>
    </cfRule>
  </conditionalFormatting>
  <conditionalFormatting sqref="U1833">
    <cfRule type="expression" dxfId="13336" priority="22030">
      <formula>$I1833=0</formula>
    </cfRule>
  </conditionalFormatting>
  <conditionalFormatting sqref="B1834">
    <cfRule type="expression" dxfId="13335" priority="22029">
      <formula>$I1834=0</formula>
    </cfRule>
  </conditionalFormatting>
  <conditionalFormatting sqref="F1834">
    <cfRule type="expression" dxfId="13334" priority="22028">
      <formula>$I1834=0</formula>
    </cfRule>
  </conditionalFormatting>
  <conditionalFormatting sqref="I1834">
    <cfRule type="expression" dxfId="13333" priority="22027">
      <formula>$I1834=0</formula>
    </cfRule>
  </conditionalFormatting>
  <conditionalFormatting sqref="K1834">
    <cfRule type="expression" dxfId="13332" priority="22026">
      <formula>$I1834=0</formula>
    </cfRule>
  </conditionalFormatting>
  <conditionalFormatting sqref="M1834">
    <cfRule type="expression" dxfId="13331" priority="22025">
      <formula>$I1834=0</formula>
    </cfRule>
  </conditionalFormatting>
  <conditionalFormatting sqref="Q1834">
    <cfRule type="expression" dxfId="13330" priority="22024">
      <formula>$I1834=0</formula>
    </cfRule>
  </conditionalFormatting>
  <conditionalFormatting sqref="U1834">
    <cfRule type="expression" dxfId="13329" priority="22023">
      <formula>$I1834=0</formula>
    </cfRule>
  </conditionalFormatting>
  <conditionalFormatting sqref="B1835">
    <cfRule type="expression" dxfId="13328" priority="22019">
      <formula>$I1835=0</formula>
    </cfRule>
  </conditionalFormatting>
  <conditionalFormatting sqref="C1835:E1835">
    <cfRule type="expression" dxfId="13327" priority="22018">
      <formula>$I1835=0</formula>
    </cfRule>
  </conditionalFormatting>
  <conditionalFormatting sqref="D1835:E1835">
    <cfRule type="cellIs" dxfId="13326" priority="22016" operator="lessThan">
      <formula>0</formula>
    </cfRule>
    <cfRule type="cellIs" dxfId="13325" priority="22017" operator="lessThan">
      <formula>0</formula>
    </cfRule>
  </conditionalFormatting>
  <conditionalFormatting sqref="F1835">
    <cfRule type="expression" dxfId="13324" priority="22015">
      <formula>$I1835=0</formula>
    </cfRule>
  </conditionalFormatting>
  <conditionalFormatting sqref="G1835:H1835">
    <cfRule type="cellIs" dxfId="13323" priority="22012" operator="lessThan">
      <formula>0</formula>
    </cfRule>
    <cfRule type="cellIs" dxfId="13322" priority="22013" operator="lessThan">
      <formula>0</formula>
    </cfRule>
  </conditionalFormatting>
  <conditionalFormatting sqref="I1835">
    <cfRule type="expression" dxfId="13321" priority="22011">
      <formula>$I1835=0</formula>
    </cfRule>
  </conditionalFormatting>
  <conditionalFormatting sqref="J1835">
    <cfRule type="expression" dxfId="13320" priority="22010">
      <formula>$I1835=0</formula>
    </cfRule>
  </conditionalFormatting>
  <conditionalFormatting sqref="K1835">
    <cfRule type="expression" dxfId="13319" priority="22007">
      <formula>$I1835=0</formula>
    </cfRule>
  </conditionalFormatting>
  <conditionalFormatting sqref="M1835">
    <cfRule type="expression" dxfId="13318" priority="22003">
      <formula>$I1835=0</formula>
    </cfRule>
  </conditionalFormatting>
  <conditionalFormatting sqref="N1835:P1835">
    <cfRule type="expression" dxfId="13317" priority="22002">
      <formula>$I1835=0</formula>
    </cfRule>
  </conditionalFormatting>
  <conditionalFormatting sqref="O1835:P1835">
    <cfRule type="cellIs" dxfId="13316" priority="22000" operator="lessThan">
      <formula>0</formula>
    </cfRule>
    <cfRule type="cellIs" dxfId="13315" priority="22001" operator="lessThan">
      <formula>0</formula>
    </cfRule>
  </conditionalFormatting>
  <conditionalFormatting sqref="Q1835">
    <cfRule type="expression" dxfId="13314" priority="21999">
      <formula>$I1835=0</formula>
    </cfRule>
  </conditionalFormatting>
  <conditionalFormatting sqref="R1835:T1835">
    <cfRule type="expression" dxfId="13313" priority="21998">
      <formula>$I1835=0</formula>
    </cfRule>
  </conditionalFormatting>
  <conditionalFormatting sqref="S1835:T1835">
    <cfRule type="cellIs" dxfId="13312" priority="21996" operator="lessThan">
      <formula>0</formula>
    </cfRule>
    <cfRule type="cellIs" dxfId="13311" priority="21997" operator="lessThan">
      <formula>0</formula>
    </cfRule>
  </conditionalFormatting>
  <conditionalFormatting sqref="U1835">
    <cfRule type="expression" dxfId="13310" priority="21995">
      <formula>$I1835=0</formula>
    </cfRule>
  </conditionalFormatting>
  <conditionalFormatting sqref="B1836">
    <cfRule type="expression" dxfId="13309" priority="21994">
      <formula>$I1836=0</formula>
    </cfRule>
  </conditionalFormatting>
  <conditionalFormatting sqref="F1836">
    <cfRule type="expression" dxfId="13308" priority="21993">
      <formula>$I1836=0</formula>
    </cfRule>
  </conditionalFormatting>
  <conditionalFormatting sqref="I1836">
    <cfRule type="expression" dxfId="13307" priority="21992">
      <formula>$I1836=0</formula>
    </cfRule>
  </conditionalFormatting>
  <conditionalFormatting sqref="K1836">
    <cfRule type="expression" dxfId="13306" priority="21991">
      <formula>$I1836=0</formula>
    </cfRule>
  </conditionalFormatting>
  <conditionalFormatting sqref="M1836">
    <cfRule type="expression" dxfId="13305" priority="21990">
      <formula>$I1836=0</formula>
    </cfRule>
  </conditionalFormatting>
  <conditionalFormatting sqref="Q1836">
    <cfRule type="expression" dxfId="13304" priority="21989">
      <formula>$I1836=0</formula>
    </cfRule>
  </conditionalFormatting>
  <conditionalFormatting sqref="U1836">
    <cfRule type="expression" dxfId="13303" priority="21988">
      <formula>$I1836=0</formula>
    </cfRule>
  </conditionalFormatting>
  <conditionalFormatting sqref="B1837">
    <cfRule type="expression" dxfId="13302" priority="21984">
      <formula>$I1837=0</formula>
    </cfRule>
  </conditionalFormatting>
  <conditionalFormatting sqref="C1837:E1837">
    <cfRule type="expression" dxfId="13301" priority="21983">
      <formula>$I1837=0</formula>
    </cfRule>
  </conditionalFormatting>
  <conditionalFormatting sqref="D1837:E1837">
    <cfRule type="cellIs" dxfId="13300" priority="21981" operator="lessThan">
      <formula>0</formula>
    </cfRule>
    <cfRule type="cellIs" dxfId="13299" priority="21982" operator="lessThan">
      <formula>0</formula>
    </cfRule>
  </conditionalFormatting>
  <conditionalFormatting sqref="F1837">
    <cfRule type="expression" dxfId="13298" priority="21980">
      <formula>$I1837=0</formula>
    </cfRule>
  </conditionalFormatting>
  <conditionalFormatting sqref="G1837:H1837">
    <cfRule type="cellIs" dxfId="13297" priority="21977" operator="lessThan">
      <formula>0</formula>
    </cfRule>
    <cfRule type="cellIs" dxfId="13296" priority="21978" operator="lessThan">
      <formula>0</formula>
    </cfRule>
  </conditionalFormatting>
  <conditionalFormatting sqref="I1837">
    <cfRule type="expression" dxfId="13295" priority="21976">
      <formula>$I1837=0</formula>
    </cfRule>
  </conditionalFormatting>
  <conditionalFormatting sqref="J1837">
    <cfRule type="expression" dxfId="13294" priority="21975">
      <formula>$I1837=0</formula>
    </cfRule>
  </conditionalFormatting>
  <conditionalFormatting sqref="K1837">
    <cfRule type="expression" dxfId="13293" priority="21972">
      <formula>$I1837=0</formula>
    </cfRule>
  </conditionalFormatting>
  <conditionalFormatting sqref="M1837">
    <cfRule type="expression" dxfId="13292" priority="21968">
      <formula>$I1837=0</formula>
    </cfRule>
  </conditionalFormatting>
  <conditionalFormatting sqref="N1837:P1837">
    <cfRule type="expression" dxfId="13291" priority="21967">
      <formula>$I1837=0</formula>
    </cfRule>
  </conditionalFormatting>
  <conditionalFormatting sqref="O1837:P1837">
    <cfRule type="cellIs" dxfId="13290" priority="21965" operator="lessThan">
      <formula>0</formula>
    </cfRule>
    <cfRule type="cellIs" dxfId="13289" priority="21966" operator="lessThan">
      <formula>0</formula>
    </cfRule>
  </conditionalFormatting>
  <conditionalFormatting sqref="Q1837">
    <cfRule type="expression" dxfId="13288" priority="21964">
      <formula>$I1837=0</formula>
    </cfRule>
  </conditionalFormatting>
  <conditionalFormatting sqref="R1837:T1837">
    <cfRule type="expression" dxfId="13287" priority="21963">
      <formula>$I1837=0</formula>
    </cfRule>
  </conditionalFormatting>
  <conditionalFormatting sqref="S1837:T1837">
    <cfRule type="cellIs" dxfId="13286" priority="21961" operator="lessThan">
      <formula>0</formula>
    </cfRule>
    <cfRule type="cellIs" dxfId="13285" priority="21962" operator="lessThan">
      <formula>0</formula>
    </cfRule>
  </conditionalFormatting>
  <conditionalFormatting sqref="U1837">
    <cfRule type="expression" dxfId="13284" priority="21960">
      <formula>$I1837=0</formula>
    </cfRule>
  </conditionalFormatting>
  <conditionalFormatting sqref="B1838">
    <cfRule type="expression" dxfId="13283" priority="21959">
      <formula>$I1838=0</formula>
    </cfRule>
  </conditionalFormatting>
  <conditionalFormatting sqref="F1838">
    <cfRule type="expression" dxfId="13282" priority="21958">
      <formula>$I1838=0</formula>
    </cfRule>
  </conditionalFormatting>
  <conditionalFormatting sqref="I1838">
    <cfRule type="expression" dxfId="13281" priority="21957">
      <formula>$I1838=0</formula>
    </cfRule>
  </conditionalFormatting>
  <conditionalFormatting sqref="K1838">
    <cfRule type="expression" dxfId="13280" priority="21956">
      <formula>$I1838=0</formula>
    </cfRule>
  </conditionalFormatting>
  <conditionalFormatting sqref="M1838">
    <cfRule type="expression" dxfId="13279" priority="21955">
      <formula>$I1838=0</formula>
    </cfRule>
  </conditionalFormatting>
  <conditionalFormatting sqref="Q1838">
    <cfRule type="expression" dxfId="13278" priority="21954">
      <formula>$I1838=0</formula>
    </cfRule>
  </conditionalFormatting>
  <conditionalFormatting sqref="U1838">
    <cfRule type="expression" dxfId="13277" priority="21953">
      <formula>$I1838=0</formula>
    </cfRule>
  </conditionalFormatting>
  <conditionalFormatting sqref="B1839">
    <cfRule type="expression" dxfId="13276" priority="21949">
      <formula>$I1839=0</formula>
    </cfRule>
  </conditionalFormatting>
  <conditionalFormatting sqref="C1839:E1839">
    <cfRule type="expression" dxfId="13275" priority="21948">
      <formula>$I1839=0</formula>
    </cfRule>
  </conditionalFormatting>
  <conditionalFormatting sqref="D1839:E1839">
    <cfRule type="cellIs" dxfId="13274" priority="21946" operator="lessThan">
      <formula>0</formula>
    </cfRule>
    <cfRule type="cellIs" dxfId="13273" priority="21947" operator="lessThan">
      <formula>0</formula>
    </cfRule>
  </conditionalFormatting>
  <conditionalFormatting sqref="F1839">
    <cfRule type="expression" dxfId="13272" priority="21945">
      <formula>$I1839=0</formula>
    </cfRule>
  </conditionalFormatting>
  <conditionalFormatting sqref="G1839:H1839">
    <cfRule type="cellIs" dxfId="13271" priority="21942" operator="lessThan">
      <formula>0</formula>
    </cfRule>
    <cfRule type="cellIs" dxfId="13270" priority="21943" operator="lessThan">
      <formula>0</formula>
    </cfRule>
  </conditionalFormatting>
  <conditionalFormatting sqref="I1839">
    <cfRule type="expression" dxfId="13269" priority="21941">
      <formula>$I1839=0</formula>
    </cfRule>
  </conditionalFormatting>
  <conditionalFormatting sqref="J1839">
    <cfRule type="expression" dxfId="13268" priority="21940">
      <formula>$I1839=0</formula>
    </cfRule>
  </conditionalFormatting>
  <conditionalFormatting sqref="K1839">
    <cfRule type="expression" dxfId="13267" priority="21937">
      <formula>$I1839=0</formula>
    </cfRule>
  </conditionalFormatting>
  <conditionalFormatting sqref="M1839">
    <cfRule type="expression" dxfId="13266" priority="21933">
      <formula>$I1839=0</formula>
    </cfRule>
  </conditionalFormatting>
  <conditionalFormatting sqref="N1839:P1839">
    <cfRule type="expression" dxfId="13265" priority="21932">
      <formula>$I1839=0</formula>
    </cfRule>
  </conditionalFormatting>
  <conditionalFormatting sqref="O1839:P1839">
    <cfRule type="cellIs" dxfId="13264" priority="21930" operator="lessThan">
      <formula>0</formula>
    </cfRule>
    <cfRule type="cellIs" dxfId="13263" priority="21931" operator="lessThan">
      <formula>0</formula>
    </cfRule>
  </conditionalFormatting>
  <conditionalFormatting sqref="Q1839">
    <cfRule type="expression" dxfId="13262" priority="21929">
      <formula>$I1839=0</formula>
    </cfRule>
  </conditionalFormatting>
  <conditionalFormatting sqref="R1839:T1839">
    <cfRule type="expression" dxfId="13261" priority="21928">
      <formula>$I1839=0</formula>
    </cfRule>
  </conditionalFormatting>
  <conditionalFormatting sqref="S1839:T1839">
    <cfRule type="cellIs" dxfId="13260" priority="21926" operator="lessThan">
      <formula>0</formula>
    </cfRule>
    <cfRule type="cellIs" dxfId="13259" priority="21927" operator="lessThan">
      <formula>0</formula>
    </cfRule>
  </conditionalFormatting>
  <conditionalFormatting sqref="U1839">
    <cfRule type="expression" dxfId="13258" priority="21925">
      <formula>$I1839=0</formula>
    </cfRule>
  </conditionalFormatting>
  <conditionalFormatting sqref="B1840">
    <cfRule type="expression" dxfId="13257" priority="21924">
      <formula>$I1840=0</formula>
    </cfRule>
  </conditionalFormatting>
  <conditionalFormatting sqref="F1840">
    <cfRule type="expression" dxfId="13256" priority="21923">
      <formula>$I1840=0</formula>
    </cfRule>
  </conditionalFormatting>
  <conditionalFormatting sqref="I1840">
    <cfRule type="expression" dxfId="13255" priority="21922">
      <formula>$I1840=0</formula>
    </cfRule>
  </conditionalFormatting>
  <conditionalFormatting sqref="K1840">
    <cfRule type="expression" dxfId="13254" priority="21921">
      <formula>$I1840=0</formula>
    </cfRule>
  </conditionalFormatting>
  <conditionalFormatting sqref="M1840">
    <cfRule type="expression" dxfId="13253" priority="21920">
      <formula>$I1840=0</formula>
    </cfRule>
  </conditionalFormatting>
  <conditionalFormatting sqref="Q1840">
    <cfRule type="expression" dxfId="13252" priority="21919">
      <formula>$I1840=0</formula>
    </cfRule>
  </conditionalFormatting>
  <conditionalFormatting sqref="U1840">
    <cfRule type="expression" dxfId="13251" priority="21918">
      <formula>$I1840=0</formula>
    </cfRule>
  </conditionalFormatting>
  <conditionalFormatting sqref="B1841">
    <cfRule type="expression" dxfId="13250" priority="21914">
      <formula>$I1841=0</formula>
    </cfRule>
  </conditionalFormatting>
  <conditionalFormatting sqref="C1841:E1841">
    <cfRule type="expression" dxfId="13249" priority="21913">
      <formula>$I1841=0</formula>
    </cfRule>
  </conditionalFormatting>
  <conditionalFormatting sqref="D1841:E1841">
    <cfRule type="cellIs" dxfId="13248" priority="21911" operator="lessThan">
      <formula>0</formula>
    </cfRule>
    <cfRule type="cellIs" dxfId="13247" priority="21912" operator="lessThan">
      <formula>0</formula>
    </cfRule>
  </conditionalFormatting>
  <conditionalFormatting sqref="F1841">
    <cfRule type="expression" dxfId="13246" priority="21910">
      <formula>$I1841=0</formula>
    </cfRule>
  </conditionalFormatting>
  <conditionalFormatting sqref="G1841:H1841">
    <cfRule type="cellIs" dxfId="13245" priority="21907" operator="lessThan">
      <formula>0</formula>
    </cfRule>
    <cfRule type="cellIs" dxfId="13244" priority="21908" operator="lessThan">
      <formula>0</formula>
    </cfRule>
  </conditionalFormatting>
  <conditionalFormatting sqref="I1841">
    <cfRule type="expression" dxfId="13243" priority="21906">
      <formula>$I1841=0</formula>
    </cfRule>
  </conditionalFormatting>
  <conditionalFormatting sqref="J1841">
    <cfRule type="expression" dxfId="13242" priority="21905">
      <formula>$I1841=0</formula>
    </cfRule>
  </conditionalFormatting>
  <conditionalFormatting sqref="K1841">
    <cfRule type="expression" dxfId="13241" priority="21902">
      <formula>$I1841=0</formula>
    </cfRule>
  </conditionalFormatting>
  <conditionalFormatting sqref="M1841">
    <cfRule type="expression" dxfId="13240" priority="21898">
      <formula>$I1841=0</formula>
    </cfRule>
  </conditionalFormatting>
  <conditionalFormatting sqref="N1841:P1841">
    <cfRule type="expression" dxfId="13239" priority="21897">
      <formula>$I1841=0</formula>
    </cfRule>
  </conditionalFormatting>
  <conditionalFormatting sqref="O1841:P1841">
    <cfRule type="cellIs" dxfId="13238" priority="21895" operator="lessThan">
      <formula>0</formula>
    </cfRule>
    <cfRule type="cellIs" dxfId="13237" priority="21896" operator="lessThan">
      <formula>0</formula>
    </cfRule>
  </conditionalFormatting>
  <conditionalFormatting sqref="Q1841">
    <cfRule type="expression" dxfId="13236" priority="21894">
      <formula>$I1841=0</formula>
    </cfRule>
  </conditionalFormatting>
  <conditionalFormatting sqref="R1841:T1841">
    <cfRule type="expression" dxfId="13235" priority="21893">
      <formula>$I1841=0</formula>
    </cfRule>
  </conditionalFormatting>
  <conditionalFormatting sqref="S1841:T1841">
    <cfRule type="cellIs" dxfId="13234" priority="21891" operator="lessThan">
      <formula>0</formula>
    </cfRule>
    <cfRule type="cellIs" dxfId="13233" priority="21892" operator="lessThan">
      <formula>0</formula>
    </cfRule>
  </conditionalFormatting>
  <conditionalFormatting sqref="U1841">
    <cfRule type="expression" dxfId="13232" priority="21890">
      <formula>$I1841=0</formula>
    </cfRule>
  </conditionalFormatting>
  <conditionalFormatting sqref="B1842">
    <cfRule type="expression" dxfId="13231" priority="21889">
      <formula>$I1842=0</formula>
    </cfRule>
  </conditionalFormatting>
  <conditionalFormatting sqref="F1842">
    <cfRule type="expression" dxfId="13230" priority="21888">
      <formula>$I1842=0</formula>
    </cfRule>
  </conditionalFormatting>
  <conditionalFormatting sqref="I1842">
    <cfRule type="expression" dxfId="13229" priority="21887">
      <formula>$I1842=0</formula>
    </cfRule>
  </conditionalFormatting>
  <conditionalFormatting sqref="K1842">
    <cfRule type="expression" dxfId="13228" priority="21886">
      <formula>$I1842=0</formula>
    </cfRule>
  </conditionalFormatting>
  <conditionalFormatting sqref="M1842">
    <cfRule type="expression" dxfId="13227" priority="21885">
      <formula>$I1842=0</formula>
    </cfRule>
  </conditionalFormatting>
  <conditionalFormatting sqref="Q1842">
    <cfRule type="expression" dxfId="13226" priority="21884">
      <formula>$I1842=0</formula>
    </cfRule>
  </conditionalFormatting>
  <conditionalFormatting sqref="U1842">
    <cfRule type="expression" dxfId="13225" priority="21883">
      <formula>$I1842=0</formula>
    </cfRule>
  </conditionalFormatting>
  <conditionalFormatting sqref="B1843">
    <cfRule type="expression" dxfId="13224" priority="21879">
      <formula>$I1843=0</formula>
    </cfRule>
  </conditionalFormatting>
  <conditionalFormatting sqref="C1843:E1843">
    <cfRule type="expression" dxfId="13223" priority="21878">
      <formula>$I1843=0</formula>
    </cfRule>
  </conditionalFormatting>
  <conditionalFormatting sqref="D1843:E1843">
    <cfRule type="cellIs" dxfId="13222" priority="21876" operator="lessThan">
      <formula>0</formula>
    </cfRule>
    <cfRule type="cellIs" dxfId="13221" priority="21877" operator="lessThan">
      <formula>0</formula>
    </cfRule>
  </conditionalFormatting>
  <conditionalFormatting sqref="F1843">
    <cfRule type="expression" dxfId="13220" priority="21875">
      <formula>$I1843=0</formula>
    </cfRule>
  </conditionalFormatting>
  <conditionalFormatting sqref="G1843:H1843">
    <cfRule type="cellIs" dxfId="13219" priority="21872" operator="lessThan">
      <formula>0</formula>
    </cfRule>
    <cfRule type="cellIs" dxfId="13218" priority="21873" operator="lessThan">
      <formula>0</formula>
    </cfRule>
  </conditionalFormatting>
  <conditionalFormatting sqref="I1843">
    <cfRule type="expression" dxfId="13217" priority="21871">
      <formula>$I1843=0</formula>
    </cfRule>
  </conditionalFormatting>
  <conditionalFormatting sqref="J1843">
    <cfRule type="expression" dxfId="13216" priority="21870">
      <formula>$I1843=0</formula>
    </cfRule>
  </conditionalFormatting>
  <conditionalFormatting sqref="K1843">
    <cfRule type="expression" dxfId="13215" priority="21867">
      <formula>$I1843=0</formula>
    </cfRule>
  </conditionalFormatting>
  <conditionalFormatting sqref="M1843">
    <cfRule type="expression" dxfId="13214" priority="21863">
      <formula>$I1843=0</formula>
    </cfRule>
  </conditionalFormatting>
  <conditionalFormatting sqref="N1843:P1843">
    <cfRule type="expression" dxfId="13213" priority="21862">
      <formula>$I1843=0</formula>
    </cfRule>
  </conditionalFormatting>
  <conditionalFormatting sqref="O1843:P1843">
    <cfRule type="cellIs" dxfId="13212" priority="21860" operator="lessThan">
      <formula>0</formula>
    </cfRule>
    <cfRule type="cellIs" dxfId="13211" priority="21861" operator="lessThan">
      <formula>0</formula>
    </cfRule>
  </conditionalFormatting>
  <conditionalFormatting sqref="Q1843">
    <cfRule type="expression" dxfId="13210" priority="21859">
      <formula>$I1843=0</formula>
    </cfRule>
  </conditionalFormatting>
  <conditionalFormatting sqref="R1843:T1843">
    <cfRule type="expression" dxfId="13209" priority="21858">
      <formula>$I1843=0</formula>
    </cfRule>
  </conditionalFormatting>
  <conditionalFormatting sqref="S1843:T1843">
    <cfRule type="cellIs" dxfId="13208" priority="21856" operator="lessThan">
      <formula>0</formula>
    </cfRule>
    <cfRule type="cellIs" dxfId="13207" priority="21857" operator="lessThan">
      <formula>0</formula>
    </cfRule>
  </conditionalFormatting>
  <conditionalFormatting sqref="U1843">
    <cfRule type="expression" dxfId="13206" priority="21855">
      <formula>$I1843=0</formula>
    </cfRule>
  </conditionalFormatting>
  <conditionalFormatting sqref="B1844">
    <cfRule type="expression" dxfId="13205" priority="21854">
      <formula>$I1844=0</formula>
    </cfRule>
  </conditionalFormatting>
  <conditionalFormatting sqref="F1844">
    <cfRule type="expression" dxfId="13204" priority="21853">
      <formula>$I1844=0</formula>
    </cfRule>
  </conditionalFormatting>
  <conditionalFormatting sqref="I1844">
    <cfRule type="expression" dxfId="13203" priority="21852">
      <formula>$I1844=0</formula>
    </cfRule>
  </conditionalFormatting>
  <conditionalFormatting sqref="K1844">
    <cfRule type="expression" dxfId="13202" priority="21851">
      <formula>$I1844=0</formula>
    </cfRule>
  </conditionalFormatting>
  <conditionalFormatting sqref="M1844">
    <cfRule type="expression" dxfId="13201" priority="21850">
      <formula>$I1844=0</formula>
    </cfRule>
  </conditionalFormatting>
  <conditionalFormatting sqref="Q1844">
    <cfRule type="expression" dxfId="13200" priority="21849">
      <formula>$I1844=0</formula>
    </cfRule>
  </conditionalFormatting>
  <conditionalFormatting sqref="U1844">
    <cfRule type="expression" dxfId="13199" priority="21848">
      <formula>$I1844=0</formula>
    </cfRule>
  </conditionalFormatting>
  <conditionalFormatting sqref="B1845">
    <cfRule type="expression" dxfId="13198" priority="21844">
      <formula>$I1845=0</formula>
    </cfRule>
  </conditionalFormatting>
  <conditionalFormatting sqref="C1845:E1845">
    <cfRule type="expression" dxfId="13197" priority="21843">
      <formula>$I1845=0</formula>
    </cfRule>
  </conditionalFormatting>
  <conditionalFormatting sqref="D1845:E1845">
    <cfRule type="cellIs" dxfId="13196" priority="21841" operator="lessThan">
      <formula>0</formula>
    </cfRule>
    <cfRule type="cellIs" dxfId="13195" priority="21842" operator="lessThan">
      <formula>0</formula>
    </cfRule>
  </conditionalFormatting>
  <conditionalFormatting sqref="F1845">
    <cfRule type="expression" dxfId="13194" priority="21840">
      <formula>$I1845=0</formula>
    </cfRule>
  </conditionalFormatting>
  <conditionalFormatting sqref="G1845:H1845">
    <cfRule type="cellIs" dxfId="13193" priority="21837" operator="lessThan">
      <formula>0</formula>
    </cfRule>
    <cfRule type="cellIs" dxfId="13192" priority="21838" operator="lessThan">
      <formula>0</formula>
    </cfRule>
  </conditionalFormatting>
  <conditionalFormatting sqref="I1845">
    <cfRule type="expression" dxfId="13191" priority="21836">
      <formula>$I1845=0</formula>
    </cfRule>
  </conditionalFormatting>
  <conditionalFormatting sqref="J1845">
    <cfRule type="expression" dxfId="13190" priority="21835">
      <formula>$I1845=0</formula>
    </cfRule>
  </conditionalFormatting>
  <conditionalFormatting sqref="K1845">
    <cfRule type="expression" dxfId="13189" priority="21832">
      <formula>$I1845=0</formula>
    </cfRule>
  </conditionalFormatting>
  <conditionalFormatting sqref="M1845">
    <cfRule type="expression" dxfId="13188" priority="21828">
      <formula>$I1845=0</formula>
    </cfRule>
  </conditionalFormatting>
  <conditionalFormatting sqref="N1845:P1845">
    <cfRule type="expression" dxfId="13187" priority="21827">
      <formula>$I1845=0</formula>
    </cfRule>
  </conditionalFormatting>
  <conditionalFormatting sqref="O1845:P1845">
    <cfRule type="cellIs" dxfId="13186" priority="21825" operator="lessThan">
      <formula>0</formula>
    </cfRule>
    <cfRule type="cellIs" dxfId="13185" priority="21826" operator="lessThan">
      <formula>0</formula>
    </cfRule>
  </conditionalFormatting>
  <conditionalFormatting sqref="Q1845">
    <cfRule type="expression" dxfId="13184" priority="21824">
      <formula>$I1845=0</formula>
    </cfRule>
  </conditionalFormatting>
  <conditionalFormatting sqref="R1845:T1845">
    <cfRule type="expression" dxfId="13183" priority="21823">
      <formula>$I1845=0</formula>
    </cfRule>
  </conditionalFormatting>
  <conditionalFormatting sqref="S1845:T1845">
    <cfRule type="cellIs" dxfId="13182" priority="21821" operator="lessThan">
      <formula>0</formula>
    </cfRule>
    <cfRule type="cellIs" dxfId="13181" priority="21822" operator="lessThan">
      <formula>0</formula>
    </cfRule>
  </conditionalFormatting>
  <conditionalFormatting sqref="U1845">
    <cfRule type="expression" dxfId="13180" priority="21820">
      <formula>$I1845=0</formula>
    </cfRule>
  </conditionalFormatting>
  <conditionalFormatting sqref="B1846">
    <cfRule type="expression" dxfId="13179" priority="21819">
      <formula>$I1846=0</formula>
    </cfRule>
  </conditionalFormatting>
  <conditionalFormatting sqref="F1846">
    <cfRule type="expression" dxfId="13178" priority="21818">
      <formula>$I1846=0</formula>
    </cfRule>
  </conditionalFormatting>
  <conditionalFormatting sqref="I1846">
    <cfRule type="expression" dxfId="13177" priority="21817">
      <formula>$I1846=0</formula>
    </cfRule>
  </conditionalFormatting>
  <conditionalFormatting sqref="K1846">
    <cfRule type="expression" dxfId="13176" priority="21816">
      <formula>$I1846=0</formula>
    </cfRule>
  </conditionalFormatting>
  <conditionalFormatting sqref="M1846">
    <cfRule type="expression" dxfId="13175" priority="21815">
      <formula>$I1846=0</formula>
    </cfRule>
  </conditionalFormatting>
  <conditionalFormatting sqref="Q1846">
    <cfRule type="expression" dxfId="13174" priority="21814">
      <formula>$I1846=0</formula>
    </cfRule>
  </conditionalFormatting>
  <conditionalFormatting sqref="U1846">
    <cfRule type="expression" dxfId="13173" priority="21813">
      <formula>$I1846=0</formula>
    </cfRule>
  </conditionalFormatting>
  <conditionalFormatting sqref="B1847">
    <cfRule type="expression" dxfId="13172" priority="21809">
      <formula>$I1847=0</formula>
    </cfRule>
  </conditionalFormatting>
  <conditionalFormatting sqref="C1847:E1847">
    <cfRule type="expression" dxfId="13171" priority="21808">
      <formula>$I1847=0</formula>
    </cfRule>
  </conditionalFormatting>
  <conditionalFormatting sqref="D1847:E1847">
    <cfRule type="cellIs" dxfId="13170" priority="21806" operator="lessThan">
      <formula>0</formula>
    </cfRule>
    <cfRule type="cellIs" dxfId="13169" priority="21807" operator="lessThan">
      <formula>0</formula>
    </cfRule>
  </conditionalFormatting>
  <conditionalFormatting sqref="F1847">
    <cfRule type="expression" dxfId="13168" priority="21805">
      <formula>$I1847=0</formula>
    </cfRule>
  </conditionalFormatting>
  <conditionalFormatting sqref="G1847:H1847">
    <cfRule type="cellIs" dxfId="13167" priority="21802" operator="lessThan">
      <formula>0</formula>
    </cfRule>
    <cfRule type="cellIs" dxfId="13166" priority="21803" operator="lessThan">
      <formula>0</formula>
    </cfRule>
  </conditionalFormatting>
  <conditionalFormatting sqref="I1847">
    <cfRule type="expression" dxfId="13165" priority="21801">
      <formula>$I1847=0</formula>
    </cfRule>
  </conditionalFormatting>
  <conditionalFormatting sqref="J1847">
    <cfRule type="expression" dxfId="13164" priority="21800">
      <formula>$I1847=0</formula>
    </cfRule>
  </conditionalFormatting>
  <conditionalFormatting sqref="K1847">
    <cfRule type="expression" dxfId="13163" priority="21797">
      <formula>$I1847=0</formula>
    </cfRule>
  </conditionalFormatting>
  <conditionalFormatting sqref="M1847">
    <cfRule type="expression" dxfId="13162" priority="21793">
      <formula>$I1847=0</formula>
    </cfRule>
  </conditionalFormatting>
  <conditionalFormatting sqref="N1847:P1847">
    <cfRule type="expression" dxfId="13161" priority="21792">
      <formula>$I1847=0</formula>
    </cfRule>
  </conditionalFormatting>
  <conditionalFormatting sqref="O1847:P1847">
    <cfRule type="cellIs" dxfId="13160" priority="21790" operator="lessThan">
      <formula>0</formula>
    </cfRule>
    <cfRule type="cellIs" dxfId="13159" priority="21791" operator="lessThan">
      <formula>0</formula>
    </cfRule>
  </conditionalFormatting>
  <conditionalFormatting sqref="Q1847">
    <cfRule type="expression" dxfId="13158" priority="21789">
      <formula>$I1847=0</formula>
    </cfRule>
  </conditionalFormatting>
  <conditionalFormatting sqref="R1847:T1847">
    <cfRule type="expression" dxfId="13157" priority="21788">
      <formula>$I1847=0</formula>
    </cfRule>
  </conditionalFormatting>
  <conditionalFormatting sqref="S1847:T1847">
    <cfRule type="cellIs" dxfId="13156" priority="21786" operator="lessThan">
      <formula>0</formula>
    </cfRule>
    <cfRule type="cellIs" dxfId="13155" priority="21787" operator="lessThan">
      <formula>0</formula>
    </cfRule>
  </conditionalFormatting>
  <conditionalFormatting sqref="U1847">
    <cfRule type="expression" dxfId="13154" priority="21785">
      <formula>$I1847=0</formula>
    </cfRule>
  </conditionalFormatting>
  <conditionalFormatting sqref="B1848">
    <cfRule type="expression" dxfId="13153" priority="21784">
      <formula>$I1848=0</formula>
    </cfRule>
  </conditionalFormatting>
  <conditionalFormatting sqref="F1848">
    <cfRule type="expression" dxfId="13152" priority="21783">
      <formula>$I1848=0</formula>
    </cfRule>
  </conditionalFormatting>
  <conditionalFormatting sqref="I1848">
    <cfRule type="expression" dxfId="13151" priority="21782">
      <formula>$I1848=0</formula>
    </cfRule>
  </conditionalFormatting>
  <conditionalFormatting sqref="K1848">
    <cfRule type="expression" dxfId="13150" priority="21781">
      <formula>$I1848=0</formula>
    </cfRule>
  </conditionalFormatting>
  <conditionalFormatting sqref="M1848">
    <cfRule type="expression" dxfId="13149" priority="21780">
      <formula>$I1848=0</formula>
    </cfRule>
  </conditionalFormatting>
  <conditionalFormatting sqref="Q1848">
    <cfRule type="expression" dxfId="13148" priority="21779">
      <formula>$I1848=0</formula>
    </cfRule>
  </conditionalFormatting>
  <conditionalFormatting sqref="U1848">
    <cfRule type="expression" dxfId="13147" priority="21778">
      <formula>$I1848=0</formula>
    </cfRule>
  </conditionalFormatting>
  <conditionalFormatting sqref="B1849">
    <cfRule type="expression" dxfId="13146" priority="21774">
      <formula>$I1849=0</formula>
    </cfRule>
  </conditionalFormatting>
  <conditionalFormatting sqref="C1849:E1849">
    <cfRule type="expression" dxfId="13145" priority="21773">
      <formula>$I1849=0</formula>
    </cfRule>
  </conditionalFormatting>
  <conditionalFormatting sqref="D1849:E1849">
    <cfRule type="cellIs" dxfId="13144" priority="21771" operator="lessThan">
      <formula>0</formula>
    </cfRule>
    <cfRule type="cellIs" dxfId="13143" priority="21772" operator="lessThan">
      <formula>0</formula>
    </cfRule>
  </conditionalFormatting>
  <conditionalFormatting sqref="F1849">
    <cfRule type="expression" dxfId="13142" priority="21770">
      <formula>$I1849=0</formula>
    </cfRule>
  </conditionalFormatting>
  <conditionalFormatting sqref="G1849:H1849">
    <cfRule type="cellIs" dxfId="13141" priority="21767" operator="lessThan">
      <formula>0</formula>
    </cfRule>
    <cfRule type="cellIs" dxfId="13140" priority="21768" operator="lessThan">
      <formula>0</formula>
    </cfRule>
  </conditionalFormatting>
  <conditionalFormatting sqref="I1849">
    <cfRule type="expression" dxfId="13139" priority="21766">
      <formula>$I1849=0</formula>
    </cfRule>
  </conditionalFormatting>
  <conditionalFormatting sqref="J1849">
    <cfRule type="expression" dxfId="13138" priority="21765">
      <formula>$I1849=0</formula>
    </cfRule>
  </conditionalFormatting>
  <conditionalFormatting sqref="K1849">
    <cfRule type="expression" dxfId="13137" priority="21762">
      <formula>$I1849=0</formula>
    </cfRule>
  </conditionalFormatting>
  <conditionalFormatting sqref="M1849">
    <cfRule type="expression" dxfId="13136" priority="21758">
      <formula>$I1849=0</formula>
    </cfRule>
  </conditionalFormatting>
  <conditionalFormatting sqref="N1849:P1849">
    <cfRule type="expression" dxfId="13135" priority="21757">
      <formula>$I1849=0</formula>
    </cfRule>
  </conditionalFormatting>
  <conditionalFormatting sqref="O1849:P1849">
    <cfRule type="cellIs" dxfId="13134" priority="21755" operator="lessThan">
      <formula>0</formula>
    </cfRule>
    <cfRule type="cellIs" dxfId="13133" priority="21756" operator="lessThan">
      <formula>0</formula>
    </cfRule>
  </conditionalFormatting>
  <conditionalFormatting sqref="Q1849">
    <cfRule type="expression" dxfId="13132" priority="21754">
      <formula>$I1849=0</formula>
    </cfRule>
  </conditionalFormatting>
  <conditionalFormatting sqref="R1849:T1849">
    <cfRule type="expression" dxfId="13131" priority="21753">
      <formula>$I1849=0</formula>
    </cfRule>
  </conditionalFormatting>
  <conditionalFormatting sqref="S1849:T1849">
    <cfRule type="cellIs" dxfId="13130" priority="21751" operator="lessThan">
      <formula>0</formula>
    </cfRule>
    <cfRule type="cellIs" dxfId="13129" priority="21752" operator="lessThan">
      <formula>0</formula>
    </cfRule>
  </conditionalFormatting>
  <conditionalFormatting sqref="U1849">
    <cfRule type="expression" dxfId="13128" priority="21750">
      <formula>$I1849=0</formula>
    </cfRule>
  </conditionalFormatting>
  <conditionalFormatting sqref="B1850">
    <cfRule type="expression" dxfId="13127" priority="21749">
      <formula>$I1850=0</formula>
    </cfRule>
  </conditionalFormatting>
  <conditionalFormatting sqref="F1850">
    <cfRule type="expression" dxfId="13126" priority="21748">
      <formula>$I1850=0</formula>
    </cfRule>
  </conditionalFormatting>
  <conditionalFormatting sqref="I1850">
    <cfRule type="expression" dxfId="13125" priority="21747">
      <formula>$I1850=0</formula>
    </cfRule>
  </conditionalFormatting>
  <conditionalFormatting sqref="K1850">
    <cfRule type="expression" dxfId="13124" priority="21746">
      <formula>$I1850=0</formula>
    </cfRule>
  </conditionalFormatting>
  <conditionalFormatting sqref="M1850">
    <cfRule type="expression" dxfId="13123" priority="21745">
      <formula>$I1850=0</formula>
    </cfRule>
  </conditionalFormatting>
  <conditionalFormatting sqref="Q1850">
    <cfRule type="expression" dxfId="13122" priority="21744">
      <formula>$I1850=0</formula>
    </cfRule>
  </conditionalFormatting>
  <conditionalFormatting sqref="U1850">
    <cfRule type="expression" dxfId="13121" priority="21743">
      <formula>$I1850=0</formula>
    </cfRule>
  </conditionalFormatting>
  <conditionalFormatting sqref="B1851">
    <cfRule type="expression" dxfId="13120" priority="21739">
      <formula>$I1851=0</formula>
    </cfRule>
  </conditionalFormatting>
  <conditionalFormatting sqref="C1851:E1851">
    <cfRule type="expression" dxfId="13119" priority="21738">
      <formula>$I1851=0</formula>
    </cfRule>
  </conditionalFormatting>
  <conditionalFormatting sqref="D1851:E1851">
    <cfRule type="cellIs" dxfId="13118" priority="21736" operator="lessThan">
      <formula>0</formula>
    </cfRule>
    <cfRule type="cellIs" dxfId="13117" priority="21737" operator="lessThan">
      <formula>0</formula>
    </cfRule>
  </conditionalFormatting>
  <conditionalFormatting sqref="F1851">
    <cfRule type="expression" dxfId="13116" priority="21735">
      <formula>$I1851=0</formula>
    </cfRule>
  </conditionalFormatting>
  <conditionalFormatting sqref="G1851:H1851">
    <cfRule type="cellIs" dxfId="13115" priority="21732" operator="lessThan">
      <formula>0</formula>
    </cfRule>
    <cfRule type="cellIs" dxfId="13114" priority="21733" operator="lessThan">
      <formula>0</formula>
    </cfRule>
  </conditionalFormatting>
  <conditionalFormatting sqref="I1851">
    <cfRule type="expression" dxfId="13113" priority="21731">
      <formula>$I1851=0</formula>
    </cfRule>
  </conditionalFormatting>
  <conditionalFormatting sqref="J1851">
    <cfRule type="expression" dxfId="13112" priority="21730">
      <formula>$I1851=0</formula>
    </cfRule>
  </conditionalFormatting>
  <conditionalFormatting sqref="K1851">
    <cfRule type="expression" dxfId="13111" priority="21727">
      <formula>$I1851=0</formula>
    </cfRule>
  </conditionalFormatting>
  <conditionalFormatting sqref="M1851">
    <cfRule type="expression" dxfId="13110" priority="21723">
      <formula>$I1851=0</formula>
    </cfRule>
  </conditionalFormatting>
  <conditionalFormatting sqref="N1851:P1851">
    <cfRule type="expression" dxfId="13109" priority="21722">
      <formula>$I1851=0</formula>
    </cfRule>
  </conditionalFormatting>
  <conditionalFormatting sqref="O1851:P1851">
    <cfRule type="cellIs" dxfId="13108" priority="21720" operator="lessThan">
      <formula>0</formula>
    </cfRule>
    <cfRule type="cellIs" dxfId="13107" priority="21721" operator="lessThan">
      <formula>0</formula>
    </cfRule>
  </conditionalFormatting>
  <conditionalFormatting sqref="Q1851">
    <cfRule type="expression" dxfId="13106" priority="21719">
      <formula>$I1851=0</formula>
    </cfRule>
  </conditionalFormatting>
  <conditionalFormatting sqref="R1851:T1851">
    <cfRule type="expression" dxfId="13105" priority="21718">
      <formula>$I1851=0</formula>
    </cfRule>
  </conditionalFormatting>
  <conditionalFormatting sqref="S1851:T1851">
    <cfRule type="cellIs" dxfId="13104" priority="21716" operator="lessThan">
      <formula>0</formula>
    </cfRule>
    <cfRule type="cellIs" dxfId="13103" priority="21717" operator="lessThan">
      <formula>0</formula>
    </cfRule>
  </conditionalFormatting>
  <conditionalFormatting sqref="U1851">
    <cfRule type="expression" dxfId="13102" priority="21715">
      <formula>$I1851=0</formula>
    </cfRule>
  </conditionalFormatting>
  <conditionalFormatting sqref="B1852">
    <cfRule type="expression" dxfId="13101" priority="21714">
      <formula>$I1852=0</formula>
    </cfRule>
  </conditionalFormatting>
  <conditionalFormatting sqref="F1852">
    <cfRule type="expression" dxfId="13100" priority="21713">
      <formula>$I1852=0</formula>
    </cfRule>
  </conditionalFormatting>
  <conditionalFormatting sqref="I1852">
    <cfRule type="expression" dxfId="13099" priority="21712">
      <formula>$I1852=0</formula>
    </cfRule>
  </conditionalFormatting>
  <conditionalFormatting sqref="K1852">
    <cfRule type="expression" dxfId="13098" priority="21711">
      <formula>$I1852=0</formula>
    </cfRule>
  </conditionalFormatting>
  <conditionalFormatting sqref="M1852">
    <cfRule type="expression" dxfId="13097" priority="21710">
      <formula>$I1852=0</formula>
    </cfRule>
  </conditionalFormatting>
  <conditionalFormatting sqref="Q1852">
    <cfRule type="expression" dxfId="13096" priority="21709">
      <formula>$I1852=0</formula>
    </cfRule>
  </conditionalFormatting>
  <conditionalFormatting sqref="U1852">
    <cfRule type="expression" dxfId="13095" priority="21708">
      <formula>$I1852=0</formula>
    </cfRule>
  </conditionalFormatting>
  <conditionalFormatting sqref="B1853">
    <cfRule type="expression" dxfId="13094" priority="21704">
      <formula>$I1853=0</formula>
    </cfRule>
  </conditionalFormatting>
  <conditionalFormatting sqref="C1853:E1853">
    <cfRule type="expression" dxfId="13093" priority="21703">
      <formula>$I1853=0</formula>
    </cfRule>
  </conditionalFormatting>
  <conditionalFormatting sqref="D1853:E1853">
    <cfRule type="cellIs" dxfId="13092" priority="21701" operator="lessThan">
      <formula>0</formula>
    </cfRule>
    <cfRule type="cellIs" dxfId="13091" priority="21702" operator="lessThan">
      <formula>0</formula>
    </cfRule>
  </conditionalFormatting>
  <conditionalFormatting sqref="F1853">
    <cfRule type="expression" dxfId="13090" priority="21700">
      <formula>$I1853=0</formula>
    </cfRule>
  </conditionalFormatting>
  <conditionalFormatting sqref="G1853:H1853">
    <cfRule type="cellIs" dxfId="13089" priority="21697" operator="lessThan">
      <formula>0</formula>
    </cfRule>
    <cfRule type="cellIs" dxfId="13088" priority="21698" operator="lessThan">
      <formula>0</formula>
    </cfRule>
  </conditionalFormatting>
  <conditionalFormatting sqref="I1853">
    <cfRule type="expression" dxfId="13087" priority="21696">
      <formula>$I1853=0</formula>
    </cfRule>
  </conditionalFormatting>
  <conditionalFormatting sqref="J1853">
    <cfRule type="expression" dxfId="13086" priority="21695">
      <formula>$I1853=0</formula>
    </cfRule>
  </conditionalFormatting>
  <conditionalFormatting sqref="K1853">
    <cfRule type="expression" dxfId="13085" priority="21692">
      <formula>$I1853=0</formula>
    </cfRule>
  </conditionalFormatting>
  <conditionalFormatting sqref="M1853">
    <cfRule type="expression" dxfId="13084" priority="21688">
      <formula>$I1853=0</formula>
    </cfRule>
  </conditionalFormatting>
  <conditionalFormatting sqref="N1853:P1853">
    <cfRule type="expression" dxfId="13083" priority="21687">
      <formula>$I1853=0</formula>
    </cfRule>
  </conditionalFormatting>
  <conditionalFormatting sqref="O1853:P1853">
    <cfRule type="cellIs" dxfId="13082" priority="21685" operator="lessThan">
      <formula>0</formula>
    </cfRule>
    <cfRule type="cellIs" dxfId="13081" priority="21686" operator="lessThan">
      <formula>0</formula>
    </cfRule>
  </conditionalFormatting>
  <conditionalFormatting sqref="Q1853">
    <cfRule type="expression" dxfId="13080" priority="21684">
      <formula>$I1853=0</formula>
    </cfRule>
  </conditionalFormatting>
  <conditionalFormatting sqref="R1853:T1853">
    <cfRule type="expression" dxfId="13079" priority="21683">
      <formula>$I1853=0</formula>
    </cfRule>
  </conditionalFormatting>
  <conditionalFormatting sqref="S1853:T1853">
    <cfRule type="cellIs" dxfId="13078" priority="21681" operator="lessThan">
      <formula>0</formula>
    </cfRule>
    <cfRule type="cellIs" dxfId="13077" priority="21682" operator="lessThan">
      <formula>0</formula>
    </cfRule>
  </conditionalFormatting>
  <conditionalFormatting sqref="U1853">
    <cfRule type="expression" dxfId="13076" priority="21680">
      <formula>$I1853=0</formula>
    </cfRule>
  </conditionalFormatting>
  <conditionalFormatting sqref="B1854">
    <cfRule type="expression" dxfId="13075" priority="21679">
      <formula>$I1854=0</formula>
    </cfRule>
  </conditionalFormatting>
  <conditionalFormatting sqref="F1854">
    <cfRule type="expression" dxfId="13074" priority="21678">
      <formula>$I1854=0</formula>
    </cfRule>
  </conditionalFormatting>
  <conditionalFormatting sqref="I1854">
    <cfRule type="expression" dxfId="13073" priority="21677">
      <formula>$I1854=0</formula>
    </cfRule>
  </conditionalFormatting>
  <conditionalFormatting sqref="K1854">
    <cfRule type="expression" dxfId="13072" priority="21676">
      <formula>$I1854=0</formula>
    </cfRule>
  </conditionalFormatting>
  <conditionalFormatting sqref="M1854">
    <cfRule type="expression" dxfId="13071" priority="21675">
      <formula>$I1854=0</formula>
    </cfRule>
  </conditionalFormatting>
  <conditionalFormatting sqref="Q1854">
    <cfRule type="expression" dxfId="13070" priority="21674">
      <formula>$I1854=0</formula>
    </cfRule>
  </conditionalFormatting>
  <conditionalFormatting sqref="U1854">
    <cfRule type="expression" dxfId="13069" priority="21673">
      <formula>$I1854=0</formula>
    </cfRule>
  </conditionalFormatting>
  <conditionalFormatting sqref="B1855">
    <cfRule type="expression" dxfId="13068" priority="21669">
      <formula>$I1855=0</formula>
    </cfRule>
  </conditionalFormatting>
  <conditionalFormatting sqref="C1855:E1855">
    <cfRule type="expression" dxfId="13067" priority="21668">
      <formula>$I1855=0</formula>
    </cfRule>
  </conditionalFormatting>
  <conditionalFormatting sqref="D1855:E1855">
    <cfRule type="cellIs" dxfId="13066" priority="21666" operator="lessThan">
      <formula>0</formula>
    </cfRule>
    <cfRule type="cellIs" dxfId="13065" priority="21667" operator="lessThan">
      <formula>0</formula>
    </cfRule>
  </conditionalFormatting>
  <conditionalFormatting sqref="F1855">
    <cfRule type="expression" dxfId="13064" priority="21665">
      <formula>$I1855=0</formula>
    </cfRule>
  </conditionalFormatting>
  <conditionalFormatting sqref="G1855:H1855">
    <cfRule type="cellIs" dxfId="13063" priority="21662" operator="lessThan">
      <formula>0</formula>
    </cfRule>
    <cfRule type="cellIs" dxfId="13062" priority="21663" operator="lessThan">
      <formula>0</formula>
    </cfRule>
  </conditionalFormatting>
  <conditionalFormatting sqref="I1855">
    <cfRule type="expression" dxfId="13061" priority="21661">
      <formula>$I1855=0</formula>
    </cfRule>
  </conditionalFormatting>
  <conditionalFormatting sqref="J1855">
    <cfRule type="expression" dxfId="13060" priority="21660">
      <formula>$I1855=0</formula>
    </cfRule>
  </conditionalFormatting>
  <conditionalFormatting sqref="K1855">
    <cfRule type="expression" dxfId="13059" priority="21657">
      <formula>$I1855=0</formula>
    </cfRule>
  </conditionalFormatting>
  <conditionalFormatting sqref="M1855">
    <cfRule type="expression" dxfId="13058" priority="21653">
      <formula>$I1855=0</formula>
    </cfRule>
  </conditionalFormatting>
  <conditionalFormatting sqref="N1855:P1855">
    <cfRule type="expression" dxfId="13057" priority="21652">
      <formula>$I1855=0</formula>
    </cfRule>
  </conditionalFormatting>
  <conditionalFormatting sqref="O1855:P1855">
    <cfRule type="cellIs" dxfId="13056" priority="21650" operator="lessThan">
      <formula>0</formula>
    </cfRule>
    <cfRule type="cellIs" dxfId="13055" priority="21651" operator="lessThan">
      <formula>0</formula>
    </cfRule>
  </conditionalFormatting>
  <conditionalFormatting sqref="Q1855">
    <cfRule type="expression" dxfId="13054" priority="21649">
      <formula>$I1855=0</formula>
    </cfRule>
  </conditionalFormatting>
  <conditionalFormatting sqref="R1855:T1855">
    <cfRule type="expression" dxfId="13053" priority="21648">
      <formula>$I1855=0</formula>
    </cfRule>
  </conditionalFormatting>
  <conditionalFormatting sqref="S1855:T1855">
    <cfRule type="cellIs" dxfId="13052" priority="21646" operator="lessThan">
      <formula>0</formula>
    </cfRule>
    <cfRule type="cellIs" dxfId="13051" priority="21647" operator="lessThan">
      <formula>0</formula>
    </cfRule>
  </conditionalFormatting>
  <conditionalFormatting sqref="U1855">
    <cfRule type="expression" dxfId="13050" priority="21645">
      <formula>$I1855=0</formula>
    </cfRule>
  </conditionalFormatting>
  <conditionalFormatting sqref="B1856">
    <cfRule type="expression" dxfId="13049" priority="21644">
      <formula>$I1856=0</formula>
    </cfRule>
  </conditionalFormatting>
  <conditionalFormatting sqref="F1856">
    <cfRule type="expression" dxfId="13048" priority="21643">
      <formula>$I1856=0</formula>
    </cfRule>
  </conditionalFormatting>
  <conditionalFormatting sqref="I1856">
    <cfRule type="expression" dxfId="13047" priority="21642">
      <formula>$I1856=0</formula>
    </cfRule>
  </conditionalFormatting>
  <conditionalFormatting sqref="K1856">
    <cfRule type="expression" dxfId="13046" priority="21641">
      <formula>$I1856=0</formula>
    </cfRule>
  </conditionalFormatting>
  <conditionalFormatting sqref="M1856">
    <cfRule type="expression" dxfId="13045" priority="21640">
      <formula>$I1856=0</formula>
    </cfRule>
  </conditionalFormatting>
  <conditionalFormatting sqref="Q1856">
    <cfRule type="expression" dxfId="13044" priority="21639">
      <formula>$I1856=0</formula>
    </cfRule>
  </conditionalFormatting>
  <conditionalFormatting sqref="U1856">
    <cfRule type="expression" dxfId="13043" priority="21638">
      <formula>$I1856=0</formula>
    </cfRule>
  </conditionalFormatting>
  <conditionalFormatting sqref="B1857">
    <cfRule type="expression" dxfId="13042" priority="21634">
      <formula>$I1857=0</formula>
    </cfRule>
  </conditionalFormatting>
  <conditionalFormatting sqref="C1857:E1857">
    <cfRule type="expression" dxfId="13041" priority="21633">
      <formula>$I1857=0</formula>
    </cfRule>
  </conditionalFormatting>
  <conditionalFormatting sqref="D1857:E1857">
    <cfRule type="cellIs" dxfId="13040" priority="21631" operator="lessThan">
      <formula>0</formula>
    </cfRule>
    <cfRule type="cellIs" dxfId="13039" priority="21632" operator="lessThan">
      <formula>0</formula>
    </cfRule>
  </conditionalFormatting>
  <conditionalFormatting sqref="F1857">
    <cfRule type="expression" dxfId="13038" priority="21630">
      <formula>$I1857=0</formula>
    </cfRule>
  </conditionalFormatting>
  <conditionalFormatting sqref="G1857:H1857">
    <cfRule type="cellIs" dxfId="13037" priority="21627" operator="lessThan">
      <formula>0</formula>
    </cfRule>
    <cfRule type="cellIs" dxfId="13036" priority="21628" operator="lessThan">
      <formula>0</formula>
    </cfRule>
  </conditionalFormatting>
  <conditionalFormatting sqref="I1857">
    <cfRule type="expression" dxfId="13035" priority="21626">
      <formula>$I1857=0</formula>
    </cfRule>
  </conditionalFormatting>
  <conditionalFormatting sqref="J1857">
    <cfRule type="expression" dxfId="13034" priority="21625">
      <formula>$I1857=0</formula>
    </cfRule>
  </conditionalFormatting>
  <conditionalFormatting sqref="K1857">
    <cfRule type="expression" dxfId="13033" priority="21622">
      <formula>$I1857=0</formula>
    </cfRule>
  </conditionalFormatting>
  <conditionalFormatting sqref="M1857">
    <cfRule type="expression" dxfId="13032" priority="21618">
      <formula>$I1857=0</formula>
    </cfRule>
  </conditionalFormatting>
  <conditionalFormatting sqref="N1857:P1857">
    <cfRule type="expression" dxfId="13031" priority="21617">
      <formula>$I1857=0</formula>
    </cfRule>
  </conditionalFormatting>
  <conditionalFormatting sqref="O1857:P1857">
    <cfRule type="cellIs" dxfId="13030" priority="21615" operator="lessThan">
      <formula>0</formula>
    </cfRule>
    <cfRule type="cellIs" dxfId="13029" priority="21616" operator="lessThan">
      <formula>0</formula>
    </cfRule>
  </conditionalFormatting>
  <conditionalFormatting sqref="Q1857">
    <cfRule type="expression" dxfId="13028" priority="21614">
      <formula>$I1857=0</formula>
    </cfRule>
  </conditionalFormatting>
  <conditionalFormatting sqref="R1857:T1857">
    <cfRule type="expression" dxfId="13027" priority="21613">
      <formula>$I1857=0</formula>
    </cfRule>
  </conditionalFormatting>
  <conditionalFormatting sqref="S1857:T1857">
    <cfRule type="cellIs" dxfId="13026" priority="21611" operator="lessThan">
      <formula>0</formula>
    </cfRule>
    <cfRule type="cellIs" dxfId="13025" priority="21612" operator="lessThan">
      <formula>0</formula>
    </cfRule>
  </conditionalFormatting>
  <conditionalFormatting sqref="U1857">
    <cfRule type="expression" dxfId="13024" priority="21610">
      <formula>$I1857=0</formula>
    </cfRule>
  </conditionalFormatting>
  <conditionalFormatting sqref="B1858">
    <cfRule type="expression" dxfId="13023" priority="21609">
      <formula>$I1858=0</formula>
    </cfRule>
  </conditionalFormatting>
  <conditionalFormatting sqref="F1858">
    <cfRule type="expression" dxfId="13022" priority="21608">
      <formula>$I1858=0</formula>
    </cfRule>
  </conditionalFormatting>
  <conditionalFormatting sqref="I1858">
    <cfRule type="expression" dxfId="13021" priority="21607">
      <formula>$I1858=0</formula>
    </cfRule>
  </conditionalFormatting>
  <conditionalFormatting sqref="K1858">
    <cfRule type="expression" dxfId="13020" priority="21606">
      <formula>$I1858=0</formula>
    </cfRule>
  </conditionalFormatting>
  <conditionalFormatting sqref="M1858">
    <cfRule type="expression" dxfId="13019" priority="21605">
      <formula>$I1858=0</formula>
    </cfRule>
  </conditionalFormatting>
  <conditionalFormatting sqref="Q1858">
    <cfRule type="expression" dxfId="13018" priority="21604">
      <formula>$I1858=0</formula>
    </cfRule>
  </conditionalFormatting>
  <conditionalFormatting sqref="U1858">
    <cfRule type="expression" dxfId="13017" priority="21603">
      <formula>$I1858=0</formula>
    </cfRule>
  </conditionalFormatting>
  <conditionalFormatting sqref="B1859">
    <cfRule type="expression" dxfId="13016" priority="21599">
      <formula>$I1859=0</formula>
    </cfRule>
  </conditionalFormatting>
  <conditionalFormatting sqref="C1859:E1859">
    <cfRule type="expression" dxfId="13015" priority="21598">
      <formula>$I1859=0</formula>
    </cfRule>
  </conditionalFormatting>
  <conditionalFormatting sqref="D1859:E1859">
    <cfRule type="cellIs" dxfId="13014" priority="21596" operator="lessThan">
      <formula>0</formula>
    </cfRule>
    <cfRule type="cellIs" dxfId="13013" priority="21597" operator="lessThan">
      <formula>0</formula>
    </cfRule>
  </conditionalFormatting>
  <conditionalFormatting sqref="F1859">
    <cfRule type="expression" dxfId="13012" priority="21595">
      <formula>$I1859=0</formula>
    </cfRule>
  </conditionalFormatting>
  <conditionalFormatting sqref="G1859:H1859">
    <cfRule type="cellIs" dxfId="13011" priority="21592" operator="lessThan">
      <formula>0</formula>
    </cfRule>
    <cfRule type="cellIs" dxfId="13010" priority="21593" operator="lessThan">
      <formula>0</formula>
    </cfRule>
  </conditionalFormatting>
  <conditionalFormatting sqref="I1859">
    <cfRule type="expression" dxfId="13009" priority="21591">
      <formula>$I1859=0</formula>
    </cfRule>
  </conditionalFormatting>
  <conditionalFormatting sqref="J1859">
    <cfRule type="expression" dxfId="13008" priority="21590">
      <formula>$I1859=0</formula>
    </cfRule>
  </conditionalFormatting>
  <conditionalFormatting sqref="K1859">
    <cfRule type="expression" dxfId="13007" priority="21587">
      <formula>$I1859=0</formula>
    </cfRule>
  </conditionalFormatting>
  <conditionalFormatting sqref="M1859">
    <cfRule type="expression" dxfId="13006" priority="21583">
      <formula>$I1859=0</formula>
    </cfRule>
  </conditionalFormatting>
  <conditionalFormatting sqref="N1859:P1859">
    <cfRule type="expression" dxfId="13005" priority="21582">
      <formula>$I1859=0</formula>
    </cfRule>
  </conditionalFormatting>
  <conditionalFormatting sqref="O1859:P1859">
    <cfRule type="cellIs" dxfId="13004" priority="21580" operator="lessThan">
      <formula>0</formula>
    </cfRule>
    <cfRule type="cellIs" dxfId="13003" priority="21581" operator="lessThan">
      <formula>0</formula>
    </cfRule>
  </conditionalFormatting>
  <conditionalFormatting sqref="Q1859">
    <cfRule type="expression" dxfId="13002" priority="21579">
      <formula>$I1859=0</formula>
    </cfRule>
  </conditionalFormatting>
  <conditionalFormatting sqref="R1859:T1859">
    <cfRule type="expression" dxfId="13001" priority="21578">
      <formula>$I1859=0</formula>
    </cfRule>
  </conditionalFormatting>
  <conditionalFormatting sqref="S1859:T1859">
    <cfRule type="cellIs" dxfId="13000" priority="21576" operator="lessThan">
      <formula>0</formula>
    </cfRule>
    <cfRule type="cellIs" dxfId="12999" priority="21577" operator="lessThan">
      <formula>0</formula>
    </cfRule>
  </conditionalFormatting>
  <conditionalFormatting sqref="U1859">
    <cfRule type="expression" dxfId="12998" priority="21575">
      <formula>$I1859=0</formula>
    </cfRule>
  </conditionalFormatting>
  <conditionalFormatting sqref="B1860">
    <cfRule type="expression" dxfId="12997" priority="21574">
      <formula>$I1860=0</formula>
    </cfRule>
  </conditionalFormatting>
  <conditionalFormatting sqref="F1860">
    <cfRule type="expression" dxfId="12996" priority="21573">
      <formula>$I1860=0</formula>
    </cfRule>
  </conditionalFormatting>
  <conditionalFormatting sqref="I1860">
    <cfRule type="expression" dxfId="12995" priority="21572">
      <formula>$I1860=0</formula>
    </cfRule>
  </conditionalFormatting>
  <conditionalFormatting sqref="K1860">
    <cfRule type="expression" dxfId="12994" priority="21571">
      <formula>$I1860=0</formula>
    </cfRule>
  </conditionalFormatting>
  <conditionalFormatting sqref="M1860">
    <cfRule type="expression" dxfId="12993" priority="21570">
      <formula>$I1860=0</formula>
    </cfRule>
  </conditionalFormatting>
  <conditionalFormatting sqref="Q1860">
    <cfRule type="expression" dxfId="12992" priority="21569">
      <formula>$I1860=0</formula>
    </cfRule>
  </conditionalFormatting>
  <conditionalFormatting sqref="U1860">
    <cfRule type="expression" dxfId="12991" priority="21568">
      <formula>$I1860=0</formula>
    </cfRule>
  </conditionalFormatting>
  <conditionalFormatting sqref="B1861">
    <cfRule type="expression" dxfId="12990" priority="21564">
      <formula>$I1861=0</formula>
    </cfRule>
  </conditionalFormatting>
  <conditionalFormatting sqref="C1861:E1861">
    <cfRule type="expression" dxfId="12989" priority="21563">
      <formula>$I1861=0</formula>
    </cfRule>
  </conditionalFormatting>
  <conditionalFormatting sqref="D1861:E1861">
    <cfRule type="cellIs" dxfId="12988" priority="21561" operator="lessThan">
      <formula>0</formula>
    </cfRule>
    <cfRule type="cellIs" dxfId="12987" priority="21562" operator="lessThan">
      <formula>0</formula>
    </cfRule>
  </conditionalFormatting>
  <conditionalFormatting sqref="F1861">
    <cfRule type="expression" dxfId="12986" priority="21560">
      <formula>$I1861=0</formula>
    </cfRule>
  </conditionalFormatting>
  <conditionalFormatting sqref="G1861:H1861">
    <cfRule type="cellIs" dxfId="12985" priority="21557" operator="lessThan">
      <formula>0</formula>
    </cfRule>
    <cfRule type="cellIs" dxfId="12984" priority="21558" operator="lessThan">
      <formula>0</formula>
    </cfRule>
  </conditionalFormatting>
  <conditionalFormatting sqref="I1861">
    <cfRule type="expression" dxfId="12983" priority="21556">
      <formula>$I1861=0</formula>
    </cfRule>
  </conditionalFormatting>
  <conditionalFormatting sqref="J1861">
    <cfRule type="expression" dxfId="12982" priority="21555">
      <formula>$I1861=0</formula>
    </cfRule>
  </conditionalFormatting>
  <conditionalFormatting sqref="K1861">
    <cfRule type="expression" dxfId="12981" priority="21552">
      <formula>$I1861=0</formula>
    </cfRule>
  </conditionalFormatting>
  <conditionalFormatting sqref="M1861">
    <cfRule type="expression" dxfId="12980" priority="21548">
      <formula>$I1861=0</formula>
    </cfRule>
  </conditionalFormatting>
  <conditionalFormatting sqref="N1861:P1861">
    <cfRule type="expression" dxfId="12979" priority="21547">
      <formula>$I1861=0</formula>
    </cfRule>
  </conditionalFormatting>
  <conditionalFormatting sqref="O1861:P1861">
    <cfRule type="cellIs" dxfId="12978" priority="21545" operator="lessThan">
      <formula>0</formula>
    </cfRule>
    <cfRule type="cellIs" dxfId="12977" priority="21546" operator="lessThan">
      <formula>0</formula>
    </cfRule>
  </conditionalFormatting>
  <conditionalFormatting sqref="Q1861">
    <cfRule type="expression" dxfId="12976" priority="21544">
      <formula>$I1861=0</formula>
    </cfRule>
  </conditionalFormatting>
  <conditionalFormatting sqref="R1861:T1861">
    <cfRule type="expression" dxfId="12975" priority="21543">
      <formula>$I1861=0</formula>
    </cfRule>
  </conditionalFormatting>
  <conditionalFormatting sqref="S1861:T1861">
    <cfRule type="cellIs" dxfId="12974" priority="21541" operator="lessThan">
      <formula>0</formula>
    </cfRule>
    <cfRule type="cellIs" dxfId="12973" priority="21542" operator="lessThan">
      <formula>0</formula>
    </cfRule>
  </conditionalFormatting>
  <conditionalFormatting sqref="U1861">
    <cfRule type="expression" dxfId="12972" priority="21540">
      <formula>$I1861=0</formula>
    </cfRule>
  </conditionalFormatting>
  <conditionalFormatting sqref="B1862">
    <cfRule type="expression" dxfId="12971" priority="21539">
      <formula>$I1862=0</formula>
    </cfRule>
  </conditionalFormatting>
  <conditionalFormatting sqref="F1862">
    <cfRule type="expression" dxfId="12970" priority="21538">
      <formula>$I1862=0</formula>
    </cfRule>
  </conditionalFormatting>
  <conditionalFormatting sqref="I1862">
    <cfRule type="expression" dxfId="12969" priority="21537">
      <formula>$I1862=0</formula>
    </cfRule>
  </conditionalFormatting>
  <conditionalFormatting sqref="K1862">
    <cfRule type="expression" dxfId="12968" priority="21536">
      <formula>$I1862=0</formula>
    </cfRule>
  </conditionalFormatting>
  <conditionalFormatting sqref="M1862">
    <cfRule type="expression" dxfId="12967" priority="21535">
      <formula>$I1862=0</formula>
    </cfRule>
  </conditionalFormatting>
  <conditionalFormatting sqref="Q1862">
    <cfRule type="expression" dxfId="12966" priority="21534">
      <formula>$I1862=0</formula>
    </cfRule>
  </conditionalFormatting>
  <conditionalFormatting sqref="U1862">
    <cfRule type="expression" dxfId="12965" priority="21533">
      <formula>$I1862=0</formula>
    </cfRule>
  </conditionalFormatting>
  <conditionalFormatting sqref="B1863">
    <cfRule type="expression" dxfId="12964" priority="21529">
      <formula>$I1863=0</formula>
    </cfRule>
  </conditionalFormatting>
  <conditionalFormatting sqref="C1863:E1863">
    <cfRule type="expression" dxfId="12963" priority="21528">
      <formula>$I1863=0</formula>
    </cfRule>
  </conditionalFormatting>
  <conditionalFormatting sqref="D1863:E1863">
    <cfRule type="cellIs" dxfId="12962" priority="21526" operator="lessThan">
      <formula>0</formula>
    </cfRule>
    <cfRule type="cellIs" dxfId="12961" priority="21527" operator="lessThan">
      <formula>0</formula>
    </cfRule>
  </conditionalFormatting>
  <conditionalFormatting sqref="F1863">
    <cfRule type="expression" dxfId="12960" priority="21525">
      <formula>$I1863=0</formula>
    </cfRule>
  </conditionalFormatting>
  <conditionalFormatting sqref="G1863:H1863">
    <cfRule type="cellIs" dxfId="12959" priority="21522" operator="lessThan">
      <formula>0</formula>
    </cfRule>
    <cfRule type="cellIs" dxfId="12958" priority="21523" operator="lessThan">
      <formula>0</formula>
    </cfRule>
  </conditionalFormatting>
  <conditionalFormatting sqref="I1863">
    <cfRule type="expression" dxfId="12957" priority="21521">
      <formula>$I1863=0</formula>
    </cfRule>
  </conditionalFormatting>
  <conditionalFormatting sqref="J1863">
    <cfRule type="expression" dxfId="12956" priority="21520">
      <formula>$I1863=0</formula>
    </cfRule>
  </conditionalFormatting>
  <conditionalFormatting sqref="K1863">
    <cfRule type="expression" dxfId="12955" priority="21517">
      <formula>$I1863=0</formula>
    </cfRule>
  </conditionalFormatting>
  <conditionalFormatting sqref="M1863">
    <cfRule type="expression" dxfId="12954" priority="21513">
      <formula>$I1863=0</formula>
    </cfRule>
  </conditionalFormatting>
  <conditionalFormatting sqref="N1863:P1863">
    <cfRule type="expression" dxfId="12953" priority="21512">
      <formula>$I1863=0</formula>
    </cfRule>
  </conditionalFormatting>
  <conditionalFormatting sqref="O1863:P1863">
    <cfRule type="cellIs" dxfId="12952" priority="21510" operator="lessThan">
      <formula>0</formula>
    </cfRule>
    <cfRule type="cellIs" dxfId="12951" priority="21511" operator="lessThan">
      <formula>0</formula>
    </cfRule>
  </conditionalFormatting>
  <conditionalFormatting sqref="Q1863">
    <cfRule type="expression" dxfId="12950" priority="21509">
      <formula>$I1863=0</formula>
    </cfRule>
  </conditionalFormatting>
  <conditionalFormatting sqref="R1863:T1863">
    <cfRule type="expression" dxfId="12949" priority="21508">
      <formula>$I1863=0</formula>
    </cfRule>
  </conditionalFormatting>
  <conditionalFormatting sqref="S1863:T1863">
    <cfRule type="cellIs" dxfId="12948" priority="21506" operator="lessThan">
      <formula>0</formula>
    </cfRule>
    <cfRule type="cellIs" dxfId="12947" priority="21507" operator="lessThan">
      <formula>0</formula>
    </cfRule>
  </conditionalFormatting>
  <conditionalFormatting sqref="U1863">
    <cfRule type="expression" dxfId="12946" priority="21505">
      <formula>$I1863=0</formula>
    </cfRule>
  </conditionalFormatting>
  <conditionalFormatting sqref="B1864">
    <cfRule type="expression" dxfId="12945" priority="21504">
      <formula>$I1864=0</formula>
    </cfRule>
  </conditionalFormatting>
  <conditionalFormatting sqref="F1864">
    <cfRule type="expression" dxfId="12944" priority="21503">
      <formula>$I1864=0</formula>
    </cfRule>
  </conditionalFormatting>
  <conditionalFormatting sqref="I1864">
    <cfRule type="expression" dxfId="12943" priority="21502">
      <formula>$I1864=0</formula>
    </cfRule>
  </conditionalFormatting>
  <conditionalFormatting sqref="K1864">
    <cfRule type="expression" dxfId="12942" priority="21501">
      <formula>$I1864=0</formula>
    </cfRule>
  </conditionalFormatting>
  <conditionalFormatting sqref="M1864">
    <cfRule type="expression" dxfId="12941" priority="21500">
      <formula>$I1864=0</formula>
    </cfRule>
  </conditionalFormatting>
  <conditionalFormatting sqref="Q1864">
    <cfRule type="expression" dxfId="12940" priority="21499">
      <formula>$I1864=0</formula>
    </cfRule>
  </conditionalFormatting>
  <conditionalFormatting sqref="U1864">
    <cfRule type="expression" dxfId="12939" priority="21498">
      <formula>$I1864=0</formula>
    </cfRule>
  </conditionalFormatting>
  <conditionalFormatting sqref="B1865">
    <cfRule type="expression" dxfId="12938" priority="21494">
      <formula>$I1865=0</formula>
    </cfRule>
  </conditionalFormatting>
  <conditionalFormatting sqref="C1865:E1865">
    <cfRule type="expression" dxfId="12937" priority="21493">
      <formula>$I1865=0</formula>
    </cfRule>
  </conditionalFormatting>
  <conditionalFormatting sqref="D1865:E1865">
    <cfRule type="cellIs" dxfId="12936" priority="21491" operator="lessThan">
      <formula>0</formula>
    </cfRule>
    <cfRule type="cellIs" dxfId="12935" priority="21492" operator="lessThan">
      <formula>0</formula>
    </cfRule>
  </conditionalFormatting>
  <conditionalFormatting sqref="F1865">
    <cfRule type="expression" dxfId="12934" priority="21490">
      <formula>$I1865=0</formula>
    </cfRule>
  </conditionalFormatting>
  <conditionalFormatting sqref="G1865:H1865">
    <cfRule type="cellIs" dxfId="12933" priority="21487" operator="lessThan">
      <formula>0</formula>
    </cfRule>
    <cfRule type="cellIs" dxfId="12932" priority="21488" operator="lessThan">
      <formula>0</formula>
    </cfRule>
  </conditionalFormatting>
  <conditionalFormatting sqref="I1865">
    <cfRule type="expression" dxfId="12931" priority="21486">
      <formula>$I1865=0</formula>
    </cfRule>
  </conditionalFormatting>
  <conditionalFormatting sqref="J1865">
    <cfRule type="expression" dxfId="12930" priority="21485">
      <formula>$I1865=0</formula>
    </cfRule>
  </conditionalFormatting>
  <conditionalFormatting sqref="K1865">
    <cfRule type="expression" dxfId="12929" priority="21482">
      <formula>$I1865=0</formula>
    </cfRule>
  </conditionalFormatting>
  <conditionalFormatting sqref="M1865">
    <cfRule type="expression" dxfId="12928" priority="21478">
      <formula>$I1865=0</formula>
    </cfRule>
  </conditionalFormatting>
  <conditionalFormatting sqref="N1865:P1865">
    <cfRule type="expression" dxfId="12927" priority="21477">
      <formula>$I1865=0</formula>
    </cfRule>
  </conditionalFormatting>
  <conditionalFormatting sqref="O1865:P1865">
    <cfRule type="cellIs" dxfId="12926" priority="21475" operator="lessThan">
      <formula>0</formula>
    </cfRule>
    <cfRule type="cellIs" dxfId="12925" priority="21476" operator="lessThan">
      <formula>0</formula>
    </cfRule>
  </conditionalFormatting>
  <conditionalFormatting sqref="Q1865">
    <cfRule type="expression" dxfId="12924" priority="21474">
      <formula>$I1865=0</formula>
    </cfRule>
  </conditionalFormatting>
  <conditionalFormatting sqref="R1865:T1865">
    <cfRule type="expression" dxfId="12923" priority="21473">
      <formula>$I1865=0</formula>
    </cfRule>
  </conditionalFormatting>
  <conditionalFormatting sqref="S1865:T1865">
    <cfRule type="cellIs" dxfId="12922" priority="21471" operator="lessThan">
      <formula>0</formula>
    </cfRule>
    <cfRule type="cellIs" dxfId="12921" priority="21472" operator="lessThan">
      <formula>0</formula>
    </cfRule>
  </conditionalFormatting>
  <conditionalFormatting sqref="U1865">
    <cfRule type="expression" dxfId="12920" priority="21470">
      <formula>$I1865=0</formula>
    </cfRule>
  </conditionalFormatting>
  <conditionalFormatting sqref="B1866">
    <cfRule type="expression" dxfId="12919" priority="21469">
      <formula>$I1866=0</formula>
    </cfRule>
  </conditionalFormatting>
  <conditionalFormatting sqref="F1866">
    <cfRule type="expression" dxfId="12918" priority="21468">
      <formula>$I1866=0</formula>
    </cfRule>
  </conditionalFormatting>
  <conditionalFormatting sqref="I1866">
    <cfRule type="expression" dxfId="12917" priority="21467">
      <formula>$I1866=0</formula>
    </cfRule>
  </conditionalFormatting>
  <conditionalFormatting sqref="K1866">
    <cfRule type="expression" dxfId="12916" priority="21466">
      <formula>$I1866=0</formula>
    </cfRule>
  </conditionalFormatting>
  <conditionalFormatting sqref="M1866">
    <cfRule type="expression" dxfId="12915" priority="21465">
      <formula>$I1866=0</formula>
    </cfRule>
  </conditionalFormatting>
  <conditionalFormatting sqref="Q1866">
    <cfRule type="expression" dxfId="12914" priority="21464">
      <formula>$I1866=0</formula>
    </cfRule>
  </conditionalFormatting>
  <conditionalFormatting sqref="U1866">
    <cfRule type="expression" dxfId="12913" priority="21463">
      <formula>$I1866=0</formula>
    </cfRule>
  </conditionalFormatting>
  <conditionalFormatting sqref="B1867">
    <cfRule type="expression" dxfId="12912" priority="21459">
      <formula>$I1867=0</formula>
    </cfRule>
  </conditionalFormatting>
  <conditionalFormatting sqref="C1867:E1867">
    <cfRule type="expression" dxfId="12911" priority="21458">
      <formula>$I1867=0</formula>
    </cfRule>
  </conditionalFormatting>
  <conditionalFormatting sqref="D1867:E1867">
    <cfRule type="cellIs" dxfId="12910" priority="21456" operator="lessThan">
      <formula>0</formula>
    </cfRule>
    <cfRule type="cellIs" dxfId="12909" priority="21457" operator="lessThan">
      <formula>0</formula>
    </cfRule>
  </conditionalFormatting>
  <conditionalFormatting sqref="F1867">
    <cfRule type="expression" dxfId="12908" priority="21455">
      <formula>$I1867=0</formula>
    </cfRule>
  </conditionalFormatting>
  <conditionalFormatting sqref="G1867:H1867">
    <cfRule type="cellIs" dxfId="12907" priority="21452" operator="lessThan">
      <formula>0</formula>
    </cfRule>
    <cfRule type="cellIs" dxfId="12906" priority="21453" operator="lessThan">
      <formula>0</formula>
    </cfRule>
  </conditionalFormatting>
  <conditionalFormatting sqref="I1867">
    <cfRule type="expression" dxfId="12905" priority="21451">
      <formula>$I1867=0</formula>
    </cfRule>
  </conditionalFormatting>
  <conditionalFormatting sqref="J1867">
    <cfRule type="expression" dxfId="12904" priority="21450">
      <formula>$I1867=0</formula>
    </cfRule>
  </conditionalFormatting>
  <conditionalFormatting sqref="K1867">
    <cfRule type="expression" dxfId="12903" priority="21447">
      <formula>$I1867=0</formula>
    </cfRule>
  </conditionalFormatting>
  <conditionalFormatting sqref="M1867">
    <cfRule type="expression" dxfId="12902" priority="21443">
      <formula>$I1867=0</formula>
    </cfRule>
  </conditionalFormatting>
  <conditionalFormatting sqref="N1867:P1867">
    <cfRule type="expression" dxfId="12901" priority="21442">
      <formula>$I1867=0</formula>
    </cfRule>
  </conditionalFormatting>
  <conditionalFormatting sqref="O1867:P1867">
    <cfRule type="cellIs" dxfId="12900" priority="21440" operator="lessThan">
      <formula>0</formula>
    </cfRule>
    <cfRule type="cellIs" dxfId="12899" priority="21441" operator="lessThan">
      <formula>0</formula>
    </cfRule>
  </conditionalFormatting>
  <conditionalFormatting sqref="Q1867">
    <cfRule type="expression" dxfId="12898" priority="21439">
      <formula>$I1867=0</formula>
    </cfRule>
  </conditionalFormatting>
  <conditionalFormatting sqref="R1867:T1867">
    <cfRule type="expression" dxfId="12897" priority="21438">
      <formula>$I1867=0</formula>
    </cfRule>
  </conditionalFormatting>
  <conditionalFormatting sqref="S1867:T1867">
    <cfRule type="cellIs" dxfId="12896" priority="21436" operator="lessThan">
      <formula>0</formula>
    </cfRule>
    <cfRule type="cellIs" dxfId="12895" priority="21437" operator="lessThan">
      <formula>0</formula>
    </cfRule>
  </conditionalFormatting>
  <conditionalFormatting sqref="U1867">
    <cfRule type="expression" dxfId="12894" priority="21435">
      <formula>$I1867=0</formula>
    </cfRule>
  </conditionalFormatting>
  <conditionalFormatting sqref="B1868">
    <cfRule type="expression" dxfId="12893" priority="21434">
      <formula>$I1868=0</formula>
    </cfRule>
  </conditionalFormatting>
  <conditionalFormatting sqref="F1868">
    <cfRule type="expression" dxfId="12892" priority="21433">
      <formula>$I1868=0</formula>
    </cfRule>
  </conditionalFormatting>
  <conditionalFormatting sqref="I1868">
    <cfRule type="expression" dxfId="12891" priority="21432">
      <formula>$I1868=0</formula>
    </cfRule>
  </conditionalFormatting>
  <conditionalFormatting sqref="K1868">
    <cfRule type="expression" dxfId="12890" priority="21431">
      <formula>$I1868=0</formula>
    </cfRule>
  </conditionalFormatting>
  <conditionalFormatting sqref="M1868">
    <cfRule type="expression" dxfId="12889" priority="21430">
      <formula>$I1868=0</formula>
    </cfRule>
  </conditionalFormatting>
  <conditionalFormatting sqref="Q1868">
    <cfRule type="expression" dxfId="12888" priority="21429">
      <formula>$I1868=0</formula>
    </cfRule>
  </conditionalFormatting>
  <conditionalFormatting sqref="U1868">
    <cfRule type="expression" dxfId="12887" priority="21428">
      <formula>$I1868=0</formula>
    </cfRule>
  </conditionalFormatting>
  <conditionalFormatting sqref="B1869">
    <cfRule type="expression" dxfId="12886" priority="21424">
      <formula>$I1869=0</formula>
    </cfRule>
  </conditionalFormatting>
  <conditionalFormatting sqref="C1869:E1869">
    <cfRule type="expression" dxfId="12885" priority="21423">
      <formula>$I1869=0</formula>
    </cfRule>
  </conditionalFormatting>
  <conditionalFormatting sqref="D1869:E1869">
    <cfRule type="cellIs" dxfId="12884" priority="21421" operator="lessThan">
      <formula>0</formula>
    </cfRule>
    <cfRule type="cellIs" dxfId="12883" priority="21422" operator="lessThan">
      <formula>0</formula>
    </cfRule>
  </conditionalFormatting>
  <conditionalFormatting sqref="F1869">
    <cfRule type="expression" dxfId="12882" priority="21420">
      <formula>$I1869=0</formula>
    </cfRule>
  </conditionalFormatting>
  <conditionalFormatting sqref="G1869:H1869">
    <cfRule type="cellIs" dxfId="12881" priority="21417" operator="lessThan">
      <formula>0</formula>
    </cfRule>
    <cfRule type="cellIs" dxfId="12880" priority="21418" operator="lessThan">
      <formula>0</formula>
    </cfRule>
  </conditionalFormatting>
  <conditionalFormatting sqref="I1869">
    <cfRule type="expression" dxfId="12879" priority="21416">
      <formula>$I1869=0</formula>
    </cfRule>
  </conditionalFormatting>
  <conditionalFormatting sqref="J1869">
    <cfRule type="expression" dxfId="12878" priority="21415">
      <formula>$I1869=0</formula>
    </cfRule>
  </conditionalFormatting>
  <conditionalFormatting sqref="K1869">
    <cfRule type="expression" dxfId="12877" priority="21412">
      <formula>$I1869=0</formula>
    </cfRule>
  </conditionalFormatting>
  <conditionalFormatting sqref="M1869">
    <cfRule type="expression" dxfId="12876" priority="21408">
      <formula>$I1869=0</formula>
    </cfRule>
  </conditionalFormatting>
  <conditionalFormatting sqref="N1869:P1869">
    <cfRule type="expression" dxfId="12875" priority="21407">
      <formula>$I1869=0</formula>
    </cfRule>
  </conditionalFormatting>
  <conditionalFormatting sqref="O1869:P1869">
    <cfRule type="cellIs" dxfId="12874" priority="21405" operator="lessThan">
      <formula>0</formula>
    </cfRule>
    <cfRule type="cellIs" dxfId="12873" priority="21406" operator="lessThan">
      <formula>0</formula>
    </cfRule>
  </conditionalFormatting>
  <conditionalFormatting sqref="Q1869">
    <cfRule type="expression" dxfId="12872" priority="21404">
      <formula>$I1869=0</formula>
    </cfRule>
  </conditionalFormatting>
  <conditionalFormatting sqref="R1869:T1869">
    <cfRule type="expression" dxfId="12871" priority="21403">
      <formula>$I1869=0</formula>
    </cfRule>
  </conditionalFormatting>
  <conditionalFormatting sqref="S1869:T1869">
    <cfRule type="cellIs" dxfId="12870" priority="21401" operator="lessThan">
      <formula>0</formula>
    </cfRule>
    <cfRule type="cellIs" dxfId="12869" priority="21402" operator="lessThan">
      <formula>0</formula>
    </cfRule>
  </conditionalFormatting>
  <conditionalFormatting sqref="U1869">
    <cfRule type="expression" dxfId="12868" priority="21400">
      <formula>$I1869=0</formula>
    </cfRule>
  </conditionalFormatting>
  <conditionalFormatting sqref="B1870">
    <cfRule type="expression" dxfId="12867" priority="21399">
      <formula>$I1870=0</formula>
    </cfRule>
  </conditionalFormatting>
  <conditionalFormatting sqref="F1870">
    <cfRule type="expression" dxfId="12866" priority="21398">
      <formula>$I1870=0</formula>
    </cfRule>
  </conditionalFormatting>
  <conditionalFormatting sqref="I1870">
    <cfRule type="expression" dxfId="12865" priority="21397">
      <formula>$I1870=0</formula>
    </cfRule>
  </conditionalFormatting>
  <conditionalFormatting sqref="K1870">
    <cfRule type="expression" dxfId="12864" priority="21396">
      <formula>$I1870=0</formula>
    </cfRule>
  </conditionalFormatting>
  <conditionalFormatting sqref="M1870">
    <cfRule type="expression" dxfId="12863" priority="21395">
      <formula>$I1870=0</formula>
    </cfRule>
  </conditionalFormatting>
  <conditionalFormatting sqref="Q1870">
    <cfRule type="expression" dxfId="12862" priority="21394">
      <formula>$I1870=0</formula>
    </cfRule>
  </conditionalFormatting>
  <conditionalFormatting sqref="U1870">
    <cfRule type="expression" dxfId="12861" priority="21393">
      <formula>$I1870=0</formula>
    </cfRule>
  </conditionalFormatting>
  <conditionalFormatting sqref="B1871">
    <cfRule type="expression" dxfId="12860" priority="21389">
      <formula>$I1871=0</formula>
    </cfRule>
  </conditionalFormatting>
  <conditionalFormatting sqref="C1871:E1871">
    <cfRule type="expression" dxfId="12859" priority="21388">
      <formula>$I1871=0</formula>
    </cfRule>
  </conditionalFormatting>
  <conditionalFormatting sqref="D1871:E1871">
    <cfRule type="cellIs" dxfId="12858" priority="21386" operator="lessThan">
      <formula>0</formula>
    </cfRule>
    <cfRule type="cellIs" dxfId="12857" priority="21387" operator="lessThan">
      <formula>0</formula>
    </cfRule>
  </conditionalFormatting>
  <conditionalFormatting sqref="F1871">
    <cfRule type="expression" dxfId="12856" priority="21385">
      <formula>$I1871=0</formula>
    </cfRule>
  </conditionalFormatting>
  <conditionalFormatting sqref="G1871:H1871">
    <cfRule type="cellIs" dxfId="12855" priority="21382" operator="lessThan">
      <formula>0</formula>
    </cfRule>
    <cfRule type="cellIs" dxfId="12854" priority="21383" operator="lessThan">
      <formula>0</formula>
    </cfRule>
  </conditionalFormatting>
  <conditionalFormatting sqref="I1871">
    <cfRule type="expression" dxfId="12853" priority="21381">
      <formula>$I1871=0</formula>
    </cfRule>
  </conditionalFormatting>
  <conditionalFormatting sqref="J1871">
    <cfRule type="expression" dxfId="12852" priority="21380">
      <formula>$I1871=0</formula>
    </cfRule>
  </conditionalFormatting>
  <conditionalFormatting sqref="K1871">
    <cfRule type="expression" dxfId="12851" priority="21377">
      <formula>$I1871=0</formula>
    </cfRule>
  </conditionalFormatting>
  <conditionalFormatting sqref="M1871">
    <cfRule type="expression" dxfId="12850" priority="21373">
      <formula>$I1871=0</formula>
    </cfRule>
  </conditionalFormatting>
  <conditionalFormatting sqref="N1871:P1871">
    <cfRule type="expression" dxfId="12849" priority="21372">
      <formula>$I1871=0</formula>
    </cfRule>
  </conditionalFormatting>
  <conditionalFormatting sqref="O1871:P1871">
    <cfRule type="cellIs" dxfId="12848" priority="21370" operator="lessThan">
      <formula>0</formula>
    </cfRule>
    <cfRule type="cellIs" dxfId="12847" priority="21371" operator="lessThan">
      <formula>0</formula>
    </cfRule>
  </conditionalFormatting>
  <conditionalFormatting sqref="Q1871">
    <cfRule type="expression" dxfId="12846" priority="21369">
      <formula>$I1871=0</formula>
    </cfRule>
  </conditionalFormatting>
  <conditionalFormatting sqref="R1871:T1871">
    <cfRule type="expression" dxfId="12845" priority="21368">
      <formula>$I1871=0</formula>
    </cfRule>
  </conditionalFormatting>
  <conditionalFormatting sqref="S1871:T1871">
    <cfRule type="cellIs" dxfId="12844" priority="21366" operator="lessThan">
      <formula>0</formula>
    </cfRule>
    <cfRule type="cellIs" dxfId="12843" priority="21367" operator="lessThan">
      <formula>0</formula>
    </cfRule>
  </conditionalFormatting>
  <conditionalFormatting sqref="U1871">
    <cfRule type="expression" dxfId="12842" priority="21365">
      <formula>$I1871=0</formula>
    </cfRule>
  </conditionalFormatting>
  <conditionalFormatting sqref="B1872">
    <cfRule type="expression" dxfId="12841" priority="21364">
      <formula>$I1872=0</formula>
    </cfRule>
  </conditionalFormatting>
  <conditionalFormatting sqref="F1872">
    <cfRule type="expression" dxfId="12840" priority="21363">
      <formula>$I1872=0</formula>
    </cfRule>
  </conditionalFormatting>
  <conditionalFormatting sqref="I1872">
    <cfRule type="expression" dxfId="12839" priority="21362">
      <formula>$I1872=0</formula>
    </cfRule>
  </conditionalFormatting>
  <conditionalFormatting sqref="K1872">
    <cfRule type="expression" dxfId="12838" priority="21361">
      <formula>$I1872=0</formula>
    </cfRule>
  </conditionalFormatting>
  <conditionalFormatting sqref="M1872">
    <cfRule type="expression" dxfId="12837" priority="21360">
      <formula>$I1872=0</formula>
    </cfRule>
  </conditionalFormatting>
  <conditionalFormatting sqref="Q1872">
    <cfRule type="expression" dxfId="12836" priority="21359">
      <formula>$I1872=0</formula>
    </cfRule>
  </conditionalFormatting>
  <conditionalFormatting sqref="U1872">
    <cfRule type="expression" dxfId="12835" priority="21358">
      <formula>$I1872=0</formula>
    </cfRule>
  </conditionalFormatting>
  <conditionalFormatting sqref="B1873">
    <cfRule type="expression" dxfId="12834" priority="21354">
      <formula>$I1873=0</formula>
    </cfRule>
  </conditionalFormatting>
  <conditionalFormatting sqref="C1873:E1873">
    <cfRule type="expression" dxfId="12833" priority="21353">
      <formula>$I1873=0</formula>
    </cfRule>
  </conditionalFormatting>
  <conditionalFormatting sqref="D1873:E1873">
    <cfRule type="cellIs" dxfId="12832" priority="21351" operator="lessThan">
      <formula>0</formula>
    </cfRule>
    <cfRule type="cellIs" dxfId="12831" priority="21352" operator="lessThan">
      <formula>0</formula>
    </cfRule>
  </conditionalFormatting>
  <conditionalFormatting sqref="F1873">
    <cfRule type="expression" dxfId="12830" priority="21350">
      <formula>$I1873=0</formula>
    </cfRule>
  </conditionalFormatting>
  <conditionalFormatting sqref="G1873:H1873">
    <cfRule type="cellIs" dxfId="12829" priority="21347" operator="lessThan">
      <formula>0</formula>
    </cfRule>
    <cfRule type="cellIs" dxfId="12828" priority="21348" operator="lessThan">
      <formula>0</formula>
    </cfRule>
  </conditionalFormatting>
  <conditionalFormatting sqref="I1873">
    <cfRule type="expression" dxfId="12827" priority="21346">
      <formula>$I1873=0</formula>
    </cfRule>
  </conditionalFormatting>
  <conditionalFormatting sqref="J1873">
    <cfRule type="expression" dxfId="12826" priority="21345">
      <formula>$I1873=0</formula>
    </cfRule>
  </conditionalFormatting>
  <conditionalFormatting sqref="K1873">
    <cfRule type="expression" dxfId="12825" priority="21342">
      <formula>$I1873=0</formula>
    </cfRule>
  </conditionalFormatting>
  <conditionalFormatting sqref="M1873">
    <cfRule type="expression" dxfId="12824" priority="21338">
      <formula>$I1873=0</formula>
    </cfRule>
  </conditionalFormatting>
  <conditionalFormatting sqref="N1873:P1873">
    <cfRule type="expression" dxfId="12823" priority="21337">
      <formula>$I1873=0</formula>
    </cfRule>
  </conditionalFormatting>
  <conditionalFormatting sqref="O1873:P1873">
    <cfRule type="cellIs" dxfId="12822" priority="21335" operator="lessThan">
      <formula>0</formula>
    </cfRule>
    <cfRule type="cellIs" dxfId="12821" priority="21336" operator="lessThan">
      <formula>0</formula>
    </cfRule>
  </conditionalFormatting>
  <conditionalFormatting sqref="Q1873">
    <cfRule type="expression" dxfId="12820" priority="21334">
      <formula>$I1873=0</formula>
    </cfRule>
  </conditionalFormatting>
  <conditionalFormatting sqref="R1873:T1873">
    <cfRule type="expression" dxfId="12819" priority="21333">
      <formula>$I1873=0</formula>
    </cfRule>
  </conditionalFormatting>
  <conditionalFormatting sqref="S1873:T1873">
    <cfRule type="cellIs" dxfId="12818" priority="21331" operator="lessThan">
      <formula>0</formula>
    </cfRule>
    <cfRule type="cellIs" dxfId="12817" priority="21332" operator="lessThan">
      <formula>0</formula>
    </cfRule>
  </conditionalFormatting>
  <conditionalFormatting sqref="U1873">
    <cfRule type="expression" dxfId="12816" priority="21330">
      <formula>$I1873=0</formula>
    </cfRule>
  </conditionalFormatting>
  <conditionalFormatting sqref="B1874">
    <cfRule type="expression" dxfId="12815" priority="21329">
      <formula>$I1874=0</formula>
    </cfRule>
  </conditionalFormatting>
  <conditionalFormatting sqref="F1874">
    <cfRule type="expression" dxfId="12814" priority="21328">
      <formula>$I1874=0</formula>
    </cfRule>
  </conditionalFormatting>
  <conditionalFormatting sqref="I1874">
    <cfRule type="expression" dxfId="12813" priority="21327">
      <formula>$I1874=0</formula>
    </cfRule>
  </conditionalFormatting>
  <conditionalFormatting sqref="K1874">
    <cfRule type="expression" dxfId="12812" priority="21326">
      <formula>$I1874=0</formula>
    </cfRule>
  </conditionalFormatting>
  <conditionalFormatting sqref="M1874">
    <cfRule type="expression" dxfId="12811" priority="21325">
      <formula>$I1874=0</formula>
    </cfRule>
  </conditionalFormatting>
  <conditionalFormatting sqref="Q1874">
    <cfRule type="expression" dxfId="12810" priority="21324">
      <formula>$I1874=0</formula>
    </cfRule>
  </conditionalFormatting>
  <conditionalFormatting sqref="U1874">
    <cfRule type="expression" dxfId="12809" priority="21323">
      <formula>$I1874=0</formula>
    </cfRule>
  </conditionalFormatting>
  <conditionalFormatting sqref="B1875">
    <cfRule type="expression" dxfId="12808" priority="21319">
      <formula>$I1875=0</formula>
    </cfRule>
  </conditionalFormatting>
  <conditionalFormatting sqref="C1875:E1875">
    <cfRule type="expression" dxfId="12807" priority="21318">
      <formula>$I1875=0</formula>
    </cfRule>
  </conditionalFormatting>
  <conditionalFormatting sqref="D1875:E1875">
    <cfRule type="cellIs" dxfId="12806" priority="21316" operator="lessThan">
      <formula>0</formula>
    </cfRule>
    <cfRule type="cellIs" dxfId="12805" priority="21317" operator="lessThan">
      <formula>0</formula>
    </cfRule>
  </conditionalFormatting>
  <conditionalFormatting sqref="F1875">
    <cfRule type="expression" dxfId="12804" priority="21315">
      <formula>$I1875=0</formula>
    </cfRule>
  </conditionalFormatting>
  <conditionalFormatting sqref="G1875:H1875">
    <cfRule type="cellIs" dxfId="12803" priority="21312" operator="lessThan">
      <formula>0</formula>
    </cfRule>
    <cfRule type="cellIs" dxfId="12802" priority="21313" operator="lessThan">
      <formula>0</formula>
    </cfRule>
  </conditionalFormatting>
  <conditionalFormatting sqref="I1875">
    <cfRule type="expression" dxfId="12801" priority="21311">
      <formula>$I1875=0</formula>
    </cfRule>
  </conditionalFormatting>
  <conditionalFormatting sqref="J1875">
    <cfRule type="expression" dxfId="12800" priority="21310">
      <formula>$I1875=0</formula>
    </cfRule>
  </conditionalFormatting>
  <conditionalFormatting sqref="K1875">
    <cfRule type="expression" dxfId="12799" priority="21307">
      <formula>$I1875=0</formula>
    </cfRule>
  </conditionalFormatting>
  <conditionalFormatting sqref="M1875">
    <cfRule type="expression" dxfId="12798" priority="21303">
      <formula>$I1875=0</formula>
    </cfRule>
  </conditionalFormatting>
  <conditionalFormatting sqref="N1875:P1875">
    <cfRule type="expression" dxfId="12797" priority="21302">
      <formula>$I1875=0</formula>
    </cfRule>
  </conditionalFormatting>
  <conditionalFormatting sqref="O1875:P1875">
    <cfRule type="cellIs" dxfId="12796" priority="21300" operator="lessThan">
      <formula>0</formula>
    </cfRule>
    <cfRule type="cellIs" dxfId="12795" priority="21301" operator="lessThan">
      <formula>0</formula>
    </cfRule>
  </conditionalFormatting>
  <conditionalFormatting sqref="Q1875">
    <cfRule type="expression" dxfId="12794" priority="21299">
      <formula>$I1875=0</formula>
    </cfRule>
  </conditionalFormatting>
  <conditionalFormatting sqref="R1875:T1875">
    <cfRule type="expression" dxfId="12793" priority="21298">
      <formula>$I1875=0</formula>
    </cfRule>
  </conditionalFormatting>
  <conditionalFormatting sqref="S1875:T1875">
    <cfRule type="cellIs" dxfId="12792" priority="21296" operator="lessThan">
      <formula>0</formula>
    </cfRule>
    <cfRule type="cellIs" dxfId="12791" priority="21297" operator="lessThan">
      <formula>0</formula>
    </cfRule>
  </conditionalFormatting>
  <conditionalFormatting sqref="U1875">
    <cfRule type="expression" dxfId="12790" priority="21295">
      <formula>$I1875=0</formula>
    </cfRule>
  </conditionalFormatting>
  <conditionalFormatting sqref="B1876">
    <cfRule type="expression" dxfId="12789" priority="21294">
      <formula>$I1876=0</formula>
    </cfRule>
  </conditionalFormatting>
  <conditionalFormatting sqref="F1876">
    <cfRule type="expression" dxfId="12788" priority="21293">
      <formula>$I1876=0</formula>
    </cfRule>
  </conditionalFormatting>
  <conditionalFormatting sqref="I1876">
    <cfRule type="expression" dxfId="12787" priority="21292">
      <formula>$I1876=0</formula>
    </cfRule>
  </conditionalFormatting>
  <conditionalFormatting sqref="K1876">
    <cfRule type="expression" dxfId="12786" priority="21291">
      <formula>$I1876=0</formula>
    </cfRule>
  </conditionalFormatting>
  <conditionalFormatting sqref="M1876">
    <cfRule type="expression" dxfId="12785" priority="21290">
      <formula>$I1876=0</formula>
    </cfRule>
  </conditionalFormatting>
  <conditionalFormatting sqref="Q1876">
    <cfRule type="expression" dxfId="12784" priority="21289">
      <formula>$I1876=0</formula>
    </cfRule>
  </conditionalFormatting>
  <conditionalFormatting sqref="U1876">
    <cfRule type="expression" dxfId="12783" priority="21288">
      <formula>$I1876=0</formula>
    </cfRule>
  </conditionalFormatting>
  <conditionalFormatting sqref="B1877">
    <cfRule type="expression" dxfId="12782" priority="21284">
      <formula>$I1877=0</formula>
    </cfRule>
  </conditionalFormatting>
  <conditionalFormatting sqref="C1877:E1877">
    <cfRule type="expression" dxfId="12781" priority="21283">
      <formula>$I1877=0</formula>
    </cfRule>
  </conditionalFormatting>
  <conditionalFormatting sqref="D1877:E1877">
    <cfRule type="cellIs" dxfId="12780" priority="21281" operator="lessThan">
      <formula>0</formula>
    </cfRule>
    <cfRule type="cellIs" dxfId="12779" priority="21282" operator="lessThan">
      <formula>0</formula>
    </cfRule>
  </conditionalFormatting>
  <conditionalFormatting sqref="F1877">
    <cfRule type="expression" dxfId="12778" priority="21280">
      <formula>$I1877=0</formula>
    </cfRule>
  </conditionalFormatting>
  <conditionalFormatting sqref="G1877:H1877">
    <cfRule type="cellIs" dxfId="12777" priority="21277" operator="lessThan">
      <formula>0</formula>
    </cfRule>
    <cfRule type="cellIs" dxfId="12776" priority="21278" operator="lessThan">
      <formula>0</formula>
    </cfRule>
  </conditionalFormatting>
  <conditionalFormatting sqref="I1877">
    <cfRule type="expression" dxfId="12775" priority="21276">
      <formula>$I1877=0</formula>
    </cfRule>
  </conditionalFormatting>
  <conditionalFormatting sqref="J1877">
    <cfRule type="expression" dxfId="12774" priority="21275">
      <formula>$I1877=0</formula>
    </cfRule>
  </conditionalFormatting>
  <conditionalFormatting sqref="K1877">
    <cfRule type="expression" dxfId="12773" priority="21272">
      <formula>$I1877=0</formula>
    </cfRule>
  </conditionalFormatting>
  <conditionalFormatting sqref="M1877">
    <cfRule type="expression" dxfId="12772" priority="21268">
      <formula>$I1877=0</formula>
    </cfRule>
  </conditionalFormatting>
  <conditionalFormatting sqref="N1877:P1877">
    <cfRule type="expression" dxfId="12771" priority="21267">
      <formula>$I1877=0</formula>
    </cfRule>
  </conditionalFormatting>
  <conditionalFormatting sqref="O1877:P1877">
    <cfRule type="cellIs" dxfId="12770" priority="21265" operator="lessThan">
      <formula>0</formula>
    </cfRule>
    <cfRule type="cellIs" dxfId="12769" priority="21266" operator="lessThan">
      <formula>0</formula>
    </cfRule>
  </conditionalFormatting>
  <conditionalFormatting sqref="Q1877">
    <cfRule type="expression" dxfId="12768" priority="21264">
      <formula>$I1877=0</formula>
    </cfRule>
  </conditionalFormatting>
  <conditionalFormatting sqref="R1877:T1877">
    <cfRule type="expression" dxfId="12767" priority="21263">
      <formula>$I1877=0</formula>
    </cfRule>
  </conditionalFormatting>
  <conditionalFormatting sqref="S1877:T1877">
    <cfRule type="cellIs" dxfId="12766" priority="21261" operator="lessThan">
      <formula>0</formula>
    </cfRule>
    <cfRule type="cellIs" dxfId="12765" priority="21262" operator="lessThan">
      <formula>0</formula>
    </cfRule>
  </conditionalFormatting>
  <conditionalFormatting sqref="U1877">
    <cfRule type="expression" dxfId="12764" priority="21260">
      <formula>$I1877=0</formula>
    </cfRule>
  </conditionalFormatting>
  <conditionalFormatting sqref="B1878">
    <cfRule type="expression" dxfId="12763" priority="21259">
      <formula>$I1878=0</formula>
    </cfRule>
  </conditionalFormatting>
  <conditionalFormatting sqref="F1878">
    <cfRule type="expression" dxfId="12762" priority="21258">
      <formula>$I1878=0</formula>
    </cfRule>
  </conditionalFormatting>
  <conditionalFormatting sqref="I1878">
    <cfRule type="expression" dxfId="12761" priority="21257">
      <formula>$I1878=0</formula>
    </cfRule>
  </conditionalFormatting>
  <conditionalFormatting sqref="K1878">
    <cfRule type="expression" dxfId="12760" priority="21256">
      <formula>$I1878=0</formula>
    </cfRule>
  </conditionalFormatting>
  <conditionalFormatting sqref="M1878">
    <cfRule type="expression" dxfId="12759" priority="21255">
      <formula>$I1878=0</formula>
    </cfRule>
  </conditionalFormatting>
  <conditionalFormatting sqref="Q1878">
    <cfRule type="expression" dxfId="12758" priority="21254">
      <formula>$I1878=0</formula>
    </cfRule>
  </conditionalFormatting>
  <conditionalFormatting sqref="U1878">
    <cfRule type="expression" dxfId="12757" priority="21253">
      <formula>$I1878=0</formula>
    </cfRule>
  </conditionalFormatting>
  <conditionalFormatting sqref="B1879">
    <cfRule type="expression" dxfId="12756" priority="21249">
      <formula>$I1879=0</formula>
    </cfRule>
  </conditionalFormatting>
  <conditionalFormatting sqref="C1879:E1879">
    <cfRule type="expression" dxfId="12755" priority="21248">
      <formula>$I1879=0</formula>
    </cfRule>
  </conditionalFormatting>
  <conditionalFormatting sqref="D1879:E1879">
    <cfRule type="cellIs" dxfId="12754" priority="21246" operator="lessThan">
      <formula>0</formula>
    </cfRule>
    <cfRule type="cellIs" dxfId="12753" priority="21247" operator="lessThan">
      <formula>0</formula>
    </cfRule>
  </conditionalFormatting>
  <conditionalFormatting sqref="F1879">
    <cfRule type="expression" dxfId="12752" priority="21245">
      <formula>$I1879=0</formula>
    </cfRule>
  </conditionalFormatting>
  <conditionalFormatting sqref="G1879:H1879">
    <cfRule type="cellIs" dxfId="12751" priority="21242" operator="lessThan">
      <formula>0</formula>
    </cfRule>
    <cfRule type="cellIs" dxfId="12750" priority="21243" operator="lessThan">
      <formula>0</formula>
    </cfRule>
  </conditionalFormatting>
  <conditionalFormatting sqref="I1879">
    <cfRule type="expression" dxfId="12749" priority="21241">
      <formula>$I1879=0</formula>
    </cfRule>
  </conditionalFormatting>
  <conditionalFormatting sqref="J1879">
    <cfRule type="expression" dxfId="12748" priority="21240">
      <formula>$I1879=0</formula>
    </cfRule>
  </conditionalFormatting>
  <conditionalFormatting sqref="K1879">
    <cfRule type="expression" dxfId="12747" priority="21237">
      <formula>$I1879=0</formula>
    </cfRule>
  </conditionalFormatting>
  <conditionalFormatting sqref="M1879">
    <cfRule type="expression" dxfId="12746" priority="21233">
      <formula>$I1879=0</formula>
    </cfRule>
  </conditionalFormatting>
  <conditionalFormatting sqref="N1879:P1879">
    <cfRule type="expression" dxfId="12745" priority="21232">
      <formula>$I1879=0</formula>
    </cfRule>
  </conditionalFormatting>
  <conditionalFormatting sqref="O1879:P1879">
    <cfRule type="cellIs" dxfId="12744" priority="21230" operator="lessThan">
      <formula>0</formula>
    </cfRule>
    <cfRule type="cellIs" dxfId="12743" priority="21231" operator="lessThan">
      <formula>0</formula>
    </cfRule>
  </conditionalFormatting>
  <conditionalFormatting sqref="Q1879">
    <cfRule type="expression" dxfId="12742" priority="21229">
      <formula>$I1879=0</formula>
    </cfRule>
  </conditionalFormatting>
  <conditionalFormatting sqref="R1879:T1879">
    <cfRule type="expression" dxfId="12741" priority="21228">
      <formula>$I1879=0</formula>
    </cfRule>
  </conditionalFormatting>
  <conditionalFormatting sqref="S1879:T1879">
    <cfRule type="cellIs" dxfId="12740" priority="21226" operator="lessThan">
      <formula>0</formula>
    </cfRule>
    <cfRule type="cellIs" dxfId="12739" priority="21227" operator="lessThan">
      <formula>0</formula>
    </cfRule>
  </conditionalFormatting>
  <conditionalFormatting sqref="U1879">
    <cfRule type="expression" dxfId="12738" priority="21225">
      <formula>$I1879=0</formula>
    </cfRule>
  </conditionalFormatting>
  <conditionalFormatting sqref="B1880">
    <cfRule type="expression" dxfId="12737" priority="21224">
      <formula>$I1880=0</formula>
    </cfRule>
  </conditionalFormatting>
  <conditionalFormatting sqref="F1880">
    <cfRule type="expression" dxfId="12736" priority="21223">
      <formula>$I1880=0</formula>
    </cfRule>
  </conditionalFormatting>
  <conditionalFormatting sqref="I1880">
    <cfRule type="expression" dxfId="12735" priority="21222">
      <formula>$I1880=0</formula>
    </cfRule>
  </conditionalFormatting>
  <conditionalFormatting sqref="K1880">
    <cfRule type="expression" dxfId="12734" priority="21221">
      <formula>$I1880=0</formula>
    </cfRule>
  </conditionalFormatting>
  <conditionalFormatting sqref="M1880">
    <cfRule type="expression" dxfId="12733" priority="21220">
      <formula>$I1880=0</formula>
    </cfRule>
  </conditionalFormatting>
  <conditionalFormatting sqref="Q1880">
    <cfRule type="expression" dxfId="12732" priority="21219">
      <formula>$I1880=0</formula>
    </cfRule>
  </conditionalFormatting>
  <conditionalFormatting sqref="U1880">
    <cfRule type="expression" dxfId="12731" priority="21218">
      <formula>$I1880=0</formula>
    </cfRule>
  </conditionalFormatting>
  <conditionalFormatting sqref="B1881">
    <cfRule type="expression" dxfId="12730" priority="21214">
      <formula>$I1881=0</formula>
    </cfRule>
  </conditionalFormatting>
  <conditionalFormatting sqref="C1881:E1881">
    <cfRule type="expression" dxfId="12729" priority="21213">
      <formula>$I1881=0</formula>
    </cfRule>
  </conditionalFormatting>
  <conditionalFormatting sqref="D1881:E1881">
    <cfRule type="cellIs" dxfId="12728" priority="21211" operator="lessThan">
      <formula>0</formula>
    </cfRule>
    <cfRule type="cellIs" dxfId="12727" priority="21212" operator="lessThan">
      <formula>0</formula>
    </cfRule>
  </conditionalFormatting>
  <conditionalFormatting sqref="F1881">
    <cfRule type="expression" dxfId="12726" priority="21210">
      <formula>$I1881=0</formula>
    </cfRule>
  </conditionalFormatting>
  <conditionalFormatting sqref="G1881:H1881">
    <cfRule type="cellIs" dxfId="12725" priority="21207" operator="lessThan">
      <formula>0</formula>
    </cfRule>
    <cfRule type="cellIs" dxfId="12724" priority="21208" operator="lessThan">
      <formula>0</formula>
    </cfRule>
  </conditionalFormatting>
  <conditionalFormatting sqref="I1881">
    <cfRule type="expression" dxfId="12723" priority="21206">
      <formula>$I1881=0</formula>
    </cfRule>
  </conditionalFormatting>
  <conditionalFormatting sqref="J1881">
    <cfRule type="expression" dxfId="12722" priority="21205">
      <formula>$I1881=0</formula>
    </cfRule>
  </conditionalFormatting>
  <conditionalFormatting sqref="K1881">
    <cfRule type="expression" dxfId="12721" priority="21202">
      <formula>$I1881=0</formula>
    </cfRule>
  </conditionalFormatting>
  <conditionalFormatting sqref="M1881">
    <cfRule type="expression" dxfId="12720" priority="21198">
      <formula>$I1881=0</formula>
    </cfRule>
  </conditionalFormatting>
  <conditionalFormatting sqref="N1881:P1881">
    <cfRule type="expression" dxfId="12719" priority="21197">
      <formula>$I1881=0</formula>
    </cfRule>
  </conditionalFormatting>
  <conditionalFormatting sqref="O1881:P1881">
    <cfRule type="cellIs" dxfId="12718" priority="21195" operator="lessThan">
      <formula>0</formula>
    </cfRule>
    <cfRule type="cellIs" dxfId="12717" priority="21196" operator="lessThan">
      <formula>0</formula>
    </cfRule>
  </conditionalFormatting>
  <conditionalFormatting sqref="Q1881">
    <cfRule type="expression" dxfId="12716" priority="21194">
      <formula>$I1881=0</formula>
    </cfRule>
  </conditionalFormatting>
  <conditionalFormatting sqref="R1881:T1881">
    <cfRule type="expression" dxfId="12715" priority="21193">
      <formula>$I1881=0</formula>
    </cfRule>
  </conditionalFormatting>
  <conditionalFormatting sqref="S1881:T1881">
    <cfRule type="cellIs" dxfId="12714" priority="21191" operator="lessThan">
      <formula>0</formula>
    </cfRule>
    <cfRule type="cellIs" dxfId="12713" priority="21192" operator="lessThan">
      <formula>0</formula>
    </cfRule>
  </conditionalFormatting>
  <conditionalFormatting sqref="U1881">
    <cfRule type="expression" dxfId="12712" priority="21190">
      <formula>$I1881=0</formula>
    </cfRule>
  </conditionalFormatting>
  <conditionalFormatting sqref="B1882">
    <cfRule type="expression" dxfId="12711" priority="21189">
      <formula>$I1882=0</formula>
    </cfRule>
  </conditionalFormatting>
  <conditionalFormatting sqref="F1882">
    <cfRule type="expression" dxfId="12710" priority="21188">
      <formula>$I1882=0</formula>
    </cfRule>
  </conditionalFormatting>
  <conditionalFormatting sqref="I1882">
    <cfRule type="expression" dxfId="12709" priority="21187">
      <formula>$I1882=0</formula>
    </cfRule>
  </conditionalFormatting>
  <conditionalFormatting sqref="K1882">
    <cfRule type="expression" dxfId="12708" priority="21186">
      <formula>$I1882=0</formula>
    </cfRule>
  </conditionalFormatting>
  <conditionalFormatting sqref="M1882">
    <cfRule type="expression" dxfId="12707" priority="21185">
      <formula>$I1882=0</formula>
    </cfRule>
  </conditionalFormatting>
  <conditionalFormatting sqref="Q1882">
    <cfRule type="expression" dxfId="12706" priority="21184">
      <formula>$I1882=0</formula>
    </cfRule>
  </conditionalFormatting>
  <conditionalFormatting sqref="U1882">
    <cfRule type="expression" dxfId="12705" priority="21183">
      <formula>$I1882=0</formula>
    </cfRule>
  </conditionalFormatting>
  <conditionalFormatting sqref="B1883">
    <cfRule type="expression" dxfId="12704" priority="21179">
      <formula>$I1883=0</formula>
    </cfRule>
  </conditionalFormatting>
  <conditionalFormatting sqref="C1883:E1883">
    <cfRule type="expression" dxfId="12703" priority="21178">
      <formula>$I1883=0</formula>
    </cfRule>
  </conditionalFormatting>
  <conditionalFormatting sqref="D1883:E1883">
    <cfRule type="cellIs" dxfId="12702" priority="21176" operator="lessThan">
      <formula>0</formula>
    </cfRule>
    <cfRule type="cellIs" dxfId="12701" priority="21177" operator="lessThan">
      <formula>0</formula>
    </cfRule>
  </conditionalFormatting>
  <conditionalFormatting sqref="F1883">
    <cfRule type="expression" dxfId="12700" priority="21175">
      <formula>$I1883=0</formula>
    </cfRule>
  </conditionalFormatting>
  <conditionalFormatting sqref="G1883:H1883">
    <cfRule type="cellIs" dxfId="12699" priority="21172" operator="lessThan">
      <formula>0</formula>
    </cfRule>
    <cfRule type="cellIs" dxfId="12698" priority="21173" operator="lessThan">
      <formula>0</formula>
    </cfRule>
  </conditionalFormatting>
  <conditionalFormatting sqref="I1883">
    <cfRule type="expression" dxfId="12697" priority="21171">
      <formula>$I1883=0</formula>
    </cfRule>
  </conditionalFormatting>
  <conditionalFormatting sqref="J1883">
    <cfRule type="expression" dxfId="12696" priority="21170">
      <formula>$I1883=0</formula>
    </cfRule>
  </conditionalFormatting>
  <conditionalFormatting sqref="K1883">
    <cfRule type="expression" dxfId="12695" priority="21167">
      <formula>$I1883=0</formula>
    </cfRule>
  </conditionalFormatting>
  <conditionalFormatting sqref="M1883">
    <cfRule type="expression" dxfId="12694" priority="21163">
      <formula>$I1883=0</formula>
    </cfRule>
  </conditionalFormatting>
  <conditionalFormatting sqref="N1883:P1883">
    <cfRule type="expression" dxfId="12693" priority="21162">
      <formula>$I1883=0</formula>
    </cfRule>
  </conditionalFormatting>
  <conditionalFormatting sqref="O1883:P1883">
    <cfRule type="cellIs" dxfId="12692" priority="21160" operator="lessThan">
      <formula>0</formula>
    </cfRule>
    <cfRule type="cellIs" dxfId="12691" priority="21161" operator="lessThan">
      <formula>0</formula>
    </cfRule>
  </conditionalFormatting>
  <conditionalFormatting sqref="Q1883">
    <cfRule type="expression" dxfId="12690" priority="21159">
      <formula>$I1883=0</formula>
    </cfRule>
  </conditionalFormatting>
  <conditionalFormatting sqref="R1883:T1883">
    <cfRule type="expression" dxfId="12689" priority="21158">
      <formula>$I1883=0</formula>
    </cfRule>
  </conditionalFormatting>
  <conditionalFormatting sqref="S1883:T1883">
    <cfRule type="cellIs" dxfId="12688" priority="21156" operator="lessThan">
      <formula>0</formula>
    </cfRule>
    <cfRule type="cellIs" dxfId="12687" priority="21157" operator="lessThan">
      <formula>0</formula>
    </cfRule>
  </conditionalFormatting>
  <conditionalFormatting sqref="U1883">
    <cfRule type="expression" dxfId="12686" priority="21155">
      <formula>$I1883=0</formula>
    </cfRule>
  </conditionalFormatting>
  <conditionalFormatting sqref="B1884">
    <cfRule type="expression" dxfId="12685" priority="21154">
      <formula>$I1884=0</formula>
    </cfRule>
  </conditionalFormatting>
  <conditionalFormatting sqref="F1884">
    <cfRule type="expression" dxfId="12684" priority="21153">
      <formula>$I1884=0</formula>
    </cfRule>
  </conditionalFormatting>
  <conditionalFormatting sqref="I1884">
    <cfRule type="expression" dxfId="12683" priority="21152">
      <formula>$I1884=0</formula>
    </cfRule>
  </conditionalFormatting>
  <conditionalFormatting sqref="K1884">
    <cfRule type="expression" dxfId="12682" priority="21151">
      <formula>$I1884=0</formula>
    </cfRule>
  </conditionalFormatting>
  <conditionalFormatting sqref="M1884">
    <cfRule type="expression" dxfId="12681" priority="21150">
      <formula>$I1884=0</formula>
    </cfRule>
  </conditionalFormatting>
  <conditionalFormatting sqref="Q1884">
    <cfRule type="expression" dxfId="12680" priority="21149">
      <formula>$I1884=0</formula>
    </cfRule>
  </conditionalFormatting>
  <conditionalFormatting sqref="U1884">
    <cfRule type="expression" dxfId="12679" priority="21148">
      <formula>$I1884=0</formula>
    </cfRule>
  </conditionalFormatting>
  <conditionalFormatting sqref="B1885">
    <cfRule type="expression" dxfId="12678" priority="21144">
      <formula>$I1885=0</formula>
    </cfRule>
  </conditionalFormatting>
  <conditionalFormatting sqref="C1885:E1885">
    <cfRule type="expression" dxfId="12677" priority="21143">
      <formula>$I1885=0</formula>
    </cfRule>
  </conditionalFormatting>
  <conditionalFormatting sqref="D1885:E1885">
    <cfRule type="cellIs" dxfId="12676" priority="21141" operator="lessThan">
      <formula>0</formula>
    </cfRule>
    <cfRule type="cellIs" dxfId="12675" priority="21142" operator="lessThan">
      <formula>0</formula>
    </cfRule>
  </conditionalFormatting>
  <conditionalFormatting sqref="F1885">
    <cfRule type="expression" dxfId="12674" priority="21140">
      <formula>$I1885=0</formula>
    </cfRule>
  </conditionalFormatting>
  <conditionalFormatting sqref="G1885:H1885">
    <cfRule type="cellIs" dxfId="12673" priority="21137" operator="lessThan">
      <formula>0</formula>
    </cfRule>
    <cfRule type="cellIs" dxfId="12672" priority="21138" operator="lessThan">
      <formula>0</formula>
    </cfRule>
  </conditionalFormatting>
  <conditionalFormatting sqref="I1885">
    <cfRule type="expression" dxfId="12671" priority="21136">
      <formula>$I1885=0</formula>
    </cfRule>
  </conditionalFormatting>
  <conditionalFormatting sqref="J1885">
    <cfRule type="expression" dxfId="12670" priority="21135">
      <formula>$I1885=0</formula>
    </cfRule>
  </conditionalFormatting>
  <conditionalFormatting sqref="K1885">
    <cfRule type="expression" dxfId="12669" priority="21132">
      <formula>$I1885=0</formula>
    </cfRule>
  </conditionalFormatting>
  <conditionalFormatting sqref="M1885">
    <cfRule type="expression" dxfId="12668" priority="21128">
      <formula>$I1885=0</formula>
    </cfRule>
  </conditionalFormatting>
  <conditionalFormatting sqref="N1885:P1885">
    <cfRule type="expression" dxfId="12667" priority="21127">
      <formula>$I1885=0</formula>
    </cfRule>
  </conditionalFormatting>
  <conditionalFormatting sqref="O1885:P1885">
    <cfRule type="cellIs" dxfId="12666" priority="21125" operator="lessThan">
      <formula>0</formula>
    </cfRule>
    <cfRule type="cellIs" dxfId="12665" priority="21126" operator="lessThan">
      <formula>0</formula>
    </cfRule>
  </conditionalFormatting>
  <conditionalFormatting sqref="Q1885">
    <cfRule type="expression" dxfId="12664" priority="21124">
      <formula>$I1885=0</formula>
    </cfRule>
  </conditionalFormatting>
  <conditionalFormatting sqref="R1885:T1885">
    <cfRule type="expression" dxfId="12663" priority="21123">
      <formula>$I1885=0</formula>
    </cfRule>
  </conditionalFormatting>
  <conditionalFormatting sqref="S1885:T1885">
    <cfRule type="cellIs" dxfId="12662" priority="21121" operator="lessThan">
      <formula>0</formula>
    </cfRule>
    <cfRule type="cellIs" dxfId="12661" priority="21122" operator="lessThan">
      <formula>0</formula>
    </cfRule>
  </conditionalFormatting>
  <conditionalFormatting sqref="U1885">
    <cfRule type="expression" dxfId="12660" priority="21120">
      <formula>$I1885=0</formula>
    </cfRule>
  </conditionalFormatting>
  <conditionalFormatting sqref="B1886">
    <cfRule type="expression" dxfId="12659" priority="21119">
      <formula>$I1886=0</formula>
    </cfRule>
  </conditionalFormatting>
  <conditionalFormatting sqref="F1886">
    <cfRule type="expression" dxfId="12658" priority="21118">
      <formula>$I1886=0</formula>
    </cfRule>
  </conditionalFormatting>
  <conditionalFormatting sqref="I1886">
    <cfRule type="expression" dxfId="12657" priority="21117">
      <formula>$I1886=0</formula>
    </cfRule>
  </conditionalFormatting>
  <conditionalFormatting sqref="K1886">
    <cfRule type="expression" dxfId="12656" priority="21116">
      <formula>$I1886=0</formula>
    </cfRule>
  </conditionalFormatting>
  <conditionalFormatting sqref="M1886">
    <cfRule type="expression" dxfId="12655" priority="21115">
      <formula>$I1886=0</formula>
    </cfRule>
  </conditionalFormatting>
  <conditionalFormatting sqref="Q1886">
    <cfRule type="expression" dxfId="12654" priority="21114">
      <formula>$I1886=0</formula>
    </cfRule>
  </conditionalFormatting>
  <conditionalFormatting sqref="U1886">
    <cfRule type="expression" dxfId="12653" priority="21113">
      <formula>$I1886=0</formula>
    </cfRule>
  </conditionalFormatting>
  <conditionalFormatting sqref="B1887">
    <cfRule type="expression" dxfId="12652" priority="21109">
      <formula>$I1887=0</formula>
    </cfRule>
  </conditionalFormatting>
  <conditionalFormatting sqref="C1887:E1887">
    <cfRule type="expression" dxfId="12651" priority="21108">
      <formula>$I1887=0</formula>
    </cfRule>
  </conditionalFormatting>
  <conditionalFormatting sqref="D1887:E1887">
    <cfRule type="cellIs" dxfId="12650" priority="21106" operator="lessThan">
      <formula>0</formula>
    </cfRule>
    <cfRule type="cellIs" dxfId="12649" priority="21107" operator="lessThan">
      <formula>0</formula>
    </cfRule>
  </conditionalFormatting>
  <conditionalFormatting sqref="F1887">
    <cfRule type="expression" dxfId="12648" priority="21105">
      <formula>$I1887=0</formula>
    </cfRule>
  </conditionalFormatting>
  <conditionalFormatting sqref="G1887:H1887">
    <cfRule type="cellIs" dxfId="12647" priority="21102" operator="lessThan">
      <formula>0</formula>
    </cfRule>
    <cfRule type="cellIs" dxfId="12646" priority="21103" operator="lessThan">
      <formula>0</formula>
    </cfRule>
  </conditionalFormatting>
  <conditionalFormatting sqref="I1887">
    <cfRule type="expression" dxfId="12645" priority="21101">
      <formula>$I1887=0</formula>
    </cfRule>
  </conditionalFormatting>
  <conditionalFormatting sqref="J1887">
    <cfRule type="expression" dxfId="12644" priority="21100">
      <formula>$I1887=0</formula>
    </cfRule>
  </conditionalFormatting>
  <conditionalFormatting sqref="K1887">
    <cfRule type="expression" dxfId="12643" priority="21097">
      <formula>$I1887=0</formula>
    </cfRule>
  </conditionalFormatting>
  <conditionalFormatting sqref="M1887">
    <cfRule type="expression" dxfId="12642" priority="21093">
      <formula>$I1887=0</formula>
    </cfRule>
  </conditionalFormatting>
  <conditionalFormatting sqref="N1887:P1887">
    <cfRule type="expression" dxfId="12641" priority="21092">
      <formula>$I1887=0</formula>
    </cfRule>
  </conditionalFormatting>
  <conditionalFormatting sqref="O1887:P1887">
    <cfRule type="cellIs" dxfId="12640" priority="21090" operator="lessThan">
      <formula>0</formula>
    </cfRule>
    <cfRule type="cellIs" dxfId="12639" priority="21091" operator="lessThan">
      <formula>0</formula>
    </cfRule>
  </conditionalFormatting>
  <conditionalFormatting sqref="Q1887">
    <cfRule type="expression" dxfId="12638" priority="21089">
      <formula>$I1887=0</formula>
    </cfRule>
  </conditionalFormatting>
  <conditionalFormatting sqref="R1887:T1887">
    <cfRule type="expression" dxfId="12637" priority="21088">
      <formula>$I1887=0</formula>
    </cfRule>
  </conditionalFormatting>
  <conditionalFormatting sqref="S1887:T1887">
    <cfRule type="cellIs" dxfId="12636" priority="21086" operator="lessThan">
      <formula>0</formula>
    </cfRule>
    <cfRule type="cellIs" dxfId="12635" priority="21087" operator="lessThan">
      <formula>0</formula>
    </cfRule>
  </conditionalFormatting>
  <conditionalFormatting sqref="U1887">
    <cfRule type="expression" dxfId="12634" priority="21085">
      <formula>$I1887=0</formula>
    </cfRule>
  </conditionalFormatting>
  <conditionalFormatting sqref="B1888">
    <cfRule type="expression" dxfId="12633" priority="21084">
      <formula>$I1888=0</formula>
    </cfRule>
  </conditionalFormatting>
  <conditionalFormatting sqref="F1888">
    <cfRule type="expression" dxfId="12632" priority="21083">
      <formula>$I1888=0</formula>
    </cfRule>
  </conditionalFormatting>
  <conditionalFormatting sqref="I1888">
    <cfRule type="expression" dxfId="12631" priority="21082">
      <formula>$I1888=0</formula>
    </cfRule>
  </conditionalFormatting>
  <conditionalFormatting sqref="K1888">
    <cfRule type="expression" dxfId="12630" priority="21081">
      <formula>$I1888=0</formula>
    </cfRule>
  </conditionalFormatting>
  <conditionalFormatting sqref="M1888">
    <cfRule type="expression" dxfId="12629" priority="21080">
      <formula>$I1888=0</formula>
    </cfRule>
  </conditionalFormatting>
  <conditionalFormatting sqref="Q1888">
    <cfRule type="expression" dxfId="12628" priority="21079">
      <formula>$I1888=0</formula>
    </cfRule>
  </conditionalFormatting>
  <conditionalFormatting sqref="U1888">
    <cfRule type="expression" dxfId="12627" priority="21078">
      <formula>$I1888=0</formula>
    </cfRule>
  </conditionalFormatting>
  <conditionalFormatting sqref="B1889">
    <cfRule type="expression" dxfId="12626" priority="21074">
      <formula>$I1889=0</formula>
    </cfRule>
  </conditionalFormatting>
  <conditionalFormatting sqref="C1889:E1889">
    <cfRule type="expression" dxfId="12625" priority="21073">
      <formula>$I1889=0</formula>
    </cfRule>
  </conditionalFormatting>
  <conditionalFormatting sqref="D1889:E1889">
    <cfRule type="cellIs" dxfId="12624" priority="21071" operator="lessThan">
      <formula>0</formula>
    </cfRule>
    <cfRule type="cellIs" dxfId="12623" priority="21072" operator="lessThan">
      <formula>0</formula>
    </cfRule>
  </conditionalFormatting>
  <conditionalFormatting sqref="F1889">
    <cfRule type="expression" dxfId="12622" priority="21070">
      <formula>$I1889=0</formula>
    </cfRule>
  </conditionalFormatting>
  <conditionalFormatting sqref="G1889:H1889">
    <cfRule type="cellIs" dxfId="12621" priority="21067" operator="lessThan">
      <formula>0</formula>
    </cfRule>
    <cfRule type="cellIs" dxfId="12620" priority="21068" operator="lessThan">
      <formula>0</formula>
    </cfRule>
  </conditionalFormatting>
  <conditionalFormatting sqref="I1889">
    <cfRule type="expression" dxfId="12619" priority="21066">
      <formula>$I1889=0</formula>
    </cfRule>
  </conditionalFormatting>
  <conditionalFormatting sqref="J1889">
    <cfRule type="expression" dxfId="12618" priority="21065">
      <formula>$I1889=0</formula>
    </cfRule>
  </conditionalFormatting>
  <conditionalFormatting sqref="K1889">
    <cfRule type="expression" dxfId="12617" priority="21062">
      <formula>$I1889=0</formula>
    </cfRule>
  </conditionalFormatting>
  <conditionalFormatting sqref="M1889">
    <cfRule type="expression" dxfId="12616" priority="21058">
      <formula>$I1889=0</formula>
    </cfRule>
  </conditionalFormatting>
  <conditionalFormatting sqref="N1889:P1889">
    <cfRule type="expression" dxfId="12615" priority="21057">
      <formula>$I1889=0</formula>
    </cfRule>
  </conditionalFormatting>
  <conditionalFormatting sqref="O1889:P1889">
    <cfRule type="cellIs" dxfId="12614" priority="21055" operator="lessThan">
      <formula>0</formula>
    </cfRule>
    <cfRule type="cellIs" dxfId="12613" priority="21056" operator="lessThan">
      <formula>0</formula>
    </cfRule>
  </conditionalFormatting>
  <conditionalFormatting sqref="Q1889">
    <cfRule type="expression" dxfId="12612" priority="21054">
      <formula>$I1889=0</formula>
    </cfRule>
  </conditionalFormatting>
  <conditionalFormatting sqref="R1889:T1889">
    <cfRule type="expression" dxfId="12611" priority="21053">
      <formula>$I1889=0</formula>
    </cfRule>
  </conditionalFormatting>
  <conditionalFormatting sqref="S1889:T1889">
    <cfRule type="cellIs" dxfId="12610" priority="21051" operator="lessThan">
      <formula>0</formula>
    </cfRule>
    <cfRule type="cellIs" dxfId="12609" priority="21052" operator="lessThan">
      <formula>0</formula>
    </cfRule>
  </conditionalFormatting>
  <conditionalFormatting sqref="U1889">
    <cfRule type="expression" dxfId="12608" priority="21050">
      <formula>$I1889=0</formula>
    </cfRule>
  </conditionalFormatting>
  <conditionalFormatting sqref="B1890">
    <cfRule type="expression" dxfId="12607" priority="21049">
      <formula>$I1890=0</formula>
    </cfRule>
  </conditionalFormatting>
  <conditionalFormatting sqref="F1890">
    <cfRule type="expression" dxfId="12606" priority="21048">
      <formula>$I1890=0</formula>
    </cfRule>
  </conditionalFormatting>
  <conditionalFormatting sqref="I1890">
    <cfRule type="expression" dxfId="12605" priority="21047">
      <formula>$I1890=0</formula>
    </cfRule>
  </conditionalFormatting>
  <conditionalFormatting sqref="K1890">
    <cfRule type="expression" dxfId="12604" priority="21046">
      <formula>$I1890=0</formula>
    </cfRule>
  </conditionalFormatting>
  <conditionalFormatting sqref="M1890">
    <cfRule type="expression" dxfId="12603" priority="21045">
      <formula>$I1890=0</formula>
    </cfRule>
  </conditionalFormatting>
  <conditionalFormatting sqref="Q1890">
    <cfRule type="expression" dxfId="12602" priority="21044">
      <formula>$I1890=0</formula>
    </cfRule>
  </conditionalFormatting>
  <conditionalFormatting sqref="U1890">
    <cfRule type="expression" dxfId="12601" priority="21043">
      <formula>$I1890=0</formula>
    </cfRule>
  </conditionalFormatting>
  <conditionalFormatting sqref="B1891">
    <cfRule type="expression" dxfId="12600" priority="21039">
      <formula>$I1891=0</formula>
    </cfRule>
  </conditionalFormatting>
  <conditionalFormatting sqref="C1891:E1891">
    <cfRule type="expression" dxfId="12599" priority="21038">
      <formula>$I1891=0</formula>
    </cfRule>
  </conditionalFormatting>
  <conditionalFormatting sqref="D1891:E1891">
    <cfRule type="cellIs" dxfId="12598" priority="21036" operator="lessThan">
      <formula>0</formula>
    </cfRule>
    <cfRule type="cellIs" dxfId="12597" priority="21037" operator="lessThan">
      <formula>0</formula>
    </cfRule>
  </conditionalFormatting>
  <conditionalFormatting sqref="F1891">
    <cfRule type="expression" dxfId="12596" priority="21035">
      <formula>$I1891=0</formula>
    </cfRule>
  </conditionalFormatting>
  <conditionalFormatting sqref="G1891:H1891">
    <cfRule type="cellIs" dxfId="12595" priority="21032" operator="lessThan">
      <formula>0</formula>
    </cfRule>
    <cfRule type="cellIs" dxfId="12594" priority="21033" operator="lessThan">
      <formula>0</formula>
    </cfRule>
  </conditionalFormatting>
  <conditionalFormatting sqref="I1891">
    <cfRule type="expression" dxfId="12593" priority="21031">
      <formula>$I1891=0</formula>
    </cfRule>
  </conditionalFormatting>
  <conditionalFormatting sqref="J1891">
    <cfRule type="expression" dxfId="12592" priority="21030">
      <formula>$I1891=0</formula>
    </cfRule>
  </conditionalFormatting>
  <conditionalFormatting sqref="K1891">
    <cfRule type="expression" dxfId="12591" priority="21027">
      <formula>$I1891=0</formula>
    </cfRule>
  </conditionalFormatting>
  <conditionalFormatting sqref="M1891">
    <cfRule type="expression" dxfId="12590" priority="21023">
      <formula>$I1891=0</formula>
    </cfRule>
  </conditionalFormatting>
  <conditionalFormatting sqref="N1891:P1891">
    <cfRule type="expression" dxfId="12589" priority="21022">
      <formula>$I1891=0</formula>
    </cfRule>
  </conditionalFormatting>
  <conditionalFormatting sqref="O1891:P1891">
    <cfRule type="cellIs" dxfId="12588" priority="21020" operator="lessThan">
      <formula>0</formula>
    </cfRule>
    <cfRule type="cellIs" dxfId="12587" priority="21021" operator="lessThan">
      <formula>0</formula>
    </cfRule>
  </conditionalFormatting>
  <conditionalFormatting sqref="Q1891">
    <cfRule type="expression" dxfId="12586" priority="21019">
      <formula>$I1891=0</formula>
    </cfRule>
  </conditionalFormatting>
  <conditionalFormatting sqref="R1891:T1891">
    <cfRule type="expression" dxfId="12585" priority="21018">
      <formula>$I1891=0</formula>
    </cfRule>
  </conditionalFormatting>
  <conditionalFormatting sqref="S1891:T1891">
    <cfRule type="cellIs" dxfId="12584" priority="21016" operator="lessThan">
      <formula>0</formula>
    </cfRule>
    <cfRule type="cellIs" dxfId="12583" priority="21017" operator="lessThan">
      <formula>0</formula>
    </cfRule>
  </conditionalFormatting>
  <conditionalFormatting sqref="U1891">
    <cfRule type="expression" dxfId="12582" priority="21015">
      <formula>$I1891=0</formula>
    </cfRule>
  </conditionalFormatting>
  <conditionalFormatting sqref="B1892">
    <cfRule type="expression" dxfId="12581" priority="21014">
      <formula>$I1892=0</formula>
    </cfRule>
  </conditionalFormatting>
  <conditionalFormatting sqref="F1892">
    <cfRule type="expression" dxfId="12580" priority="21013">
      <formula>$I1892=0</formula>
    </cfRule>
  </conditionalFormatting>
  <conditionalFormatting sqref="I1892">
    <cfRule type="expression" dxfId="12579" priority="21012">
      <formula>$I1892=0</formula>
    </cfRule>
  </conditionalFormatting>
  <conditionalFormatting sqref="K1892">
    <cfRule type="expression" dxfId="12578" priority="21011">
      <formula>$I1892=0</formula>
    </cfRule>
  </conditionalFormatting>
  <conditionalFormatting sqref="M1892">
    <cfRule type="expression" dxfId="12577" priority="21010">
      <formula>$I1892=0</formula>
    </cfRule>
  </conditionalFormatting>
  <conditionalFormatting sqref="Q1892">
    <cfRule type="expression" dxfId="12576" priority="21009">
      <formula>$I1892=0</formula>
    </cfRule>
  </conditionalFormatting>
  <conditionalFormatting sqref="U1892">
    <cfRule type="expression" dxfId="12575" priority="21008">
      <formula>$I1892=0</formula>
    </cfRule>
  </conditionalFormatting>
  <conditionalFormatting sqref="B1893">
    <cfRule type="expression" dxfId="12574" priority="21004">
      <formula>$I1893=0</formula>
    </cfRule>
  </conditionalFormatting>
  <conditionalFormatting sqref="C1893:E1893">
    <cfRule type="expression" dxfId="12573" priority="21003">
      <formula>$I1893=0</formula>
    </cfRule>
  </conditionalFormatting>
  <conditionalFormatting sqref="D1893:E1893">
    <cfRule type="cellIs" dxfId="12572" priority="21001" operator="lessThan">
      <formula>0</formula>
    </cfRule>
    <cfRule type="cellIs" dxfId="12571" priority="21002" operator="lessThan">
      <formula>0</formula>
    </cfRule>
  </conditionalFormatting>
  <conditionalFormatting sqref="F1893">
    <cfRule type="expression" dxfId="12570" priority="21000">
      <formula>$I1893=0</formula>
    </cfRule>
  </conditionalFormatting>
  <conditionalFormatting sqref="G1893:H1893">
    <cfRule type="cellIs" dxfId="12569" priority="20997" operator="lessThan">
      <formula>0</formula>
    </cfRule>
    <cfRule type="cellIs" dxfId="12568" priority="20998" operator="lessThan">
      <formula>0</formula>
    </cfRule>
  </conditionalFormatting>
  <conditionalFormatting sqref="I1893">
    <cfRule type="expression" dxfId="12567" priority="20996">
      <formula>$I1893=0</formula>
    </cfRule>
  </conditionalFormatting>
  <conditionalFormatting sqref="J1893">
    <cfRule type="expression" dxfId="12566" priority="20995">
      <formula>$I1893=0</formula>
    </cfRule>
  </conditionalFormatting>
  <conditionalFormatting sqref="K1893">
    <cfRule type="expression" dxfId="12565" priority="20992">
      <formula>$I1893=0</formula>
    </cfRule>
  </conditionalFormatting>
  <conditionalFormatting sqref="M1893">
    <cfRule type="expression" dxfId="12564" priority="20988">
      <formula>$I1893=0</formula>
    </cfRule>
  </conditionalFormatting>
  <conditionalFormatting sqref="N1893:P1893">
    <cfRule type="expression" dxfId="12563" priority="20987">
      <formula>$I1893=0</formula>
    </cfRule>
  </conditionalFormatting>
  <conditionalFormatting sqref="O1893:P1893">
    <cfRule type="cellIs" dxfId="12562" priority="20985" operator="lessThan">
      <formula>0</formula>
    </cfRule>
    <cfRule type="cellIs" dxfId="12561" priority="20986" operator="lessThan">
      <formula>0</formula>
    </cfRule>
  </conditionalFormatting>
  <conditionalFormatting sqref="Q1893">
    <cfRule type="expression" dxfId="12560" priority="20984">
      <formula>$I1893=0</formula>
    </cfRule>
  </conditionalFormatting>
  <conditionalFormatting sqref="R1893:T1893">
    <cfRule type="expression" dxfId="12559" priority="20983">
      <formula>$I1893=0</formula>
    </cfRule>
  </conditionalFormatting>
  <conditionalFormatting sqref="S1893:T1893">
    <cfRule type="cellIs" dxfId="12558" priority="20981" operator="lessThan">
      <formula>0</formula>
    </cfRule>
    <cfRule type="cellIs" dxfId="12557" priority="20982" operator="lessThan">
      <formula>0</formula>
    </cfRule>
  </conditionalFormatting>
  <conditionalFormatting sqref="U1893">
    <cfRule type="expression" dxfId="12556" priority="20980">
      <formula>$I1893=0</formula>
    </cfRule>
  </conditionalFormatting>
  <conditionalFormatting sqref="B1894">
    <cfRule type="expression" dxfId="12555" priority="20979">
      <formula>$I1894=0</formula>
    </cfRule>
  </conditionalFormatting>
  <conditionalFormatting sqref="F1894">
    <cfRule type="expression" dxfId="12554" priority="20978">
      <formula>$I1894=0</formula>
    </cfRule>
  </conditionalFormatting>
  <conditionalFormatting sqref="I1894">
    <cfRule type="expression" dxfId="12553" priority="20977">
      <formula>$I1894=0</formula>
    </cfRule>
  </conditionalFormatting>
  <conditionalFormatting sqref="K1894">
    <cfRule type="expression" dxfId="12552" priority="20976">
      <formula>$I1894=0</formula>
    </cfRule>
  </conditionalFormatting>
  <conditionalFormatting sqref="M1894">
    <cfRule type="expression" dxfId="12551" priority="20975">
      <formula>$I1894=0</formula>
    </cfRule>
  </conditionalFormatting>
  <conditionalFormatting sqref="Q1894">
    <cfRule type="expression" dxfId="12550" priority="20974">
      <formula>$I1894=0</formula>
    </cfRule>
  </conditionalFormatting>
  <conditionalFormatting sqref="U1894">
    <cfRule type="expression" dxfId="12549" priority="20973">
      <formula>$I1894=0</formula>
    </cfRule>
  </conditionalFormatting>
  <conditionalFormatting sqref="B1895">
    <cfRule type="expression" dxfId="12548" priority="20969">
      <formula>$I1895=0</formula>
    </cfRule>
  </conditionalFormatting>
  <conditionalFormatting sqref="C1895:E1895">
    <cfRule type="expression" dxfId="12547" priority="20968">
      <formula>$I1895=0</formula>
    </cfRule>
  </conditionalFormatting>
  <conditionalFormatting sqref="D1895:E1895">
    <cfRule type="cellIs" dxfId="12546" priority="20966" operator="lessThan">
      <formula>0</formula>
    </cfRule>
    <cfRule type="cellIs" dxfId="12545" priority="20967" operator="lessThan">
      <formula>0</formula>
    </cfRule>
  </conditionalFormatting>
  <conditionalFormatting sqref="F1895">
    <cfRule type="expression" dxfId="12544" priority="20965">
      <formula>$I1895=0</formula>
    </cfRule>
  </conditionalFormatting>
  <conditionalFormatting sqref="G1895:H1895">
    <cfRule type="cellIs" dxfId="12543" priority="20962" operator="lessThan">
      <formula>0</formula>
    </cfRule>
    <cfRule type="cellIs" dxfId="12542" priority="20963" operator="lessThan">
      <formula>0</formula>
    </cfRule>
  </conditionalFormatting>
  <conditionalFormatting sqref="I1895">
    <cfRule type="expression" dxfId="12541" priority="20961">
      <formula>$I1895=0</formula>
    </cfRule>
  </conditionalFormatting>
  <conditionalFormatting sqref="J1895">
    <cfRule type="expression" dxfId="12540" priority="20960">
      <formula>$I1895=0</formula>
    </cfRule>
  </conditionalFormatting>
  <conditionalFormatting sqref="K1895">
    <cfRule type="expression" dxfId="12539" priority="20957">
      <formula>$I1895=0</formula>
    </cfRule>
  </conditionalFormatting>
  <conditionalFormatting sqref="M1895">
    <cfRule type="expression" dxfId="12538" priority="20953">
      <formula>$I1895=0</formula>
    </cfRule>
  </conditionalFormatting>
  <conditionalFormatting sqref="N1895:P1895">
    <cfRule type="expression" dxfId="12537" priority="20952">
      <formula>$I1895=0</formula>
    </cfRule>
  </conditionalFormatting>
  <conditionalFormatting sqref="O1895:P1895">
    <cfRule type="cellIs" dxfId="12536" priority="20950" operator="lessThan">
      <formula>0</formula>
    </cfRule>
    <cfRule type="cellIs" dxfId="12535" priority="20951" operator="lessThan">
      <formula>0</formula>
    </cfRule>
  </conditionalFormatting>
  <conditionalFormatting sqref="Q1895">
    <cfRule type="expression" dxfId="12534" priority="20949">
      <formula>$I1895=0</formula>
    </cfRule>
  </conditionalFormatting>
  <conditionalFormatting sqref="R1895:T1895">
    <cfRule type="expression" dxfId="12533" priority="20948">
      <formula>$I1895=0</formula>
    </cfRule>
  </conditionalFormatting>
  <conditionalFormatting sqref="S1895:T1895">
    <cfRule type="cellIs" dxfId="12532" priority="20946" operator="lessThan">
      <formula>0</formula>
    </cfRule>
    <cfRule type="cellIs" dxfId="12531" priority="20947" operator="lessThan">
      <formula>0</formula>
    </cfRule>
  </conditionalFormatting>
  <conditionalFormatting sqref="U1895">
    <cfRule type="expression" dxfId="12530" priority="20945">
      <formula>$I1895=0</formula>
    </cfRule>
  </conditionalFormatting>
  <conditionalFormatting sqref="B1896">
    <cfRule type="expression" dxfId="12529" priority="20944">
      <formula>$I1896=0</formula>
    </cfRule>
  </conditionalFormatting>
  <conditionalFormatting sqref="F1896">
    <cfRule type="expression" dxfId="12528" priority="20943">
      <formula>$I1896=0</formula>
    </cfRule>
  </conditionalFormatting>
  <conditionalFormatting sqref="I1896">
    <cfRule type="expression" dxfId="12527" priority="20942">
      <formula>$I1896=0</formula>
    </cfRule>
  </conditionalFormatting>
  <conditionalFormatting sqref="K1896">
    <cfRule type="expression" dxfId="12526" priority="20941">
      <formula>$I1896=0</formula>
    </cfRule>
  </conditionalFormatting>
  <conditionalFormatting sqref="M1896">
    <cfRule type="expression" dxfId="12525" priority="20940">
      <formula>$I1896=0</formula>
    </cfRule>
  </conditionalFormatting>
  <conditionalFormatting sqref="Q1896">
    <cfRule type="expression" dxfId="12524" priority="20939">
      <formula>$I1896=0</formula>
    </cfRule>
  </conditionalFormatting>
  <conditionalFormatting sqref="U1896">
    <cfRule type="expression" dxfId="12523" priority="20938">
      <formula>$I1896=0</formula>
    </cfRule>
  </conditionalFormatting>
  <conditionalFormatting sqref="B1897">
    <cfRule type="expression" dxfId="12522" priority="20934">
      <formula>$I1897=0</formula>
    </cfRule>
  </conditionalFormatting>
  <conditionalFormatting sqref="C1897:E1897">
    <cfRule type="expression" dxfId="12521" priority="20933">
      <formula>$I1897=0</formula>
    </cfRule>
  </conditionalFormatting>
  <conditionalFormatting sqref="D1897:E1897">
    <cfRule type="cellIs" dxfId="12520" priority="20931" operator="lessThan">
      <formula>0</formula>
    </cfRule>
    <cfRule type="cellIs" dxfId="12519" priority="20932" operator="lessThan">
      <formula>0</formula>
    </cfRule>
  </conditionalFormatting>
  <conditionalFormatting sqref="F1897">
    <cfRule type="expression" dxfId="12518" priority="20930">
      <formula>$I1897=0</formula>
    </cfRule>
  </conditionalFormatting>
  <conditionalFormatting sqref="G1897:H1897">
    <cfRule type="cellIs" dxfId="12517" priority="20927" operator="lessThan">
      <formula>0</formula>
    </cfRule>
    <cfRule type="cellIs" dxfId="12516" priority="20928" operator="lessThan">
      <formula>0</formula>
    </cfRule>
  </conditionalFormatting>
  <conditionalFormatting sqref="I1897">
    <cfRule type="expression" dxfId="12515" priority="20926">
      <formula>$I1897=0</formula>
    </cfRule>
  </conditionalFormatting>
  <conditionalFormatting sqref="J1897">
    <cfRule type="expression" dxfId="12514" priority="20925">
      <formula>$I1897=0</formula>
    </cfRule>
  </conditionalFormatting>
  <conditionalFormatting sqref="K1897">
    <cfRule type="expression" dxfId="12513" priority="20922">
      <formula>$I1897=0</formula>
    </cfRule>
  </conditionalFormatting>
  <conditionalFormatting sqref="M1897">
    <cfRule type="expression" dxfId="12512" priority="20918">
      <formula>$I1897=0</formula>
    </cfRule>
  </conditionalFormatting>
  <conditionalFormatting sqref="N1897:P1897">
    <cfRule type="expression" dxfId="12511" priority="20917">
      <formula>$I1897=0</formula>
    </cfRule>
  </conditionalFormatting>
  <conditionalFormatting sqref="O1897:P1897">
    <cfRule type="cellIs" dxfId="12510" priority="20915" operator="lessThan">
      <formula>0</formula>
    </cfRule>
    <cfRule type="cellIs" dxfId="12509" priority="20916" operator="lessThan">
      <formula>0</formula>
    </cfRule>
  </conditionalFormatting>
  <conditionalFormatting sqref="Q1897">
    <cfRule type="expression" dxfId="12508" priority="20914">
      <formula>$I1897=0</formula>
    </cfRule>
  </conditionalFormatting>
  <conditionalFormatting sqref="R1897:T1897">
    <cfRule type="expression" dxfId="12507" priority="20913">
      <formula>$I1897=0</formula>
    </cfRule>
  </conditionalFormatting>
  <conditionalFormatting sqref="S1897:T1897">
    <cfRule type="cellIs" dxfId="12506" priority="20911" operator="lessThan">
      <formula>0</formula>
    </cfRule>
    <cfRule type="cellIs" dxfId="12505" priority="20912" operator="lessThan">
      <formula>0</formula>
    </cfRule>
  </conditionalFormatting>
  <conditionalFormatting sqref="U1897">
    <cfRule type="expression" dxfId="12504" priority="20910">
      <formula>$I1897=0</formula>
    </cfRule>
  </conditionalFormatting>
  <conditionalFormatting sqref="B1898">
    <cfRule type="expression" dxfId="12503" priority="20909">
      <formula>$I1898=0</formula>
    </cfRule>
  </conditionalFormatting>
  <conditionalFormatting sqref="F1898">
    <cfRule type="expression" dxfId="12502" priority="20908">
      <formula>$I1898=0</formula>
    </cfRule>
  </conditionalFormatting>
  <conditionalFormatting sqref="I1898">
    <cfRule type="expression" dxfId="12501" priority="20907">
      <formula>$I1898=0</formula>
    </cfRule>
  </conditionalFormatting>
  <conditionalFormatting sqref="K1898">
    <cfRule type="expression" dxfId="12500" priority="20906">
      <formula>$I1898=0</formula>
    </cfRule>
  </conditionalFormatting>
  <conditionalFormatting sqref="M1898">
    <cfRule type="expression" dxfId="12499" priority="20905">
      <formula>$I1898=0</formula>
    </cfRule>
  </conditionalFormatting>
  <conditionalFormatting sqref="Q1898">
    <cfRule type="expression" dxfId="12498" priority="20904">
      <formula>$I1898=0</formula>
    </cfRule>
  </conditionalFormatting>
  <conditionalFormatting sqref="U1898">
    <cfRule type="expression" dxfId="12497" priority="20903">
      <formula>$I1898=0</formula>
    </cfRule>
  </conditionalFormatting>
  <conditionalFormatting sqref="B1899">
    <cfRule type="expression" dxfId="12496" priority="20899">
      <formula>$I1899=0</formula>
    </cfRule>
  </conditionalFormatting>
  <conditionalFormatting sqref="C1899:E1899">
    <cfRule type="expression" dxfId="12495" priority="20898">
      <formula>$I1899=0</formula>
    </cfRule>
  </conditionalFormatting>
  <conditionalFormatting sqref="D1899:E1899">
    <cfRule type="cellIs" dxfId="12494" priority="20896" operator="lessThan">
      <formula>0</formula>
    </cfRule>
    <cfRule type="cellIs" dxfId="12493" priority="20897" operator="lessThan">
      <formula>0</formula>
    </cfRule>
  </conditionalFormatting>
  <conditionalFormatting sqref="F1899">
    <cfRule type="expression" dxfId="12492" priority="20895">
      <formula>$I1899=0</formula>
    </cfRule>
  </conditionalFormatting>
  <conditionalFormatting sqref="G1899:H1899">
    <cfRule type="cellIs" dxfId="12491" priority="20892" operator="lessThan">
      <formula>0</formula>
    </cfRule>
    <cfRule type="cellIs" dxfId="12490" priority="20893" operator="lessThan">
      <formula>0</formula>
    </cfRule>
  </conditionalFormatting>
  <conditionalFormatting sqref="I1899">
    <cfRule type="expression" dxfId="12489" priority="20891">
      <formula>$I1899=0</formula>
    </cfRule>
  </conditionalFormatting>
  <conditionalFormatting sqref="J1899">
    <cfRule type="expression" dxfId="12488" priority="20890">
      <formula>$I1899=0</formula>
    </cfRule>
  </conditionalFormatting>
  <conditionalFormatting sqref="K1899">
    <cfRule type="expression" dxfId="12487" priority="20887">
      <formula>$I1899=0</formula>
    </cfRule>
  </conditionalFormatting>
  <conditionalFormatting sqref="M1899">
    <cfRule type="expression" dxfId="12486" priority="20883">
      <formula>$I1899=0</formula>
    </cfRule>
  </conditionalFormatting>
  <conditionalFormatting sqref="N1899:P1899">
    <cfRule type="expression" dxfId="12485" priority="20882">
      <formula>$I1899=0</formula>
    </cfRule>
  </conditionalFormatting>
  <conditionalFormatting sqref="O1899:P1899">
    <cfRule type="cellIs" dxfId="12484" priority="20880" operator="lessThan">
      <formula>0</formula>
    </cfRule>
    <cfRule type="cellIs" dxfId="12483" priority="20881" operator="lessThan">
      <formula>0</formula>
    </cfRule>
  </conditionalFormatting>
  <conditionalFormatting sqref="Q1899">
    <cfRule type="expression" dxfId="12482" priority="20879">
      <formula>$I1899=0</formula>
    </cfRule>
  </conditionalFormatting>
  <conditionalFormatting sqref="R1899:T1899">
    <cfRule type="expression" dxfId="12481" priority="20878">
      <formula>$I1899=0</formula>
    </cfRule>
  </conditionalFormatting>
  <conditionalFormatting sqref="S1899:T1899">
    <cfRule type="cellIs" dxfId="12480" priority="20876" operator="lessThan">
      <formula>0</formula>
    </cfRule>
    <cfRule type="cellIs" dxfId="12479" priority="20877" operator="lessThan">
      <formula>0</formula>
    </cfRule>
  </conditionalFormatting>
  <conditionalFormatting sqref="U1899">
    <cfRule type="expression" dxfId="12478" priority="20875">
      <formula>$I1899=0</formula>
    </cfRule>
  </conditionalFormatting>
  <conditionalFormatting sqref="B1900">
    <cfRule type="expression" dxfId="12477" priority="20874">
      <formula>$I1900=0</formula>
    </cfRule>
  </conditionalFormatting>
  <conditionalFormatting sqref="F1900">
    <cfRule type="expression" dxfId="12476" priority="20873">
      <formula>$I1900=0</formula>
    </cfRule>
  </conditionalFormatting>
  <conditionalFormatting sqref="I1900">
    <cfRule type="expression" dxfId="12475" priority="20872">
      <formula>$I1900=0</formula>
    </cfRule>
  </conditionalFormatting>
  <conditionalFormatting sqref="K1900">
    <cfRule type="expression" dxfId="12474" priority="20871">
      <formula>$I1900=0</formula>
    </cfRule>
  </conditionalFormatting>
  <conditionalFormatting sqref="M1900">
    <cfRule type="expression" dxfId="12473" priority="20870">
      <formula>$I1900=0</formula>
    </cfRule>
  </conditionalFormatting>
  <conditionalFormatting sqref="Q1900">
    <cfRule type="expression" dxfId="12472" priority="20869">
      <formula>$I1900=0</formula>
    </cfRule>
  </conditionalFormatting>
  <conditionalFormatting sqref="U1900">
    <cfRule type="expression" dxfId="12471" priority="20868">
      <formula>$I1900=0</formula>
    </cfRule>
  </conditionalFormatting>
  <conditionalFormatting sqref="B1901">
    <cfRule type="expression" dxfId="12470" priority="20864">
      <formula>$I1901=0</formula>
    </cfRule>
  </conditionalFormatting>
  <conditionalFormatting sqref="C1901:E1901">
    <cfRule type="expression" dxfId="12469" priority="20863">
      <formula>$I1901=0</formula>
    </cfRule>
  </conditionalFormatting>
  <conditionalFormatting sqref="D1901:E1901">
    <cfRule type="cellIs" dxfId="12468" priority="20861" operator="lessThan">
      <formula>0</formula>
    </cfRule>
    <cfRule type="cellIs" dxfId="12467" priority="20862" operator="lessThan">
      <formula>0</formula>
    </cfRule>
  </conditionalFormatting>
  <conditionalFormatting sqref="F1901">
    <cfRule type="expression" dxfId="12466" priority="20860">
      <formula>$I1901=0</formula>
    </cfRule>
  </conditionalFormatting>
  <conditionalFormatting sqref="G1901:H1901">
    <cfRule type="cellIs" dxfId="12465" priority="20857" operator="lessThan">
      <formula>0</formula>
    </cfRule>
    <cfRule type="cellIs" dxfId="12464" priority="20858" operator="lessThan">
      <formula>0</formula>
    </cfRule>
  </conditionalFormatting>
  <conditionalFormatting sqref="I1901">
    <cfRule type="expression" dxfId="12463" priority="20856">
      <formula>$I1901=0</formula>
    </cfRule>
  </conditionalFormatting>
  <conditionalFormatting sqref="J1901">
    <cfRule type="expression" dxfId="12462" priority="20855">
      <formula>$I1901=0</formula>
    </cfRule>
  </conditionalFormatting>
  <conditionalFormatting sqref="K1901">
    <cfRule type="expression" dxfId="12461" priority="20852">
      <formula>$I1901=0</formula>
    </cfRule>
  </conditionalFormatting>
  <conditionalFormatting sqref="M1901">
    <cfRule type="expression" dxfId="12460" priority="20848">
      <formula>$I1901=0</formula>
    </cfRule>
  </conditionalFormatting>
  <conditionalFormatting sqref="N1901:P1901">
    <cfRule type="expression" dxfId="12459" priority="20847">
      <formula>$I1901=0</formula>
    </cfRule>
  </conditionalFormatting>
  <conditionalFormatting sqref="O1901:P1901">
    <cfRule type="cellIs" dxfId="12458" priority="20845" operator="lessThan">
      <formula>0</formula>
    </cfRule>
    <cfRule type="cellIs" dxfId="12457" priority="20846" operator="lessThan">
      <formula>0</formula>
    </cfRule>
  </conditionalFormatting>
  <conditionalFormatting sqref="Q1901">
    <cfRule type="expression" dxfId="12456" priority="20844">
      <formula>$I1901=0</formula>
    </cfRule>
  </conditionalFormatting>
  <conditionalFormatting sqref="R1901:T1901">
    <cfRule type="expression" dxfId="12455" priority="20843">
      <formula>$I1901=0</formula>
    </cfRule>
  </conditionalFormatting>
  <conditionalFormatting sqref="S1901:T1901">
    <cfRule type="cellIs" dxfId="12454" priority="20841" operator="lessThan">
      <formula>0</formula>
    </cfRule>
    <cfRule type="cellIs" dxfId="12453" priority="20842" operator="lessThan">
      <formula>0</formula>
    </cfRule>
  </conditionalFormatting>
  <conditionalFormatting sqref="U1901">
    <cfRule type="expression" dxfId="12452" priority="20840">
      <formula>$I1901=0</formula>
    </cfRule>
  </conditionalFormatting>
  <conditionalFormatting sqref="B1902">
    <cfRule type="expression" dxfId="12451" priority="20839">
      <formula>$I1902=0</formula>
    </cfRule>
  </conditionalFormatting>
  <conditionalFormatting sqref="F1902">
    <cfRule type="expression" dxfId="12450" priority="20838">
      <formula>$I1902=0</formula>
    </cfRule>
  </conditionalFormatting>
  <conditionalFormatting sqref="I1902">
    <cfRule type="expression" dxfId="12449" priority="20837">
      <formula>$I1902=0</formula>
    </cfRule>
  </conditionalFormatting>
  <conditionalFormatting sqref="K1902">
    <cfRule type="expression" dxfId="12448" priority="20836">
      <formula>$I1902=0</formula>
    </cfRule>
  </conditionalFormatting>
  <conditionalFormatting sqref="M1902">
    <cfRule type="expression" dxfId="12447" priority="20835">
      <formula>$I1902=0</formula>
    </cfRule>
  </conditionalFormatting>
  <conditionalFormatting sqref="Q1902">
    <cfRule type="expression" dxfId="12446" priority="20834">
      <formula>$I1902=0</formula>
    </cfRule>
  </conditionalFormatting>
  <conditionalFormatting sqref="U1902">
    <cfRule type="expression" dxfId="12445" priority="20833">
      <formula>$I1902=0</formula>
    </cfRule>
  </conditionalFormatting>
  <conditionalFormatting sqref="B1903">
    <cfRule type="expression" dxfId="12444" priority="20829">
      <formula>$I1903=0</formula>
    </cfRule>
  </conditionalFormatting>
  <conditionalFormatting sqref="C1903:E1903">
    <cfRule type="expression" dxfId="12443" priority="20828">
      <formula>$I1903=0</formula>
    </cfRule>
  </conditionalFormatting>
  <conditionalFormatting sqref="D1903:E1903">
    <cfRule type="cellIs" dxfId="12442" priority="20826" operator="lessThan">
      <formula>0</formula>
    </cfRule>
    <cfRule type="cellIs" dxfId="12441" priority="20827" operator="lessThan">
      <formula>0</formula>
    </cfRule>
  </conditionalFormatting>
  <conditionalFormatting sqref="F1903">
    <cfRule type="expression" dxfId="12440" priority="20825">
      <formula>$I1903=0</formula>
    </cfRule>
  </conditionalFormatting>
  <conditionalFormatting sqref="G1903:H1903">
    <cfRule type="cellIs" dxfId="12439" priority="20822" operator="lessThan">
      <formula>0</formula>
    </cfRule>
    <cfRule type="cellIs" dxfId="12438" priority="20823" operator="lessThan">
      <formula>0</formula>
    </cfRule>
  </conditionalFormatting>
  <conditionalFormatting sqref="I1903">
    <cfRule type="expression" dxfId="12437" priority="20821">
      <formula>$I1903=0</formula>
    </cfRule>
  </conditionalFormatting>
  <conditionalFormatting sqref="J1903">
    <cfRule type="expression" dxfId="12436" priority="20820">
      <formula>$I1903=0</formula>
    </cfRule>
  </conditionalFormatting>
  <conditionalFormatting sqref="K1903">
    <cfRule type="expression" dxfId="12435" priority="20817">
      <formula>$I1903=0</formula>
    </cfRule>
  </conditionalFormatting>
  <conditionalFormatting sqref="M1903">
    <cfRule type="expression" dxfId="12434" priority="20813">
      <formula>$I1903=0</formula>
    </cfRule>
  </conditionalFormatting>
  <conditionalFormatting sqref="N1903:P1903">
    <cfRule type="expression" dxfId="12433" priority="20812">
      <formula>$I1903=0</formula>
    </cfRule>
  </conditionalFormatting>
  <conditionalFormatting sqref="O1903:P1903">
    <cfRule type="cellIs" dxfId="12432" priority="20810" operator="lessThan">
      <formula>0</formula>
    </cfRule>
    <cfRule type="cellIs" dxfId="12431" priority="20811" operator="lessThan">
      <formula>0</formula>
    </cfRule>
  </conditionalFormatting>
  <conditionalFormatting sqref="Q1903">
    <cfRule type="expression" dxfId="12430" priority="20809">
      <formula>$I1903=0</formula>
    </cfRule>
  </conditionalFormatting>
  <conditionalFormatting sqref="R1903:T1903">
    <cfRule type="expression" dxfId="12429" priority="20808">
      <formula>$I1903=0</formula>
    </cfRule>
  </conditionalFormatting>
  <conditionalFormatting sqref="S1903:T1903">
    <cfRule type="cellIs" dxfId="12428" priority="20806" operator="lessThan">
      <formula>0</formula>
    </cfRule>
    <cfRule type="cellIs" dxfId="12427" priority="20807" operator="lessThan">
      <formula>0</formula>
    </cfRule>
  </conditionalFormatting>
  <conditionalFormatting sqref="U1903">
    <cfRule type="expression" dxfId="12426" priority="20805">
      <formula>$I1903=0</formula>
    </cfRule>
  </conditionalFormatting>
  <conditionalFormatting sqref="B1904">
    <cfRule type="expression" dxfId="12425" priority="20804">
      <formula>$I1904=0</formula>
    </cfRule>
  </conditionalFormatting>
  <conditionalFormatting sqref="F1904">
    <cfRule type="expression" dxfId="12424" priority="20803">
      <formula>$I1904=0</formula>
    </cfRule>
  </conditionalFormatting>
  <conditionalFormatting sqref="I1904">
    <cfRule type="expression" dxfId="12423" priority="20802">
      <formula>$I1904=0</formula>
    </cfRule>
  </conditionalFormatting>
  <conditionalFormatting sqref="K1904">
    <cfRule type="expression" dxfId="12422" priority="20801">
      <formula>$I1904=0</formula>
    </cfRule>
  </conditionalFormatting>
  <conditionalFormatting sqref="M1904">
    <cfRule type="expression" dxfId="12421" priority="20800">
      <formula>$I1904=0</formula>
    </cfRule>
  </conditionalFormatting>
  <conditionalFormatting sqref="Q1904">
    <cfRule type="expression" dxfId="12420" priority="20799">
      <formula>$I1904=0</formula>
    </cfRule>
  </conditionalFormatting>
  <conditionalFormatting sqref="U1904">
    <cfRule type="expression" dxfId="12419" priority="20798">
      <formula>$I1904=0</formula>
    </cfRule>
  </conditionalFormatting>
  <conditionalFormatting sqref="B1905">
    <cfRule type="expression" dxfId="12418" priority="20794">
      <formula>$I1905=0</formula>
    </cfRule>
  </conditionalFormatting>
  <conditionalFormatting sqref="C1905:E1905">
    <cfRule type="expression" dxfId="12417" priority="20793">
      <formula>$I1905=0</formula>
    </cfRule>
  </conditionalFormatting>
  <conditionalFormatting sqref="D1905:E1905">
    <cfRule type="cellIs" dxfId="12416" priority="20791" operator="lessThan">
      <formula>0</formula>
    </cfRule>
    <cfRule type="cellIs" dxfId="12415" priority="20792" operator="lessThan">
      <formula>0</formula>
    </cfRule>
  </conditionalFormatting>
  <conditionalFormatting sqref="F1905">
    <cfRule type="expression" dxfId="12414" priority="20790">
      <formula>$I1905=0</formula>
    </cfRule>
  </conditionalFormatting>
  <conditionalFormatting sqref="G1905:H1905">
    <cfRule type="cellIs" dxfId="12413" priority="20787" operator="lessThan">
      <formula>0</formula>
    </cfRule>
    <cfRule type="cellIs" dxfId="12412" priority="20788" operator="lessThan">
      <formula>0</formula>
    </cfRule>
  </conditionalFormatting>
  <conditionalFormatting sqref="I1905">
    <cfRule type="expression" dxfId="12411" priority="20786">
      <formula>$I1905=0</formula>
    </cfRule>
  </conditionalFormatting>
  <conditionalFormatting sqref="J1905">
    <cfRule type="expression" dxfId="12410" priority="20785">
      <formula>$I1905=0</formula>
    </cfRule>
  </conditionalFormatting>
  <conditionalFormatting sqref="K1905">
    <cfRule type="expression" dxfId="12409" priority="20782">
      <formula>$I1905=0</formula>
    </cfRule>
  </conditionalFormatting>
  <conditionalFormatting sqref="M1905">
    <cfRule type="expression" dxfId="12408" priority="20778">
      <formula>$I1905=0</formula>
    </cfRule>
  </conditionalFormatting>
  <conditionalFormatting sqref="N1905:P1905">
    <cfRule type="expression" dxfId="12407" priority="20777">
      <formula>$I1905=0</formula>
    </cfRule>
  </conditionalFormatting>
  <conditionalFormatting sqref="O1905:P1905">
    <cfRule type="cellIs" dxfId="12406" priority="20775" operator="lessThan">
      <formula>0</formula>
    </cfRule>
    <cfRule type="cellIs" dxfId="12405" priority="20776" operator="lessThan">
      <formula>0</formula>
    </cfRule>
  </conditionalFormatting>
  <conditionalFormatting sqref="Q1905">
    <cfRule type="expression" dxfId="12404" priority="20774">
      <formula>$I1905=0</formula>
    </cfRule>
  </conditionalFormatting>
  <conditionalFormatting sqref="R1905:T1905">
    <cfRule type="expression" dxfId="12403" priority="20773">
      <formula>$I1905=0</formula>
    </cfRule>
  </conditionalFormatting>
  <conditionalFormatting sqref="S1905:T1905">
    <cfRule type="cellIs" dxfId="12402" priority="20771" operator="lessThan">
      <formula>0</formula>
    </cfRule>
    <cfRule type="cellIs" dxfId="12401" priority="20772" operator="lessThan">
      <formula>0</formula>
    </cfRule>
  </conditionalFormatting>
  <conditionalFormatting sqref="U1905">
    <cfRule type="expression" dxfId="12400" priority="20770">
      <formula>$I1905=0</formula>
    </cfRule>
  </conditionalFormatting>
  <conditionalFormatting sqref="B1906">
    <cfRule type="expression" dxfId="12399" priority="20769">
      <formula>$I1906=0</formula>
    </cfRule>
  </conditionalFormatting>
  <conditionalFormatting sqref="F1906">
    <cfRule type="expression" dxfId="12398" priority="20768">
      <formula>$I1906=0</formula>
    </cfRule>
  </conditionalFormatting>
  <conditionalFormatting sqref="I1906">
    <cfRule type="expression" dxfId="12397" priority="20767">
      <formula>$I1906=0</formula>
    </cfRule>
  </conditionalFormatting>
  <conditionalFormatting sqref="K1906">
    <cfRule type="expression" dxfId="12396" priority="20766">
      <formula>$I1906=0</formula>
    </cfRule>
  </conditionalFormatting>
  <conditionalFormatting sqref="M1906">
    <cfRule type="expression" dxfId="12395" priority="20765">
      <formula>$I1906=0</formula>
    </cfRule>
  </conditionalFormatting>
  <conditionalFormatting sqref="Q1906">
    <cfRule type="expression" dxfId="12394" priority="20764">
      <formula>$I1906=0</formula>
    </cfRule>
  </conditionalFormatting>
  <conditionalFormatting sqref="U1906">
    <cfRule type="expression" dxfId="12393" priority="20763">
      <formula>$I1906=0</formula>
    </cfRule>
  </conditionalFormatting>
  <conditionalFormatting sqref="B1907">
    <cfRule type="expression" dxfId="12392" priority="20759">
      <formula>$I1907=0</formula>
    </cfRule>
  </conditionalFormatting>
  <conditionalFormatting sqref="C1907:E1907">
    <cfRule type="expression" dxfId="12391" priority="20758">
      <formula>$I1907=0</formula>
    </cfRule>
  </conditionalFormatting>
  <conditionalFormatting sqref="D1907:E1907">
    <cfRule type="cellIs" dxfId="12390" priority="20756" operator="lessThan">
      <formula>0</formula>
    </cfRule>
    <cfRule type="cellIs" dxfId="12389" priority="20757" operator="lessThan">
      <formula>0</formula>
    </cfRule>
  </conditionalFormatting>
  <conditionalFormatting sqref="F1907">
    <cfRule type="expression" dxfId="12388" priority="20755">
      <formula>$I1907=0</formula>
    </cfRule>
  </conditionalFormatting>
  <conditionalFormatting sqref="G1907:H1907">
    <cfRule type="cellIs" dxfId="12387" priority="20752" operator="lessThan">
      <formula>0</formula>
    </cfRule>
    <cfRule type="cellIs" dxfId="12386" priority="20753" operator="lessThan">
      <formula>0</formula>
    </cfRule>
  </conditionalFormatting>
  <conditionalFormatting sqref="I1907">
    <cfRule type="expression" dxfId="12385" priority="20751">
      <formula>$I1907=0</formula>
    </cfRule>
  </conditionalFormatting>
  <conditionalFormatting sqref="J1907">
    <cfRule type="expression" dxfId="12384" priority="20750">
      <formula>$I1907=0</formula>
    </cfRule>
  </conditionalFormatting>
  <conditionalFormatting sqref="K1907">
    <cfRule type="expression" dxfId="12383" priority="20747">
      <formula>$I1907=0</formula>
    </cfRule>
  </conditionalFormatting>
  <conditionalFormatting sqref="M1907">
    <cfRule type="expression" dxfId="12382" priority="20743">
      <formula>$I1907=0</formula>
    </cfRule>
  </conditionalFormatting>
  <conditionalFormatting sqref="N1907:P1907">
    <cfRule type="expression" dxfId="12381" priority="20742">
      <formula>$I1907=0</formula>
    </cfRule>
  </conditionalFormatting>
  <conditionalFormatting sqref="O1907:P1907">
    <cfRule type="cellIs" dxfId="12380" priority="20740" operator="lessThan">
      <formula>0</formula>
    </cfRule>
    <cfRule type="cellIs" dxfId="12379" priority="20741" operator="lessThan">
      <formula>0</formula>
    </cfRule>
  </conditionalFormatting>
  <conditionalFormatting sqref="Q1907">
    <cfRule type="expression" dxfId="12378" priority="20739">
      <formula>$I1907=0</formula>
    </cfRule>
  </conditionalFormatting>
  <conditionalFormatting sqref="R1907:T1907">
    <cfRule type="expression" dxfId="12377" priority="20738">
      <formula>$I1907=0</formula>
    </cfRule>
  </conditionalFormatting>
  <conditionalFormatting sqref="S1907:T1907">
    <cfRule type="cellIs" dxfId="12376" priority="20736" operator="lessThan">
      <formula>0</formula>
    </cfRule>
    <cfRule type="cellIs" dxfId="12375" priority="20737" operator="lessThan">
      <formula>0</formula>
    </cfRule>
  </conditionalFormatting>
  <conditionalFormatting sqref="U1907">
    <cfRule type="expression" dxfId="12374" priority="20735">
      <formula>$I1907=0</formula>
    </cfRule>
  </conditionalFormatting>
  <conditionalFormatting sqref="B1908">
    <cfRule type="expression" dxfId="12373" priority="20734">
      <formula>$I1908=0</formula>
    </cfRule>
  </conditionalFormatting>
  <conditionalFormatting sqref="F1908">
    <cfRule type="expression" dxfId="12372" priority="20733">
      <formula>$I1908=0</formula>
    </cfRule>
  </conditionalFormatting>
  <conditionalFormatting sqref="I1908">
    <cfRule type="expression" dxfId="12371" priority="20732">
      <formula>$I1908=0</formula>
    </cfRule>
  </conditionalFormatting>
  <conditionalFormatting sqref="K1908">
    <cfRule type="expression" dxfId="12370" priority="20731">
      <formula>$I1908=0</formula>
    </cfRule>
  </conditionalFormatting>
  <conditionalFormatting sqref="M1908">
    <cfRule type="expression" dxfId="12369" priority="20730">
      <formula>$I1908=0</formula>
    </cfRule>
  </conditionalFormatting>
  <conditionalFormatting sqref="Q1908">
    <cfRule type="expression" dxfId="12368" priority="20729">
      <formula>$I1908=0</formula>
    </cfRule>
  </conditionalFormatting>
  <conditionalFormatting sqref="U1908">
    <cfRule type="expression" dxfId="12367" priority="20728">
      <formula>$I1908=0</formula>
    </cfRule>
  </conditionalFormatting>
  <conditionalFormatting sqref="B1909">
    <cfRule type="expression" dxfId="12366" priority="20724">
      <formula>$I1909=0</formula>
    </cfRule>
  </conditionalFormatting>
  <conditionalFormatting sqref="C1909:E1909">
    <cfRule type="expression" dxfId="12365" priority="20723">
      <formula>$I1909=0</formula>
    </cfRule>
  </conditionalFormatting>
  <conditionalFormatting sqref="D1909:E1909">
    <cfRule type="cellIs" dxfId="12364" priority="20721" operator="lessThan">
      <formula>0</formula>
    </cfRule>
    <cfRule type="cellIs" dxfId="12363" priority="20722" operator="lessThan">
      <formula>0</formula>
    </cfRule>
  </conditionalFormatting>
  <conditionalFormatting sqref="F1909">
    <cfRule type="expression" dxfId="12362" priority="20720">
      <formula>$I1909=0</formula>
    </cfRule>
  </conditionalFormatting>
  <conditionalFormatting sqref="G1909:H1909">
    <cfRule type="cellIs" dxfId="12361" priority="20717" operator="lessThan">
      <formula>0</formula>
    </cfRule>
    <cfRule type="cellIs" dxfId="12360" priority="20718" operator="lessThan">
      <formula>0</formula>
    </cfRule>
  </conditionalFormatting>
  <conditionalFormatting sqref="I1909">
    <cfRule type="expression" dxfId="12359" priority="20716">
      <formula>$I1909=0</formula>
    </cfRule>
  </conditionalFormatting>
  <conditionalFormatting sqref="J1909">
    <cfRule type="expression" dxfId="12358" priority="20715">
      <formula>$I1909=0</formula>
    </cfRule>
  </conditionalFormatting>
  <conditionalFormatting sqref="K1909">
    <cfRule type="expression" dxfId="12357" priority="20712">
      <formula>$I1909=0</formula>
    </cfRule>
  </conditionalFormatting>
  <conditionalFormatting sqref="M1909">
    <cfRule type="expression" dxfId="12356" priority="20708">
      <formula>$I1909=0</formula>
    </cfRule>
  </conditionalFormatting>
  <conditionalFormatting sqref="N1909:P1909">
    <cfRule type="expression" dxfId="12355" priority="20707">
      <formula>$I1909=0</formula>
    </cfRule>
  </conditionalFormatting>
  <conditionalFormatting sqref="O1909:P1909">
    <cfRule type="cellIs" dxfId="12354" priority="20705" operator="lessThan">
      <formula>0</formula>
    </cfRule>
    <cfRule type="cellIs" dxfId="12353" priority="20706" operator="lessThan">
      <formula>0</formula>
    </cfRule>
  </conditionalFormatting>
  <conditionalFormatting sqref="Q1909">
    <cfRule type="expression" dxfId="12352" priority="20704">
      <formula>$I1909=0</formula>
    </cfRule>
  </conditionalFormatting>
  <conditionalFormatting sqref="R1909:T1909">
    <cfRule type="expression" dxfId="12351" priority="20703">
      <formula>$I1909=0</formula>
    </cfRule>
  </conditionalFormatting>
  <conditionalFormatting sqref="S1909:T1909">
    <cfRule type="cellIs" dxfId="12350" priority="20701" operator="lessThan">
      <formula>0</formula>
    </cfRule>
    <cfRule type="cellIs" dxfId="12349" priority="20702" operator="lessThan">
      <formula>0</formula>
    </cfRule>
  </conditionalFormatting>
  <conditionalFormatting sqref="U1909">
    <cfRule type="expression" dxfId="12348" priority="20700">
      <formula>$I1909=0</formula>
    </cfRule>
  </conditionalFormatting>
  <conditionalFormatting sqref="B1910">
    <cfRule type="expression" dxfId="12347" priority="20699">
      <formula>$I1910=0</formula>
    </cfRule>
  </conditionalFormatting>
  <conditionalFormatting sqref="F1910">
    <cfRule type="expression" dxfId="12346" priority="20698">
      <formula>$I1910=0</formula>
    </cfRule>
  </conditionalFormatting>
  <conditionalFormatting sqref="I1910">
    <cfRule type="expression" dxfId="12345" priority="20697">
      <formula>$I1910=0</formula>
    </cfRule>
  </conditionalFormatting>
  <conditionalFormatting sqref="K1910">
    <cfRule type="expression" dxfId="12344" priority="20696">
      <formula>$I1910=0</formula>
    </cfRule>
  </conditionalFormatting>
  <conditionalFormatting sqref="M1910">
    <cfRule type="expression" dxfId="12343" priority="20695">
      <formula>$I1910=0</formula>
    </cfRule>
  </conditionalFormatting>
  <conditionalFormatting sqref="Q1910">
    <cfRule type="expression" dxfId="12342" priority="20694">
      <formula>$I1910=0</formula>
    </cfRule>
  </conditionalFormatting>
  <conditionalFormatting sqref="U1910">
    <cfRule type="expression" dxfId="12341" priority="20693">
      <formula>$I1910=0</formula>
    </cfRule>
  </conditionalFormatting>
  <conditionalFormatting sqref="B1911">
    <cfRule type="expression" dxfId="12340" priority="20689">
      <formula>$I1911=0</formula>
    </cfRule>
  </conditionalFormatting>
  <conditionalFormatting sqref="C1911:E1911">
    <cfRule type="expression" dxfId="12339" priority="20688">
      <formula>$I1911=0</formula>
    </cfRule>
  </conditionalFormatting>
  <conditionalFormatting sqref="D1911:E1911">
    <cfRule type="cellIs" dxfId="12338" priority="20686" operator="lessThan">
      <formula>0</formula>
    </cfRule>
    <cfRule type="cellIs" dxfId="12337" priority="20687" operator="lessThan">
      <formula>0</formula>
    </cfRule>
  </conditionalFormatting>
  <conditionalFormatting sqref="F1911">
    <cfRule type="expression" dxfId="12336" priority="20685">
      <formula>$I1911=0</formula>
    </cfRule>
  </conditionalFormatting>
  <conditionalFormatting sqref="G1911:H1911">
    <cfRule type="cellIs" dxfId="12335" priority="20682" operator="lessThan">
      <formula>0</formula>
    </cfRule>
    <cfRule type="cellIs" dxfId="12334" priority="20683" operator="lessThan">
      <formula>0</formula>
    </cfRule>
  </conditionalFormatting>
  <conditionalFormatting sqref="I1911">
    <cfRule type="expression" dxfId="12333" priority="20681">
      <formula>$I1911=0</formula>
    </cfRule>
  </conditionalFormatting>
  <conditionalFormatting sqref="J1911">
    <cfRule type="expression" dxfId="12332" priority="20680">
      <formula>$I1911=0</formula>
    </cfRule>
  </conditionalFormatting>
  <conditionalFormatting sqref="K1911">
    <cfRule type="expression" dxfId="12331" priority="20677">
      <formula>$I1911=0</formula>
    </cfRule>
  </conditionalFormatting>
  <conditionalFormatting sqref="M1911">
    <cfRule type="expression" dxfId="12330" priority="20673">
      <formula>$I1911=0</formula>
    </cfRule>
  </conditionalFormatting>
  <conditionalFormatting sqref="N1911:P1911">
    <cfRule type="expression" dxfId="12329" priority="20672">
      <formula>$I1911=0</formula>
    </cfRule>
  </conditionalFormatting>
  <conditionalFormatting sqref="O1911:P1911">
    <cfRule type="cellIs" dxfId="12328" priority="20670" operator="lessThan">
      <formula>0</formula>
    </cfRule>
    <cfRule type="cellIs" dxfId="12327" priority="20671" operator="lessThan">
      <formula>0</formula>
    </cfRule>
  </conditionalFormatting>
  <conditionalFormatting sqref="Q1911">
    <cfRule type="expression" dxfId="12326" priority="20669">
      <formula>$I1911=0</formula>
    </cfRule>
  </conditionalFormatting>
  <conditionalFormatting sqref="R1911:T1911">
    <cfRule type="expression" dxfId="12325" priority="20668">
      <formula>$I1911=0</formula>
    </cfRule>
  </conditionalFormatting>
  <conditionalFormatting sqref="S1911:T1911">
    <cfRule type="cellIs" dxfId="12324" priority="20666" operator="lessThan">
      <formula>0</formula>
    </cfRule>
    <cfRule type="cellIs" dxfId="12323" priority="20667" operator="lessThan">
      <formula>0</formula>
    </cfRule>
  </conditionalFormatting>
  <conditionalFormatting sqref="U1911">
    <cfRule type="expression" dxfId="12322" priority="20665">
      <formula>$I1911=0</formula>
    </cfRule>
  </conditionalFormatting>
  <conditionalFormatting sqref="B1912">
    <cfRule type="expression" dxfId="12321" priority="20664">
      <formula>$I1912=0</formula>
    </cfRule>
  </conditionalFormatting>
  <conditionalFormatting sqref="F1912">
    <cfRule type="expression" dxfId="12320" priority="20663">
      <formula>$I1912=0</formula>
    </cfRule>
  </conditionalFormatting>
  <conditionalFormatting sqref="I1912">
    <cfRule type="expression" dxfId="12319" priority="20662">
      <formula>$I1912=0</formula>
    </cfRule>
  </conditionalFormatting>
  <conditionalFormatting sqref="K1912">
    <cfRule type="expression" dxfId="12318" priority="20661">
      <formula>$I1912=0</formula>
    </cfRule>
  </conditionalFormatting>
  <conditionalFormatting sqref="M1912">
    <cfRule type="expression" dxfId="12317" priority="20660">
      <formula>$I1912=0</formula>
    </cfRule>
  </conditionalFormatting>
  <conditionalFormatting sqref="Q1912">
    <cfRule type="expression" dxfId="12316" priority="20659">
      <formula>$I1912=0</formula>
    </cfRule>
  </conditionalFormatting>
  <conditionalFormatting sqref="U1912">
    <cfRule type="expression" dxfId="12315" priority="20658">
      <formula>$I1912=0</formula>
    </cfRule>
  </conditionalFormatting>
  <conditionalFormatting sqref="B1913">
    <cfRule type="expression" dxfId="12314" priority="20654">
      <formula>$I1913=0</formula>
    </cfRule>
  </conditionalFormatting>
  <conditionalFormatting sqref="C1913:E1913">
    <cfRule type="expression" dxfId="12313" priority="20653">
      <formula>$I1913=0</formula>
    </cfRule>
  </conditionalFormatting>
  <conditionalFormatting sqref="D1913:E1913">
    <cfRule type="cellIs" dxfId="12312" priority="20651" operator="lessThan">
      <formula>0</formula>
    </cfRule>
    <cfRule type="cellIs" dxfId="12311" priority="20652" operator="lessThan">
      <formula>0</formula>
    </cfRule>
  </conditionalFormatting>
  <conditionalFormatting sqref="F1913">
    <cfRule type="expression" dxfId="12310" priority="20650">
      <formula>$I1913=0</formula>
    </cfRule>
  </conditionalFormatting>
  <conditionalFormatting sqref="G1913:H1913">
    <cfRule type="cellIs" dxfId="12309" priority="20647" operator="lessThan">
      <formula>0</formula>
    </cfRule>
    <cfRule type="cellIs" dxfId="12308" priority="20648" operator="lessThan">
      <formula>0</formula>
    </cfRule>
  </conditionalFormatting>
  <conditionalFormatting sqref="I1913">
    <cfRule type="expression" dxfId="12307" priority="20646">
      <formula>$I1913=0</formula>
    </cfRule>
  </conditionalFormatting>
  <conditionalFormatting sqref="J1913">
    <cfRule type="expression" dxfId="12306" priority="20645">
      <formula>$I1913=0</formula>
    </cfRule>
  </conditionalFormatting>
  <conditionalFormatting sqref="K1913">
    <cfRule type="expression" dxfId="12305" priority="20642">
      <formula>$I1913=0</formula>
    </cfRule>
  </conditionalFormatting>
  <conditionalFormatting sqref="M1913">
    <cfRule type="expression" dxfId="12304" priority="20638">
      <formula>$I1913=0</formula>
    </cfRule>
  </conditionalFormatting>
  <conditionalFormatting sqref="N1913:P1913">
    <cfRule type="expression" dxfId="12303" priority="20637">
      <formula>$I1913=0</formula>
    </cfRule>
  </conditionalFormatting>
  <conditionalFormatting sqref="O1913:P1913">
    <cfRule type="cellIs" dxfId="12302" priority="20635" operator="lessThan">
      <formula>0</formula>
    </cfRule>
    <cfRule type="cellIs" dxfId="12301" priority="20636" operator="lessThan">
      <formula>0</formula>
    </cfRule>
  </conditionalFormatting>
  <conditionalFormatting sqref="Q1913">
    <cfRule type="expression" dxfId="12300" priority="20634">
      <formula>$I1913=0</formula>
    </cfRule>
  </conditionalFormatting>
  <conditionalFormatting sqref="R1913:T1913">
    <cfRule type="expression" dxfId="12299" priority="20633">
      <formula>$I1913=0</formula>
    </cfRule>
  </conditionalFormatting>
  <conditionalFormatting sqref="S1913:T1913">
    <cfRule type="cellIs" dxfId="12298" priority="20631" operator="lessThan">
      <formula>0</formula>
    </cfRule>
    <cfRule type="cellIs" dxfId="12297" priority="20632" operator="lessThan">
      <formula>0</formula>
    </cfRule>
  </conditionalFormatting>
  <conditionalFormatting sqref="U1913">
    <cfRule type="expression" dxfId="12296" priority="20630">
      <formula>$I1913=0</formula>
    </cfRule>
  </conditionalFormatting>
  <conditionalFormatting sqref="B1914">
    <cfRule type="expression" dxfId="12295" priority="20629">
      <formula>$I1914=0</formula>
    </cfRule>
  </conditionalFormatting>
  <conditionalFormatting sqref="F1914">
    <cfRule type="expression" dxfId="12294" priority="20628">
      <formula>$I1914=0</formula>
    </cfRule>
  </conditionalFormatting>
  <conditionalFormatting sqref="I1914">
    <cfRule type="expression" dxfId="12293" priority="20627">
      <formula>$I1914=0</formula>
    </cfRule>
  </conditionalFormatting>
  <conditionalFormatting sqref="K1914">
    <cfRule type="expression" dxfId="12292" priority="20626">
      <formula>$I1914=0</formula>
    </cfRule>
  </conditionalFormatting>
  <conditionalFormatting sqref="M1914">
    <cfRule type="expression" dxfId="12291" priority="20625">
      <formula>$I1914=0</formula>
    </cfRule>
  </conditionalFormatting>
  <conditionalFormatting sqref="Q1914">
    <cfRule type="expression" dxfId="12290" priority="20624">
      <formula>$I1914=0</formula>
    </cfRule>
  </conditionalFormatting>
  <conditionalFormatting sqref="U1914">
    <cfRule type="expression" dxfId="12289" priority="20623">
      <formula>$I1914=0</formula>
    </cfRule>
  </conditionalFormatting>
  <conditionalFormatting sqref="B1915">
    <cfRule type="expression" dxfId="12288" priority="20619">
      <formula>$I1915=0</formula>
    </cfRule>
  </conditionalFormatting>
  <conditionalFormatting sqref="C1915:E1915">
    <cfRule type="expression" dxfId="12287" priority="20618">
      <formula>$I1915=0</formula>
    </cfRule>
  </conditionalFormatting>
  <conditionalFormatting sqref="D1915:E1915">
    <cfRule type="cellIs" dxfId="12286" priority="20616" operator="lessThan">
      <formula>0</formula>
    </cfRule>
    <cfRule type="cellIs" dxfId="12285" priority="20617" operator="lessThan">
      <formula>0</formula>
    </cfRule>
  </conditionalFormatting>
  <conditionalFormatting sqref="F1915">
    <cfRule type="expression" dxfId="12284" priority="20615">
      <formula>$I1915=0</formula>
    </cfRule>
  </conditionalFormatting>
  <conditionalFormatting sqref="G1915:H1915">
    <cfRule type="cellIs" dxfId="12283" priority="20612" operator="lessThan">
      <formula>0</formula>
    </cfRule>
    <cfRule type="cellIs" dxfId="12282" priority="20613" operator="lessThan">
      <formula>0</formula>
    </cfRule>
  </conditionalFormatting>
  <conditionalFormatting sqref="I1915">
    <cfRule type="expression" dxfId="12281" priority="20611">
      <formula>$I1915=0</formula>
    </cfRule>
  </conditionalFormatting>
  <conditionalFormatting sqref="J1915">
    <cfRule type="expression" dxfId="12280" priority="20610">
      <formula>$I1915=0</formula>
    </cfRule>
  </conditionalFormatting>
  <conditionalFormatting sqref="K1915">
    <cfRule type="expression" dxfId="12279" priority="20607">
      <formula>$I1915=0</formula>
    </cfRule>
  </conditionalFormatting>
  <conditionalFormatting sqref="M1915">
    <cfRule type="expression" dxfId="12278" priority="20603">
      <formula>$I1915=0</formula>
    </cfRule>
  </conditionalFormatting>
  <conditionalFormatting sqref="N1915:P1915">
    <cfRule type="expression" dxfId="12277" priority="20602">
      <formula>$I1915=0</formula>
    </cfRule>
  </conditionalFormatting>
  <conditionalFormatting sqref="O1915:P1915">
    <cfRule type="cellIs" dxfId="12276" priority="20600" operator="lessThan">
      <formula>0</formula>
    </cfRule>
    <cfRule type="cellIs" dxfId="12275" priority="20601" operator="lessThan">
      <formula>0</formula>
    </cfRule>
  </conditionalFormatting>
  <conditionalFormatting sqref="Q1915">
    <cfRule type="expression" dxfId="12274" priority="20599">
      <formula>$I1915=0</formula>
    </cfRule>
  </conditionalFormatting>
  <conditionalFormatting sqref="R1915:T1915">
    <cfRule type="expression" dxfId="12273" priority="20598">
      <formula>$I1915=0</formula>
    </cfRule>
  </conditionalFormatting>
  <conditionalFormatting sqref="S1915:T1915">
    <cfRule type="cellIs" dxfId="12272" priority="20596" operator="lessThan">
      <formula>0</formula>
    </cfRule>
    <cfRule type="cellIs" dxfId="12271" priority="20597" operator="lessThan">
      <formula>0</formula>
    </cfRule>
  </conditionalFormatting>
  <conditionalFormatting sqref="U1915">
    <cfRule type="expression" dxfId="12270" priority="20595">
      <formula>$I1915=0</formula>
    </cfRule>
  </conditionalFormatting>
  <conditionalFormatting sqref="B1916">
    <cfRule type="expression" dxfId="12269" priority="20594">
      <formula>$I1916=0</formula>
    </cfRule>
  </conditionalFormatting>
  <conditionalFormatting sqref="F1916">
    <cfRule type="expression" dxfId="12268" priority="20593">
      <formula>$I1916=0</formula>
    </cfRule>
  </conditionalFormatting>
  <conditionalFormatting sqref="I1916">
    <cfRule type="expression" dxfId="12267" priority="20592">
      <formula>$I1916=0</formula>
    </cfRule>
  </conditionalFormatting>
  <conditionalFormatting sqref="K1916">
    <cfRule type="expression" dxfId="12266" priority="20591">
      <formula>$I1916=0</formula>
    </cfRule>
  </conditionalFormatting>
  <conditionalFormatting sqref="M1916">
    <cfRule type="expression" dxfId="12265" priority="20590">
      <formula>$I1916=0</formula>
    </cfRule>
  </conditionalFormatting>
  <conditionalFormatting sqref="Q1916">
    <cfRule type="expression" dxfId="12264" priority="20589">
      <formula>$I1916=0</formula>
    </cfRule>
  </conditionalFormatting>
  <conditionalFormatting sqref="U1916">
    <cfRule type="expression" dxfId="12263" priority="20588">
      <formula>$I1916=0</formula>
    </cfRule>
  </conditionalFormatting>
  <conditionalFormatting sqref="B1917">
    <cfRule type="expression" dxfId="12262" priority="20584">
      <formula>$I1917=0</formula>
    </cfRule>
  </conditionalFormatting>
  <conditionalFormatting sqref="C1917:E1917">
    <cfRule type="expression" dxfId="12261" priority="20583">
      <formula>$I1917=0</formula>
    </cfRule>
  </conditionalFormatting>
  <conditionalFormatting sqref="D1917:E1917">
    <cfRule type="cellIs" dxfId="12260" priority="20581" operator="lessThan">
      <formula>0</formula>
    </cfRule>
    <cfRule type="cellIs" dxfId="12259" priority="20582" operator="lessThan">
      <formula>0</formula>
    </cfRule>
  </conditionalFormatting>
  <conditionalFormatting sqref="F1917">
    <cfRule type="expression" dxfId="12258" priority="20580">
      <formula>$I1917=0</formula>
    </cfRule>
  </conditionalFormatting>
  <conditionalFormatting sqref="G1917:H1917">
    <cfRule type="cellIs" dxfId="12257" priority="20577" operator="lessThan">
      <formula>0</formula>
    </cfRule>
    <cfRule type="cellIs" dxfId="12256" priority="20578" operator="lessThan">
      <formula>0</formula>
    </cfRule>
  </conditionalFormatting>
  <conditionalFormatting sqref="I1917">
    <cfRule type="expression" dxfId="12255" priority="20576">
      <formula>$I1917=0</formula>
    </cfRule>
  </conditionalFormatting>
  <conditionalFormatting sqref="J1917">
    <cfRule type="expression" dxfId="12254" priority="20575">
      <formula>$I1917=0</formula>
    </cfRule>
  </conditionalFormatting>
  <conditionalFormatting sqref="K1917">
    <cfRule type="expression" dxfId="12253" priority="20572">
      <formula>$I1917=0</formula>
    </cfRule>
  </conditionalFormatting>
  <conditionalFormatting sqref="M1917">
    <cfRule type="expression" dxfId="12252" priority="20568">
      <formula>$I1917=0</formula>
    </cfRule>
  </conditionalFormatting>
  <conditionalFormatting sqref="N1917:P1917">
    <cfRule type="expression" dxfId="12251" priority="20567">
      <formula>$I1917=0</formula>
    </cfRule>
  </conditionalFormatting>
  <conditionalFormatting sqref="O1917:P1917">
    <cfRule type="cellIs" dxfId="12250" priority="20565" operator="lessThan">
      <formula>0</formula>
    </cfRule>
    <cfRule type="cellIs" dxfId="12249" priority="20566" operator="lessThan">
      <formula>0</formula>
    </cfRule>
  </conditionalFormatting>
  <conditionalFormatting sqref="Q1917">
    <cfRule type="expression" dxfId="12248" priority="20564">
      <formula>$I1917=0</formula>
    </cfRule>
  </conditionalFormatting>
  <conditionalFormatting sqref="R1917:T1917">
    <cfRule type="expression" dxfId="12247" priority="20563">
      <formula>$I1917=0</formula>
    </cfRule>
  </conditionalFormatting>
  <conditionalFormatting sqref="S1917:T1917">
    <cfRule type="cellIs" dxfId="12246" priority="20561" operator="lessThan">
      <formula>0</formula>
    </cfRule>
    <cfRule type="cellIs" dxfId="12245" priority="20562" operator="lessThan">
      <formula>0</formula>
    </cfRule>
  </conditionalFormatting>
  <conditionalFormatting sqref="U1917">
    <cfRule type="expression" dxfId="12244" priority="20560">
      <formula>$I1917=0</formula>
    </cfRule>
  </conditionalFormatting>
  <conditionalFormatting sqref="B1918">
    <cfRule type="expression" dxfId="12243" priority="20559">
      <formula>$I1918=0</formula>
    </cfRule>
  </conditionalFormatting>
  <conditionalFormatting sqref="F1918">
    <cfRule type="expression" dxfId="12242" priority="20558">
      <formula>$I1918=0</formula>
    </cfRule>
  </conditionalFormatting>
  <conditionalFormatting sqref="I1918">
    <cfRule type="expression" dxfId="12241" priority="20557">
      <formula>$I1918=0</formula>
    </cfRule>
  </conditionalFormatting>
  <conditionalFormatting sqref="K1918">
    <cfRule type="expression" dxfId="12240" priority="20556">
      <formula>$I1918=0</formula>
    </cfRule>
  </conditionalFormatting>
  <conditionalFormatting sqref="M1918">
    <cfRule type="expression" dxfId="12239" priority="20555">
      <formula>$I1918=0</formula>
    </cfRule>
  </conditionalFormatting>
  <conditionalFormatting sqref="Q1918">
    <cfRule type="expression" dxfId="12238" priority="20554">
      <formula>$I1918=0</formula>
    </cfRule>
  </conditionalFormatting>
  <conditionalFormatting sqref="U1918">
    <cfRule type="expression" dxfId="12237" priority="20553">
      <formula>$I1918=0</formula>
    </cfRule>
  </conditionalFormatting>
  <conditionalFormatting sqref="B1919">
    <cfRule type="expression" dxfId="12236" priority="20549">
      <formula>$I1919=0</formula>
    </cfRule>
  </conditionalFormatting>
  <conditionalFormatting sqref="C1919:E1919">
    <cfRule type="expression" dxfId="12235" priority="20548">
      <formula>$I1919=0</formula>
    </cfRule>
  </conditionalFormatting>
  <conditionalFormatting sqref="D1919:E1919">
    <cfRule type="cellIs" dxfId="12234" priority="20546" operator="lessThan">
      <formula>0</formula>
    </cfRule>
    <cfRule type="cellIs" dxfId="12233" priority="20547" operator="lessThan">
      <formula>0</formula>
    </cfRule>
  </conditionalFormatting>
  <conditionalFormatting sqref="F1919">
    <cfRule type="expression" dxfId="12232" priority="20545">
      <formula>$I1919=0</formula>
    </cfRule>
  </conditionalFormatting>
  <conditionalFormatting sqref="G1919:H1919">
    <cfRule type="cellIs" dxfId="12231" priority="20542" operator="lessThan">
      <formula>0</formula>
    </cfRule>
    <cfRule type="cellIs" dxfId="12230" priority="20543" operator="lessThan">
      <formula>0</formula>
    </cfRule>
  </conditionalFormatting>
  <conditionalFormatting sqref="I1919">
    <cfRule type="expression" dxfId="12229" priority="20541">
      <formula>$I1919=0</formula>
    </cfRule>
  </conditionalFormatting>
  <conditionalFormatting sqref="J1919">
    <cfRule type="expression" dxfId="12228" priority="20540">
      <formula>$I1919=0</formula>
    </cfRule>
  </conditionalFormatting>
  <conditionalFormatting sqref="K1919">
    <cfRule type="expression" dxfId="12227" priority="20537">
      <formula>$I1919=0</formula>
    </cfRule>
  </conditionalFormatting>
  <conditionalFormatting sqref="M1919">
    <cfRule type="expression" dxfId="12226" priority="20533">
      <formula>$I1919=0</formula>
    </cfRule>
  </conditionalFormatting>
  <conditionalFormatting sqref="N1919:P1919">
    <cfRule type="expression" dxfId="12225" priority="20532">
      <formula>$I1919=0</formula>
    </cfRule>
  </conditionalFormatting>
  <conditionalFormatting sqref="O1919:P1919">
    <cfRule type="cellIs" dxfId="12224" priority="20530" operator="lessThan">
      <formula>0</formula>
    </cfRule>
    <cfRule type="cellIs" dxfId="12223" priority="20531" operator="lessThan">
      <formula>0</formula>
    </cfRule>
  </conditionalFormatting>
  <conditionalFormatting sqref="Q1919">
    <cfRule type="expression" dxfId="12222" priority="20529">
      <formula>$I1919=0</formula>
    </cfRule>
  </conditionalFormatting>
  <conditionalFormatting sqref="R1919:T1919">
    <cfRule type="expression" dxfId="12221" priority="20528">
      <formula>$I1919=0</formula>
    </cfRule>
  </conditionalFormatting>
  <conditionalFormatting sqref="S1919:T1919">
    <cfRule type="cellIs" dxfId="12220" priority="20526" operator="lessThan">
      <formula>0</formula>
    </cfRule>
    <cfRule type="cellIs" dxfId="12219" priority="20527" operator="lessThan">
      <formula>0</formula>
    </cfRule>
  </conditionalFormatting>
  <conditionalFormatting sqref="U1919">
    <cfRule type="expression" dxfId="12218" priority="20525">
      <formula>$I1919=0</formula>
    </cfRule>
  </conditionalFormatting>
  <conditionalFormatting sqref="B1920">
    <cfRule type="expression" dxfId="12217" priority="20524">
      <formula>$I1920=0</formula>
    </cfRule>
  </conditionalFormatting>
  <conditionalFormatting sqref="F1920">
    <cfRule type="expression" dxfId="12216" priority="20523">
      <formula>$I1920=0</formula>
    </cfRule>
  </conditionalFormatting>
  <conditionalFormatting sqref="I1920">
    <cfRule type="expression" dxfId="12215" priority="20522">
      <formula>$I1920=0</formula>
    </cfRule>
  </conditionalFormatting>
  <conditionalFormatting sqref="K1920">
    <cfRule type="expression" dxfId="12214" priority="20521">
      <formula>$I1920=0</formula>
    </cfRule>
  </conditionalFormatting>
  <conditionalFormatting sqref="M1920">
    <cfRule type="expression" dxfId="12213" priority="20520">
      <formula>$I1920=0</formula>
    </cfRule>
  </conditionalFormatting>
  <conditionalFormatting sqref="Q1920">
    <cfRule type="expression" dxfId="12212" priority="20519">
      <formula>$I1920=0</formula>
    </cfRule>
  </conditionalFormatting>
  <conditionalFormatting sqref="U1920">
    <cfRule type="expression" dxfId="12211" priority="20518">
      <formula>$I1920=0</formula>
    </cfRule>
  </conditionalFormatting>
  <conditionalFormatting sqref="A1921">
    <cfRule type="expression" dxfId="12210" priority="20517">
      <formula>$I1921=0</formula>
    </cfRule>
  </conditionalFormatting>
  <conditionalFormatting sqref="B1921">
    <cfRule type="expression" dxfId="12209" priority="20514">
      <formula>$I1921=0</formula>
    </cfRule>
  </conditionalFormatting>
  <conditionalFormatting sqref="C1921:E1921">
    <cfRule type="expression" dxfId="12208" priority="20513">
      <formula>$I1921=0</formula>
    </cfRule>
  </conditionalFormatting>
  <conditionalFormatting sqref="D1921:E1921">
    <cfRule type="cellIs" dxfId="12207" priority="20511" operator="lessThan">
      <formula>0</formula>
    </cfRule>
    <cfRule type="cellIs" dxfId="12206" priority="20512" operator="lessThan">
      <formula>0</formula>
    </cfRule>
  </conditionalFormatting>
  <conditionalFormatting sqref="F1921">
    <cfRule type="expression" dxfId="12205" priority="20510">
      <formula>$I1921=0</formula>
    </cfRule>
  </conditionalFormatting>
  <conditionalFormatting sqref="G1921:H1921">
    <cfRule type="cellIs" dxfId="12204" priority="20507" operator="lessThan">
      <formula>0</formula>
    </cfRule>
    <cfRule type="cellIs" dxfId="12203" priority="20508" operator="lessThan">
      <formula>0</formula>
    </cfRule>
  </conditionalFormatting>
  <conditionalFormatting sqref="I1921">
    <cfRule type="expression" dxfId="12202" priority="20506">
      <formula>$I1921=0</formula>
    </cfRule>
  </conditionalFormatting>
  <conditionalFormatting sqref="J1921">
    <cfRule type="expression" dxfId="12201" priority="20505">
      <formula>$I1921=0</formula>
    </cfRule>
  </conditionalFormatting>
  <conditionalFormatting sqref="K1921">
    <cfRule type="expression" dxfId="12200" priority="20502">
      <formula>$I1921=0</formula>
    </cfRule>
  </conditionalFormatting>
  <conditionalFormatting sqref="M1921">
    <cfRule type="expression" dxfId="12199" priority="20498">
      <formula>$I1921=0</formula>
    </cfRule>
  </conditionalFormatting>
  <conditionalFormatting sqref="N1921:P1921">
    <cfRule type="expression" dxfId="12198" priority="20497">
      <formula>$I1921=0</formula>
    </cfRule>
  </conditionalFormatting>
  <conditionalFormatting sqref="O1921:P1921">
    <cfRule type="cellIs" dxfId="12197" priority="20495" operator="lessThan">
      <formula>0</formula>
    </cfRule>
    <cfRule type="cellIs" dxfId="12196" priority="20496" operator="lessThan">
      <formula>0</formula>
    </cfRule>
  </conditionalFormatting>
  <conditionalFormatting sqref="Q1921">
    <cfRule type="expression" dxfId="12195" priority="20494">
      <formula>$I1921=0</formula>
    </cfRule>
  </conditionalFormatting>
  <conditionalFormatting sqref="R1921:T1921">
    <cfRule type="expression" dxfId="12194" priority="20493">
      <formula>$I1921=0</formula>
    </cfRule>
  </conditionalFormatting>
  <conditionalFormatting sqref="S1921:T1921">
    <cfRule type="cellIs" dxfId="12193" priority="20491" operator="lessThan">
      <formula>0</formula>
    </cfRule>
    <cfRule type="cellIs" dxfId="12192" priority="20492" operator="lessThan">
      <formula>0</formula>
    </cfRule>
  </conditionalFormatting>
  <conditionalFormatting sqref="U1921">
    <cfRule type="expression" dxfId="12191" priority="20490">
      <formula>$I1921=0</formula>
    </cfRule>
  </conditionalFormatting>
  <conditionalFormatting sqref="V110:V111">
    <cfRule type="cellIs" dxfId="12190" priority="20488" operator="lessThan">
      <formula>0</formula>
    </cfRule>
    <cfRule type="cellIs" dxfId="12189" priority="20489" operator="lessThan">
      <formula>0</formula>
    </cfRule>
  </conditionalFormatting>
  <conditionalFormatting sqref="V112:V113">
    <cfRule type="expression" dxfId="12188" priority="20485">
      <formula>$I112=0</formula>
    </cfRule>
    <cfRule type="cellIs" dxfId="12187" priority="20486" operator="lessThan">
      <formula>0</formula>
    </cfRule>
    <cfRule type="cellIs" dxfId="12186" priority="20487" operator="lessThan">
      <formula>0</formula>
    </cfRule>
  </conditionalFormatting>
  <conditionalFormatting sqref="V114:V115">
    <cfRule type="expression" dxfId="12185" priority="20482">
      <formula>$I114=0</formula>
    </cfRule>
    <cfRule type="cellIs" dxfId="12184" priority="20483" operator="lessThan">
      <formula>0</formula>
    </cfRule>
    <cfRule type="cellIs" dxfId="12183" priority="20484" operator="lessThan">
      <formula>0</formula>
    </cfRule>
  </conditionalFormatting>
  <conditionalFormatting sqref="V116:V117">
    <cfRule type="expression" dxfId="12182" priority="20479">
      <formula>$I116=0</formula>
    </cfRule>
    <cfRule type="cellIs" dxfId="12181" priority="20480" operator="lessThan">
      <formula>0</formula>
    </cfRule>
    <cfRule type="cellIs" dxfId="12180" priority="20481" operator="lessThan">
      <formula>0</formula>
    </cfRule>
  </conditionalFormatting>
  <conditionalFormatting sqref="V118:V119">
    <cfRule type="expression" dxfId="12179" priority="20476">
      <formula>$I118=0</formula>
    </cfRule>
    <cfRule type="cellIs" dxfId="12178" priority="20477" operator="lessThan">
      <formula>0</formula>
    </cfRule>
    <cfRule type="cellIs" dxfId="12177" priority="20478" operator="lessThan">
      <formula>0</formula>
    </cfRule>
  </conditionalFormatting>
  <conditionalFormatting sqref="V120:V121">
    <cfRule type="expression" dxfId="12176" priority="20473">
      <formula>$I120=0</formula>
    </cfRule>
    <cfRule type="cellIs" dxfId="12175" priority="20474" operator="lessThan">
      <formula>0</formula>
    </cfRule>
    <cfRule type="cellIs" dxfId="12174" priority="20475" operator="lessThan">
      <formula>0</formula>
    </cfRule>
  </conditionalFormatting>
  <conditionalFormatting sqref="V122:V123">
    <cfRule type="expression" dxfId="12173" priority="20470">
      <formula>$I122=0</formula>
    </cfRule>
    <cfRule type="cellIs" dxfId="12172" priority="20471" operator="lessThan">
      <formula>0</formula>
    </cfRule>
    <cfRule type="cellIs" dxfId="12171" priority="20472" operator="lessThan">
      <formula>0</formula>
    </cfRule>
  </conditionalFormatting>
  <conditionalFormatting sqref="V124:V125">
    <cfRule type="expression" dxfId="12170" priority="20467">
      <formula>$I124=0</formula>
    </cfRule>
    <cfRule type="cellIs" dxfId="12169" priority="20468" operator="lessThan">
      <formula>0</formula>
    </cfRule>
    <cfRule type="cellIs" dxfId="12168" priority="20469" operator="lessThan">
      <formula>0</formula>
    </cfRule>
  </conditionalFormatting>
  <conditionalFormatting sqref="V126:V127">
    <cfRule type="expression" dxfId="12167" priority="20464">
      <formula>$I126=0</formula>
    </cfRule>
    <cfRule type="cellIs" dxfId="12166" priority="20465" operator="lessThan">
      <formula>0</formula>
    </cfRule>
    <cfRule type="cellIs" dxfId="12165" priority="20466" operator="lessThan">
      <formula>0</formula>
    </cfRule>
  </conditionalFormatting>
  <conditionalFormatting sqref="V128:V129">
    <cfRule type="expression" dxfId="12164" priority="20461">
      <formula>$I128=0</formula>
    </cfRule>
    <cfRule type="cellIs" dxfId="12163" priority="20462" operator="lessThan">
      <formula>0</formula>
    </cfRule>
    <cfRule type="cellIs" dxfId="12162" priority="20463" operator="lessThan">
      <formula>0</formula>
    </cfRule>
  </conditionalFormatting>
  <conditionalFormatting sqref="V130:V131">
    <cfRule type="expression" dxfId="12161" priority="20458">
      <formula>$I130=0</formula>
    </cfRule>
    <cfRule type="cellIs" dxfId="12160" priority="20459" operator="lessThan">
      <formula>0</formula>
    </cfRule>
    <cfRule type="cellIs" dxfId="12159" priority="20460" operator="lessThan">
      <formula>0</formula>
    </cfRule>
  </conditionalFormatting>
  <conditionalFormatting sqref="V132:V133">
    <cfRule type="expression" dxfId="12158" priority="20455">
      <formula>$I132=0</formula>
    </cfRule>
    <cfRule type="cellIs" dxfId="12157" priority="20456" operator="lessThan">
      <formula>0</formula>
    </cfRule>
    <cfRule type="cellIs" dxfId="12156" priority="20457" operator="lessThan">
      <formula>0</formula>
    </cfRule>
  </conditionalFormatting>
  <conditionalFormatting sqref="V134:V135">
    <cfRule type="expression" dxfId="12155" priority="20452">
      <formula>$I134=0</formula>
    </cfRule>
    <cfRule type="cellIs" dxfId="12154" priority="20453" operator="lessThan">
      <formula>0</formula>
    </cfRule>
    <cfRule type="cellIs" dxfId="12153" priority="20454" operator="lessThan">
      <formula>0</formula>
    </cfRule>
  </conditionalFormatting>
  <conditionalFormatting sqref="V136:V137">
    <cfRule type="expression" dxfId="12152" priority="20449">
      <formula>$I136=0</formula>
    </cfRule>
    <cfRule type="cellIs" dxfId="12151" priority="20450" operator="lessThan">
      <formula>0</formula>
    </cfRule>
    <cfRule type="cellIs" dxfId="12150" priority="20451" operator="lessThan">
      <formula>0</formula>
    </cfRule>
  </conditionalFormatting>
  <conditionalFormatting sqref="V138:V139">
    <cfRule type="expression" dxfId="12149" priority="20446">
      <formula>$I138=0</formula>
    </cfRule>
    <cfRule type="cellIs" dxfId="12148" priority="20447" operator="lessThan">
      <formula>0</formula>
    </cfRule>
    <cfRule type="cellIs" dxfId="12147" priority="20448" operator="lessThan">
      <formula>0</formula>
    </cfRule>
  </conditionalFormatting>
  <conditionalFormatting sqref="V140:V141">
    <cfRule type="expression" dxfId="12146" priority="20443">
      <formula>$I140=0</formula>
    </cfRule>
    <cfRule type="cellIs" dxfId="12145" priority="20444" operator="lessThan">
      <formula>0</formula>
    </cfRule>
    <cfRule type="cellIs" dxfId="12144" priority="20445" operator="lessThan">
      <formula>0</formula>
    </cfRule>
  </conditionalFormatting>
  <conditionalFormatting sqref="V142:V143">
    <cfRule type="expression" dxfId="12143" priority="20440">
      <formula>$I142=0</formula>
    </cfRule>
    <cfRule type="cellIs" dxfId="12142" priority="20441" operator="lessThan">
      <formula>0</formula>
    </cfRule>
    <cfRule type="cellIs" dxfId="12141" priority="20442" operator="lessThan">
      <formula>0</formula>
    </cfRule>
  </conditionalFormatting>
  <conditionalFormatting sqref="V144:V145">
    <cfRule type="expression" dxfId="12140" priority="20437">
      <formula>$I144=0</formula>
    </cfRule>
    <cfRule type="cellIs" dxfId="12139" priority="20438" operator="lessThan">
      <formula>0</formula>
    </cfRule>
    <cfRule type="cellIs" dxfId="12138" priority="20439" operator="lessThan">
      <formula>0</formula>
    </cfRule>
  </conditionalFormatting>
  <conditionalFormatting sqref="V146:V147">
    <cfRule type="expression" dxfId="12137" priority="20434">
      <formula>$I146=0</formula>
    </cfRule>
    <cfRule type="cellIs" dxfId="12136" priority="20435" operator="lessThan">
      <formula>0</formula>
    </cfRule>
    <cfRule type="cellIs" dxfId="12135" priority="20436" operator="lessThan">
      <formula>0</formula>
    </cfRule>
  </conditionalFormatting>
  <conditionalFormatting sqref="V148:V149">
    <cfRule type="expression" dxfId="12134" priority="20431">
      <formula>$I148=0</formula>
    </cfRule>
    <cfRule type="cellIs" dxfId="12133" priority="20432" operator="lessThan">
      <formula>0</formula>
    </cfRule>
    <cfRule type="cellIs" dxfId="12132" priority="20433" operator="lessThan">
      <formula>0</formula>
    </cfRule>
  </conditionalFormatting>
  <conditionalFormatting sqref="V150:V151">
    <cfRule type="expression" dxfId="12131" priority="20428">
      <formula>$I150=0</formula>
    </cfRule>
    <cfRule type="cellIs" dxfId="12130" priority="20429" operator="lessThan">
      <formula>0</formula>
    </cfRule>
    <cfRule type="cellIs" dxfId="12129" priority="20430" operator="lessThan">
      <formula>0</formula>
    </cfRule>
  </conditionalFormatting>
  <conditionalFormatting sqref="V152:V153">
    <cfRule type="expression" dxfId="12128" priority="20425">
      <formula>$I152=0</formula>
    </cfRule>
    <cfRule type="cellIs" dxfId="12127" priority="20426" operator="lessThan">
      <formula>0</formula>
    </cfRule>
    <cfRule type="cellIs" dxfId="12126" priority="20427" operator="lessThan">
      <formula>0</formula>
    </cfRule>
  </conditionalFormatting>
  <conditionalFormatting sqref="V154:V155">
    <cfRule type="expression" dxfId="12125" priority="20422">
      <formula>$I154=0</formula>
    </cfRule>
    <cfRule type="cellIs" dxfId="12124" priority="20423" operator="lessThan">
      <formula>0</formula>
    </cfRule>
    <cfRule type="cellIs" dxfId="12123" priority="20424" operator="lessThan">
      <formula>0</formula>
    </cfRule>
  </conditionalFormatting>
  <conditionalFormatting sqref="V156:V157">
    <cfRule type="expression" dxfId="12122" priority="20419">
      <formula>$I156=0</formula>
    </cfRule>
    <cfRule type="cellIs" dxfId="12121" priority="20420" operator="lessThan">
      <formula>0</formula>
    </cfRule>
    <cfRule type="cellIs" dxfId="12120" priority="20421" operator="lessThan">
      <formula>0</formula>
    </cfRule>
  </conditionalFormatting>
  <conditionalFormatting sqref="V158:V159">
    <cfRule type="expression" dxfId="12119" priority="20416">
      <formula>$I158=0</formula>
    </cfRule>
    <cfRule type="cellIs" dxfId="12118" priority="20417" operator="lessThan">
      <formula>0</formula>
    </cfRule>
    <cfRule type="cellIs" dxfId="12117" priority="20418" operator="lessThan">
      <formula>0</formula>
    </cfRule>
  </conditionalFormatting>
  <conditionalFormatting sqref="V160:V161">
    <cfRule type="expression" dxfId="12116" priority="20413">
      <formula>$I160=0</formula>
    </cfRule>
    <cfRule type="cellIs" dxfId="12115" priority="20414" operator="lessThan">
      <formula>0</formula>
    </cfRule>
    <cfRule type="cellIs" dxfId="12114" priority="20415" operator="lessThan">
      <formula>0</formula>
    </cfRule>
  </conditionalFormatting>
  <conditionalFormatting sqref="V162:V163">
    <cfRule type="expression" dxfId="12113" priority="20410">
      <formula>$I162=0</formula>
    </cfRule>
    <cfRule type="cellIs" dxfId="12112" priority="20411" operator="lessThan">
      <formula>0</formula>
    </cfRule>
    <cfRule type="cellIs" dxfId="12111" priority="20412" operator="lessThan">
      <formula>0</formula>
    </cfRule>
  </conditionalFormatting>
  <conditionalFormatting sqref="V164:V165">
    <cfRule type="expression" dxfId="12110" priority="20407">
      <formula>$I164=0</formula>
    </cfRule>
    <cfRule type="cellIs" dxfId="12109" priority="20408" operator="lessThan">
      <formula>0</formula>
    </cfRule>
    <cfRule type="cellIs" dxfId="12108" priority="20409" operator="lessThan">
      <formula>0</formula>
    </cfRule>
  </conditionalFormatting>
  <conditionalFormatting sqref="V166:V167">
    <cfRule type="expression" dxfId="12107" priority="20404">
      <formula>$I166=0</formula>
    </cfRule>
    <cfRule type="cellIs" dxfId="12106" priority="20405" operator="lessThan">
      <formula>0</formula>
    </cfRule>
    <cfRule type="cellIs" dxfId="12105" priority="20406" operator="lessThan">
      <formula>0</formula>
    </cfRule>
  </conditionalFormatting>
  <conditionalFormatting sqref="V168:V169">
    <cfRule type="expression" dxfId="12104" priority="20401">
      <formula>$I168=0</formula>
    </cfRule>
    <cfRule type="cellIs" dxfId="12103" priority="20402" operator="lessThan">
      <formula>0</formula>
    </cfRule>
    <cfRule type="cellIs" dxfId="12102" priority="20403" operator="lessThan">
      <formula>0</formula>
    </cfRule>
  </conditionalFormatting>
  <conditionalFormatting sqref="V170:V171">
    <cfRule type="expression" dxfId="12101" priority="20398">
      <formula>$I170=0</formula>
    </cfRule>
    <cfRule type="cellIs" dxfId="12100" priority="20399" operator="lessThan">
      <formula>0</formula>
    </cfRule>
    <cfRule type="cellIs" dxfId="12099" priority="20400" operator="lessThan">
      <formula>0</formula>
    </cfRule>
  </conditionalFormatting>
  <conditionalFormatting sqref="V172:V173">
    <cfRule type="expression" dxfId="12098" priority="20395">
      <formula>$I172=0</formula>
    </cfRule>
    <cfRule type="cellIs" dxfId="12097" priority="20396" operator="lessThan">
      <formula>0</formula>
    </cfRule>
    <cfRule type="cellIs" dxfId="12096" priority="20397" operator="lessThan">
      <formula>0</formula>
    </cfRule>
  </conditionalFormatting>
  <conditionalFormatting sqref="V174:V175">
    <cfRule type="expression" dxfId="12095" priority="20392">
      <formula>$I174=0</formula>
    </cfRule>
    <cfRule type="cellIs" dxfId="12094" priority="20393" operator="lessThan">
      <formula>0</formula>
    </cfRule>
    <cfRule type="cellIs" dxfId="12093" priority="20394" operator="lessThan">
      <formula>0</formula>
    </cfRule>
  </conditionalFormatting>
  <conditionalFormatting sqref="V176:V177">
    <cfRule type="expression" dxfId="12092" priority="20389">
      <formula>$I176=0</formula>
    </cfRule>
    <cfRule type="cellIs" dxfId="12091" priority="20390" operator="lessThan">
      <formula>0</formula>
    </cfRule>
    <cfRule type="cellIs" dxfId="12090" priority="20391" operator="lessThan">
      <formula>0</formula>
    </cfRule>
  </conditionalFormatting>
  <conditionalFormatting sqref="V178:V179">
    <cfRule type="expression" dxfId="12089" priority="20386">
      <formula>$I178=0</formula>
    </cfRule>
    <cfRule type="cellIs" dxfId="12088" priority="20387" operator="lessThan">
      <formula>0</formula>
    </cfRule>
    <cfRule type="cellIs" dxfId="12087" priority="20388" operator="lessThan">
      <formula>0</formula>
    </cfRule>
  </conditionalFormatting>
  <conditionalFormatting sqref="V180:V181">
    <cfRule type="expression" dxfId="12086" priority="20383">
      <formula>$I180=0</formula>
    </cfRule>
    <cfRule type="cellIs" dxfId="12085" priority="20384" operator="lessThan">
      <formula>0</formula>
    </cfRule>
    <cfRule type="cellIs" dxfId="12084" priority="20385" operator="lessThan">
      <formula>0</formula>
    </cfRule>
  </conditionalFormatting>
  <conditionalFormatting sqref="V182:V183">
    <cfRule type="expression" dxfId="12083" priority="20380">
      <formula>$I182=0</formula>
    </cfRule>
    <cfRule type="cellIs" dxfId="12082" priority="20381" operator="lessThan">
      <formula>0</formula>
    </cfRule>
    <cfRule type="cellIs" dxfId="12081" priority="20382" operator="lessThan">
      <formula>0</formula>
    </cfRule>
  </conditionalFormatting>
  <conditionalFormatting sqref="V184:V185">
    <cfRule type="expression" dxfId="12080" priority="20377">
      <formula>$I184=0</formula>
    </cfRule>
    <cfRule type="cellIs" dxfId="12079" priority="20378" operator="lessThan">
      <formula>0</formula>
    </cfRule>
    <cfRule type="cellIs" dxfId="12078" priority="20379" operator="lessThan">
      <formula>0</formula>
    </cfRule>
  </conditionalFormatting>
  <conditionalFormatting sqref="V186:V187">
    <cfRule type="expression" dxfId="12077" priority="20374">
      <formula>$I186=0</formula>
    </cfRule>
    <cfRule type="cellIs" dxfId="12076" priority="20375" operator="lessThan">
      <formula>0</formula>
    </cfRule>
    <cfRule type="cellIs" dxfId="12075" priority="20376" operator="lessThan">
      <formula>0</formula>
    </cfRule>
  </conditionalFormatting>
  <conditionalFormatting sqref="V188:V189">
    <cfRule type="expression" dxfId="12074" priority="20371">
      <formula>$I188=0</formula>
    </cfRule>
    <cfRule type="cellIs" dxfId="12073" priority="20372" operator="lessThan">
      <formula>0</formula>
    </cfRule>
    <cfRule type="cellIs" dxfId="12072" priority="20373" operator="lessThan">
      <formula>0</formula>
    </cfRule>
  </conditionalFormatting>
  <conditionalFormatting sqref="V190:V191">
    <cfRule type="expression" dxfId="12071" priority="20368">
      <formula>$I190=0</formula>
    </cfRule>
    <cfRule type="cellIs" dxfId="12070" priority="20369" operator="lessThan">
      <formula>0</formula>
    </cfRule>
    <cfRule type="cellIs" dxfId="12069" priority="20370" operator="lessThan">
      <formula>0</formula>
    </cfRule>
  </conditionalFormatting>
  <conditionalFormatting sqref="V192:V193">
    <cfRule type="expression" dxfId="12068" priority="20365">
      <formula>$I192=0</formula>
    </cfRule>
    <cfRule type="cellIs" dxfId="12067" priority="20366" operator="lessThan">
      <formula>0</formula>
    </cfRule>
    <cfRule type="cellIs" dxfId="12066" priority="20367" operator="lessThan">
      <formula>0</formula>
    </cfRule>
  </conditionalFormatting>
  <conditionalFormatting sqref="V194:V195">
    <cfRule type="expression" dxfId="12065" priority="20362">
      <formula>$I194=0</formula>
    </cfRule>
    <cfRule type="cellIs" dxfId="12064" priority="20363" operator="lessThan">
      <formula>0</formula>
    </cfRule>
    <cfRule type="cellIs" dxfId="12063" priority="20364" operator="lessThan">
      <formula>0</formula>
    </cfRule>
  </conditionalFormatting>
  <conditionalFormatting sqref="V196:V197">
    <cfRule type="expression" dxfId="12062" priority="20359">
      <formula>$I196=0</formula>
    </cfRule>
    <cfRule type="cellIs" dxfId="12061" priority="20360" operator="lessThan">
      <formula>0</formula>
    </cfRule>
    <cfRule type="cellIs" dxfId="12060" priority="20361" operator="lessThan">
      <formula>0</formula>
    </cfRule>
  </conditionalFormatting>
  <conditionalFormatting sqref="V198:V199">
    <cfRule type="expression" dxfId="12059" priority="20356">
      <formula>$I198=0</formula>
    </cfRule>
    <cfRule type="cellIs" dxfId="12058" priority="20357" operator="lessThan">
      <formula>0</formula>
    </cfRule>
    <cfRule type="cellIs" dxfId="12057" priority="20358" operator="lessThan">
      <formula>0</formula>
    </cfRule>
  </conditionalFormatting>
  <conditionalFormatting sqref="V200:V201">
    <cfRule type="expression" dxfId="12056" priority="20353">
      <formula>$I200=0</formula>
    </cfRule>
    <cfRule type="cellIs" dxfId="12055" priority="20354" operator="lessThan">
      <formula>0</formula>
    </cfRule>
    <cfRule type="cellIs" dxfId="12054" priority="20355" operator="lessThan">
      <formula>0</formula>
    </cfRule>
  </conditionalFormatting>
  <conditionalFormatting sqref="V202:V203">
    <cfRule type="expression" dxfId="12053" priority="20350">
      <formula>$I202=0</formula>
    </cfRule>
    <cfRule type="cellIs" dxfId="12052" priority="20351" operator="lessThan">
      <formula>0</formula>
    </cfRule>
    <cfRule type="cellIs" dxfId="12051" priority="20352" operator="lessThan">
      <formula>0</formula>
    </cfRule>
  </conditionalFormatting>
  <conditionalFormatting sqref="V204:V205">
    <cfRule type="expression" dxfId="12050" priority="20347">
      <formula>$I204=0</formula>
    </cfRule>
    <cfRule type="cellIs" dxfId="12049" priority="20348" operator="lessThan">
      <formula>0</formula>
    </cfRule>
    <cfRule type="cellIs" dxfId="12048" priority="20349" operator="lessThan">
      <formula>0</formula>
    </cfRule>
  </conditionalFormatting>
  <conditionalFormatting sqref="V206:V207">
    <cfRule type="expression" dxfId="12047" priority="20344">
      <formula>$I206=0</formula>
    </cfRule>
    <cfRule type="cellIs" dxfId="12046" priority="20345" operator="lessThan">
      <formula>0</formula>
    </cfRule>
    <cfRule type="cellIs" dxfId="12045" priority="20346" operator="lessThan">
      <formula>0</formula>
    </cfRule>
  </conditionalFormatting>
  <conditionalFormatting sqref="V208:V209">
    <cfRule type="expression" dxfId="12044" priority="20341">
      <formula>$I208=0</formula>
    </cfRule>
    <cfRule type="cellIs" dxfId="12043" priority="20342" operator="lessThan">
      <formula>0</formula>
    </cfRule>
    <cfRule type="cellIs" dxfId="12042" priority="20343" operator="lessThan">
      <formula>0</formula>
    </cfRule>
  </conditionalFormatting>
  <conditionalFormatting sqref="V210:V211">
    <cfRule type="expression" dxfId="12041" priority="20338">
      <formula>$I210=0</formula>
    </cfRule>
    <cfRule type="cellIs" dxfId="12040" priority="20339" operator="lessThan">
      <formula>0</formula>
    </cfRule>
    <cfRule type="cellIs" dxfId="12039" priority="20340" operator="lessThan">
      <formula>0</formula>
    </cfRule>
  </conditionalFormatting>
  <conditionalFormatting sqref="V212:V213">
    <cfRule type="expression" dxfId="12038" priority="20335">
      <formula>$I212=0</formula>
    </cfRule>
    <cfRule type="cellIs" dxfId="12037" priority="20336" operator="lessThan">
      <formula>0</formula>
    </cfRule>
    <cfRule type="cellIs" dxfId="12036" priority="20337" operator="lessThan">
      <formula>0</formula>
    </cfRule>
  </conditionalFormatting>
  <conditionalFormatting sqref="V214:V215">
    <cfRule type="expression" dxfId="12035" priority="20332">
      <formula>$I214=0</formula>
    </cfRule>
    <cfRule type="cellIs" dxfId="12034" priority="20333" operator="lessThan">
      <formula>0</formula>
    </cfRule>
    <cfRule type="cellIs" dxfId="12033" priority="20334" operator="lessThan">
      <formula>0</formula>
    </cfRule>
  </conditionalFormatting>
  <conditionalFormatting sqref="V216:V217">
    <cfRule type="expression" dxfId="12032" priority="20329">
      <formula>$I216=0</formula>
    </cfRule>
    <cfRule type="cellIs" dxfId="12031" priority="20330" operator="lessThan">
      <formula>0</formula>
    </cfRule>
    <cfRule type="cellIs" dxfId="12030" priority="20331" operator="lessThan">
      <formula>0</formula>
    </cfRule>
  </conditionalFormatting>
  <conditionalFormatting sqref="V218:V219">
    <cfRule type="expression" dxfId="12029" priority="20326">
      <formula>$I218=0</formula>
    </cfRule>
    <cfRule type="cellIs" dxfId="12028" priority="20327" operator="lessThan">
      <formula>0</formula>
    </cfRule>
    <cfRule type="cellIs" dxfId="12027" priority="20328" operator="lessThan">
      <formula>0</formula>
    </cfRule>
  </conditionalFormatting>
  <conditionalFormatting sqref="V220:V221">
    <cfRule type="expression" dxfId="12026" priority="20323">
      <formula>$I220=0</formula>
    </cfRule>
    <cfRule type="cellIs" dxfId="12025" priority="20324" operator="lessThan">
      <formula>0</formula>
    </cfRule>
    <cfRule type="cellIs" dxfId="12024" priority="20325" operator="lessThan">
      <formula>0</formula>
    </cfRule>
  </conditionalFormatting>
  <conditionalFormatting sqref="V222:V223">
    <cfRule type="expression" dxfId="12023" priority="20320">
      <formula>$I222=0</formula>
    </cfRule>
    <cfRule type="cellIs" dxfId="12022" priority="20321" operator="lessThan">
      <formula>0</formula>
    </cfRule>
    <cfRule type="cellIs" dxfId="12021" priority="20322" operator="lessThan">
      <formula>0</formula>
    </cfRule>
  </conditionalFormatting>
  <conditionalFormatting sqref="V224:V225">
    <cfRule type="expression" dxfId="12020" priority="20317">
      <formula>$I224=0</formula>
    </cfRule>
    <cfRule type="cellIs" dxfId="12019" priority="20318" operator="lessThan">
      <formula>0</formula>
    </cfRule>
    <cfRule type="cellIs" dxfId="12018" priority="20319" operator="lessThan">
      <formula>0</formula>
    </cfRule>
  </conditionalFormatting>
  <conditionalFormatting sqref="V226:V227">
    <cfRule type="expression" dxfId="12017" priority="20314">
      <formula>$I226=0</formula>
    </cfRule>
    <cfRule type="cellIs" dxfId="12016" priority="20315" operator="lessThan">
      <formula>0</formula>
    </cfRule>
    <cfRule type="cellIs" dxfId="12015" priority="20316" operator="lessThan">
      <formula>0</formula>
    </cfRule>
  </conditionalFormatting>
  <conditionalFormatting sqref="V228:V229">
    <cfRule type="expression" dxfId="12014" priority="20311">
      <formula>$I228=0</formula>
    </cfRule>
    <cfRule type="cellIs" dxfId="12013" priority="20312" operator="lessThan">
      <formula>0</formula>
    </cfRule>
    <cfRule type="cellIs" dxfId="12012" priority="20313" operator="lessThan">
      <formula>0</formula>
    </cfRule>
  </conditionalFormatting>
  <conditionalFormatting sqref="V230:V231">
    <cfRule type="expression" dxfId="12011" priority="20308">
      <formula>$I230=0</formula>
    </cfRule>
    <cfRule type="cellIs" dxfId="12010" priority="20309" operator="lessThan">
      <formula>0</formula>
    </cfRule>
    <cfRule type="cellIs" dxfId="12009" priority="20310" operator="lessThan">
      <formula>0</formula>
    </cfRule>
  </conditionalFormatting>
  <conditionalFormatting sqref="V232:V233">
    <cfRule type="expression" dxfId="12008" priority="20305">
      <formula>$I232=0</formula>
    </cfRule>
    <cfRule type="cellIs" dxfId="12007" priority="20306" operator="lessThan">
      <formula>0</formula>
    </cfRule>
    <cfRule type="cellIs" dxfId="12006" priority="20307" operator="lessThan">
      <formula>0</formula>
    </cfRule>
  </conditionalFormatting>
  <conditionalFormatting sqref="V234:V235">
    <cfRule type="expression" dxfId="12005" priority="20302">
      <formula>$I234=0</formula>
    </cfRule>
    <cfRule type="cellIs" dxfId="12004" priority="20303" operator="lessThan">
      <formula>0</formula>
    </cfRule>
    <cfRule type="cellIs" dxfId="12003" priority="20304" operator="lessThan">
      <formula>0</formula>
    </cfRule>
  </conditionalFormatting>
  <conditionalFormatting sqref="V236:V237">
    <cfRule type="expression" dxfId="12002" priority="20299">
      <formula>$I236=0</formula>
    </cfRule>
    <cfRule type="cellIs" dxfId="12001" priority="20300" operator="lessThan">
      <formula>0</formula>
    </cfRule>
    <cfRule type="cellIs" dxfId="12000" priority="20301" operator="lessThan">
      <formula>0</formula>
    </cfRule>
  </conditionalFormatting>
  <conditionalFormatting sqref="V238:V239">
    <cfRule type="expression" dxfId="11999" priority="20296">
      <formula>$I238=0</formula>
    </cfRule>
    <cfRule type="cellIs" dxfId="11998" priority="20297" operator="lessThan">
      <formula>0</formula>
    </cfRule>
    <cfRule type="cellIs" dxfId="11997" priority="20298" operator="lessThan">
      <formula>0</formula>
    </cfRule>
  </conditionalFormatting>
  <conditionalFormatting sqref="V240:V241">
    <cfRule type="expression" dxfId="11996" priority="20293">
      <formula>$I240=0</formula>
    </cfRule>
    <cfRule type="cellIs" dxfId="11995" priority="20294" operator="lessThan">
      <formula>0</formula>
    </cfRule>
    <cfRule type="cellIs" dxfId="11994" priority="20295" operator="lessThan">
      <formula>0</formula>
    </cfRule>
  </conditionalFormatting>
  <conditionalFormatting sqref="V242:V243">
    <cfRule type="expression" dxfId="11993" priority="20290">
      <formula>$I242=0</formula>
    </cfRule>
    <cfRule type="cellIs" dxfId="11992" priority="20291" operator="lessThan">
      <formula>0</formula>
    </cfRule>
    <cfRule type="cellIs" dxfId="11991" priority="20292" operator="lessThan">
      <formula>0</formula>
    </cfRule>
  </conditionalFormatting>
  <conditionalFormatting sqref="V244:V245">
    <cfRule type="expression" dxfId="11990" priority="20287">
      <formula>$I244=0</formula>
    </cfRule>
    <cfRule type="cellIs" dxfId="11989" priority="20288" operator="lessThan">
      <formula>0</formula>
    </cfRule>
    <cfRule type="cellIs" dxfId="11988" priority="20289" operator="lessThan">
      <formula>0</formula>
    </cfRule>
  </conditionalFormatting>
  <conditionalFormatting sqref="V246:V247">
    <cfRule type="expression" dxfId="11987" priority="20284">
      <formula>$I246=0</formula>
    </cfRule>
    <cfRule type="cellIs" dxfId="11986" priority="20285" operator="lessThan">
      <formula>0</formula>
    </cfRule>
    <cfRule type="cellIs" dxfId="11985" priority="20286" operator="lessThan">
      <formula>0</formula>
    </cfRule>
  </conditionalFormatting>
  <conditionalFormatting sqref="V248:V249">
    <cfRule type="expression" dxfId="11984" priority="20281">
      <formula>$I248=0</formula>
    </cfRule>
    <cfRule type="cellIs" dxfId="11983" priority="20282" operator="lessThan">
      <formula>0</formula>
    </cfRule>
    <cfRule type="cellIs" dxfId="11982" priority="20283" operator="lessThan">
      <formula>0</formula>
    </cfRule>
  </conditionalFormatting>
  <conditionalFormatting sqref="V250:V251">
    <cfRule type="expression" dxfId="11981" priority="20278">
      <formula>$I250=0</formula>
    </cfRule>
    <cfRule type="cellIs" dxfId="11980" priority="20279" operator="lessThan">
      <formula>0</formula>
    </cfRule>
    <cfRule type="cellIs" dxfId="11979" priority="20280" operator="lessThan">
      <formula>0</formula>
    </cfRule>
  </conditionalFormatting>
  <conditionalFormatting sqref="V252:V253">
    <cfRule type="expression" dxfId="11978" priority="20275">
      <formula>$I252=0</formula>
    </cfRule>
    <cfRule type="cellIs" dxfId="11977" priority="20276" operator="lessThan">
      <formula>0</formula>
    </cfRule>
    <cfRule type="cellIs" dxfId="11976" priority="20277" operator="lessThan">
      <formula>0</formula>
    </cfRule>
  </conditionalFormatting>
  <conditionalFormatting sqref="V254:V255">
    <cfRule type="expression" dxfId="11975" priority="20272">
      <formula>$I254=0</formula>
    </cfRule>
    <cfRule type="cellIs" dxfId="11974" priority="20273" operator="lessThan">
      <formula>0</formula>
    </cfRule>
    <cfRule type="cellIs" dxfId="11973" priority="20274" operator="lessThan">
      <formula>0</formula>
    </cfRule>
  </conditionalFormatting>
  <conditionalFormatting sqref="V256:V257">
    <cfRule type="expression" dxfId="11972" priority="20269">
      <formula>$I256=0</formula>
    </cfRule>
    <cfRule type="cellIs" dxfId="11971" priority="20270" operator="lessThan">
      <formula>0</formula>
    </cfRule>
    <cfRule type="cellIs" dxfId="11970" priority="20271" operator="lessThan">
      <formula>0</formula>
    </cfRule>
  </conditionalFormatting>
  <conditionalFormatting sqref="V258:V259">
    <cfRule type="expression" dxfId="11969" priority="20266">
      <formula>$I258=0</formula>
    </cfRule>
    <cfRule type="cellIs" dxfId="11968" priority="20267" operator="lessThan">
      <formula>0</formula>
    </cfRule>
    <cfRule type="cellIs" dxfId="11967" priority="20268" operator="lessThan">
      <formula>0</formula>
    </cfRule>
  </conditionalFormatting>
  <conditionalFormatting sqref="V260:V261">
    <cfRule type="expression" dxfId="11966" priority="20263">
      <formula>$I260=0</formula>
    </cfRule>
    <cfRule type="cellIs" dxfId="11965" priority="20264" operator="lessThan">
      <formula>0</formula>
    </cfRule>
    <cfRule type="cellIs" dxfId="11964" priority="20265" operator="lessThan">
      <formula>0</formula>
    </cfRule>
  </conditionalFormatting>
  <conditionalFormatting sqref="V262:V263">
    <cfRule type="expression" dxfId="11963" priority="20260">
      <formula>$I262=0</formula>
    </cfRule>
    <cfRule type="cellIs" dxfId="11962" priority="20261" operator="lessThan">
      <formula>0</formula>
    </cfRule>
    <cfRule type="cellIs" dxfId="11961" priority="20262" operator="lessThan">
      <formula>0</formula>
    </cfRule>
  </conditionalFormatting>
  <conditionalFormatting sqref="V264:V265">
    <cfRule type="expression" dxfId="11960" priority="20257">
      <formula>$I264=0</formula>
    </cfRule>
    <cfRule type="cellIs" dxfId="11959" priority="20258" operator="lessThan">
      <formula>0</formula>
    </cfRule>
    <cfRule type="cellIs" dxfId="11958" priority="20259" operator="lessThan">
      <formula>0</formula>
    </cfRule>
  </conditionalFormatting>
  <conditionalFormatting sqref="V266:V267">
    <cfRule type="expression" dxfId="11957" priority="20254">
      <formula>$I266=0</formula>
    </cfRule>
    <cfRule type="cellIs" dxfId="11956" priority="20255" operator="lessThan">
      <formula>0</formula>
    </cfRule>
    <cfRule type="cellIs" dxfId="11955" priority="20256" operator="lessThan">
      <formula>0</formula>
    </cfRule>
  </conditionalFormatting>
  <conditionalFormatting sqref="V268:V269">
    <cfRule type="expression" dxfId="11954" priority="20251">
      <formula>$I268=0</formula>
    </cfRule>
    <cfRule type="cellIs" dxfId="11953" priority="20252" operator="lessThan">
      <formula>0</formula>
    </cfRule>
    <cfRule type="cellIs" dxfId="11952" priority="20253" operator="lessThan">
      <formula>0</formula>
    </cfRule>
  </conditionalFormatting>
  <conditionalFormatting sqref="V270:V271">
    <cfRule type="expression" dxfId="11951" priority="20248">
      <formula>$I270=0</formula>
    </cfRule>
    <cfRule type="cellIs" dxfId="11950" priority="20249" operator="lessThan">
      <formula>0</formula>
    </cfRule>
    <cfRule type="cellIs" dxfId="11949" priority="20250" operator="lessThan">
      <formula>0</formula>
    </cfRule>
  </conditionalFormatting>
  <conditionalFormatting sqref="V272:V273">
    <cfRule type="expression" dxfId="11948" priority="20245">
      <formula>$I272=0</formula>
    </cfRule>
    <cfRule type="cellIs" dxfId="11947" priority="20246" operator="lessThan">
      <formula>0</formula>
    </cfRule>
    <cfRule type="cellIs" dxfId="11946" priority="20247" operator="lessThan">
      <formula>0</formula>
    </cfRule>
  </conditionalFormatting>
  <conditionalFormatting sqref="V274:V275">
    <cfRule type="expression" dxfId="11945" priority="20242">
      <formula>$I274=0</formula>
    </cfRule>
    <cfRule type="cellIs" dxfId="11944" priority="20243" operator="lessThan">
      <formula>0</formula>
    </cfRule>
    <cfRule type="cellIs" dxfId="11943" priority="20244" operator="lessThan">
      <formula>0</formula>
    </cfRule>
  </conditionalFormatting>
  <conditionalFormatting sqref="V276:V277">
    <cfRule type="expression" dxfId="11942" priority="20239">
      <formula>$I276=0</formula>
    </cfRule>
    <cfRule type="cellIs" dxfId="11941" priority="20240" operator="lessThan">
      <formula>0</formula>
    </cfRule>
    <cfRule type="cellIs" dxfId="11940" priority="20241" operator="lessThan">
      <formula>0</formula>
    </cfRule>
  </conditionalFormatting>
  <conditionalFormatting sqref="V278:V279">
    <cfRule type="expression" dxfId="11939" priority="20236">
      <formula>$I278=0</formula>
    </cfRule>
    <cfRule type="cellIs" dxfId="11938" priority="20237" operator="lessThan">
      <formula>0</formula>
    </cfRule>
    <cfRule type="cellIs" dxfId="11937" priority="20238" operator="lessThan">
      <formula>0</formula>
    </cfRule>
  </conditionalFormatting>
  <conditionalFormatting sqref="V280:V281">
    <cfRule type="expression" dxfId="11936" priority="20233">
      <formula>$I280=0</formula>
    </cfRule>
    <cfRule type="cellIs" dxfId="11935" priority="20234" operator="lessThan">
      <formula>0</formula>
    </cfRule>
    <cfRule type="cellIs" dxfId="11934" priority="20235" operator="lessThan">
      <formula>0</formula>
    </cfRule>
  </conditionalFormatting>
  <conditionalFormatting sqref="V282:V283">
    <cfRule type="expression" dxfId="11933" priority="20230">
      <formula>$I282=0</formula>
    </cfRule>
    <cfRule type="cellIs" dxfId="11932" priority="20231" operator="lessThan">
      <formula>0</formula>
    </cfRule>
    <cfRule type="cellIs" dxfId="11931" priority="20232" operator="lessThan">
      <formula>0</formula>
    </cfRule>
  </conditionalFormatting>
  <conditionalFormatting sqref="V284:V285">
    <cfRule type="expression" dxfId="11930" priority="20227">
      <formula>$I284=0</formula>
    </cfRule>
    <cfRule type="cellIs" dxfId="11929" priority="20228" operator="lessThan">
      <formula>0</formula>
    </cfRule>
    <cfRule type="cellIs" dxfId="11928" priority="20229" operator="lessThan">
      <formula>0</formula>
    </cfRule>
  </conditionalFormatting>
  <conditionalFormatting sqref="V286:V287">
    <cfRule type="expression" dxfId="11927" priority="20224">
      <formula>$I286=0</formula>
    </cfRule>
    <cfRule type="cellIs" dxfId="11926" priority="20225" operator="lessThan">
      <formula>0</formula>
    </cfRule>
    <cfRule type="cellIs" dxfId="11925" priority="20226" operator="lessThan">
      <formula>0</formula>
    </cfRule>
  </conditionalFormatting>
  <conditionalFormatting sqref="V288:V289">
    <cfRule type="expression" dxfId="11924" priority="20221">
      <formula>$I288=0</formula>
    </cfRule>
    <cfRule type="cellIs" dxfId="11923" priority="20222" operator="lessThan">
      <formula>0</formula>
    </cfRule>
    <cfRule type="cellIs" dxfId="11922" priority="20223" operator="lessThan">
      <formula>0</formula>
    </cfRule>
  </conditionalFormatting>
  <conditionalFormatting sqref="V290:V291">
    <cfRule type="expression" dxfId="11921" priority="20218">
      <formula>$I290=0</formula>
    </cfRule>
    <cfRule type="cellIs" dxfId="11920" priority="20219" operator="lessThan">
      <formula>0</formula>
    </cfRule>
    <cfRule type="cellIs" dxfId="11919" priority="20220" operator="lessThan">
      <formula>0</formula>
    </cfRule>
  </conditionalFormatting>
  <conditionalFormatting sqref="V292:V293">
    <cfRule type="expression" dxfId="11918" priority="20215">
      <formula>$I292=0</formula>
    </cfRule>
    <cfRule type="cellIs" dxfId="11917" priority="20216" operator="lessThan">
      <formula>0</formula>
    </cfRule>
    <cfRule type="cellIs" dxfId="11916" priority="20217" operator="lessThan">
      <formula>0</formula>
    </cfRule>
  </conditionalFormatting>
  <conditionalFormatting sqref="V294:V295">
    <cfRule type="expression" dxfId="11915" priority="20212">
      <formula>$I294=0</formula>
    </cfRule>
    <cfRule type="cellIs" dxfId="11914" priority="20213" operator="lessThan">
      <formula>0</formula>
    </cfRule>
    <cfRule type="cellIs" dxfId="11913" priority="20214" operator="lessThan">
      <formula>0</formula>
    </cfRule>
  </conditionalFormatting>
  <conditionalFormatting sqref="V296:V297">
    <cfRule type="expression" dxfId="11912" priority="20209">
      <formula>$I296=0</formula>
    </cfRule>
    <cfRule type="cellIs" dxfId="11911" priority="20210" operator="lessThan">
      <formula>0</formula>
    </cfRule>
    <cfRule type="cellIs" dxfId="11910" priority="20211" operator="lessThan">
      <formula>0</formula>
    </cfRule>
  </conditionalFormatting>
  <conditionalFormatting sqref="V298:V299">
    <cfRule type="expression" dxfId="11909" priority="20206">
      <formula>$I298=0</formula>
    </cfRule>
    <cfRule type="cellIs" dxfId="11908" priority="20207" operator="lessThan">
      <formula>0</formula>
    </cfRule>
    <cfRule type="cellIs" dxfId="11907" priority="20208" operator="lessThan">
      <formula>0</formula>
    </cfRule>
  </conditionalFormatting>
  <conditionalFormatting sqref="V300:V301">
    <cfRule type="expression" dxfId="11906" priority="20203">
      <formula>$I300=0</formula>
    </cfRule>
    <cfRule type="cellIs" dxfId="11905" priority="20204" operator="lessThan">
      <formula>0</formula>
    </cfRule>
    <cfRule type="cellIs" dxfId="11904" priority="20205" operator="lessThan">
      <formula>0</formula>
    </cfRule>
  </conditionalFormatting>
  <conditionalFormatting sqref="V302:V303">
    <cfRule type="expression" dxfId="11903" priority="20200">
      <formula>$I302=0</formula>
    </cfRule>
    <cfRule type="cellIs" dxfId="11902" priority="20201" operator="lessThan">
      <formula>0</formula>
    </cfRule>
    <cfRule type="cellIs" dxfId="11901" priority="20202" operator="lessThan">
      <formula>0</formula>
    </cfRule>
  </conditionalFormatting>
  <conditionalFormatting sqref="V304:V305">
    <cfRule type="expression" dxfId="11900" priority="20197">
      <formula>$I304=0</formula>
    </cfRule>
    <cfRule type="cellIs" dxfId="11899" priority="20198" operator="lessThan">
      <formula>0</formula>
    </cfRule>
    <cfRule type="cellIs" dxfId="11898" priority="20199" operator="lessThan">
      <formula>0</formula>
    </cfRule>
  </conditionalFormatting>
  <conditionalFormatting sqref="V306:V307">
    <cfRule type="expression" dxfId="11897" priority="20194">
      <formula>$I306=0</formula>
    </cfRule>
    <cfRule type="cellIs" dxfId="11896" priority="20195" operator="lessThan">
      <formula>0</formula>
    </cfRule>
    <cfRule type="cellIs" dxfId="11895" priority="20196" operator="lessThan">
      <formula>0</formula>
    </cfRule>
  </conditionalFormatting>
  <conditionalFormatting sqref="V308:V309">
    <cfRule type="expression" dxfId="11894" priority="20191">
      <formula>$I308=0</formula>
    </cfRule>
    <cfRule type="cellIs" dxfId="11893" priority="20192" operator="lessThan">
      <formula>0</formula>
    </cfRule>
    <cfRule type="cellIs" dxfId="11892" priority="20193" operator="lessThan">
      <formula>0</formula>
    </cfRule>
  </conditionalFormatting>
  <conditionalFormatting sqref="V310:V311">
    <cfRule type="expression" dxfId="11891" priority="20188">
      <formula>$I310=0</formula>
    </cfRule>
    <cfRule type="cellIs" dxfId="11890" priority="20189" operator="lessThan">
      <formula>0</formula>
    </cfRule>
    <cfRule type="cellIs" dxfId="11889" priority="20190" operator="lessThan">
      <formula>0</formula>
    </cfRule>
  </conditionalFormatting>
  <conditionalFormatting sqref="V312:V313">
    <cfRule type="expression" dxfId="11888" priority="20185">
      <formula>$I312=0</formula>
    </cfRule>
    <cfRule type="cellIs" dxfId="11887" priority="20186" operator="lessThan">
      <formula>0</formula>
    </cfRule>
    <cfRule type="cellIs" dxfId="11886" priority="20187" operator="lessThan">
      <formula>0</formula>
    </cfRule>
  </conditionalFormatting>
  <conditionalFormatting sqref="V314:V315">
    <cfRule type="expression" dxfId="11885" priority="20182">
      <formula>$I314=0</formula>
    </cfRule>
    <cfRule type="cellIs" dxfId="11884" priority="20183" operator="lessThan">
      <formula>0</formula>
    </cfRule>
    <cfRule type="cellIs" dxfId="11883" priority="20184" operator="lessThan">
      <formula>0</formula>
    </cfRule>
  </conditionalFormatting>
  <conditionalFormatting sqref="V316:V317">
    <cfRule type="expression" dxfId="11882" priority="20179">
      <formula>$I316=0</formula>
    </cfRule>
    <cfRule type="cellIs" dxfId="11881" priority="20180" operator="lessThan">
      <formula>0</formula>
    </cfRule>
    <cfRule type="cellIs" dxfId="11880" priority="20181" operator="lessThan">
      <formula>0</formula>
    </cfRule>
  </conditionalFormatting>
  <conditionalFormatting sqref="V318:V319">
    <cfRule type="expression" dxfId="11879" priority="20176">
      <formula>$I318=0</formula>
    </cfRule>
    <cfRule type="cellIs" dxfId="11878" priority="20177" operator="lessThan">
      <formula>0</formula>
    </cfRule>
    <cfRule type="cellIs" dxfId="11877" priority="20178" operator="lessThan">
      <formula>0</formula>
    </cfRule>
  </conditionalFormatting>
  <conditionalFormatting sqref="V320:V321">
    <cfRule type="expression" dxfId="11876" priority="20173">
      <formula>$I320=0</formula>
    </cfRule>
    <cfRule type="cellIs" dxfId="11875" priority="20174" operator="lessThan">
      <formula>0</formula>
    </cfRule>
    <cfRule type="cellIs" dxfId="11874" priority="20175" operator="lessThan">
      <formula>0</formula>
    </cfRule>
  </conditionalFormatting>
  <conditionalFormatting sqref="V322:V323">
    <cfRule type="expression" dxfId="11873" priority="20170">
      <formula>$I322=0</formula>
    </cfRule>
    <cfRule type="cellIs" dxfId="11872" priority="20171" operator="lessThan">
      <formula>0</formula>
    </cfRule>
    <cfRule type="cellIs" dxfId="11871" priority="20172" operator="lessThan">
      <formula>0</formula>
    </cfRule>
  </conditionalFormatting>
  <conditionalFormatting sqref="V324:V325">
    <cfRule type="expression" dxfId="11870" priority="20167">
      <formula>$I324=0</formula>
    </cfRule>
    <cfRule type="cellIs" dxfId="11869" priority="20168" operator="lessThan">
      <formula>0</formula>
    </cfRule>
    <cfRule type="cellIs" dxfId="11868" priority="20169" operator="lessThan">
      <formula>0</formula>
    </cfRule>
  </conditionalFormatting>
  <conditionalFormatting sqref="V326:V327">
    <cfRule type="expression" dxfId="11867" priority="20164">
      <formula>$I326=0</formula>
    </cfRule>
    <cfRule type="cellIs" dxfId="11866" priority="20165" operator="lessThan">
      <formula>0</formula>
    </cfRule>
    <cfRule type="cellIs" dxfId="11865" priority="20166" operator="lessThan">
      <formula>0</formula>
    </cfRule>
  </conditionalFormatting>
  <conditionalFormatting sqref="V328:V329">
    <cfRule type="expression" dxfId="11864" priority="20161">
      <formula>$I328=0</formula>
    </cfRule>
    <cfRule type="cellIs" dxfId="11863" priority="20162" operator="lessThan">
      <formula>0</formula>
    </cfRule>
    <cfRule type="cellIs" dxfId="11862" priority="20163" operator="lessThan">
      <formula>0</formula>
    </cfRule>
  </conditionalFormatting>
  <conditionalFormatting sqref="V330:V331">
    <cfRule type="expression" dxfId="11861" priority="20158">
      <formula>$I330=0</formula>
    </cfRule>
    <cfRule type="cellIs" dxfId="11860" priority="20159" operator="lessThan">
      <formula>0</formula>
    </cfRule>
    <cfRule type="cellIs" dxfId="11859" priority="20160" operator="lessThan">
      <formula>0</formula>
    </cfRule>
  </conditionalFormatting>
  <conditionalFormatting sqref="V332:V333">
    <cfRule type="expression" dxfId="11858" priority="20155">
      <formula>$I332=0</formula>
    </cfRule>
    <cfRule type="cellIs" dxfId="11857" priority="20156" operator="lessThan">
      <formula>0</formula>
    </cfRule>
    <cfRule type="cellIs" dxfId="11856" priority="20157" operator="lessThan">
      <formula>0</formula>
    </cfRule>
  </conditionalFormatting>
  <conditionalFormatting sqref="V334:V335">
    <cfRule type="expression" dxfId="11855" priority="20152">
      <formula>$I334=0</formula>
    </cfRule>
    <cfRule type="cellIs" dxfId="11854" priority="20153" operator="lessThan">
      <formula>0</formula>
    </cfRule>
    <cfRule type="cellIs" dxfId="11853" priority="20154" operator="lessThan">
      <formula>0</formula>
    </cfRule>
  </conditionalFormatting>
  <conditionalFormatting sqref="V336:V337">
    <cfRule type="expression" dxfId="11852" priority="20149">
      <formula>$I336=0</formula>
    </cfRule>
    <cfRule type="cellIs" dxfId="11851" priority="20150" operator="lessThan">
      <formula>0</formula>
    </cfRule>
    <cfRule type="cellIs" dxfId="11850" priority="20151" operator="lessThan">
      <formula>0</formula>
    </cfRule>
  </conditionalFormatting>
  <conditionalFormatting sqref="V338:V339">
    <cfRule type="expression" dxfId="11849" priority="20146">
      <formula>$I338=0</formula>
    </cfRule>
    <cfRule type="cellIs" dxfId="11848" priority="20147" operator="lessThan">
      <formula>0</formula>
    </cfRule>
    <cfRule type="cellIs" dxfId="11847" priority="20148" operator="lessThan">
      <formula>0</formula>
    </cfRule>
  </conditionalFormatting>
  <conditionalFormatting sqref="V340:V341">
    <cfRule type="expression" dxfId="11846" priority="20143">
      <formula>$I340=0</formula>
    </cfRule>
    <cfRule type="cellIs" dxfId="11845" priority="20144" operator="lessThan">
      <formula>0</formula>
    </cfRule>
    <cfRule type="cellIs" dxfId="11844" priority="20145" operator="lessThan">
      <formula>0</formula>
    </cfRule>
  </conditionalFormatting>
  <conditionalFormatting sqref="V342:V343">
    <cfRule type="expression" dxfId="11843" priority="20140">
      <formula>$I342=0</formula>
    </cfRule>
    <cfRule type="cellIs" dxfId="11842" priority="20141" operator="lessThan">
      <formula>0</formula>
    </cfRule>
    <cfRule type="cellIs" dxfId="11841" priority="20142" operator="lessThan">
      <formula>0</formula>
    </cfRule>
  </conditionalFormatting>
  <conditionalFormatting sqref="V344:V345">
    <cfRule type="expression" dxfId="11840" priority="20137">
      <formula>$I344=0</formula>
    </cfRule>
    <cfRule type="cellIs" dxfId="11839" priority="20138" operator="lessThan">
      <formula>0</formula>
    </cfRule>
    <cfRule type="cellIs" dxfId="11838" priority="20139" operator="lessThan">
      <formula>0</formula>
    </cfRule>
  </conditionalFormatting>
  <conditionalFormatting sqref="V346:V347">
    <cfRule type="expression" dxfId="11837" priority="20134">
      <formula>$I346=0</formula>
    </cfRule>
    <cfRule type="cellIs" dxfId="11836" priority="20135" operator="lessThan">
      <formula>0</formula>
    </cfRule>
    <cfRule type="cellIs" dxfId="11835" priority="20136" operator="lessThan">
      <formula>0</formula>
    </cfRule>
  </conditionalFormatting>
  <conditionalFormatting sqref="V348:V349">
    <cfRule type="expression" dxfId="11834" priority="20131">
      <formula>$I348=0</formula>
    </cfRule>
    <cfRule type="cellIs" dxfId="11833" priority="20132" operator="lessThan">
      <formula>0</formula>
    </cfRule>
    <cfRule type="cellIs" dxfId="11832" priority="20133" operator="lessThan">
      <formula>0</formula>
    </cfRule>
  </conditionalFormatting>
  <conditionalFormatting sqref="V350:V351">
    <cfRule type="expression" dxfId="11831" priority="20128">
      <formula>$I350=0</formula>
    </cfRule>
    <cfRule type="cellIs" dxfId="11830" priority="20129" operator="lessThan">
      <formula>0</formula>
    </cfRule>
    <cfRule type="cellIs" dxfId="11829" priority="20130" operator="lessThan">
      <formula>0</formula>
    </cfRule>
  </conditionalFormatting>
  <conditionalFormatting sqref="V352:V353">
    <cfRule type="expression" dxfId="11828" priority="20125">
      <formula>$I352=0</formula>
    </cfRule>
    <cfRule type="cellIs" dxfId="11827" priority="20126" operator="lessThan">
      <formula>0</formula>
    </cfRule>
    <cfRule type="cellIs" dxfId="11826" priority="20127" operator="lessThan">
      <formula>0</formula>
    </cfRule>
  </conditionalFormatting>
  <conditionalFormatting sqref="V354:V355">
    <cfRule type="expression" dxfId="11825" priority="20122">
      <formula>$I354=0</formula>
    </cfRule>
    <cfRule type="cellIs" dxfId="11824" priority="20123" operator="lessThan">
      <formula>0</formula>
    </cfRule>
    <cfRule type="cellIs" dxfId="11823" priority="20124" operator="lessThan">
      <formula>0</formula>
    </cfRule>
  </conditionalFormatting>
  <conditionalFormatting sqref="V356:V357">
    <cfRule type="expression" dxfId="11822" priority="20119">
      <formula>$I356=0</formula>
    </cfRule>
    <cfRule type="cellIs" dxfId="11821" priority="20120" operator="lessThan">
      <formula>0</formula>
    </cfRule>
    <cfRule type="cellIs" dxfId="11820" priority="20121" operator="lessThan">
      <formula>0</formula>
    </cfRule>
  </conditionalFormatting>
  <conditionalFormatting sqref="V358:V359">
    <cfRule type="expression" dxfId="11819" priority="20116">
      <formula>$I358=0</formula>
    </cfRule>
    <cfRule type="cellIs" dxfId="11818" priority="20117" operator="lessThan">
      <formula>0</formula>
    </cfRule>
    <cfRule type="cellIs" dxfId="11817" priority="20118" operator="lessThan">
      <formula>0</formula>
    </cfRule>
  </conditionalFormatting>
  <conditionalFormatting sqref="V360:V361">
    <cfRule type="expression" dxfId="11816" priority="20113">
      <formula>$I360=0</formula>
    </cfRule>
    <cfRule type="cellIs" dxfId="11815" priority="20114" operator="lessThan">
      <formula>0</formula>
    </cfRule>
    <cfRule type="cellIs" dxfId="11814" priority="20115" operator="lessThan">
      <formula>0</formula>
    </cfRule>
  </conditionalFormatting>
  <conditionalFormatting sqref="V362:V363">
    <cfRule type="expression" dxfId="11813" priority="20110">
      <formula>$I362=0</formula>
    </cfRule>
    <cfRule type="cellIs" dxfId="11812" priority="20111" operator="lessThan">
      <formula>0</formula>
    </cfRule>
    <cfRule type="cellIs" dxfId="11811" priority="20112" operator="lessThan">
      <formula>0</formula>
    </cfRule>
  </conditionalFormatting>
  <conditionalFormatting sqref="V364:V365">
    <cfRule type="expression" dxfId="11810" priority="20107">
      <formula>$I364=0</formula>
    </cfRule>
    <cfRule type="cellIs" dxfId="11809" priority="20108" operator="lessThan">
      <formula>0</formula>
    </cfRule>
    <cfRule type="cellIs" dxfId="11808" priority="20109" operator="lessThan">
      <formula>0</formula>
    </cfRule>
  </conditionalFormatting>
  <conditionalFormatting sqref="V366:V367">
    <cfRule type="expression" dxfId="11807" priority="20104">
      <formula>$I366=0</formula>
    </cfRule>
    <cfRule type="cellIs" dxfId="11806" priority="20105" operator="lessThan">
      <formula>0</formula>
    </cfRule>
    <cfRule type="cellIs" dxfId="11805" priority="20106" operator="lessThan">
      <formula>0</formula>
    </cfRule>
  </conditionalFormatting>
  <conditionalFormatting sqref="V368:V369">
    <cfRule type="expression" dxfId="11804" priority="20101">
      <formula>$I368=0</formula>
    </cfRule>
    <cfRule type="cellIs" dxfId="11803" priority="20102" operator="lessThan">
      <formula>0</formula>
    </cfRule>
    <cfRule type="cellIs" dxfId="11802" priority="20103" operator="lessThan">
      <formula>0</formula>
    </cfRule>
  </conditionalFormatting>
  <conditionalFormatting sqref="V370:V371">
    <cfRule type="expression" dxfId="11801" priority="20098">
      <formula>$I370=0</formula>
    </cfRule>
    <cfRule type="cellIs" dxfId="11800" priority="20099" operator="lessThan">
      <formula>0</formula>
    </cfRule>
    <cfRule type="cellIs" dxfId="11799" priority="20100" operator="lessThan">
      <formula>0</formula>
    </cfRule>
  </conditionalFormatting>
  <conditionalFormatting sqref="V372:V373">
    <cfRule type="expression" dxfId="11798" priority="20095">
      <formula>$I372=0</formula>
    </cfRule>
    <cfRule type="cellIs" dxfId="11797" priority="20096" operator="lessThan">
      <formula>0</formula>
    </cfRule>
    <cfRule type="cellIs" dxfId="11796" priority="20097" operator="lessThan">
      <formula>0</formula>
    </cfRule>
  </conditionalFormatting>
  <conditionalFormatting sqref="V374:V375">
    <cfRule type="expression" dxfId="11795" priority="20092">
      <formula>$I374=0</formula>
    </cfRule>
    <cfRule type="cellIs" dxfId="11794" priority="20093" operator="lessThan">
      <formula>0</formula>
    </cfRule>
    <cfRule type="cellIs" dxfId="11793" priority="20094" operator="lessThan">
      <formula>0</formula>
    </cfRule>
  </conditionalFormatting>
  <conditionalFormatting sqref="V376:V377">
    <cfRule type="expression" dxfId="11792" priority="20089">
      <formula>$I376=0</formula>
    </cfRule>
    <cfRule type="cellIs" dxfId="11791" priority="20090" operator="lessThan">
      <formula>0</formula>
    </cfRule>
    <cfRule type="cellIs" dxfId="11790" priority="20091" operator="lessThan">
      <formula>0</formula>
    </cfRule>
  </conditionalFormatting>
  <conditionalFormatting sqref="V378:V379">
    <cfRule type="expression" dxfId="11789" priority="20086">
      <formula>$I378=0</formula>
    </cfRule>
    <cfRule type="cellIs" dxfId="11788" priority="20087" operator="lessThan">
      <formula>0</formula>
    </cfRule>
    <cfRule type="cellIs" dxfId="11787" priority="20088" operator="lessThan">
      <formula>0</formula>
    </cfRule>
  </conditionalFormatting>
  <conditionalFormatting sqref="V380:V381">
    <cfRule type="expression" dxfId="11786" priority="20083">
      <formula>$I380=0</formula>
    </cfRule>
    <cfRule type="cellIs" dxfId="11785" priority="20084" operator="lessThan">
      <formula>0</formula>
    </cfRule>
    <cfRule type="cellIs" dxfId="11784" priority="20085" operator="lessThan">
      <formula>0</formula>
    </cfRule>
  </conditionalFormatting>
  <conditionalFormatting sqref="V382:V383">
    <cfRule type="expression" dxfId="11783" priority="20080">
      <formula>$I382=0</formula>
    </cfRule>
    <cfRule type="cellIs" dxfId="11782" priority="20081" operator="lessThan">
      <formula>0</formula>
    </cfRule>
    <cfRule type="cellIs" dxfId="11781" priority="20082" operator="lessThan">
      <formula>0</formula>
    </cfRule>
  </conditionalFormatting>
  <conditionalFormatting sqref="V384:V385">
    <cfRule type="expression" dxfId="11780" priority="20077">
      <formula>$I384=0</formula>
    </cfRule>
    <cfRule type="cellIs" dxfId="11779" priority="20078" operator="lessThan">
      <formula>0</formula>
    </cfRule>
    <cfRule type="cellIs" dxfId="11778" priority="20079" operator="lessThan">
      <formula>0</formula>
    </cfRule>
  </conditionalFormatting>
  <conditionalFormatting sqref="V386:V387">
    <cfRule type="expression" dxfId="11777" priority="20074">
      <formula>$I386=0</formula>
    </cfRule>
    <cfRule type="cellIs" dxfId="11776" priority="20075" operator="lessThan">
      <formula>0</formula>
    </cfRule>
    <cfRule type="cellIs" dxfId="11775" priority="20076" operator="lessThan">
      <formula>0</formula>
    </cfRule>
  </conditionalFormatting>
  <conditionalFormatting sqref="V388:V389">
    <cfRule type="expression" dxfId="11774" priority="20071">
      <formula>$I388=0</formula>
    </cfRule>
    <cfRule type="cellIs" dxfId="11773" priority="20072" operator="lessThan">
      <formula>0</formula>
    </cfRule>
    <cfRule type="cellIs" dxfId="11772" priority="20073" operator="lessThan">
      <formula>0</formula>
    </cfRule>
  </conditionalFormatting>
  <conditionalFormatting sqref="V390:V391">
    <cfRule type="expression" dxfId="11771" priority="20068">
      <formula>$I390=0</formula>
    </cfRule>
    <cfRule type="cellIs" dxfId="11770" priority="20069" operator="lessThan">
      <formula>0</formula>
    </cfRule>
    <cfRule type="cellIs" dxfId="11769" priority="20070" operator="lessThan">
      <formula>0</formula>
    </cfRule>
  </conditionalFormatting>
  <conditionalFormatting sqref="V394:V1921">
    <cfRule type="expression" dxfId="11768" priority="20065">
      <formula>$I394=0</formula>
    </cfRule>
    <cfRule type="cellIs" dxfId="11767" priority="20066" operator="lessThan">
      <formula>0</formula>
    </cfRule>
    <cfRule type="cellIs" dxfId="11766" priority="20067" operator="lessThan">
      <formula>0</formula>
    </cfRule>
  </conditionalFormatting>
  <conditionalFormatting sqref="B2:D4">
    <cfRule type="expression" dxfId="11765" priority="20060">
      <formula>$I2=0</formula>
    </cfRule>
  </conditionalFormatting>
  <conditionalFormatting sqref="C2:D4">
    <cfRule type="cellIs" dxfId="11764" priority="20058" operator="lessThan">
      <formula>0</formula>
    </cfRule>
    <cfRule type="cellIs" dxfId="11763" priority="20059" operator="lessThan">
      <formula>0</formula>
    </cfRule>
  </conditionalFormatting>
  <conditionalFormatting sqref="E2:F4">
    <cfRule type="expression" dxfId="11762" priority="20057">
      <formula>$I2=0</formula>
    </cfRule>
  </conditionalFormatting>
  <conditionalFormatting sqref="F2:F4">
    <cfRule type="cellIs" dxfId="11761" priority="20055" operator="lessThan">
      <formula>0</formula>
    </cfRule>
    <cfRule type="cellIs" dxfId="11760" priority="20056" operator="lessThan">
      <formula>0</formula>
    </cfRule>
  </conditionalFormatting>
  <conditionalFormatting sqref="G2:I4">
    <cfRule type="expression" dxfId="11759" priority="20054">
      <formula>$I2=0</formula>
    </cfRule>
  </conditionalFormatting>
  <conditionalFormatting sqref="H2:I4">
    <cfRule type="cellIs" dxfId="11758" priority="20052" operator="lessThan">
      <formula>0</formula>
    </cfRule>
    <cfRule type="cellIs" dxfId="11757" priority="20053" operator="lessThan">
      <formula>0</formula>
    </cfRule>
  </conditionalFormatting>
  <conditionalFormatting sqref="J2:J4">
    <cfRule type="expression" dxfId="11756" priority="20051">
      <formula>$I2=0</formula>
    </cfRule>
  </conditionalFormatting>
  <conditionalFormatting sqref="K2:K4">
    <cfRule type="expression" dxfId="11755" priority="20048">
      <formula>$I2=0</formula>
    </cfRule>
  </conditionalFormatting>
  <conditionalFormatting sqref="L2:N4">
    <cfRule type="expression" dxfId="11754" priority="20045">
      <formula>$I2=0</formula>
    </cfRule>
  </conditionalFormatting>
  <conditionalFormatting sqref="M2:N4">
    <cfRule type="cellIs" dxfId="11753" priority="20043" operator="lessThan">
      <formula>0</formula>
    </cfRule>
    <cfRule type="cellIs" dxfId="11752" priority="20044" operator="lessThan">
      <formula>0</formula>
    </cfRule>
  </conditionalFormatting>
  <conditionalFormatting sqref="O2:Q4">
    <cfRule type="expression" dxfId="11751" priority="20042">
      <formula>$I2=0</formula>
    </cfRule>
  </conditionalFormatting>
  <conditionalFormatting sqref="P2:Q4">
    <cfRule type="cellIs" dxfId="11750" priority="20040" operator="lessThan">
      <formula>0</formula>
    </cfRule>
    <cfRule type="cellIs" dxfId="11749" priority="20041" operator="lessThan">
      <formula>0</formula>
    </cfRule>
  </conditionalFormatting>
  <conditionalFormatting sqref="R2:T4">
    <cfRule type="expression" dxfId="11748" priority="20039">
      <formula>$I2=0</formula>
    </cfRule>
  </conditionalFormatting>
  <conditionalFormatting sqref="S2:T4">
    <cfRule type="cellIs" dxfId="11747" priority="20037" operator="lessThan">
      <formula>0</formula>
    </cfRule>
    <cfRule type="cellIs" dxfId="11746" priority="20038" operator="lessThan">
      <formula>0</formula>
    </cfRule>
  </conditionalFormatting>
  <conditionalFormatting sqref="U2:V4">
    <cfRule type="expression" dxfId="11745" priority="20036">
      <formula>$I2=0</formula>
    </cfRule>
  </conditionalFormatting>
  <conditionalFormatting sqref="V2:V4">
    <cfRule type="cellIs" dxfId="11744" priority="20034" operator="lessThan">
      <formula>0</formula>
    </cfRule>
    <cfRule type="cellIs" dxfId="11743" priority="20035" operator="lessThan">
      <formula>0</formula>
    </cfRule>
  </conditionalFormatting>
  <conditionalFormatting sqref="B5:D7">
    <cfRule type="expression" dxfId="11742" priority="20030">
      <formula>$I5=0</formula>
    </cfRule>
  </conditionalFormatting>
  <conditionalFormatting sqref="C5:D7">
    <cfRule type="cellIs" dxfId="11741" priority="20028" operator="lessThan">
      <formula>0</formula>
    </cfRule>
    <cfRule type="cellIs" dxfId="11740" priority="20029" operator="lessThan">
      <formula>0</formula>
    </cfRule>
  </conditionalFormatting>
  <conditionalFormatting sqref="E5:F7">
    <cfRule type="expression" dxfId="11739" priority="20027">
      <formula>$I5=0</formula>
    </cfRule>
  </conditionalFormatting>
  <conditionalFormatting sqref="F5:F7">
    <cfRule type="cellIs" dxfId="11738" priority="20025" operator="lessThan">
      <formula>0</formula>
    </cfRule>
    <cfRule type="cellIs" dxfId="11737" priority="20026" operator="lessThan">
      <formula>0</formula>
    </cfRule>
  </conditionalFormatting>
  <conditionalFormatting sqref="G5:I7">
    <cfRule type="expression" dxfId="11736" priority="20024">
      <formula>$I5=0</formula>
    </cfRule>
  </conditionalFormatting>
  <conditionalFormatting sqref="H5:I7">
    <cfRule type="cellIs" dxfId="11735" priority="20022" operator="lessThan">
      <formula>0</formula>
    </cfRule>
    <cfRule type="cellIs" dxfId="11734" priority="20023" operator="lessThan">
      <formula>0</formula>
    </cfRule>
  </conditionalFormatting>
  <conditionalFormatting sqref="J5:J7">
    <cfRule type="expression" dxfId="11733" priority="20021">
      <formula>$I5=0</formula>
    </cfRule>
  </conditionalFormatting>
  <conditionalFormatting sqref="K5:K7">
    <cfRule type="expression" dxfId="11732" priority="20018">
      <formula>$I5=0</formula>
    </cfRule>
  </conditionalFormatting>
  <conditionalFormatting sqref="L5:N7">
    <cfRule type="expression" dxfId="11731" priority="20015">
      <formula>$I5=0</formula>
    </cfRule>
  </conditionalFormatting>
  <conditionalFormatting sqref="M5:N7">
    <cfRule type="cellIs" dxfId="11730" priority="20013" operator="lessThan">
      <formula>0</formula>
    </cfRule>
    <cfRule type="cellIs" dxfId="11729" priority="20014" operator="lessThan">
      <formula>0</formula>
    </cfRule>
  </conditionalFormatting>
  <conditionalFormatting sqref="O5:Q7">
    <cfRule type="expression" dxfId="11728" priority="20012">
      <formula>$I5=0</formula>
    </cfRule>
  </conditionalFormatting>
  <conditionalFormatting sqref="P5:Q7">
    <cfRule type="cellIs" dxfId="11727" priority="20010" operator="lessThan">
      <formula>0</formula>
    </cfRule>
    <cfRule type="cellIs" dxfId="11726" priority="20011" operator="lessThan">
      <formula>0</formula>
    </cfRule>
  </conditionalFormatting>
  <conditionalFormatting sqref="R5:T7">
    <cfRule type="expression" dxfId="11725" priority="20009">
      <formula>$I5=0</formula>
    </cfRule>
  </conditionalFormatting>
  <conditionalFormatting sqref="S5:T7">
    <cfRule type="cellIs" dxfId="11724" priority="20007" operator="lessThan">
      <formula>0</formula>
    </cfRule>
    <cfRule type="cellIs" dxfId="11723" priority="20008" operator="lessThan">
      <formula>0</formula>
    </cfRule>
  </conditionalFormatting>
  <conditionalFormatting sqref="U5:V7">
    <cfRule type="expression" dxfId="11722" priority="20006">
      <formula>$I5=0</formula>
    </cfRule>
  </conditionalFormatting>
  <conditionalFormatting sqref="V5:V7">
    <cfRule type="cellIs" dxfId="11721" priority="20004" operator="lessThan">
      <formula>0</formula>
    </cfRule>
    <cfRule type="cellIs" dxfId="11720" priority="20005" operator="lessThan">
      <formula>0</formula>
    </cfRule>
  </conditionalFormatting>
  <conditionalFormatting sqref="B8:D10">
    <cfRule type="expression" dxfId="11719" priority="20000">
      <formula>$I8=0</formula>
    </cfRule>
  </conditionalFormatting>
  <conditionalFormatting sqref="C8:D10">
    <cfRule type="cellIs" dxfId="11718" priority="19998" operator="lessThan">
      <formula>0</formula>
    </cfRule>
    <cfRule type="cellIs" dxfId="11717" priority="19999" operator="lessThan">
      <formula>0</formula>
    </cfRule>
  </conditionalFormatting>
  <conditionalFormatting sqref="E8:F10">
    <cfRule type="expression" dxfId="11716" priority="19997">
      <formula>$I8=0</formula>
    </cfRule>
  </conditionalFormatting>
  <conditionalFormatting sqref="F8:F10">
    <cfRule type="cellIs" dxfId="11715" priority="19995" operator="lessThan">
      <formula>0</formula>
    </cfRule>
    <cfRule type="cellIs" dxfId="11714" priority="19996" operator="lessThan">
      <formula>0</formula>
    </cfRule>
  </conditionalFormatting>
  <conditionalFormatting sqref="G8:I10">
    <cfRule type="expression" dxfId="11713" priority="19994">
      <formula>$I8=0</formula>
    </cfRule>
  </conditionalFormatting>
  <conditionalFormatting sqref="H8:I10">
    <cfRule type="cellIs" dxfId="11712" priority="19992" operator="lessThan">
      <formula>0</formula>
    </cfRule>
    <cfRule type="cellIs" dxfId="11711" priority="19993" operator="lessThan">
      <formula>0</formula>
    </cfRule>
  </conditionalFormatting>
  <conditionalFormatting sqref="J8:J10">
    <cfRule type="expression" dxfId="11710" priority="19991">
      <formula>$I8=0</formula>
    </cfRule>
  </conditionalFormatting>
  <conditionalFormatting sqref="K8:K10">
    <cfRule type="expression" dxfId="11709" priority="19988">
      <formula>$I8=0</formula>
    </cfRule>
  </conditionalFormatting>
  <conditionalFormatting sqref="L8:N10">
    <cfRule type="expression" dxfId="11708" priority="19985">
      <formula>$I8=0</formula>
    </cfRule>
  </conditionalFormatting>
  <conditionalFormatting sqref="M8:N10">
    <cfRule type="cellIs" dxfId="11707" priority="19983" operator="lessThan">
      <formula>0</formula>
    </cfRule>
    <cfRule type="cellIs" dxfId="11706" priority="19984" operator="lessThan">
      <formula>0</formula>
    </cfRule>
  </conditionalFormatting>
  <conditionalFormatting sqref="O8:Q10">
    <cfRule type="expression" dxfId="11705" priority="19982">
      <formula>$I8=0</formula>
    </cfRule>
  </conditionalFormatting>
  <conditionalFormatting sqref="P8:Q10">
    <cfRule type="cellIs" dxfId="11704" priority="19980" operator="lessThan">
      <formula>0</formula>
    </cfRule>
    <cfRule type="cellIs" dxfId="11703" priority="19981" operator="lessThan">
      <formula>0</formula>
    </cfRule>
  </conditionalFormatting>
  <conditionalFormatting sqref="R8:T10">
    <cfRule type="expression" dxfId="11702" priority="19979">
      <formula>$I8=0</formula>
    </cfRule>
  </conditionalFormatting>
  <conditionalFormatting sqref="S8:T10">
    <cfRule type="cellIs" dxfId="11701" priority="19977" operator="lessThan">
      <formula>0</formula>
    </cfRule>
    <cfRule type="cellIs" dxfId="11700" priority="19978" operator="lessThan">
      <formula>0</formula>
    </cfRule>
  </conditionalFormatting>
  <conditionalFormatting sqref="U8:V10">
    <cfRule type="expression" dxfId="11699" priority="19976">
      <formula>$I8=0</formula>
    </cfRule>
  </conditionalFormatting>
  <conditionalFormatting sqref="V8:V10">
    <cfRule type="cellIs" dxfId="11698" priority="19974" operator="lessThan">
      <formula>0</formula>
    </cfRule>
    <cfRule type="cellIs" dxfId="11697" priority="19975" operator="lessThan">
      <formula>0</formula>
    </cfRule>
  </conditionalFormatting>
  <conditionalFormatting sqref="B11:D13">
    <cfRule type="expression" dxfId="11696" priority="19970">
      <formula>$I11=0</formula>
    </cfRule>
  </conditionalFormatting>
  <conditionalFormatting sqref="C11:D13">
    <cfRule type="cellIs" dxfId="11695" priority="19968" operator="lessThan">
      <formula>0</formula>
    </cfRule>
    <cfRule type="cellIs" dxfId="11694" priority="19969" operator="lessThan">
      <formula>0</formula>
    </cfRule>
  </conditionalFormatting>
  <conditionalFormatting sqref="E11:F13">
    <cfRule type="expression" dxfId="11693" priority="19967">
      <formula>$I11=0</formula>
    </cfRule>
  </conditionalFormatting>
  <conditionalFormatting sqref="F11:F13">
    <cfRule type="cellIs" dxfId="11692" priority="19965" operator="lessThan">
      <formula>0</formula>
    </cfRule>
    <cfRule type="cellIs" dxfId="11691" priority="19966" operator="lessThan">
      <formula>0</formula>
    </cfRule>
  </conditionalFormatting>
  <conditionalFormatting sqref="G11:I13">
    <cfRule type="expression" dxfId="11690" priority="19964">
      <formula>$I11=0</formula>
    </cfRule>
  </conditionalFormatting>
  <conditionalFormatting sqref="H11:I13">
    <cfRule type="cellIs" dxfId="11689" priority="19962" operator="lessThan">
      <formula>0</formula>
    </cfRule>
    <cfRule type="cellIs" dxfId="11688" priority="19963" operator="lessThan">
      <formula>0</formula>
    </cfRule>
  </conditionalFormatting>
  <conditionalFormatting sqref="J11:J13">
    <cfRule type="expression" dxfId="11687" priority="19961">
      <formula>$I11=0</formula>
    </cfRule>
  </conditionalFormatting>
  <conditionalFormatting sqref="K11:K13">
    <cfRule type="expression" dxfId="11686" priority="19958">
      <formula>$I11=0</formula>
    </cfRule>
  </conditionalFormatting>
  <conditionalFormatting sqref="L11:N13">
    <cfRule type="expression" dxfId="11685" priority="19955">
      <formula>$I11=0</formula>
    </cfRule>
  </conditionalFormatting>
  <conditionalFormatting sqref="M11:N13">
    <cfRule type="cellIs" dxfId="11684" priority="19953" operator="lessThan">
      <formula>0</formula>
    </cfRule>
    <cfRule type="cellIs" dxfId="11683" priority="19954" operator="lessThan">
      <formula>0</formula>
    </cfRule>
  </conditionalFormatting>
  <conditionalFormatting sqref="O11:Q13">
    <cfRule type="expression" dxfId="11682" priority="19952">
      <formula>$I11=0</formula>
    </cfRule>
  </conditionalFormatting>
  <conditionalFormatting sqref="P11:Q13">
    <cfRule type="cellIs" dxfId="11681" priority="19950" operator="lessThan">
      <formula>0</formula>
    </cfRule>
    <cfRule type="cellIs" dxfId="11680" priority="19951" operator="lessThan">
      <formula>0</formula>
    </cfRule>
  </conditionalFormatting>
  <conditionalFormatting sqref="R11:T13">
    <cfRule type="expression" dxfId="11679" priority="19949">
      <formula>$I11=0</formula>
    </cfRule>
  </conditionalFormatting>
  <conditionalFormatting sqref="S11:T13">
    <cfRule type="cellIs" dxfId="11678" priority="19947" operator="lessThan">
      <formula>0</formula>
    </cfRule>
    <cfRule type="cellIs" dxfId="11677" priority="19948" operator="lessThan">
      <formula>0</formula>
    </cfRule>
  </conditionalFormatting>
  <conditionalFormatting sqref="U11:V13">
    <cfRule type="expression" dxfId="11676" priority="19946">
      <formula>$I11=0</formula>
    </cfRule>
  </conditionalFormatting>
  <conditionalFormatting sqref="V11:V13">
    <cfRule type="cellIs" dxfId="11675" priority="19944" operator="lessThan">
      <formula>0</formula>
    </cfRule>
    <cfRule type="cellIs" dxfId="11674" priority="19945" operator="lessThan">
      <formula>0</formula>
    </cfRule>
  </conditionalFormatting>
  <conditionalFormatting sqref="B14:D16">
    <cfRule type="expression" dxfId="11673" priority="19940">
      <formula>$I14=0</formula>
    </cfRule>
  </conditionalFormatting>
  <conditionalFormatting sqref="C14:D16">
    <cfRule type="cellIs" dxfId="11672" priority="19938" operator="lessThan">
      <formula>0</formula>
    </cfRule>
    <cfRule type="cellIs" dxfId="11671" priority="19939" operator="lessThan">
      <formula>0</formula>
    </cfRule>
  </conditionalFormatting>
  <conditionalFormatting sqref="E14:F16">
    <cfRule type="expression" dxfId="11670" priority="19937">
      <formula>$I14=0</formula>
    </cfRule>
  </conditionalFormatting>
  <conditionalFormatting sqref="F14:F16">
    <cfRule type="cellIs" dxfId="11669" priority="19935" operator="lessThan">
      <formula>0</formula>
    </cfRule>
    <cfRule type="cellIs" dxfId="11668" priority="19936" operator="lessThan">
      <formula>0</formula>
    </cfRule>
  </conditionalFormatting>
  <conditionalFormatting sqref="G14:I16">
    <cfRule type="expression" dxfId="11667" priority="19934">
      <formula>$I14=0</formula>
    </cfRule>
  </conditionalFormatting>
  <conditionalFormatting sqref="H14:I16">
    <cfRule type="cellIs" dxfId="11666" priority="19932" operator="lessThan">
      <formula>0</formula>
    </cfRule>
    <cfRule type="cellIs" dxfId="11665" priority="19933" operator="lessThan">
      <formula>0</formula>
    </cfRule>
  </conditionalFormatting>
  <conditionalFormatting sqref="J14:J16">
    <cfRule type="expression" dxfId="11664" priority="19931">
      <formula>$I14=0</formula>
    </cfRule>
  </conditionalFormatting>
  <conditionalFormatting sqref="K14:K16">
    <cfRule type="expression" dxfId="11663" priority="19928">
      <formula>$I14=0</formula>
    </cfRule>
  </conditionalFormatting>
  <conditionalFormatting sqref="L14:N16">
    <cfRule type="expression" dxfId="11662" priority="19925">
      <formula>$I14=0</formula>
    </cfRule>
  </conditionalFormatting>
  <conditionalFormatting sqref="M14:N16">
    <cfRule type="cellIs" dxfId="11661" priority="19923" operator="lessThan">
      <formula>0</formula>
    </cfRule>
    <cfRule type="cellIs" dxfId="11660" priority="19924" operator="lessThan">
      <formula>0</formula>
    </cfRule>
  </conditionalFormatting>
  <conditionalFormatting sqref="O14:Q16">
    <cfRule type="expression" dxfId="11659" priority="19922">
      <formula>$I14=0</formula>
    </cfRule>
  </conditionalFormatting>
  <conditionalFormatting sqref="P14:Q16">
    <cfRule type="cellIs" dxfId="11658" priority="19920" operator="lessThan">
      <formula>0</formula>
    </cfRule>
    <cfRule type="cellIs" dxfId="11657" priority="19921" operator="lessThan">
      <formula>0</formula>
    </cfRule>
  </conditionalFormatting>
  <conditionalFormatting sqref="R14:T16">
    <cfRule type="expression" dxfId="11656" priority="19919">
      <formula>$I14=0</formula>
    </cfRule>
  </conditionalFormatting>
  <conditionalFormatting sqref="S14:T16">
    <cfRule type="cellIs" dxfId="11655" priority="19917" operator="lessThan">
      <formula>0</formula>
    </cfRule>
    <cfRule type="cellIs" dxfId="11654" priority="19918" operator="lessThan">
      <formula>0</formula>
    </cfRule>
  </conditionalFormatting>
  <conditionalFormatting sqref="U14:V16">
    <cfRule type="expression" dxfId="11653" priority="19916">
      <formula>$I14=0</formula>
    </cfRule>
  </conditionalFormatting>
  <conditionalFormatting sqref="V14:V16">
    <cfRule type="cellIs" dxfId="11652" priority="19914" operator="lessThan">
      <formula>0</formula>
    </cfRule>
    <cfRule type="cellIs" dxfId="11651" priority="19915" operator="lessThan">
      <formula>0</formula>
    </cfRule>
  </conditionalFormatting>
  <conditionalFormatting sqref="B18:D20">
    <cfRule type="expression" dxfId="11650" priority="19910">
      <formula>$I18=0</formula>
    </cfRule>
  </conditionalFormatting>
  <conditionalFormatting sqref="C18:D20">
    <cfRule type="cellIs" dxfId="11649" priority="19908" operator="lessThan">
      <formula>0</formula>
    </cfRule>
    <cfRule type="cellIs" dxfId="11648" priority="19909" operator="lessThan">
      <formula>0</formula>
    </cfRule>
  </conditionalFormatting>
  <conditionalFormatting sqref="E18:F20">
    <cfRule type="expression" dxfId="11647" priority="19907">
      <formula>$I18=0</formula>
    </cfRule>
  </conditionalFormatting>
  <conditionalFormatting sqref="F18:F20">
    <cfRule type="cellIs" dxfId="11646" priority="19905" operator="lessThan">
      <formula>0</formula>
    </cfRule>
    <cfRule type="cellIs" dxfId="11645" priority="19906" operator="lessThan">
      <formula>0</formula>
    </cfRule>
  </conditionalFormatting>
  <conditionalFormatting sqref="G18:I20">
    <cfRule type="expression" dxfId="11644" priority="19904">
      <formula>$I18=0</formula>
    </cfRule>
  </conditionalFormatting>
  <conditionalFormatting sqref="H18:I20">
    <cfRule type="cellIs" dxfId="11643" priority="19902" operator="lessThan">
      <formula>0</formula>
    </cfRule>
    <cfRule type="cellIs" dxfId="11642" priority="19903" operator="lessThan">
      <formula>0</formula>
    </cfRule>
  </conditionalFormatting>
  <conditionalFormatting sqref="J18:J20">
    <cfRule type="expression" dxfId="11641" priority="19901">
      <formula>$I18=0</formula>
    </cfRule>
  </conditionalFormatting>
  <conditionalFormatting sqref="K18:K20">
    <cfRule type="expression" dxfId="11640" priority="19898">
      <formula>$I18=0</formula>
    </cfRule>
  </conditionalFormatting>
  <conditionalFormatting sqref="L18:N20">
    <cfRule type="expression" dxfId="11639" priority="19895">
      <formula>$I18=0</formula>
    </cfRule>
  </conditionalFormatting>
  <conditionalFormatting sqref="M18:N20">
    <cfRule type="cellIs" dxfId="11638" priority="19893" operator="lessThan">
      <formula>0</formula>
    </cfRule>
    <cfRule type="cellIs" dxfId="11637" priority="19894" operator="lessThan">
      <formula>0</formula>
    </cfRule>
  </conditionalFormatting>
  <conditionalFormatting sqref="O18:Q20">
    <cfRule type="expression" dxfId="11636" priority="19892">
      <formula>$I18=0</formula>
    </cfRule>
  </conditionalFormatting>
  <conditionalFormatting sqref="P18:Q20">
    <cfRule type="cellIs" dxfId="11635" priority="19890" operator="lessThan">
      <formula>0</formula>
    </cfRule>
    <cfRule type="cellIs" dxfId="11634" priority="19891" operator="lessThan">
      <formula>0</formula>
    </cfRule>
  </conditionalFormatting>
  <conditionalFormatting sqref="R18:T20">
    <cfRule type="expression" dxfId="11633" priority="19889">
      <formula>$I18=0</formula>
    </cfRule>
  </conditionalFormatting>
  <conditionalFormatting sqref="S18:T20">
    <cfRule type="cellIs" dxfId="11632" priority="19887" operator="lessThan">
      <formula>0</formula>
    </cfRule>
    <cfRule type="cellIs" dxfId="11631" priority="19888" operator="lessThan">
      <formula>0</formula>
    </cfRule>
  </conditionalFormatting>
  <conditionalFormatting sqref="U18:V20">
    <cfRule type="expression" dxfId="11630" priority="19886">
      <formula>$I18=0</formula>
    </cfRule>
  </conditionalFormatting>
  <conditionalFormatting sqref="V18:V20">
    <cfRule type="cellIs" dxfId="11629" priority="19884" operator="lessThan">
      <formula>0</formula>
    </cfRule>
    <cfRule type="cellIs" dxfId="11628" priority="19885" operator="lessThan">
      <formula>0</formula>
    </cfRule>
  </conditionalFormatting>
  <conditionalFormatting sqref="B21:D23">
    <cfRule type="expression" dxfId="11627" priority="19880">
      <formula>$I21=0</formula>
    </cfRule>
  </conditionalFormatting>
  <conditionalFormatting sqref="C21:D23">
    <cfRule type="cellIs" dxfId="11626" priority="19878" operator="lessThan">
      <formula>0</formula>
    </cfRule>
    <cfRule type="cellIs" dxfId="11625" priority="19879" operator="lessThan">
      <formula>0</formula>
    </cfRule>
  </conditionalFormatting>
  <conditionalFormatting sqref="E21:F23">
    <cfRule type="expression" dxfId="11624" priority="19877">
      <formula>$I21=0</formula>
    </cfRule>
  </conditionalFormatting>
  <conditionalFormatting sqref="F21:F23">
    <cfRule type="cellIs" dxfId="11623" priority="19875" operator="lessThan">
      <formula>0</formula>
    </cfRule>
    <cfRule type="cellIs" dxfId="11622" priority="19876" operator="lessThan">
      <formula>0</formula>
    </cfRule>
  </conditionalFormatting>
  <conditionalFormatting sqref="G21:I23">
    <cfRule type="expression" dxfId="11621" priority="19874">
      <formula>$I21=0</formula>
    </cfRule>
  </conditionalFormatting>
  <conditionalFormatting sqref="H21:I23">
    <cfRule type="cellIs" dxfId="11620" priority="19872" operator="lessThan">
      <formula>0</formula>
    </cfRule>
    <cfRule type="cellIs" dxfId="11619" priority="19873" operator="lessThan">
      <formula>0</formula>
    </cfRule>
  </conditionalFormatting>
  <conditionalFormatting sqref="J21:J23">
    <cfRule type="expression" dxfId="11618" priority="19871">
      <formula>$I21=0</formula>
    </cfRule>
  </conditionalFormatting>
  <conditionalFormatting sqref="K21:K23">
    <cfRule type="expression" dxfId="11617" priority="19868">
      <formula>$I21=0</formula>
    </cfRule>
  </conditionalFormatting>
  <conditionalFormatting sqref="L21:N23">
    <cfRule type="expression" dxfId="11616" priority="19865">
      <formula>$I21=0</formula>
    </cfRule>
  </conditionalFormatting>
  <conditionalFormatting sqref="M21:N23">
    <cfRule type="cellIs" dxfId="11615" priority="19863" operator="lessThan">
      <formula>0</formula>
    </cfRule>
    <cfRule type="cellIs" dxfId="11614" priority="19864" operator="lessThan">
      <formula>0</formula>
    </cfRule>
  </conditionalFormatting>
  <conditionalFormatting sqref="O21:Q23">
    <cfRule type="expression" dxfId="11613" priority="19862">
      <formula>$I21=0</formula>
    </cfRule>
  </conditionalFormatting>
  <conditionalFormatting sqref="P21:Q23">
    <cfRule type="cellIs" dxfId="11612" priority="19860" operator="lessThan">
      <formula>0</formula>
    </cfRule>
    <cfRule type="cellIs" dxfId="11611" priority="19861" operator="lessThan">
      <formula>0</formula>
    </cfRule>
  </conditionalFormatting>
  <conditionalFormatting sqref="R21:T23">
    <cfRule type="expression" dxfId="11610" priority="19859">
      <formula>$I21=0</formula>
    </cfRule>
  </conditionalFormatting>
  <conditionalFormatting sqref="S21:T23">
    <cfRule type="cellIs" dxfId="11609" priority="19857" operator="lessThan">
      <formula>0</formula>
    </cfRule>
    <cfRule type="cellIs" dxfId="11608" priority="19858" operator="lessThan">
      <formula>0</formula>
    </cfRule>
  </conditionalFormatting>
  <conditionalFormatting sqref="U21:V23">
    <cfRule type="expression" dxfId="11607" priority="19856">
      <formula>$I21=0</formula>
    </cfRule>
  </conditionalFormatting>
  <conditionalFormatting sqref="V21:V23">
    <cfRule type="cellIs" dxfId="11606" priority="19854" operator="lessThan">
      <formula>0</formula>
    </cfRule>
    <cfRule type="cellIs" dxfId="11605" priority="19855" operator="lessThan">
      <formula>0</formula>
    </cfRule>
  </conditionalFormatting>
  <conditionalFormatting sqref="B24:D26">
    <cfRule type="expression" dxfId="11604" priority="19850">
      <formula>$I24=0</formula>
    </cfRule>
  </conditionalFormatting>
  <conditionalFormatting sqref="C24:D26">
    <cfRule type="cellIs" dxfId="11603" priority="19848" operator="lessThan">
      <formula>0</formula>
    </cfRule>
    <cfRule type="cellIs" dxfId="11602" priority="19849" operator="lessThan">
      <formula>0</formula>
    </cfRule>
  </conditionalFormatting>
  <conditionalFormatting sqref="E24:F26">
    <cfRule type="expression" dxfId="11601" priority="19847">
      <formula>$I24=0</formula>
    </cfRule>
  </conditionalFormatting>
  <conditionalFormatting sqref="F24:F26">
    <cfRule type="cellIs" dxfId="11600" priority="19845" operator="lessThan">
      <formula>0</formula>
    </cfRule>
    <cfRule type="cellIs" dxfId="11599" priority="19846" operator="lessThan">
      <formula>0</formula>
    </cfRule>
  </conditionalFormatting>
  <conditionalFormatting sqref="G24:I26">
    <cfRule type="expression" dxfId="11598" priority="19844">
      <formula>$I24=0</formula>
    </cfRule>
  </conditionalFormatting>
  <conditionalFormatting sqref="H24:I26">
    <cfRule type="cellIs" dxfId="11597" priority="19842" operator="lessThan">
      <formula>0</formula>
    </cfRule>
    <cfRule type="cellIs" dxfId="11596" priority="19843" operator="lessThan">
      <formula>0</formula>
    </cfRule>
  </conditionalFormatting>
  <conditionalFormatting sqref="J24:J26">
    <cfRule type="expression" dxfId="11595" priority="19841">
      <formula>$I24=0</formula>
    </cfRule>
  </conditionalFormatting>
  <conditionalFormatting sqref="K24:K26">
    <cfRule type="expression" dxfId="11594" priority="19838">
      <formula>$I24=0</formula>
    </cfRule>
  </conditionalFormatting>
  <conditionalFormatting sqref="L24:N26">
    <cfRule type="expression" dxfId="11593" priority="19835">
      <formula>$I24=0</formula>
    </cfRule>
  </conditionalFormatting>
  <conditionalFormatting sqref="M24:N26">
    <cfRule type="cellIs" dxfId="11592" priority="19833" operator="lessThan">
      <formula>0</formula>
    </cfRule>
    <cfRule type="cellIs" dxfId="11591" priority="19834" operator="lessThan">
      <formula>0</formula>
    </cfRule>
  </conditionalFormatting>
  <conditionalFormatting sqref="O24:Q26">
    <cfRule type="expression" dxfId="11590" priority="19832">
      <formula>$I24=0</formula>
    </cfRule>
  </conditionalFormatting>
  <conditionalFormatting sqref="P24:Q26">
    <cfRule type="cellIs" dxfId="11589" priority="19830" operator="lessThan">
      <formula>0</formula>
    </cfRule>
    <cfRule type="cellIs" dxfId="11588" priority="19831" operator="lessThan">
      <formula>0</formula>
    </cfRule>
  </conditionalFormatting>
  <conditionalFormatting sqref="R24:T26">
    <cfRule type="expression" dxfId="11587" priority="19829">
      <formula>$I24=0</formula>
    </cfRule>
  </conditionalFormatting>
  <conditionalFormatting sqref="S24:T26">
    <cfRule type="cellIs" dxfId="11586" priority="19827" operator="lessThan">
      <formula>0</formula>
    </cfRule>
    <cfRule type="cellIs" dxfId="11585" priority="19828" operator="lessThan">
      <formula>0</formula>
    </cfRule>
  </conditionalFormatting>
  <conditionalFormatting sqref="U24:V26">
    <cfRule type="expression" dxfId="11584" priority="19826">
      <formula>$I24=0</formula>
    </cfRule>
  </conditionalFormatting>
  <conditionalFormatting sqref="V24:V26">
    <cfRule type="cellIs" dxfId="11583" priority="19824" operator="lessThan">
      <formula>0</formula>
    </cfRule>
    <cfRule type="cellIs" dxfId="11582" priority="19825" operator="lessThan">
      <formula>0</formula>
    </cfRule>
  </conditionalFormatting>
  <conditionalFormatting sqref="B27:D29">
    <cfRule type="expression" dxfId="11581" priority="19820">
      <formula>$I27=0</formula>
    </cfRule>
  </conditionalFormatting>
  <conditionalFormatting sqref="C27:D29">
    <cfRule type="cellIs" dxfId="11580" priority="19818" operator="lessThan">
      <formula>0</formula>
    </cfRule>
    <cfRule type="cellIs" dxfId="11579" priority="19819" operator="lessThan">
      <formula>0</formula>
    </cfRule>
  </conditionalFormatting>
  <conditionalFormatting sqref="E27:F29">
    <cfRule type="expression" dxfId="11578" priority="19817">
      <formula>$I27=0</formula>
    </cfRule>
  </conditionalFormatting>
  <conditionalFormatting sqref="F27:F29">
    <cfRule type="cellIs" dxfId="11577" priority="19815" operator="lessThan">
      <formula>0</formula>
    </cfRule>
    <cfRule type="cellIs" dxfId="11576" priority="19816" operator="lessThan">
      <formula>0</formula>
    </cfRule>
  </conditionalFormatting>
  <conditionalFormatting sqref="G27:I29">
    <cfRule type="expression" dxfId="11575" priority="19814">
      <formula>$I27=0</formula>
    </cfRule>
  </conditionalFormatting>
  <conditionalFormatting sqref="H27:I29">
    <cfRule type="cellIs" dxfId="11574" priority="19812" operator="lessThan">
      <formula>0</formula>
    </cfRule>
    <cfRule type="cellIs" dxfId="11573" priority="19813" operator="lessThan">
      <formula>0</formula>
    </cfRule>
  </conditionalFormatting>
  <conditionalFormatting sqref="J27:J29">
    <cfRule type="expression" dxfId="11572" priority="19811">
      <formula>$I27=0</formula>
    </cfRule>
  </conditionalFormatting>
  <conditionalFormatting sqref="K27:K29">
    <cfRule type="expression" dxfId="11571" priority="19808">
      <formula>$I27=0</formula>
    </cfRule>
  </conditionalFormatting>
  <conditionalFormatting sqref="L27:N29">
    <cfRule type="expression" dxfId="11570" priority="19805">
      <formula>$I27=0</formula>
    </cfRule>
  </conditionalFormatting>
  <conditionalFormatting sqref="M27:N29">
    <cfRule type="cellIs" dxfId="11569" priority="19803" operator="lessThan">
      <formula>0</formula>
    </cfRule>
    <cfRule type="cellIs" dxfId="11568" priority="19804" operator="lessThan">
      <formula>0</formula>
    </cfRule>
  </conditionalFormatting>
  <conditionalFormatting sqref="O27:Q29">
    <cfRule type="expression" dxfId="11567" priority="19802">
      <formula>$I27=0</formula>
    </cfRule>
  </conditionalFormatting>
  <conditionalFormatting sqref="P27:Q29">
    <cfRule type="cellIs" dxfId="11566" priority="19800" operator="lessThan">
      <formula>0</formula>
    </cfRule>
    <cfRule type="cellIs" dxfId="11565" priority="19801" operator="lessThan">
      <formula>0</formula>
    </cfRule>
  </conditionalFormatting>
  <conditionalFormatting sqref="R27:T29">
    <cfRule type="expression" dxfId="11564" priority="19799">
      <formula>$I27=0</formula>
    </cfRule>
  </conditionalFormatting>
  <conditionalFormatting sqref="S27:T29">
    <cfRule type="cellIs" dxfId="11563" priority="19797" operator="lessThan">
      <formula>0</formula>
    </cfRule>
    <cfRule type="cellIs" dxfId="11562" priority="19798" operator="lessThan">
      <formula>0</formula>
    </cfRule>
  </conditionalFormatting>
  <conditionalFormatting sqref="U27:V29">
    <cfRule type="expression" dxfId="11561" priority="19796">
      <formula>$I27=0</formula>
    </cfRule>
  </conditionalFormatting>
  <conditionalFormatting sqref="V27:V29">
    <cfRule type="cellIs" dxfId="11560" priority="19794" operator="lessThan">
      <formula>0</formula>
    </cfRule>
    <cfRule type="cellIs" dxfId="11559" priority="19795" operator="lessThan">
      <formula>0</formula>
    </cfRule>
  </conditionalFormatting>
  <conditionalFormatting sqref="B30:D32">
    <cfRule type="expression" dxfId="11558" priority="19790">
      <formula>$I30=0</formula>
    </cfRule>
  </conditionalFormatting>
  <conditionalFormatting sqref="C30:D32">
    <cfRule type="cellIs" dxfId="11557" priority="19788" operator="lessThan">
      <formula>0</formula>
    </cfRule>
    <cfRule type="cellIs" dxfId="11556" priority="19789" operator="lessThan">
      <formula>0</formula>
    </cfRule>
  </conditionalFormatting>
  <conditionalFormatting sqref="E30:F32">
    <cfRule type="expression" dxfId="11555" priority="19787">
      <formula>$I30=0</formula>
    </cfRule>
  </conditionalFormatting>
  <conditionalFormatting sqref="F30:F32">
    <cfRule type="cellIs" dxfId="11554" priority="19785" operator="lessThan">
      <formula>0</formula>
    </cfRule>
    <cfRule type="cellIs" dxfId="11553" priority="19786" operator="lessThan">
      <formula>0</formula>
    </cfRule>
  </conditionalFormatting>
  <conditionalFormatting sqref="G30:I32">
    <cfRule type="expression" dxfId="11552" priority="19784">
      <formula>$I30=0</formula>
    </cfRule>
  </conditionalFormatting>
  <conditionalFormatting sqref="H30:I32">
    <cfRule type="cellIs" dxfId="11551" priority="19782" operator="lessThan">
      <formula>0</formula>
    </cfRule>
    <cfRule type="cellIs" dxfId="11550" priority="19783" operator="lessThan">
      <formula>0</formula>
    </cfRule>
  </conditionalFormatting>
  <conditionalFormatting sqref="J30:J32">
    <cfRule type="expression" dxfId="11549" priority="19781">
      <formula>$I30=0</formula>
    </cfRule>
  </conditionalFormatting>
  <conditionalFormatting sqref="K30:K32">
    <cfRule type="expression" dxfId="11548" priority="19778">
      <formula>$I30=0</formula>
    </cfRule>
  </conditionalFormatting>
  <conditionalFormatting sqref="L30:N32">
    <cfRule type="expression" dxfId="11547" priority="19775">
      <formula>$I30=0</formula>
    </cfRule>
  </conditionalFormatting>
  <conditionalFormatting sqref="M30:N32">
    <cfRule type="cellIs" dxfId="11546" priority="19773" operator="lessThan">
      <formula>0</formula>
    </cfRule>
    <cfRule type="cellIs" dxfId="11545" priority="19774" operator="lessThan">
      <formula>0</formula>
    </cfRule>
  </conditionalFormatting>
  <conditionalFormatting sqref="O30:Q32">
    <cfRule type="expression" dxfId="11544" priority="19772">
      <formula>$I30=0</formula>
    </cfRule>
  </conditionalFormatting>
  <conditionalFormatting sqref="P30:Q32">
    <cfRule type="cellIs" dxfId="11543" priority="19770" operator="lessThan">
      <formula>0</formula>
    </cfRule>
    <cfRule type="cellIs" dxfId="11542" priority="19771" operator="lessThan">
      <formula>0</formula>
    </cfRule>
  </conditionalFormatting>
  <conditionalFormatting sqref="R30:T32">
    <cfRule type="expression" dxfId="11541" priority="19769">
      <formula>$I30=0</formula>
    </cfRule>
  </conditionalFormatting>
  <conditionalFormatting sqref="S30:T32">
    <cfRule type="cellIs" dxfId="11540" priority="19767" operator="lessThan">
      <formula>0</formula>
    </cfRule>
    <cfRule type="cellIs" dxfId="11539" priority="19768" operator="lessThan">
      <formula>0</formula>
    </cfRule>
  </conditionalFormatting>
  <conditionalFormatting sqref="U30:V32">
    <cfRule type="expression" dxfId="11538" priority="19766">
      <formula>$I30=0</formula>
    </cfRule>
  </conditionalFormatting>
  <conditionalFormatting sqref="V30:V32">
    <cfRule type="cellIs" dxfId="11537" priority="19764" operator="lessThan">
      <formula>0</formula>
    </cfRule>
    <cfRule type="cellIs" dxfId="11536" priority="19765" operator="lessThan">
      <formula>0</formula>
    </cfRule>
  </conditionalFormatting>
  <conditionalFormatting sqref="B34:D36">
    <cfRule type="expression" dxfId="11535" priority="19760">
      <formula>$I34=0</formula>
    </cfRule>
  </conditionalFormatting>
  <conditionalFormatting sqref="C34:D36">
    <cfRule type="cellIs" dxfId="11534" priority="19758" operator="lessThan">
      <formula>0</formula>
    </cfRule>
    <cfRule type="cellIs" dxfId="11533" priority="19759" operator="lessThan">
      <formula>0</formula>
    </cfRule>
  </conditionalFormatting>
  <conditionalFormatting sqref="E34:F36">
    <cfRule type="expression" dxfId="11532" priority="19757">
      <formula>$I34=0</formula>
    </cfRule>
  </conditionalFormatting>
  <conditionalFormatting sqref="F34:F36">
    <cfRule type="cellIs" dxfId="11531" priority="19755" operator="lessThan">
      <formula>0</formula>
    </cfRule>
    <cfRule type="cellIs" dxfId="11530" priority="19756" operator="lessThan">
      <formula>0</formula>
    </cfRule>
  </conditionalFormatting>
  <conditionalFormatting sqref="G34:I36">
    <cfRule type="expression" dxfId="11529" priority="19754">
      <formula>$I34=0</formula>
    </cfRule>
  </conditionalFormatting>
  <conditionalFormatting sqref="H34:I36">
    <cfRule type="cellIs" dxfId="11528" priority="19752" operator="lessThan">
      <formula>0</formula>
    </cfRule>
    <cfRule type="cellIs" dxfId="11527" priority="19753" operator="lessThan">
      <formula>0</formula>
    </cfRule>
  </conditionalFormatting>
  <conditionalFormatting sqref="J34:J36">
    <cfRule type="expression" dxfId="11526" priority="19751">
      <formula>$I34=0</formula>
    </cfRule>
  </conditionalFormatting>
  <conditionalFormatting sqref="K34:K36">
    <cfRule type="expression" dxfId="11525" priority="19748">
      <formula>$I34=0</formula>
    </cfRule>
  </conditionalFormatting>
  <conditionalFormatting sqref="L34:N36">
    <cfRule type="expression" dxfId="11524" priority="19745">
      <formula>$I34=0</formula>
    </cfRule>
  </conditionalFormatting>
  <conditionalFormatting sqref="M34:N36">
    <cfRule type="cellIs" dxfId="11523" priority="19743" operator="lessThan">
      <formula>0</formula>
    </cfRule>
    <cfRule type="cellIs" dxfId="11522" priority="19744" operator="lessThan">
      <formula>0</formula>
    </cfRule>
  </conditionalFormatting>
  <conditionalFormatting sqref="O34:Q36">
    <cfRule type="expression" dxfId="11521" priority="19742">
      <formula>$I34=0</formula>
    </cfRule>
  </conditionalFormatting>
  <conditionalFormatting sqref="P34:Q36">
    <cfRule type="cellIs" dxfId="11520" priority="19740" operator="lessThan">
      <formula>0</formula>
    </cfRule>
    <cfRule type="cellIs" dxfId="11519" priority="19741" operator="lessThan">
      <formula>0</formula>
    </cfRule>
  </conditionalFormatting>
  <conditionalFormatting sqref="R34:T36">
    <cfRule type="expression" dxfId="11518" priority="19739">
      <formula>$I34=0</formula>
    </cfRule>
  </conditionalFormatting>
  <conditionalFormatting sqref="S34:T36">
    <cfRule type="cellIs" dxfId="11517" priority="19737" operator="lessThan">
      <formula>0</formula>
    </cfRule>
    <cfRule type="cellIs" dxfId="11516" priority="19738" operator="lessThan">
      <formula>0</formula>
    </cfRule>
  </conditionalFormatting>
  <conditionalFormatting sqref="U34:V36">
    <cfRule type="expression" dxfId="11515" priority="19736">
      <formula>$I34=0</formula>
    </cfRule>
  </conditionalFormatting>
  <conditionalFormatting sqref="V34:V36">
    <cfRule type="cellIs" dxfId="11514" priority="19734" operator="lessThan">
      <formula>0</formula>
    </cfRule>
    <cfRule type="cellIs" dxfId="11513" priority="19735" operator="lessThan">
      <formula>0</formula>
    </cfRule>
  </conditionalFormatting>
  <conditionalFormatting sqref="B37:D39">
    <cfRule type="expression" dxfId="11512" priority="19730">
      <formula>$I37=0</formula>
    </cfRule>
  </conditionalFormatting>
  <conditionalFormatting sqref="C37:D39">
    <cfRule type="cellIs" dxfId="11511" priority="19728" operator="lessThan">
      <formula>0</formula>
    </cfRule>
    <cfRule type="cellIs" dxfId="11510" priority="19729" operator="lessThan">
      <formula>0</formula>
    </cfRule>
  </conditionalFormatting>
  <conditionalFormatting sqref="E37:F39">
    <cfRule type="expression" dxfId="11509" priority="19727">
      <formula>$I37=0</formula>
    </cfRule>
  </conditionalFormatting>
  <conditionalFormatting sqref="F37:F39">
    <cfRule type="cellIs" dxfId="11508" priority="19725" operator="lessThan">
      <formula>0</formula>
    </cfRule>
    <cfRule type="cellIs" dxfId="11507" priority="19726" operator="lessThan">
      <formula>0</formula>
    </cfRule>
  </conditionalFormatting>
  <conditionalFormatting sqref="G37:I39">
    <cfRule type="expression" dxfId="11506" priority="19724">
      <formula>$I37=0</formula>
    </cfRule>
  </conditionalFormatting>
  <conditionalFormatting sqref="H37:I39">
    <cfRule type="cellIs" dxfId="11505" priority="19722" operator="lessThan">
      <formula>0</formula>
    </cfRule>
    <cfRule type="cellIs" dxfId="11504" priority="19723" operator="lessThan">
      <formula>0</formula>
    </cfRule>
  </conditionalFormatting>
  <conditionalFormatting sqref="J37:J39">
    <cfRule type="expression" dxfId="11503" priority="19721">
      <formula>$I37=0</formula>
    </cfRule>
  </conditionalFormatting>
  <conditionalFormatting sqref="K37:K39">
    <cfRule type="expression" dxfId="11502" priority="19718">
      <formula>$I37=0</formula>
    </cfRule>
  </conditionalFormatting>
  <conditionalFormatting sqref="L37:N39">
    <cfRule type="expression" dxfId="11501" priority="19715">
      <formula>$I37=0</formula>
    </cfRule>
  </conditionalFormatting>
  <conditionalFormatting sqref="M37:N39">
    <cfRule type="cellIs" dxfId="11500" priority="19713" operator="lessThan">
      <formula>0</formula>
    </cfRule>
    <cfRule type="cellIs" dxfId="11499" priority="19714" operator="lessThan">
      <formula>0</formula>
    </cfRule>
  </conditionalFormatting>
  <conditionalFormatting sqref="O37:Q39">
    <cfRule type="expression" dxfId="11498" priority="19712">
      <formula>$I37=0</formula>
    </cfRule>
  </conditionalFormatting>
  <conditionalFormatting sqref="P37:Q39">
    <cfRule type="cellIs" dxfId="11497" priority="19710" operator="lessThan">
      <formula>0</formula>
    </cfRule>
    <cfRule type="cellIs" dxfId="11496" priority="19711" operator="lessThan">
      <formula>0</formula>
    </cfRule>
  </conditionalFormatting>
  <conditionalFormatting sqref="R37:T39">
    <cfRule type="expression" dxfId="11495" priority="19709">
      <formula>$I37=0</formula>
    </cfRule>
  </conditionalFormatting>
  <conditionalFormatting sqref="S37:T39">
    <cfRule type="cellIs" dxfId="11494" priority="19707" operator="lessThan">
      <formula>0</formula>
    </cfRule>
    <cfRule type="cellIs" dxfId="11493" priority="19708" operator="lessThan">
      <formula>0</formula>
    </cfRule>
  </conditionalFormatting>
  <conditionalFormatting sqref="U37:V39">
    <cfRule type="expression" dxfId="11492" priority="19706">
      <formula>$I37=0</formula>
    </cfRule>
  </conditionalFormatting>
  <conditionalFormatting sqref="V37:V39">
    <cfRule type="cellIs" dxfId="11491" priority="19704" operator="lessThan">
      <formula>0</formula>
    </cfRule>
    <cfRule type="cellIs" dxfId="11490" priority="19705" operator="lessThan">
      <formula>0</formula>
    </cfRule>
  </conditionalFormatting>
  <conditionalFormatting sqref="B40:D42">
    <cfRule type="expression" dxfId="11489" priority="19700">
      <formula>$I40=0</formula>
    </cfRule>
  </conditionalFormatting>
  <conditionalFormatting sqref="C40:D42">
    <cfRule type="cellIs" dxfId="11488" priority="19698" operator="lessThan">
      <formula>0</formula>
    </cfRule>
    <cfRule type="cellIs" dxfId="11487" priority="19699" operator="lessThan">
      <formula>0</formula>
    </cfRule>
  </conditionalFormatting>
  <conditionalFormatting sqref="E40:F42">
    <cfRule type="expression" dxfId="11486" priority="19697">
      <formula>$I40=0</formula>
    </cfRule>
  </conditionalFormatting>
  <conditionalFormatting sqref="F40:F42">
    <cfRule type="cellIs" dxfId="11485" priority="19695" operator="lessThan">
      <formula>0</formula>
    </cfRule>
    <cfRule type="cellIs" dxfId="11484" priority="19696" operator="lessThan">
      <formula>0</formula>
    </cfRule>
  </conditionalFormatting>
  <conditionalFormatting sqref="G40:I42">
    <cfRule type="expression" dxfId="11483" priority="19694">
      <formula>$I40=0</formula>
    </cfRule>
  </conditionalFormatting>
  <conditionalFormatting sqref="H40:I42">
    <cfRule type="cellIs" dxfId="11482" priority="19692" operator="lessThan">
      <formula>0</formula>
    </cfRule>
    <cfRule type="cellIs" dxfId="11481" priority="19693" operator="lessThan">
      <formula>0</formula>
    </cfRule>
  </conditionalFormatting>
  <conditionalFormatting sqref="J40:J42">
    <cfRule type="expression" dxfId="11480" priority="19691">
      <formula>$I40=0</formula>
    </cfRule>
  </conditionalFormatting>
  <conditionalFormatting sqref="K40:K42">
    <cfRule type="expression" dxfId="11479" priority="19688">
      <formula>$I40=0</formula>
    </cfRule>
  </conditionalFormatting>
  <conditionalFormatting sqref="L40:N42">
    <cfRule type="expression" dxfId="11478" priority="19685">
      <formula>$I40=0</formula>
    </cfRule>
  </conditionalFormatting>
  <conditionalFormatting sqref="M40:N42">
    <cfRule type="cellIs" dxfId="11477" priority="19683" operator="lessThan">
      <formula>0</formula>
    </cfRule>
    <cfRule type="cellIs" dxfId="11476" priority="19684" operator="lessThan">
      <formula>0</formula>
    </cfRule>
  </conditionalFormatting>
  <conditionalFormatting sqref="O40:Q42">
    <cfRule type="expression" dxfId="11475" priority="19682">
      <formula>$I40=0</formula>
    </cfRule>
  </conditionalFormatting>
  <conditionalFormatting sqref="P40:Q42">
    <cfRule type="cellIs" dxfId="11474" priority="19680" operator="lessThan">
      <formula>0</formula>
    </cfRule>
    <cfRule type="cellIs" dxfId="11473" priority="19681" operator="lessThan">
      <formula>0</formula>
    </cfRule>
  </conditionalFormatting>
  <conditionalFormatting sqref="R40:T42">
    <cfRule type="expression" dxfId="11472" priority="19679">
      <formula>$I40=0</formula>
    </cfRule>
  </conditionalFormatting>
  <conditionalFormatting sqref="S40:T42">
    <cfRule type="cellIs" dxfId="11471" priority="19677" operator="lessThan">
      <formula>0</formula>
    </cfRule>
    <cfRule type="cellIs" dxfId="11470" priority="19678" operator="lessThan">
      <formula>0</formula>
    </cfRule>
  </conditionalFormatting>
  <conditionalFormatting sqref="U40:V42">
    <cfRule type="expression" dxfId="11469" priority="19676">
      <formula>$I40=0</formula>
    </cfRule>
  </conditionalFormatting>
  <conditionalFormatting sqref="V40:V42">
    <cfRule type="cellIs" dxfId="11468" priority="19674" operator="lessThan">
      <formula>0</formula>
    </cfRule>
    <cfRule type="cellIs" dxfId="11467" priority="19675" operator="lessThan">
      <formula>0</formula>
    </cfRule>
  </conditionalFormatting>
  <conditionalFormatting sqref="B43:D45">
    <cfRule type="expression" dxfId="11466" priority="19670">
      <formula>$I43=0</formula>
    </cfRule>
  </conditionalFormatting>
  <conditionalFormatting sqref="C43:D45">
    <cfRule type="cellIs" dxfId="11465" priority="19668" operator="lessThan">
      <formula>0</formula>
    </cfRule>
    <cfRule type="cellIs" dxfId="11464" priority="19669" operator="lessThan">
      <formula>0</formula>
    </cfRule>
  </conditionalFormatting>
  <conditionalFormatting sqref="E43:F45">
    <cfRule type="expression" dxfId="11463" priority="19667">
      <formula>$I43=0</formula>
    </cfRule>
  </conditionalFormatting>
  <conditionalFormatting sqref="F43:F45">
    <cfRule type="cellIs" dxfId="11462" priority="19665" operator="lessThan">
      <formula>0</formula>
    </cfRule>
    <cfRule type="cellIs" dxfId="11461" priority="19666" operator="lessThan">
      <formula>0</formula>
    </cfRule>
  </conditionalFormatting>
  <conditionalFormatting sqref="G43:I45">
    <cfRule type="expression" dxfId="11460" priority="19664">
      <formula>$I43=0</formula>
    </cfRule>
  </conditionalFormatting>
  <conditionalFormatting sqref="H43:I45">
    <cfRule type="cellIs" dxfId="11459" priority="19662" operator="lessThan">
      <formula>0</formula>
    </cfRule>
    <cfRule type="cellIs" dxfId="11458" priority="19663" operator="lessThan">
      <formula>0</formula>
    </cfRule>
  </conditionalFormatting>
  <conditionalFormatting sqref="J43:J45">
    <cfRule type="expression" dxfId="11457" priority="19661">
      <formula>$I43=0</formula>
    </cfRule>
  </conditionalFormatting>
  <conditionalFormatting sqref="K43:K45">
    <cfRule type="expression" dxfId="11456" priority="19658">
      <formula>$I43=0</formula>
    </cfRule>
  </conditionalFormatting>
  <conditionalFormatting sqref="L43:N45">
    <cfRule type="expression" dxfId="11455" priority="19655">
      <formula>$I43=0</formula>
    </cfRule>
  </conditionalFormatting>
  <conditionalFormatting sqref="M43:N45">
    <cfRule type="cellIs" dxfId="11454" priority="19653" operator="lessThan">
      <formula>0</formula>
    </cfRule>
    <cfRule type="cellIs" dxfId="11453" priority="19654" operator="lessThan">
      <formula>0</formula>
    </cfRule>
  </conditionalFormatting>
  <conditionalFormatting sqref="O43:Q45">
    <cfRule type="expression" dxfId="11452" priority="19652">
      <formula>$I43=0</formula>
    </cfRule>
  </conditionalFormatting>
  <conditionalFormatting sqref="P43:Q45">
    <cfRule type="cellIs" dxfId="11451" priority="19650" operator="lessThan">
      <formula>0</formula>
    </cfRule>
    <cfRule type="cellIs" dxfId="11450" priority="19651" operator="lessThan">
      <formula>0</formula>
    </cfRule>
  </conditionalFormatting>
  <conditionalFormatting sqref="R43:T45">
    <cfRule type="expression" dxfId="11449" priority="19649">
      <formula>$I43=0</formula>
    </cfRule>
  </conditionalFormatting>
  <conditionalFormatting sqref="S43:T45">
    <cfRule type="cellIs" dxfId="11448" priority="19647" operator="lessThan">
      <formula>0</formula>
    </cfRule>
    <cfRule type="cellIs" dxfId="11447" priority="19648" operator="lessThan">
      <formula>0</formula>
    </cfRule>
  </conditionalFormatting>
  <conditionalFormatting sqref="U43:V45">
    <cfRule type="expression" dxfId="11446" priority="19646">
      <formula>$I43=0</formula>
    </cfRule>
  </conditionalFormatting>
  <conditionalFormatting sqref="V43:V45">
    <cfRule type="cellIs" dxfId="11445" priority="19644" operator="lessThan">
      <formula>0</formula>
    </cfRule>
    <cfRule type="cellIs" dxfId="11444" priority="19645" operator="lessThan">
      <formula>0</formula>
    </cfRule>
  </conditionalFormatting>
  <conditionalFormatting sqref="B46:D48">
    <cfRule type="expression" dxfId="11443" priority="19640">
      <formula>$I46=0</formula>
    </cfRule>
  </conditionalFormatting>
  <conditionalFormatting sqref="C46:D48">
    <cfRule type="cellIs" dxfId="11442" priority="19638" operator="lessThan">
      <formula>0</formula>
    </cfRule>
    <cfRule type="cellIs" dxfId="11441" priority="19639" operator="lessThan">
      <formula>0</formula>
    </cfRule>
  </conditionalFormatting>
  <conditionalFormatting sqref="E46:F48">
    <cfRule type="expression" dxfId="11440" priority="19637">
      <formula>$I46=0</formula>
    </cfRule>
  </conditionalFormatting>
  <conditionalFormatting sqref="F46:F48">
    <cfRule type="cellIs" dxfId="11439" priority="19635" operator="lessThan">
      <formula>0</formula>
    </cfRule>
    <cfRule type="cellIs" dxfId="11438" priority="19636" operator="lessThan">
      <formula>0</formula>
    </cfRule>
  </conditionalFormatting>
  <conditionalFormatting sqref="G46:I48">
    <cfRule type="expression" dxfId="11437" priority="19634">
      <formula>$I46=0</formula>
    </cfRule>
  </conditionalFormatting>
  <conditionalFormatting sqref="H46:I48">
    <cfRule type="cellIs" dxfId="11436" priority="19632" operator="lessThan">
      <formula>0</formula>
    </cfRule>
    <cfRule type="cellIs" dxfId="11435" priority="19633" operator="lessThan">
      <formula>0</formula>
    </cfRule>
  </conditionalFormatting>
  <conditionalFormatting sqref="J46:J48">
    <cfRule type="expression" dxfId="11434" priority="19631">
      <formula>$I46=0</formula>
    </cfRule>
  </conditionalFormatting>
  <conditionalFormatting sqref="K46:K48">
    <cfRule type="expression" dxfId="11433" priority="19628">
      <formula>$I46=0</formula>
    </cfRule>
  </conditionalFormatting>
  <conditionalFormatting sqref="L46:N48">
    <cfRule type="expression" dxfId="11432" priority="19625">
      <formula>$I46=0</formula>
    </cfRule>
  </conditionalFormatting>
  <conditionalFormatting sqref="M46:N48">
    <cfRule type="cellIs" dxfId="11431" priority="19623" operator="lessThan">
      <formula>0</formula>
    </cfRule>
    <cfRule type="cellIs" dxfId="11430" priority="19624" operator="lessThan">
      <formula>0</formula>
    </cfRule>
  </conditionalFormatting>
  <conditionalFormatting sqref="O46:Q48">
    <cfRule type="expression" dxfId="11429" priority="19622">
      <formula>$I46=0</formula>
    </cfRule>
  </conditionalFormatting>
  <conditionalFormatting sqref="P46:Q48">
    <cfRule type="cellIs" dxfId="11428" priority="19620" operator="lessThan">
      <formula>0</formula>
    </cfRule>
    <cfRule type="cellIs" dxfId="11427" priority="19621" operator="lessThan">
      <formula>0</formula>
    </cfRule>
  </conditionalFormatting>
  <conditionalFormatting sqref="R46:T48">
    <cfRule type="expression" dxfId="11426" priority="19619">
      <formula>$I46=0</formula>
    </cfRule>
  </conditionalFormatting>
  <conditionalFormatting sqref="S46:T48">
    <cfRule type="cellIs" dxfId="11425" priority="19617" operator="lessThan">
      <formula>0</formula>
    </cfRule>
    <cfRule type="cellIs" dxfId="11424" priority="19618" operator="lessThan">
      <formula>0</formula>
    </cfRule>
  </conditionalFormatting>
  <conditionalFormatting sqref="U46:V48">
    <cfRule type="expression" dxfId="11423" priority="19616">
      <formula>$I46=0</formula>
    </cfRule>
  </conditionalFormatting>
  <conditionalFormatting sqref="V46:V48">
    <cfRule type="cellIs" dxfId="11422" priority="19614" operator="lessThan">
      <formula>0</formula>
    </cfRule>
    <cfRule type="cellIs" dxfId="11421" priority="19615" operator="lessThan">
      <formula>0</formula>
    </cfRule>
  </conditionalFormatting>
  <conditionalFormatting sqref="B49:D51">
    <cfRule type="expression" dxfId="11420" priority="19610">
      <formula>$I49=0</formula>
    </cfRule>
  </conditionalFormatting>
  <conditionalFormatting sqref="C49:D51">
    <cfRule type="cellIs" dxfId="11419" priority="19608" operator="lessThan">
      <formula>0</formula>
    </cfRule>
    <cfRule type="cellIs" dxfId="11418" priority="19609" operator="lessThan">
      <formula>0</formula>
    </cfRule>
  </conditionalFormatting>
  <conditionalFormatting sqref="E49:F51">
    <cfRule type="expression" dxfId="11417" priority="19607">
      <formula>$I49=0</formula>
    </cfRule>
  </conditionalFormatting>
  <conditionalFormatting sqref="F49:F51">
    <cfRule type="cellIs" dxfId="11416" priority="19605" operator="lessThan">
      <formula>0</formula>
    </cfRule>
    <cfRule type="cellIs" dxfId="11415" priority="19606" operator="lessThan">
      <formula>0</formula>
    </cfRule>
  </conditionalFormatting>
  <conditionalFormatting sqref="G49:I51">
    <cfRule type="expression" dxfId="11414" priority="19604">
      <formula>$I49=0</formula>
    </cfRule>
  </conditionalFormatting>
  <conditionalFormatting sqref="H49:I51">
    <cfRule type="cellIs" dxfId="11413" priority="19602" operator="lessThan">
      <formula>0</formula>
    </cfRule>
    <cfRule type="cellIs" dxfId="11412" priority="19603" operator="lessThan">
      <formula>0</formula>
    </cfRule>
  </conditionalFormatting>
  <conditionalFormatting sqref="J49:J51">
    <cfRule type="expression" dxfId="11411" priority="19601">
      <formula>$I49=0</formula>
    </cfRule>
  </conditionalFormatting>
  <conditionalFormatting sqref="K49:K51">
    <cfRule type="expression" dxfId="11410" priority="19598">
      <formula>$I49=0</formula>
    </cfRule>
  </conditionalFormatting>
  <conditionalFormatting sqref="L49:N51">
    <cfRule type="expression" dxfId="11409" priority="19595">
      <formula>$I49=0</formula>
    </cfRule>
  </conditionalFormatting>
  <conditionalFormatting sqref="M49:N51">
    <cfRule type="cellIs" dxfId="11408" priority="19593" operator="lessThan">
      <formula>0</formula>
    </cfRule>
    <cfRule type="cellIs" dxfId="11407" priority="19594" operator="lessThan">
      <formula>0</formula>
    </cfRule>
  </conditionalFormatting>
  <conditionalFormatting sqref="O49:Q51">
    <cfRule type="expression" dxfId="11406" priority="19592">
      <formula>$I49=0</formula>
    </cfRule>
  </conditionalFormatting>
  <conditionalFormatting sqref="P49:Q51">
    <cfRule type="cellIs" dxfId="11405" priority="19590" operator="lessThan">
      <formula>0</formula>
    </cfRule>
    <cfRule type="cellIs" dxfId="11404" priority="19591" operator="lessThan">
      <formula>0</formula>
    </cfRule>
  </conditionalFormatting>
  <conditionalFormatting sqref="R49:T51">
    <cfRule type="expression" dxfId="11403" priority="19589">
      <formula>$I49=0</formula>
    </cfRule>
  </conditionalFormatting>
  <conditionalFormatting sqref="S49:T51">
    <cfRule type="cellIs" dxfId="11402" priority="19587" operator="lessThan">
      <formula>0</formula>
    </cfRule>
    <cfRule type="cellIs" dxfId="11401" priority="19588" operator="lessThan">
      <formula>0</formula>
    </cfRule>
  </conditionalFormatting>
  <conditionalFormatting sqref="U49:V51">
    <cfRule type="expression" dxfId="11400" priority="19586">
      <formula>$I49=0</formula>
    </cfRule>
  </conditionalFormatting>
  <conditionalFormatting sqref="V49:V51">
    <cfRule type="cellIs" dxfId="11399" priority="19584" operator="lessThan">
      <formula>0</formula>
    </cfRule>
    <cfRule type="cellIs" dxfId="11398" priority="19585" operator="lessThan">
      <formula>0</formula>
    </cfRule>
  </conditionalFormatting>
  <conditionalFormatting sqref="B52:D54">
    <cfRule type="expression" dxfId="11397" priority="19580">
      <formula>$I52=0</formula>
    </cfRule>
  </conditionalFormatting>
  <conditionalFormatting sqref="C52:D54">
    <cfRule type="cellIs" dxfId="11396" priority="19578" operator="lessThan">
      <formula>0</formula>
    </cfRule>
    <cfRule type="cellIs" dxfId="11395" priority="19579" operator="lessThan">
      <formula>0</formula>
    </cfRule>
  </conditionalFormatting>
  <conditionalFormatting sqref="E52:F54">
    <cfRule type="expression" dxfId="11394" priority="19577">
      <formula>$I52=0</formula>
    </cfRule>
  </conditionalFormatting>
  <conditionalFormatting sqref="F52:F54">
    <cfRule type="cellIs" dxfId="11393" priority="19575" operator="lessThan">
      <formula>0</formula>
    </cfRule>
    <cfRule type="cellIs" dxfId="11392" priority="19576" operator="lessThan">
      <formula>0</formula>
    </cfRule>
  </conditionalFormatting>
  <conditionalFormatting sqref="G52:I54">
    <cfRule type="expression" dxfId="11391" priority="19574">
      <formula>$I52=0</formula>
    </cfRule>
  </conditionalFormatting>
  <conditionalFormatting sqref="H52:I54">
    <cfRule type="cellIs" dxfId="11390" priority="19572" operator="lessThan">
      <formula>0</formula>
    </cfRule>
    <cfRule type="cellIs" dxfId="11389" priority="19573" operator="lessThan">
      <formula>0</formula>
    </cfRule>
  </conditionalFormatting>
  <conditionalFormatting sqref="J52:J54">
    <cfRule type="expression" dxfId="11388" priority="19571">
      <formula>$I52=0</formula>
    </cfRule>
  </conditionalFormatting>
  <conditionalFormatting sqref="K52:K54">
    <cfRule type="expression" dxfId="11387" priority="19568">
      <formula>$I52=0</formula>
    </cfRule>
  </conditionalFormatting>
  <conditionalFormatting sqref="L52:N54">
    <cfRule type="expression" dxfId="11386" priority="19565">
      <formula>$I52=0</formula>
    </cfRule>
  </conditionalFormatting>
  <conditionalFormatting sqref="M52:N54">
    <cfRule type="cellIs" dxfId="11385" priority="19563" operator="lessThan">
      <formula>0</formula>
    </cfRule>
    <cfRule type="cellIs" dxfId="11384" priority="19564" operator="lessThan">
      <formula>0</formula>
    </cfRule>
  </conditionalFormatting>
  <conditionalFormatting sqref="O52:Q54">
    <cfRule type="expression" dxfId="11383" priority="19562">
      <formula>$I52=0</formula>
    </cfRule>
  </conditionalFormatting>
  <conditionalFormatting sqref="P52:Q54">
    <cfRule type="cellIs" dxfId="11382" priority="19560" operator="lessThan">
      <formula>0</formula>
    </cfRule>
    <cfRule type="cellIs" dxfId="11381" priority="19561" operator="lessThan">
      <formula>0</formula>
    </cfRule>
  </conditionalFormatting>
  <conditionalFormatting sqref="R52:T54">
    <cfRule type="expression" dxfId="11380" priority="19559">
      <formula>$I52=0</formula>
    </cfRule>
  </conditionalFormatting>
  <conditionalFormatting sqref="S52:T54">
    <cfRule type="cellIs" dxfId="11379" priority="19557" operator="lessThan">
      <formula>0</formula>
    </cfRule>
    <cfRule type="cellIs" dxfId="11378" priority="19558" operator="lessThan">
      <formula>0</formula>
    </cfRule>
  </conditionalFormatting>
  <conditionalFormatting sqref="U52:V54">
    <cfRule type="expression" dxfId="11377" priority="19556">
      <formula>$I52=0</formula>
    </cfRule>
  </conditionalFormatting>
  <conditionalFormatting sqref="V52:V54">
    <cfRule type="cellIs" dxfId="11376" priority="19554" operator="lessThan">
      <formula>0</formula>
    </cfRule>
    <cfRule type="cellIs" dxfId="11375" priority="19555" operator="lessThan">
      <formula>0</formula>
    </cfRule>
  </conditionalFormatting>
  <conditionalFormatting sqref="B56:D57">
    <cfRule type="expression" dxfId="11374" priority="19550">
      <formula>$I56=0</formula>
    </cfRule>
  </conditionalFormatting>
  <conditionalFormatting sqref="C56:D57">
    <cfRule type="cellIs" dxfId="11373" priority="19548" operator="lessThan">
      <formula>0</formula>
    </cfRule>
    <cfRule type="cellIs" dxfId="11372" priority="19549" operator="lessThan">
      <formula>0</formula>
    </cfRule>
  </conditionalFormatting>
  <conditionalFormatting sqref="E56:F57">
    <cfRule type="expression" dxfId="11371" priority="19547">
      <formula>$I56=0</formula>
    </cfRule>
  </conditionalFormatting>
  <conditionalFormatting sqref="F56:F57">
    <cfRule type="cellIs" dxfId="11370" priority="19545" operator="lessThan">
      <formula>0</formula>
    </cfRule>
    <cfRule type="cellIs" dxfId="11369" priority="19546" operator="lessThan">
      <formula>0</formula>
    </cfRule>
  </conditionalFormatting>
  <conditionalFormatting sqref="G56:I57">
    <cfRule type="expression" dxfId="11368" priority="19544">
      <formula>$I56=0</formula>
    </cfRule>
  </conditionalFormatting>
  <conditionalFormatting sqref="H56:I57">
    <cfRule type="cellIs" dxfId="11367" priority="19542" operator="lessThan">
      <formula>0</formula>
    </cfRule>
    <cfRule type="cellIs" dxfId="11366" priority="19543" operator="lessThan">
      <formula>0</formula>
    </cfRule>
  </conditionalFormatting>
  <conditionalFormatting sqref="J56:J57">
    <cfRule type="expression" dxfId="11365" priority="19541">
      <formula>$I56=0</formula>
    </cfRule>
  </conditionalFormatting>
  <conditionalFormatting sqref="K56:K57">
    <cfRule type="expression" dxfId="11364" priority="19538">
      <formula>$I56=0</formula>
    </cfRule>
  </conditionalFormatting>
  <conditionalFormatting sqref="L56:N57">
    <cfRule type="expression" dxfId="11363" priority="19535">
      <formula>$I56=0</formula>
    </cfRule>
  </conditionalFormatting>
  <conditionalFormatting sqref="M56:N57">
    <cfRule type="cellIs" dxfId="11362" priority="19533" operator="lessThan">
      <formula>0</formula>
    </cfRule>
    <cfRule type="cellIs" dxfId="11361" priority="19534" operator="lessThan">
      <formula>0</formula>
    </cfRule>
  </conditionalFormatting>
  <conditionalFormatting sqref="O56:Q57">
    <cfRule type="expression" dxfId="11360" priority="19532">
      <formula>$I56=0</formula>
    </cfRule>
  </conditionalFormatting>
  <conditionalFormatting sqref="P56:Q57">
    <cfRule type="cellIs" dxfId="11359" priority="19530" operator="lessThan">
      <formula>0</formula>
    </cfRule>
    <cfRule type="cellIs" dxfId="11358" priority="19531" operator="lessThan">
      <formula>0</formula>
    </cfRule>
  </conditionalFormatting>
  <conditionalFormatting sqref="R56:T57">
    <cfRule type="expression" dxfId="11357" priority="19529">
      <formula>$I56=0</formula>
    </cfRule>
  </conditionalFormatting>
  <conditionalFormatting sqref="S56:T57">
    <cfRule type="cellIs" dxfId="11356" priority="19527" operator="lessThan">
      <formula>0</formula>
    </cfRule>
    <cfRule type="cellIs" dxfId="11355" priority="19528" operator="lessThan">
      <formula>0</formula>
    </cfRule>
  </conditionalFormatting>
  <conditionalFormatting sqref="U56:V57">
    <cfRule type="expression" dxfId="11354" priority="19526">
      <formula>$I56=0</formula>
    </cfRule>
  </conditionalFormatting>
  <conditionalFormatting sqref="V56:V57">
    <cfRule type="cellIs" dxfId="11353" priority="19524" operator="lessThan">
      <formula>0</formula>
    </cfRule>
    <cfRule type="cellIs" dxfId="11352" priority="19525" operator="lessThan">
      <formula>0</formula>
    </cfRule>
  </conditionalFormatting>
  <conditionalFormatting sqref="B58:D60">
    <cfRule type="expression" dxfId="11351" priority="19520">
      <formula>$I58=0</formula>
    </cfRule>
  </conditionalFormatting>
  <conditionalFormatting sqref="C58:D60">
    <cfRule type="cellIs" dxfId="11350" priority="19518" operator="lessThan">
      <formula>0</formula>
    </cfRule>
    <cfRule type="cellIs" dxfId="11349" priority="19519" operator="lessThan">
      <formula>0</formula>
    </cfRule>
  </conditionalFormatting>
  <conditionalFormatting sqref="E58:F60">
    <cfRule type="expression" dxfId="11348" priority="19517">
      <formula>$I58=0</formula>
    </cfRule>
  </conditionalFormatting>
  <conditionalFormatting sqref="F58:F60">
    <cfRule type="cellIs" dxfId="11347" priority="19515" operator="lessThan">
      <formula>0</formula>
    </cfRule>
    <cfRule type="cellIs" dxfId="11346" priority="19516" operator="lessThan">
      <formula>0</formula>
    </cfRule>
  </conditionalFormatting>
  <conditionalFormatting sqref="G58:I60">
    <cfRule type="expression" dxfId="11345" priority="19514">
      <formula>$I58=0</formula>
    </cfRule>
  </conditionalFormatting>
  <conditionalFormatting sqref="H58:I60">
    <cfRule type="cellIs" dxfId="11344" priority="19512" operator="lessThan">
      <formula>0</formula>
    </cfRule>
    <cfRule type="cellIs" dxfId="11343" priority="19513" operator="lessThan">
      <formula>0</formula>
    </cfRule>
  </conditionalFormatting>
  <conditionalFormatting sqref="J58:J60">
    <cfRule type="expression" dxfId="11342" priority="19511">
      <formula>$I58=0</formula>
    </cfRule>
  </conditionalFormatting>
  <conditionalFormatting sqref="K58:K60">
    <cfRule type="expression" dxfId="11341" priority="19508">
      <formula>$I58=0</formula>
    </cfRule>
  </conditionalFormatting>
  <conditionalFormatting sqref="L58:N60">
    <cfRule type="expression" dxfId="11340" priority="19505">
      <formula>$I58=0</formula>
    </cfRule>
  </conditionalFormatting>
  <conditionalFormatting sqref="M58:N60">
    <cfRule type="cellIs" dxfId="11339" priority="19503" operator="lessThan">
      <formula>0</formula>
    </cfRule>
    <cfRule type="cellIs" dxfId="11338" priority="19504" operator="lessThan">
      <formula>0</formula>
    </cfRule>
  </conditionalFormatting>
  <conditionalFormatting sqref="O58:Q60">
    <cfRule type="expression" dxfId="11337" priority="19502">
      <formula>$I58=0</formula>
    </cfRule>
  </conditionalFormatting>
  <conditionalFormatting sqref="P58:Q60">
    <cfRule type="cellIs" dxfId="11336" priority="19500" operator="lessThan">
      <formula>0</formula>
    </cfRule>
    <cfRule type="cellIs" dxfId="11335" priority="19501" operator="lessThan">
      <formula>0</formula>
    </cfRule>
  </conditionalFormatting>
  <conditionalFormatting sqref="R58:T60">
    <cfRule type="expression" dxfId="11334" priority="19499">
      <formula>$I58=0</formula>
    </cfRule>
  </conditionalFormatting>
  <conditionalFormatting sqref="S58:T60">
    <cfRule type="cellIs" dxfId="11333" priority="19497" operator="lessThan">
      <formula>0</formula>
    </cfRule>
    <cfRule type="cellIs" dxfId="11332" priority="19498" operator="lessThan">
      <formula>0</formula>
    </cfRule>
  </conditionalFormatting>
  <conditionalFormatting sqref="U58:V60">
    <cfRule type="expression" dxfId="11331" priority="19496">
      <formula>$I58=0</formula>
    </cfRule>
  </conditionalFormatting>
  <conditionalFormatting sqref="V58:V60">
    <cfRule type="cellIs" dxfId="11330" priority="19494" operator="lessThan">
      <formula>0</formula>
    </cfRule>
    <cfRule type="cellIs" dxfId="11329" priority="19495" operator="lessThan">
      <formula>0</formula>
    </cfRule>
  </conditionalFormatting>
  <conditionalFormatting sqref="B61:D63">
    <cfRule type="expression" dxfId="11328" priority="19490">
      <formula>$I61=0</formula>
    </cfRule>
  </conditionalFormatting>
  <conditionalFormatting sqref="C61:D63">
    <cfRule type="cellIs" dxfId="11327" priority="19488" operator="lessThan">
      <formula>0</formula>
    </cfRule>
    <cfRule type="cellIs" dxfId="11326" priority="19489" operator="lessThan">
      <formula>0</formula>
    </cfRule>
  </conditionalFormatting>
  <conditionalFormatting sqref="E61:F63">
    <cfRule type="expression" dxfId="11325" priority="19487">
      <formula>$I61=0</formula>
    </cfRule>
  </conditionalFormatting>
  <conditionalFormatting sqref="F61:F63">
    <cfRule type="cellIs" dxfId="11324" priority="19485" operator="lessThan">
      <formula>0</formula>
    </cfRule>
    <cfRule type="cellIs" dxfId="11323" priority="19486" operator="lessThan">
      <formula>0</formula>
    </cfRule>
  </conditionalFormatting>
  <conditionalFormatting sqref="G61:I63">
    <cfRule type="expression" dxfId="11322" priority="19484">
      <formula>$I61=0</formula>
    </cfRule>
  </conditionalFormatting>
  <conditionalFormatting sqref="H61:I63">
    <cfRule type="cellIs" dxfId="11321" priority="19482" operator="lessThan">
      <formula>0</formula>
    </cfRule>
    <cfRule type="cellIs" dxfId="11320" priority="19483" operator="lessThan">
      <formula>0</formula>
    </cfRule>
  </conditionalFormatting>
  <conditionalFormatting sqref="J61:J63">
    <cfRule type="expression" dxfId="11319" priority="19481">
      <formula>$I61=0</formula>
    </cfRule>
  </conditionalFormatting>
  <conditionalFormatting sqref="K61:K63">
    <cfRule type="expression" dxfId="11318" priority="19478">
      <formula>$I61=0</formula>
    </cfRule>
  </conditionalFormatting>
  <conditionalFormatting sqref="L61:N63">
    <cfRule type="expression" dxfId="11317" priority="19475">
      <formula>$I61=0</formula>
    </cfRule>
  </conditionalFormatting>
  <conditionalFormatting sqref="M61:N63">
    <cfRule type="cellIs" dxfId="11316" priority="19473" operator="lessThan">
      <formula>0</formula>
    </cfRule>
    <cfRule type="cellIs" dxfId="11315" priority="19474" operator="lessThan">
      <formula>0</formula>
    </cfRule>
  </conditionalFormatting>
  <conditionalFormatting sqref="O61:Q63">
    <cfRule type="expression" dxfId="11314" priority="19472">
      <formula>$I61=0</formula>
    </cfRule>
  </conditionalFormatting>
  <conditionalFormatting sqref="P61:Q63">
    <cfRule type="cellIs" dxfId="11313" priority="19470" operator="lessThan">
      <formula>0</formula>
    </cfRule>
    <cfRule type="cellIs" dxfId="11312" priority="19471" operator="lessThan">
      <formula>0</formula>
    </cfRule>
  </conditionalFormatting>
  <conditionalFormatting sqref="R61:T63">
    <cfRule type="expression" dxfId="11311" priority="19469">
      <formula>$I61=0</formula>
    </cfRule>
  </conditionalFormatting>
  <conditionalFormatting sqref="S61:T63">
    <cfRule type="cellIs" dxfId="11310" priority="19467" operator="lessThan">
      <formula>0</formula>
    </cfRule>
    <cfRule type="cellIs" dxfId="11309" priority="19468" operator="lessThan">
      <formula>0</formula>
    </cfRule>
  </conditionalFormatting>
  <conditionalFormatting sqref="U61:V63">
    <cfRule type="expression" dxfId="11308" priority="19466">
      <formula>$I61=0</formula>
    </cfRule>
  </conditionalFormatting>
  <conditionalFormatting sqref="V61:V63">
    <cfRule type="cellIs" dxfId="11307" priority="19464" operator="lessThan">
      <formula>0</formula>
    </cfRule>
    <cfRule type="cellIs" dxfId="11306" priority="19465" operator="lessThan">
      <formula>0</formula>
    </cfRule>
  </conditionalFormatting>
  <conditionalFormatting sqref="B64:D66">
    <cfRule type="expression" dxfId="11305" priority="19460">
      <formula>$I64=0</formula>
    </cfRule>
  </conditionalFormatting>
  <conditionalFormatting sqref="C64:D66">
    <cfRule type="cellIs" dxfId="11304" priority="19458" operator="lessThan">
      <formula>0</formula>
    </cfRule>
    <cfRule type="cellIs" dxfId="11303" priority="19459" operator="lessThan">
      <formula>0</formula>
    </cfRule>
  </conditionalFormatting>
  <conditionalFormatting sqref="E64:F66">
    <cfRule type="expression" dxfId="11302" priority="19457">
      <formula>$I64=0</formula>
    </cfRule>
  </conditionalFormatting>
  <conditionalFormatting sqref="F64:F66">
    <cfRule type="cellIs" dxfId="11301" priority="19455" operator="lessThan">
      <formula>0</formula>
    </cfRule>
    <cfRule type="cellIs" dxfId="11300" priority="19456" operator="lessThan">
      <formula>0</formula>
    </cfRule>
  </conditionalFormatting>
  <conditionalFormatting sqref="G64:I66">
    <cfRule type="expression" dxfId="11299" priority="19454">
      <formula>$I64=0</formula>
    </cfRule>
  </conditionalFormatting>
  <conditionalFormatting sqref="H64:I66">
    <cfRule type="cellIs" dxfId="11298" priority="19452" operator="lessThan">
      <formula>0</formula>
    </cfRule>
    <cfRule type="cellIs" dxfId="11297" priority="19453" operator="lessThan">
      <formula>0</formula>
    </cfRule>
  </conditionalFormatting>
  <conditionalFormatting sqref="J64:J66">
    <cfRule type="expression" dxfId="11296" priority="19451">
      <formula>$I64=0</formula>
    </cfRule>
  </conditionalFormatting>
  <conditionalFormatting sqref="K64:K66">
    <cfRule type="expression" dxfId="11295" priority="19448">
      <formula>$I64=0</formula>
    </cfRule>
  </conditionalFormatting>
  <conditionalFormatting sqref="L64:N66">
    <cfRule type="expression" dxfId="11294" priority="19445">
      <formula>$I64=0</formula>
    </cfRule>
  </conditionalFormatting>
  <conditionalFormatting sqref="M64:N66">
    <cfRule type="cellIs" dxfId="11293" priority="19443" operator="lessThan">
      <formula>0</formula>
    </cfRule>
    <cfRule type="cellIs" dxfId="11292" priority="19444" operator="lessThan">
      <formula>0</formula>
    </cfRule>
  </conditionalFormatting>
  <conditionalFormatting sqref="O64:Q66">
    <cfRule type="expression" dxfId="11291" priority="19442">
      <formula>$I64=0</formula>
    </cfRule>
  </conditionalFormatting>
  <conditionalFormatting sqref="P64:Q66">
    <cfRule type="cellIs" dxfId="11290" priority="19440" operator="lessThan">
      <formula>0</formula>
    </cfRule>
    <cfRule type="cellIs" dxfId="11289" priority="19441" operator="lessThan">
      <formula>0</formula>
    </cfRule>
  </conditionalFormatting>
  <conditionalFormatting sqref="R64:T66">
    <cfRule type="expression" dxfId="11288" priority="19439">
      <formula>$I64=0</formula>
    </cfRule>
  </conditionalFormatting>
  <conditionalFormatting sqref="S64:T66">
    <cfRule type="cellIs" dxfId="11287" priority="19437" operator="lessThan">
      <formula>0</formula>
    </cfRule>
    <cfRule type="cellIs" dxfId="11286" priority="19438" operator="lessThan">
      <formula>0</formula>
    </cfRule>
  </conditionalFormatting>
  <conditionalFormatting sqref="U64:V66">
    <cfRule type="expression" dxfId="11285" priority="19436">
      <formula>$I64=0</formula>
    </cfRule>
  </conditionalFormatting>
  <conditionalFormatting sqref="V64:V66">
    <cfRule type="cellIs" dxfId="11284" priority="19434" operator="lessThan">
      <formula>0</formula>
    </cfRule>
    <cfRule type="cellIs" dxfId="11283" priority="19435" operator="lessThan">
      <formula>0</formula>
    </cfRule>
  </conditionalFormatting>
  <conditionalFormatting sqref="B67:D69">
    <cfRule type="expression" dxfId="11282" priority="19430">
      <formula>$I67=0</formula>
    </cfRule>
  </conditionalFormatting>
  <conditionalFormatting sqref="C67:D69">
    <cfRule type="cellIs" dxfId="11281" priority="19428" operator="lessThan">
      <formula>0</formula>
    </cfRule>
    <cfRule type="cellIs" dxfId="11280" priority="19429" operator="lessThan">
      <formula>0</formula>
    </cfRule>
  </conditionalFormatting>
  <conditionalFormatting sqref="E67:F69">
    <cfRule type="expression" dxfId="11279" priority="19427">
      <formula>$I67=0</formula>
    </cfRule>
  </conditionalFormatting>
  <conditionalFormatting sqref="F67:F69">
    <cfRule type="cellIs" dxfId="11278" priority="19425" operator="lessThan">
      <formula>0</formula>
    </cfRule>
    <cfRule type="cellIs" dxfId="11277" priority="19426" operator="lessThan">
      <formula>0</formula>
    </cfRule>
  </conditionalFormatting>
  <conditionalFormatting sqref="G67:I69">
    <cfRule type="expression" dxfId="11276" priority="19424">
      <formula>$I67=0</formula>
    </cfRule>
  </conditionalFormatting>
  <conditionalFormatting sqref="H67:I69">
    <cfRule type="cellIs" dxfId="11275" priority="19422" operator="lessThan">
      <formula>0</formula>
    </cfRule>
    <cfRule type="cellIs" dxfId="11274" priority="19423" operator="lessThan">
      <formula>0</formula>
    </cfRule>
  </conditionalFormatting>
  <conditionalFormatting sqref="J67:J69">
    <cfRule type="expression" dxfId="11273" priority="19421">
      <formula>$I67=0</formula>
    </cfRule>
  </conditionalFormatting>
  <conditionalFormatting sqref="K67:K69">
    <cfRule type="expression" dxfId="11272" priority="19418">
      <formula>$I67=0</formula>
    </cfRule>
  </conditionalFormatting>
  <conditionalFormatting sqref="L67:N69">
    <cfRule type="expression" dxfId="11271" priority="19415">
      <formula>$I67=0</formula>
    </cfRule>
  </conditionalFormatting>
  <conditionalFormatting sqref="M67:N69">
    <cfRule type="cellIs" dxfId="11270" priority="19413" operator="lessThan">
      <formula>0</formula>
    </cfRule>
    <cfRule type="cellIs" dxfId="11269" priority="19414" operator="lessThan">
      <formula>0</formula>
    </cfRule>
  </conditionalFormatting>
  <conditionalFormatting sqref="O67:Q69">
    <cfRule type="expression" dxfId="11268" priority="19412">
      <formula>$I67=0</formula>
    </cfRule>
  </conditionalFormatting>
  <conditionalFormatting sqref="P67:Q69">
    <cfRule type="cellIs" dxfId="11267" priority="19410" operator="lessThan">
      <formula>0</formula>
    </cfRule>
    <cfRule type="cellIs" dxfId="11266" priority="19411" operator="lessThan">
      <formula>0</formula>
    </cfRule>
  </conditionalFormatting>
  <conditionalFormatting sqref="R67:T69">
    <cfRule type="expression" dxfId="11265" priority="19409">
      <formula>$I67=0</formula>
    </cfRule>
  </conditionalFormatting>
  <conditionalFormatting sqref="S67:T69">
    <cfRule type="cellIs" dxfId="11264" priority="19407" operator="lessThan">
      <formula>0</formula>
    </cfRule>
    <cfRule type="cellIs" dxfId="11263" priority="19408" operator="lessThan">
      <formula>0</formula>
    </cfRule>
  </conditionalFormatting>
  <conditionalFormatting sqref="U67:V69">
    <cfRule type="expression" dxfId="11262" priority="19406">
      <formula>$I67=0</formula>
    </cfRule>
  </conditionalFormatting>
  <conditionalFormatting sqref="V67:V69">
    <cfRule type="cellIs" dxfId="11261" priority="19404" operator="lessThan">
      <formula>0</formula>
    </cfRule>
    <cfRule type="cellIs" dxfId="11260" priority="19405" operator="lessThan">
      <formula>0</formula>
    </cfRule>
  </conditionalFormatting>
  <conditionalFormatting sqref="B70:D72">
    <cfRule type="expression" dxfId="11259" priority="19400">
      <formula>$I70=0</formula>
    </cfRule>
  </conditionalFormatting>
  <conditionalFormatting sqref="C70:D72">
    <cfRule type="cellIs" dxfId="11258" priority="19398" operator="lessThan">
      <formula>0</formula>
    </cfRule>
    <cfRule type="cellIs" dxfId="11257" priority="19399" operator="lessThan">
      <formula>0</formula>
    </cfRule>
  </conditionalFormatting>
  <conditionalFormatting sqref="E70:F72">
    <cfRule type="expression" dxfId="11256" priority="19397">
      <formula>$I70=0</formula>
    </cfRule>
  </conditionalFormatting>
  <conditionalFormatting sqref="F70:F72">
    <cfRule type="cellIs" dxfId="11255" priority="19395" operator="lessThan">
      <formula>0</formula>
    </cfRule>
    <cfRule type="cellIs" dxfId="11254" priority="19396" operator="lessThan">
      <formula>0</formula>
    </cfRule>
  </conditionalFormatting>
  <conditionalFormatting sqref="G70:I72">
    <cfRule type="expression" dxfId="11253" priority="19394">
      <formula>$I70=0</formula>
    </cfRule>
  </conditionalFormatting>
  <conditionalFormatting sqref="H70:I72">
    <cfRule type="cellIs" dxfId="11252" priority="19392" operator="lessThan">
      <formula>0</formula>
    </cfRule>
    <cfRule type="cellIs" dxfId="11251" priority="19393" operator="lessThan">
      <formula>0</formula>
    </cfRule>
  </conditionalFormatting>
  <conditionalFormatting sqref="J70:J72">
    <cfRule type="expression" dxfId="11250" priority="19391">
      <formula>$I70=0</formula>
    </cfRule>
  </conditionalFormatting>
  <conditionalFormatting sqref="K70:K72">
    <cfRule type="expression" dxfId="11249" priority="19388">
      <formula>$I70=0</formula>
    </cfRule>
  </conditionalFormatting>
  <conditionalFormatting sqref="L70:N72">
    <cfRule type="expression" dxfId="11248" priority="19385">
      <formula>$I70=0</formula>
    </cfRule>
  </conditionalFormatting>
  <conditionalFormatting sqref="M70:N72">
    <cfRule type="cellIs" dxfId="11247" priority="19383" operator="lessThan">
      <formula>0</formula>
    </cfRule>
    <cfRule type="cellIs" dxfId="11246" priority="19384" operator="lessThan">
      <formula>0</formula>
    </cfRule>
  </conditionalFormatting>
  <conditionalFormatting sqref="O70:Q72">
    <cfRule type="expression" dxfId="11245" priority="19382">
      <formula>$I70=0</formula>
    </cfRule>
  </conditionalFormatting>
  <conditionalFormatting sqref="P70:Q72">
    <cfRule type="cellIs" dxfId="11244" priority="19380" operator="lessThan">
      <formula>0</formula>
    </cfRule>
    <cfRule type="cellIs" dxfId="11243" priority="19381" operator="lessThan">
      <formula>0</formula>
    </cfRule>
  </conditionalFormatting>
  <conditionalFormatting sqref="R70:T72">
    <cfRule type="expression" dxfId="11242" priority="19379">
      <formula>$I70=0</formula>
    </cfRule>
  </conditionalFormatting>
  <conditionalFormatting sqref="S70:T72">
    <cfRule type="cellIs" dxfId="11241" priority="19377" operator="lessThan">
      <formula>0</formula>
    </cfRule>
    <cfRule type="cellIs" dxfId="11240" priority="19378" operator="lessThan">
      <formula>0</formula>
    </cfRule>
  </conditionalFormatting>
  <conditionalFormatting sqref="U70:V72">
    <cfRule type="expression" dxfId="11239" priority="19376">
      <formula>$I70=0</formula>
    </cfRule>
  </conditionalFormatting>
  <conditionalFormatting sqref="V70:V72">
    <cfRule type="cellIs" dxfId="11238" priority="19374" operator="lessThan">
      <formula>0</formula>
    </cfRule>
    <cfRule type="cellIs" dxfId="11237" priority="19375" operator="lessThan">
      <formula>0</formula>
    </cfRule>
  </conditionalFormatting>
  <conditionalFormatting sqref="B74:D75">
    <cfRule type="expression" dxfId="11236" priority="19370">
      <formula>$I74=0</formula>
    </cfRule>
  </conditionalFormatting>
  <conditionalFormatting sqref="C74:D75">
    <cfRule type="cellIs" dxfId="11235" priority="19368" operator="lessThan">
      <formula>0</formula>
    </cfRule>
    <cfRule type="cellIs" dxfId="11234" priority="19369" operator="lessThan">
      <formula>0</formula>
    </cfRule>
  </conditionalFormatting>
  <conditionalFormatting sqref="E74:F75">
    <cfRule type="expression" dxfId="11233" priority="19367">
      <formula>$I74=0</formula>
    </cfRule>
  </conditionalFormatting>
  <conditionalFormatting sqref="F74:F75">
    <cfRule type="cellIs" dxfId="11232" priority="19365" operator="lessThan">
      <formula>0</formula>
    </cfRule>
    <cfRule type="cellIs" dxfId="11231" priority="19366" operator="lessThan">
      <formula>0</formula>
    </cfRule>
  </conditionalFormatting>
  <conditionalFormatting sqref="G74:I75">
    <cfRule type="expression" dxfId="11230" priority="19364">
      <formula>$I74=0</formula>
    </cfRule>
  </conditionalFormatting>
  <conditionalFormatting sqref="H74:I75">
    <cfRule type="cellIs" dxfId="11229" priority="19362" operator="lessThan">
      <formula>0</formula>
    </cfRule>
    <cfRule type="cellIs" dxfId="11228" priority="19363" operator="lessThan">
      <formula>0</formula>
    </cfRule>
  </conditionalFormatting>
  <conditionalFormatting sqref="J74:J75">
    <cfRule type="expression" dxfId="11227" priority="19361">
      <formula>$I74=0</formula>
    </cfRule>
  </conditionalFormatting>
  <conditionalFormatting sqref="K74:K75">
    <cfRule type="expression" dxfId="11226" priority="19358">
      <formula>$I74=0</formula>
    </cfRule>
  </conditionalFormatting>
  <conditionalFormatting sqref="L74:N75">
    <cfRule type="expression" dxfId="11225" priority="19355">
      <formula>$I74=0</formula>
    </cfRule>
  </conditionalFormatting>
  <conditionalFormatting sqref="M74:N75">
    <cfRule type="cellIs" dxfId="11224" priority="19353" operator="lessThan">
      <formula>0</formula>
    </cfRule>
    <cfRule type="cellIs" dxfId="11223" priority="19354" operator="lessThan">
      <formula>0</formula>
    </cfRule>
  </conditionalFormatting>
  <conditionalFormatting sqref="O74:Q75">
    <cfRule type="expression" dxfId="11222" priority="19352">
      <formula>$I74=0</formula>
    </cfRule>
  </conditionalFormatting>
  <conditionalFormatting sqref="P74:Q75">
    <cfRule type="cellIs" dxfId="11221" priority="19350" operator="lessThan">
      <formula>0</formula>
    </cfRule>
    <cfRule type="cellIs" dxfId="11220" priority="19351" operator="lessThan">
      <formula>0</formula>
    </cfRule>
  </conditionalFormatting>
  <conditionalFormatting sqref="R74:T75">
    <cfRule type="expression" dxfId="11219" priority="19349">
      <formula>$I74=0</formula>
    </cfRule>
  </conditionalFormatting>
  <conditionalFormatting sqref="S74:T75">
    <cfRule type="cellIs" dxfId="11218" priority="19347" operator="lessThan">
      <formula>0</formula>
    </cfRule>
    <cfRule type="cellIs" dxfId="11217" priority="19348" operator="lessThan">
      <formula>0</formula>
    </cfRule>
  </conditionalFormatting>
  <conditionalFormatting sqref="U74:V75">
    <cfRule type="expression" dxfId="11216" priority="19346">
      <formula>$I74=0</formula>
    </cfRule>
  </conditionalFormatting>
  <conditionalFormatting sqref="V74:V75">
    <cfRule type="cellIs" dxfId="11215" priority="19344" operator="lessThan">
      <formula>0</formula>
    </cfRule>
    <cfRule type="cellIs" dxfId="11214" priority="19345" operator="lessThan">
      <formula>0</formula>
    </cfRule>
  </conditionalFormatting>
  <conditionalFormatting sqref="B76:D78">
    <cfRule type="expression" dxfId="11213" priority="19340">
      <formula>$I76=0</formula>
    </cfRule>
  </conditionalFormatting>
  <conditionalFormatting sqref="C76:D78">
    <cfRule type="cellIs" dxfId="11212" priority="19338" operator="lessThan">
      <formula>0</formula>
    </cfRule>
    <cfRule type="cellIs" dxfId="11211" priority="19339" operator="lessThan">
      <formula>0</formula>
    </cfRule>
  </conditionalFormatting>
  <conditionalFormatting sqref="E76:F78">
    <cfRule type="expression" dxfId="11210" priority="19337">
      <formula>$I76=0</formula>
    </cfRule>
  </conditionalFormatting>
  <conditionalFormatting sqref="F76:F78">
    <cfRule type="cellIs" dxfId="11209" priority="19335" operator="lessThan">
      <formula>0</formula>
    </cfRule>
    <cfRule type="cellIs" dxfId="11208" priority="19336" operator="lessThan">
      <formula>0</formula>
    </cfRule>
  </conditionalFormatting>
  <conditionalFormatting sqref="G76:I78">
    <cfRule type="expression" dxfId="11207" priority="19334">
      <formula>$I76=0</formula>
    </cfRule>
  </conditionalFormatting>
  <conditionalFormatting sqref="H76:I78">
    <cfRule type="cellIs" dxfId="11206" priority="19332" operator="lessThan">
      <formula>0</formula>
    </cfRule>
    <cfRule type="cellIs" dxfId="11205" priority="19333" operator="lessThan">
      <formula>0</formula>
    </cfRule>
  </conditionalFormatting>
  <conditionalFormatting sqref="J76:J78">
    <cfRule type="expression" dxfId="11204" priority="19331">
      <formula>$I76=0</formula>
    </cfRule>
  </conditionalFormatting>
  <conditionalFormatting sqref="K76:K78">
    <cfRule type="expression" dxfId="11203" priority="19328">
      <formula>$I76=0</formula>
    </cfRule>
  </conditionalFormatting>
  <conditionalFormatting sqref="L76:N78">
    <cfRule type="expression" dxfId="11202" priority="19325">
      <formula>$I76=0</formula>
    </cfRule>
  </conditionalFormatting>
  <conditionalFormatting sqref="M76:N78">
    <cfRule type="cellIs" dxfId="11201" priority="19323" operator="lessThan">
      <formula>0</formula>
    </cfRule>
    <cfRule type="cellIs" dxfId="11200" priority="19324" operator="lessThan">
      <formula>0</formula>
    </cfRule>
  </conditionalFormatting>
  <conditionalFormatting sqref="O76:Q78">
    <cfRule type="expression" dxfId="11199" priority="19322">
      <formula>$I76=0</formula>
    </cfRule>
  </conditionalFormatting>
  <conditionalFormatting sqref="P76:Q78">
    <cfRule type="cellIs" dxfId="11198" priority="19320" operator="lessThan">
      <formula>0</formula>
    </cfRule>
    <cfRule type="cellIs" dxfId="11197" priority="19321" operator="lessThan">
      <formula>0</formula>
    </cfRule>
  </conditionalFormatting>
  <conditionalFormatting sqref="R76:T78">
    <cfRule type="expression" dxfId="11196" priority="19319">
      <formula>$I76=0</formula>
    </cfRule>
  </conditionalFormatting>
  <conditionalFormatting sqref="S76:T78">
    <cfRule type="cellIs" dxfId="11195" priority="19317" operator="lessThan">
      <formula>0</formula>
    </cfRule>
    <cfRule type="cellIs" dxfId="11194" priority="19318" operator="lessThan">
      <formula>0</formula>
    </cfRule>
  </conditionalFormatting>
  <conditionalFormatting sqref="U76:V78">
    <cfRule type="expression" dxfId="11193" priority="19316">
      <formula>$I76=0</formula>
    </cfRule>
  </conditionalFormatting>
  <conditionalFormatting sqref="V76:V78">
    <cfRule type="cellIs" dxfId="11192" priority="19314" operator="lessThan">
      <formula>0</formula>
    </cfRule>
    <cfRule type="cellIs" dxfId="11191" priority="19315" operator="lessThan">
      <formula>0</formula>
    </cfRule>
  </conditionalFormatting>
  <conditionalFormatting sqref="B79:D81">
    <cfRule type="expression" dxfId="11190" priority="19310">
      <formula>$I79=0</formula>
    </cfRule>
  </conditionalFormatting>
  <conditionalFormatting sqref="C79:D81">
    <cfRule type="cellIs" dxfId="11189" priority="19308" operator="lessThan">
      <formula>0</formula>
    </cfRule>
    <cfRule type="cellIs" dxfId="11188" priority="19309" operator="lessThan">
      <formula>0</formula>
    </cfRule>
  </conditionalFormatting>
  <conditionalFormatting sqref="E79:F81">
    <cfRule type="expression" dxfId="11187" priority="19307">
      <formula>$I79=0</formula>
    </cfRule>
  </conditionalFormatting>
  <conditionalFormatting sqref="F79:F81">
    <cfRule type="cellIs" dxfId="11186" priority="19305" operator="lessThan">
      <formula>0</formula>
    </cfRule>
    <cfRule type="cellIs" dxfId="11185" priority="19306" operator="lessThan">
      <formula>0</formula>
    </cfRule>
  </conditionalFormatting>
  <conditionalFormatting sqref="G79:I81">
    <cfRule type="expression" dxfId="11184" priority="19304">
      <formula>$I79=0</formula>
    </cfRule>
  </conditionalFormatting>
  <conditionalFormatting sqref="H79:I81">
    <cfRule type="cellIs" dxfId="11183" priority="19302" operator="lessThan">
      <formula>0</formula>
    </cfRule>
    <cfRule type="cellIs" dxfId="11182" priority="19303" operator="lessThan">
      <formula>0</formula>
    </cfRule>
  </conditionalFormatting>
  <conditionalFormatting sqref="J79:J81">
    <cfRule type="expression" dxfId="11181" priority="19301">
      <formula>$I79=0</formula>
    </cfRule>
  </conditionalFormatting>
  <conditionalFormatting sqref="K79:K81">
    <cfRule type="expression" dxfId="11180" priority="19298">
      <formula>$I79=0</formula>
    </cfRule>
  </conditionalFormatting>
  <conditionalFormatting sqref="L79:N81">
    <cfRule type="expression" dxfId="11179" priority="19295">
      <formula>$I79=0</formula>
    </cfRule>
  </conditionalFormatting>
  <conditionalFormatting sqref="M79:N81">
    <cfRule type="cellIs" dxfId="11178" priority="19293" operator="lessThan">
      <formula>0</formula>
    </cfRule>
    <cfRule type="cellIs" dxfId="11177" priority="19294" operator="lessThan">
      <formula>0</formula>
    </cfRule>
  </conditionalFormatting>
  <conditionalFormatting sqref="O79:Q81">
    <cfRule type="expression" dxfId="11176" priority="19292">
      <formula>$I79=0</formula>
    </cfRule>
  </conditionalFormatting>
  <conditionalFormatting sqref="P79:Q81">
    <cfRule type="cellIs" dxfId="11175" priority="19290" operator="lessThan">
      <formula>0</formula>
    </cfRule>
    <cfRule type="cellIs" dxfId="11174" priority="19291" operator="lessThan">
      <formula>0</formula>
    </cfRule>
  </conditionalFormatting>
  <conditionalFormatting sqref="R79:T81">
    <cfRule type="expression" dxfId="11173" priority="19289">
      <formula>$I79=0</formula>
    </cfRule>
  </conditionalFormatting>
  <conditionalFormatting sqref="S79:T81">
    <cfRule type="cellIs" dxfId="11172" priority="19287" operator="lessThan">
      <formula>0</formula>
    </cfRule>
    <cfRule type="cellIs" dxfId="11171" priority="19288" operator="lessThan">
      <formula>0</formula>
    </cfRule>
  </conditionalFormatting>
  <conditionalFormatting sqref="U79:V81">
    <cfRule type="expression" dxfId="11170" priority="19286">
      <formula>$I79=0</formula>
    </cfRule>
  </conditionalFormatting>
  <conditionalFormatting sqref="V79:V81">
    <cfRule type="cellIs" dxfId="11169" priority="19284" operator="lessThan">
      <formula>0</formula>
    </cfRule>
    <cfRule type="cellIs" dxfId="11168" priority="19285" operator="lessThan">
      <formula>0</formula>
    </cfRule>
  </conditionalFormatting>
  <conditionalFormatting sqref="B82:D84">
    <cfRule type="expression" dxfId="11167" priority="19280">
      <formula>$I82=0</formula>
    </cfRule>
  </conditionalFormatting>
  <conditionalFormatting sqref="C82:D84">
    <cfRule type="cellIs" dxfId="11166" priority="19278" operator="lessThan">
      <formula>0</formula>
    </cfRule>
    <cfRule type="cellIs" dxfId="11165" priority="19279" operator="lessThan">
      <formula>0</formula>
    </cfRule>
  </conditionalFormatting>
  <conditionalFormatting sqref="E82:F84">
    <cfRule type="expression" dxfId="11164" priority="19277">
      <formula>$I82=0</formula>
    </cfRule>
  </conditionalFormatting>
  <conditionalFormatting sqref="F82:F84">
    <cfRule type="cellIs" dxfId="11163" priority="19275" operator="lessThan">
      <formula>0</formula>
    </cfRule>
    <cfRule type="cellIs" dxfId="11162" priority="19276" operator="lessThan">
      <formula>0</formula>
    </cfRule>
  </conditionalFormatting>
  <conditionalFormatting sqref="G82:I84">
    <cfRule type="expression" dxfId="11161" priority="19274">
      <formula>$I82=0</formula>
    </cfRule>
  </conditionalFormatting>
  <conditionalFormatting sqref="H82:I84">
    <cfRule type="cellIs" dxfId="11160" priority="19272" operator="lessThan">
      <formula>0</formula>
    </cfRule>
    <cfRule type="cellIs" dxfId="11159" priority="19273" operator="lessThan">
      <formula>0</formula>
    </cfRule>
  </conditionalFormatting>
  <conditionalFormatting sqref="J82:J84">
    <cfRule type="expression" dxfId="11158" priority="19271">
      <formula>$I82=0</formula>
    </cfRule>
  </conditionalFormatting>
  <conditionalFormatting sqref="K82:K84">
    <cfRule type="expression" dxfId="11157" priority="19268">
      <formula>$I82=0</formula>
    </cfRule>
  </conditionalFormatting>
  <conditionalFormatting sqref="L82:N84">
    <cfRule type="expression" dxfId="11156" priority="19265">
      <formula>$I82=0</formula>
    </cfRule>
  </conditionalFormatting>
  <conditionalFormatting sqref="M82:N84">
    <cfRule type="cellIs" dxfId="11155" priority="19263" operator="lessThan">
      <formula>0</formula>
    </cfRule>
    <cfRule type="cellIs" dxfId="11154" priority="19264" operator="lessThan">
      <formula>0</formula>
    </cfRule>
  </conditionalFormatting>
  <conditionalFormatting sqref="O82:Q84">
    <cfRule type="expression" dxfId="11153" priority="19262">
      <formula>$I82=0</formula>
    </cfRule>
  </conditionalFormatting>
  <conditionalFormatting sqref="P82:Q84">
    <cfRule type="cellIs" dxfId="11152" priority="19260" operator="lessThan">
      <formula>0</formula>
    </cfRule>
    <cfRule type="cellIs" dxfId="11151" priority="19261" operator="lessThan">
      <formula>0</formula>
    </cfRule>
  </conditionalFormatting>
  <conditionalFormatting sqref="R82:T84">
    <cfRule type="expression" dxfId="11150" priority="19259">
      <formula>$I82=0</formula>
    </cfRule>
  </conditionalFormatting>
  <conditionalFormatting sqref="S82:T84">
    <cfRule type="cellIs" dxfId="11149" priority="19257" operator="lessThan">
      <formula>0</formula>
    </cfRule>
    <cfRule type="cellIs" dxfId="11148" priority="19258" operator="lessThan">
      <formula>0</formula>
    </cfRule>
  </conditionalFormatting>
  <conditionalFormatting sqref="U82:V84">
    <cfRule type="expression" dxfId="11147" priority="19256">
      <formula>$I82=0</formula>
    </cfRule>
  </conditionalFormatting>
  <conditionalFormatting sqref="V82:V84">
    <cfRule type="cellIs" dxfId="11146" priority="19254" operator="lessThan">
      <formula>0</formula>
    </cfRule>
    <cfRule type="cellIs" dxfId="11145" priority="19255" operator="lessThan">
      <formula>0</formula>
    </cfRule>
  </conditionalFormatting>
  <conditionalFormatting sqref="B86:D88">
    <cfRule type="expression" dxfId="11144" priority="19250">
      <formula>$I86=0</formula>
    </cfRule>
  </conditionalFormatting>
  <conditionalFormatting sqref="C86:D88">
    <cfRule type="cellIs" dxfId="11143" priority="19248" operator="lessThan">
      <formula>0</formula>
    </cfRule>
    <cfRule type="cellIs" dxfId="11142" priority="19249" operator="lessThan">
      <formula>0</formula>
    </cfRule>
  </conditionalFormatting>
  <conditionalFormatting sqref="E86:F88">
    <cfRule type="expression" dxfId="11141" priority="19247">
      <formula>$I86=0</formula>
    </cfRule>
  </conditionalFormatting>
  <conditionalFormatting sqref="F86:F88">
    <cfRule type="cellIs" dxfId="11140" priority="19245" operator="lessThan">
      <formula>0</formula>
    </cfRule>
    <cfRule type="cellIs" dxfId="11139" priority="19246" operator="lessThan">
      <formula>0</formula>
    </cfRule>
  </conditionalFormatting>
  <conditionalFormatting sqref="G86:I88">
    <cfRule type="expression" dxfId="11138" priority="19244">
      <formula>$I86=0</formula>
    </cfRule>
  </conditionalFormatting>
  <conditionalFormatting sqref="H86:I88">
    <cfRule type="cellIs" dxfId="11137" priority="19242" operator="lessThan">
      <formula>0</formula>
    </cfRule>
    <cfRule type="cellIs" dxfId="11136" priority="19243" operator="lessThan">
      <formula>0</formula>
    </cfRule>
  </conditionalFormatting>
  <conditionalFormatting sqref="J86:J88">
    <cfRule type="expression" dxfId="11135" priority="19241">
      <formula>$I86=0</formula>
    </cfRule>
  </conditionalFormatting>
  <conditionalFormatting sqref="K86:K88">
    <cfRule type="expression" dxfId="11134" priority="19238">
      <formula>$I86=0</formula>
    </cfRule>
  </conditionalFormatting>
  <conditionalFormatting sqref="L86:N88">
    <cfRule type="expression" dxfId="11133" priority="19235">
      <formula>$I86=0</formula>
    </cfRule>
  </conditionalFormatting>
  <conditionalFormatting sqref="M86:N88">
    <cfRule type="cellIs" dxfId="11132" priority="19233" operator="lessThan">
      <formula>0</formula>
    </cfRule>
    <cfRule type="cellIs" dxfId="11131" priority="19234" operator="lessThan">
      <formula>0</formula>
    </cfRule>
  </conditionalFormatting>
  <conditionalFormatting sqref="O86:Q88">
    <cfRule type="expression" dxfId="11130" priority="19232">
      <formula>$I86=0</formula>
    </cfRule>
  </conditionalFormatting>
  <conditionalFormatting sqref="P86:Q88">
    <cfRule type="cellIs" dxfId="11129" priority="19230" operator="lessThan">
      <formula>0</formula>
    </cfRule>
    <cfRule type="cellIs" dxfId="11128" priority="19231" operator="lessThan">
      <formula>0</formula>
    </cfRule>
  </conditionalFormatting>
  <conditionalFormatting sqref="R86:T88">
    <cfRule type="expression" dxfId="11127" priority="19229">
      <formula>$I86=0</formula>
    </cfRule>
  </conditionalFormatting>
  <conditionalFormatting sqref="S86:T88">
    <cfRule type="cellIs" dxfId="11126" priority="19227" operator="lessThan">
      <formula>0</formula>
    </cfRule>
    <cfRule type="cellIs" dxfId="11125" priority="19228" operator="lessThan">
      <formula>0</formula>
    </cfRule>
  </conditionalFormatting>
  <conditionalFormatting sqref="U86:V88">
    <cfRule type="expression" dxfId="11124" priority="19226">
      <formula>$I86=0</formula>
    </cfRule>
  </conditionalFormatting>
  <conditionalFormatting sqref="V86:V88">
    <cfRule type="cellIs" dxfId="11123" priority="19224" operator="lessThan">
      <formula>0</formula>
    </cfRule>
    <cfRule type="cellIs" dxfId="11122" priority="19225" operator="lessThan">
      <formula>0</formula>
    </cfRule>
  </conditionalFormatting>
  <conditionalFormatting sqref="B89:D91">
    <cfRule type="expression" dxfId="11121" priority="19220">
      <formula>$I89=0</formula>
    </cfRule>
  </conditionalFormatting>
  <conditionalFormatting sqref="C89:D91">
    <cfRule type="cellIs" dxfId="11120" priority="19218" operator="lessThan">
      <formula>0</formula>
    </cfRule>
    <cfRule type="cellIs" dxfId="11119" priority="19219" operator="lessThan">
      <formula>0</formula>
    </cfRule>
  </conditionalFormatting>
  <conditionalFormatting sqref="E89:F91">
    <cfRule type="expression" dxfId="11118" priority="19217">
      <formula>$I89=0</formula>
    </cfRule>
  </conditionalFormatting>
  <conditionalFormatting sqref="F89:F91">
    <cfRule type="cellIs" dxfId="11117" priority="19215" operator="lessThan">
      <formula>0</formula>
    </cfRule>
    <cfRule type="cellIs" dxfId="11116" priority="19216" operator="lessThan">
      <formula>0</formula>
    </cfRule>
  </conditionalFormatting>
  <conditionalFormatting sqref="G89:I91">
    <cfRule type="expression" dxfId="11115" priority="19214">
      <formula>$I89=0</formula>
    </cfRule>
  </conditionalFormatting>
  <conditionalFormatting sqref="H89:I91">
    <cfRule type="cellIs" dxfId="11114" priority="19212" operator="lessThan">
      <formula>0</formula>
    </cfRule>
    <cfRule type="cellIs" dxfId="11113" priority="19213" operator="lessThan">
      <formula>0</formula>
    </cfRule>
  </conditionalFormatting>
  <conditionalFormatting sqref="J89:J91">
    <cfRule type="expression" dxfId="11112" priority="19211">
      <formula>$I89=0</formula>
    </cfRule>
  </conditionalFormatting>
  <conditionalFormatting sqref="K89:K91">
    <cfRule type="expression" dxfId="11111" priority="19208">
      <formula>$I89=0</formula>
    </cfRule>
  </conditionalFormatting>
  <conditionalFormatting sqref="L89:N91">
    <cfRule type="expression" dxfId="11110" priority="19205">
      <formula>$I89=0</formula>
    </cfRule>
  </conditionalFormatting>
  <conditionalFormatting sqref="M89:N91">
    <cfRule type="cellIs" dxfId="11109" priority="19203" operator="lessThan">
      <formula>0</formula>
    </cfRule>
    <cfRule type="cellIs" dxfId="11108" priority="19204" operator="lessThan">
      <formula>0</formula>
    </cfRule>
  </conditionalFormatting>
  <conditionalFormatting sqref="O89:Q91">
    <cfRule type="expression" dxfId="11107" priority="19202">
      <formula>$I89=0</formula>
    </cfRule>
  </conditionalFormatting>
  <conditionalFormatting sqref="P89:Q91">
    <cfRule type="cellIs" dxfId="11106" priority="19200" operator="lessThan">
      <formula>0</formula>
    </cfRule>
    <cfRule type="cellIs" dxfId="11105" priority="19201" operator="lessThan">
      <formula>0</formula>
    </cfRule>
  </conditionalFormatting>
  <conditionalFormatting sqref="R89:T91">
    <cfRule type="expression" dxfId="11104" priority="19199">
      <formula>$I89=0</formula>
    </cfRule>
  </conditionalFormatting>
  <conditionalFormatting sqref="S89:T91">
    <cfRule type="cellIs" dxfId="11103" priority="19197" operator="lessThan">
      <formula>0</formula>
    </cfRule>
    <cfRule type="cellIs" dxfId="11102" priority="19198" operator="lessThan">
      <formula>0</formula>
    </cfRule>
  </conditionalFormatting>
  <conditionalFormatting sqref="U89:V91">
    <cfRule type="expression" dxfId="11101" priority="19196">
      <formula>$I89=0</formula>
    </cfRule>
  </conditionalFormatting>
  <conditionalFormatting sqref="V89:V91">
    <cfRule type="cellIs" dxfId="11100" priority="19194" operator="lessThan">
      <formula>0</formula>
    </cfRule>
    <cfRule type="cellIs" dxfId="11099" priority="19195" operator="lessThan">
      <formula>0</formula>
    </cfRule>
  </conditionalFormatting>
  <conditionalFormatting sqref="B92:D94">
    <cfRule type="expression" dxfId="11098" priority="19190">
      <formula>$I92=0</formula>
    </cfRule>
  </conditionalFormatting>
  <conditionalFormatting sqref="C92:D94">
    <cfRule type="cellIs" dxfId="11097" priority="19188" operator="lessThan">
      <formula>0</formula>
    </cfRule>
    <cfRule type="cellIs" dxfId="11096" priority="19189" operator="lessThan">
      <formula>0</formula>
    </cfRule>
  </conditionalFormatting>
  <conditionalFormatting sqref="E92:F94">
    <cfRule type="expression" dxfId="11095" priority="19187">
      <formula>$I92=0</formula>
    </cfRule>
  </conditionalFormatting>
  <conditionalFormatting sqref="F92:F94">
    <cfRule type="cellIs" dxfId="11094" priority="19185" operator="lessThan">
      <formula>0</formula>
    </cfRule>
    <cfRule type="cellIs" dxfId="11093" priority="19186" operator="lessThan">
      <formula>0</formula>
    </cfRule>
  </conditionalFormatting>
  <conditionalFormatting sqref="G92:I94">
    <cfRule type="expression" dxfId="11092" priority="19184">
      <formula>$I92=0</formula>
    </cfRule>
  </conditionalFormatting>
  <conditionalFormatting sqref="H92:I94">
    <cfRule type="cellIs" dxfId="11091" priority="19182" operator="lessThan">
      <formula>0</formula>
    </cfRule>
    <cfRule type="cellIs" dxfId="11090" priority="19183" operator="lessThan">
      <formula>0</formula>
    </cfRule>
  </conditionalFormatting>
  <conditionalFormatting sqref="J92:J94">
    <cfRule type="expression" dxfId="11089" priority="19181">
      <formula>$I92=0</formula>
    </cfRule>
  </conditionalFormatting>
  <conditionalFormatting sqref="K92:K94">
    <cfRule type="expression" dxfId="11088" priority="19178">
      <formula>$I92=0</formula>
    </cfRule>
  </conditionalFormatting>
  <conditionalFormatting sqref="L92:N94">
    <cfRule type="expression" dxfId="11087" priority="19175">
      <formula>$I92=0</formula>
    </cfRule>
  </conditionalFormatting>
  <conditionalFormatting sqref="M92:N94">
    <cfRule type="cellIs" dxfId="11086" priority="19173" operator="lessThan">
      <formula>0</formula>
    </cfRule>
    <cfRule type="cellIs" dxfId="11085" priority="19174" operator="lessThan">
      <formula>0</formula>
    </cfRule>
  </conditionalFormatting>
  <conditionalFormatting sqref="O92:Q94">
    <cfRule type="expression" dxfId="11084" priority="19172">
      <formula>$I92=0</formula>
    </cfRule>
  </conditionalFormatting>
  <conditionalFormatting sqref="P92:Q94">
    <cfRule type="cellIs" dxfId="11083" priority="19170" operator="lessThan">
      <formula>0</formula>
    </cfRule>
    <cfRule type="cellIs" dxfId="11082" priority="19171" operator="lessThan">
      <formula>0</formula>
    </cfRule>
  </conditionalFormatting>
  <conditionalFormatting sqref="R92:T94">
    <cfRule type="expression" dxfId="11081" priority="19169">
      <formula>$I92=0</formula>
    </cfRule>
  </conditionalFormatting>
  <conditionalFormatting sqref="S92:T94">
    <cfRule type="cellIs" dxfId="11080" priority="19167" operator="lessThan">
      <formula>0</formula>
    </cfRule>
    <cfRule type="cellIs" dxfId="11079" priority="19168" operator="lessThan">
      <formula>0</formula>
    </cfRule>
  </conditionalFormatting>
  <conditionalFormatting sqref="U92:V94">
    <cfRule type="expression" dxfId="11078" priority="19166">
      <formula>$I92=0</formula>
    </cfRule>
  </conditionalFormatting>
  <conditionalFormatting sqref="V92:V94">
    <cfRule type="cellIs" dxfId="11077" priority="19164" operator="lessThan">
      <formula>0</formula>
    </cfRule>
    <cfRule type="cellIs" dxfId="11076" priority="19165" operator="lessThan">
      <formula>0</formula>
    </cfRule>
  </conditionalFormatting>
  <conditionalFormatting sqref="B95:D97">
    <cfRule type="expression" dxfId="11075" priority="19160">
      <formula>$I95=0</formula>
    </cfRule>
  </conditionalFormatting>
  <conditionalFormatting sqref="C95:D97">
    <cfRule type="cellIs" dxfId="11074" priority="19158" operator="lessThan">
      <formula>0</formula>
    </cfRule>
    <cfRule type="cellIs" dxfId="11073" priority="19159" operator="lessThan">
      <formula>0</formula>
    </cfRule>
  </conditionalFormatting>
  <conditionalFormatting sqref="E95:F97">
    <cfRule type="expression" dxfId="11072" priority="19157">
      <formula>$I95=0</formula>
    </cfRule>
  </conditionalFormatting>
  <conditionalFormatting sqref="F95:F97">
    <cfRule type="cellIs" dxfId="11071" priority="19155" operator="lessThan">
      <formula>0</formula>
    </cfRule>
    <cfRule type="cellIs" dxfId="11070" priority="19156" operator="lessThan">
      <formula>0</formula>
    </cfRule>
  </conditionalFormatting>
  <conditionalFormatting sqref="G95:I97">
    <cfRule type="expression" dxfId="11069" priority="19154">
      <formula>$I95=0</formula>
    </cfRule>
  </conditionalFormatting>
  <conditionalFormatting sqref="H95:I97">
    <cfRule type="cellIs" dxfId="11068" priority="19152" operator="lessThan">
      <formula>0</formula>
    </cfRule>
    <cfRule type="cellIs" dxfId="11067" priority="19153" operator="lessThan">
      <formula>0</formula>
    </cfRule>
  </conditionalFormatting>
  <conditionalFormatting sqref="J95:J97">
    <cfRule type="expression" dxfId="11066" priority="19151">
      <formula>$I95=0</formula>
    </cfRule>
  </conditionalFormatting>
  <conditionalFormatting sqref="K95:K97">
    <cfRule type="expression" dxfId="11065" priority="19148">
      <formula>$I95=0</formula>
    </cfRule>
  </conditionalFormatting>
  <conditionalFormatting sqref="L95:N97">
    <cfRule type="expression" dxfId="11064" priority="19145">
      <formula>$I95=0</formula>
    </cfRule>
  </conditionalFormatting>
  <conditionalFormatting sqref="M95:N97">
    <cfRule type="cellIs" dxfId="11063" priority="19143" operator="lessThan">
      <formula>0</formula>
    </cfRule>
    <cfRule type="cellIs" dxfId="11062" priority="19144" operator="lessThan">
      <formula>0</formula>
    </cfRule>
  </conditionalFormatting>
  <conditionalFormatting sqref="O95:Q97">
    <cfRule type="expression" dxfId="11061" priority="19142">
      <formula>$I95=0</formula>
    </cfRule>
  </conditionalFormatting>
  <conditionalFormatting sqref="P95:Q97">
    <cfRule type="cellIs" dxfId="11060" priority="19140" operator="lessThan">
      <formula>0</formula>
    </cfRule>
    <cfRule type="cellIs" dxfId="11059" priority="19141" operator="lessThan">
      <formula>0</formula>
    </cfRule>
  </conditionalFormatting>
  <conditionalFormatting sqref="R95:T97">
    <cfRule type="expression" dxfId="11058" priority="19139">
      <formula>$I95=0</formula>
    </cfRule>
  </conditionalFormatting>
  <conditionalFormatting sqref="S95:T97">
    <cfRule type="cellIs" dxfId="11057" priority="19137" operator="lessThan">
      <formula>0</formula>
    </cfRule>
    <cfRule type="cellIs" dxfId="11056" priority="19138" operator="lessThan">
      <formula>0</formula>
    </cfRule>
  </conditionalFormatting>
  <conditionalFormatting sqref="U95:V97">
    <cfRule type="expression" dxfId="11055" priority="19136">
      <formula>$I95=0</formula>
    </cfRule>
  </conditionalFormatting>
  <conditionalFormatting sqref="V95:V97">
    <cfRule type="cellIs" dxfId="11054" priority="19134" operator="lessThan">
      <formula>0</formula>
    </cfRule>
    <cfRule type="cellIs" dxfId="11053" priority="19135" operator="lessThan">
      <formula>0</formula>
    </cfRule>
  </conditionalFormatting>
  <conditionalFormatting sqref="B98:D100">
    <cfRule type="expression" dxfId="11052" priority="19130">
      <formula>$I98=0</formula>
    </cfRule>
  </conditionalFormatting>
  <conditionalFormatting sqref="C98:D100">
    <cfRule type="cellIs" dxfId="11051" priority="19128" operator="lessThan">
      <formula>0</formula>
    </cfRule>
    <cfRule type="cellIs" dxfId="11050" priority="19129" operator="lessThan">
      <formula>0</formula>
    </cfRule>
  </conditionalFormatting>
  <conditionalFormatting sqref="E98:F100">
    <cfRule type="expression" dxfId="11049" priority="19127">
      <formula>$I98=0</formula>
    </cfRule>
  </conditionalFormatting>
  <conditionalFormatting sqref="F98:F100">
    <cfRule type="cellIs" dxfId="11048" priority="19125" operator="lessThan">
      <formula>0</formula>
    </cfRule>
    <cfRule type="cellIs" dxfId="11047" priority="19126" operator="lessThan">
      <formula>0</formula>
    </cfRule>
  </conditionalFormatting>
  <conditionalFormatting sqref="G98:I100">
    <cfRule type="expression" dxfId="11046" priority="19124">
      <formula>$I98=0</formula>
    </cfRule>
  </conditionalFormatting>
  <conditionalFormatting sqref="H98:I100">
    <cfRule type="cellIs" dxfId="11045" priority="19122" operator="lessThan">
      <formula>0</formula>
    </cfRule>
    <cfRule type="cellIs" dxfId="11044" priority="19123" operator="lessThan">
      <formula>0</formula>
    </cfRule>
  </conditionalFormatting>
  <conditionalFormatting sqref="J98:J100">
    <cfRule type="expression" dxfId="11043" priority="19121">
      <formula>$I98=0</formula>
    </cfRule>
  </conditionalFormatting>
  <conditionalFormatting sqref="K98:K100">
    <cfRule type="expression" dxfId="11042" priority="19118">
      <formula>$I98=0</formula>
    </cfRule>
  </conditionalFormatting>
  <conditionalFormatting sqref="L98:N100">
    <cfRule type="expression" dxfId="11041" priority="19115">
      <formula>$I98=0</formula>
    </cfRule>
  </conditionalFormatting>
  <conditionalFormatting sqref="M98:N100">
    <cfRule type="cellIs" dxfId="11040" priority="19113" operator="lessThan">
      <formula>0</formula>
    </cfRule>
    <cfRule type="cellIs" dxfId="11039" priority="19114" operator="lessThan">
      <formula>0</formula>
    </cfRule>
  </conditionalFormatting>
  <conditionalFormatting sqref="O98:Q100">
    <cfRule type="expression" dxfId="11038" priority="19112">
      <formula>$I98=0</formula>
    </cfRule>
  </conditionalFormatting>
  <conditionalFormatting sqref="P98:Q100">
    <cfRule type="cellIs" dxfId="11037" priority="19110" operator="lessThan">
      <formula>0</formula>
    </cfRule>
    <cfRule type="cellIs" dxfId="11036" priority="19111" operator="lessThan">
      <formula>0</formula>
    </cfRule>
  </conditionalFormatting>
  <conditionalFormatting sqref="R98:T100">
    <cfRule type="expression" dxfId="11035" priority="19109">
      <formula>$I98=0</formula>
    </cfRule>
  </conditionalFormatting>
  <conditionalFormatting sqref="S98:T100">
    <cfRule type="cellIs" dxfId="11034" priority="19107" operator="lessThan">
      <formula>0</formula>
    </cfRule>
    <cfRule type="cellIs" dxfId="11033" priority="19108" operator="lessThan">
      <formula>0</formula>
    </cfRule>
  </conditionalFormatting>
  <conditionalFormatting sqref="U98:V100">
    <cfRule type="expression" dxfId="11032" priority="19106">
      <formula>$I98=0</formula>
    </cfRule>
  </conditionalFormatting>
  <conditionalFormatting sqref="V98:V100">
    <cfRule type="cellIs" dxfId="11031" priority="19104" operator="lessThan">
      <formula>0</formula>
    </cfRule>
    <cfRule type="cellIs" dxfId="11030" priority="19105" operator="lessThan">
      <formula>0</formula>
    </cfRule>
  </conditionalFormatting>
  <conditionalFormatting sqref="B102:D103">
    <cfRule type="expression" dxfId="11029" priority="19100">
      <formula>$I102=0</formula>
    </cfRule>
  </conditionalFormatting>
  <conditionalFormatting sqref="C102:D103">
    <cfRule type="cellIs" dxfId="11028" priority="19098" operator="lessThan">
      <formula>0</formula>
    </cfRule>
    <cfRule type="cellIs" dxfId="11027" priority="19099" operator="lessThan">
      <formula>0</formula>
    </cfRule>
  </conditionalFormatting>
  <conditionalFormatting sqref="E102:F103">
    <cfRule type="expression" dxfId="11026" priority="19097">
      <formula>$I102=0</formula>
    </cfRule>
  </conditionalFormatting>
  <conditionalFormatting sqref="F102:F103">
    <cfRule type="cellIs" dxfId="11025" priority="19095" operator="lessThan">
      <formula>0</formula>
    </cfRule>
    <cfRule type="cellIs" dxfId="11024" priority="19096" operator="lessThan">
      <formula>0</formula>
    </cfRule>
  </conditionalFormatting>
  <conditionalFormatting sqref="G102:I103">
    <cfRule type="expression" dxfId="11023" priority="19094">
      <formula>$I102=0</formula>
    </cfRule>
  </conditionalFormatting>
  <conditionalFormatting sqref="H102:I103">
    <cfRule type="cellIs" dxfId="11022" priority="19092" operator="lessThan">
      <formula>0</formula>
    </cfRule>
    <cfRule type="cellIs" dxfId="11021" priority="19093" operator="lessThan">
      <formula>0</formula>
    </cfRule>
  </conditionalFormatting>
  <conditionalFormatting sqref="J102:J103">
    <cfRule type="expression" dxfId="11020" priority="19091">
      <formula>$I102=0</formula>
    </cfRule>
  </conditionalFormatting>
  <conditionalFormatting sqref="K102:K103">
    <cfRule type="expression" dxfId="11019" priority="19088">
      <formula>$I102=0</formula>
    </cfRule>
  </conditionalFormatting>
  <conditionalFormatting sqref="L102:N103">
    <cfRule type="expression" dxfId="11018" priority="19085">
      <formula>$I102=0</formula>
    </cfRule>
  </conditionalFormatting>
  <conditionalFormatting sqref="M102:N103">
    <cfRule type="cellIs" dxfId="11017" priority="19083" operator="lessThan">
      <formula>0</formula>
    </cfRule>
    <cfRule type="cellIs" dxfId="11016" priority="19084" operator="lessThan">
      <formula>0</formula>
    </cfRule>
  </conditionalFormatting>
  <conditionalFormatting sqref="O102:Q103">
    <cfRule type="expression" dxfId="11015" priority="19082">
      <formula>$I102=0</formula>
    </cfRule>
  </conditionalFormatting>
  <conditionalFormatting sqref="P102:Q103">
    <cfRule type="cellIs" dxfId="11014" priority="19080" operator="lessThan">
      <formula>0</formula>
    </cfRule>
    <cfRule type="cellIs" dxfId="11013" priority="19081" operator="lessThan">
      <formula>0</formula>
    </cfRule>
  </conditionalFormatting>
  <conditionalFormatting sqref="R102:T103">
    <cfRule type="expression" dxfId="11012" priority="19079">
      <formula>$I102=0</formula>
    </cfRule>
  </conditionalFormatting>
  <conditionalFormatting sqref="S102:T103">
    <cfRule type="cellIs" dxfId="11011" priority="19077" operator="lessThan">
      <formula>0</formula>
    </cfRule>
    <cfRule type="cellIs" dxfId="11010" priority="19078" operator="lessThan">
      <formula>0</formula>
    </cfRule>
  </conditionalFormatting>
  <conditionalFormatting sqref="U102:V103">
    <cfRule type="expression" dxfId="11009" priority="19076">
      <formula>$I102=0</formula>
    </cfRule>
  </conditionalFormatting>
  <conditionalFormatting sqref="V102:V103">
    <cfRule type="cellIs" dxfId="11008" priority="19074" operator="lessThan">
      <formula>0</formula>
    </cfRule>
    <cfRule type="cellIs" dxfId="11007" priority="19075" operator="lessThan">
      <formula>0</formula>
    </cfRule>
  </conditionalFormatting>
  <conditionalFormatting sqref="B104:D106">
    <cfRule type="expression" dxfId="11006" priority="19070">
      <formula>$I104=0</formula>
    </cfRule>
  </conditionalFormatting>
  <conditionalFormatting sqref="C104:D106">
    <cfRule type="cellIs" dxfId="11005" priority="19068" operator="lessThan">
      <formula>0</formula>
    </cfRule>
    <cfRule type="cellIs" dxfId="11004" priority="19069" operator="lessThan">
      <formula>0</formula>
    </cfRule>
  </conditionalFormatting>
  <conditionalFormatting sqref="E104:F106">
    <cfRule type="expression" dxfId="11003" priority="19067">
      <formula>$I104=0</formula>
    </cfRule>
  </conditionalFormatting>
  <conditionalFormatting sqref="F104:F106">
    <cfRule type="cellIs" dxfId="11002" priority="19065" operator="lessThan">
      <formula>0</formula>
    </cfRule>
    <cfRule type="cellIs" dxfId="11001" priority="19066" operator="lessThan">
      <formula>0</formula>
    </cfRule>
  </conditionalFormatting>
  <conditionalFormatting sqref="G104:I106">
    <cfRule type="expression" dxfId="11000" priority="19064">
      <formula>$I104=0</formula>
    </cfRule>
  </conditionalFormatting>
  <conditionalFormatting sqref="H104:I106">
    <cfRule type="cellIs" dxfId="10999" priority="19062" operator="lessThan">
      <formula>0</formula>
    </cfRule>
    <cfRule type="cellIs" dxfId="10998" priority="19063" operator="lessThan">
      <formula>0</formula>
    </cfRule>
  </conditionalFormatting>
  <conditionalFormatting sqref="J104:J106">
    <cfRule type="expression" dxfId="10997" priority="19061">
      <formula>$I104=0</formula>
    </cfRule>
  </conditionalFormatting>
  <conditionalFormatting sqref="K104:K106">
    <cfRule type="expression" dxfId="10996" priority="19058">
      <formula>$I104=0</formula>
    </cfRule>
  </conditionalFormatting>
  <conditionalFormatting sqref="L104:N106">
    <cfRule type="expression" dxfId="10995" priority="19055">
      <formula>$I104=0</formula>
    </cfRule>
  </conditionalFormatting>
  <conditionalFormatting sqref="M104:N106">
    <cfRule type="cellIs" dxfId="10994" priority="19053" operator="lessThan">
      <formula>0</formula>
    </cfRule>
    <cfRule type="cellIs" dxfId="10993" priority="19054" operator="lessThan">
      <formula>0</formula>
    </cfRule>
  </conditionalFormatting>
  <conditionalFormatting sqref="O104:Q106">
    <cfRule type="expression" dxfId="10992" priority="19052">
      <formula>$I104=0</formula>
    </cfRule>
  </conditionalFormatting>
  <conditionalFormatting sqref="P104:Q106">
    <cfRule type="cellIs" dxfId="10991" priority="19050" operator="lessThan">
      <formula>0</formula>
    </cfRule>
    <cfRule type="cellIs" dxfId="10990" priority="19051" operator="lessThan">
      <formula>0</formula>
    </cfRule>
  </conditionalFormatting>
  <conditionalFormatting sqref="R104:T106">
    <cfRule type="expression" dxfId="10989" priority="19049">
      <formula>$I104=0</formula>
    </cfRule>
  </conditionalFormatting>
  <conditionalFormatting sqref="S104:T106">
    <cfRule type="cellIs" dxfId="10988" priority="19047" operator="lessThan">
      <formula>0</formula>
    </cfRule>
    <cfRule type="cellIs" dxfId="10987" priority="19048" operator="lessThan">
      <formula>0</formula>
    </cfRule>
  </conditionalFormatting>
  <conditionalFormatting sqref="U104:V106">
    <cfRule type="expression" dxfId="10986" priority="19046">
      <formula>$I104=0</formula>
    </cfRule>
  </conditionalFormatting>
  <conditionalFormatting sqref="V104:V106">
    <cfRule type="cellIs" dxfId="10985" priority="19044" operator="lessThan">
      <formula>0</formula>
    </cfRule>
    <cfRule type="cellIs" dxfId="10984" priority="19045" operator="lessThan">
      <formula>0</formula>
    </cfRule>
  </conditionalFormatting>
  <conditionalFormatting sqref="B107:D109">
    <cfRule type="expression" dxfId="10983" priority="19040">
      <formula>$I107=0</formula>
    </cfRule>
  </conditionalFormatting>
  <conditionalFormatting sqref="C107:D109">
    <cfRule type="cellIs" dxfId="10982" priority="19038" operator="lessThan">
      <formula>0</formula>
    </cfRule>
    <cfRule type="cellIs" dxfId="10981" priority="19039" operator="lessThan">
      <formula>0</formula>
    </cfRule>
  </conditionalFormatting>
  <conditionalFormatting sqref="E107:F109">
    <cfRule type="expression" dxfId="10980" priority="19037">
      <formula>$I107=0</formula>
    </cfRule>
  </conditionalFormatting>
  <conditionalFormatting sqref="F107:F109">
    <cfRule type="cellIs" dxfId="10979" priority="19035" operator="lessThan">
      <formula>0</formula>
    </cfRule>
    <cfRule type="cellIs" dxfId="10978" priority="19036" operator="lessThan">
      <formula>0</formula>
    </cfRule>
  </conditionalFormatting>
  <conditionalFormatting sqref="G107:I109">
    <cfRule type="expression" dxfId="10977" priority="19034">
      <formula>$I107=0</formula>
    </cfRule>
  </conditionalFormatting>
  <conditionalFormatting sqref="H107:I109">
    <cfRule type="cellIs" dxfId="10976" priority="19032" operator="lessThan">
      <formula>0</formula>
    </cfRule>
    <cfRule type="cellIs" dxfId="10975" priority="19033" operator="lessThan">
      <formula>0</formula>
    </cfRule>
  </conditionalFormatting>
  <conditionalFormatting sqref="J107:J109">
    <cfRule type="expression" dxfId="10974" priority="19031">
      <formula>$I107=0</formula>
    </cfRule>
  </conditionalFormatting>
  <conditionalFormatting sqref="K107:K109">
    <cfRule type="expression" dxfId="10973" priority="19028">
      <formula>$I107=0</formula>
    </cfRule>
  </conditionalFormatting>
  <conditionalFormatting sqref="L107:N109">
    <cfRule type="expression" dxfId="10972" priority="19025">
      <formula>$I107=0</formula>
    </cfRule>
  </conditionalFormatting>
  <conditionalFormatting sqref="M107:N109">
    <cfRule type="cellIs" dxfId="10971" priority="19023" operator="lessThan">
      <formula>0</formula>
    </cfRule>
    <cfRule type="cellIs" dxfId="10970" priority="19024" operator="lessThan">
      <formula>0</formula>
    </cfRule>
  </conditionalFormatting>
  <conditionalFormatting sqref="O107:Q109">
    <cfRule type="expression" dxfId="10969" priority="19022">
      <formula>$I107=0</formula>
    </cfRule>
  </conditionalFormatting>
  <conditionalFormatting sqref="P107:Q109">
    <cfRule type="cellIs" dxfId="10968" priority="19020" operator="lessThan">
      <formula>0</formula>
    </cfRule>
    <cfRule type="cellIs" dxfId="10967" priority="19021" operator="lessThan">
      <formula>0</formula>
    </cfRule>
  </conditionalFormatting>
  <conditionalFormatting sqref="R107:T109">
    <cfRule type="expression" dxfId="10966" priority="19019">
      <formula>$I107=0</formula>
    </cfRule>
  </conditionalFormatting>
  <conditionalFormatting sqref="S107:T109">
    <cfRule type="cellIs" dxfId="10965" priority="19017" operator="lessThan">
      <formula>0</formula>
    </cfRule>
    <cfRule type="cellIs" dxfId="10964" priority="19018" operator="lessThan">
      <formula>0</formula>
    </cfRule>
  </conditionalFormatting>
  <conditionalFormatting sqref="U107:V109">
    <cfRule type="expression" dxfId="10963" priority="19016">
      <formula>$I107=0</formula>
    </cfRule>
  </conditionalFormatting>
  <conditionalFormatting sqref="V107:V109">
    <cfRule type="cellIs" dxfId="10962" priority="19014" operator="lessThan">
      <formula>0</formula>
    </cfRule>
    <cfRule type="cellIs" dxfId="10961" priority="19015" operator="lessThan">
      <formula>0</formula>
    </cfRule>
  </conditionalFormatting>
  <conditionalFormatting sqref="B110:D112">
    <cfRule type="expression" dxfId="10960" priority="19010">
      <formula>$I110=0</formula>
    </cfRule>
  </conditionalFormatting>
  <conditionalFormatting sqref="C110:D112">
    <cfRule type="cellIs" dxfId="10959" priority="19008" operator="lessThan">
      <formula>0</formula>
    </cfRule>
    <cfRule type="cellIs" dxfId="10958" priority="19009" operator="lessThan">
      <formula>0</formula>
    </cfRule>
  </conditionalFormatting>
  <conditionalFormatting sqref="E110:F112">
    <cfRule type="expression" dxfId="10957" priority="19007">
      <formula>$I110=0</formula>
    </cfRule>
  </conditionalFormatting>
  <conditionalFormatting sqref="F110:F112">
    <cfRule type="cellIs" dxfId="10956" priority="19005" operator="lessThan">
      <formula>0</formula>
    </cfRule>
    <cfRule type="cellIs" dxfId="10955" priority="19006" operator="lessThan">
      <formula>0</formula>
    </cfRule>
  </conditionalFormatting>
  <conditionalFormatting sqref="G110:I112">
    <cfRule type="expression" dxfId="10954" priority="19004">
      <formula>$I110=0</formula>
    </cfRule>
  </conditionalFormatting>
  <conditionalFormatting sqref="H110:I112">
    <cfRule type="cellIs" dxfId="10953" priority="19002" operator="lessThan">
      <formula>0</formula>
    </cfRule>
    <cfRule type="cellIs" dxfId="10952" priority="19003" operator="lessThan">
      <formula>0</formula>
    </cfRule>
  </conditionalFormatting>
  <conditionalFormatting sqref="J110:J112">
    <cfRule type="expression" dxfId="10951" priority="19001">
      <formula>$I110=0</formula>
    </cfRule>
  </conditionalFormatting>
  <conditionalFormatting sqref="K110:K112">
    <cfRule type="expression" dxfId="10950" priority="18998">
      <formula>$I110=0</formula>
    </cfRule>
  </conditionalFormatting>
  <conditionalFormatting sqref="L110:N112">
    <cfRule type="expression" dxfId="10949" priority="18995">
      <formula>$I110=0</formula>
    </cfRule>
  </conditionalFormatting>
  <conditionalFormatting sqref="M110:N112">
    <cfRule type="cellIs" dxfId="10948" priority="18993" operator="lessThan">
      <formula>0</formula>
    </cfRule>
    <cfRule type="cellIs" dxfId="10947" priority="18994" operator="lessThan">
      <formula>0</formula>
    </cfRule>
  </conditionalFormatting>
  <conditionalFormatting sqref="O110:Q112">
    <cfRule type="expression" dxfId="10946" priority="18992">
      <formula>$I110=0</formula>
    </cfRule>
  </conditionalFormatting>
  <conditionalFormatting sqref="P110:Q112">
    <cfRule type="cellIs" dxfId="10945" priority="18990" operator="lessThan">
      <formula>0</formula>
    </cfRule>
    <cfRule type="cellIs" dxfId="10944" priority="18991" operator="lessThan">
      <formula>0</formula>
    </cfRule>
  </conditionalFormatting>
  <conditionalFormatting sqref="R110:T112">
    <cfRule type="expression" dxfId="10943" priority="18989">
      <formula>$I110=0</formula>
    </cfRule>
  </conditionalFormatting>
  <conditionalFormatting sqref="S110:T112">
    <cfRule type="cellIs" dxfId="10942" priority="18987" operator="lessThan">
      <formula>0</formula>
    </cfRule>
    <cfRule type="cellIs" dxfId="10941" priority="18988" operator="lessThan">
      <formula>0</formula>
    </cfRule>
  </conditionalFormatting>
  <conditionalFormatting sqref="U110:V111">
    <cfRule type="expression" dxfId="10940" priority="18986">
      <formula>$I110=0</formula>
    </cfRule>
  </conditionalFormatting>
  <conditionalFormatting sqref="C114:E114">
    <cfRule type="expression" dxfId="10939" priority="18982">
      <formula>$I114=0</formula>
    </cfRule>
  </conditionalFormatting>
  <conditionalFormatting sqref="D114:E114">
    <cfRule type="cellIs" dxfId="10938" priority="18980" operator="lessThan">
      <formula>0</formula>
    </cfRule>
    <cfRule type="cellIs" dxfId="10937" priority="18981" operator="lessThan">
      <formula>0</formula>
    </cfRule>
  </conditionalFormatting>
  <conditionalFormatting sqref="G114:H114">
    <cfRule type="cellIs" dxfId="10936" priority="18977" operator="lessThan">
      <formula>0</formula>
    </cfRule>
    <cfRule type="cellIs" dxfId="10935" priority="18978" operator="lessThan">
      <formula>0</formula>
    </cfRule>
  </conditionalFormatting>
  <conditionalFormatting sqref="J114">
    <cfRule type="expression" dxfId="10934" priority="18976">
      <formula>$I114=0</formula>
    </cfRule>
  </conditionalFormatting>
  <conditionalFormatting sqref="N114:P114">
    <cfRule type="expression" dxfId="10933" priority="18970">
      <formula>$I114=0</formula>
    </cfRule>
  </conditionalFormatting>
  <conditionalFormatting sqref="O114:P114">
    <cfRule type="cellIs" dxfId="10932" priority="18968" operator="lessThan">
      <formula>0</formula>
    </cfRule>
    <cfRule type="cellIs" dxfId="10931" priority="18969" operator="lessThan">
      <formula>0</formula>
    </cfRule>
  </conditionalFormatting>
  <conditionalFormatting sqref="R114:T114">
    <cfRule type="expression" dxfId="10930" priority="18967">
      <formula>$I114=0</formula>
    </cfRule>
  </conditionalFormatting>
  <conditionalFormatting sqref="S114:T114">
    <cfRule type="cellIs" dxfId="10929" priority="18965" operator="lessThan">
      <formula>0</formula>
    </cfRule>
    <cfRule type="cellIs" dxfId="10928" priority="18966" operator="lessThan">
      <formula>0</formula>
    </cfRule>
  </conditionalFormatting>
  <conditionalFormatting sqref="C116:E116">
    <cfRule type="expression" dxfId="10927" priority="18961">
      <formula>$I116=0</formula>
    </cfRule>
  </conditionalFormatting>
  <conditionalFormatting sqref="D116:E116">
    <cfRule type="cellIs" dxfId="10926" priority="18959" operator="lessThan">
      <formula>0</formula>
    </cfRule>
    <cfRule type="cellIs" dxfId="10925" priority="18960" operator="lessThan">
      <formula>0</formula>
    </cfRule>
  </conditionalFormatting>
  <conditionalFormatting sqref="G116:H116">
    <cfRule type="cellIs" dxfId="10924" priority="18956" operator="lessThan">
      <formula>0</formula>
    </cfRule>
    <cfRule type="cellIs" dxfId="10923" priority="18957" operator="lessThan">
      <formula>0</formula>
    </cfRule>
  </conditionalFormatting>
  <conditionalFormatting sqref="J116">
    <cfRule type="expression" dxfId="10922" priority="18955">
      <formula>$I116=0</formula>
    </cfRule>
  </conditionalFormatting>
  <conditionalFormatting sqref="N116:P116">
    <cfRule type="expression" dxfId="10921" priority="18949">
      <formula>$I116=0</formula>
    </cfRule>
  </conditionalFormatting>
  <conditionalFormatting sqref="O116:P116">
    <cfRule type="cellIs" dxfId="10920" priority="18947" operator="lessThan">
      <formula>0</formula>
    </cfRule>
    <cfRule type="cellIs" dxfId="10919" priority="18948" operator="lessThan">
      <formula>0</formula>
    </cfRule>
  </conditionalFormatting>
  <conditionalFormatting sqref="R116:T116">
    <cfRule type="expression" dxfId="10918" priority="18946">
      <formula>$I116=0</formula>
    </cfRule>
  </conditionalFormatting>
  <conditionalFormatting sqref="S116:T116">
    <cfRule type="cellIs" dxfId="10917" priority="18944" operator="lessThan">
      <formula>0</formula>
    </cfRule>
    <cfRule type="cellIs" dxfId="10916" priority="18945" operator="lessThan">
      <formula>0</formula>
    </cfRule>
  </conditionalFormatting>
  <conditionalFormatting sqref="C118:E118">
    <cfRule type="expression" dxfId="10915" priority="18940">
      <formula>$I118=0</formula>
    </cfRule>
  </conditionalFormatting>
  <conditionalFormatting sqref="D118:E118">
    <cfRule type="cellIs" dxfId="10914" priority="18938" operator="lessThan">
      <formula>0</formula>
    </cfRule>
    <cfRule type="cellIs" dxfId="10913" priority="18939" operator="lessThan">
      <formula>0</formula>
    </cfRule>
  </conditionalFormatting>
  <conditionalFormatting sqref="G118:H118">
    <cfRule type="cellIs" dxfId="10912" priority="18935" operator="lessThan">
      <formula>0</formula>
    </cfRule>
    <cfRule type="cellIs" dxfId="10911" priority="18936" operator="lessThan">
      <formula>0</formula>
    </cfRule>
  </conditionalFormatting>
  <conditionalFormatting sqref="J118">
    <cfRule type="expression" dxfId="10910" priority="18934">
      <formula>$I118=0</formula>
    </cfRule>
  </conditionalFormatting>
  <conditionalFormatting sqref="N118:P118">
    <cfRule type="expression" dxfId="10909" priority="18928">
      <formula>$I118=0</formula>
    </cfRule>
  </conditionalFormatting>
  <conditionalFormatting sqref="O118:P118">
    <cfRule type="cellIs" dxfId="10908" priority="18926" operator="lessThan">
      <formula>0</formula>
    </cfRule>
    <cfRule type="cellIs" dxfId="10907" priority="18927" operator="lessThan">
      <formula>0</formula>
    </cfRule>
  </conditionalFormatting>
  <conditionalFormatting sqref="R118:T118">
    <cfRule type="expression" dxfId="10906" priority="18925">
      <formula>$I118=0</formula>
    </cfRule>
  </conditionalFormatting>
  <conditionalFormatting sqref="S118:T118">
    <cfRule type="cellIs" dxfId="10905" priority="18923" operator="lessThan">
      <formula>0</formula>
    </cfRule>
    <cfRule type="cellIs" dxfId="10904" priority="18924" operator="lessThan">
      <formula>0</formula>
    </cfRule>
  </conditionalFormatting>
  <conditionalFormatting sqref="C120:E120">
    <cfRule type="expression" dxfId="10903" priority="18919">
      <formula>$I120=0</formula>
    </cfRule>
  </conditionalFormatting>
  <conditionalFormatting sqref="D120:E120">
    <cfRule type="cellIs" dxfId="10902" priority="18917" operator="lessThan">
      <formula>0</formula>
    </cfRule>
    <cfRule type="cellIs" dxfId="10901" priority="18918" operator="lessThan">
      <formula>0</formula>
    </cfRule>
  </conditionalFormatting>
  <conditionalFormatting sqref="G120:H120">
    <cfRule type="cellIs" dxfId="10900" priority="18914" operator="lessThan">
      <formula>0</formula>
    </cfRule>
    <cfRule type="cellIs" dxfId="10899" priority="18915" operator="lessThan">
      <formula>0</formula>
    </cfRule>
  </conditionalFormatting>
  <conditionalFormatting sqref="J120">
    <cfRule type="expression" dxfId="10898" priority="18913">
      <formula>$I120=0</formula>
    </cfRule>
  </conditionalFormatting>
  <conditionalFormatting sqref="N120:P120">
    <cfRule type="expression" dxfId="10897" priority="18907">
      <formula>$I120=0</formula>
    </cfRule>
  </conditionalFormatting>
  <conditionalFormatting sqref="O120:P120">
    <cfRule type="cellIs" dxfId="10896" priority="18905" operator="lessThan">
      <formula>0</formula>
    </cfRule>
    <cfRule type="cellIs" dxfId="10895" priority="18906" operator="lessThan">
      <formula>0</formula>
    </cfRule>
  </conditionalFormatting>
  <conditionalFormatting sqref="R120:T120">
    <cfRule type="expression" dxfId="10894" priority="18904">
      <formula>$I120=0</formula>
    </cfRule>
  </conditionalFormatting>
  <conditionalFormatting sqref="S120:T120">
    <cfRule type="cellIs" dxfId="10893" priority="18902" operator="lessThan">
      <formula>0</formula>
    </cfRule>
    <cfRule type="cellIs" dxfId="10892" priority="18903" operator="lessThan">
      <formula>0</formula>
    </cfRule>
  </conditionalFormatting>
  <conditionalFormatting sqref="C122:E122">
    <cfRule type="expression" dxfId="10891" priority="18898">
      <formula>$I122=0</formula>
    </cfRule>
  </conditionalFormatting>
  <conditionalFormatting sqref="D122:E122">
    <cfRule type="cellIs" dxfId="10890" priority="18896" operator="lessThan">
      <formula>0</formula>
    </cfRule>
    <cfRule type="cellIs" dxfId="10889" priority="18897" operator="lessThan">
      <formula>0</formula>
    </cfRule>
  </conditionalFormatting>
  <conditionalFormatting sqref="G122:H122">
    <cfRule type="cellIs" dxfId="10888" priority="18893" operator="lessThan">
      <formula>0</formula>
    </cfRule>
    <cfRule type="cellIs" dxfId="10887" priority="18894" operator="lessThan">
      <formula>0</formula>
    </cfRule>
  </conditionalFormatting>
  <conditionalFormatting sqref="J122">
    <cfRule type="expression" dxfId="10886" priority="18892">
      <formula>$I122=0</formula>
    </cfRule>
  </conditionalFormatting>
  <conditionalFormatting sqref="N122:P122">
    <cfRule type="expression" dxfId="10885" priority="18886">
      <formula>$I122=0</formula>
    </cfRule>
  </conditionalFormatting>
  <conditionalFormatting sqref="O122:P122">
    <cfRule type="cellIs" dxfId="10884" priority="18884" operator="lessThan">
      <formula>0</formula>
    </cfRule>
    <cfRule type="cellIs" dxfId="10883" priority="18885" operator="lessThan">
      <formula>0</formula>
    </cfRule>
  </conditionalFormatting>
  <conditionalFormatting sqref="R122:T122">
    <cfRule type="expression" dxfId="10882" priority="18883">
      <formula>$I122=0</formula>
    </cfRule>
  </conditionalFormatting>
  <conditionalFormatting sqref="S122:T122">
    <cfRule type="cellIs" dxfId="10881" priority="18881" operator="lessThan">
      <formula>0</formula>
    </cfRule>
    <cfRule type="cellIs" dxfId="10880" priority="18882" operator="lessThan">
      <formula>0</formula>
    </cfRule>
  </conditionalFormatting>
  <conditionalFormatting sqref="C124:E124">
    <cfRule type="expression" dxfId="10879" priority="18877">
      <formula>$I124=0</formula>
    </cfRule>
  </conditionalFormatting>
  <conditionalFormatting sqref="D124:E124">
    <cfRule type="cellIs" dxfId="10878" priority="18875" operator="lessThan">
      <formula>0</formula>
    </cfRule>
    <cfRule type="cellIs" dxfId="10877" priority="18876" operator="lessThan">
      <formula>0</formula>
    </cfRule>
  </conditionalFormatting>
  <conditionalFormatting sqref="G124:H124">
    <cfRule type="cellIs" dxfId="10876" priority="18872" operator="lessThan">
      <formula>0</formula>
    </cfRule>
    <cfRule type="cellIs" dxfId="10875" priority="18873" operator="lessThan">
      <formula>0</formula>
    </cfRule>
  </conditionalFormatting>
  <conditionalFormatting sqref="J124">
    <cfRule type="expression" dxfId="10874" priority="18871">
      <formula>$I124=0</formula>
    </cfRule>
  </conditionalFormatting>
  <conditionalFormatting sqref="N124:P124">
    <cfRule type="expression" dxfId="10873" priority="18865">
      <formula>$I124=0</formula>
    </cfRule>
  </conditionalFormatting>
  <conditionalFormatting sqref="O124:P124">
    <cfRule type="cellIs" dxfId="10872" priority="18863" operator="lessThan">
      <formula>0</formula>
    </cfRule>
    <cfRule type="cellIs" dxfId="10871" priority="18864" operator="lessThan">
      <formula>0</formula>
    </cfRule>
  </conditionalFormatting>
  <conditionalFormatting sqref="R124:T124">
    <cfRule type="expression" dxfId="10870" priority="18862">
      <formula>$I124=0</formula>
    </cfRule>
  </conditionalFormatting>
  <conditionalFormatting sqref="S124:T124">
    <cfRule type="cellIs" dxfId="10869" priority="18860" operator="lessThan">
      <formula>0</formula>
    </cfRule>
    <cfRule type="cellIs" dxfId="10868" priority="18861" operator="lessThan">
      <formula>0</formula>
    </cfRule>
  </conditionalFormatting>
  <conditionalFormatting sqref="C126:E126">
    <cfRule type="expression" dxfId="10867" priority="18856">
      <formula>$I126=0</formula>
    </cfRule>
  </conditionalFormatting>
  <conditionalFormatting sqref="D126:E126">
    <cfRule type="cellIs" dxfId="10866" priority="18854" operator="lessThan">
      <formula>0</formula>
    </cfRule>
    <cfRule type="cellIs" dxfId="10865" priority="18855" operator="lessThan">
      <formula>0</formula>
    </cfRule>
  </conditionalFormatting>
  <conditionalFormatting sqref="G126:H126">
    <cfRule type="cellIs" dxfId="10864" priority="18851" operator="lessThan">
      <formula>0</formula>
    </cfRule>
    <cfRule type="cellIs" dxfId="10863" priority="18852" operator="lessThan">
      <formula>0</formula>
    </cfRule>
  </conditionalFormatting>
  <conditionalFormatting sqref="J126">
    <cfRule type="expression" dxfId="10862" priority="18850">
      <formula>$I126=0</formula>
    </cfRule>
  </conditionalFormatting>
  <conditionalFormatting sqref="N126:P126">
    <cfRule type="expression" dxfId="10861" priority="18844">
      <formula>$I126=0</formula>
    </cfRule>
  </conditionalFormatting>
  <conditionalFormatting sqref="O126:P126">
    <cfRule type="cellIs" dxfId="10860" priority="18842" operator="lessThan">
      <formula>0</formula>
    </cfRule>
    <cfRule type="cellIs" dxfId="10859" priority="18843" operator="lessThan">
      <formula>0</formula>
    </cfRule>
  </conditionalFormatting>
  <conditionalFormatting sqref="R126:T126">
    <cfRule type="expression" dxfId="10858" priority="18841">
      <formula>$I126=0</formula>
    </cfRule>
  </conditionalFormatting>
  <conditionalFormatting sqref="S126:T126">
    <cfRule type="cellIs" dxfId="10857" priority="18839" operator="lessThan">
      <formula>0</formula>
    </cfRule>
    <cfRule type="cellIs" dxfId="10856" priority="18840" operator="lessThan">
      <formula>0</formula>
    </cfRule>
  </conditionalFormatting>
  <conditionalFormatting sqref="C128:E128">
    <cfRule type="expression" dxfId="10855" priority="18835">
      <formula>$I128=0</formula>
    </cfRule>
  </conditionalFormatting>
  <conditionalFormatting sqref="D128:E128">
    <cfRule type="cellIs" dxfId="10854" priority="18833" operator="lessThan">
      <formula>0</formula>
    </cfRule>
    <cfRule type="cellIs" dxfId="10853" priority="18834" operator="lessThan">
      <formula>0</formula>
    </cfRule>
  </conditionalFormatting>
  <conditionalFormatting sqref="G128:H128">
    <cfRule type="cellIs" dxfId="10852" priority="18830" operator="lessThan">
      <formula>0</formula>
    </cfRule>
    <cfRule type="cellIs" dxfId="10851" priority="18831" operator="lessThan">
      <formula>0</formula>
    </cfRule>
  </conditionalFormatting>
  <conditionalFormatting sqref="J128">
    <cfRule type="expression" dxfId="10850" priority="18829">
      <formula>$I128=0</formula>
    </cfRule>
  </conditionalFormatting>
  <conditionalFormatting sqref="N128:P128">
    <cfRule type="expression" dxfId="10849" priority="18823">
      <formula>$I128=0</formula>
    </cfRule>
  </conditionalFormatting>
  <conditionalFormatting sqref="O128:P128">
    <cfRule type="cellIs" dxfId="10848" priority="18821" operator="lessThan">
      <formula>0</formula>
    </cfRule>
    <cfRule type="cellIs" dxfId="10847" priority="18822" operator="lessThan">
      <formula>0</formula>
    </cfRule>
  </conditionalFormatting>
  <conditionalFormatting sqref="R128:T128">
    <cfRule type="expression" dxfId="10846" priority="18820">
      <formula>$I128=0</formula>
    </cfRule>
  </conditionalFormatting>
  <conditionalFormatting sqref="S128:T128">
    <cfRule type="cellIs" dxfId="10845" priority="18818" operator="lessThan">
      <formula>0</formula>
    </cfRule>
    <cfRule type="cellIs" dxfId="10844" priority="18819" operator="lessThan">
      <formula>0</formula>
    </cfRule>
  </conditionalFormatting>
  <conditionalFormatting sqref="C130:E130">
    <cfRule type="expression" dxfId="10843" priority="18814">
      <formula>$I130=0</formula>
    </cfRule>
  </conditionalFormatting>
  <conditionalFormatting sqref="D130:E130">
    <cfRule type="cellIs" dxfId="10842" priority="18812" operator="lessThan">
      <formula>0</formula>
    </cfRule>
    <cfRule type="cellIs" dxfId="10841" priority="18813" operator="lessThan">
      <formula>0</formula>
    </cfRule>
  </conditionalFormatting>
  <conditionalFormatting sqref="G130:H130">
    <cfRule type="cellIs" dxfId="10840" priority="18809" operator="lessThan">
      <formula>0</formula>
    </cfRule>
    <cfRule type="cellIs" dxfId="10839" priority="18810" operator="lessThan">
      <formula>0</formula>
    </cfRule>
  </conditionalFormatting>
  <conditionalFormatting sqref="J130">
    <cfRule type="expression" dxfId="10838" priority="18808">
      <formula>$I130=0</formula>
    </cfRule>
  </conditionalFormatting>
  <conditionalFormatting sqref="N130:P130">
    <cfRule type="expression" dxfId="10837" priority="18802">
      <formula>$I130=0</formula>
    </cfRule>
  </conditionalFormatting>
  <conditionalFormatting sqref="O130:P130">
    <cfRule type="cellIs" dxfId="10836" priority="18800" operator="lessThan">
      <formula>0</formula>
    </cfRule>
    <cfRule type="cellIs" dxfId="10835" priority="18801" operator="lessThan">
      <formula>0</formula>
    </cfRule>
  </conditionalFormatting>
  <conditionalFormatting sqref="R130:T130">
    <cfRule type="expression" dxfId="10834" priority="18799">
      <formula>$I130=0</formula>
    </cfRule>
  </conditionalFormatting>
  <conditionalFormatting sqref="S130:T130">
    <cfRule type="cellIs" dxfId="10833" priority="18797" operator="lessThan">
      <formula>0</formula>
    </cfRule>
    <cfRule type="cellIs" dxfId="10832" priority="18798" operator="lessThan">
      <formula>0</formula>
    </cfRule>
  </conditionalFormatting>
  <conditionalFormatting sqref="C132:E132">
    <cfRule type="expression" dxfId="10831" priority="18793">
      <formula>$I132=0</formula>
    </cfRule>
  </conditionalFormatting>
  <conditionalFormatting sqref="D132:E132">
    <cfRule type="cellIs" dxfId="10830" priority="18791" operator="lessThan">
      <formula>0</formula>
    </cfRule>
    <cfRule type="cellIs" dxfId="10829" priority="18792" operator="lessThan">
      <formula>0</formula>
    </cfRule>
  </conditionalFormatting>
  <conditionalFormatting sqref="G132:H132">
    <cfRule type="cellIs" dxfId="10828" priority="18788" operator="lessThan">
      <formula>0</formula>
    </cfRule>
    <cfRule type="cellIs" dxfId="10827" priority="18789" operator="lessThan">
      <formula>0</formula>
    </cfRule>
  </conditionalFormatting>
  <conditionalFormatting sqref="J132">
    <cfRule type="expression" dxfId="10826" priority="18787">
      <formula>$I132=0</formula>
    </cfRule>
  </conditionalFormatting>
  <conditionalFormatting sqref="N132:P132">
    <cfRule type="expression" dxfId="10825" priority="18781">
      <formula>$I132=0</formula>
    </cfRule>
  </conditionalFormatting>
  <conditionalFormatting sqref="O132:P132">
    <cfRule type="cellIs" dxfId="10824" priority="18779" operator="lessThan">
      <formula>0</formula>
    </cfRule>
    <cfRule type="cellIs" dxfId="10823" priority="18780" operator="lessThan">
      <formula>0</formula>
    </cfRule>
  </conditionalFormatting>
  <conditionalFormatting sqref="R132:T132">
    <cfRule type="expression" dxfId="10822" priority="18778">
      <formula>$I132=0</formula>
    </cfRule>
  </conditionalFormatting>
  <conditionalFormatting sqref="S132:T132">
    <cfRule type="cellIs" dxfId="10821" priority="18776" operator="lessThan">
      <formula>0</formula>
    </cfRule>
    <cfRule type="cellIs" dxfId="10820" priority="18777" operator="lessThan">
      <formula>0</formula>
    </cfRule>
  </conditionalFormatting>
  <conditionalFormatting sqref="C134:E134">
    <cfRule type="expression" dxfId="10819" priority="18772">
      <formula>$I134=0</formula>
    </cfRule>
  </conditionalFormatting>
  <conditionalFormatting sqref="D134:E134">
    <cfRule type="cellIs" dxfId="10818" priority="18770" operator="lessThan">
      <formula>0</formula>
    </cfRule>
    <cfRule type="cellIs" dxfId="10817" priority="18771" operator="lessThan">
      <formula>0</formula>
    </cfRule>
  </conditionalFormatting>
  <conditionalFormatting sqref="G134:H134">
    <cfRule type="cellIs" dxfId="10816" priority="18767" operator="lessThan">
      <formula>0</formula>
    </cfRule>
    <cfRule type="cellIs" dxfId="10815" priority="18768" operator="lessThan">
      <formula>0</formula>
    </cfRule>
  </conditionalFormatting>
  <conditionalFormatting sqref="J134">
    <cfRule type="expression" dxfId="10814" priority="18766">
      <formula>$I134=0</formula>
    </cfRule>
  </conditionalFormatting>
  <conditionalFormatting sqref="N134:P134">
    <cfRule type="expression" dxfId="10813" priority="18760">
      <formula>$I134=0</formula>
    </cfRule>
  </conditionalFormatting>
  <conditionalFormatting sqref="O134:P134">
    <cfRule type="cellIs" dxfId="10812" priority="18758" operator="lessThan">
      <formula>0</formula>
    </cfRule>
    <cfRule type="cellIs" dxfId="10811" priority="18759" operator="lessThan">
      <formula>0</formula>
    </cfRule>
  </conditionalFormatting>
  <conditionalFormatting sqref="R134:T134">
    <cfRule type="expression" dxfId="10810" priority="18757">
      <formula>$I134=0</formula>
    </cfRule>
  </conditionalFormatting>
  <conditionalFormatting sqref="S134:T134">
    <cfRule type="cellIs" dxfId="10809" priority="18755" operator="lessThan">
      <formula>0</formula>
    </cfRule>
    <cfRule type="cellIs" dxfId="10808" priority="18756" operator="lessThan">
      <formula>0</formula>
    </cfRule>
  </conditionalFormatting>
  <conditionalFormatting sqref="C136:E136">
    <cfRule type="expression" dxfId="10807" priority="18751">
      <formula>$I136=0</formula>
    </cfRule>
  </conditionalFormatting>
  <conditionalFormatting sqref="D136:E136">
    <cfRule type="cellIs" dxfId="10806" priority="18749" operator="lessThan">
      <formula>0</formula>
    </cfRule>
    <cfRule type="cellIs" dxfId="10805" priority="18750" operator="lessThan">
      <formula>0</formula>
    </cfRule>
  </conditionalFormatting>
  <conditionalFormatting sqref="G136:H136">
    <cfRule type="cellIs" dxfId="10804" priority="18746" operator="lessThan">
      <formula>0</formula>
    </cfRule>
    <cfRule type="cellIs" dxfId="10803" priority="18747" operator="lessThan">
      <formula>0</formula>
    </cfRule>
  </conditionalFormatting>
  <conditionalFormatting sqref="J136">
    <cfRule type="expression" dxfId="10802" priority="18745">
      <formula>$I136=0</formula>
    </cfRule>
  </conditionalFormatting>
  <conditionalFormatting sqref="N136:P136">
    <cfRule type="expression" dxfId="10801" priority="18739">
      <formula>$I136=0</formula>
    </cfRule>
  </conditionalFormatting>
  <conditionalFormatting sqref="O136:P136">
    <cfRule type="cellIs" dxfId="10800" priority="18737" operator="lessThan">
      <formula>0</formula>
    </cfRule>
    <cfRule type="cellIs" dxfId="10799" priority="18738" operator="lessThan">
      <formula>0</formula>
    </cfRule>
  </conditionalFormatting>
  <conditionalFormatting sqref="R136:T136">
    <cfRule type="expression" dxfId="10798" priority="18736">
      <formula>$I136=0</formula>
    </cfRule>
  </conditionalFormatting>
  <conditionalFormatting sqref="S136:T136">
    <cfRule type="cellIs" dxfId="10797" priority="18734" operator="lessThan">
      <formula>0</formula>
    </cfRule>
    <cfRule type="cellIs" dxfId="10796" priority="18735" operator="lessThan">
      <formula>0</formula>
    </cfRule>
  </conditionalFormatting>
  <conditionalFormatting sqref="C138:E138">
    <cfRule type="expression" dxfId="10795" priority="18730">
      <formula>$I138=0</formula>
    </cfRule>
  </conditionalFormatting>
  <conditionalFormatting sqref="D138:E138">
    <cfRule type="cellIs" dxfId="10794" priority="18728" operator="lessThan">
      <formula>0</formula>
    </cfRule>
    <cfRule type="cellIs" dxfId="10793" priority="18729" operator="lessThan">
      <formula>0</formula>
    </cfRule>
  </conditionalFormatting>
  <conditionalFormatting sqref="G138:H138">
    <cfRule type="cellIs" dxfId="10792" priority="18725" operator="lessThan">
      <formula>0</formula>
    </cfRule>
    <cfRule type="cellIs" dxfId="10791" priority="18726" operator="lessThan">
      <formula>0</formula>
    </cfRule>
  </conditionalFormatting>
  <conditionalFormatting sqref="J138">
    <cfRule type="expression" dxfId="10790" priority="18724">
      <formula>$I138=0</formula>
    </cfRule>
  </conditionalFormatting>
  <conditionalFormatting sqref="N138:P138">
    <cfRule type="expression" dxfId="10789" priority="18718">
      <formula>$I138=0</formula>
    </cfRule>
  </conditionalFormatting>
  <conditionalFormatting sqref="O138:P138">
    <cfRule type="cellIs" dxfId="10788" priority="18716" operator="lessThan">
      <formula>0</formula>
    </cfRule>
    <cfRule type="cellIs" dxfId="10787" priority="18717" operator="lessThan">
      <formula>0</formula>
    </cfRule>
  </conditionalFormatting>
  <conditionalFormatting sqref="R138:T138">
    <cfRule type="expression" dxfId="10786" priority="18715">
      <formula>$I138=0</formula>
    </cfRule>
  </conditionalFormatting>
  <conditionalFormatting sqref="S138:T138">
    <cfRule type="cellIs" dxfId="10785" priority="18713" operator="lessThan">
      <formula>0</formula>
    </cfRule>
    <cfRule type="cellIs" dxfId="10784" priority="18714" operator="lessThan">
      <formula>0</formula>
    </cfRule>
  </conditionalFormatting>
  <conditionalFormatting sqref="C140:E140">
    <cfRule type="expression" dxfId="10783" priority="18709">
      <formula>$I140=0</formula>
    </cfRule>
  </conditionalFormatting>
  <conditionalFormatting sqref="D140:E140">
    <cfRule type="cellIs" dxfId="10782" priority="18707" operator="lessThan">
      <formula>0</formula>
    </cfRule>
    <cfRule type="cellIs" dxfId="10781" priority="18708" operator="lessThan">
      <formula>0</formula>
    </cfRule>
  </conditionalFormatting>
  <conditionalFormatting sqref="G140:H140">
    <cfRule type="cellIs" dxfId="10780" priority="18704" operator="lessThan">
      <formula>0</formula>
    </cfRule>
    <cfRule type="cellIs" dxfId="10779" priority="18705" operator="lessThan">
      <formula>0</formula>
    </cfRule>
  </conditionalFormatting>
  <conditionalFormatting sqref="J140">
    <cfRule type="expression" dxfId="10778" priority="18703">
      <formula>$I140=0</formula>
    </cfRule>
  </conditionalFormatting>
  <conditionalFormatting sqref="N140:P140">
    <cfRule type="expression" dxfId="10777" priority="18697">
      <formula>$I140=0</formula>
    </cfRule>
  </conditionalFormatting>
  <conditionalFormatting sqref="O140:P140">
    <cfRule type="cellIs" dxfId="10776" priority="18695" operator="lessThan">
      <formula>0</formula>
    </cfRule>
    <cfRule type="cellIs" dxfId="10775" priority="18696" operator="lessThan">
      <formula>0</formula>
    </cfRule>
  </conditionalFormatting>
  <conditionalFormatting sqref="R140:T140">
    <cfRule type="expression" dxfId="10774" priority="18694">
      <formula>$I140=0</formula>
    </cfRule>
  </conditionalFormatting>
  <conditionalFormatting sqref="S140:T140">
    <cfRule type="cellIs" dxfId="10773" priority="18692" operator="lessThan">
      <formula>0</formula>
    </cfRule>
    <cfRule type="cellIs" dxfId="10772" priority="18693" operator="lessThan">
      <formula>0</formula>
    </cfRule>
  </conditionalFormatting>
  <conditionalFormatting sqref="C142:E142">
    <cfRule type="expression" dxfId="10771" priority="18688">
      <formula>$I142=0</formula>
    </cfRule>
  </conditionalFormatting>
  <conditionalFormatting sqref="D142:E142">
    <cfRule type="cellIs" dxfId="10770" priority="18686" operator="lessThan">
      <formula>0</formula>
    </cfRule>
    <cfRule type="cellIs" dxfId="10769" priority="18687" operator="lessThan">
      <formula>0</formula>
    </cfRule>
  </conditionalFormatting>
  <conditionalFormatting sqref="G142:H142">
    <cfRule type="cellIs" dxfId="10768" priority="18683" operator="lessThan">
      <formula>0</formula>
    </cfRule>
    <cfRule type="cellIs" dxfId="10767" priority="18684" operator="lessThan">
      <formula>0</formula>
    </cfRule>
  </conditionalFormatting>
  <conditionalFormatting sqref="J142">
    <cfRule type="expression" dxfId="10766" priority="18682">
      <formula>$I142=0</formula>
    </cfRule>
  </conditionalFormatting>
  <conditionalFormatting sqref="N142:P142">
    <cfRule type="expression" dxfId="10765" priority="18676">
      <formula>$I142=0</formula>
    </cfRule>
  </conditionalFormatting>
  <conditionalFormatting sqref="O142:P142">
    <cfRule type="cellIs" dxfId="10764" priority="18674" operator="lessThan">
      <formula>0</formula>
    </cfRule>
    <cfRule type="cellIs" dxfId="10763" priority="18675" operator="lessThan">
      <formula>0</formula>
    </cfRule>
  </conditionalFormatting>
  <conditionalFormatting sqref="R142:T142">
    <cfRule type="expression" dxfId="10762" priority="18673">
      <formula>$I142=0</formula>
    </cfRule>
  </conditionalFormatting>
  <conditionalFormatting sqref="S142:T142">
    <cfRule type="cellIs" dxfId="10761" priority="18671" operator="lessThan">
      <formula>0</formula>
    </cfRule>
    <cfRule type="cellIs" dxfId="10760" priority="18672" operator="lessThan">
      <formula>0</formula>
    </cfRule>
  </conditionalFormatting>
  <conditionalFormatting sqref="C144:E144">
    <cfRule type="expression" dxfId="10759" priority="18667">
      <formula>$I144=0</formula>
    </cfRule>
  </conditionalFormatting>
  <conditionalFormatting sqref="D144:E144">
    <cfRule type="cellIs" dxfId="10758" priority="18665" operator="lessThan">
      <formula>0</formula>
    </cfRule>
    <cfRule type="cellIs" dxfId="10757" priority="18666" operator="lessThan">
      <formula>0</formula>
    </cfRule>
  </conditionalFormatting>
  <conditionalFormatting sqref="G144:H144">
    <cfRule type="cellIs" dxfId="10756" priority="18662" operator="lessThan">
      <formula>0</formula>
    </cfRule>
    <cfRule type="cellIs" dxfId="10755" priority="18663" operator="lessThan">
      <formula>0</formula>
    </cfRule>
  </conditionalFormatting>
  <conditionalFormatting sqref="J144">
    <cfRule type="expression" dxfId="10754" priority="18661">
      <formula>$I144=0</formula>
    </cfRule>
  </conditionalFormatting>
  <conditionalFormatting sqref="N144:P144">
    <cfRule type="expression" dxfId="10753" priority="18655">
      <formula>$I144=0</formula>
    </cfRule>
  </conditionalFormatting>
  <conditionalFormatting sqref="O144:P144">
    <cfRule type="cellIs" dxfId="10752" priority="18653" operator="lessThan">
      <formula>0</formula>
    </cfRule>
    <cfRule type="cellIs" dxfId="10751" priority="18654" operator="lessThan">
      <formula>0</formula>
    </cfRule>
  </conditionalFormatting>
  <conditionalFormatting sqref="R144:T144">
    <cfRule type="expression" dxfId="10750" priority="18652">
      <formula>$I144=0</formula>
    </cfRule>
  </conditionalFormatting>
  <conditionalFormatting sqref="S144:T144">
    <cfRule type="cellIs" dxfId="10749" priority="18650" operator="lessThan">
      <formula>0</formula>
    </cfRule>
    <cfRule type="cellIs" dxfId="10748" priority="18651" operator="lessThan">
      <formula>0</formula>
    </cfRule>
  </conditionalFormatting>
  <conditionalFormatting sqref="C146:E146">
    <cfRule type="expression" dxfId="10747" priority="18646">
      <formula>$I146=0</formula>
    </cfRule>
  </conditionalFormatting>
  <conditionalFormatting sqref="D146:E146">
    <cfRule type="cellIs" dxfId="10746" priority="18644" operator="lessThan">
      <formula>0</formula>
    </cfRule>
    <cfRule type="cellIs" dxfId="10745" priority="18645" operator="lessThan">
      <formula>0</formula>
    </cfRule>
  </conditionalFormatting>
  <conditionalFormatting sqref="G146:H146">
    <cfRule type="cellIs" dxfId="10744" priority="18641" operator="lessThan">
      <formula>0</formula>
    </cfRule>
    <cfRule type="cellIs" dxfId="10743" priority="18642" operator="lessThan">
      <formula>0</formula>
    </cfRule>
  </conditionalFormatting>
  <conditionalFormatting sqref="J146">
    <cfRule type="expression" dxfId="10742" priority="18640">
      <formula>$I146=0</formula>
    </cfRule>
  </conditionalFormatting>
  <conditionalFormatting sqref="N146:P146">
    <cfRule type="expression" dxfId="10741" priority="18634">
      <formula>$I146=0</formula>
    </cfRule>
  </conditionalFormatting>
  <conditionalFormatting sqref="O146:P146">
    <cfRule type="cellIs" dxfId="10740" priority="18632" operator="lessThan">
      <formula>0</formula>
    </cfRule>
    <cfRule type="cellIs" dxfId="10739" priority="18633" operator="lessThan">
      <formula>0</formula>
    </cfRule>
  </conditionalFormatting>
  <conditionalFormatting sqref="R146:T146">
    <cfRule type="expression" dxfId="10738" priority="18631">
      <formula>$I146=0</formula>
    </cfRule>
  </conditionalFormatting>
  <conditionalFormatting sqref="S146:T146">
    <cfRule type="cellIs" dxfId="10737" priority="18629" operator="lessThan">
      <formula>0</formula>
    </cfRule>
    <cfRule type="cellIs" dxfId="10736" priority="18630" operator="lessThan">
      <formula>0</formula>
    </cfRule>
  </conditionalFormatting>
  <conditionalFormatting sqref="C148:E148">
    <cfRule type="expression" dxfId="10735" priority="18625">
      <formula>$I148=0</formula>
    </cfRule>
  </conditionalFormatting>
  <conditionalFormatting sqref="D148:E148">
    <cfRule type="cellIs" dxfId="10734" priority="18623" operator="lessThan">
      <formula>0</formula>
    </cfRule>
    <cfRule type="cellIs" dxfId="10733" priority="18624" operator="lessThan">
      <formula>0</formula>
    </cfRule>
  </conditionalFormatting>
  <conditionalFormatting sqref="G148:H148">
    <cfRule type="cellIs" dxfId="10732" priority="18620" operator="lessThan">
      <formula>0</formula>
    </cfRule>
    <cfRule type="cellIs" dxfId="10731" priority="18621" operator="lessThan">
      <formula>0</formula>
    </cfRule>
  </conditionalFormatting>
  <conditionalFormatting sqref="J148">
    <cfRule type="expression" dxfId="10730" priority="18619">
      <formula>$I148=0</formula>
    </cfRule>
  </conditionalFormatting>
  <conditionalFormatting sqref="N148:P148">
    <cfRule type="expression" dxfId="10729" priority="18613">
      <formula>$I148=0</formula>
    </cfRule>
  </conditionalFormatting>
  <conditionalFormatting sqref="O148:P148">
    <cfRule type="cellIs" dxfId="10728" priority="18611" operator="lessThan">
      <formula>0</formula>
    </cfRule>
    <cfRule type="cellIs" dxfId="10727" priority="18612" operator="lessThan">
      <formula>0</formula>
    </cfRule>
  </conditionalFormatting>
  <conditionalFormatting sqref="R148:T148">
    <cfRule type="expression" dxfId="10726" priority="18610">
      <formula>$I148=0</formula>
    </cfRule>
  </conditionalFormatting>
  <conditionalFormatting sqref="S148:T148">
    <cfRule type="cellIs" dxfId="10725" priority="18608" operator="lessThan">
      <formula>0</formula>
    </cfRule>
    <cfRule type="cellIs" dxfId="10724" priority="18609" operator="lessThan">
      <formula>0</formula>
    </cfRule>
  </conditionalFormatting>
  <conditionalFormatting sqref="C150:E150">
    <cfRule type="expression" dxfId="10723" priority="18604">
      <formula>$I150=0</formula>
    </cfRule>
  </conditionalFormatting>
  <conditionalFormatting sqref="D150:E150">
    <cfRule type="cellIs" dxfId="10722" priority="18602" operator="lessThan">
      <formula>0</formula>
    </cfRule>
    <cfRule type="cellIs" dxfId="10721" priority="18603" operator="lessThan">
      <formula>0</formula>
    </cfRule>
  </conditionalFormatting>
  <conditionalFormatting sqref="G150:H150">
    <cfRule type="cellIs" dxfId="10720" priority="18599" operator="lessThan">
      <formula>0</formula>
    </cfRule>
    <cfRule type="cellIs" dxfId="10719" priority="18600" operator="lessThan">
      <formula>0</formula>
    </cfRule>
  </conditionalFormatting>
  <conditionalFormatting sqref="J150">
    <cfRule type="expression" dxfId="10718" priority="18598">
      <formula>$I150=0</formula>
    </cfRule>
  </conditionalFormatting>
  <conditionalFormatting sqref="N150:P150">
    <cfRule type="expression" dxfId="10717" priority="18592">
      <formula>$I150=0</formula>
    </cfRule>
  </conditionalFormatting>
  <conditionalFormatting sqref="O150:P150">
    <cfRule type="cellIs" dxfId="10716" priority="18590" operator="lessThan">
      <formula>0</formula>
    </cfRule>
    <cfRule type="cellIs" dxfId="10715" priority="18591" operator="lessThan">
      <formula>0</formula>
    </cfRule>
  </conditionalFormatting>
  <conditionalFormatting sqref="R150:T150">
    <cfRule type="expression" dxfId="10714" priority="18589">
      <formula>$I150=0</formula>
    </cfRule>
  </conditionalFormatting>
  <conditionalFormatting sqref="S150:T150">
    <cfRule type="cellIs" dxfId="10713" priority="18587" operator="lessThan">
      <formula>0</formula>
    </cfRule>
    <cfRule type="cellIs" dxfId="10712" priority="18588" operator="lessThan">
      <formula>0</formula>
    </cfRule>
  </conditionalFormatting>
  <conditionalFormatting sqref="C152:E152">
    <cfRule type="expression" dxfId="10711" priority="18583">
      <formula>$I152=0</formula>
    </cfRule>
  </conditionalFormatting>
  <conditionalFormatting sqref="D152:E152">
    <cfRule type="cellIs" dxfId="10710" priority="18581" operator="lessThan">
      <formula>0</formula>
    </cfRule>
    <cfRule type="cellIs" dxfId="10709" priority="18582" operator="lessThan">
      <formula>0</formula>
    </cfRule>
  </conditionalFormatting>
  <conditionalFormatting sqref="G152:H152">
    <cfRule type="cellIs" dxfId="10708" priority="18578" operator="lessThan">
      <formula>0</formula>
    </cfRule>
    <cfRule type="cellIs" dxfId="10707" priority="18579" operator="lessThan">
      <formula>0</formula>
    </cfRule>
  </conditionalFormatting>
  <conditionalFormatting sqref="J152">
    <cfRule type="expression" dxfId="10706" priority="18577">
      <formula>$I152=0</formula>
    </cfRule>
  </conditionalFormatting>
  <conditionalFormatting sqref="N152:P152">
    <cfRule type="expression" dxfId="10705" priority="18571">
      <formula>$I152=0</formula>
    </cfRule>
  </conditionalFormatting>
  <conditionalFormatting sqref="O152:P152">
    <cfRule type="cellIs" dxfId="10704" priority="18569" operator="lessThan">
      <formula>0</formula>
    </cfRule>
    <cfRule type="cellIs" dxfId="10703" priority="18570" operator="lessThan">
      <formula>0</formula>
    </cfRule>
  </conditionalFormatting>
  <conditionalFormatting sqref="R152:T152">
    <cfRule type="expression" dxfId="10702" priority="18568">
      <formula>$I152=0</formula>
    </cfRule>
  </conditionalFormatting>
  <conditionalFormatting sqref="S152:T152">
    <cfRule type="cellIs" dxfId="10701" priority="18566" operator="lessThan">
      <formula>0</formula>
    </cfRule>
    <cfRule type="cellIs" dxfId="10700" priority="18567" operator="lessThan">
      <formula>0</formula>
    </cfRule>
  </conditionalFormatting>
  <conditionalFormatting sqref="C154:E154">
    <cfRule type="expression" dxfId="10699" priority="18562">
      <formula>$I154=0</formula>
    </cfRule>
  </conditionalFormatting>
  <conditionalFormatting sqref="D154:E154">
    <cfRule type="cellIs" dxfId="10698" priority="18560" operator="lessThan">
      <formula>0</formula>
    </cfRule>
    <cfRule type="cellIs" dxfId="10697" priority="18561" operator="lessThan">
      <formula>0</formula>
    </cfRule>
  </conditionalFormatting>
  <conditionalFormatting sqref="G154:H154">
    <cfRule type="cellIs" dxfId="10696" priority="18557" operator="lessThan">
      <formula>0</formula>
    </cfRule>
    <cfRule type="cellIs" dxfId="10695" priority="18558" operator="lessThan">
      <formula>0</formula>
    </cfRule>
  </conditionalFormatting>
  <conditionalFormatting sqref="J154">
    <cfRule type="expression" dxfId="10694" priority="18556">
      <formula>$I154=0</formula>
    </cfRule>
  </conditionalFormatting>
  <conditionalFormatting sqref="N154:P154">
    <cfRule type="expression" dxfId="10693" priority="18550">
      <formula>$I154=0</formula>
    </cfRule>
  </conditionalFormatting>
  <conditionalFormatting sqref="O154:P154">
    <cfRule type="cellIs" dxfId="10692" priority="18548" operator="lessThan">
      <formula>0</formula>
    </cfRule>
    <cfRule type="cellIs" dxfId="10691" priority="18549" operator="lessThan">
      <formula>0</formula>
    </cfRule>
  </conditionalFormatting>
  <conditionalFormatting sqref="R154:T154">
    <cfRule type="expression" dxfId="10690" priority="18547">
      <formula>$I154=0</formula>
    </cfRule>
  </conditionalFormatting>
  <conditionalFormatting sqref="S154:T154">
    <cfRule type="cellIs" dxfId="10689" priority="18545" operator="lessThan">
      <formula>0</formula>
    </cfRule>
    <cfRule type="cellIs" dxfId="10688" priority="18546" operator="lessThan">
      <formula>0</formula>
    </cfRule>
  </conditionalFormatting>
  <conditionalFormatting sqref="C156:E156">
    <cfRule type="expression" dxfId="10687" priority="18541">
      <formula>$I156=0</formula>
    </cfRule>
  </conditionalFormatting>
  <conditionalFormatting sqref="D156:E156">
    <cfRule type="cellIs" dxfId="10686" priority="18539" operator="lessThan">
      <formula>0</formula>
    </cfRule>
    <cfRule type="cellIs" dxfId="10685" priority="18540" operator="lessThan">
      <formula>0</formula>
    </cfRule>
  </conditionalFormatting>
  <conditionalFormatting sqref="G156:H156">
    <cfRule type="cellIs" dxfId="10684" priority="18536" operator="lessThan">
      <formula>0</formula>
    </cfRule>
    <cfRule type="cellIs" dxfId="10683" priority="18537" operator="lessThan">
      <formula>0</formula>
    </cfRule>
  </conditionalFormatting>
  <conditionalFormatting sqref="J156">
    <cfRule type="expression" dxfId="10682" priority="18535">
      <formula>$I156=0</formula>
    </cfRule>
  </conditionalFormatting>
  <conditionalFormatting sqref="N156:P156">
    <cfRule type="expression" dxfId="10681" priority="18529">
      <formula>$I156=0</formula>
    </cfRule>
  </conditionalFormatting>
  <conditionalFormatting sqref="O156:P156">
    <cfRule type="cellIs" dxfId="10680" priority="18527" operator="lessThan">
      <formula>0</formula>
    </cfRule>
    <cfRule type="cellIs" dxfId="10679" priority="18528" operator="lessThan">
      <formula>0</formula>
    </cfRule>
  </conditionalFormatting>
  <conditionalFormatting sqref="R156:T156">
    <cfRule type="expression" dxfId="10678" priority="18526">
      <formula>$I156=0</formula>
    </cfRule>
  </conditionalFormatting>
  <conditionalFormatting sqref="S156:T156">
    <cfRule type="cellIs" dxfId="10677" priority="18524" operator="lessThan">
      <formula>0</formula>
    </cfRule>
    <cfRule type="cellIs" dxfId="10676" priority="18525" operator="lessThan">
      <formula>0</formula>
    </cfRule>
  </conditionalFormatting>
  <conditionalFormatting sqref="C158:E158">
    <cfRule type="expression" dxfId="10675" priority="18520">
      <formula>$I158=0</formula>
    </cfRule>
  </conditionalFormatting>
  <conditionalFormatting sqref="D158:E158">
    <cfRule type="cellIs" dxfId="10674" priority="18518" operator="lessThan">
      <formula>0</formula>
    </cfRule>
    <cfRule type="cellIs" dxfId="10673" priority="18519" operator="lessThan">
      <formula>0</formula>
    </cfRule>
  </conditionalFormatting>
  <conditionalFormatting sqref="G158:H158">
    <cfRule type="cellIs" dxfId="10672" priority="18515" operator="lessThan">
      <formula>0</formula>
    </cfRule>
    <cfRule type="cellIs" dxfId="10671" priority="18516" operator="lessThan">
      <formula>0</formula>
    </cfRule>
  </conditionalFormatting>
  <conditionalFormatting sqref="J158">
    <cfRule type="expression" dxfId="10670" priority="18514">
      <formula>$I158=0</formula>
    </cfRule>
  </conditionalFormatting>
  <conditionalFormatting sqref="N158:P158">
    <cfRule type="expression" dxfId="10669" priority="18508">
      <formula>$I158=0</formula>
    </cfRule>
  </conditionalFormatting>
  <conditionalFormatting sqref="O158:P158">
    <cfRule type="cellIs" dxfId="10668" priority="18506" operator="lessThan">
      <formula>0</formula>
    </cfRule>
    <cfRule type="cellIs" dxfId="10667" priority="18507" operator="lessThan">
      <formula>0</formula>
    </cfRule>
  </conditionalFormatting>
  <conditionalFormatting sqref="R158:T158">
    <cfRule type="expression" dxfId="10666" priority="18505">
      <formula>$I158=0</formula>
    </cfRule>
  </conditionalFormatting>
  <conditionalFormatting sqref="S158:T158">
    <cfRule type="cellIs" dxfId="10665" priority="18503" operator="lessThan">
      <formula>0</formula>
    </cfRule>
    <cfRule type="cellIs" dxfId="10664" priority="18504" operator="lessThan">
      <formula>0</formula>
    </cfRule>
  </conditionalFormatting>
  <conditionalFormatting sqref="C160:E160">
    <cfRule type="expression" dxfId="10663" priority="18499">
      <formula>$I160=0</formula>
    </cfRule>
  </conditionalFormatting>
  <conditionalFormatting sqref="D160:E160">
    <cfRule type="cellIs" dxfId="10662" priority="18497" operator="lessThan">
      <formula>0</formula>
    </cfRule>
    <cfRule type="cellIs" dxfId="10661" priority="18498" operator="lessThan">
      <formula>0</formula>
    </cfRule>
  </conditionalFormatting>
  <conditionalFormatting sqref="G160:H160">
    <cfRule type="cellIs" dxfId="10660" priority="18494" operator="lessThan">
      <formula>0</formula>
    </cfRule>
    <cfRule type="cellIs" dxfId="10659" priority="18495" operator="lessThan">
      <formula>0</formula>
    </cfRule>
  </conditionalFormatting>
  <conditionalFormatting sqref="J160">
    <cfRule type="expression" dxfId="10658" priority="18493">
      <formula>$I160=0</formula>
    </cfRule>
  </conditionalFormatting>
  <conditionalFormatting sqref="N160:P160">
    <cfRule type="expression" dxfId="10657" priority="18487">
      <formula>$I160=0</formula>
    </cfRule>
  </conditionalFormatting>
  <conditionalFormatting sqref="O160:P160">
    <cfRule type="cellIs" dxfId="10656" priority="18485" operator="lessThan">
      <formula>0</formula>
    </cfRule>
    <cfRule type="cellIs" dxfId="10655" priority="18486" operator="lessThan">
      <formula>0</formula>
    </cfRule>
  </conditionalFormatting>
  <conditionalFormatting sqref="R160:T160">
    <cfRule type="expression" dxfId="10654" priority="18484">
      <formula>$I160=0</formula>
    </cfRule>
  </conditionalFormatting>
  <conditionalFormatting sqref="S160:T160">
    <cfRule type="cellIs" dxfId="10653" priority="18482" operator="lessThan">
      <formula>0</formula>
    </cfRule>
    <cfRule type="cellIs" dxfId="10652" priority="18483" operator="lessThan">
      <formula>0</formula>
    </cfRule>
  </conditionalFormatting>
  <conditionalFormatting sqref="C162:E162">
    <cfRule type="expression" dxfId="10651" priority="18478">
      <formula>$I162=0</formula>
    </cfRule>
  </conditionalFormatting>
  <conditionalFormatting sqref="D162:E162">
    <cfRule type="cellIs" dxfId="10650" priority="18476" operator="lessThan">
      <formula>0</formula>
    </cfRule>
    <cfRule type="cellIs" dxfId="10649" priority="18477" operator="lessThan">
      <formula>0</formula>
    </cfRule>
  </conditionalFormatting>
  <conditionalFormatting sqref="G162:H162">
    <cfRule type="cellIs" dxfId="10648" priority="18473" operator="lessThan">
      <formula>0</formula>
    </cfRule>
    <cfRule type="cellIs" dxfId="10647" priority="18474" operator="lessThan">
      <formula>0</formula>
    </cfRule>
  </conditionalFormatting>
  <conditionalFormatting sqref="J162">
    <cfRule type="expression" dxfId="10646" priority="18472">
      <formula>$I162=0</formula>
    </cfRule>
  </conditionalFormatting>
  <conditionalFormatting sqref="N162:P162">
    <cfRule type="expression" dxfId="10645" priority="18466">
      <formula>$I162=0</formula>
    </cfRule>
  </conditionalFormatting>
  <conditionalFormatting sqref="O162:P162">
    <cfRule type="cellIs" dxfId="10644" priority="18464" operator="lessThan">
      <formula>0</formula>
    </cfRule>
    <cfRule type="cellIs" dxfId="10643" priority="18465" operator="lessThan">
      <formula>0</formula>
    </cfRule>
  </conditionalFormatting>
  <conditionalFormatting sqref="R162:T162">
    <cfRule type="expression" dxfId="10642" priority="18463">
      <formula>$I162=0</formula>
    </cfRule>
  </conditionalFormatting>
  <conditionalFormatting sqref="S162:T162">
    <cfRule type="cellIs" dxfId="10641" priority="18461" operator="lessThan">
      <formula>0</formula>
    </cfRule>
    <cfRule type="cellIs" dxfId="10640" priority="18462" operator="lessThan">
      <formula>0</formula>
    </cfRule>
  </conditionalFormatting>
  <conditionalFormatting sqref="C164:E164">
    <cfRule type="expression" dxfId="10639" priority="18457">
      <formula>$I164=0</formula>
    </cfRule>
  </conditionalFormatting>
  <conditionalFormatting sqref="D164:E164">
    <cfRule type="cellIs" dxfId="10638" priority="18455" operator="lessThan">
      <formula>0</formula>
    </cfRule>
    <cfRule type="cellIs" dxfId="10637" priority="18456" operator="lessThan">
      <formula>0</formula>
    </cfRule>
  </conditionalFormatting>
  <conditionalFormatting sqref="G164:H164">
    <cfRule type="cellIs" dxfId="10636" priority="18452" operator="lessThan">
      <formula>0</formula>
    </cfRule>
    <cfRule type="cellIs" dxfId="10635" priority="18453" operator="lessThan">
      <formula>0</formula>
    </cfRule>
  </conditionalFormatting>
  <conditionalFormatting sqref="J164">
    <cfRule type="expression" dxfId="10634" priority="18451">
      <formula>$I164=0</formula>
    </cfRule>
  </conditionalFormatting>
  <conditionalFormatting sqref="N164:P164">
    <cfRule type="expression" dxfId="10633" priority="18445">
      <formula>$I164=0</formula>
    </cfRule>
  </conditionalFormatting>
  <conditionalFormatting sqref="O164:P164">
    <cfRule type="cellIs" dxfId="10632" priority="18443" operator="lessThan">
      <formula>0</formula>
    </cfRule>
    <cfRule type="cellIs" dxfId="10631" priority="18444" operator="lessThan">
      <formula>0</formula>
    </cfRule>
  </conditionalFormatting>
  <conditionalFormatting sqref="R164:T164">
    <cfRule type="expression" dxfId="10630" priority="18442">
      <formula>$I164=0</formula>
    </cfRule>
  </conditionalFormatting>
  <conditionalFormatting sqref="S164:T164">
    <cfRule type="cellIs" dxfId="10629" priority="18440" operator="lessThan">
      <formula>0</formula>
    </cfRule>
    <cfRule type="cellIs" dxfId="10628" priority="18441" operator="lessThan">
      <formula>0</formula>
    </cfRule>
  </conditionalFormatting>
  <conditionalFormatting sqref="C166:E166">
    <cfRule type="expression" dxfId="10627" priority="18436">
      <formula>$I166=0</formula>
    </cfRule>
  </conditionalFormatting>
  <conditionalFormatting sqref="D166:E166">
    <cfRule type="cellIs" dxfId="10626" priority="18434" operator="lessThan">
      <formula>0</formula>
    </cfRule>
    <cfRule type="cellIs" dxfId="10625" priority="18435" operator="lessThan">
      <formula>0</formula>
    </cfRule>
  </conditionalFormatting>
  <conditionalFormatting sqref="G166:H166">
    <cfRule type="cellIs" dxfId="10624" priority="18431" operator="lessThan">
      <formula>0</formula>
    </cfRule>
    <cfRule type="cellIs" dxfId="10623" priority="18432" operator="lessThan">
      <formula>0</formula>
    </cfRule>
  </conditionalFormatting>
  <conditionalFormatting sqref="J166">
    <cfRule type="expression" dxfId="10622" priority="18430">
      <formula>$I166=0</formula>
    </cfRule>
  </conditionalFormatting>
  <conditionalFormatting sqref="N166:P166">
    <cfRule type="expression" dxfId="10621" priority="18424">
      <formula>$I166=0</formula>
    </cfRule>
  </conditionalFormatting>
  <conditionalFormatting sqref="O166:P166">
    <cfRule type="cellIs" dxfId="10620" priority="18422" operator="lessThan">
      <formula>0</formula>
    </cfRule>
    <cfRule type="cellIs" dxfId="10619" priority="18423" operator="lessThan">
      <formula>0</formula>
    </cfRule>
  </conditionalFormatting>
  <conditionalFormatting sqref="R166:T166">
    <cfRule type="expression" dxfId="10618" priority="18421">
      <formula>$I166=0</formula>
    </cfRule>
  </conditionalFormatting>
  <conditionalFormatting sqref="S166:T166">
    <cfRule type="cellIs" dxfId="10617" priority="18419" operator="lessThan">
      <formula>0</formula>
    </cfRule>
    <cfRule type="cellIs" dxfId="10616" priority="18420" operator="lessThan">
      <formula>0</formula>
    </cfRule>
  </conditionalFormatting>
  <conditionalFormatting sqref="C168:E168">
    <cfRule type="expression" dxfId="10615" priority="18415">
      <formula>$I168=0</formula>
    </cfRule>
  </conditionalFormatting>
  <conditionalFormatting sqref="D168:E168">
    <cfRule type="cellIs" dxfId="10614" priority="18413" operator="lessThan">
      <formula>0</formula>
    </cfRule>
    <cfRule type="cellIs" dxfId="10613" priority="18414" operator="lessThan">
      <formula>0</formula>
    </cfRule>
  </conditionalFormatting>
  <conditionalFormatting sqref="G168:H168">
    <cfRule type="cellIs" dxfId="10612" priority="18410" operator="lessThan">
      <formula>0</formula>
    </cfRule>
    <cfRule type="cellIs" dxfId="10611" priority="18411" operator="lessThan">
      <formula>0</formula>
    </cfRule>
  </conditionalFormatting>
  <conditionalFormatting sqref="J168">
    <cfRule type="expression" dxfId="10610" priority="18409">
      <formula>$I168=0</formula>
    </cfRule>
  </conditionalFormatting>
  <conditionalFormatting sqref="N168:P168">
    <cfRule type="expression" dxfId="10609" priority="18403">
      <formula>$I168=0</formula>
    </cfRule>
  </conditionalFormatting>
  <conditionalFormatting sqref="O168:P168">
    <cfRule type="cellIs" dxfId="10608" priority="18401" operator="lessThan">
      <formula>0</formula>
    </cfRule>
    <cfRule type="cellIs" dxfId="10607" priority="18402" operator="lessThan">
      <formula>0</formula>
    </cfRule>
  </conditionalFormatting>
  <conditionalFormatting sqref="R168:T168">
    <cfRule type="expression" dxfId="10606" priority="18400">
      <formula>$I168=0</formula>
    </cfRule>
  </conditionalFormatting>
  <conditionalFormatting sqref="S168:T168">
    <cfRule type="cellIs" dxfId="10605" priority="18398" operator="lessThan">
      <formula>0</formula>
    </cfRule>
    <cfRule type="cellIs" dxfId="10604" priority="18399" operator="lessThan">
      <formula>0</formula>
    </cfRule>
  </conditionalFormatting>
  <conditionalFormatting sqref="C170:E170">
    <cfRule type="expression" dxfId="10603" priority="18394">
      <formula>$I170=0</formula>
    </cfRule>
  </conditionalFormatting>
  <conditionalFormatting sqref="D170:E170">
    <cfRule type="cellIs" dxfId="10602" priority="18392" operator="lessThan">
      <formula>0</formula>
    </cfRule>
    <cfRule type="cellIs" dxfId="10601" priority="18393" operator="lessThan">
      <formula>0</formula>
    </cfRule>
  </conditionalFormatting>
  <conditionalFormatting sqref="G170:H170">
    <cfRule type="cellIs" dxfId="10600" priority="18389" operator="lessThan">
      <formula>0</formula>
    </cfRule>
    <cfRule type="cellIs" dxfId="10599" priority="18390" operator="lessThan">
      <formula>0</formula>
    </cfRule>
  </conditionalFormatting>
  <conditionalFormatting sqref="J170">
    <cfRule type="expression" dxfId="10598" priority="18388">
      <formula>$I170=0</formula>
    </cfRule>
  </conditionalFormatting>
  <conditionalFormatting sqref="N170:P170">
    <cfRule type="expression" dxfId="10597" priority="18382">
      <formula>$I170=0</formula>
    </cfRule>
  </conditionalFormatting>
  <conditionalFormatting sqref="O170:P170">
    <cfRule type="cellIs" dxfId="10596" priority="18380" operator="lessThan">
      <formula>0</formula>
    </cfRule>
    <cfRule type="cellIs" dxfId="10595" priority="18381" operator="lessThan">
      <formula>0</formula>
    </cfRule>
  </conditionalFormatting>
  <conditionalFormatting sqref="R170:T170">
    <cfRule type="expression" dxfId="10594" priority="18379">
      <formula>$I170=0</formula>
    </cfRule>
  </conditionalFormatting>
  <conditionalFormatting sqref="S170:T170">
    <cfRule type="cellIs" dxfId="10593" priority="18377" operator="lessThan">
      <formula>0</formula>
    </cfRule>
    <cfRule type="cellIs" dxfId="10592" priority="18378" operator="lessThan">
      <formula>0</formula>
    </cfRule>
  </conditionalFormatting>
  <conditionalFormatting sqref="C172:E172">
    <cfRule type="expression" dxfId="10591" priority="18373">
      <formula>$I172=0</formula>
    </cfRule>
  </conditionalFormatting>
  <conditionalFormatting sqref="D172:E172">
    <cfRule type="cellIs" dxfId="10590" priority="18371" operator="lessThan">
      <formula>0</formula>
    </cfRule>
    <cfRule type="cellIs" dxfId="10589" priority="18372" operator="lessThan">
      <formula>0</formula>
    </cfRule>
  </conditionalFormatting>
  <conditionalFormatting sqref="G172:H172">
    <cfRule type="cellIs" dxfId="10588" priority="18368" operator="lessThan">
      <formula>0</formula>
    </cfRule>
    <cfRule type="cellIs" dxfId="10587" priority="18369" operator="lessThan">
      <formula>0</formula>
    </cfRule>
  </conditionalFormatting>
  <conditionalFormatting sqref="J172">
    <cfRule type="expression" dxfId="10586" priority="18367">
      <formula>$I172=0</formula>
    </cfRule>
  </conditionalFormatting>
  <conditionalFormatting sqref="N172:P172">
    <cfRule type="expression" dxfId="10585" priority="18361">
      <formula>$I172=0</formula>
    </cfRule>
  </conditionalFormatting>
  <conditionalFormatting sqref="O172:P172">
    <cfRule type="cellIs" dxfId="10584" priority="18359" operator="lessThan">
      <formula>0</formula>
    </cfRule>
    <cfRule type="cellIs" dxfId="10583" priority="18360" operator="lessThan">
      <formula>0</formula>
    </cfRule>
  </conditionalFormatting>
  <conditionalFormatting sqref="R172:T172">
    <cfRule type="expression" dxfId="10582" priority="18358">
      <formula>$I172=0</formula>
    </cfRule>
  </conditionalFormatting>
  <conditionalFormatting sqref="S172:T172">
    <cfRule type="cellIs" dxfId="10581" priority="18356" operator="lessThan">
      <formula>0</formula>
    </cfRule>
    <cfRule type="cellIs" dxfId="10580" priority="18357" operator="lessThan">
      <formula>0</formula>
    </cfRule>
  </conditionalFormatting>
  <conditionalFormatting sqref="C174:E174">
    <cfRule type="expression" dxfId="10579" priority="18352">
      <formula>$I174=0</formula>
    </cfRule>
  </conditionalFormatting>
  <conditionalFormatting sqref="D174:E174">
    <cfRule type="cellIs" dxfId="10578" priority="18350" operator="lessThan">
      <formula>0</formula>
    </cfRule>
    <cfRule type="cellIs" dxfId="10577" priority="18351" operator="lessThan">
      <formula>0</formula>
    </cfRule>
  </conditionalFormatting>
  <conditionalFormatting sqref="G174:H174">
    <cfRule type="cellIs" dxfId="10576" priority="18347" operator="lessThan">
      <formula>0</formula>
    </cfRule>
    <cfRule type="cellIs" dxfId="10575" priority="18348" operator="lessThan">
      <formula>0</formula>
    </cfRule>
  </conditionalFormatting>
  <conditionalFormatting sqref="J174">
    <cfRule type="expression" dxfId="10574" priority="18346">
      <formula>$I174=0</formula>
    </cfRule>
  </conditionalFormatting>
  <conditionalFormatting sqref="N174:P174">
    <cfRule type="expression" dxfId="10573" priority="18340">
      <formula>$I174=0</formula>
    </cfRule>
  </conditionalFormatting>
  <conditionalFormatting sqref="O174:P174">
    <cfRule type="cellIs" dxfId="10572" priority="18338" operator="lessThan">
      <formula>0</formula>
    </cfRule>
    <cfRule type="cellIs" dxfId="10571" priority="18339" operator="lessThan">
      <formula>0</formula>
    </cfRule>
  </conditionalFormatting>
  <conditionalFormatting sqref="R174:T174">
    <cfRule type="expression" dxfId="10570" priority="18337">
      <formula>$I174=0</formula>
    </cfRule>
  </conditionalFormatting>
  <conditionalFormatting sqref="S174:T174">
    <cfRule type="cellIs" dxfId="10569" priority="18335" operator="lessThan">
      <formula>0</formula>
    </cfRule>
    <cfRule type="cellIs" dxfId="10568" priority="18336" operator="lessThan">
      <formula>0</formula>
    </cfRule>
  </conditionalFormatting>
  <conditionalFormatting sqref="C176:E176">
    <cfRule type="expression" dxfId="10567" priority="18331">
      <formula>$I176=0</formula>
    </cfRule>
  </conditionalFormatting>
  <conditionalFormatting sqref="D176:E176">
    <cfRule type="cellIs" dxfId="10566" priority="18329" operator="lessThan">
      <formula>0</formula>
    </cfRule>
    <cfRule type="cellIs" dxfId="10565" priority="18330" operator="lessThan">
      <formula>0</formula>
    </cfRule>
  </conditionalFormatting>
  <conditionalFormatting sqref="G176:H176">
    <cfRule type="cellIs" dxfId="10564" priority="18326" operator="lessThan">
      <formula>0</formula>
    </cfRule>
    <cfRule type="cellIs" dxfId="10563" priority="18327" operator="lessThan">
      <formula>0</formula>
    </cfRule>
  </conditionalFormatting>
  <conditionalFormatting sqref="J176">
    <cfRule type="expression" dxfId="10562" priority="18325">
      <formula>$I176=0</formula>
    </cfRule>
  </conditionalFormatting>
  <conditionalFormatting sqref="N176:P176">
    <cfRule type="expression" dxfId="10561" priority="18319">
      <formula>$I176=0</formula>
    </cfRule>
  </conditionalFormatting>
  <conditionalFormatting sqref="O176:P176">
    <cfRule type="cellIs" dxfId="10560" priority="18317" operator="lessThan">
      <formula>0</formula>
    </cfRule>
    <cfRule type="cellIs" dxfId="10559" priority="18318" operator="lessThan">
      <formula>0</formula>
    </cfRule>
  </conditionalFormatting>
  <conditionalFormatting sqref="R176:T176">
    <cfRule type="expression" dxfId="10558" priority="18316">
      <formula>$I176=0</formula>
    </cfRule>
  </conditionalFormatting>
  <conditionalFormatting sqref="S176:T176">
    <cfRule type="cellIs" dxfId="10557" priority="18314" operator="lessThan">
      <formula>0</formula>
    </cfRule>
    <cfRule type="cellIs" dxfId="10556" priority="18315" operator="lessThan">
      <formula>0</formula>
    </cfRule>
  </conditionalFormatting>
  <conditionalFormatting sqref="C178:E178">
    <cfRule type="expression" dxfId="10555" priority="18310">
      <formula>$I178=0</formula>
    </cfRule>
  </conditionalFormatting>
  <conditionalFormatting sqref="D178:E178">
    <cfRule type="cellIs" dxfId="10554" priority="18308" operator="lessThan">
      <formula>0</formula>
    </cfRule>
    <cfRule type="cellIs" dxfId="10553" priority="18309" operator="lessThan">
      <formula>0</formula>
    </cfRule>
  </conditionalFormatting>
  <conditionalFormatting sqref="G178:H178">
    <cfRule type="cellIs" dxfId="10552" priority="18305" operator="lessThan">
      <formula>0</formula>
    </cfRule>
    <cfRule type="cellIs" dxfId="10551" priority="18306" operator="lessThan">
      <formula>0</formula>
    </cfRule>
  </conditionalFormatting>
  <conditionalFormatting sqref="J178">
    <cfRule type="expression" dxfId="10550" priority="18304">
      <formula>$I178=0</formula>
    </cfRule>
  </conditionalFormatting>
  <conditionalFormatting sqref="N178:P178">
    <cfRule type="expression" dxfId="10549" priority="18298">
      <formula>$I178=0</formula>
    </cfRule>
  </conditionalFormatting>
  <conditionalFormatting sqref="O178:P178">
    <cfRule type="cellIs" dxfId="10548" priority="18296" operator="lessThan">
      <formula>0</formula>
    </cfRule>
    <cfRule type="cellIs" dxfId="10547" priority="18297" operator="lessThan">
      <formula>0</formula>
    </cfRule>
  </conditionalFormatting>
  <conditionalFormatting sqref="R178:T178">
    <cfRule type="expression" dxfId="10546" priority="18295">
      <formula>$I178=0</formula>
    </cfRule>
  </conditionalFormatting>
  <conditionalFormatting sqref="S178:T178">
    <cfRule type="cellIs" dxfId="10545" priority="18293" operator="lessThan">
      <formula>0</formula>
    </cfRule>
    <cfRule type="cellIs" dxfId="10544" priority="18294" operator="lessThan">
      <formula>0</formula>
    </cfRule>
  </conditionalFormatting>
  <conditionalFormatting sqref="C180:E180">
    <cfRule type="expression" dxfId="10543" priority="18289">
      <formula>$I180=0</formula>
    </cfRule>
  </conditionalFormatting>
  <conditionalFormatting sqref="D180:E180">
    <cfRule type="cellIs" dxfId="10542" priority="18287" operator="lessThan">
      <formula>0</formula>
    </cfRule>
    <cfRule type="cellIs" dxfId="10541" priority="18288" operator="lessThan">
      <formula>0</formula>
    </cfRule>
  </conditionalFormatting>
  <conditionalFormatting sqref="G180:H180">
    <cfRule type="cellIs" dxfId="10540" priority="18284" operator="lessThan">
      <formula>0</formula>
    </cfRule>
    <cfRule type="cellIs" dxfId="10539" priority="18285" operator="lessThan">
      <formula>0</formula>
    </cfRule>
  </conditionalFormatting>
  <conditionalFormatting sqref="J180">
    <cfRule type="expression" dxfId="10538" priority="18283">
      <formula>$I180=0</formula>
    </cfRule>
  </conditionalFormatting>
  <conditionalFormatting sqref="N180:P180">
    <cfRule type="expression" dxfId="10537" priority="18277">
      <formula>$I180=0</formula>
    </cfRule>
  </conditionalFormatting>
  <conditionalFormatting sqref="O180:P180">
    <cfRule type="cellIs" dxfId="10536" priority="18275" operator="lessThan">
      <formula>0</formula>
    </cfRule>
    <cfRule type="cellIs" dxfId="10535" priority="18276" operator="lessThan">
      <formula>0</formula>
    </cfRule>
  </conditionalFormatting>
  <conditionalFormatting sqref="R180:T180">
    <cfRule type="expression" dxfId="10534" priority="18274">
      <formula>$I180=0</formula>
    </cfRule>
  </conditionalFormatting>
  <conditionalFormatting sqref="S180:T180">
    <cfRule type="cellIs" dxfId="10533" priority="18272" operator="lessThan">
      <formula>0</formula>
    </cfRule>
    <cfRule type="cellIs" dxfId="10532" priority="18273" operator="lessThan">
      <formula>0</formula>
    </cfRule>
  </conditionalFormatting>
  <conditionalFormatting sqref="C182:E182">
    <cfRule type="expression" dxfId="10531" priority="18268">
      <formula>$I182=0</formula>
    </cfRule>
  </conditionalFormatting>
  <conditionalFormatting sqref="D182:E182">
    <cfRule type="cellIs" dxfId="10530" priority="18266" operator="lessThan">
      <formula>0</formula>
    </cfRule>
    <cfRule type="cellIs" dxfId="10529" priority="18267" operator="lessThan">
      <formula>0</formula>
    </cfRule>
  </conditionalFormatting>
  <conditionalFormatting sqref="G182:H182">
    <cfRule type="cellIs" dxfId="10528" priority="18263" operator="lessThan">
      <formula>0</formula>
    </cfRule>
    <cfRule type="cellIs" dxfId="10527" priority="18264" operator="lessThan">
      <formula>0</formula>
    </cfRule>
  </conditionalFormatting>
  <conditionalFormatting sqref="J182">
    <cfRule type="expression" dxfId="10526" priority="18262">
      <formula>$I182=0</formula>
    </cfRule>
  </conditionalFormatting>
  <conditionalFormatting sqref="N182:P182">
    <cfRule type="expression" dxfId="10525" priority="18256">
      <formula>$I182=0</formula>
    </cfRule>
  </conditionalFormatting>
  <conditionalFormatting sqref="O182:P182">
    <cfRule type="cellIs" dxfId="10524" priority="18254" operator="lessThan">
      <formula>0</formula>
    </cfRule>
    <cfRule type="cellIs" dxfId="10523" priority="18255" operator="lessThan">
      <formula>0</formula>
    </cfRule>
  </conditionalFormatting>
  <conditionalFormatting sqref="R182:T182">
    <cfRule type="expression" dxfId="10522" priority="18253">
      <formula>$I182=0</formula>
    </cfRule>
  </conditionalFormatting>
  <conditionalFormatting sqref="S182:T182">
    <cfRule type="cellIs" dxfId="10521" priority="18251" operator="lessThan">
      <formula>0</formula>
    </cfRule>
    <cfRule type="cellIs" dxfId="10520" priority="18252" operator="lessThan">
      <formula>0</formula>
    </cfRule>
  </conditionalFormatting>
  <conditionalFormatting sqref="C184:E184">
    <cfRule type="expression" dxfId="10519" priority="18247">
      <formula>$I184=0</formula>
    </cfRule>
  </conditionalFormatting>
  <conditionalFormatting sqref="D184:E184">
    <cfRule type="cellIs" dxfId="10518" priority="18245" operator="lessThan">
      <formula>0</formula>
    </cfRule>
    <cfRule type="cellIs" dxfId="10517" priority="18246" operator="lessThan">
      <formula>0</formula>
    </cfRule>
  </conditionalFormatting>
  <conditionalFormatting sqref="G184:H184">
    <cfRule type="cellIs" dxfId="10516" priority="18242" operator="lessThan">
      <formula>0</formula>
    </cfRule>
    <cfRule type="cellIs" dxfId="10515" priority="18243" operator="lessThan">
      <formula>0</formula>
    </cfRule>
  </conditionalFormatting>
  <conditionalFormatting sqref="J184">
    <cfRule type="expression" dxfId="10514" priority="18241">
      <formula>$I184=0</formula>
    </cfRule>
  </conditionalFormatting>
  <conditionalFormatting sqref="N184:P184">
    <cfRule type="expression" dxfId="10513" priority="18235">
      <formula>$I184=0</formula>
    </cfRule>
  </conditionalFormatting>
  <conditionalFormatting sqref="O184:P184">
    <cfRule type="cellIs" dxfId="10512" priority="18233" operator="lessThan">
      <formula>0</formula>
    </cfRule>
    <cfRule type="cellIs" dxfId="10511" priority="18234" operator="lessThan">
      <formula>0</formula>
    </cfRule>
  </conditionalFormatting>
  <conditionalFormatting sqref="R184:T184">
    <cfRule type="expression" dxfId="10510" priority="18232">
      <formula>$I184=0</formula>
    </cfRule>
  </conditionalFormatting>
  <conditionalFormatting sqref="S184:T184">
    <cfRule type="cellIs" dxfId="10509" priority="18230" operator="lessThan">
      <formula>0</formula>
    </cfRule>
    <cfRule type="cellIs" dxfId="10508" priority="18231" operator="lessThan">
      <formula>0</formula>
    </cfRule>
  </conditionalFormatting>
  <conditionalFormatting sqref="C186:E186">
    <cfRule type="expression" dxfId="10507" priority="18226">
      <formula>$I186=0</formula>
    </cfRule>
  </conditionalFormatting>
  <conditionalFormatting sqref="D186:E186">
    <cfRule type="cellIs" dxfId="10506" priority="18224" operator="lessThan">
      <formula>0</formula>
    </cfRule>
    <cfRule type="cellIs" dxfId="10505" priority="18225" operator="lessThan">
      <formula>0</formula>
    </cfRule>
  </conditionalFormatting>
  <conditionalFormatting sqref="G186:H186">
    <cfRule type="cellIs" dxfId="10504" priority="18221" operator="lessThan">
      <formula>0</formula>
    </cfRule>
    <cfRule type="cellIs" dxfId="10503" priority="18222" operator="lessThan">
      <formula>0</formula>
    </cfRule>
  </conditionalFormatting>
  <conditionalFormatting sqref="J186">
    <cfRule type="expression" dxfId="10502" priority="18220">
      <formula>$I186=0</formula>
    </cfRule>
  </conditionalFormatting>
  <conditionalFormatting sqref="N186:P186">
    <cfRule type="expression" dxfId="10501" priority="18214">
      <formula>$I186=0</formula>
    </cfRule>
  </conditionalFormatting>
  <conditionalFormatting sqref="O186:P186">
    <cfRule type="cellIs" dxfId="10500" priority="18212" operator="lessThan">
      <formula>0</formula>
    </cfRule>
    <cfRule type="cellIs" dxfId="10499" priority="18213" operator="lessThan">
      <formula>0</formula>
    </cfRule>
  </conditionalFormatting>
  <conditionalFormatting sqref="R186:T186">
    <cfRule type="expression" dxfId="10498" priority="18211">
      <formula>$I186=0</formula>
    </cfRule>
  </conditionalFormatting>
  <conditionalFormatting sqref="S186:T186">
    <cfRule type="cellIs" dxfId="10497" priority="18209" operator="lessThan">
      <formula>0</formula>
    </cfRule>
    <cfRule type="cellIs" dxfId="10496" priority="18210" operator="lessThan">
      <formula>0</formula>
    </cfRule>
  </conditionalFormatting>
  <conditionalFormatting sqref="C188:E188">
    <cfRule type="expression" dxfId="10495" priority="18205">
      <formula>$I188=0</formula>
    </cfRule>
  </conditionalFormatting>
  <conditionalFormatting sqref="D188:E188">
    <cfRule type="cellIs" dxfId="10494" priority="18203" operator="lessThan">
      <formula>0</formula>
    </cfRule>
    <cfRule type="cellIs" dxfId="10493" priority="18204" operator="lessThan">
      <formula>0</formula>
    </cfRule>
  </conditionalFormatting>
  <conditionalFormatting sqref="G188:H188">
    <cfRule type="cellIs" dxfId="10492" priority="18200" operator="lessThan">
      <formula>0</formula>
    </cfRule>
    <cfRule type="cellIs" dxfId="10491" priority="18201" operator="lessThan">
      <formula>0</formula>
    </cfRule>
  </conditionalFormatting>
  <conditionalFormatting sqref="J188">
    <cfRule type="expression" dxfId="10490" priority="18199">
      <formula>$I188=0</formula>
    </cfRule>
  </conditionalFormatting>
  <conditionalFormatting sqref="N188:P188">
    <cfRule type="expression" dxfId="10489" priority="18193">
      <formula>$I188=0</formula>
    </cfRule>
  </conditionalFormatting>
  <conditionalFormatting sqref="O188:P188">
    <cfRule type="cellIs" dxfId="10488" priority="18191" operator="lessThan">
      <formula>0</formula>
    </cfRule>
    <cfRule type="cellIs" dxfId="10487" priority="18192" operator="lessThan">
      <formula>0</formula>
    </cfRule>
  </conditionalFormatting>
  <conditionalFormatting sqref="R188:T188">
    <cfRule type="expression" dxfId="10486" priority="18190">
      <formula>$I188=0</formula>
    </cfRule>
  </conditionalFormatting>
  <conditionalFormatting sqref="S188:T188">
    <cfRule type="cellIs" dxfId="10485" priority="18188" operator="lessThan">
      <formula>0</formula>
    </cfRule>
    <cfRule type="cellIs" dxfId="10484" priority="18189" operator="lessThan">
      <formula>0</formula>
    </cfRule>
  </conditionalFormatting>
  <conditionalFormatting sqref="C190:E190">
    <cfRule type="expression" dxfId="10483" priority="18184">
      <formula>$I190=0</formula>
    </cfRule>
  </conditionalFormatting>
  <conditionalFormatting sqref="D190:E190">
    <cfRule type="cellIs" dxfId="10482" priority="18182" operator="lessThan">
      <formula>0</formula>
    </cfRule>
    <cfRule type="cellIs" dxfId="10481" priority="18183" operator="lessThan">
      <formula>0</formula>
    </cfRule>
  </conditionalFormatting>
  <conditionalFormatting sqref="G190:H190">
    <cfRule type="cellIs" dxfId="10480" priority="18179" operator="lessThan">
      <formula>0</formula>
    </cfRule>
    <cfRule type="cellIs" dxfId="10479" priority="18180" operator="lessThan">
      <formula>0</formula>
    </cfRule>
  </conditionalFormatting>
  <conditionalFormatting sqref="J190">
    <cfRule type="expression" dxfId="10478" priority="18178">
      <formula>$I190=0</formula>
    </cfRule>
  </conditionalFormatting>
  <conditionalFormatting sqref="N190:P190">
    <cfRule type="expression" dxfId="10477" priority="18172">
      <formula>$I190=0</formula>
    </cfRule>
  </conditionalFormatting>
  <conditionalFormatting sqref="O190:P190">
    <cfRule type="cellIs" dxfId="10476" priority="18170" operator="lessThan">
      <formula>0</formula>
    </cfRule>
    <cfRule type="cellIs" dxfId="10475" priority="18171" operator="lessThan">
      <formula>0</formula>
    </cfRule>
  </conditionalFormatting>
  <conditionalFormatting sqref="R190:T190">
    <cfRule type="expression" dxfId="10474" priority="18169">
      <formula>$I190=0</formula>
    </cfRule>
  </conditionalFormatting>
  <conditionalFormatting sqref="S190:T190">
    <cfRule type="cellIs" dxfId="10473" priority="18167" operator="lessThan">
      <formula>0</formula>
    </cfRule>
    <cfRule type="cellIs" dxfId="10472" priority="18168" operator="lessThan">
      <formula>0</formula>
    </cfRule>
  </conditionalFormatting>
  <conditionalFormatting sqref="C192:E192">
    <cfRule type="expression" dxfId="10471" priority="18163">
      <formula>$I192=0</formula>
    </cfRule>
  </conditionalFormatting>
  <conditionalFormatting sqref="D192:E192">
    <cfRule type="cellIs" dxfId="10470" priority="18161" operator="lessThan">
      <formula>0</formula>
    </cfRule>
    <cfRule type="cellIs" dxfId="10469" priority="18162" operator="lessThan">
      <formula>0</formula>
    </cfRule>
  </conditionalFormatting>
  <conditionalFormatting sqref="G192:H192">
    <cfRule type="cellIs" dxfId="10468" priority="18158" operator="lessThan">
      <formula>0</formula>
    </cfRule>
    <cfRule type="cellIs" dxfId="10467" priority="18159" operator="lessThan">
      <formula>0</formula>
    </cfRule>
  </conditionalFormatting>
  <conditionalFormatting sqref="J192">
    <cfRule type="expression" dxfId="10466" priority="18157">
      <formula>$I192=0</formula>
    </cfRule>
  </conditionalFormatting>
  <conditionalFormatting sqref="N192:P192">
    <cfRule type="expression" dxfId="10465" priority="18151">
      <formula>$I192=0</formula>
    </cfRule>
  </conditionalFormatting>
  <conditionalFormatting sqref="O192:P192">
    <cfRule type="cellIs" dxfId="10464" priority="18149" operator="lessThan">
      <formula>0</formula>
    </cfRule>
    <cfRule type="cellIs" dxfId="10463" priority="18150" operator="lessThan">
      <formula>0</formula>
    </cfRule>
  </conditionalFormatting>
  <conditionalFormatting sqref="R192:T192">
    <cfRule type="expression" dxfId="10462" priority="18148">
      <formula>$I192=0</formula>
    </cfRule>
  </conditionalFormatting>
  <conditionalFormatting sqref="S192:T192">
    <cfRule type="cellIs" dxfId="10461" priority="18146" operator="lessThan">
      <formula>0</formula>
    </cfRule>
    <cfRule type="cellIs" dxfId="10460" priority="18147" operator="lessThan">
      <formula>0</formula>
    </cfRule>
  </conditionalFormatting>
  <conditionalFormatting sqref="C194:E194">
    <cfRule type="expression" dxfId="10459" priority="18142">
      <formula>$I194=0</formula>
    </cfRule>
  </conditionalFormatting>
  <conditionalFormatting sqref="D194:E194">
    <cfRule type="cellIs" dxfId="10458" priority="18140" operator="lessThan">
      <formula>0</formula>
    </cfRule>
    <cfRule type="cellIs" dxfId="10457" priority="18141" operator="lessThan">
      <formula>0</formula>
    </cfRule>
  </conditionalFormatting>
  <conditionalFormatting sqref="G194:H194">
    <cfRule type="cellIs" dxfId="10456" priority="18137" operator="lessThan">
      <formula>0</formula>
    </cfRule>
    <cfRule type="cellIs" dxfId="10455" priority="18138" operator="lessThan">
      <formula>0</formula>
    </cfRule>
  </conditionalFormatting>
  <conditionalFormatting sqref="J194">
    <cfRule type="expression" dxfId="10454" priority="18136">
      <formula>$I194=0</formula>
    </cfRule>
  </conditionalFormatting>
  <conditionalFormatting sqref="N194:P194">
    <cfRule type="expression" dxfId="10453" priority="18130">
      <formula>$I194=0</formula>
    </cfRule>
  </conditionalFormatting>
  <conditionalFormatting sqref="O194:P194">
    <cfRule type="cellIs" dxfId="10452" priority="18128" operator="lessThan">
      <formula>0</formula>
    </cfRule>
    <cfRule type="cellIs" dxfId="10451" priority="18129" operator="lessThan">
      <formula>0</formula>
    </cfRule>
  </conditionalFormatting>
  <conditionalFormatting sqref="R194:T194">
    <cfRule type="expression" dxfId="10450" priority="18127">
      <formula>$I194=0</formula>
    </cfRule>
  </conditionalFormatting>
  <conditionalFormatting sqref="S194:T194">
    <cfRule type="cellIs" dxfId="10449" priority="18125" operator="lessThan">
      <formula>0</formula>
    </cfRule>
    <cfRule type="cellIs" dxfId="10448" priority="18126" operator="lessThan">
      <formula>0</formula>
    </cfRule>
  </conditionalFormatting>
  <conditionalFormatting sqref="C196:E196">
    <cfRule type="expression" dxfId="10447" priority="18121">
      <formula>$I196=0</formula>
    </cfRule>
  </conditionalFormatting>
  <conditionalFormatting sqref="D196:E196">
    <cfRule type="cellIs" dxfId="10446" priority="18119" operator="lessThan">
      <formula>0</formula>
    </cfRule>
    <cfRule type="cellIs" dxfId="10445" priority="18120" operator="lessThan">
      <formula>0</formula>
    </cfRule>
  </conditionalFormatting>
  <conditionalFormatting sqref="G196:H196">
    <cfRule type="cellIs" dxfId="10444" priority="18116" operator="lessThan">
      <formula>0</formula>
    </cfRule>
    <cfRule type="cellIs" dxfId="10443" priority="18117" operator="lessThan">
      <formula>0</formula>
    </cfRule>
  </conditionalFormatting>
  <conditionalFormatting sqref="J196">
    <cfRule type="expression" dxfId="10442" priority="18115">
      <formula>$I196=0</formula>
    </cfRule>
  </conditionalFormatting>
  <conditionalFormatting sqref="N196:P196">
    <cfRule type="expression" dxfId="10441" priority="18109">
      <formula>$I196=0</formula>
    </cfRule>
  </conditionalFormatting>
  <conditionalFormatting sqref="O196:P196">
    <cfRule type="cellIs" dxfId="10440" priority="18107" operator="lessThan">
      <formula>0</formula>
    </cfRule>
    <cfRule type="cellIs" dxfId="10439" priority="18108" operator="lessThan">
      <formula>0</formula>
    </cfRule>
  </conditionalFormatting>
  <conditionalFormatting sqref="R196:T196">
    <cfRule type="expression" dxfId="10438" priority="18106">
      <formula>$I196=0</formula>
    </cfRule>
  </conditionalFormatting>
  <conditionalFormatting sqref="S196:T196">
    <cfRule type="cellIs" dxfId="10437" priority="18104" operator="lessThan">
      <formula>0</formula>
    </cfRule>
    <cfRule type="cellIs" dxfId="10436" priority="18105" operator="lessThan">
      <formula>0</formula>
    </cfRule>
  </conditionalFormatting>
  <conditionalFormatting sqref="C198:E198">
    <cfRule type="expression" dxfId="10435" priority="18100">
      <formula>$I198=0</formula>
    </cfRule>
  </conditionalFormatting>
  <conditionalFormatting sqref="D198:E198">
    <cfRule type="cellIs" dxfId="10434" priority="18098" operator="lessThan">
      <formula>0</formula>
    </cfRule>
    <cfRule type="cellIs" dxfId="10433" priority="18099" operator="lessThan">
      <formula>0</formula>
    </cfRule>
  </conditionalFormatting>
  <conditionalFormatting sqref="G198:H198">
    <cfRule type="cellIs" dxfId="10432" priority="18095" operator="lessThan">
      <formula>0</formula>
    </cfRule>
    <cfRule type="cellIs" dxfId="10431" priority="18096" operator="lessThan">
      <formula>0</formula>
    </cfRule>
  </conditionalFormatting>
  <conditionalFormatting sqref="J198">
    <cfRule type="expression" dxfId="10430" priority="18094">
      <formula>$I198=0</formula>
    </cfRule>
  </conditionalFormatting>
  <conditionalFormatting sqref="N198:P198">
    <cfRule type="expression" dxfId="10429" priority="18088">
      <formula>$I198=0</formula>
    </cfRule>
  </conditionalFormatting>
  <conditionalFormatting sqref="O198:P198">
    <cfRule type="cellIs" dxfId="10428" priority="18086" operator="lessThan">
      <formula>0</formula>
    </cfRule>
    <cfRule type="cellIs" dxfId="10427" priority="18087" operator="lessThan">
      <formula>0</formula>
    </cfRule>
  </conditionalFormatting>
  <conditionalFormatting sqref="R198:T198">
    <cfRule type="expression" dxfId="10426" priority="18085">
      <formula>$I198=0</formula>
    </cfRule>
  </conditionalFormatting>
  <conditionalFormatting sqref="S198:T198">
    <cfRule type="cellIs" dxfId="10425" priority="18083" operator="lessThan">
      <formula>0</formula>
    </cfRule>
    <cfRule type="cellIs" dxfId="10424" priority="18084" operator="lessThan">
      <formula>0</formula>
    </cfRule>
  </conditionalFormatting>
  <conditionalFormatting sqref="C200:E200">
    <cfRule type="expression" dxfId="10423" priority="18079">
      <formula>$I200=0</formula>
    </cfRule>
  </conditionalFormatting>
  <conditionalFormatting sqref="D200:E200">
    <cfRule type="cellIs" dxfId="10422" priority="18077" operator="lessThan">
      <formula>0</formula>
    </cfRule>
    <cfRule type="cellIs" dxfId="10421" priority="18078" operator="lessThan">
      <formula>0</formula>
    </cfRule>
  </conditionalFormatting>
  <conditionalFormatting sqref="G200:H200">
    <cfRule type="cellIs" dxfId="10420" priority="18074" operator="lessThan">
      <formula>0</formula>
    </cfRule>
    <cfRule type="cellIs" dxfId="10419" priority="18075" operator="lessThan">
      <formula>0</formula>
    </cfRule>
  </conditionalFormatting>
  <conditionalFormatting sqref="J200">
    <cfRule type="expression" dxfId="10418" priority="18073">
      <formula>$I200=0</formula>
    </cfRule>
  </conditionalFormatting>
  <conditionalFormatting sqref="N200:P200">
    <cfRule type="expression" dxfId="10417" priority="18067">
      <formula>$I200=0</formula>
    </cfRule>
  </conditionalFormatting>
  <conditionalFormatting sqref="O200:P200">
    <cfRule type="cellIs" dxfId="10416" priority="18065" operator="lessThan">
      <formula>0</formula>
    </cfRule>
    <cfRule type="cellIs" dxfId="10415" priority="18066" operator="lessThan">
      <formula>0</formula>
    </cfRule>
  </conditionalFormatting>
  <conditionalFormatting sqref="R200:T200">
    <cfRule type="expression" dxfId="10414" priority="18064">
      <formula>$I200=0</formula>
    </cfRule>
  </conditionalFormatting>
  <conditionalFormatting sqref="S200:T200">
    <cfRule type="cellIs" dxfId="10413" priority="18062" operator="lessThan">
      <formula>0</formula>
    </cfRule>
    <cfRule type="cellIs" dxfId="10412" priority="18063" operator="lessThan">
      <formula>0</formula>
    </cfRule>
  </conditionalFormatting>
  <conditionalFormatting sqref="C202:E202">
    <cfRule type="expression" dxfId="10411" priority="18058">
      <formula>$I202=0</formula>
    </cfRule>
  </conditionalFormatting>
  <conditionalFormatting sqref="D202:E202">
    <cfRule type="cellIs" dxfId="10410" priority="18056" operator="lessThan">
      <formula>0</formula>
    </cfRule>
    <cfRule type="cellIs" dxfId="10409" priority="18057" operator="lessThan">
      <formula>0</formula>
    </cfRule>
  </conditionalFormatting>
  <conditionalFormatting sqref="G202:H202">
    <cfRule type="cellIs" dxfId="10408" priority="18053" operator="lessThan">
      <formula>0</formula>
    </cfRule>
    <cfRule type="cellIs" dxfId="10407" priority="18054" operator="lessThan">
      <formula>0</formula>
    </cfRule>
  </conditionalFormatting>
  <conditionalFormatting sqref="J202">
    <cfRule type="expression" dxfId="10406" priority="18052">
      <formula>$I202=0</formula>
    </cfRule>
  </conditionalFormatting>
  <conditionalFormatting sqref="N202:P202">
    <cfRule type="expression" dxfId="10405" priority="18046">
      <formula>$I202=0</formula>
    </cfRule>
  </conditionalFormatting>
  <conditionalFormatting sqref="O202:P202">
    <cfRule type="cellIs" dxfId="10404" priority="18044" operator="lessThan">
      <formula>0</formula>
    </cfRule>
    <cfRule type="cellIs" dxfId="10403" priority="18045" operator="lessThan">
      <formula>0</formula>
    </cfRule>
  </conditionalFormatting>
  <conditionalFormatting sqref="R202:T202">
    <cfRule type="expression" dxfId="10402" priority="18043">
      <formula>$I202=0</formula>
    </cfRule>
  </conditionalFormatting>
  <conditionalFormatting sqref="S202:T202">
    <cfRule type="cellIs" dxfId="10401" priority="18041" operator="lessThan">
      <formula>0</formula>
    </cfRule>
    <cfRule type="cellIs" dxfId="10400" priority="18042" operator="lessThan">
      <formula>0</formula>
    </cfRule>
  </conditionalFormatting>
  <conditionalFormatting sqref="C204:E204">
    <cfRule type="expression" dxfId="10399" priority="18037">
      <formula>$I204=0</formula>
    </cfRule>
  </conditionalFormatting>
  <conditionalFormatting sqref="D204:E204">
    <cfRule type="cellIs" dxfId="10398" priority="18035" operator="lessThan">
      <formula>0</formula>
    </cfRule>
    <cfRule type="cellIs" dxfId="10397" priority="18036" operator="lessThan">
      <formula>0</formula>
    </cfRule>
  </conditionalFormatting>
  <conditionalFormatting sqref="G204:H204">
    <cfRule type="cellIs" dxfId="10396" priority="18032" operator="lessThan">
      <formula>0</formula>
    </cfRule>
    <cfRule type="cellIs" dxfId="10395" priority="18033" operator="lessThan">
      <formula>0</formula>
    </cfRule>
  </conditionalFormatting>
  <conditionalFormatting sqref="J204">
    <cfRule type="expression" dxfId="10394" priority="18031">
      <formula>$I204=0</formula>
    </cfRule>
  </conditionalFormatting>
  <conditionalFormatting sqref="N204:P204">
    <cfRule type="expression" dxfId="10393" priority="18025">
      <formula>$I204=0</formula>
    </cfRule>
  </conditionalFormatting>
  <conditionalFormatting sqref="O204:P204">
    <cfRule type="cellIs" dxfId="10392" priority="18023" operator="lessThan">
      <formula>0</formula>
    </cfRule>
    <cfRule type="cellIs" dxfId="10391" priority="18024" operator="lessThan">
      <formula>0</formula>
    </cfRule>
  </conditionalFormatting>
  <conditionalFormatting sqref="R204:T204">
    <cfRule type="expression" dxfId="10390" priority="18022">
      <formula>$I204=0</formula>
    </cfRule>
  </conditionalFormatting>
  <conditionalFormatting sqref="S204:T204">
    <cfRule type="cellIs" dxfId="10389" priority="18020" operator="lessThan">
      <formula>0</formula>
    </cfRule>
    <cfRule type="cellIs" dxfId="10388" priority="18021" operator="lessThan">
      <formula>0</formula>
    </cfRule>
  </conditionalFormatting>
  <conditionalFormatting sqref="C206:E206">
    <cfRule type="expression" dxfId="10387" priority="18016">
      <formula>$I206=0</formula>
    </cfRule>
  </conditionalFormatting>
  <conditionalFormatting sqref="D206:E206">
    <cfRule type="cellIs" dxfId="10386" priority="18014" operator="lessThan">
      <formula>0</formula>
    </cfRule>
    <cfRule type="cellIs" dxfId="10385" priority="18015" operator="lessThan">
      <formula>0</formula>
    </cfRule>
  </conditionalFormatting>
  <conditionalFormatting sqref="G206:H206">
    <cfRule type="cellIs" dxfId="10384" priority="18011" operator="lessThan">
      <formula>0</formula>
    </cfRule>
    <cfRule type="cellIs" dxfId="10383" priority="18012" operator="lessThan">
      <formula>0</formula>
    </cfRule>
  </conditionalFormatting>
  <conditionalFormatting sqref="J206">
    <cfRule type="expression" dxfId="10382" priority="18010">
      <formula>$I206=0</formula>
    </cfRule>
  </conditionalFormatting>
  <conditionalFormatting sqref="N206:P206">
    <cfRule type="expression" dxfId="10381" priority="18004">
      <formula>$I206=0</formula>
    </cfRule>
  </conditionalFormatting>
  <conditionalFormatting sqref="O206:P206">
    <cfRule type="cellIs" dxfId="10380" priority="18002" operator="lessThan">
      <formula>0</formula>
    </cfRule>
    <cfRule type="cellIs" dxfId="10379" priority="18003" operator="lessThan">
      <formula>0</formula>
    </cfRule>
  </conditionalFormatting>
  <conditionalFormatting sqref="R206:T206">
    <cfRule type="expression" dxfId="10378" priority="18001">
      <formula>$I206=0</formula>
    </cfRule>
  </conditionalFormatting>
  <conditionalFormatting sqref="S206:T206">
    <cfRule type="cellIs" dxfId="10377" priority="17999" operator="lessThan">
      <formula>0</formula>
    </cfRule>
    <cfRule type="cellIs" dxfId="10376" priority="18000" operator="lessThan">
      <formula>0</formula>
    </cfRule>
  </conditionalFormatting>
  <conditionalFormatting sqref="C208:E208">
    <cfRule type="expression" dxfId="10375" priority="17995">
      <formula>$I208=0</formula>
    </cfRule>
  </conditionalFormatting>
  <conditionalFormatting sqref="D208:E208">
    <cfRule type="cellIs" dxfId="10374" priority="17993" operator="lessThan">
      <formula>0</formula>
    </cfRule>
    <cfRule type="cellIs" dxfId="10373" priority="17994" operator="lessThan">
      <formula>0</formula>
    </cfRule>
  </conditionalFormatting>
  <conditionalFormatting sqref="G208:H208">
    <cfRule type="cellIs" dxfId="10372" priority="17990" operator="lessThan">
      <formula>0</formula>
    </cfRule>
    <cfRule type="cellIs" dxfId="10371" priority="17991" operator="lessThan">
      <formula>0</formula>
    </cfRule>
  </conditionalFormatting>
  <conditionalFormatting sqref="J208">
    <cfRule type="expression" dxfId="10370" priority="17989">
      <formula>$I208=0</formula>
    </cfRule>
  </conditionalFormatting>
  <conditionalFormatting sqref="N208:P208">
    <cfRule type="expression" dxfId="10369" priority="17983">
      <formula>$I208=0</formula>
    </cfRule>
  </conditionalFormatting>
  <conditionalFormatting sqref="O208:P208">
    <cfRule type="cellIs" dxfId="10368" priority="17981" operator="lessThan">
      <formula>0</formula>
    </cfRule>
    <cfRule type="cellIs" dxfId="10367" priority="17982" operator="lessThan">
      <formula>0</formula>
    </cfRule>
  </conditionalFormatting>
  <conditionalFormatting sqref="R208:T208">
    <cfRule type="expression" dxfId="10366" priority="17980">
      <formula>$I208=0</formula>
    </cfRule>
  </conditionalFormatting>
  <conditionalFormatting sqref="S208:T208">
    <cfRule type="cellIs" dxfId="10365" priority="17978" operator="lessThan">
      <formula>0</formula>
    </cfRule>
    <cfRule type="cellIs" dxfId="10364" priority="17979" operator="lessThan">
      <formula>0</formula>
    </cfRule>
  </conditionalFormatting>
  <conditionalFormatting sqref="C210:E210">
    <cfRule type="expression" dxfId="10363" priority="17974">
      <formula>$I210=0</formula>
    </cfRule>
  </conditionalFormatting>
  <conditionalFormatting sqref="D210:E210">
    <cfRule type="cellIs" dxfId="10362" priority="17972" operator="lessThan">
      <formula>0</formula>
    </cfRule>
    <cfRule type="cellIs" dxfId="10361" priority="17973" operator="lessThan">
      <formula>0</formula>
    </cfRule>
  </conditionalFormatting>
  <conditionalFormatting sqref="G210:H210">
    <cfRule type="cellIs" dxfId="10360" priority="17969" operator="lessThan">
      <formula>0</formula>
    </cfRule>
    <cfRule type="cellIs" dxfId="10359" priority="17970" operator="lessThan">
      <formula>0</formula>
    </cfRule>
  </conditionalFormatting>
  <conditionalFormatting sqref="J210">
    <cfRule type="expression" dxfId="10358" priority="17968">
      <formula>$I210=0</formula>
    </cfRule>
  </conditionalFormatting>
  <conditionalFormatting sqref="N210:P210">
    <cfRule type="expression" dxfId="10357" priority="17962">
      <formula>$I210=0</formula>
    </cfRule>
  </conditionalFormatting>
  <conditionalFormatting sqref="O210:P210">
    <cfRule type="cellIs" dxfId="10356" priority="17960" operator="lessThan">
      <formula>0</formula>
    </cfRule>
    <cfRule type="cellIs" dxfId="10355" priority="17961" operator="lessThan">
      <formula>0</formula>
    </cfRule>
  </conditionalFormatting>
  <conditionalFormatting sqref="R210:T210">
    <cfRule type="expression" dxfId="10354" priority="17959">
      <formula>$I210=0</formula>
    </cfRule>
  </conditionalFormatting>
  <conditionalFormatting sqref="S210:T210">
    <cfRule type="cellIs" dxfId="10353" priority="17957" operator="lessThan">
      <formula>0</formula>
    </cfRule>
    <cfRule type="cellIs" dxfId="10352" priority="17958" operator="lessThan">
      <formula>0</formula>
    </cfRule>
  </conditionalFormatting>
  <conditionalFormatting sqref="C212:E212">
    <cfRule type="expression" dxfId="10351" priority="17953">
      <formula>$I212=0</formula>
    </cfRule>
  </conditionalFormatting>
  <conditionalFormatting sqref="D212:E212">
    <cfRule type="cellIs" dxfId="10350" priority="17951" operator="lessThan">
      <formula>0</formula>
    </cfRule>
    <cfRule type="cellIs" dxfId="10349" priority="17952" operator="lessThan">
      <formula>0</formula>
    </cfRule>
  </conditionalFormatting>
  <conditionalFormatting sqref="G212:H212">
    <cfRule type="cellIs" dxfId="10348" priority="17948" operator="lessThan">
      <formula>0</formula>
    </cfRule>
    <cfRule type="cellIs" dxfId="10347" priority="17949" operator="lessThan">
      <formula>0</formula>
    </cfRule>
  </conditionalFormatting>
  <conditionalFormatting sqref="J212">
    <cfRule type="expression" dxfId="10346" priority="17947">
      <formula>$I212=0</formula>
    </cfRule>
  </conditionalFormatting>
  <conditionalFormatting sqref="N212:P212">
    <cfRule type="expression" dxfId="10345" priority="17941">
      <formula>$I212=0</formula>
    </cfRule>
  </conditionalFormatting>
  <conditionalFormatting sqref="O212:P212">
    <cfRule type="cellIs" dxfId="10344" priority="17939" operator="lessThan">
      <formula>0</formula>
    </cfRule>
    <cfRule type="cellIs" dxfId="10343" priority="17940" operator="lessThan">
      <formula>0</formula>
    </cfRule>
  </conditionalFormatting>
  <conditionalFormatting sqref="R212:T212">
    <cfRule type="expression" dxfId="10342" priority="17938">
      <formula>$I212=0</formula>
    </cfRule>
  </conditionalFormatting>
  <conditionalFormatting sqref="S212:T212">
    <cfRule type="cellIs" dxfId="10341" priority="17936" operator="lessThan">
      <formula>0</formula>
    </cfRule>
    <cfRule type="cellIs" dxfId="10340" priority="17937" operator="lessThan">
      <formula>0</formula>
    </cfRule>
  </conditionalFormatting>
  <conditionalFormatting sqref="C214:E214">
    <cfRule type="expression" dxfId="10339" priority="17932">
      <formula>$I214=0</formula>
    </cfRule>
  </conditionalFormatting>
  <conditionalFormatting sqref="D214:E214">
    <cfRule type="cellIs" dxfId="10338" priority="17930" operator="lessThan">
      <formula>0</formula>
    </cfRule>
    <cfRule type="cellIs" dxfId="10337" priority="17931" operator="lessThan">
      <formula>0</formula>
    </cfRule>
  </conditionalFormatting>
  <conditionalFormatting sqref="G214:H214">
    <cfRule type="cellIs" dxfId="10336" priority="17927" operator="lessThan">
      <formula>0</formula>
    </cfRule>
    <cfRule type="cellIs" dxfId="10335" priority="17928" operator="lessThan">
      <formula>0</formula>
    </cfRule>
  </conditionalFormatting>
  <conditionalFormatting sqref="J214">
    <cfRule type="expression" dxfId="10334" priority="17926">
      <formula>$I214=0</formula>
    </cfRule>
  </conditionalFormatting>
  <conditionalFormatting sqref="N214:P214">
    <cfRule type="expression" dxfId="10333" priority="17920">
      <formula>$I214=0</formula>
    </cfRule>
  </conditionalFormatting>
  <conditionalFormatting sqref="O214:P214">
    <cfRule type="cellIs" dxfId="10332" priority="17918" operator="lessThan">
      <formula>0</formula>
    </cfRule>
    <cfRule type="cellIs" dxfId="10331" priority="17919" operator="lessThan">
      <formula>0</formula>
    </cfRule>
  </conditionalFormatting>
  <conditionalFormatting sqref="R214:T214">
    <cfRule type="expression" dxfId="10330" priority="17917">
      <formula>$I214=0</formula>
    </cfRule>
  </conditionalFormatting>
  <conditionalFormatting sqref="S214:T214">
    <cfRule type="cellIs" dxfId="10329" priority="17915" operator="lessThan">
      <formula>0</formula>
    </cfRule>
    <cfRule type="cellIs" dxfId="10328" priority="17916" operator="lessThan">
      <formula>0</formula>
    </cfRule>
  </conditionalFormatting>
  <conditionalFormatting sqref="C216:E216">
    <cfRule type="expression" dxfId="10327" priority="17911">
      <formula>$I216=0</formula>
    </cfRule>
  </conditionalFormatting>
  <conditionalFormatting sqref="D216:E216">
    <cfRule type="cellIs" dxfId="10326" priority="17909" operator="lessThan">
      <formula>0</formula>
    </cfRule>
    <cfRule type="cellIs" dxfId="10325" priority="17910" operator="lessThan">
      <formula>0</formula>
    </cfRule>
  </conditionalFormatting>
  <conditionalFormatting sqref="G216:H216">
    <cfRule type="cellIs" dxfId="10324" priority="17906" operator="lessThan">
      <formula>0</formula>
    </cfRule>
    <cfRule type="cellIs" dxfId="10323" priority="17907" operator="lessThan">
      <formula>0</formula>
    </cfRule>
  </conditionalFormatting>
  <conditionalFormatting sqref="J216">
    <cfRule type="expression" dxfId="10322" priority="17905">
      <formula>$I216=0</formula>
    </cfRule>
  </conditionalFormatting>
  <conditionalFormatting sqref="N216:P216">
    <cfRule type="expression" dxfId="10321" priority="17899">
      <formula>$I216=0</formula>
    </cfRule>
  </conditionalFormatting>
  <conditionalFormatting sqref="O216:P216">
    <cfRule type="cellIs" dxfId="10320" priority="17897" operator="lessThan">
      <formula>0</formula>
    </cfRule>
    <cfRule type="cellIs" dxfId="10319" priority="17898" operator="lessThan">
      <formula>0</formula>
    </cfRule>
  </conditionalFormatting>
  <conditionalFormatting sqref="R216:T216">
    <cfRule type="expression" dxfId="10318" priority="17896">
      <formula>$I216=0</formula>
    </cfRule>
  </conditionalFormatting>
  <conditionalFormatting sqref="S216:T216">
    <cfRule type="cellIs" dxfId="10317" priority="17894" operator="lessThan">
      <formula>0</formula>
    </cfRule>
    <cfRule type="cellIs" dxfId="10316" priority="17895" operator="lessThan">
      <formula>0</formula>
    </cfRule>
  </conditionalFormatting>
  <conditionalFormatting sqref="C218:E218">
    <cfRule type="expression" dxfId="10315" priority="17890">
      <formula>$I218=0</formula>
    </cfRule>
  </conditionalFormatting>
  <conditionalFormatting sqref="D218:E218">
    <cfRule type="cellIs" dxfId="10314" priority="17888" operator="lessThan">
      <formula>0</formula>
    </cfRule>
    <cfRule type="cellIs" dxfId="10313" priority="17889" operator="lessThan">
      <formula>0</formula>
    </cfRule>
  </conditionalFormatting>
  <conditionalFormatting sqref="G218:H218">
    <cfRule type="cellIs" dxfId="10312" priority="17885" operator="lessThan">
      <formula>0</formula>
    </cfRule>
    <cfRule type="cellIs" dxfId="10311" priority="17886" operator="lessThan">
      <formula>0</formula>
    </cfRule>
  </conditionalFormatting>
  <conditionalFormatting sqref="J218">
    <cfRule type="expression" dxfId="10310" priority="17884">
      <formula>$I218=0</formula>
    </cfRule>
  </conditionalFormatting>
  <conditionalFormatting sqref="N218:P218">
    <cfRule type="expression" dxfId="10309" priority="17878">
      <formula>$I218=0</formula>
    </cfRule>
  </conditionalFormatting>
  <conditionalFormatting sqref="O218:P218">
    <cfRule type="cellIs" dxfId="10308" priority="17876" operator="lessThan">
      <formula>0</formula>
    </cfRule>
    <cfRule type="cellIs" dxfId="10307" priority="17877" operator="lessThan">
      <formula>0</formula>
    </cfRule>
  </conditionalFormatting>
  <conditionalFormatting sqref="R218:T218">
    <cfRule type="expression" dxfId="10306" priority="17875">
      <formula>$I218=0</formula>
    </cfRule>
  </conditionalFormatting>
  <conditionalFormatting sqref="S218:T218">
    <cfRule type="cellIs" dxfId="10305" priority="17873" operator="lessThan">
      <formula>0</formula>
    </cfRule>
    <cfRule type="cellIs" dxfId="10304" priority="17874" operator="lessThan">
      <formula>0</formula>
    </cfRule>
  </conditionalFormatting>
  <conditionalFormatting sqref="C220:E220">
    <cfRule type="expression" dxfId="10303" priority="17869">
      <formula>$I220=0</formula>
    </cfRule>
  </conditionalFormatting>
  <conditionalFormatting sqref="D220:E220">
    <cfRule type="cellIs" dxfId="10302" priority="17867" operator="lessThan">
      <formula>0</formula>
    </cfRule>
    <cfRule type="cellIs" dxfId="10301" priority="17868" operator="lessThan">
      <formula>0</formula>
    </cfRule>
  </conditionalFormatting>
  <conditionalFormatting sqref="G220:H220">
    <cfRule type="cellIs" dxfId="10300" priority="17864" operator="lessThan">
      <formula>0</formula>
    </cfRule>
    <cfRule type="cellIs" dxfId="10299" priority="17865" operator="lessThan">
      <formula>0</formula>
    </cfRule>
  </conditionalFormatting>
  <conditionalFormatting sqref="J220">
    <cfRule type="expression" dxfId="10298" priority="17863">
      <formula>$I220=0</formula>
    </cfRule>
  </conditionalFormatting>
  <conditionalFormatting sqref="N220:P220">
    <cfRule type="expression" dxfId="10297" priority="17857">
      <formula>$I220=0</formula>
    </cfRule>
  </conditionalFormatting>
  <conditionalFormatting sqref="O220:P220">
    <cfRule type="cellIs" dxfId="10296" priority="17855" operator="lessThan">
      <formula>0</formula>
    </cfRule>
    <cfRule type="cellIs" dxfId="10295" priority="17856" operator="lessThan">
      <formula>0</formula>
    </cfRule>
  </conditionalFormatting>
  <conditionalFormatting sqref="R220:T220">
    <cfRule type="expression" dxfId="10294" priority="17854">
      <formula>$I220=0</formula>
    </cfRule>
  </conditionalFormatting>
  <conditionalFormatting sqref="S220:T220">
    <cfRule type="cellIs" dxfId="10293" priority="17852" operator="lessThan">
      <formula>0</formula>
    </cfRule>
    <cfRule type="cellIs" dxfId="10292" priority="17853" operator="lessThan">
      <formula>0</formula>
    </cfRule>
  </conditionalFormatting>
  <conditionalFormatting sqref="C222:E222">
    <cfRule type="expression" dxfId="10291" priority="17848">
      <formula>$I222=0</formula>
    </cfRule>
  </conditionalFormatting>
  <conditionalFormatting sqref="D222:E222">
    <cfRule type="cellIs" dxfId="10290" priority="17846" operator="lessThan">
      <formula>0</formula>
    </cfRule>
    <cfRule type="cellIs" dxfId="10289" priority="17847" operator="lessThan">
      <formula>0</formula>
    </cfRule>
  </conditionalFormatting>
  <conditionalFormatting sqref="G222:H222">
    <cfRule type="cellIs" dxfId="10288" priority="17843" operator="lessThan">
      <formula>0</formula>
    </cfRule>
    <cfRule type="cellIs" dxfId="10287" priority="17844" operator="lessThan">
      <formula>0</formula>
    </cfRule>
  </conditionalFormatting>
  <conditionalFormatting sqref="J222">
    <cfRule type="expression" dxfId="10286" priority="17842">
      <formula>$I222=0</formula>
    </cfRule>
  </conditionalFormatting>
  <conditionalFormatting sqref="N222:P222">
    <cfRule type="expression" dxfId="10285" priority="17836">
      <formula>$I222=0</formula>
    </cfRule>
  </conditionalFormatting>
  <conditionalFormatting sqref="O222:P222">
    <cfRule type="cellIs" dxfId="10284" priority="17834" operator="lessThan">
      <formula>0</formula>
    </cfRule>
    <cfRule type="cellIs" dxfId="10283" priority="17835" operator="lessThan">
      <formula>0</formula>
    </cfRule>
  </conditionalFormatting>
  <conditionalFormatting sqref="R222:T222">
    <cfRule type="expression" dxfId="10282" priority="17833">
      <formula>$I222=0</formula>
    </cfRule>
  </conditionalFormatting>
  <conditionalFormatting sqref="S222:T222">
    <cfRule type="cellIs" dxfId="10281" priority="17831" operator="lessThan">
      <formula>0</formula>
    </cfRule>
    <cfRule type="cellIs" dxfId="10280" priority="17832" operator="lessThan">
      <formula>0</formula>
    </cfRule>
  </conditionalFormatting>
  <conditionalFormatting sqref="C224:E224">
    <cfRule type="expression" dxfId="10279" priority="17827">
      <formula>$I224=0</formula>
    </cfRule>
  </conditionalFormatting>
  <conditionalFormatting sqref="D224:E224">
    <cfRule type="cellIs" dxfId="10278" priority="17825" operator="lessThan">
      <formula>0</formula>
    </cfRule>
    <cfRule type="cellIs" dxfId="10277" priority="17826" operator="lessThan">
      <formula>0</formula>
    </cfRule>
  </conditionalFormatting>
  <conditionalFormatting sqref="G224:H224">
    <cfRule type="cellIs" dxfId="10276" priority="17822" operator="lessThan">
      <formula>0</formula>
    </cfRule>
    <cfRule type="cellIs" dxfId="10275" priority="17823" operator="lessThan">
      <formula>0</formula>
    </cfRule>
  </conditionalFormatting>
  <conditionalFormatting sqref="J224">
    <cfRule type="expression" dxfId="10274" priority="17821">
      <formula>$I224=0</formula>
    </cfRule>
  </conditionalFormatting>
  <conditionalFormatting sqref="N224:P224">
    <cfRule type="expression" dxfId="10273" priority="17815">
      <formula>$I224=0</formula>
    </cfRule>
  </conditionalFormatting>
  <conditionalFormatting sqref="O224:P224">
    <cfRule type="cellIs" dxfId="10272" priority="17813" operator="lessThan">
      <formula>0</formula>
    </cfRule>
    <cfRule type="cellIs" dxfId="10271" priority="17814" operator="lessThan">
      <formula>0</formula>
    </cfRule>
  </conditionalFormatting>
  <conditionalFormatting sqref="R224:T224">
    <cfRule type="expression" dxfId="10270" priority="17812">
      <formula>$I224=0</formula>
    </cfRule>
  </conditionalFormatting>
  <conditionalFormatting sqref="S224:T224">
    <cfRule type="cellIs" dxfId="10269" priority="17810" operator="lessThan">
      <formula>0</formula>
    </cfRule>
    <cfRule type="cellIs" dxfId="10268" priority="17811" operator="lessThan">
      <formula>0</formula>
    </cfRule>
  </conditionalFormatting>
  <conditionalFormatting sqref="C226:E226">
    <cfRule type="expression" dxfId="10267" priority="17806">
      <formula>$I226=0</formula>
    </cfRule>
  </conditionalFormatting>
  <conditionalFormatting sqref="D226:E226">
    <cfRule type="cellIs" dxfId="10266" priority="17804" operator="lessThan">
      <formula>0</formula>
    </cfRule>
    <cfRule type="cellIs" dxfId="10265" priority="17805" operator="lessThan">
      <formula>0</formula>
    </cfRule>
  </conditionalFormatting>
  <conditionalFormatting sqref="G226:H226">
    <cfRule type="cellIs" dxfId="10264" priority="17801" operator="lessThan">
      <formula>0</formula>
    </cfRule>
    <cfRule type="cellIs" dxfId="10263" priority="17802" operator="lessThan">
      <formula>0</formula>
    </cfRule>
  </conditionalFormatting>
  <conditionalFormatting sqref="J226">
    <cfRule type="expression" dxfId="10262" priority="17800">
      <formula>$I226=0</formula>
    </cfRule>
  </conditionalFormatting>
  <conditionalFormatting sqref="N226:P226">
    <cfRule type="expression" dxfId="10261" priority="17794">
      <formula>$I226=0</formula>
    </cfRule>
  </conditionalFormatting>
  <conditionalFormatting sqref="O226:P226">
    <cfRule type="cellIs" dxfId="10260" priority="17792" operator="lessThan">
      <formula>0</formula>
    </cfRule>
    <cfRule type="cellIs" dxfId="10259" priority="17793" operator="lessThan">
      <formula>0</formula>
    </cfRule>
  </conditionalFormatting>
  <conditionalFormatting sqref="R226:T226">
    <cfRule type="expression" dxfId="10258" priority="17791">
      <formula>$I226=0</formula>
    </cfRule>
  </conditionalFormatting>
  <conditionalFormatting sqref="S226:T226">
    <cfRule type="cellIs" dxfId="10257" priority="17789" operator="lessThan">
      <formula>0</formula>
    </cfRule>
    <cfRule type="cellIs" dxfId="10256" priority="17790" operator="lessThan">
      <formula>0</formula>
    </cfRule>
  </conditionalFormatting>
  <conditionalFormatting sqref="C228:E228">
    <cfRule type="expression" dxfId="10255" priority="17785">
      <formula>$I228=0</formula>
    </cfRule>
  </conditionalFormatting>
  <conditionalFormatting sqref="D228:E228">
    <cfRule type="cellIs" dxfId="10254" priority="17783" operator="lessThan">
      <formula>0</formula>
    </cfRule>
    <cfRule type="cellIs" dxfId="10253" priority="17784" operator="lessThan">
      <formula>0</formula>
    </cfRule>
  </conditionalFormatting>
  <conditionalFormatting sqref="G228:H228">
    <cfRule type="cellIs" dxfId="10252" priority="17780" operator="lessThan">
      <formula>0</formula>
    </cfRule>
    <cfRule type="cellIs" dxfId="10251" priority="17781" operator="lessThan">
      <formula>0</formula>
    </cfRule>
  </conditionalFormatting>
  <conditionalFormatting sqref="J228">
    <cfRule type="expression" dxfId="10250" priority="17779">
      <formula>$I228=0</formula>
    </cfRule>
  </conditionalFormatting>
  <conditionalFormatting sqref="N228:P228">
    <cfRule type="expression" dxfId="10249" priority="17773">
      <formula>$I228=0</formula>
    </cfRule>
  </conditionalFormatting>
  <conditionalFormatting sqref="O228:P228">
    <cfRule type="cellIs" dxfId="10248" priority="17771" operator="lessThan">
      <formula>0</formula>
    </cfRule>
    <cfRule type="cellIs" dxfId="10247" priority="17772" operator="lessThan">
      <formula>0</formula>
    </cfRule>
  </conditionalFormatting>
  <conditionalFormatting sqref="R228:T228">
    <cfRule type="expression" dxfId="10246" priority="17770">
      <formula>$I228=0</formula>
    </cfRule>
  </conditionalFormatting>
  <conditionalFormatting sqref="S228:T228">
    <cfRule type="cellIs" dxfId="10245" priority="17768" operator="lessThan">
      <formula>0</formula>
    </cfRule>
    <cfRule type="cellIs" dxfId="10244" priority="17769" operator="lessThan">
      <formula>0</formula>
    </cfRule>
  </conditionalFormatting>
  <conditionalFormatting sqref="C230:E230">
    <cfRule type="expression" dxfId="10243" priority="17764">
      <formula>$I230=0</formula>
    </cfRule>
  </conditionalFormatting>
  <conditionalFormatting sqref="D230:E230">
    <cfRule type="cellIs" dxfId="10242" priority="17762" operator="lessThan">
      <formula>0</formula>
    </cfRule>
    <cfRule type="cellIs" dxfId="10241" priority="17763" operator="lessThan">
      <formula>0</formula>
    </cfRule>
  </conditionalFormatting>
  <conditionalFormatting sqref="G230:H230">
    <cfRule type="cellIs" dxfId="10240" priority="17759" operator="lessThan">
      <formula>0</formula>
    </cfRule>
    <cfRule type="cellIs" dxfId="10239" priority="17760" operator="lessThan">
      <formula>0</formula>
    </cfRule>
  </conditionalFormatting>
  <conditionalFormatting sqref="J230">
    <cfRule type="expression" dxfId="10238" priority="17758">
      <formula>$I230=0</formula>
    </cfRule>
  </conditionalFormatting>
  <conditionalFormatting sqref="N230:P230">
    <cfRule type="expression" dxfId="10237" priority="17752">
      <formula>$I230=0</formula>
    </cfRule>
  </conditionalFormatting>
  <conditionalFormatting sqref="O230:P230">
    <cfRule type="cellIs" dxfId="10236" priority="17750" operator="lessThan">
      <formula>0</formula>
    </cfRule>
    <cfRule type="cellIs" dxfId="10235" priority="17751" operator="lessThan">
      <formula>0</formula>
    </cfRule>
  </conditionalFormatting>
  <conditionalFormatting sqref="R230:T230">
    <cfRule type="expression" dxfId="10234" priority="17749">
      <formula>$I230=0</formula>
    </cfRule>
  </conditionalFormatting>
  <conditionalFormatting sqref="S230:T230">
    <cfRule type="cellIs" dxfId="10233" priority="17747" operator="lessThan">
      <formula>0</formula>
    </cfRule>
    <cfRule type="cellIs" dxfId="10232" priority="17748" operator="lessThan">
      <formula>0</formula>
    </cfRule>
  </conditionalFormatting>
  <conditionalFormatting sqref="C232:E232">
    <cfRule type="expression" dxfId="10231" priority="17743">
      <formula>$I232=0</formula>
    </cfRule>
  </conditionalFormatting>
  <conditionalFormatting sqref="D232:E232">
    <cfRule type="cellIs" dxfId="10230" priority="17741" operator="lessThan">
      <formula>0</formula>
    </cfRule>
    <cfRule type="cellIs" dxfId="10229" priority="17742" operator="lessThan">
      <formula>0</formula>
    </cfRule>
  </conditionalFormatting>
  <conditionalFormatting sqref="G232:H232">
    <cfRule type="cellIs" dxfId="10228" priority="17738" operator="lessThan">
      <formula>0</formula>
    </cfRule>
    <cfRule type="cellIs" dxfId="10227" priority="17739" operator="lessThan">
      <formula>0</formula>
    </cfRule>
  </conditionalFormatting>
  <conditionalFormatting sqref="J232">
    <cfRule type="expression" dxfId="10226" priority="17737">
      <formula>$I232=0</formula>
    </cfRule>
  </conditionalFormatting>
  <conditionalFormatting sqref="N232:P232">
    <cfRule type="expression" dxfId="10225" priority="17731">
      <formula>$I232=0</formula>
    </cfRule>
  </conditionalFormatting>
  <conditionalFormatting sqref="O232:P232">
    <cfRule type="cellIs" dxfId="10224" priority="17729" operator="lessThan">
      <formula>0</formula>
    </cfRule>
    <cfRule type="cellIs" dxfId="10223" priority="17730" operator="lessThan">
      <formula>0</formula>
    </cfRule>
  </conditionalFormatting>
  <conditionalFormatting sqref="R232:T232">
    <cfRule type="expression" dxfId="10222" priority="17728">
      <formula>$I232=0</formula>
    </cfRule>
  </conditionalFormatting>
  <conditionalFormatting sqref="S232:T232">
    <cfRule type="cellIs" dxfId="10221" priority="17726" operator="lessThan">
      <formula>0</formula>
    </cfRule>
    <cfRule type="cellIs" dxfId="10220" priority="17727" operator="lessThan">
      <formula>0</formula>
    </cfRule>
  </conditionalFormatting>
  <conditionalFormatting sqref="C234:E234">
    <cfRule type="expression" dxfId="10219" priority="17722">
      <formula>$I234=0</formula>
    </cfRule>
  </conditionalFormatting>
  <conditionalFormatting sqref="D234:E234">
    <cfRule type="cellIs" dxfId="10218" priority="17720" operator="lessThan">
      <formula>0</formula>
    </cfRule>
    <cfRule type="cellIs" dxfId="10217" priority="17721" operator="lessThan">
      <formula>0</formula>
    </cfRule>
  </conditionalFormatting>
  <conditionalFormatting sqref="G234:H234">
    <cfRule type="cellIs" dxfId="10216" priority="17717" operator="lessThan">
      <formula>0</formula>
    </cfRule>
    <cfRule type="cellIs" dxfId="10215" priority="17718" operator="lessThan">
      <formula>0</formula>
    </cfRule>
  </conditionalFormatting>
  <conditionalFormatting sqref="J234">
    <cfRule type="expression" dxfId="10214" priority="17716">
      <formula>$I234=0</formula>
    </cfRule>
  </conditionalFormatting>
  <conditionalFormatting sqref="N234:P234">
    <cfRule type="expression" dxfId="10213" priority="17710">
      <formula>$I234=0</formula>
    </cfRule>
  </conditionalFormatting>
  <conditionalFormatting sqref="O234:P234">
    <cfRule type="cellIs" dxfId="10212" priority="17708" operator="lessThan">
      <formula>0</formula>
    </cfRule>
    <cfRule type="cellIs" dxfId="10211" priority="17709" operator="lessThan">
      <formula>0</formula>
    </cfRule>
  </conditionalFormatting>
  <conditionalFormatting sqref="R234:T234">
    <cfRule type="expression" dxfId="10210" priority="17707">
      <formula>$I234=0</formula>
    </cfRule>
  </conditionalFormatting>
  <conditionalFormatting sqref="S234:T234">
    <cfRule type="cellIs" dxfId="10209" priority="17705" operator="lessThan">
      <formula>0</formula>
    </cfRule>
    <cfRule type="cellIs" dxfId="10208" priority="17706" operator="lessThan">
      <formula>0</formula>
    </cfRule>
  </conditionalFormatting>
  <conditionalFormatting sqref="C236:E236">
    <cfRule type="expression" dxfId="10207" priority="17701">
      <formula>$I236=0</formula>
    </cfRule>
  </conditionalFormatting>
  <conditionalFormatting sqref="D236:E236">
    <cfRule type="cellIs" dxfId="10206" priority="17699" operator="lessThan">
      <formula>0</formula>
    </cfRule>
    <cfRule type="cellIs" dxfId="10205" priority="17700" operator="lessThan">
      <formula>0</formula>
    </cfRule>
  </conditionalFormatting>
  <conditionalFormatting sqref="G236:H236">
    <cfRule type="cellIs" dxfId="10204" priority="17696" operator="lessThan">
      <formula>0</formula>
    </cfRule>
    <cfRule type="cellIs" dxfId="10203" priority="17697" operator="lessThan">
      <formula>0</formula>
    </cfRule>
  </conditionalFormatting>
  <conditionalFormatting sqref="J236">
    <cfRule type="expression" dxfId="10202" priority="17695">
      <formula>$I236=0</formula>
    </cfRule>
  </conditionalFormatting>
  <conditionalFormatting sqref="N236:P236">
    <cfRule type="expression" dxfId="10201" priority="17689">
      <formula>$I236=0</formula>
    </cfRule>
  </conditionalFormatting>
  <conditionalFormatting sqref="O236:P236">
    <cfRule type="cellIs" dxfId="10200" priority="17687" operator="lessThan">
      <formula>0</formula>
    </cfRule>
    <cfRule type="cellIs" dxfId="10199" priority="17688" operator="lessThan">
      <formula>0</formula>
    </cfRule>
  </conditionalFormatting>
  <conditionalFormatting sqref="R236:T236">
    <cfRule type="expression" dxfId="10198" priority="17686">
      <formula>$I236=0</formula>
    </cfRule>
  </conditionalFormatting>
  <conditionalFormatting sqref="S236:T236">
    <cfRule type="cellIs" dxfId="10197" priority="17684" operator="lessThan">
      <formula>0</formula>
    </cfRule>
    <cfRule type="cellIs" dxfId="10196" priority="17685" operator="lessThan">
      <formula>0</formula>
    </cfRule>
  </conditionalFormatting>
  <conditionalFormatting sqref="C238:E238">
    <cfRule type="expression" dxfId="10195" priority="17680">
      <formula>$I238=0</formula>
    </cfRule>
  </conditionalFormatting>
  <conditionalFormatting sqref="D238:E238">
    <cfRule type="cellIs" dxfId="10194" priority="17678" operator="lessThan">
      <formula>0</formula>
    </cfRule>
    <cfRule type="cellIs" dxfId="10193" priority="17679" operator="lessThan">
      <formula>0</formula>
    </cfRule>
  </conditionalFormatting>
  <conditionalFormatting sqref="G238:H238">
    <cfRule type="cellIs" dxfId="10192" priority="17675" operator="lessThan">
      <formula>0</formula>
    </cfRule>
    <cfRule type="cellIs" dxfId="10191" priority="17676" operator="lessThan">
      <formula>0</formula>
    </cfRule>
  </conditionalFormatting>
  <conditionalFormatting sqref="J238">
    <cfRule type="expression" dxfId="10190" priority="17674">
      <formula>$I238=0</formula>
    </cfRule>
  </conditionalFormatting>
  <conditionalFormatting sqref="N238:P238">
    <cfRule type="expression" dxfId="10189" priority="17668">
      <formula>$I238=0</formula>
    </cfRule>
  </conditionalFormatting>
  <conditionalFormatting sqref="O238:P238">
    <cfRule type="cellIs" dxfId="10188" priority="17666" operator="lessThan">
      <formula>0</formula>
    </cfRule>
    <cfRule type="cellIs" dxfId="10187" priority="17667" operator="lessThan">
      <formula>0</formula>
    </cfRule>
  </conditionalFormatting>
  <conditionalFormatting sqref="R238:T238">
    <cfRule type="expression" dxfId="10186" priority="17665">
      <formula>$I238=0</formula>
    </cfRule>
  </conditionalFormatting>
  <conditionalFormatting sqref="S238:T238">
    <cfRule type="cellIs" dxfId="10185" priority="17663" operator="lessThan">
      <formula>0</formula>
    </cfRule>
    <cfRule type="cellIs" dxfId="10184" priority="17664" operator="lessThan">
      <formula>0</formula>
    </cfRule>
  </conditionalFormatting>
  <conditionalFormatting sqref="C240:E240">
    <cfRule type="expression" dxfId="10183" priority="17659">
      <formula>$I240=0</formula>
    </cfRule>
  </conditionalFormatting>
  <conditionalFormatting sqref="D240:E240">
    <cfRule type="cellIs" dxfId="10182" priority="17657" operator="lessThan">
      <formula>0</formula>
    </cfRule>
    <cfRule type="cellIs" dxfId="10181" priority="17658" operator="lessThan">
      <formula>0</formula>
    </cfRule>
  </conditionalFormatting>
  <conditionalFormatting sqref="G240:H240">
    <cfRule type="cellIs" dxfId="10180" priority="17654" operator="lessThan">
      <formula>0</formula>
    </cfRule>
    <cfRule type="cellIs" dxfId="10179" priority="17655" operator="lessThan">
      <formula>0</formula>
    </cfRule>
  </conditionalFormatting>
  <conditionalFormatting sqref="J240">
    <cfRule type="expression" dxfId="10178" priority="17653">
      <formula>$I240=0</formula>
    </cfRule>
  </conditionalFormatting>
  <conditionalFormatting sqref="N240:P240">
    <cfRule type="expression" dxfId="10177" priority="17647">
      <formula>$I240=0</formula>
    </cfRule>
  </conditionalFormatting>
  <conditionalFormatting sqref="O240:P240">
    <cfRule type="cellIs" dxfId="10176" priority="17645" operator="lessThan">
      <formula>0</formula>
    </cfRule>
    <cfRule type="cellIs" dxfId="10175" priority="17646" operator="lessThan">
      <formula>0</formula>
    </cfRule>
  </conditionalFormatting>
  <conditionalFormatting sqref="R240:T240">
    <cfRule type="expression" dxfId="10174" priority="17644">
      <formula>$I240=0</formula>
    </cfRule>
  </conditionalFormatting>
  <conditionalFormatting sqref="S240:T240">
    <cfRule type="cellIs" dxfId="10173" priority="17642" operator="lessThan">
      <formula>0</formula>
    </cfRule>
    <cfRule type="cellIs" dxfId="10172" priority="17643" operator="lessThan">
      <formula>0</formula>
    </cfRule>
  </conditionalFormatting>
  <conditionalFormatting sqref="C242:E242">
    <cfRule type="expression" dxfId="10171" priority="17638">
      <formula>$I242=0</formula>
    </cfRule>
  </conditionalFormatting>
  <conditionalFormatting sqref="D242:E242">
    <cfRule type="cellIs" dxfId="10170" priority="17636" operator="lessThan">
      <formula>0</formula>
    </cfRule>
    <cfRule type="cellIs" dxfId="10169" priority="17637" operator="lessThan">
      <formula>0</formula>
    </cfRule>
  </conditionalFormatting>
  <conditionalFormatting sqref="G242:H242">
    <cfRule type="cellIs" dxfId="10168" priority="17633" operator="lessThan">
      <formula>0</formula>
    </cfRule>
    <cfRule type="cellIs" dxfId="10167" priority="17634" operator="lessThan">
      <formula>0</formula>
    </cfRule>
  </conditionalFormatting>
  <conditionalFormatting sqref="J242">
    <cfRule type="expression" dxfId="10166" priority="17632">
      <formula>$I242=0</formula>
    </cfRule>
  </conditionalFormatting>
  <conditionalFormatting sqref="N242:P242">
    <cfRule type="expression" dxfId="10165" priority="17626">
      <formula>$I242=0</formula>
    </cfRule>
  </conditionalFormatting>
  <conditionalFormatting sqref="O242:P242">
    <cfRule type="cellIs" dxfId="10164" priority="17624" operator="lessThan">
      <formula>0</formula>
    </cfRule>
    <cfRule type="cellIs" dxfId="10163" priority="17625" operator="lessThan">
      <formula>0</formula>
    </cfRule>
  </conditionalFormatting>
  <conditionalFormatting sqref="R242:T242">
    <cfRule type="expression" dxfId="10162" priority="17623">
      <formula>$I242=0</formula>
    </cfRule>
  </conditionalFormatting>
  <conditionalFormatting sqref="S242:T242">
    <cfRule type="cellIs" dxfId="10161" priority="17621" operator="lessThan">
      <formula>0</formula>
    </cfRule>
    <cfRule type="cellIs" dxfId="10160" priority="17622" operator="lessThan">
      <formula>0</formula>
    </cfRule>
  </conditionalFormatting>
  <conditionalFormatting sqref="C244:E244">
    <cfRule type="expression" dxfId="10159" priority="17617">
      <formula>$I244=0</formula>
    </cfRule>
  </conditionalFormatting>
  <conditionalFormatting sqref="D244:E244">
    <cfRule type="cellIs" dxfId="10158" priority="17615" operator="lessThan">
      <formula>0</formula>
    </cfRule>
    <cfRule type="cellIs" dxfId="10157" priority="17616" operator="lessThan">
      <formula>0</formula>
    </cfRule>
  </conditionalFormatting>
  <conditionalFormatting sqref="G244:H244">
    <cfRule type="cellIs" dxfId="10156" priority="17612" operator="lessThan">
      <formula>0</formula>
    </cfRule>
    <cfRule type="cellIs" dxfId="10155" priority="17613" operator="lessThan">
      <formula>0</formula>
    </cfRule>
  </conditionalFormatting>
  <conditionalFormatting sqref="J244">
    <cfRule type="expression" dxfId="10154" priority="17611">
      <formula>$I244=0</formula>
    </cfRule>
  </conditionalFormatting>
  <conditionalFormatting sqref="N244:P244">
    <cfRule type="expression" dxfId="10153" priority="17605">
      <formula>$I244=0</formula>
    </cfRule>
  </conditionalFormatting>
  <conditionalFormatting sqref="O244:P244">
    <cfRule type="cellIs" dxfId="10152" priority="17603" operator="lessThan">
      <formula>0</formula>
    </cfRule>
    <cfRule type="cellIs" dxfId="10151" priority="17604" operator="lessThan">
      <formula>0</formula>
    </cfRule>
  </conditionalFormatting>
  <conditionalFormatting sqref="R244:T244">
    <cfRule type="expression" dxfId="10150" priority="17602">
      <formula>$I244=0</formula>
    </cfRule>
  </conditionalFormatting>
  <conditionalFormatting sqref="S244:T244">
    <cfRule type="cellIs" dxfId="10149" priority="17600" operator="lessThan">
      <formula>0</formula>
    </cfRule>
    <cfRule type="cellIs" dxfId="10148" priority="17601" operator="lessThan">
      <formula>0</formula>
    </cfRule>
  </conditionalFormatting>
  <conditionalFormatting sqref="C246:E246">
    <cfRule type="expression" dxfId="10147" priority="17596">
      <formula>$I246=0</formula>
    </cfRule>
  </conditionalFormatting>
  <conditionalFormatting sqref="D246:E246">
    <cfRule type="cellIs" dxfId="10146" priority="17594" operator="lessThan">
      <formula>0</formula>
    </cfRule>
    <cfRule type="cellIs" dxfId="10145" priority="17595" operator="lessThan">
      <formula>0</formula>
    </cfRule>
  </conditionalFormatting>
  <conditionalFormatting sqref="G246:H246">
    <cfRule type="cellIs" dxfId="10144" priority="17591" operator="lessThan">
      <formula>0</formula>
    </cfRule>
    <cfRule type="cellIs" dxfId="10143" priority="17592" operator="lessThan">
      <formula>0</formula>
    </cfRule>
  </conditionalFormatting>
  <conditionalFormatting sqref="J246">
    <cfRule type="expression" dxfId="10142" priority="17590">
      <formula>$I246=0</formula>
    </cfRule>
  </conditionalFormatting>
  <conditionalFormatting sqref="N246:P246">
    <cfRule type="expression" dxfId="10141" priority="17584">
      <formula>$I246=0</formula>
    </cfRule>
  </conditionalFormatting>
  <conditionalFormatting sqref="O246:P246">
    <cfRule type="cellIs" dxfId="10140" priority="17582" operator="lessThan">
      <formula>0</formula>
    </cfRule>
    <cfRule type="cellIs" dxfId="10139" priority="17583" operator="lessThan">
      <formula>0</formula>
    </cfRule>
  </conditionalFormatting>
  <conditionalFormatting sqref="R246:T246">
    <cfRule type="expression" dxfId="10138" priority="17581">
      <formula>$I246=0</formula>
    </cfRule>
  </conditionalFormatting>
  <conditionalFormatting sqref="S246:T246">
    <cfRule type="cellIs" dxfId="10137" priority="17579" operator="lessThan">
      <formula>0</formula>
    </cfRule>
    <cfRule type="cellIs" dxfId="10136" priority="17580" operator="lessThan">
      <formula>0</formula>
    </cfRule>
  </conditionalFormatting>
  <conditionalFormatting sqref="C248:E248">
    <cfRule type="expression" dxfId="10135" priority="17575">
      <formula>$I248=0</formula>
    </cfRule>
  </conditionalFormatting>
  <conditionalFormatting sqref="D248:E248">
    <cfRule type="cellIs" dxfId="10134" priority="17573" operator="lessThan">
      <formula>0</formula>
    </cfRule>
    <cfRule type="cellIs" dxfId="10133" priority="17574" operator="lessThan">
      <formula>0</formula>
    </cfRule>
  </conditionalFormatting>
  <conditionalFormatting sqref="G248:H248">
    <cfRule type="cellIs" dxfId="10132" priority="17570" operator="lessThan">
      <formula>0</formula>
    </cfRule>
    <cfRule type="cellIs" dxfId="10131" priority="17571" operator="lessThan">
      <formula>0</formula>
    </cfRule>
  </conditionalFormatting>
  <conditionalFormatting sqref="J248">
    <cfRule type="expression" dxfId="10130" priority="17569">
      <formula>$I248=0</formula>
    </cfRule>
  </conditionalFormatting>
  <conditionalFormatting sqref="N248:P248">
    <cfRule type="expression" dxfId="10129" priority="17563">
      <formula>$I248=0</formula>
    </cfRule>
  </conditionalFormatting>
  <conditionalFormatting sqref="O248:P248">
    <cfRule type="cellIs" dxfId="10128" priority="17561" operator="lessThan">
      <formula>0</formula>
    </cfRule>
    <cfRule type="cellIs" dxfId="10127" priority="17562" operator="lessThan">
      <formula>0</formula>
    </cfRule>
  </conditionalFormatting>
  <conditionalFormatting sqref="R248:T248">
    <cfRule type="expression" dxfId="10126" priority="17560">
      <formula>$I248=0</formula>
    </cfRule>
  </conditionalFormatting>
  <conditionalFormatting sqref="S248:T248">
    <cfRule type="cellIs" dxfId="10125" priority="17558" operator="lessThan">
      <formula>0</formula>
    </cfRule>
    <cfRule type="cellIs" dxfId="10124" priority="17559" operator="lessThan">
      <formula>0</formula>
    </cfRule>
  </conditionalFormatting>
  <conditionalFormatting sqref="C250:E250">
    <cfRule type="expression" dxfId="10123" priority="17554">
      <formula>$I250=0</formula>
    </cfRule>
  </conditionalFormatting>
  <conditionalFormatting sqref="D250:E250">
    <cfRule type="cellIs" dxfId="10122" priority="17552" operator="lessThan">
      <formula>0</formula>
    </cfRule>
    <cfRule type="cellIs" dxfId="10121" priority="17553" operator="lessThan">
      <formula>0</formula>
    </cfRule>
  </conditionalFormatting>
  <conditionalFormatting sqref="G250:H250">
    <cfRule type="cellIs" dxfId="10120" priority="17549" operator="lessThan">
      <formula>0</formula>
    </cfRule>
    <cfRule type="cellIs" dxfId="10119" priority="17550" operator="lessThan">
      <formula>0</formula>
    </cfRule>
  </conditionalFormatting>
  <conditionalFormatting sqref="J250">
    <cfRule type="expression" dxfId="10118" priority="17548">
      <formula>$I250=0</formula>
    </cfRule>
  </conditionalFormatting>
  <conditionalFormatting sqref="N250:P250">
    <cfRule type="expression" dxfId="10117" priority="17542">
      <formula>$I250=0</formula>
    </cfRule>
  </conditionalFormatting>
  <conditionalFormatting sqref="O250:P250">
    <cfRule type="cellIs" dxfId="10116" priority="17540" operator="lessThan">
      <formula>0</formula>
    </cfRule>
    <cfRule type="cellIs" dxfId="10115" priority="17541" operator="lessThan">
      <formula>0</formula>
    </cfRule>
  </conditionalFormatting>
  <conditionalFormatting sqref="R250:T250">
    <cfRule type="expression" dxfId="10114" priority="17539">
      <formula>$I250=0</formula>
    </cfRule>
  </conditionalFormatting>
  <conditionalFormatting sqref="S250:T250">
    <cfRule type="cellIs" dxfId="10113" priority="17537" operator="lessThan">
      <formula>0</formula>
    </cfRule>
    <cfRule type="cellIs" dxfId="10112" priority="17538" operator="lessThan">
      <formula>0</formula>
    </cfRule>
  </conditionalFormatting>
  <conditionalFormatting sqref="C252:E252">
    <cfRule type="expression" dxfId="10111" priority="17533">
      <formula>$I252=0</formula>
    </cfRule>
  </conditionalFormatting>
  <conditionalFormatting sqref="D252:E252">
    <cfRule type="cellIs" dxfId="10110" priority="17531" operator="lessThan">
      <formula>0</formula>
    </cfRule>
    <cfRule type="cellIs" dxfId="10109" priority="17532" operator="lessThan">
      <formula>0</formula>
    </cfRule>
  </conditionalFormatting>
  <conditionalFormatting sqref="G252:H252">
    <cfRule type="cellIs" dxfId="10108" priority="17528" operator="lessThan">
      <formula>0</formula>
    </cfRule>
    <cfRule type="cellIs" dxfId="10107" priority="17529" operator="lessThan">
      <formula>0</formula>
    </cfRule>
  </conditionalFormatting>
  <conditionalFormatting sqref="J252">
    <cfRule type="expression" dxfId="10106" priority="17527">
      <formula>$I252=0</formula>
    </cfRule>
  </conditionalFormatting>
  <conditionalFormatting sqref="N252:P252">
    <cfRule type="expression" dxfId="10105" priority="17521">
      <formula>$I252=0</formula>
    </cfRule>
  </conditionalFormatting>
  <conditionalFormatting sqref="O252:P252">
    <cfRule type="cellIs" dxfId="10104" priority="17519" operator="lessThan">
      <formula>0</formula>
    </cfRule>
    <cfRule type="cellIs" dxfId="10103" priority="17520" operator="lessThan">
      <formula>0</formula>
    </cfRule>
  </conditionalFormatting>
  <conditionalFormatting sqref="R252:T252">
    <cfRule type="expression" dxfId="10102" priority="17518">
      <formula>$I252=0</formula>
    </cfRule>
  </conditionalFormatting>
  <conditionalFormatting sqref="S252:T252">
    <cfRule type="cellIs" dxfId="10101" priority="17516" operator="lessThan">
      <formula>0</formula>
    </cfRule>
    <cfRule type="cellIs" dxfId="10100" priority="17517" operator="lessThan">
      <formula>0</formula>
    </cfRule>
  </conditionalFormatting>
  <conditionalFormatting sqref="C254:E254">
    <cfRule type="expression" dxfId="10099" priority="17512">
      <formula>$I254=0</formula>
    </cfRule>
  </conditionalFormatting>
  <conditionalFormatting sqref="D254:E254">
    <cfRule type="cellIs" dxfId="10098" priority="17510" operator="lessThan">
      <formula>0</formula>
    </cfRule>
    <cfRule type="cellIs" dxfId="10097" priority="17511" operator="lessThan">
      <formula>0</formula>
    </cfRule>
  </conditionalFormatting>
  <conditionalFormatting sqref="G254:H254">
    <cfRule type="cellIs" dxfId="10096" priority="17507" operator="lessThan">
      <formula>0</formula>
    </cfRule>
    <cfRule type="cellIs" dxfId="10095" priority="17508" operator="lessThan">
      <formula>0</formula>
    </cfRule>
  </conditionalFormatting>
  <conditionalFormatting sqref="J254">
    <cfRule type="expression" dxfId="10094" priority="17506">
      <formula>$I254=0</formula>
    </cfRule>
  </conditionalFormatting>
  <conditionalFormatting sqref="N254:P254">
    <cfRule type="expression" dxfId="10093" priority="17500">
      <formula>$I254=0</formula>
    </cfRule>
  </conditionalFormatting>
  <conditionalFormatting sqref="O254:P254">
    <cfRule type="cellIs" dxfId="10092" priority="17498" operator="lessThan">
      <formula>0</formula>
    </cfRule>
    <cfRule type="cellIs" dxfId="10091" priority="17499" operator="lessThan">
      <formula>0</formula>
    </cfRule>
  </conditionalFormatting>
  <conditionalFormatting sqref="R254:T254">
    <cfRule type="expression" dxfId="10090" priority="17497">
      <formula>$I254=0</formula>
    </cfRule>
  </conditionalFormatting>
  <conditionalFormatting sqref="S254:T254">
    <cfRule type="cellIs" dxfId="10089" priority="17495" operator="lessThan">
      <formula>0</formula>
    </cfRule>
    <cfRule type="cellIs" dxfId="10088" priority="17496" operator="lessThan">
      <formula>0</formula>
    </cfRule>
  </conditionalFormatting>
  <conditionalFormatting sqref="C256:E256">
    <cfRule type="expression" dxfId="10087" priority="17491">
      <formula>$I256=0</formula>
    </cfRule>
  </conditionalFormatting>
  <conditionalFormatting sqref="D256:E256">
    <cfRule type="cellIs" dxfId="10086" priority="17489" operator="lessThan">
      <formula>0</formula>
    </cfRule>
    <cfRule type="cellIs" dxfId="10085" priority="17490" operator="lessThan">
      <formula>0</formula>
    </cfRule>
  </conditionalFormatting>
  <conditionalFormatting sqref="G256:H256">
    <cfRule type="cellIs" dxfId="10084" priority="17486" operator="lessThan">
      <formula>0</formula>
    </cfRule>
    <cfRule type="cellIs" dxfId="10083" priority="17487" operator="lessThan">
      <formula>0</formula>
    </cfRule>
  </conditionalFormatting>
  <conditionalFormatting sqref="J256">
    <cfRule type="expression" dxfId="10082" priority="17485">
      <formula>$I256=0</formula>
    </cfRule>
  </conditionalFormatting>
  <conditionalFormatting sqref="N256:P256">
    <cfRule type="expression" dxfId="10081" priority="17479">
      <formula>$I256=0</formula>
    </cfRule>
  </conditionalFormatting>
  <conditionalFormatting sqref="O256:P256">
    <cfRule type="cellIs" dxfId="10080" priority="17477" operator="lessThan">
      <formula>0</formula>
    </cfRule>
    <cfRule type="cellIs" dxfId="10079" priority="17478" operator="lessThan">
      <formula>0</formula>
    </cfRule>
  </conditionalFormatting>
  <conditionalFormatting sqref="R256:T256">
    <cfRule type="expression" dxfId="10078" priority="17476">
      <formula>$I256=0</formula>
    </cfRule>
  </conditionalFormatting>
  <conditionalFormatting sqref="S256:T256">
    <cfRule type="cellIs" dxfId="10077" priority="17474" operator="lessThan">
      <formula>0</formula>
    </cfRule>
    <cfRule type="cellIs" dxfId="10076" priority="17475" operator="lessThan">
      <formula>0</formula>
    </cfRule>
  </conditionalFormatting>
  <conditionalFormatting sqref="C258:E258">
    <cfRule type="expression" dxfId="10075" priority="17470">
      <formula>$I258=0</formula>
    </cfRule>
  </conditionalFormatting>
  <conditionalFormatting sqref="D258:E258">
    <cfRule type="cellIs" dxfId="10074" priority="17468" operator="lessThan">
      <formula>0</formula>
    </cfRule>
    <cfRule type="cellIs" dxfId="10073" priority="17469" operator="lessThan">
      <formula>0</formula>
    </cfRule>
  </conditionalFormatting>
  <conditionalFormatting sqref="G258:H258">
    <cfRule type="cellIs" dxfId="10072" priority="17465" operator="lessThan">
      <formula>0</formula>
    </cfRule>
    <cfRule type="cellIs" dxfId="10071" priority="17466" operator="lessThan">
      <formula>0</formula>
    </cfRule>
  </conditionalFormatting>
  <conditionalFormatting sqref="J258">
    <cfRule type="expression" dxfId="10070" priority="17464">
      <formula>$I258=0</formula>
    </cfRule>
  </conditionalFormatting>
  <conditionalFormatting sqref="N258:P258">
    <cfRule type="expression" dxfId="10069" priority="17458">
      <formula>$I258=0</formula>
    </cfRule>
  </conditionalFormatting>
  <conditionalFormatting sqref="O258:P258">
    <cfRule type="cellIs" dxfId="10068" priority="17456" operator="lessThan">
      <formula>0</formula>
    </cfRule>
    <cfRule type="cellIs" dxfId="10067" priority="17457" operator="lessThan">
      <formula>0</formula>
    </cfRule>
  </conditionalFormatting>
  <conditionalFormatting sqref="R258:T258">
    <cfRule type="expression" dxfId="10066" priority="17455">
      <formula>$I258=0</formula>
    </cfRule>
  </conditionalFormatting>
  <conditionalFormatting sqref="S258:T258">
    <cfRule type="cellIs" dxfId="10065" priority="17453" operator="lessThan">
      <formula>0</formula>
    </cfRule>
    <cfRule type="cellIs" dxfId="10064" priority="17454" operator="lessThan">
      <formula>0</formula>
    </cfRule>
  </conditionalFormatting>
  <conditionalFormatting sqref="C260:E260">
    <cfRule type="expression" dxfId="10063" priority="17449">
      <formula>$I260=0</formula>
    </cfRule>
  </conditionalFormatting>
  <conditionalFormatting sqref="D260:E260">
    <cfRule type="cellIs" dxfId="10062" priority="17447" operator="lessThan">
      <formula>0</formula>
    </cfRule>
    <cfRule type="cellIs" dxfId="10061" priority="17448" operator="lessThan">
      <formula>0</formula>
    </cfRule>
  </conditionalFormatting>
  <conditionalFormatting sqref="G260:H260">
    <cfRule type="cellIs" dxfId="10060" priority="17444" operator="lessThan">
      <formula>0</formula>
    </cfRule>
    <cfRule type="cellIs" dxfId="10059" priority="17445" operator="lessThan">
      <formula>0</formula>
    </cfRule>
  </conditionalFormatting>
  <conditionalFormatting sqref="J260">
    <cfRule type="expression" dxfId="10058" priority="17443">
      <formula>$I260=0</formula>
    </cfRule>
  </conditionalFormatting>
  <conditionalFormatting sqref="N260:P260">
    <cfRule type="expression" dxfId="10057" priority="17437">
      <formula>$I260=0</formula>
    </cfRule>
  </conditionalFormatting>
  <conditionalFormatting sqref="O260:P260">
    <cfRule type="cellIs" dxfId="10056" priority="17435" operator="lessThan">
      <formula>0</formula>
    </cfRule>
    <cfRule type="cellIs" dxfId="10055" priority="17436" operator="lessThan">
      <formula>0</formula>
    </cfRule>
  </conditionalFormatting>
  <conditionalFormatting sqref="R260:T260">
    <cfRule type="expression" dxfId="10054" priority="17434">
      <formula>$I260=0</formula>
    </cfRule>
  </conditionalFormatting>
  <conditionalFormatting sqref="S260:T260">
    <cfRule type="cellIs" dxfId="10053" priority="17432" operator="lessThan">
      <formula>0</formula>
    </cfRule>
    <cfRule type="cellIs" dxfId="10052" priority="17433" operator="lessThan">
      <formula>0</formula>
    </cfRule>
  </conditionalFormatting>
  <conditionalFormatting sqref="C262:E262">
    <cfRule type="expression" dxfId="10051" priority="17428">
      <formula>$I262=0</formula>
    </cfRule>
  </conditionalFormatting>
  <conditionalFormatting sqref="D262:E262">
    <cfRule type="cellIs" dxfId="10050" priority="17426" operator="lessThan">
      <formula>0</formula>
    </cfRule>
    <cfRule type="cellIs" dxfId="10049" priority="17427" operator="lessThan">
      <formula>0</formula>
    </cfRule>
  </conditionalFormatting>
  <conditionalFormatting sqref="G262:H262">
    <cfRule type="cellIs" dxfId="10048" priority="17423" operator="lessThan">
      <formula>0</formula>
    </cfRule>
    <cfRule type="cellIs" dxfId="10047" priority="17424" operator="lessThan">
      <formula>0</formula>
    </cfRule>
  </conditionalFormatting>
  <conditionalFormatting sqref="J262">
    <cfRule type="expression" dxfId="10046" priority="17422">
      <formula>$I262=0</formula>
    </cfRule>
  </conditionalFormatting>
  <conditionalFormatting sqref="N262:P262">
    <cfRule type="expression" dxfId="10045" priority="17416">
      <formula>$I262=0</formula>
    </cfRule>
  </conditionalFormatting>
  <conditionalFormatting sqref="O262:P262">
    <cfRule type="cellIs" dxfId="10044" priority="17414" operator="lessThan">
      <formula>0</formula>
    </cfRule>
    <cfRule type="cellIs" dxfId="10043" priority="17415" operator="lessThan">
      <formula>0</formula>
    </cfRule>
  </conditionalFormatting>
  <conditionalFormatting sqref="R262:T262">
    <cfRule type="expression" dxfId="10042" priority="17413">
      <formula>$I262=0</formula>
    </cfRule>
  </conditionalFormatting>
  <conditionalFormatting sqref="S262:T262">
    <cfRule type="cellIs" dxfId="10041" priority="17411" operator="lessThan">
      <formula>0</formula>
    </cfRule>
    <cfRule type="cellIs" dxfId="10040" priority="17412" operator="lessThan">
      <formula>0</formula>
    </cfRule>
  </conditionalFormatting>
  <conditionalFormatting sqref="C264:E264">
    <cfRule type="expression" dxfId="10039" priority="17407">
      <formula>$I264=0</formula>
    </cfRule>
  </conditionalFormatting>
  <conditionalFormatting sqref="D264:E264">
    <cfRule type="cellIs" dxfId="10038" priority="17405" operator="lessThan">
      <formula>0</formula>
    </cfRule>
    <cfRule type="cellIs" dxfId="10037" priority="17406" operator="lessThan">
      <formula>0</formula>
    </cfRule>
  </conditionalFormatting>
  <conditionalFormatting sqref="G264:H264">
    <cfRule type="cellIs" dxfId="10036" priority="17402" operator="lessThan">
      <formula>0</formula>
    </cfRule>
    <cfRule type="cellIs" dxfId="10035" priority="17403" operator="lessThan">
      <formula>0</formula>
    </cfRule>
  </conditionalFormatting>
  <conditionalFormatting sqref="J264">
    <cfRule type="expression" dxfId="10034" priority="17401">
      <formula>$I264=0</formula>
    </cfRule>
  </conditionalFormatting>
  <conditionalFormatting sqref="N264:P264">
    <cfRule type="expression" dxfId="10033" priority="17395">
      <formula>$I264=0</formula>
    </cfRule>
  </conditionalFormatting>
  <conditionalFormatting sqref="O264:P264">
    <cfRule type="cellIs" dxfId="10032" priority="17393" operator="lessThan">
      <formula>0</formula>
    </cfRule>
    <cfRule type="cellIs" dxfId="10031" priority="17394" operator="lessThan">
      <formula>0</formula>
    </cfRule>
  </conditionalFormatting>
  <conditionalFormatting sqref="R264:T264">
    <cfRule type="expression" dxfId="10030" priority="17392">
      <formula>$I264=0</formula>
    </cfRule>
  </conditionalFormatting>
  <conditionalFormatting sqref="S264:T264">
    <cfRule type="cellIs" dxfId="10029" priority="17390" operator="lessThan">
      <formula>0</formula>
    </cfRule>
    <cfRule type="cellIs" dxfId="10028" priority="17391" operator="lessThan">
      <formula>0</formula>
    </cfRule>
  </conditionalFormatting>
  <conditionalFormatting sqref="C266:E266">
    <cfRule type="expression" dxfId="10027" priority="17386">
      <formula>$I266=0</formula>
    </cfRule>
  </conditionalFormatting>
  <conditionalFormatting sqref="D266:E266">
    <cfRule type="cellIs" dxfId="10026" priority="17384" operator="lessThan">
      <formula>0</formula>
    </cfRule>
    <cfRule type="cellIs" dxfId="10025" priority="17385" operator="lessThan">
      <formula>0</formula>
    </cfRule>
  </conditionalFormatting>
  <conditionalFormatting sqref="G266:H266">
    <cfRule type="cellIs" dxfId="10024" priority="17381" operator="lessThan">
      <formula>0</formula>
    </cfRule>
    <cfRule type="cellIs" dxfId="10023" priority="17382" operator="lessThan">
      <formula>0</formula>
    </cfRule>
  </conditionalFormatting>
  <conditionalFormatting sqref="J266">
    <cfRule type="expression" dxfId="10022" priority="17380">
      <formula>$I266=0</formula>
    </cfRule>
  </conditionalFormatting>
  <conditionalFormatting sqref="N266:P266">
    <cfRule type="expression" dxfId="10021" priority="17374">
      <formula>$I266=0</formula>
    </cfRule>
  </conditionalFormatting>
  <conditionalFormatting sqref="O266:P266">
    <cfRule type="cellIs" dxfId="10020" priority="17372" operator="lessThan">
      <formula>0</formula>
    </cfRule>
    <cfRule type="cellIs" dxfId="10019" priority="17373" operator="lessThan">
      <formula>0</formula>
    </cfRule>
  </conditionalFormatting>
  <conditionalFormatting sqref="R266:T266">
    <cfRule type="expression" dxfId="10018" priority="17371">
      <formula>$I266=0</formula>
    </cfRule>
  </conditionalFormatting>
  <conditionalFormatting sqref="S266:T266">
    <cfRule type="cellIs" dxfId="10017" priority="17369" operator="lessThan">
      <formula>0</formula>
    </cfRule>
    <cfRule type="cellIs" dxfId="10016" priority="17370" operator="lessThan">
      <formula>0</formula>
    </cfRule>
  </conditionalFormatting>
  <conditionalFormatting sqref="C268:E268">
    <cfRule type="expression" dxfId="10015" priority="17365">
      <formula>$I268=0</formula>
    </cfRule>
  </conditionalFormatting>
  <conditionalFormatting sqref="D268:E268">
    <cfRule type="cellIs" dxfId="10014" priority="17363" operator="lessThan">
      <formula>0</formula>
    </cfRule>
    <cfRule type="cellIs" dxfId="10013" priority="17364" operator="lessThan">
      <formula>0</formula>
    </cfRule>
  </conditionalFormatting>
  <conditionalFormatting sqref="G268:H268">
    <cfRule type="cellIs" dxfId="10012" priority="17360" operator="lessThan">
      <formula>0</formula>
    </cfRule>
    <cfRule type="cellIs" dxfId="10011" priority="17361" operator="lessThan">
      <formula>0</formula>
    </cfRule>
  </conditionalFormatting>
  <conditionalFormatting sqref="J268">
    <cfRule type="expression" dxfId="10010" priority="17359">
      <formula>$I268=0</formula>
    </cfRule>
  </conditionalFormatting>
  <conditionalFormatting sqref="N268:P268">
    <cfRule type="expression" dxfId="10009" priority="17353">
      <formula>$I268=0</formula>
    </cfRule>
  </conditionalFormatting>
  <conditionalFormatting sqref="O268:P268">
    <cfRule type="cellIs" dxfId="10008" priority="17351" operator="lessThan">
      <formula>0</formula>
    </cfRule>
    <cfRule type="cellIs" dxfId="10007" priority="17352" operator="lessThan">
      <formula>0</formula>
    </cfRule>
  </conditionalFormatting>
  <conditionalFormatting sqref="R268:T268">
    <cfRule type="expression" dxfId="10006" priority="17350">
      <formula>$I268=0</formula>
    </cfRule>
  </conditionalFormatting>
  <conditionalFormatting sqref="S268:T268">
    <cfRule type="cellIs" dxfId="10005" priority="17348" operator="lessThan">
      <formula>0</formula>
    </cfRule>
    <cfRule type="cellIs" dxfId="10004" priority="17349" operator="lessThan">
      <formula>0</formula>
    </cfRule>
  </conditionalFormatting>
  <conditionalFormatting sqref="C270:E270">
    <cfRule type="expression" dxfId="10003" priority="17344">
      <formula>$I270=0</formula>
    </cfRule>
  </conditionalFormatting>
  <conditionalFormatting sqref="D270:E270">
    <cfRule type="cellIs" dxfId="10002" priority="17342" operator="lessThan">
      <formula>0</formula>
    </cfRule>
    <cfRule type="cellIs" dxfId="10001" priority="17343" operator="lessThan">
      <formula>0</formula>
    </cfRule>
  </conditionalFormatting>
  <conditionalFormatting sqref="G270:H270">
    <cfRule type="cellIs" dxfId="10000" priority="17339" operator="lessThan">
      <formula>0</formula>
    </cfRule>
    <cfRule type="cellIs" dxfId="9999" priority="17340" operator="lessThan">
      <formula>0</formula>
    </cfRule>
  </conditionalFormatting>
  <conditionalFormatting sqref="J270">
    <cfRule type="expression" dxfId="9998" priority="17338">
      <formula>$I270=0</formula>
    </cfRule>
  </conditionalFormatting>
  <conditionalFormatting sqref="N270:P270">
    <cfRule type="expression" dxfId="9997" priority="17332">
      <formula>$I270=0</formula>
    </cfRule>
  </conditionalFormatting>
  <conditionalFormatting sqref="O270:P270">
    <cfRule type="cellIs" dxfId="9996" priority="17330" operator="lessThan">
      <formula>0</formula>
    </cfRule>
    <cfRule type="cellIs" dxfId="9995" priority="17331" operator="lessThan">
      <formula>0</formula>
    </cfRule>
  </conditionalFormatting>
  <conditionalFormatting sqref="R270:T270">
    <cfRule type="expression" dxfId="9994" priority="17329">
      <formula>$I270=0</formula>
    </cfRule>
  </conditionalFormatting>
  <conditionalFormatting sqref="S270:T270">
    <cfRule type="cellIs" dxfId="9993" priority="17327" operator="lessThan">
      <formula>0</formula>
    </cfRule>
    <cfRule type="cellIs" dxfId="9992" priority="17328" operator="lessThan">
      <formula>0</formula>
    </cfRule>
  </conditionalFormatting>
  <conditionalFormatting sqref="C272:E272">
    <cfRule type="expression" dxfId="9991" priority="17323">
      <formula>$I272=0</formula>
    </cfRule>
  </conditionalFormatting>
  <conditionalFormatting sqref="D272:E272">
    <cfRule type="cellIs" dxfId="9990" priority="17321" operator="lessThan">
      <formula>0</formula>
    </cfRule>
    <cfRule type="cellIs" dxfId="9989" priority="17322" operator="lessThan">
      <formula>0</formula>
    </cfRule>
  </conditionalFormatting>
  <conditionalFormatting sqref="G272:H272">
    <cfRule type="cellIs" dxfId="9988" priority="17318" operator="lessThan">
      <formula>0</formula>
    </cfRule>
    <cfRule type="cellIs" dxfId="9987" priority="17319" operator="lessThan">
      <formula>0</formula>
    </cfRule>
  </conditionalFormatting>
  <conditionalFormatting sqref="J272">
    <cfRule type="expression" dxfId="9986" priority="17317">
      <formula>$I272=0</formula>
    </cfRule>
  </conditionalFormatting>
  <conditionalFormatting sqref="N272:P272">
    <cfRule type="expression" dxfId="9985" priority="17311">
      <formula>$I272=0</formula>
    </cfRule>
  </conditionalFormatting>
  <conditionalFormatting sqref="O272:P272">
    <cfRule type="cellIs" dxfId="9984" priority="17309" operator="lessThan">
      <formula>0</formula>
    </cfRule>
    <cfRule type="cellIs" dxfId="9983" priority="17310" operator="lessThan">
      <formula>0</formula>
    </cfRule>
  </conditionalFormatting>
  <conditionalFormatting sqref="R272:T272">
    <cfRule type="expression" dxfId="9982" priority="17308">
      <formula>$I272=0</formula>
    </cfRule>
  </conditionalFormatting>
  <conditionalFormatting sqref="S272:T272">
    <cfRule type="cellIs" dxfId="9981" priority="17306" operator="lessThan">
      <formula>0</formula>
    </cfRule>
    <cfRule type="cellIs" dxfId="9980" priority="17307" operator="lessThan">
      <formula>0</formula>
    </cfRule>
  </conditionalFormatting>
  <conditionalFormatting sqref="C274:E274">
    <cfRule type="expression" dxfId="9979" priority="17302">
      <formula>$I274=0</formula>
    </cfRule>
  </conditionalFormatting>
  <conditionalFormatting sqref="D274:E274">
    <cfRule type="cellIs" dxfId="9978" priority="17300" operator="lessThan">
      <formula>0</formula>
    </cfRule>
    <cfRule type="cellIs" dxfId="9977" priority="17301" operator="lessThan">
      <formula>0</formula>
    </cfRule>
  </conditionalFormatting>
  <conditionalFormatting sqref="G274:H274">
    <cfRule type="cellIs" dxfId="9976" priority="17297" operator="lessThan">
      <formula>0</formula>
    </cfRule>
    <cfRule type="cellIs" dxfId="9975" priority="17298" operator="lessThan">
      <formula>0</formula>
    </cfRule>
  </conditionalFormatting>
  <conditionalFormatting sqref="J274">
    <cfRule type="expression" dxfId="9974" priority="17296">
      <formula>$I274=0</formula>
    </cfRule>
  </conditionalFormatting>
  <conditionalFormatting sqref="N274:P274">
    <cfRule type="expression" dxfId="9973" priority="17290">
      <formula>$I274=0</formula>
    </cfRule>
  </conditionalFormatting>
  <conditionalFormatting sqref="O274:P274">
    <cfRule type="cellIs" dxfId="9972" priority="17288" operator="lessThan">
      <formula>0</formula>
    </cfRule>
    <cfRule type="cellIs" dxfId="9971" priority="17289" operator="lessThan">
      <formula>0</formula>
    </cfRule>
  </conditionalFormatting>
  <conditionalFormatting sqref="R274:T274">
    <cfRule type="expression" dxfId="9970" priority="17287">
      <formula>$I274=0</formula>
    </cfRule>
  </conditionalFormatting>
  <conditionalFormatting sqref="S274:T274">
    <cfRule type="cellIs" dxfId="9969" priority="17285" operator="lessThan">
      <formula>0</formula>
    </cfRule>
    <cfRule type="cellIs" dxfId="9968" priority="17286" operator="lessThan">
      <formula>0</formula>
    </cfRule>
  </conditionalFormatting>
  <conditionalFormatting sqref="C276:E276">
    <cfRule type="expression" dxfId="9967" priority="17281">
      <formula>$I276=0</formula>
    </cfRule>
  </conditionalFormatting>
  <conditionalFormatting sqref="D276:E276">
    <cfRule type="cellIs" dxfId="9966" priority="17279" operator="lessThan">
      <formula>0</formula>
    </cfRule>
    <cfRule type="cellIs" dxfId="9965" priority="17280" operator="lessThan">
      <formula>0</formula>
    </cfRule>
  </conditionalFormatting>
  <conditionalFormatting sqref="G276:H276">
    <cfRule type="cellIs" dxfId="9964" priority="17276" operator="lessThan">
      <formula>0</formula>
    </cfRule>
    <cfRule type="cellIs" dxfId="9963" priority="17277" operator="lessThan">
      <formula>0</formula>
    </cfRule>
  </conditionalFormatting>
  <conditionalFormatting sqref="J276">
    <cfRule type="expression" dxfId="9962" priority="17275">
      <formula>$I276=0</formula>
    </cfRule>
  </conditionalFormatting>
  <conditionalFormatting sqref="N276:P276">
    <cfRule type="expression" dxfId="9961" priority="17269">
      <formula>$I276=0</formula>
    </cfRule>
  </conditionalFormatting>
  <conditionalFormatting sqref="O276:P276">
    <cfRule type="cellIs" dxfId="9960" priority="17267" operator="lessThan">
      <formula>0</formula>
    </cfRule>
    <cfRule type="cellIs" dxfId="9959" priority="17268" operator="lessThan">
      <formula>0</formula>
    </cfRule>
  </conditionalFormatting>
  <conditionalFormatting sqref="R276:T276">
    <cfRule type="expression" dxfId="9958" priority="17266">
      <formula>$I276=0</formula>
    </cfRule>
  </conditionalFormatting>
  <conditionalFormatting sqref="S276:T276">
    <cfRule type="cellIs" dxfId="9957" priority="17264" operator="lessThan">
      <formula>0</formula>
    </cfRule>
    <cfRule type="cellIs" dxfId="9956" priority="17265" operator="lessThan">
      <formula>0</formula>
    </cfRule>
  </conditionalFormatting>
  <conditionalFormatting sqref="C278:E278">
    <cfRule type="expression" dxfId="9955" priority="17260">
      <formula>$I278=0</formula>
    </cfRule>
  </conditionalFormatting>
  <conditionalFormatting sqref="D278:E278">
    <cfRule type="cellIs" dxfId="9954" priority="17258" operator="lessThan">
      <formula>0</formula>
    </cfRule>
    <cfRule type="cellIs" dxfId="9953" priority="17259" operator="lessThan">
      <formula>0</formula>
    </cfRule>
  </conditionalFormatting>
  <conditionalFormatting sqref="G278:H278">
    <cfRule type="cellIs" dxfId="9952" priority="17255" operator="lessThan">
      <formula>0</formula>
    </cfRule>
    <cfRule type="cellIs" dxfId="9951" priority="17256" operator="lessThan">
      <formula>0</formula>
    </cfRule>
  </conditionalFormatting>
  <conditionalFormatting sqref="J278">
    <cfRule type="expression" dxfId="9950" priority="17254">
      <formula>$I278=0</formula>
    </cfRule>
  </conditionalFormatting>
  <conditionalFormatting sqref="N278:P278">
    <cfRule type="expression" dxfId="9949" priority="17248">
      <formula>$I278=0</formula>
    </cfRule>
  </conditionalFormatting>
  <conditionalFormatting sqref="O278:P278">
    <cfRule type="cellIs" dxfId="9948" priority="17246" operator="lessThan">
      <formula>0</formula>
    </cfRule>
    <cfRule type="cellIs" dxfId="9947" priority="17247" operator="lessThan">
      <formula>0</formula>
    </cfRule>
  </conditionalFormatting>
  <conditionalFormatting sqref="R278:T278">
    <cfRule type="expression" dxfId="9946" priority="17245">
      <formula>$I278=0</formula>
    </cfRule>
  </conditionalFormatting>
  <conditionalFormatting sqref="S278:T278">
    <cfRule type="cellIs" dxfId="9945" priority="17243" operator="lessThan">
      <formula>0</formula>
    </cfRule>
    <cfRule type="cellIs" dxfId="9944" priority="17244" operator="lessThan">
      <formula>0</formula>
    </cfRule>
  </conditionalFormatting>
  <conditionalFormatting sqref="C280:E280">
    <cfRule type="expression" dxfId="9943" priority="17239">
      <formula>$I280=0</formula>
    </cfRule>
  </conditionalFormatting>
  <conditionalFormatting sqref="D280:E280">
    <cfRule type="cellIs" dxfId="9942" priority="17237" operator="lessThan">
      <formula>0</formula>
    </cfRule>
    <cfRule type="cellIs" dxfId="9941" priority="17238" operator="lessThan">
      <formula>0</formula>
    </cfRule>
  </conditionalFormatting>
  <conditionalFormatting sqref="G280:H280">
    <cfRule type="cellIs" dxfId="9940" priority="17234" operator="lessThan">
      <formula>0</formula>
    </cfRule>
    <cfRule type="cellIs" dxfId="9939" priority="17235" operator="lessThan">
      <formula>0</formula>
    </cfRule>
  </conditionalFormatting>
  <conditionalFormatting sqref="J280">
    <cfRule type="expression" dxfId="9938" priority="17233">
      <formula>$I280=0</formula>
    </cfRule>
  </conditionalFormatting>
  <conditionalFormatting sqref="N280:P280">
    <cfRule type="expression" dxfId="9937" priority="17227">
      <formula>$I280=0</formula>
    </cfRule>
  </conditionalFormatting>
  <conditionalFormatting sqref="O280:P280">
    <cfRule type="cellIs" dxfId="9936" priority="17225" operator="lessThan">
      <formula>0</formula>
    </cfRule>
    <cfRule type="cellIs" dxfId="9935" priority="17226" operator="lessThan">
      <formula>0</formula>
    </cfRule>
  </conditionalFormatting>
  <conditionalFormatting sqref="R280:T280">
    <cfRule type="expression" dxfId="9934" priority="17224">
      <formula>$I280=0</formula>
    </cfRule>
  </conditionalFormatting>
  <conditionalFormatting sqref="S280:T280">
    <cfRule type="cellIs" dxfId="9933" priority="17222" operator="lessThan">
      <formula>0</formula>
    </cfRule>
    <cfRule type="cellIs" dxfId="9932" priority="17223" operator="lessThan">
      <formula>0</formula>
    </cfRule>
  </conditionalFormatting>
  <conditionalFormatting sqref="C282:E282">
    <cfRule type="expression" dxfId="9931" priority="17218">
      <formula>$I282=0</formula>
    </cfRule>
  </conditionalFormatting>
  <conditionalFormatting sqref="D282:E282">
    <cfRule type="cellIs" dxfId="9930" priority="17216" operator="lessThan">
      <formula>0</formula>
    </cfRule>
    <cfRule type="cellIs" dxfId="9929" priority="17217" operator="lessThan">
      <formula>0</formula>
    </cfRule>
  </conditionalFormatting>
  <conditionalFormatting sqref="G282:H282">
    <cfRule type="cellIs" dxfId="9928" priority="17213" operator="lessThan">
      <formula>0</formula>
    </cfRule>
    <cfRule type="cellIs" dxfId="9927" priority="17214" operator="lessThan">
      <formula>0</formula>
    </cfRule>
  </conditionalFormatting>
  <conditionalFormatting sqref="J282">
    <cfRule type="expression" dxfId="9926" priority="17212">
      <formula>$I282=0</formula>
    </cfRule>
  </conditionalFormatting>
  <conditionalFormatting sqref="N282:P282">
    <cfRule type="expression" dxfId="9925" priority="17206">
      <formula>$I282=0</formula>
    </cfRule>
  </conditionalFormatting>
  <conditionalFormatting sqref="O282:P282">
    <cfRule type="cellIs" dxfId="9924" priority="17204" operator="lessThan">
      <formula>0</formula>
    </cfRule>
    <cfRule type="cellIs" dxfId="9923" priority="17205" operator="lessThan">
      <formula>0</formula>
    </cfRule>
  </conditionalFormatting>
  <conditionalFormatting sqref="R282:T282">
    <cfRule type="expression" dxfId="9922" priority="17203">
      <formula>$I282=0</formula>
    </cfRule>
  </conditionalFormatting>
  <conditionalFormatting sqref="S282:T282">
    <cfRule type="cellIs" dxfId="9921" priority="17201" operator="lessThan">
      <formula>0</formula>
    </cfRule>
    <cfRule type="cellIs" dxfId="9920" priority="17202" operator="lessThan">
      <formula>0</formula>
    </cfRule>
  </conditionalFormatting>
  <conditionalFormatting sqref="C284:E284">
    <cfRule type="expression" dxfId="9919" priority="17197">
      <formula>$I284=0</formula>
    </cfRule>
  </conditionalFormatting>
  <conditionalFormatting sqref="D284:E284">
    <cfRule type="cellIs" dxfId="9918" priority="17195" operator="lessThan">
      <formula>0</formula>
    </cfRule>
    <cfRule type="cellIs" dxfId="9917" priority="17196" operator="lessThan">
      <formula>0</formula>
    </cfRule>
  </conditionalFormatting>
  <conditionalFormatting sqref="G284:H284">
    <cfRule type="cellIs" dxfId="9916" priority="17192" operator="lessThan">
      <formula>0</formula>
    </cfRule>
    <cfRule type="cellIs" dxfId="9915" priority="17193" operator="lessThan">
      <formula>0</formula>
    </cfRule>
  </conditionalFormatting>
  <conditionalFormatting sqref="J284">
    <cfRule type="expression" dxfId="9914" priority="17191">
      <formula>$I284=0</formula>
    </cfRule>
  </conditionalFormatting>
  <conditionalFormatting sqref="N284:P284">
    <cfRule type="expression" dxfId="9913" priority="17185">
      <formula>$I284=0</formula>
    </cfRule>
  </conditionalFormatting>
  <conditionalFormatting sqref="O284:P284">
    <cfRule type="cellIs" dxfId="9912" priority="17183" operator="lessThan">
      <formula>0</formula>
    </cfRule>
    <cfRule type="cellIs" dxfId="9911" priority="17184" operator="lessThan">
      <formula>0</formula>
    </cfRule>
  </conditionalFormatting>
  <conditionalFormatting sqref="R284:T284">
    <cfRule type="expression" dxfId="9910" priority="17182">
      <formula>$I284=0</formula>
    </cfRule>
  </conditionalFormatting>
  <conditionalFormatting sqref="S284:T284">
    <cfRule type="cellIs" dxfId="9909" priority="17180" operator="lessThan">
      <formula>0</formula>
    </cfRule>
    <cfRule type="cellIs" dxfId="9908" priority="17181" operator="lessThan">
      <formula>0</formula>
    </cfRule>
  </conditionalFormatting>
  <conditionalFormatting sqref="C286:E286">
    <cfRule type="expression" dxfId="9907" priority="17176">
      <formula>$I286=0</formula>
    </cfRule>
  </conditionalFormatting>
  <conditionalFormatting sqref="D286:E286">
    <cfRule type="cellIs" dxfId="9906" priority="17174" operator="lessThan">
      <formula>0</formula>
    </cfRule>
    <cfRule type="cellIs" dxfId="9905" priority="17175" operator="lessThan">
      <formula>0</formula>
    </cfRule>
  </conditionalFormatting>
  <conditionalFormatting sqref="G286:H286">
    <cfRule type="cellIs" dxfId="9904" priority="17171" operator="lessThan">
      <formula>0</formula>
    </cfRule>
    <cfRule type="cellIs" dxfId="9903" priority="17172" operator="lessThan">
      <formula>0</formula>
    </cfRule>
  </conditionalFormatting>
  <conditionalFormatting sqref="J286">
    <cfRule type="expression" dxfId="9902" priority="17170">
      <formula>$I286=0</formula>
    </cfRule>
  </conditionalFormatting>
  <conditionalFormatting sqref="N286:P286">
    <cfRule type="expression" dxfId="9901" priority="17164">
      <formula>$I286=0</formula>
    </cfRule>
  </conditionalFormatting>
  <conditionalFormatting sqref="O286:P286">
    <cfRule type="cellIs" dxfId="9900" priority="17162" operator="lessThan">
      <formula>0</formula>
    </cfRule>
    <cfRule type="cellIs" dxfId="9899" priority="17163" operator="lessThan">
      <formula>0</formula>
    </cfRule>
  </conditionalFormatting>
  <conditionalFormatting sqref="R286:T286">
    <cfRule type="expression" dxfId="9898" priority="17161">
      <formula>$I286=0</formula>
    </cfRule>
  </conditionalFormatting>
  <conditionalFormatting sqref="S286:T286">
    <cfRule type="cellIs" dxfId="9897" priority="17159" operator="lessThan">
      <formula>0</formula>
    </cfRule>
    <cfRule type="cellIs" dxfId="9896" priority="17160" operator="lessThan">
      <formula>0</formula>
    </cfRule>
  </conditionalFormatting>
  <conditionalFormatting sqref="C288:E288">
    <cfRule type="expression" dxfId="9895" priority="17155">
      <formula>$I288=0</formula>
    </cfRule>
  </conditionalFormatting>
  <conditionalFormatting sqref="D288:E288">
    <cfRule type="cellIs" dxfId="9894" priority="17153" operator="lessThan">
      <formula>0</formula>
    </cfRule>
    <cfRule type="cellIs" dxfId="9893" priority="17154" operator="lessThan">
      <formula>0</formula>
    </cfRule>
  </conditionalFormatting>
  <conditionalFormatting sqref="G288:H288">
    <cfRule type="cellIs" dxfId="9892" priority="17150" operator="lessThan">
      <formula>0</formula>
    </cfRule>
    <cfRule type="cellIs" dxfId="9891" priority="17151" operator="lessThan">
      <formula>0</formula>
    </cfRule>
  </conditionalFormatting>
  <conditionalFormatting sqref="J288">
    <cfRule type="expression" dxfId="9890" priority="17149">
      <formula>$I288=0</formula>
    </cfRule>
  </conditionalFormatting>
  <conditionalFormatting sqref="N288:P288">
    <cfRule type="expression" dxfId="9889" priority="17143">
      <formula>$I288=0</formula>
    </cfRule>
  </conditionalFormatting>
  <conditionalFormatting sqref="O288:P288">
    <cfRule type="cellIs" dxfId="9888" priority="17141" operator="lessThan">
      <formula>0</formula>
    </cfRule>
    <cfRule type="cellIs" dxfId="9887" priority="17142" operator="lessThan">
      <formula>0</formula>
    </cfRule>
  </conditionalFormatting>
  <conditionalFormatting sqref="R288:T288">
    <cfRule type="expression" dxfId="9886" priority="17140">
      <formula>$I288=0</formula>
    </cfRule>
  </conditionalFormatting>
  <conditionalFormatting sqref="S288:T288">
    <cfRule type="cellIs" dxfId="9885" priority="17138" operator="lessThan">
      <formula>0</formula>
    </cfRule>
    <cfRule type="cellIs" dxfId="9884" priority="17139" operator="lessThan">
      <formula>0</formula>
    </cfRule>
  </conditionalFormatting>
  <conditionalFormatting sqref="C290:E290">
    <cfRule type="expression" dxfId="9883" priority="17134">
      <formula>$I290=0</formula>
    </cfRule>
  </conditionalFormatting>
  <conditionalFormatting sqref="D290:E290">
    <cfRule type="cellIs" dxfId="9882" priority="17132" operator="lessThan">
      <formula>0</formula>
    </cfRule>
    <cfRule type="cellIs" dxfId="9881" priority="17133" operator="lessThan">
      <formula>0</formula>
    </cfRule>
  </conditionalFormatting>
  <conditionalFormatting sqref="G290:H290">
    <cfRule type="cellIs" dxfId="9880" priority="17129" operator="lessThan">
      <formula>0</formula>
    </cfRule>
    <cfRule type="cellIs" dxfId="9879" priority="17130" operator="lessThan">
      <formula>0</formula>
    </cfRule>
  </conditionalFormatting>
  <conditionalFormatting sqref="J290">
    <cfRule type="expression" dxfId="9878" priority="17128">
      <formula>$I290=0</formula>
    </cfRule>
  </conditionalFormatting>
  <conditionalFormatting sqref="N290:P290">
    <cfRule type="expression" dxfId="9877" priority="17122">
      <formula>$I290=0</formula>
    </cfRule>
  </conditionalFormatting>
  <conditionalFormatting sqref="O290:P290">
    <cfRule type="cellIs" dxfId="9876" priority="17120" operator="lessThan">
      <formula>0</formula>
    </cfRule>
    <cfRule type="cellIs" dxfId="9875" priority="17121" operator="lessThan">
      <formula>0</formula>
    </cfRule>
  </conditionalFormatting>
  <conditionalFormatting sqref="R290:T290">
    <cfRule type="expression" dxfId="9874" priority="17119">
      <formula>$I290=0</formula>
    </cfRule>
  </conditionalFormatting>
  <conditionalFormatting sqref="S290:T290">
    <cfRule type="cellIs" dxfId="9873" priority="17117" operator="lessThan">
      <formula>0</formula>
    </cfRule>
    <cfRule type="cellIs" dxfId="9872" priority="17118" operator="lessThan">
      <formula>0</formula>
    </cfRule>
  </conditionalFormatting>
  <conditionalFormatting sqref="C292:E292">
    <cfRule type="expression" dxfId="9871" priority="17113">
      <formula>$I292=0</formula>
    </cfRule>
  </conditionalFormatting>
  <conditionalFormatting sqref="D292:E292">
    <cfRule type="cellIs" dxfId="9870" priority="17111" operator="lessThan">
      <formula>0</formula>
    </cfRule>
    <cfRule type="cellIs" dxfId="9869" priority="17112" operator="lessThan">
      <formula>0</formula>
    </cfRule>
  </conditionalFormatting>
  <conditionalFormatting sqref="G292:H292">
    <cfRule type="cellIs" dxfId="9868" priority="17108" operator="lessThan">
      <formula>0</formula>
    </cfRule>
    <cfRule type="cellIs" dxfId="9867" priority="17109" operator="lessThan">
      <formula>0</formula>
    </cfRule>
  </conditionalFormatting>
  <conditionalFormatting sqref="J292">
    <cfRule type="expression" dxfId="9866" priority="17107">
      <formula>$I292=0</formula>
    </cfRule>
  </conditionalFormatting>
  <conditionalFormatting sqref="N292:P292">
    <cfRule type="expression" dxfId="9865" priority="17101">
      <formula>$I292=0</formula>
    </cfRule>
  </conditionalFormatting>
  <conditionalFormatting sqref="O292:P292">
    <cfRule type="cellIs" dxfId="9864" priority="17099" operator="lessThan">
      <formula>0</formula>
    </cfRule>
    <cfRule type="cellIs" dxfId="9863" priority="17100" operator="lessThan">
      <formula>0</formula>
    </cfRule>
  </conditionalFormatting>
  <conditionalFormatting sqref="R292:T292">
    <cfRule type="expression" dxfId="9862" priority="17098">
      <formula>$I292=0</formula>
    </cfRule>
  </conditionalFormatting>
  <conditionalFormatting sqref="S292:T292">
    <cfRule type="cellIs" dxfId="9861" priority="17096" operator="lessThan">
      <formula>0</formula>
    </cfRule>
    <cfRule type="cellIs" dxfId="9860" priority="17097" operator="lessThan">
      <formula>0</formula>
    </cfRule>
  </conditionalFormatting>
  <conditionalFormatting sqref="C294:E294">
    <cfRule type="expression" dxfId="9859" priority="17092">
      <formula>$I294=0</formula>
    </cfRule>
  </conditionalFormatting>
  <conditionalFormatting sqref="D294:E294">
    <cfRule type="cellIs" dxfId="9858" priority="17090" operator="lessThan">
      <formula>0</formula>
    </cfRule>
    <cfRule type="cellIs" dxfId="9857" priority="17091" operator="lessThan">
      <formula>0</formula>
    </cfRule>
  </conditionalFormatting>
  <conditionalFormatting sqref="G294:H294">
    <cfRule type="cellIs" dxfId="9856" priority="17087" operator="lessThan">
      <formula>0</formula>
    </cfRule>
    <cfRule type="cellIs" dxfId="9855" priority="17088" operator="lessThan">
      <formula>0</formula>
    </cfRule>
  </conditionalFormatting>
  <conditionalFormatting sqref="J294">
    <cfRule type="expression" dxfId="9854" priority="17086">
      <formula>$I294=0</formula>
    </cfRule>
  </conditionalFormatting>
  <conditionalFormatting sqref="N294:P294">
    <cfRule type="expression" dxfId="9853" priority="17080">
      <formula>$I294=0</formula>
    </cfRule>
  </conditionalFormatting>
  <conditionalFormatting sqref="O294:P294">
    <cfRule type="cellIs" dxfId="9852" priority="17078" operator="lessThan">
      <formula>0</formula>
    </cfRule>
    <cfRule type="cellIs" dxfId="9851" priority="17079" operator="lessThan">
      <formula>0</formula>
    </cfRule>
  </conditionalFormatting>
  <conditionalFormatting sqref="R294:T294">
    <cfRule type="expression" dxfId="9850" priority="17077">
      <formula>$I294=0</formula>
    </cfRule>
  </conditionalFormatting>
  <conditionalFormatting sqref="S294:T294">
    <cfRule type="cellIs" dxfId="9849" priority="17075" operator="lessThan">
      <formula>0</formula>
    </cfRule>
    <cfRule type="cellIs" dxfId="9848" priority="17076" operator="lessThan">
      <formula>0</formula>
    </cfRule>
  </conditionalFormatting>
  <conditionalFormatting sqref="C296:E296">
    <cfRule type="expression" dxfId="9847" priority="17071">
      <formula>$I296=0</formula>
    </cfRule>
  </conditionalFormatting>
  <conditionalFormatting sqref="D296:E296">
    <cfRule type="cellIs" dxfId="9846" priority="17069" operator="lessThan">
      <formula>0</formula>
    </cfRule>
    <cfRule type="cellIs" dxfId="9845" priority="17070" operator="lessThan">
      <formula>0</formula>
    </cfRule>
  </conditionalFormatting>
  <conditionalFormatting sqref="G296:H296">
    <cfRule type="cellIs" dxfId="9844" priority="17066" operator="lessThan">
      <formula>0</formula>
    </cfRule>
    <cfRule type="cellIs" dxfId="9843" priority="17067" operator="lessThan">
      <formula>0</formula>
    </cfRule>
  </conditionalFormatting>
  <conditionalFormatting sqref="J296">
    <cfRule type="expression" dxfId="9842" priority="17065">
      <formula>$I296=0</formula>
    </cfRule>
  </conditionalFormatting>
  <conditionalFormatting sqref="N296:P296">
    <cfRule type="expression" dxfId="9841" priority="17059">
      <formula>$I296=0</formula>
    </cfRule>
  </conditionalFormatting>
  <conditionalFormatting sqref="O296:P296">
    <cfRule type="cellIs" dxfId="9840" priority="17057" operator="lessThan">
      <formula>0</formula>
    </cfRule>
    <cfRule type="cellIs" dxfId="9839" priority="17058" operator="lessThan">
      <formula>0</formula>
    </cfRule>
  </conditionalFormatting>
  <conditionalFormatting sqref="R296:T296">
    <cfRule type="expression" dxfId="9838" priority="17056">
      <formula>$I296=0</formula>
    </cfRule>
  </conditionalFormatting>
  <conditionalFormatting sqref="S296:T296">
    <cfRule type="cellIs" dxfId="9837" priority="17054" operator="lessThan">
      <formula>0</formula>
    </cfRule>
    <cfRule type="cellIs" dxfId="9836" priority="17055" operator="lessThan">
      <formula>0</formula>
    </cfRule>
  </conditionalFormatting>
  <conditionalFormatting sqref="C298:E298">
    <cfRule type="expression" dxfId="9835" priority="17050">
      <formula>$I298=0</formula>
    </cfRule>
  </conditionalFormatting>
  <conditionalFormatting sqref="D298:E298">
    <cfRule type="cellIs" dxfId="9834" priority="17048" operator="lessThan">
      <formula>0</formula>
    </cfRule>
    <cfRule type="cellIs" dxfId="9833" priority="17049" operator="lessThan">
      <formula>0</formula>
    </cfRule>
  </conditionalFormatting>
  <conditionalFormatting sqref="G298:H298">
    <cfRule type="cellIs" dxfId="9832" priority="17045" operator="lessThan">
      <formula>0</formula>
    </cfRule>
    <cfRule type="cellIs" dxfId="9831" priority="17046" operator="lessThan">
      <formula>0</formula>
    </cfRule>
  </conditionalFormatting>
  <conditionalFormatting sqref="J298">
    <cfRule type="expression" dxfId="9830" priority="17044">
      <formula>$I298=0</formula>
    </cfRule>
  </conditionalFormatting>
  <conditionalFormatting sqref="N298:P298">
    <cfRule type="expression" dxfId="9829" priority="17038">
      <formula>$I298=0</formula>
    </cfRule>
  </conditionalFormatting>
  <conditionalFormatting sqref="O298:P298">
    <cfRule type="cellIs" dxfId="9828" priority="17036" operator="lessThan">
      <formula>0</formula>
    </cfRule>
    <cfRule type="cellIs" dxfId="9827" priority="17037" operator="lessThan">
      <formula>0</formula>
    </cfRule>
  </conditionalFormatting>
  <conditionalFormatting sqref="R298:T298">
    <cfRule type="expression" dxfId="9826" priority="17035">
      <formula>$I298=0</formula>
    </cfRule>
  </conditionalFormatting>
  <conditionalFormatting sqref="S298:T298">
    <cfRule type="cellIs" dxfId="9825" priority="17033" operator="lessThan">
      <formula>0</formula>
    </cfRule>
    <cfRule type="cellIs" dxfId="9824" priority="17034" operator="lessThan">
      <formula>0</formula>
    </cfRule>
  </conditionalFormatting>
  <conditionalFormatting sqref="C300:E300">
    <cfRule type="expression" dxfId="9823" priority="17029">
      <formula>$I300=0</formula>
    </cfRule>
  </conditionalFormatting>
  <conditionalFormatting sqref="D300:E300">
    <cfRule type="cellIs" dxfId="9822" priority="17027" operator="lessThan">
      <formula>0</formula>
    </cfRule>
    <cfRule type="cellIs" dxfId="9821" priority="17028" operator="lessThan">
      <formula>0</formula>
    </cfRule>
  </conditionalFormatting>
  <conditionalFormatting sqref="G300:H300">
    <cfRule type="cellIs" dxfId="9820" priority="17024" operator="lessThan">
      <formula>0</formula>
    </cfRule>
    <cfRule type="cellIs" dxfId="9819" priority="17025" operator="lessThan">
      <formula>0</formula>
    </cfRule>
  </conditionalFormatting>
  <conditionalFormatting sqref="J300">
    <cfRule type="expression" dxfId="9818" priority="17023">
      <formula>$I300=0</formula>
    </cfRule>
  </conditionalFormatting>
  <conditionalFormatting sqref="N300:P300">
    <cfRule type="expression" dxfId="9817" priority="17017">
      <formula>$I300=0</formula>
    </cfRule>
  </conditionalFormatting>
  <conditionalFormatting sqref="O300:P300">
    <cfRule type="cellIs" dxfId="9816" priority="17015" operator="lessThan">
      <formula>0</formula>
    </cfRule>
    <cfRule type="cellIs" dxfId="9815" priority="17016" operator="lessThan">
      <formula>0</formula>
    </cfRule>
  </conditionalFormatting>
  <conditionalFormatting sqref="R300:T300">
    <cfRule type="expression" dxfId="9814" priority="17014">
      <formula>$I300=0</formula>
    </cfRule>
  </conditionalFormatting>
  <conditionalFormatting sqref="S300:T300">
    <cfRule type="cellIs" dxfId="9813" priority="17012" operator="lessThan">
      <formula>0</formula>
    </cfRule>
    <cfRule type="cellIs" dxfId="9812" priority="17013" operator="lessThan">
      <formula>0</formula>
    </cfRule>
  </conditionalFormatting>
  <conditionalFormatting sqref="C302:E302">
    <cfRule type="expression" dxfId="9811" priority="17008">
      <formula>$I302=0</formula>
    </cfRule>
  </conditionalFormatting>
  <conditionalFormatting sqref="D302:E302">
    <cfRule type="cellIs" dxfId="9810" priority="17006" operator="lessThan">
      <formula>0</formula>
    </cfRule>
    <cfRule type="cellIs" dxfId="9809" priority="17007" operator="lessThan">
      <formula>0</formula>
    </cfRule>
  </conditionalFormatting>
  <conditionalFormatting sqref="G302:H302">
    <cfRule type="cellIs" dxfId="9808" priority="17003" operator="lessThan">
      <formula>0</formula>
    </cfRule>
    <cfRule type="cellIs" dxfId="9807" priority="17004" operator="lessThan">
      <formula>0</formula>
    </cfRule>
  </conditionalFormatting>
  <conditionalFormatting sqref="J302">
    <cfRule type="expression" dxfId="9806" priority="17002">
      <formula>$I302=0</formula>
    </cfRule>
  </conditionalFormatting>
  <conditionalFormatting sqref="N302:P302">
    <cfRule type="expression" dxfId="9805" priority="16996">
      <formula>$I302=0</formula>
    </cfRule>
  </conditionalFormatting>
  <conditionalFormatting sqref="O302:P302">
    <cfRule type="cellIs" dxfId="9804" priority="16994" operator="lessThan">
      <formula>0</formula>
    </cfRule>
    <cfRule type="cellIs" dxfId="9803" priority="16995" operator="lessThan">
      <formula>0</formula>
    </cfRule>
  </conditionalFormatting>
  <conditionalFormatting sqref="R302:T302">
    <cfRule type="expression" dxfId="9802" priority="16993">
      <formula>$I302=0</formula>
    </cfRule>
  </conditionalFormatting>
  <conditionalFormatting sqref="S302:T302">
    <cfRule type="cellIs" dxfId="9801" priority="16991" operator="lessThan">
      <formula>0</formula>
    </cfRule>
    <cfRule type="cellIs" dxfId="9800" priority="16992" operator="lessThan">
      <formula>0</formula>
    </cfRule>
  </conditionalFormatting>
  <conditionalFormatting sqref="C304:E304">
    <cfRule type="expression" dxfId="9799" priority="16987">
      <formula>$I304=0</formula>
    </cfRule>
  </conditionalFormatting>
  <conditionalFormatting sqref="D304:E304">
    <cfRule type="cellIs" dxfId="9798" priority="16985" operator="lessThan">
      <formula>0</formula>
    </cfRule>
    <cfRule type="cellIs" dxfId="9797" priority="16986" operator="lessThan">
      <formula>0</formula>
    </cfRule>
  </conditionalFormatting>
  <conditionalFormatting sqref="G304:H304">
    <cfRule type="cellIs" dxfId="9796" priority="16982" operator="lessThan">
      <formula>0</formula>
    </cfRule>
    <cfRule type="cellIs" dxfId="9795" priority="16983" operator="lessThan">
      <formula>0</formula>
    </cfRule>
  </conditionalFormatting>
  <conditionalFormatting sqref="J304">
    <cfRule type="expression" dxfId="9794" priority="16981">
      <formula>$I304=0</formula>
    </cfRule>
  </conditionalFormatting>
  <conditionalFormatting sqref="N304:P304">
    <cfRule type="expression" dxfId="9793" priority="16975">
      <formula>$I304=0</formula>
    </cfRule>
  </conditionalFormatting>
  <conditionalFormatting sqref="O304:P304">
    <cfRule type="cellIs" dxfId="9792" priority="16973" operator="lessThan">
      <formula>0</formula>
    </cfRule>
    <cfRule type="cellIs" dxfId="9791" priority="16974" operator="lessThan">
      <formula>0</formula>
    </cfRule>
  </conditionalFormatting>
  <conditionalFormatting sqref="R304:T304">
    <cfRule type="expression" dxfId="9790" priority="16972">
      <formula>$I304=0</formula>
    </cfRule>
  </conditionalFormatting>
  <conditionalFormatting sqref="S304:T304">
    <cfRule type="cellIs" dxfId="9789" priority="16970" operator="lessThan">
      <formula>0</formula>
    </cfRule>
    <cfRule type="cellIs" dxfId="9788" priority="16971" operator="lessThan">
      <formula>0</formula>
    </cfRule>
  </conditionalFormatting>
  <conditionalFormatting sqref="C306:E306">
    <cfRule type="expression" dxfId="9787" priority="16966">
      <formula>$I306=0</formula>
    </cfRule>
  </conditionalFormatting>
  <conditionalFormatting sqref="D306:E306">
    <cfRule type="cellIs" dxfId="9786" priority="16964" operator="lessThan">
      <formula>0</formula>
    </cfRule>
    <cfRule type="cellIs" dxfId="9785" priority="16965" operator="lessThan">
      <formula>0</formula>
    </cfRule>
  </conditionalFormatting>
  <conditionalFormatting sqref="G306:H306">
    <cfRule type="cellIs" dxfId="9784" priority="16961" operator="lessThan">
      <formula>0</formula>
    </cfRule>
    <cfRule type="cellIs" dxfId="9783" priority="16962" operator="lessThan">
      <formula>0</formula>
    </cfRule>
  </conditionalFormatting>
  <conditionalFormatting sqref="J306">
    <cfRule type="expression" dxfId="9782" priority="16960">
      <formula>$I306=0</formula>
    </cfRule>
  </conditionalFormatting>
  <conditionalFormatting sqref="N306:P306">
    <cfRule type="expression" dxfId="9781" priority="16954">
      <formula>$I306=0</formula>
    </cfRule>
  </conditionalFormatting>
  <conditionalFormatting sqref="O306:P306">
    <cfRule type="cellIs" dxfId="9780" priority="16952" operator="lessThan">
      <formula>0</formula>
    </cfRule>
    <cfRule type="cellIs" dxfId="9779" priority="16953" operator="lessThan">
      <formula>0</formula>
    </cfRule>
  </conditionalFormatting>
  <conditionalFormatting sqref="R306:T306">
    <cfRule type="expression" dxfId="9778" priority="16951">
      <formula>$I306=0</formula>
    </cfRule>
  </conditionalFormatting>
  <conditionalFormatting sqref="S306:T306">
    <cfRule type="cellIs" dxfId="9777" priority="16949" operator="lessThan">
      <formula>0</formula>
    </cfRule>
    <cfRule type="cellIs" dxfId="9776" priority="16950" operator="lessThan">
      <formula>0</formula>
    </cfRule>
  </conditionalFormatting>
  <conditionalFormatting sqref="C308:E308">
    <cfRule type="expression" dxfId="9775" priority="16945">
      <formula>$I308=0</formula>
    </cfRule>
  </conditionalFormatting>
  <conditionalFormatting sqref="D308:E308">
    <cfRule type="cellIs" dxfId="9774" priority="16943" operator="lessThan">
      <formula>0</formula>
    </cfRule>
    <cfRule type="cellIs" dxfId="9773" priority="16944" operator="lessThan">
      <formula>0</formula>
    </cfRule>
  </conditionalFormatting>
  <conditionalFormatting sqref="G308:H308">
    <cfRule type="cellIs" dxfId="9772" priority="16940" operator="lessThan">
      <formula>0</formula>
    </cfRule>
    <cfRule type="cellIs" dxfId="9771" priority="16941" operator="lessThan">
      <formula>0</formula>
    </cfRule>
  </conditionalFormatting>
  <conditionalFormatting sqref="J308">
    <cfRule type="expression" dxfId="9770" priority="16939">
      <formula>$I308=0</formula>
    </cfRule>
  </conditionalFormatting>
  <conditionalFormatting sqref="N308:P308">
    <cfRule type="expression" dxfId="9769" priority="16933">
      <formula>$I308=0</formula>
    </cfRule>
  </conditionalFormatting>
  <conditionalFormatting sqref="O308:P308">
    <cfRule type="cellIs" dxfId="9768" priority="16931" operator="lessThan">
      <formula>0</formula>
    </cfRule>
    <cfRule type="cellIs" dxfId="9767" priority="16932" operator="lessThan">
      <formula>0</formula>
    </cfRule>
  </conditionalFormatting>
  <conditionalFormatting sqref="R308:T308">
    <cfRule type="expression" dxfId="9766" priority="16930">
      <formula>$I308=0</formula>
    </cfRule>
  </conditionalFormatting>
  <conditionalFormatting sqref="S308:T308">
    <cfRule type="cellIs" dxfId="9765" priority="16928" operator="lessThan">
      <formula>0</formula>
    </cfRule>
    <cfRule type="cellIs" dxfId="9764" priority="16929" operator="lessThan">
      <formula>0</formula>
    </cfRule>
  </conditionalFormatting>
  <conditionalFormatting sqref="C310:E310">
    <cfRule type="expression" dxfId="9763" priority="16924">
      <formula>$I310=0</formula>
    </cfRule>
  </conditionalFormatting>
  <conditionalFormatting sqref="D310:E310">
    <cfRule type="cellIs" dxfId="9762" priority="16922" operator="lessThan">
      <formula>0</formula>
    </cfRule>
    <cfRule type="cellIs" dxfId="9761" priority="16923" operator="lessThan">
      <formula>0</formula>
    </cfRule>
  </conditionalFormatting>
  <conditionalFormatting sqref="G310:H310">
    <cfRule type="cellIs" dxfId="9760" priority="16919" operator="lessThan">
      <formula>0</formula>
    </cfRule>
    <cfRule type="cellIs" dxfId="9759" priority="16920" operator="lessThan">
      <formula>0</formula>
    </cfRule>
  </conditionalFormatting>
  <conditionalFormatting sqref="J310">
    <cfRule type="expression" dxfId="9758" priority="16918">
      <formula>$I310=0</formula>
    </cfRule>
  </conditionalFormatting>
  <conditionalFormatting sqref="N310:P310">
    <cfRule type="expression" dxfId="9757" priority="16912">
      <formula>$I310=0</formula>
    </cfRule>
  </conditionalFormatting>
  <conditionalFormatting sqref="O310:P310">
    <cfRule type="cellIs" dxfId="9756" priority="16910" operator="lessThan">
      <formula>0</formula>
    </cfRule>
    <cfRule type="cellIs" dxfId="9755" priority="16911" operator="lessThan">
      <formula>0</formula>
    </cfRule>
  </conditionalFormatting>
  <conditionalFormatting sqref="R310:T310">
    <cfRule type="expression" dxfId="9754" priority="16909">
      <formula>$I310=0</formula>
    </cfRule>
  </conditionalFormatting>
  <conditionalFormatting sqref="S310:T310">
    <cfRule type="cellIs" dxfId="9753" priority="16907" operator="lessThan">
      <formula>0</formula>
    </cfRule>
    <cfRule type="cellIs" dxfId="9752" priority="16908" operator="lessThan">
      <formula>0</formula>
    </cfRule>
  </conditionalFormatting>
  <conditionalFormatting sqref="C312:E312">
    <cfRule type="expression" dxfId="9751" priority="16903">
      <formula>$I312=0</formula>
    </cfRule>
  </conditionalFormatting>
  <conditionalFormatting sqref="D312:E312">
    <cfRule type="cellIs" dxfId="9750" priority="16901" operator="lessThan">
      <formula>0</formula>
    </cfRule>
    <cfRule type="cellIs" dxfId="9749" priority="16902" operator="lessThan">
      <formula>0</formula>
    </cfRule>
  </conditionalFormatting>
  <conditionalFormatting sqref="G312:H312">
    <cfRule type="cellIs" dxfId="9748" priority="16898" operator="lessThan">
      <formula>0</formula>
    </cfRule>
    <cfRule type="cellIs" dxfId="9747" priority="16899" operator="lessThan">
      <formula>0</formula>
    </cfRule>
  </conditionalFormatting>
  <conditionalFormatting sqref="J312">
    <cfRule type="expression" dxfId="9746" priority="16897">
      <formula>$I312=0</formula>
    </cfRule>
  </conditionalFormatting>
  <conditionalFormatting sqref="N312:P312">
    <cfRule type="expression" dxfId="9745" priority="16891">
      <formula>$I312=0</formula>
    </cfRule>
  </conditionalFormatting>
  <conditionalFormatting sqref="O312:P312">
    <cfRule type="cellIs" dxfId="9744" priority="16889" operator="lessThan">
      <formula>0</formula>
    </cfRule>
    <cfRule type="cellIs" dxfId="9743" priority="16890" operator="lessThan">
      <formula>0</formula>
    </cfRule>
  </conditionalFormatting>
  <conditionalFormatting sqref="R312:T312">
    <cfRule type="expression" dxfId="9742" priority="16888">
      <formula>$I312=0</formula>
    </cfRule>
  </conditionalFormatting>
  <conditionalFormatting sqref="S312:T312">
    <cfRule type="cellIs" dxfId="9741" priority="16886" operator="lessThan">
      <formula>0</formula>
    </cfRule>
    <cfRule type="cellIs" dxfId="9740" priority="16887" operator="lessThan">
      <formula>0</formula>
    </cfRule>
  </conditionalFormatting>
  <conditionalFormatting sqref="C314:E314">
    <cfRule type="expression" dxfId="9739" priority="16882">
      <formula>$I314=0</formula>
    </cfRule>
  </conditionalFormatting>
  <conditionalFormatting sqref="D314:E314">
    <cfRule type="cellIs" dxfId="9738" priority="16880" operator="lessThan">
      <formula>0</formula>
    </cfRule>
    <cfRule type="cellIs" dxfId="9737" priority="16881" operator="lessThan">
      <formula>0</formula>
    </cfRule>
  </conditionalFormatting>
  <conditionalFormatting sqref="G314:H314">
    <cfRule type="cellIs" dxfId="9736" priority="16877" operator="lessThan">
      <formula>0</formula>
    </cfRule>
    <cfRule type="cellIs" dxfId="9735" priority="16878" operator="lessThan">
      <formula>0</formula>
    </cfRule>
  </conditionalFormatting>
  <conditionalFormatting sqref="J314">
    <cfRule type="expression" dxfId="9734" priority="16876">
      <formula>$I314=0</formula>
    </cfRule>
  </conditionalFormatting>
  <conditionalFormatting sqref="N314:P314">
    <cfRule type="expression" dxfId="9733" priority="16870">
      <formula>$I314=0</formula>
    </cfRule>
  </conditionalFormatting>
  <conditionalFormatting sqref="O314:P314">
    <cfRule type="cellIs" dxfId="9732" priority="16868" operator="lessThan">
      <formula>0</formula>
    </cfRule>
    <cfRule type="cellIs" dxfId="9731" priority="16869" operator="lessThan">
      <formula>0</formula>
    </cfRule>
  </conditionalFormatting>
  <conditionalFormatting sqref="R314:T314">
    <cfRule type="expression" dxfId="9730" priority="16867">
      <formula>$I314=0</formula>
    </cfRule>
  </conditionalFormatting>
  <conditionalFormatting sqref="S314:T314">
    <cfRule type="cellIs" dxfId="9729" priority="16865" operator="lessThan">
      <formula>0</formula>
    </cfRule>
    <cfRule type="cellIs" dxfId="9728" priority="16866" operator="lessThan">
      <formula>0</formula>
    </cfRule>
  </conditionalFormatting>
  <conditionalFormatting sqref="C316:E316">
    <cfRule type="expression" dxfId="9727" priority="16861">
      <formula>$I316=0</formula>
    </cfRule>
  </conditionalFormatting>
  <conditionalFormatting sqref="D316:E316">
    <cfRule type="cellIs" dxfId="9726" priority="16859" operator="lessThan">
      <formula>0</formula>
    </cfRule>
    <cfRule type="cellIs" dxfId="9725" priority="16860" operator="lessThan">
      <formula>0</formula>
    </cfRule>
  </conditionalFormatting>
  <conditionalFormatting sqref="G316:H316">
    <cfRule type="cellIs" dxfId="9724" priority="16856" operator="lessThan">
      <formula>0</formula>
    </cfRule>
    <cfRule type="cellIs" dxfId="9723" priority="16857" operator="lessThan">
      <formula>0</formula>
    </cfRule>
  </conditionalFormatting>
  <conditionalFormatting sqref="J316">
    <cfRule type="expression" dxfId="9722" priority="16855">
      <formula>$I316=0</formula>
    </cfRule>
  </conditionalFormatting>
  <conditionalFormatting sqref="N316:P316">
    <cfRule type="expression" dxfId="9721" priority="16849">
      <formula>$I316=0</formula>
    </cfRule>
  </conditionalFormatting>
  <conditionalFormatting sqref="O316:P316">
    <cfRule type="cellIs" dxfId="9720" priority="16847" operator="lessThan">
      <formula>0</formula>
    </cfRule>
    <cfRule type="cellIs" dxfId="9719" priority="16848" operator="lessThan">
      <formula>0</formula>
    </cfRule>
  </conditionalFormatting>
  <conditionalFormatting sqref="R316:T316">
    <cfRule type="expression" dxfId="9718" priority="16846">
      <formula>$I316=0</formula>
    </cfRule>
  </conditionalFormatting>
  <conditionalFormatting sqref="S316:T316">
    <cfRule type="cellIs" dxfId="9717" priority="16844" operator="lessThan">
      <formula>0</formula>
    </cfRule>
    <cfRule type="cellIs" dxfId="9716" priority="16845" operator="lessThan">
      <formula>0</formula>
    </cfRule>
  </conditionalFormatting>
  <conditionalFormatting sqref="C318:E318">
    <cfRule type="expression" dxfId="9715" priority="16840">
      <formula>$I318=0</formula>
    </cfRule>
  </conditionalFormatting>
  <conditionalFormatting sqref="D318:E318">
    <cfRule type="cellIs" dxfId="9714" priority="16838" operator="lessThan">
      <formula>0</formula>
    </cfRule>
    <cfRule type="cellIs" dxfId="9713" priority="16839" operator="lessThan">
      <formula>0</formula>
    </cfRule>
  </conditionalFormatting>
  <conditionalFormatting sqref="G318:H318">
    <cfRule type="cellIs" dxfId="9712" priority="16835" operator="lessThan">
      <formula>0</formula>
    </cfRule>
    <cfRule type="cellIs" dxfId="9711" priority="16836" operator="lessThan">
      <formula>0</formula>
    </cfRule>
  </conditionalFormatting>
  <conditionalFormatting sqref="J318">
    <cfRule type="expression" dxfId="9710" priority="16834">
      <formula>$I318=0</formula>
    </cfRule>
  </conditionalFormatting>
  <conditionalFormatting sqref="N318:P318">
    <cfRule type="expression" dxfId="9709" priority="16828">
      <formula>$I318=0</formula>
    </cfRule>
  </conditionalFormatting>
  <conditionalFormatting sqref="O318:P318">
    <cfRule type="cellIs" dxfId="9708" priority="16826" operator="lessThan">
      <formula>0</formula>
    </cfRule>
    <cfRule type="cellIs" dxfId="9707" priority="16827" operator="lessThan">
      <formula>0</formula>
    </cfRule>
  </conditionalFormatting>
  <conditionalFormatting sqref="R318:T318">
    <cfRule type="expression" dxfId="9706" priority="16825">
      <formula>$I318=0</formula>
    </cfRule>
  </conditionalFormatting>
  <conditionalFormatting sqref="S318:T318">
    <cfRule type="cellIs" dxfId="9705" priority="16823" operator="lessThan">
      <formula>0</formula>
    </cfRule>
    <cfRule type="cellIs" dxfId="9704" priority="16824" operator="lessThan">
      <formula>0</formula>
    </cfRule>
  </conditionalFormatting>
  <conditionalFormatting sqref="C320:E320">
    <cfRule type="expression" dxfId="9703" priority="16819">
      <formula>$I320=0</formula>
    </cfRule>
  </conditionalFormatting>
  <conditionalFormatting sqref="D320:E320">
    <cfRule type="cellIs" dxfId="9702" priority="16817" operator="lessThan">
      <formula>0</formula>
    </cfRule>
    <cfRule type="cellIs" dxfId="9701" priority="16818" operator="lessThan">
      <formula>0</formula>
    </cfRule>
  </conditionalFormatting>
  <conditionalFormatting sqref="G320:H320">
    <cfRule type="cellIs" dxfId="9700" priority="16814" operator="lessThan">
      <formula>0</formula>
    </cfRule>
    <cfRule type="cellIs" dxfId="9699" priority="16815" operator="lessThan">
      <formula>0</formula>
    </cfRule>
  </conditionalFormatting>
  <conditionalFormatting sqref="J320">
    <cfRule type="expression" dxfId="9698" priority="16813">
      <formula>$I320=0</formula>
    </cfRule>
  </conditionalFormatting>
  <conditionalFormatting sqref="N320:P320">
    <cfRule type="expression" dxfId="9697" priority="16807">
      <formula>$I320=0</formula>
    </cfRule>
  </conditionalFormatting>
  <conditionalFormatting sqref="O320:P320">
    <cfRule type="cellIs" dxfId="9696" priority="16805" operator="lessThan">
      <formula>0</formula>
    </cfRule>
    <cfRule type="cellIs" dxfId="9695" priority="16806" operator="lessThan">
      <formula>0</formula>
    </cfRule>
  </conditionalFormatting>
  <conditionalFormatting sqref="R320:T320">
    <cfRule type="expression" dxfId="9694" priority="16804">
      <formula>$I320=0</formula>
    </cfRule>
  </conditionalFormatting>
  <conditionalFormatting sqref="S320:T320">
    <cfRule type="cellIs" dxfId="9693" priority="16802" operator="lessThan">
      <formula>0</formula>
    </cfRule>
    <cfRule type="cellIs" dxfId="9692" priority="16803" operator="lessThan">
      <formula>0</formula>
    </cfRule>
  </conditionalFormatting>
  <conditionalFormatting sqref="C322:E322">
    <cfRule type="expression" dxfId="9691" priority="16798">
      <formula>$I322=0</formula>
    </cfRule>
  </conditionalFormatting>
  <conditionalFormatting sqref="D322:E322">
    <cfRule type="cellIs" dxfId="9690" priority="16796" operator="lessThan">
      <formula>0</formula>
    </cfRule>
    <cfRule type="cellIs" dxfId="9689" priority="16797" operator="lessThan">
      <formula>0</formula>
    </cfRule>
  </conditionalFormatting>
  <conditionalFormatting sqref="G322:H322">
    <cfRule type="cellIs" dxfId="9688" priority="16793" operator="lessThan">
      <formula>0</formula>
    </cfRule>
    <cfRule type="cellIs" dxfId="9687" priority="16794" operator="lessThan">
      <formula>0</formula>
    </cfRule>
  </conditionalFormatting>
  <conditionalFormatting sqref="J322">
    <cfRule type="expression" dxfId="9686" priority="16792">
      <formula>$I322=0</formula>
    </cfRule>
  </conditionalFormatting>
  <conditionalFormatting sqref="N322:P322">
    <cfRule type="expression" dxfId="9685" priority="16786">
      <formula>$I322=0</formula>
    </cfRule>
  </conditionalFormatting>
  <conditionalFormatting sqref="O322:P322">
    <cfRule type="cellIs" dxfId="9684" priority="16784" operator="lessThan">
      <formula>0</formula>
    </cfRule>
    <cfRule type="cellIs" dxfId="9683" priority="16785" operator="lessThan">
      <formula>0</formula>
    </cfRule>
  </conditionalFormatting>
  <conditionalFormatting sqref="R322:T322">
    <cfRule type="expression" dxfId="9682" priority="16783">
      <formula>$I322=0</formula>
    </cfRule>
  </conditionalFormatting>
  <conditionalFormatting sqref="S322:T322">
    <cfRule type="cellIs" dxfId="9681" priority="16781" operator="lessThan">
      <formula>0</formula>
    </cfRule>
    <cfRule type="cellIs" dxfId="9680" priority="16782" operator="lessThan">
      <formula>0</formula>
    </cfRule>
  </conditionalFormatting>
  <conditionalFormatting sqref="C324:E324">
    <cfRule type="expression" dxfId="9679" priority="16777">
      <formula>$I324=0</formula>
    </cfRule>
  </conditionalFormatting>
  <conditionalFormatting sqref="D324:E324">
    <cfRule type="cellIs" dxfId="9678" priority="16775" operator="lessThan">
      <formula>0</formula>
    </cfRule>
    <cfRule type="cellIs" dxfId="9677" priority="16776" operator="lessThan">
      <formula>0</formula>
    </cfRule>
  </conditionalFormatting>
  <conditionalFormatting sqref="G324:H324">
    <cfRule type="cellIs" dxfId="9676" priority="16772" operator="lessThan">
      <formula>0</formula>
    </cfRule>
    <cfRule type="cellIs" dxfId="9675" priority="16773" operator="lessThan">
      <formula>0</formula>
    </cfRule>
  </conditionalFormatting>
  <conditionalFormatting sqref="J324">
    <cfRule type="expression" dxfId="9674" priority="16771">
      <formula>$I324=0</formula>
    </cfRule>
  </conditionalFormatting>
  <conditionalFormatting sqref="N324:P324">
    <cfRule type="expression" dxfId="9673" priority="16765">
      <formula>$I324=0</formula>
    </cfRule>
  </conditionalFormatting>
  <conditionalFormatting sqref="O324:P324">
    <cfRule type="cellIs" dxfId="9672" priority="16763" operator="lessThan">
      <formula>0</formula>
    </cfRule>
    <cfRule type="cellIs" dxfId="9671" priority="16764" operator="lessThan">
      <formula>0</formula>
    </cfRule>
  </conditionalFormatting>
  <conditionalFormatting sqref="R324:T324">
    <cfRule type="expression" dxfId="9670" priority="16762">
      <formula>$I324=0</formula>
    </cfRule>
  </conditionalFormatting>
  <conditionalFormatting sqref="S324:T324">
    <cfRule type="cellIs" dxfId="9669" priority="16760" operator="lessThan">
      <formula>0</formula>
    </cfRule>
    <cfRule type="cellIs" dxfId="9668" priority="16761" operator="lessThan">
      <formula>0</formula>
    </cfRule>
  </conditionalFormatting>
  <conditionalFormatting sqref="C326:E326">
    <cfRule type="expression" dxfId="9667" priority="16756">
      <formula>$I326=0</formula>
    </cfRule>
  </conditionalFormatting>
  <conditionalFormatting sqref="D326:E326">
    <cfRule type="cellIs" dxfId="9666" priority="16754" operator="lessThan">
      <formula>0</formula>
    </cfRule>
    <cfRule type="cellIs" dxfId="9665" priority="16755" operator="lessThan">
      <formula>0</formula>
    </cfRule>
  </conditionalFormatting>
  <conditionalFormatting sqref="G326:H326">
    <cfRule type="cellIs" dxfId="9664" priority="16751" operator="lessThan">
      <formula>0</formula>
    </cfRule>
    <cfRule type="cellIs" dxfId="9663" priority="16752" operator="lessThan">
      <formula>0</formula>
    </cfRule>
  </conditionalFormatting>
  <conditionalFormatting sqref="J326">
    <cfRule type="expression" dxfId="9662" priority="16750">
      <formula>$I326=0</formula>
    </cfRule>
  </conditionalFormatting>
  <conditionalFormatting sqref="N326:P326">
    <cfRule type="expression" dxfId="9661" priority="16744">
      <formula>$I326=0</formula>
    </cfRule>
  </conditionalFormatting>
  <conditionalFormatting sqref="O326:P326">
    <cfRule type="cellIs" dxfId="9660" priority="16742" operator="lessThan">
      <formula>0</formula>
    </cfRule>
    <cfRule type="cellIs" dxfId="9659" priority="16743" operator="lessThan">
      <formula>0</formula>
    </cfRule>
  </conditionalFormatting>
  <conditionalFormatting sqref="R326:T326">
    <cfRule type="expression" dxfId="9658" priority="16741">
      <formula>$I326=0</formula>
    </cfRule>
  </conditionalFormatting>
  <conditionalFormatting sqref="S326:T326">
    <cfRule type="cellIs" dxfId="9657" priority="16739" operator="lessThan">
      <formula>0</formula>
    </cfRule>
    <cfRule type="cellIs" dxfId="9656" priority="16740" operator="lessThan">
      <formula>0</formula>
    </cfRule>
  </conditionalFormatting>
  <conditionalFormatting sqref="C328:E328">
    <cfRule type="expression" dxfId="9655" priority="16735">
      <formula>$I328=0</formula>
    </cfRule>
  </conditionalFormatting>
  <conditionalFormatting sqref="D328:E328">
    <cfRule type="cellIs" dxfId="9654" priority="16733" operator="lessThan">
      <formula>0</formula>
    </cfRule>
    <cfRule type="cellIs" dxfId="9653" priority="16734" operator="lessThan">
      <formula>0</formula>
    </cfRule>
  </conditionalFormatting>
  <conditionalFormatting sqref="G328:H328">
    <cfRule type="cellIs" dxfId="9652" priority="16730" operator="lessThan">
      <formula>0</formula>
    </cfRule>
    <cfRule type="cellIs" dxfId="9651" priority="16731" operator="lessThan">
      <formula>0</formula>
    </cfRule>
  </conditionalFormatting>
  <conditionalFormatting sqref="J328">
    <cfRule type="expression" dxfId="9650" priority="16729">
      <formula>$I328=0</formula>
    </cfRule>
  </conditionalFormatting>
  <conditionalFormatting sqref="N328:P328">
    <cfRule type="expression" dxfId="9649" priority="16723">
      <formula>$I328=0</formula>
    </cfRule>
  </conditionalFormatting>
  <conditionalFormatting sqref="O328:P328">
    <cfRule type="cellIs" dxfId="9648" priority="16721" operator="lessThan">
      <formula>0</formula>
    </cfRule>
    <cfRule type="cellIs" dxfId="9647" priority="16722" operator="lessThan">
      <formula>0</formula>
    </cfRule>
  </conditionalFormatting>
  <conditionalFormatting sqref="R328:T328">
    <cfRule type="expression" dxfId="9646" priority="16720">
      <formula>$I328=0</formula>
    </cfRule>
  </conditionalFormatting>
  <conditionalFormatting sqref="S328:T328">
    <cfRule type="cellIs" dxfId="9645" priority="16718" operator="lessThan">
      <formula>0</formula>
    </cfRule>
    <cfRule type="cellIs" dxfId="9644" priority="16719" operator="lessThan">
      <formula>0</formula>
    </cfRule>
  </conditionalFormatting>
  <conditionalFormatting sqref="C330:E330">
    <cfRule type="expression" dxfId="9643" priority="16714">
      <formula>$I330=0</formula>
    </cfRule>
  </conditionalFormatting>
  <conditionalFormatting sqref="D330:E330">
    <cfRule type="cellIs" dxfId="9642" priority="16712" operator="lessThan">
      <formula>0</formula>
    </cfRule>
    <cfRule type="cellIs" dxfId="9641" priority="16713" operator="lessThan">
      <formula>0</formula>
    </cfRule>
  </conditionalFormatting>
  <conditionalFormatting sqref="G330:H330">
    <cfRule type="cellIs" dxfId="9640" priority="16709" operator="lessThan">
      <formula>0</formula>
    </cfRule>
    <cfRule type="cellIs" dxfId="9639" priority="16710" operator="lessThan">
      <formula>0</formula>
    </cfRule>
  </conditionalFormatting>
  <conditionalFormatting sqref="J330">
    <cfRule type="expression" dxfId="9638" priority="16708">
      <formula>$I330=0</formula>
    </cfRule>
  </conditionalFormatting>
  <conditionalFormatting sqref="N330:P330">
    <cfRule type="expression" dxfId="9637" priority="16702">
      <formula>$I330=0</formula>
    </cfRule>
  </conditionalFormatting>
  <conditionalFormatting sqref="O330:P330">
    <cfRule type="cellIs" dxfId="9636" priority="16700" operator="lessThan">
      <formula>0</formula>
    </cfRule>
    <cfRule type="cellIs" dxfId="9635" priority="16701" operator="lessThan">
      <formula>0</formula>
    </cfRule>
  </conditionalFormatting>
  <conditionalFormatting sqref="R330:T330">
    <cfRule type="expression" dxfId="9634" priority="16699">
      <formula>$I330=0</formula>
    </cfRule>
  </conditionalFormatting>
  <conditionalFormatting sqref="S330:T330">
    <cfRule type="cellIs" dxfId="9633" priority="16697" operator="lessThan">
      <formula>0</formula>
    </cfRule>
    <cfRule type="cellIs" dxfId="9632" priority="16698" operator="lessThan">
      <formula>0</formula>
    </cfRule>
  </conditionalFormatting>
  <conditionalFormatting sqref="C332:E332">
    <cfRule type="expression" dxfId="9631" priority="16693">
      <formula>$I332=0</formula>
    </cfRule>
  </conditionalFormatting>
  <conditionalFormatting sqref="D332:E332">
    <cfRule type="cellIs" dxfId="9630" priority="16691" operator="lessThan">
      <formula>0</formula>
    </cfRule>
    <cfRule type="cellIs" dxfId="9629" priority="16692" operator="lessThan">
      <formula>0</formula>
    </cfRule>
  </conditionalFormatting>
  <conditionalFormatting sqref="G332:H332">
    <cfRule type="cellIs" dxfId="9628" priority="16688" operator="lessThan">
      <formula>0</formula>
    </cfRule>
    <cfRule type="cellIs" dxfId="9627" priority="16689" operator="lessThan">
      <formula>0</formula>
    </cfRule>
  </conditionalFormatting>
  <conditionalFormatting sqref="J332">
    <cfRule type="expression" dxfId="9626" priority="16687">
      <formula>$I332=0</formula>
    </cfRule>
  </conditionalFormatting>
  <conditionalFormatting sqref="N332:P332">
    <cfRule type="expression" dxfId="9625" priority="16681">
      <formula>$I332=0</formula>
    </cfRule>
  </conditionalFormatting>
  <conditionalFormatting sqref="O332:P332">
    <cfRule type="cellIs" dxfId="9624" priority="16679" operator="lessThan">
      <formula>0</formula>
    </cfRule>
    <cfRule type="cellIs" dxfId="9623" priority="16680" operator="lessThan">
      <formula>0</formula>
    </cfRule>
  </conditionalFormatting>
  <conditionalFormatting sqref="R332:T332">
    <cfRule type="expression" dxfId="9622" priority="16678">
      <formula>$I332=0</formula>
    </cfRule>
  </conditionalFormatting>
  <conditionalFormatting sqref="S332:T332">
    <cfRule type="cellIs" dxfId="9621" priority="16676" operator="lessThan">
      <formula>0</formula>
    </cfRule>
    <cfRule type="cellIs" dxfId="9620" priority="16677" operator="lessThan">
      <formula>0</formula>
    </cfRule>
  </conditionalFormatting>
  <conditionalFormatting sqref="C334:E334">
    <cfRule type="expression" dxfId="9619" priority="16672">
      <formula>$I334=0</formula>
    </cfRule>
  </conditionalFormatting>
  <conditionalFormatting sqref="D334:E334">
    <cfRule type="cellIs" dxfId="9618" priority="16670" operator="lessThan">
      <formula>0</formula>
    </cfRule>
    <cfRule type="cellIs" dxfId="9617" priority="16671" operator="lessThan">
      <formula>0</formula>
    </cfRule>
  </conditionalFormatting>
  <conditionalFormatting sqref="G334:H334">
    <cfRule type="cellIs" dxfId="9616" priority="16667" operator="lessThan">
      <formula>0</formula>
    </cfRule>
    <cfRule type="cellIs" dxfId="9615" priority="16668" operator="lessThan">
      <formula>0</formula>
    </cfRule>
  </conditionalFormatting>
  <conditionalFormatting sqref="J334">
    <cfRule type="expression" dxfId="9614" priority="16666">
      <formula>$I334=0</formula>
    </cfRule>
  </conditionalFormatting>
  <conditionalFormatting sqref="N334:P334">
    <cfRule type="expression" dxfId="9613" priority="16660">
      <formula>$I334=0</formula>
    </cfRule>
  </conditionalFormatting>
  <conditionalFormatting sqref="O334:P334">
    <cfRule type="cellIs" dxfId="9612" priority="16658" operator="lessThan">
      <formula>0</formula>
    </cfRule>
    <cfRule type="cellIs" dxfId="9611" priority="16659" operator="lessThan">
      <formula>0</formula>
    </cfRule>
  </conditionalFormatting>
  <conditionalFormatting sqref="R334:T334">
    <cfRule type="expression" dxfId="9610" priority="16657">
      <formula>$I334=0</formula>
    </cfRule>
  </conditionalFormatting>
  <conditionalFormatting sqref="S334:T334">
    <cfRule type="cellIs" dxfId="9609" priority="16655" operator="lessThan">
      <formula>0</formula>
    </cfRule>
    <cfRule type="cellIs" dxfId="9608" priority="16656" operator="lessThan">
      <formula>0</formula>
    </cfRule>
  </conditionalFormatting>
  <conditionalFormatting sqref="C336:E336">
    <cfRule type="expression" dxfId="9607" priority="16651">
      <formula>$I336=0</formula>
    </cfRule>
  </conditionalFormatting>
  <conditionalFormatting sqref="D336:E336">
    <cfRule type="cellIs" dxfId="9606" priority="16649" operator="lessThan">
      <formula>0</formula>
    </cfRule>
    <cfRule type="cellIs" dxfId="9605" priority="16650" operator="lessThan">
      <formula>0</formula>
    </cfRule>
  </conditionalFormatting>
  <conditionalFormatting sqref="G336:H336">
    <cfRule type="cellIs" dxfId="9604" priority="16646" operator="lessThan">
      <formula>0</formula>
    </cfRule>
    <cfRule type="cellIs" dxfId="9603" priority="16647" operator="lessThan">
      <formula>0</formula>
    </cfRule>
  </conditionalFormatting>
  <conditionalFormatting sqref="J336">
    <cfRule type="expression" dxfId="9602" priority="16645">
      <formula>$I336=0</formula>
    </cfRule>
  </conditionalFormatting>
  <conditionalFormatting sqref="N336:P336">
    <cfRule type="expression" dxfId="9601" priority="16639">
      <formula>$I336=0</formula>
    </cfRule>
  </conditionalFormatting>
  <conditionalFormatting sqref="O336:P336">
    <cfRule type="cellIs" dxfId="9600" priority="16637" operator="lessThan">
      <formula>0</formula>
    </cfRule>
    <cfRule type="cellIs" dxfId="9599" priority="16638" operator="lessThan">
      <formula>0</formula>
    </cfRule>
  </conditionalFormatting>
  <conditionalFormatting sqref="R336:T336">
    <cfRule type="expression" dxfId="9598" priority="16636">
      <formula>$I336=0</formula>
    </cfRule>
  </conditionalFormatting>
  <conditionalFormatting sqref="S336:T336">
    <cfRule type="cellIs" dxfId="9597" priority="16634" operator="lessThan">
      <formula>0</formula>
    </cfRule>
    <cfRule type="cellIs" dxfId="9596" priority="16635" operator="lessThan">
      <formula>0</formula>
    </cfRule>
  </conditionalFormatting>
  <conditionalFormatting sqref="C338:E338">
    <cfRule type="expression" dxfId="9595" priority="16630">
      <formula>$I338=0</formula>
    </cfRule>
  </conditionalFormatting>
  <conditionalFormatting sqref="D338:E338">
    <cfRule type="cellIs" dxfId="9594" priority="16628" operator="lessThan">
      <formula>0</formula>
    </cfRule>
    <cfRule type="cellIs" dxfId="9593" priority="16629" operator="lessThan">
      <formula>0</formula>
    </cfRule>
  </conditionalFormatting>
  <conditionalFormatting sqref="G338:H338">
    <cfRule type="cellIs" dxfId="9592" priority="16625" operator="lessThan">
      <formula>0</formula>
    </cfRule>
    <cfRule type="cellIs" dxfId="9591" priority="16626" operator="lessThan">
      <formula>0</formula>
    </cfRule>
  </conditionalFormatting>
  <conditionalFormatting sqref="J338">
    <cfRule type="expression" dxfId="9590" priority="16624">
      <formula>$I338=0</formula>
    </cfRule>
  </conditionalFormatting>
  <conditionalFormatting sqref="N338:P338">
    <cfRule type="expression" dxfId="9589" priority="16618">
      <formula>$I338=0</formula>
    </cfRule>
  </conditionalFormatting>
  <conditionalFormatting sqref="O338:P338">
    <cfRule type="cellIs" dxfId="9588" priority="16616" operator="lessThan">
      <formula>0</formula>
    </cfRule>
    <cfRule type="cellIs" dxfId="9587" priority="16617" operator="lessThan">
      <formula>0</formula>
    </cfRule>
  </conditionalFormatting>
  <conditionalFormatting sqref="R338:T338">
    <cfRule type="expression" dxfId="9586" priority="16615">
      <formula>$I338=0</formula>
    </cfRule>
  </conditionalFormatting>
  <conditionalFormatting sqref="S338:T338">
    <cfRule type="cellIs" dxfId="9585" priority="16613" operator="lessThan">
      <formula>0</formula>
    </cfRule>
    <cfRule type="cellIs" dxfId="9584" priority="16614" operator="lessThan">
      <formula>0</formula>
    </cfRule>
  </conditionalFormatting>
  <conditionalFormatting sqref="C340:E340">
    <cfRule type="expression" dxfId="9583" priority="16609">
      <formula>$I340=0</formula>
    </cfRule>
  </conditionalFormatting>
  <conditionalFormatting sqref="D340:E340">
    <cfRule type="cellIs" dxfId="9582" priority="16607" operator="lessThan">
      <formula>0</formula>
    </cfRule>
    <cfRule type="cellIs" dxfId="9581" priority="16608" operator="lessThan">
      <formula>0</formula>
    </cfRule>
  </conditionalFormatting>
  <conditionalFormatting sqref="G340:H340">
    <cfRule type="cellIs" dxfId="9580" priority="16604" operator="lessThan">
      <formula>0</formula>
    </cfRule>
    <cfRule type="cellIs" dxfId="9579" priority="16605" operator="lessThan">
      <formula>0</formula>
    </cfRule>
  </conditionalFormatting>
  <conditionalFormatting sqref="J340">
    <cfRule type="expression" dxfId="9578" priority="16603">
      <formula>$I340=0</formula>
    </cfRule>
  </conditionalFormatting>
  <conditionalFormatting sqref="N340:P340">
    <cfRule type="expression" dxfId="9577" priority="16597">
      <formula>$I340=0</formula>
    </cfRule>
  </conditionalFormatting>
  <conditionalFormatting sqref="O340:P340">
    <cfRule type="cellIs" dxfId="9576" priority="16595" operator="lessThan">
      <formula>0</formula>
    </cfRule>
    <cfRule type="cellIs" dxfId="9575" priority="16596" operator="lessThan">
      <formula>0</formula>
    </cfRule>
  </conditionalFormatting>
  <conditionalFormatting sqref="R340:T340">
    <cfRule type="expression" dxfId="9574" priority="16594">
      <formula>$I340=0</formula>
    </cfRule>
  </conditionalFormatting>
  <conditionalFormatting sqref="S340:T340">
    <cfRule type="cellIs" dxfId="9573" priority="16592" operator="lessThan">
      <formula>0</formula>
    </cfRule>
    <cfRule type="cellIs" dxfId="9572" priority="16593" operator="lessThan">
      <formula>0</formula>
    </cfRule>
  </conditionalFormatting>
  <conditionalFormatting sqref="C342:E342">
    <cfRule type="expression" dxfId="9571" priority="16588">
      <formula>$I342=0</formula>
    </cfRule>
  </conditionalFormatting>
  <conditionalFormatting sqref="D342:E342">
    <cfRule type="cellIs" dxfId="9570" priority="16586" operator="lessThan">
      <formula>0</formula>
    </cfRule>
    <cfRule type="cellIs" dxfId="9569" priority="16587" operator="lessThan">
      <formula>0</formula>
    </cfRule>
  </conditionalFormatting>
  <conditionalFormatting sqref="G342:H342">
    <cfRule type="cellIs" dxfId="9568" priority="16583" operator="lessThan">
      <formula>0</formula>
    </cfRule>
    <cfRule type="cellIs" dxfId="9567" priority="16584" operator="lessThan">
      <formula>0</formula>
    </cfRule>
  </conditionalFormatting>
  <conditionalFormatting sqref="J342">
    <cfRule type="expression" dxfId="9566" priority="16582">
      <formula>$I342=0</formula>
    </cfRule>
  </conditionalFormatting>
  <conditionalFormatting sqref="N342:P342">
    <cfRule type="expression" dxfId="9565" priority="16576">
      <formula>$I342=0</formula>
    </cfRule>
  </conditionalFormatting>
  <conditionalFormatting sqref="O342:P342">
    <cfRule type="cellIs" dxfId="9564" priority="16574" operator="lessThan">
      <formula>0</formula>
    </cfRule>
    <cfRule type="cellIs" dxfId="9563" priority="16575" operator="lessThan">
      <formula>0</formula>
    </cfRule>
  </conditionalFormatting>
  <conditionalFormatting sqref="R342:T342">
    <cfRule type="expression" dxfId="9562" priority="16573">
      <formula>$I342=0</formula>
    </cfRule>
  </conditionalFormatting>
  <conditionalFormatting sqref="S342:T342">
    <cfRule type="cellIs" dxfId="9561" priority="16571" operator="lessThan">
      <formula>0</formula>
    </cfRule>
    <cfRule type="cellIs" dxfId="9560" priority="16572" operator="lessThan">
      <formula>0</formula>
    </cfRule>
  </conditionalFormatting>
  <conditionalFormatting sqref="C344:E344">
    <cfRule type="expression" dxfId="9559" priority="16567">
      <formula>$I344=0</formula>
    </cfRule>
  </conditionalFormatting>
  <conditionalFormatting sqref="D344:E344">
    <cfRule type="cellIs" dxfId="9558" priority="16565" operator="lessThan">
      <formula>0</formula>
    </cfRule>
    <cfRule type="cellIs" dxfId="9557" priority="16566" operator="lessThan">
      <formula>0</formula>
    </cfRule>
  </conditionalFormatting>
  <conditionalFormatting sqref="G344:H344">
    <cfRule type="cellIs" dxfId="9556" priority="16562" operator="lessThan">
      <formula>0</formula>
    </cfRule>
    <cfRule type="cellIs" dxfId="9555" priority="16563" operator="lessThan">
      <formula>0</formula>
    </cfRule>
  </conditionalFormatting>
  <conditionalFormatting sqref="J344">
    <cfRule type="expression" dxfId="9554" priority="16561">
      <formula>$I344=0</formula>
    </cfRule>
  </conditionalFormatting>
  <conditionalFormatting sqref="N344:P344">
    <cfRule type="expression" dxfId="9553" priority="16555">
      <formula>$I344=0</formula>
    </cfRule>
  </conditionalFormatting>
  <conditionalFormatting sqref="O344:P344">
    <cfRule type="cellIs" dxfId="9552" priority="16553" operator="lessThan">
      <formula>0</formula>
    </cfRule>
    <cfRule type="cellIs" dxfId="9551" priority="16554" operator="lessThan">
      <formula>0</formula>
    </cfRule>
  </conditionalFormatting>
  <conditionalFormatting sqref="R344:T344">
    <cfRule type="expression" dxfId="9550" priority="16552">
      <formula>$I344=0</formula>
    </cfRule>
  </conditionalFormatting>
  <conditionalFormatting sqref="S344:T344">
    <cfRule type="cellIs" dxfId="9549" priority="16550" operator="lessThan">
      <formula>0</formula>
    </cfRule>
    <cfRule type="cellIs" dxfId="9548" priority="16551" operator="lessThan">
      <formula>0</formula>
    </cfRule>
  </conditionalFormatting>
  <conditionalFormatting sqref="C346:E346">
    <cfRule type="expression" dxfId="9547" priority="16546">
      <formula>$I346=0</formula>
    </cfRule>
  </conditionalFormatting>
  <conditionalFormatting sqref="D346:E346">
    <cfRule type="cellIs" dxfId="9546" priority="16544" operator="lessThan">
      <formula>0</formula>
    </cfRule>
    <cfRule type="cellIs" dxfId="9545" priority="16545" operator="lessThan">
      <formula>0</formula>
    </cfRule>
  </conditionalFormatting>
  <conditionalFormatting sqref="G346:H346">
    <cfRule type="cellIs" dxfId="9544" priority="16541" operator="lessThan">
      <formula>0</formula>
    </cfRule>
    <cfRule type="cellIs" dxfId="9543" priority="16542" operator="lessThan">
      <formula>0</formula>
    </cfRule>
  </conditionalFormatting>
  <conditionalFormatting sqref="J346">
    <cfRule type="expression" dxfId="9542" priority="16540">
      <formula>$I346=0</formula>
    </cfRule>
  </conditionalFormatting>
  <conditionalFormatting sqref="N346:P346">
    <cfRule type="expression" dxfId="9541" priority="16534">
      <formula>$I346=0</formula>
    </cfRule>
  </conditionalFormatting>
  <conditionalFormatting sqref="O346:P346">
    <cfRule type="cellIs" dxfId="9540" priority="16532" operator="lessThan">
      <formula>0</formula>
    </cfRule>
    <cfRule type="cellIs" dxfId="9539" priority="16533" operator="lessThan">
      <formula>0</formula>
    </cfRule>
  </conditionalFormatting>
  <conditionalFormatting sqref="R346:T346">
    <cfRule type="expression" dxfId="9538" priority="16531">
      <formula>$I346=0</formula>
    </cfRule>
  </conditionalFormatting>
  <conditionalFormatting sqref="S346:T346">
    <cfRule type="cellIs" dxfId="9537" priority="16529" operator="lessThan">
      <formula>0</formula>
    </cfRule>
    <cfRule type="cellIs" dxfId="9536" priority="16530" operator="lessThan">
      <formula>0</formula>
    </cfRule>
  </conditionalFormatting>
  <conditionalFormatting sqref="C348:E348">
    <cfRule type="expression" dxfId="9535" priority="16525">
      <formula>$I348=0</formula>
    </cfRule>
  </conditionalFormatting>
  <conditionalFormatting sqref="D348:E348">
    <cfRule type="cellIs" dxfId="9534" priority="16523" operator="lessThan">
      <formula>0</formula>
    </cfRule>
    <cfRule type="cellIs" dxfId="9533" priority="16524" operator="lessThan">
      <formula>0</formula>
    </cfRule>
  </conditionalFormatting>
  <conditionalFormatting sqref="G348:H348">
    <cfRule type="cellIs" dxfId="9532" priority="16520" operator="lessThan">
      <formula>0</formula>
    </cfRule>
    <cfRule type="cellIs" dxfId="9531" priority="16521" operator="lessThan">
      <formula>0</formula>
    </cfRule>
  </conditionalFormatting>
  <conditionalFormatting sqref="J348">
    <cfRule type="expression" dxfId="9530" priority="16519">
      <formula>$I348=0</formula>
    </cfRule>
  </conditionalFormatting>
  <conditionalFormatting sqref="N348:P348">
    <cfRule type="expression" dxfId="9529" priority="16513">
      <formula>$I348=0</formula>
    </cfRule>
  </conditionalFormatting>
  <conditionalFormatting sqref="O348:P348">
    <cfRule type="cellIs" dxfId="9528" priority="16511" operator="lessThan">
      <formula>0</formula>
    </cfRule>
    <cfRule type="cellIs" dxfId="9527" priority="16512" operator="lessThan">
      <formula>0</formula>
    </cfRule>
  </conditionalFormatting>
  <conditionalFormatting sqref="R348:T348">
    <cfRule type="expression" dxfId="9526" priority="16510">
      <formula>$I348=0</formula>
    </cfRule>
  </conditionalFormatting>
  <conditionalFormatting sqref="S348:T348">
    <cfRule type="cellIs" dxfId="9525" priority="16508" operator="lessThan">
      <formula>0</formula>
    </cfRule>
    <cfRule type="cellIs" dxfId="9524" priority="16509" operator="lessThan">
      <formula>0</formula>
    </cfRule>
  </conditionalFormatting>
  <conditionalFormatting sqref="C350:E350">
    <cfRule type="expression" dxfId="9523" priority="16504">
      <formula>$I350=0</formula>
    </cfRule>
  </conditionalFormatting>
  <conditionalFormatting sqref="D350:E350">
    <cfRule type="cellIs" dxfId="9522" priority="16502" operator="lessThan">
      <formula>0</formula>
    </cfRule>
    <cfRule type="cellIs" dxfId="9521" priority="16503" operator="lessThan">
      <formula>0</formula>
    </cfRule>
  </conditionalFormatting>
  <conditionalFormatting sqref="G350:H350">
    <cfRule type="cellIs" dxfId="9520" priority="16499" operator="lessThan">
      <formula>0</formula>
    </cfRule>
    <cfRule type="cellIs" dxfId="9519" priority="16500" operator="lessThan">
      <formula>0</formula>
    </cfRule>
  </conditionalFormatting>
  <conditionalFormatting sqref="J350">
    <cfRule type="expression" dxfId="9518" priority="16498">
      <formula>$I350=0</formula>
    </cfRule>
  </conditionalFormatting>
  <conditionalFormatting sqref="N350:P350">
    <cfRule type="expression" dxfId="9517" priority="16492">
      <formula>$I350=0</formula>
    </cfRule>
  </conditionalFormatting>
  <conditionalFormatting sqref="O350:P350">
    <cfRule type="cellIs" dxfId="9516" priority="16490" operator="lessThan">
      <formula>0</formula>
    </cfRule>
    <cfRule type="cellIs" dxfId="9515" priority="16491" operator="lessThan">
      <formula>0</formula>
    </cfRule>
  </conditionalFormatting>
  <conditionalFormatting sqref="R350:T350">
    <cfRule type="expression" dxfId="9514" priority="16489">
      <formula>$I350=0</formula>
    </cfRule>
  </conditionalFormatting>
  <conditionalFormatting sqref="S350:T350">
    <cfRule type="cellIs" dxfId="9513" priority="16487" operator="lessThan">
      <formula>0</formula>
    </cfRule>
    <cfRule type="cellIs" dxfId="9512" priority="16488" operator="lessThan">
      <formula>0</formula>
    </cfRule>
  </conditionalFormatting>
  <conditionalFormatting sqref="C352:E352">
    <cfRule type="expression" dxfId="9511" priority="16483">
      <formula>$I352=0</formula>
    </cfRule>
  </conditionalFormatting>
  <conditionalFormatting sqref="D352:E352">
    <cfRule type="cellIs" dxfId="9510" priority="16481" operator="lessThan">
      <formula>0</formula>
    </cfRule>
    <cfRule type="cellIs" dxfId="9509" priority="16482" operator="lessThan">
      <formula>0</formula>
    </cfRule>
  </conditionalFormatting>
  <conditionalFormatting sqref="G352:H352">
    <cfRule type="cellIs" dxfId="9508" priority="16478" operator="lessThan">
      <formula>0</formula>
    </cfRule>
    <cfRule type="cellIs" dxfId="9507" priority="16479" operator="lessThan">
      <formula>0</formula>
    </cfRule>
  </conditionalFormatting>
  <conditionalFormatting sqref="J352">
    <cfRule type="expression" dxfId="9506" priority="16477">
      <formula>$I352=0</formula>
    </cfRule>
  </conditionalFormatting>
  <conditionalFormatting sqref="N352:P352">
    <cfRule type="expression" dxfId="9505" priority="16471">
      <formula>$I352=0</formula>
    </cfRule>
  </conditionalFormatting>
  <conditionalFormatting sqref="O352:P352">
    <cfRule type="cellIs" dxfId="9504" priority="16469" operator="lessThan">
      <formula>0</formula>
    </cfRule>
    <cfRule type="cellIs" dxfId="9503" priority="16470" operator="lessThan">
      <formula>0</formula>
    </cfRule>
  </conditionalFormatting>
  <conditionalFormatting sqref="R352:T352">
    <cfRule type="expression" dxfId="9502" priority="16468">
      <formula>$I352=0</formula>
    </cfRule>
  </conditionalFormatting>
  <conditionalFormatting sqref="S352:T352">
    <cfRule type="cellIs" dxfId="9501" priority="16466" operator="lessThan">
      <formula>0</formula>
    </cfRule>
    <cfRule type="cellIs" dxfId="9500" priority="16467" operator="lessThan">
      <formula>0</formula>
    </cfRule>
  </conditionalFormatting>
  <conditionalFormatting sqref="C354:E354">
    <cfRule type="expression" dxfId="9499" priority="16462">
      <formula>$I354=0</formula>
    </cfRule>
  </conditionalFormatting>
  <conditionalFormatting sqref="D354:E354">
    <cfRule type="cellIs" dxfId="9498" priority="16460" operator="lessThan">
      <formula>0</formula>
    </cfRule>
    <cfRule type="cellIs" dxfId="9497" priority="16461" operator="lessThan">
      <formula>0</formula>
    </cfRule>
  </conditionalFormatting>
  <conditionalFormatting sqref="G354:H354">
    <cfRule type="cellIs" dxfId="9496" priority="16457" operator="lessThan">
      <formula>0</formula>
    </cfRule>
    <cfRule type="cellIs" dxfId="9495" priority="16458" operator="lessThan">
      <formula>0</formula>
    </cfRule>
  </conditionalFormatting>
  <conditionalFormatting sqref="J354">
    <cfRule type="expression" dxfId="9494" priority="16456">
      <formula>$I354=0</formula>
    </cfRule>
  </conditionalFormatting>
  <conditionalFormatting sqref="N354:P354">
    <cfRule type="expression" dxfId="9493" priority="16450">
      <formula>$I354=0</formula>
    </cfRule>
  </conditionalFormatting>
  <conditionalFormatting sqref="O354:P354">
    <cfRule type="cellIs" dxfId="9492" priority="16448" operator="lessThan">
      <formula>0</formula>
    </cfRule>
    <cfRule type="cellIs" dxfId="9491" priority="16449" operator="lessThan">
      <formula>0</formula>
    </cfRule>
  </conditionalFormatting>
  <conditionalFormatting sqref="R354:T354">
    <cfRule type="expression" dxfId="9490" priority="16447">
      <formula>$I354=0</formula>
    </cfRule>
  </conditionalFormatting>
  <conditionalFormatting sqref="S354:T354">
    <cfRule type="cellIs" dxfId="9489" priority="16445" operator="lessThan">
      <formula>0</formula>
    </cfRule>
    <cfRule type="cellIs" dxfId="9488" priority="16446" operator="lessThan">
      <formula>0</formula>
    </cfRule>
  </conditionalFormatting>
  <conditionalFormatting sqref="C356:E356">
    <cfRule type="expression" dxfId="9487" priority="16441">
      <formula>$I356=0</formula>
    </cfRule>
  </conditionalFormatting>
  <conditionalFormatting sqref="D356:E356">
    <cfRule type="cellIs" dxfId="9486" priority="16439" operator="lessThan">
      <formula>0</formula>
    </cfRule>
    <cfRule type="cellIs" dxfId="9485" priority="16440" operator="lessThan">
      <formula>0</formula>
    </cfRule>
  </conditionalFormatting>
  <conditionalFormatting sqref="G356:H356">
    <cfRule type="cellIs" dxfId="9484" priority="16436" operator="lessThan">
      <formula>0</formula>
    </cfRule>
    <cfRule type="cellIs" dxfId="9483" priority="16437" operator="lessThan">
      <formula>0</formula>
    </cfRule>
  </conditionalFormatting>
  <conditionalFormatting sqref="J356">
    <cfRule type="expression" dxfId="9482" priority="16435">
      <formula>$I356=0</formula>
    </cfRule>
  </conditionalFormatting>
  <conditionalFormatting sqref="N356:P356">
    <cfRule type="expression" dxfId="9481" priority="16429">
      <formula>$I356=0</formula>
    </cfRule>
  </conditionalFormatting>
  <conditionalFormatting sqref="O356:P356">
    <cfRule type="cellIs" dxfId="9480" priority="16427" operator="lessThan">
      <formula>0</formula>
    </cfRule>
    <cfRule type="cellIs" dxfId="9479" priority="16428" operator="lessThan">
      <formula>0</formula>
    </cfRule>
  </conditionalFormatting>
  <conditionalFormatting sqref="R356:T356">
    <cfRule type="expression" dxfId="9478" priority="16426">
      <formula>$I356=0</formula>
    </cfRule>
  </conditionalFormatting>
  <conditionalFormatting sqref="S356:T356">
    <cfRule type="cellIs" dxfId="9477" priority="16424" operator="lessThan">
      <formula>0</formula>
    </cfRule>
    <cfRule type="cellIs" dxfId="9476" priority="16425" operator="lessThan">
      <formula>0</formula>
    </cfRule>
  </conditionalFormatting>
  <conditionalFormatting sqref="C358:E358">
    <cfRule type="expression" dxfId="9475" priority="16420">
      <formula>$I358=0</formula>
    </cfRule>
  </conditionalFormatting>
  <conditionalFormatting sqref="D358:E358">
    <cfRule type="cellIs" dxfId="9474" priority="16418" operator="lessThan">
      <formula>0</formula>
    </cfRule>
    <cfRule type="cellIs" dxfId="9473" priority="16419" operator="lessThan">
      <formula>0</formula>
    </cfRule>
  </conditionalFormatting>
  <conditionalFormatting sqref="G358:H358">
    <cfRule type="cellIs" dxfId="9472" priority="16415" operator="lessThan">
      <formula>0</formula>
    </cfRule>
    <cfRule type="cellIs" dxfId="9471" priority="16416" operator="lessThan">
      <formula>0</formula>
    </cfRule>
  </conditionalFormatting>
  <conditionalFormatting sqref="J358">
    <cfRule type="expression" dxfId="9470" priority="16414">
      <formula>$I358=0</formula>
    </cfRule>
  </conditionalFormatting>
  <conditionalFormatting sqref="N358:P358">
    <cfRule type="expression" dxfId="9469" priority="16408">
      <formula>$I358=0</formula>
    </cfRule>
  </conditionalFormatting>
  <conditionalFormatting sqref="O358:P358">
    <cfRule type="cellIs" dxfId="9468" priority="16406" operator="lessThan">
      <formula>0</formula>
    </cfRule>
    <cfRule type="cellIs" dxfId="9467" priority="16407" operator="lessThan">
      <formula>0</formula>
    </cfRule>
  </conditionalFormatting>
  <conditionalFormatting sqref="R358:T358">
    <cfRule type="expression" dxfId="9466" priority="16405">
      <formula>$I358=0</formula>
    </cfRule>
  </conditionalFormatting>
  <conditionalFormatting sqref="S358:T358">
    <cfRule type="cellIs" dxfId="9465" priority="16403" operator="lessThan">
      <formula>0</formula>
    </cfRule>
    <cfRule type="cellIs" dxfId="9464" priority="16404" operator="lessThan">
      <formula>0</formula>
    </cfRule>
  </conditionalFormatting>
  <conditionalFormatting sqref="C360:E360">
    <cfRule type="expression" dxfId="9463" priority="16399">
      <formula>$I360=0</formula>
    </cfRule>
  </conditionalFormatting>
  <conditionalFormatting sqref="D360:E360">
    <cfRule type="cellIs" dxfId="9462" priority="16397" operator="lessThan">
      <formula>0</formula>
    </cfRule>
    <cfRule type="cellIs" dxfId="9461" priority="16398" operator="lessThan">
      <formula>0</formula>
    </cfRule>
  </conditionalFormatting>
  <conditionalFormatting sqref="G360:H360">
    <cfRule type="cellIs" dxfId="9460" priority="16394" operator="lessThan">
      <formula>0</formula>
    </cfRule>
    <cfRule type="cellIs" dxfId="9459" priority="16395" operator="lessThan">
      <formula>0</formula>
    </cfRule>
  </conditionalFormatting>
  <conditionalFormatting sqref="J360">
    <cfRule type="expression" dxfId="9458" priority="16393">
      <formula>$I360=0</formula>
    </cfRule>
  </conditionalFormatting>
  <conditionalFormatting sqref="N360:P360">
    <cfRule type="expression" dxfId="9457" priority="16387">
      <formula>$I360=0</formula>
    </cfRule>
  </conditionalFormatting>
  <conditionalFormatting sqref="O360:P360">
    <cfRule type="cellIs" dxfId="9456" priority="16385" operator="lessThan">
      <formula>0</formula>
    </cfRule>
    <cfRule type="cellIs" dxfId="9455" priority="16386" operator="lessThan">
      <formula>0</formula>
    </cfRule>
  </conditionalFormatting>
  <conditionalFormatting sqref="R360:T360">
    <cfRule type="expression" dxfId="9454" priority="16384">
      <formula>$I360=0</formula>
    </cfRule>
  </conditionalFormatting>
  <conditionalFormatting sqref="S360:T360">
    <cfRule type="cellIs" dxfId="9453" priority="16382" operator="lessThan">
      <formula>0</formula>
    </cfRule>
    <cfRule type="cellIs" dxfId="9452" priority="16383" operator="lessThan">
      <formula>0</formula>
    </cfRule>
  </conditionalFormatting>
  <conditionalFormatting sqref="C362:E362">
    <cfRule type="expression" dxfId="9451" priority="16378">
      <formula>$I362=0</formula>
    </cfRule>
  </conditionalFormatting>
  <conditionalFormatting sqref="D362:E362">
    <cfRule type="cellIs" dxfId="9450" priority="16376" operator="lessThan">
      <formula>0</formula>
    </cfRule>
    <cfRule type="cellIs" dxfId="9449" priority="16377" operator="lessThan">
      <formula>0</formula>
    </cfRule>
  </conditionalFormatting>
  <conditionalFormatting sqref="G362:H362">
    <cfRule type="cellIs" dxfId="9448" priority="16373" operator="lessThan">
      <formula>0</formula>
    </cfRule>
    <cfRule type="cellIs" dxfId="9447" priority="16374" operator="lessThan">
      <formula>0</formula>
    </cfRule>
  </conditionalFormatting>
  <conditionalFormatting sqref="J362">
    <cfRule type="expression" dxfId="9446" priority="16372">
      <formula>$I362=0</formula>
    </cfRule>
  </conditionalFormatting>
  <conditionalFormatting sqref="N362:P362">
    <cfRule type="expression" dxfId="9445" priority="16366">
      <formula>$I362=0</formula>
    </cfRule>
  </conditionalFormatting>
  <conditionalFormatting sqref="O362:P362">
    <cfRule type="cellIs" dxfId="9444" priority="16364" operator="lessThan">
      <formula>0</formula>
    </cfRule>
    <cfRule type="cellIs" dxfId="9443" priority="16365" operator="lessThan">
      <formula>0</formula>
    </cfRule>
  </conditionalFormatting>
  <conditionalFormatting sqref="R362:T362">
    <cfRule type="expression" dxfId="9442" priority="16363">
      <formula>$I362=0</formula>
    </cfRule>
  </conditionalFormatting>
  <conditionalFormatting sqref="S362:T362">
    <cfRule type="cellIs" dxfId="9441" priority="16361" operator="lessThan">
      <formula>0</formula>
    </cfRule>
    <cfRule type="cellIs" dxfId="9440" priority="16362" operator="lessThan">
      <formula>0</formula>
    </cfRule>
  </conditionalFormatting>
  <conditionalFormatting sqref="C364:E364">
    <cfRule type="expression" dxfId="9439" priority="16357">
      <formula>$I364=0</formula>
    </cfRule>
  </conditionalFormatting>
  <conditionalFormatting sqref="D364:E364">
    <cfRule type="cellIs" dxfId="9438" priority="16355" operator="lessThan">
      <formula>0</formula>
    </cfRule>
    <cfRule type="cellIs" dxfId="9437" priority="16356" operator="lessThan">
      <formula>0</formula>
    </cfRule>
  </conditionalFormatting>
  <conditionalFormatting sqref="G364:H364">
    <cfRule type="cellIs" dxfId="9436" priority="16352" operator="lessThan">
      <formula>0</formula>
    </cfRule>
    <cfRule type="cellIs" dxfId="9435" priority="16353" operator="lessThan">
      <formula>0</formula>
    </cfRule>
  </conditionalFormatting>
  <conditionalFormatting sqref="J364">
    <cfRule type="expression" dxfId="9434" priority="16351">
      <formula>$I364=0</formula>
    </cfRule>
  </conditionalFormatting>
  <conditionalFormatting sqref="N364:P364">
    <cfRule type="expression" dxfId="9433" priority="16345">
      <formula>$I364=0</formula>
    </cfRule>
  </conditionalFormatting>
  <conditionalFormatting sqref="O364:P364">
    <cfRule type="cellIs" dxfId="9432" priority="16343" operator="lessThan">
      <formula>0</formula>
    </cfRule>
    <cfRule type="cellIs" dxfId="9431" priority="16344" operator="lessThan">
      <formula>0</formula>
    </cfRule>
  </conditionalFormatting>
  <conditionalFormatting sqref="R364:T364">
    <cfRule type="expression" dxfId="9430" priority="16342">
      <formula>$I364=0</formula>
    </cfRule>
  </conditionalFormatting>
  <conditionalFormatting sqref="S364:T364">
    <cfRule type="cellIs" dxfId="9429" priority="16340" operator="lessThan">
      <formula>0</formula>
    </cfRule>
    <cfRule type="cellIs" dxfId="9428" priority="16341" operator="lessThan">
      <formula>0</formula>
    </cfRule>
  </conditionalFormatting>
  <conditionalFormatting sqref="C366:E366">
    <cfRule type="expression" dxfId="9427" priority="16336">
      <formula>$I366=0</formula>
    </cfRule>
  </conditionalFormatting>
  <conditionalFormatting sqref="D366:E366">
    <cfRule type="cellIs" dxfId="9426" priority="16334" operator="lessThan">
      <formula>0</formula>
    </cfRule>
    <cfRule type="cellIs" dxfId="9425" priority="16335" operator="lessThan">
      <formula>0</formula>
    </cfRule>
  </conditionalFormatting>
  <conditionalFormatting sqref="G366:H366">
    <cfRule type="cellIs" dxfId="9424" priority="16331" operator="lessThan">
      <formula>0</formula>
    </cfRule>
    <cfRule type="cellIs" dxfId="9423" priority="16332" operator="lessThan">
      <formula>0</formula>
    </cfRule>
  </conditionalFormatting>
  <conditionalFormatting sqref="J366">
    <cfRule type="expression" dxfId="9422" priority="16330">
      <formula>$I366=0</formula>
    </cfRule>
  </conditionalFormatting>
  <conditionalFormatting sqref="N366:P366">
    <cfRule type="expression" dxfId="9421" priority="16324">
      <formula>$I366=0</formula>
    </cfRule>
  </conditionalFormatting>
  <conditionalFormatting sqref="O366:P366">
    <cfRule type="cellIs" dxfId="9420" priority="16322" operator="lessThan">
      <formula>0</formula>
    </cfRule>
    <cfRule type="cellIs" dxfId="9419" priority="16323" operator="lessThan">
      <formula>0</formula>
    </cfRule>
  </conditionalFormatting>
  <conditionalFormatting sqref="R366:T366">
    <cfRule type="expression" dxfId="9418" priority="16321">
      <formula>$I366=0</formula>
    </cfRule>
  </conditionalFormatting>
  <conditionalFormatting sqref="S366:T366">
    <cfRule type="cellIs" dxfId="9417" priority="16319" operator="lessThan">
      <formula>0</formula>
    </cfRule>
    <cfRule type="cellIs" dxfId="9416" priority="16320" operator="lessThan">
      <formula>0</formula>
    </cfRule>
  </conditionalFormatting>
  <conditionalFormatting sqref="C368:E368">
    <cfRule type="expression" dxfId="9415" priority="16315">
      <formula>$I368=0</formula>
    </cfRule>
  </conditionalFormatting>
  <conditionalFormatting sqref="D368:E368">
    <cfRule type="cellIs" dxfId="9414" priority="16313" operator="lessThan">
      <formula>0</formula>
    </cfRule>
    <cfRule type="cellIs" dxfId="9413" priority="16314" operator="lessThan">
      <formula>0</formula>
    </cfRule>
  </conditionalFormatting>
  <conditionalFormatting sqref="G368:H368">
    <cfRule type="cellIs" dxfId="9412" priority="16310" operator="lessThan">
      <formula>0</formula>
    </cfRule>
    <cfRule type="cellIs" dxfId="9411" priority="16311" operator="lessThan">
      <formula>0</formula>
    </cfRule>
  </conditionalFormatting>
  <conditionalFormatting sqref="J368">
    <cfRule type="expression" dxfId="9410" priority="16309">
      <formula>$I368=0</formula>
    </cfRule>
  </conditionalFormatting>
  <conditionalFormatting sqref="N368:P368">
    <cfRule type="expression" dxfId="9409" priority="16303">
      <formula>$I368=0</formula>
    </cfRule>
  </conditionalFormatting>
  <conditionalFormatting sqref="O368:P368">
    <cfRule type="cellIs" dxfId="9408" priority="16301" operator="lessThan">
      <formula>0</formula>
    </cfRule>
    <cfRule type="cellIs" dxfId="9407" priority="16302" operator="lessThan">
      <formula>0</formula>
    </cfRule>
  </conditionalFormatting>
  <conditionalFormatting sqref="R368:T368">
    <cfRule type="expression" dxfId="9406" priority="16300">
      <formula>$I368=0</formula>
    </cfRule>
  </conditionalFormatting>
  <conditionalFormatting sqref="S368:T368">
    <cfRule type="cellIs" dxfId="9405" priority="16298" operator="lessThan">
      <formula>0</formula>
    </cfRule>
    <cfRule type="cellIs" dxfId="9404" priority="16299" operator="lessThan">
      <formula>0</formula>
    </cfRule>
  </conditionalFormatting>
  <conditionalFormatting sqref="C370:E370">
    <cfRule type="expression" dxfId="9403" priority="16294">
      <formula>$I370=0</formula>
    </cfRule>
  </conditionalFormatting>
  <conditionalFormatting sqref="D370:E370">
    <cfRule type="cellIs" dxfId="9402" priority="16292" operator="lessThan">
      <formula>0</formula>
    </cfRule>
    <cfRule type="cellIs" dxfId="9401" priority="16293" operator="lessThan">
      <formula>0</formula>
    </cfRule>
  </conditionalFormatting>
  <conditionalFormatting sqref="G370:H370">
    <cfRule type="cellIs" dxfId="9400" priority="16289" operator="lessThan">
      <formula>0</formula>
    </cfRule>
    <cfRule type="cellIs" dxfId="9399" priority="16290" operator="lessThan">
      <formula>0</formula>
    </cfRule>
  </conditionalFormatting>
  <conditionalFormatting sqref="J370">
    <cfRule type="expression" dxfId="9398" priority="16288">
      <formula>$I370=0</formula>
    </cfRule>
  </conditionalFormatting>
  <conditionalFormatting sqref="N370:P370">
    <cfRule type="expression" dxfId="9397" priority="16282">
      <formula>$I370=0</formula>
    </cfRule>
  </conditionalFormatting>
  <conditionalFormatting sqref="O370:P370">
    <cfRule type="cellIs" dxfId="9396" priority="16280" operator="lessThan">
      <formula>0</formula>
    </cfRule>
    <cfRule type="cellIs" dxfId="9395" priority="16281" operator="lessThan">
      <formula>0</formula>
    </cfRule>
  </conditionalFormatting>
  <conditionalFormatting sqref="R370:T370">
    <cfRule type="expression" dxfId="9394" priority="16279">
      <formula>$I370=0</formula>
    </cfRule>
  </conditionalFormatting>
  <conditionalFormatting sqref="S370:T370">
    <cfRule type="cellIs" dxfId="9393" priority="16277" operator="lessThan">
      <formula>0</formula>
    </cfRule>
    <cfRule type="cellIs" dxfId="9392" priority="16278" operator="lessThan">
      <formula>0</formula>
    </cfRule>
  </conditionalFormatting>
  <conditionalFormatting sqref="C372:E372">
    <cfRule type="expression" dxfId="9391" priority="16273">
      <formula>$I372=0</formula>
    </cfRule>
  </conditionalFormatting>
  <conditionalFormatting sqref="D372:E372">
    <cfRule type="cellIs" dxfId="9390" priority="16271" operator="lessThan">
      <formula>0</formula>
    </cfRule>
    <cfRule type="cellIs" dxfId="9389" priority="16272" operator="lessThan">
      <formula>0</formula>
    </cfRule>
  </conditionalFormatting>
  <conditionalFormatting sqref="G372:H372">
    <cfRule type="cellIs" dxfId="9388" priority="16268" operator="lessThan">
      <formula>0</formula>
    </cfRule>
    <cfRule type="cellIs" dxfId="9387" priority="16269" operator="lessThan">
      <formula>0</formula>
    </cfRule>
  </conditionalFormatting>
  <conditionalFormatting sqref="J372">
    <cfRule type="expression" dxfId="9386" priority="16267">
      <formula>$I372=0</formula>
    </cfRule>
  </conditionalFormatting>
  <conditionalFormatting sqref="N372:P372">
    <cfRule type="expression" dxfId="9385" priority="16261">
      <formula>$I372=0</formula>
    </cfRule>
  </conditionalFormatting>
  <conditionalFormatting sqref="O372:P372">
    <cfRule type="cellIs" dxfId="9384" priority="16259" operator="lessThan">
      <formula>0</formula>
    </cfRule>
    <cfRule type="cellIs" dxfId="9383" priority="16260" operator="lessThan">
      <formula>0</formula>
    </cfRule>
  </conditionalFormatting>
  <conditionalFormatting sqref="R372:T372">
    <cfRule type="expression" dxfId="9382" priority="16258">
      <formula>$I372=0</formula>
    </cfRule>
  </conditionalFormatting>
  <conditionalFormatting sqref="S372:T372">
    <cfRule type="cellIs" dxfId="9381" priority="16256" operator="lessThan">
      <formula>0</formula>
    </cfRule>
    <cfRule type="cellIs" dxfId="9380" priority="16257" operator="lessThan">
      <formula>0</formula>
    </cfRule>
  </conditionalFormatting>
  <conditionalFormatting sqref="C374:E374">
    <cfRule type="expression" dxfId="9379" priority="16252">
      <formula>$I374=0</formula>
    </cfRule>
  </conditionalFormatting>
  <conditionalFormatting sqref="D374:E374">
    <cfRule type="cellIs" dxfId="9378" priority="16250" operator="lessThan">
      <formula>0</formula>
    </cfRule>
    <cfRule type="cellIs" dxfId="9377" priority="16251" operator="lessThan">
      <formula>0</formula>
    </cfRule>
  </conditionalFormatting>
  <conditionalFormatting sqref="G374:H374">
    <cfRule type="cellIs" dxfId="9376" priority="16247" operator="lessThan">
      <formula>0</formula>
    </cfRule>
    <cfRule type="cellIs" dxfId="9375" priority="16248" operator="lessThan">
      <formula>0</formula>
    </cfRule>
  </conditionalFormatting>
  <conditionalFormatting sqref="J374">
    <cfRule type="expression" dxfId="9374" priority="16246">
      <formula>$I374=0</formula>
    </cfRule>
  </conditionalFormatting>
  <conditionalFormatting sqref="N374:P374">
    <cfRule type="expression" dxfId="9373" priority="16240">
      <formula>$I374=0</formula>
    </cfRule>
  </conditionalFormatting>
  <conditionalFormatting sqref="O374:P374">
    <cfRule type="cellIs" dxfId="9372" priority="16238" operator="lessThan">
      <formula>0</formula>
    </cfRule>
    <cfRule type="cellIs" dxfId="9371" priority="16239" operator="lessThan">
      <formula>0</formula>
    </cfRule>
  </conditionalFormatting>
  <conditionalFormatting sqref="R374:T374">
    <cfRule type="expression" dxfId="9370" priority="16237">
      <formula>$I374=0</formula>
    </cfRule>
  </conditionalFormatting>
  <conditionalFormatting sqref="S374:T374">
    <cfRule type="cellIs" dxfId="9369" priority="16235" operator="lessThan">
      <formula>0</formula>
    </cfRule>
    <cfRule type="cellIs" dxfId="9368" priority="16236" operator="lessThan">
      <formula>0</formula>
    </cfRule>
  </conditionalFormatting>
  <conditionalFormatting sqref="C376:E376">
    <cfRule type="expression" dxfId="9367" priority="16231">
      <formula>$I376=0</formula>
    </cfRule>
  </conditionalFormatting>
  <conditionalFormatting sqref="D376:E376">
    <cfRule type="cellIs" dxfId="9366" priority="16229" operator="lessThan">
      <formula>0</formula>
    </cfRule>
    <cfRule type="cellIs" dxfId="9365" priority="16230" operator="lessThan">
      <formula>0</formula>
    </cfRule>
  </conditionalFormatting>
  <conditionalFormatting sqref="G376:H376">
    <cfRule type="cellIs" dxfId="9364" priority="16226" operator="lessThan">
      <formula>0</formula>
    </cfRule>
    <cfRule type="cellIs" dxfId="9363" priority="16227" operator="lessThan">
      <formula>0</formula>
    </cfRule>
  </conditionalFormatting>
  <conditionalFormatting sqref="J376">
    <cfRule type="expression" dxfId="9362" priority="16225">
      <formula>$I376=0</formula>
    </cfRule>
  </conditionalFormatting>
  <conditionalFormatting sqref="N376:P376">
    <cfRule type="expression" dxfId="9361" priority="16219">
      <formula>$I376=0</formula>
    </cfRule>
  </conditionalFormatting>
  <conditionalFormatting sqref="O376:P376">
    <cfRule type="cellIs" dxfId="9360" priority="16217" operator="lessThan">
      <formula>0</formula>
    </cfRule>
    <cfRule type="cellIs" dxfId="9359" priority="16218" operator="lessThan">
      <formula>0</formula>
    </cfRule>
  </conditionalFormatting>
  <conditionalFormatting sqref="R376:T376">
    <cfRule type="expression" dxfId="9358" priority="16216">
      <formula>$I376=0</formula>
    </cfRule>
  </conditionalFormatting>
  <conditionalFormatting sqref="S376:T376">
    <cfRule type="cellIs" dxfId="9357" priority="16214" operator="lessThan">
      <formula>0</formula>
    </cfRule>
    <cfRule type="cellIs" dxfId="9356" priority="16215" operator="lessThan">
      <formula>0</formula>
    </cfRule>
  </conditionalFormatting>
  <conditionalFormatting sqref="C378:E378">
    <cfRule type="expression" dxfId="9355" priority="16210">
      <formula>$I378=0</formula>
    </cfRule>
  </conditionalFormatting>
  <conditionalFormatting sqref="D378:E378">
    <cfRule type="cellIs" dxfId="9354" priority="16208" operator="lessThan">
      <formula>0</formula>
    </cfRule>
    <cfRule type="cellIs" dxfId="9353" priority="16209" operator="lessThan">
      <formula>0</formula>
    </cfRule>
  </conditionalFormatting>
  <conditionalFormatting sqref="G378:H378">
    <cfRule type="cellIs" dxfId="9352" priority="16205" operator="lessThan">
      <formula>0</formula>
    </cfRule>
    <cfRule type="cellIs" dxfId="9351" priority="16206" operator="lessThan">
      <formula>0</formula>
    </cfRule>
  </conditionalFormatting>
  <conditionalFormatting sqref="J378">
    <cfRule type="expression" dxfId="9350" priority="16204">
      <formula>$I378=0</formula>
    </cfRule>
  </conditionalFormatting>
  <conditionalFormatting sqref="N378:P378">
    <cfRule type="expression" dxfId="9349" priority="16198">
      <formula>$I378=0</formula>
    </cfRule>
  </conditionalFormatting>
  <conditionalFormatting sqref="O378:P378">
    <cfRule type="cellIs" dxfId="9348" priority="16196" operator="lessThan">
      <formula>0</formula>
    </cfRule>
    <cfRule type="cellIs" dxfId="9347" priority="16197" operator="lessThan">
      <formula>0</formula>
    </cfRule>
  </conditionalFormatting>
  <conditionalFormatting sqref="R378:T378">
    <cfRule type="expression" dxfId="9346" priority="16195">
      <formula>$I378=0</formula>
    </cfRule>
  </conditionalFormatting>
  <conditionalFormatting sqref="S378:T378">
    <cfRule type="cellIs" dxfId="9345" priority="16193" operator="lessThan">
      <formula>0</formula>
    </cfRule>
    <cfRule type="cellIs" dxfId="9344" priority="16194" operator="lessThan">
      <formula>0</formula>
    </cfRule>
  </conditionalFormatting>
  <conditionalFormatting sqref="C380:E380">
    <cfRule type="expression" dxfId="9343" priority="16189">
      <formula>$I380=0</formula>
    </cfRule>
  </conditionalFormatting>
  <conditionalFormatting sqref="D380:E380">
    <cfRule type="cellIs" dxfId="9342" priority="16187" operator="lessThan">
      <formula>0</formula>
    </cfRule>
    <cfRule type="cellIs" dxfId="9341" priority="16188" operator="lessThan">
      <formula>0</formula>
    </cfRule>
  </conditionalFormatting>
  <conditionalFormatting sqref="G380:H380">
    <cfRule type="cellIs" dxfId="9340" priority="16184" operator="lessThan">
      <formula>0</formula>
    </cfRule>
    <cfRule type="cellIs" dxfId="9339" priority="16185" operator="lessThan">
      <formula>0</formula>
    </cfRule>
  </conditionalFormatting>
  <conditionalFormatting sqref="J380">
    <cfRule type="expression" dxfId="9338" priority="16183">
      <formula>$I380=0</formula>
    </cfRule>
  </conditionalFormatting>
  <conditionalFormatting sqref="N380:P380">
    <cfRule type="expression" dxfId="9337" priority="16177">
      <formula>$I380=0</formula>
    </cfRule>
  </conditionalFormatting>
  <conditionalFormatting sqref="O380:P380">
    <cfRule type="cellIs" dxfId="9336" priority="16175" operator="lessThan">
      <formula>0</formula>
    </cfRule>
    <cfRule type="cellIs" dxfId="9335" priority="16176" operator="lessThan">
      <formula>0</formula>
    </cfRule>
  </conditionalFormatting>
  <conditionalFormatting sqref="R380:T380">
    <cfRule type="expression" dxfId="9334" priority="16174">
      <formula>$I380=0</formula>
    </cfRule>
  </conditionalFormatting>
  <conditionalFormatting sqref="S380:T380">
    <cfRule type="cellIs" dxfId="9333" priority="16172" operator="lessThan">
      <formula>0</formula>
    </cfRule>
    <cfRule type="cellIs" dxfId="9332" priority="16173" operator="lessThan">
      <formula>0</formula>
    </cfRule>
  </conditionalFormatting>
  <conditionalFormatting sqref="C382:E382">
    <cfRule type="expression" dxfId="9331" priority="16168">
      <formula>$I382=0</formula>
    </cfRule>
  </conditionalFormatting>
  <conditionalFormatting sqref="D382:E382">
    <cfRule type="cellIs" dxfId="9330" priority="16166" operator="lessThan">
      <formula>0</formula>
    </cfRule>
    <cfRule type="cellIs" dxfId="9329" priority="16167" operator="lessThan">
      <formula>0</formula>
    </cfRule>
  </conditionalFormatting>
  <conditionalFormatting sqref="G382:H382">
    <cfRule type="cellIs" dxfId="9328" priority="16163" operator="lessThan">
      <formula>0</formula>
    </cfRule>
    <cfRule type="cellIs" dxfId="9327" priority="16164" operator="lessThan">
      <formula>0</formula>
    </cfRule>
  </conditionalFormatting>
  <conditionalFormatting sqref="J382">
    <cfRule type="expression" dxfId="9326" priority="16162">
      <formula>$I382=0</formula>
    </cfRule>
  </conditionalFormatting>
  <conditionalFormatting sqref="N382:P382">
    <cfRule type="expression" dxfId="9325" priority="16156">
      <formula>$I382=0</formula>
    </cfRule>
  </conditionalFormatting>
  <conditionalFormatting sqref="O382:P382">
    <cfRule type="cellIs" dxfId="9324" priority="16154" operator="lessThan">
      <formula>0</formula>
    </cfRule>
    <cfRule type="cellIs" dxfId="9323" priority="16155" operator="lessThan">
      <formula>0</formula>
    </cfRule>
  </conditionalFormatting>
  <conditionalFormatting sqref="R382:T382">
    <cfRule type="expression" dxfId="9322" priority="16153">
      <formula>$I382=0</formula>
    </cfRule>
  </conditionalFormatting>
  <conditionalFormatting sqref="S382:T382">
    <cfRule type="cellIs" dxfId="9321" priority="16151" operator="lessThan">
      <formula>0</formula>
    </cfRule>
    <cfRule type="cellIs" dxfId="9320" priority="16152" operator="lessThan">
      <formula>0</formula>
    </cfRule>
  </conditionalFormatting>
  <conditionalFormatting sqref="C384:E384">
    <cfRule type="expression" dxfId="9319" priority="16147">
      <formula>$I384=0</formula>
    </cfRule>
  </conditionalFormatting>
  <conditionalFormatting sqref="D384:E384">
    <cfRule type="cellIs" dxfId="9318" priority="16145" operator="lessThan">
      <formula>0</formula>
    </cfRule>
    <cfRule type="cellIs" dxfId="9317" priority="16146" operator="lessThan">
      <formula>0</formula>
    </cfRule>
  </conditionalFormatting>
  <conditionalFormatting sqref="G384:H384">
    <cfRule type="cellIs" dxfId="9316" priority="16142" operator="lessThan">
      <formula>0</formula>
    </cfRule>
    <cfRule type="cellIs" dxfId="9315" priority="16143" operator="lessThan">
      <formula>0</formula>
    </cfRule>
  </conditionalFormatting>
  <conditionalFormatting sqref="J384">
    <cfRule type="expression" dxfId="9314" priority="16141">
      <formula>$I384=0</formula>
    </cfRule>
  </conditionalFormatting>
  <conditionalFormatting sqref="N384:P384">
    <cfRule type="expression" dxfId="9313" priority="16135">
      <formula>$I384=0</formula>
    </cfRule>
  </conditionalFormatting>
  <conditionalFormatting sqref="O384:P384">
    <cfRule type="cellIs" dxfId="9312" priority="16133" operator="lessThan">
      <formula>0</formula>
    </cfRule>
    <cfRule type="cellIs" dxfId="9311" priority="16134" operator="lessThan">
      <formula>0</formula>
    </cfRule>
  </conditionalFormatting>
  <conditionalFormatting sqref="R384:T384">
    <cfRule type="expression" dxfId="9310" priority="16132">
      <formula>$I384=0</formula>
    </cfRule>
  </conditionalFormatting>
  <conditionalFormatting sqref="S384:T384">
    <cfRule type="cellIs" dxfId="9309" priority="16130" operator="lessThan">
      <formula>0</formula>
    </cfRule>
    <cfRule type="cellIs" dxfId="9308" priority="16131" operator="lessThan">
      <formula>0</formula>
    </cfRule>
  </conditionalFormatting>
  <conditionalFormatting sqref="C386:E386">
    <cfRule type="expression" dxfId="9307" priority="16126">
      <formula>$I386=0</formula>
    </cfRule>
  </conditionalFormatting>
  <conditionalFormatting sqref="D386:E386">
    <cfRule type="cellIs" dxfId="9306" priority="16124" operator="lessThan">
      <formula>0</formula>
    </cfRule>
    <cfRule type="cellIs" dxfId="9305" priority="16125" operator="lessThan">
      <formula>0</formula>
    </cfRule>
  </conditionalFormatting>
  <conditionalFormatting sqref="G386:H386">
    <cfRule type="cellIs" dxfId="9304" priority="16121" operator="lessThan">
      <formula>0</formula>
    </cfRule>
    <cfRule type="cellIs" dxfId="9303" priority="16122" operator="lessThan">
      <formula>0</formula>
    </cfRule>
  </conditionalFormatting>
  <conditionalFormatting sqref="J386">
    <cfRule type="expression" dxfId="9302" priority="16120">
      <formula>$I386=0</formula>
    </cfRule>
  </conditionalFormatting>
  <conditionalFormatting sqref="N386:P386">
    <cfRule type="expression" dxfId="9301" priority="16114">
      <formula>$I386=0</formula>
    </cfRule>
  </conditionalFormatting>
  <conditionalFormatting sqref="O386:P386">
    <cfRule type="cellIs" dxfId="9300" priority="16112" operator="lessThan">
      <formula>0</formula>
    </cfRule>
    <cfRule type="cellIs" dxfId="9299" priority="16113" operator="lessThan">
      <formula>0</formula>
    </cfRule>
  </conditionalFormatting>
  <conditionalFormatting sqref="R386:T386">
    <cfRule type="expression" dxfId="9298" priority="16111">
      <formula>$I386=0</formula>
    </cfRule>
  </conditionalFormatting>
  <conditionalFormatting sqref="S386:T386">
    <cfRule type="cellIs" dxfId="9297" priority="16109" operator="lessThan">
      <formula>0</formula>
    </cfRule>
    <cfRule type="cellIs" dxfId="9296" priority="16110" operator="lessThan">
      <formula>0</formula>
    </cfRule>
  </conditionalFormatting>
  <conditionalFormatting sqref="C388:E388">
    <cfRule type="expression" dxfId="9295" priority="16105">
      <formula>$I388=0</formula>
    </cfRule>
  </conditionalFormatting>
  <conditionalFormatting sqref="D388:E388">
    <cfRule type="cellIs" dxfId="9294" priority="16103" operator="lessThan">
      <formula>0</formula>
    </cfRule>
    <cfRule type="cellIs" dxfId="9293" priority="16104" operator="lessThan">
      <formula>0</formula>
    </cfRule>
  </conditionalFormatting>
  <conditionalFormatting sqref="G388:H388">
    <cfRule type="cellIs" dxfId="9292" priority="16100" operator="lessThan">
      <formula>0</formula>
    </cfRule>
    <cfRule type="cellIs" dxfId="9291" priority="16101" operator="lessThan">
      <formula>0</formula>
    </cfRule>
  </conditionalFormatting>
  <conditionalFormatting sqref="J388">
    <cfRule type="expression" dxfId="9290" priority="16099">
      <formula>$I388=0</formula>
    </cfRule>
  </conditionalFormatting>
  <conditionalFormatting sqref="N388:P388">
    <cfRule type="expression" dxfId="9289" priority="16093">
      <formula>$I388=0</formula>
    </cfRule>
  </conditionalFormatting>
  <conditionalFormatting sqref="O388:P388">
    <cfRule type="cellIs" dxfId="9288" priority="16091" operator="lessThan">
      <formula>0</formula>
    </cfRule>
    <cfRule type="cellIs" dxfId="9287" priority="16092" operator="lessThan">
      <formula>0</formula>
    </cfRule>
  </conditionalFormatting>
  <conditionalFormatting sqref="R388:T388">
    <cfRule type="expression" dxfId="9286" priority="16090">
      <formula>$I388=0</formula>
    </cfRule>
  </conditionalFormatting>
  <conditionalFormatting sqref="S388:T388">
    <cfRule type="cellIs" dxfId="9285" priority="16088" operator="lessThan">
      <formula>0</formula>
    </cfRule>
    <cfRule type="cellIs" dxfId="9284" priority="16089" operator="lessThan">
      <formula>0</formula>
    </cfRule>
  </conditionalFormatting>
  <conditionalFormatting sqref="C390:E390">
    <cfRule type="expression" dxfId="9283" priority="16084">
      <formula>$I390=0</formula>
    </cfRule>
  </conditionalFormatting>
  <conditionalFormatting sqref="D390:E390">
    <cfRule type="cellIs" dxfId="9282" priority="16082" operator="lessThan">
      <formula>0</formula>
    </cfRule>
    <cfRule type="cellIs" dxfId="9281" priority="16083" operator="lessThan">
      <formula>0</formula>
    </cfRule>
  </conditionalFormatting>
  <conditionalFormatting sqref="G390:H390">
    <cfRule type="cellIs" dxfId="9280" priority="16079" operator="lessThan">
      <formula>0</formula>
    </cfRule>
    <cfRule type="cellIs" dxfId="9279" priority="16080" operator="lessThan">
      <formula>0</formula>
    </cfRule>
  </conditionalFormatting>
  <conditionalFormatting sqref="J390">
    <cfRule type="expression" dxfId="9278" priority="16078">
      <formula>$I390=0</formula>
    </cfRule>
  </conditionalFormatting>
  <conditionalFormatting sqref="N390:P390">
    <cfRule type="expression" dxfId="9277" priority="16072">
      <formula>$I390=0</formula>
    </cfRule>
  </conditionalFormatting>
  <conditionalFormatting sqref="O390:P390">
    <cfRule type="cellIs" dxfId="9276" priority="16070" operator="lessThan">
      <formula>0</formula>
    </cfRule>
    <cfRule type="cellIs" dxfId="9275" priority="16071" operator="lessThan">
      <formula>0</formula>
    </cfRule>
  </conditionalFormatting>
  <conditionalFormatting sqref="R390:T390">
    <cfRule type="expression" dxfId="9274" priority="16069">
      <formula>$I390=0</formula>
    </cfRule>
  </conditionalFormatting>
  <conditionalFormatting sqref="S390:T390">
    <cfRule type="cellIs" dxfId="9273" priority="16067" operator="lessThan">
      <formula>0</formula>
    </cfRule>
    <cfRule type="cellIs" dxfId="9272" priority="16068" operator="lessThan">
      <formula>0</formula>
    </cfRule>
  </conditionalFormatting>
  <conditionalFormatting sqref="C392:E392">
    <cfRule type="expression" dxfId="9271" priority="16063">
      <formula>$I392=0</formula>
    </cfRule>
  </conditionalFormatting>
  <conditionalFormatting sqref="D392:E392">
    <cfRule type="cellIs" dxfId="9270" priority="16061" operator="lessThan">
      <formula>0</formula>
    </cfRule>
    <cfRule type="cellIs" dxfId="9269" priority="16062" operator="lessThan">
      <formula>0</formula>
    </cfRule>
  </conditionalFormatting>
  <conditionalFormatting sqref="G392:H392">
    <cfRule type="cellIs" dxfId="9268" priority="16058" operator="lessThan">
      <formula>0</formula>
    </cfRule>
    <cfRule type="cellIs" dxfId="9267" priority="16059" operator="lessThan">
      <formula>0</formula>
    </cfRule>
  </conditionalFormatting>
  <conditionalFormatting sqref="J392">
    <cfRule type="expression" dxfId="9266" priority="16057">
      <formula>$I392=0</formula>
    </cfRule>
  </conditionalFormatting>
  <conditionalFormatting sqref="N392:P392">
    <cfRule type="expression" dxfId="9265" priority="16051">
      <formula>$I392=0</formula>
    </cfRule>
  </conditionalFormatting>
  <conditionalFormatting sqref="O392:P392">
    <cfRule type="cellIs" dxfId="9264" priority="16049" operator="lessThan">
      <formula>0</formula>
    </cfRule>
    <cfRule type="cellIs" dxfId="9263" priority="16050" operator="lessThan">
      <formula>0</formula>
    </cfRule>
  </conditionalFormatting>
  <conditionalFormatting sqref="R392:T392">
    <cfRule type="expression" dxfId="9262" priority="16048">
      <formula>$I392=0</formula>
    </cfRule>
  </conditionalFormatting>
  <conditionalFormatting sqref="S392:T392">
    <cfRule type="cellIs" dxfId="9261" priority="16046" operator="lessThan">
      <formula>0</formula>
    </cfRule>
    <cfRule type="cellIs" dxfId="9260" priority="16047" operator="lessThan">
      <formula>0</formula>
    </cfRule>
  </conditionalFormatting>
  <conditionalFormatting sqref="C394:E394">
    <cfRule type="expression" dxfId="9259" priority="16042">
      <formula>$I394=0</formula>
    </cfRule>
  </conditionalFormatting>
  <conditionalFormatting sqref="D394:E394">
    <cfRule type="cellIs" dxfId="9258" priority="16040" operator="lessThan">
      <formula>0</formula>
    </cfRule>
    <cfRule type="cellIs" dxfId="9257" priority="16041" operator="lessThan">
      <formula>0</formula>
    </cfRule>
  </conditionalFormatting>
  <conditionalFormatting sqref="G394:H394">
    <cfRule type="cellIs" dxfId="9256" priority="16037" operator="lessThan">
      <formula>0</formula>
    </cfRule>
    <cfRule type="cellIs" dxfId="9255" priority="16038" operator="lessThan">
      <formula>0</formula>
    </cfRule>
  </conditionalFormatting>
  <conditionalFormatting sqref="J394">
    <cfRule type="expression" dxfId="9254" priority="16036">
      <formula>$I394=0</formula>
    </cfRule>
  </conditionalFormatting>
  <conditionalFormatting sqref="N394:P394">
    <cfRule type="expression" dxfId="9253" priority="16030">
      <formula>$I394=0</formula>
    </cfRule>
  </conditionalFormatting>
  <conditionalFormatting sqref="O394:P394">
    <cfRule type="cellIs" dxfId="9252" priority="16028" operator="lessThan">
      <formula>0</formula>
    </cfRule>
    <cfRule type="cellIs" dxfId="9251" priority="16029" operator="lessThan">
      <formula>0</formula>
    </cfRule>
  </conditionalFormatting>
  <conditionalFormatting sqref="R394:T394">
    <cfRule type="expression" dxfId="9250" priority="16027">
      <formula>$I394=0</formula>
    </cfRule>
  </conditionalFormatting>
  <conditionalFormatting sqref="S394:T394">
    <cfRule type="cellIs" dxfId="9249" priority="16025" operator="lessThan">
      <formula>0</formula>
    </cfRule>
    <cfRule type="cellIs" dxfId="9248" priority="16026" operator="lessThan">
      <formula>0</formula>
    </cfRule>
  </conditionalFormatting>
  <conditionalFormatting sqref="C396:E396">
    <cfRule type="expression" dxfId="9247" priority="16021">
      <formula>$I396=0</formula>
    </cfRule>
  </conditionalFormatting>
  <conditionalFormatting sqref="D396:E396">
    <cfRule type="cellIs" dxfId="9246" priority="16019" operator="lessThan">
      <formula>0</formula>
    </cfRule>
    <cfRule type="cellIs" dxfId="9245" priority="16020" operator="lessThan">
      <formula>0</formula>
    </cfRule>
  </conditionalFormatting>
  <conditionalFormatting sqref="G396:H396">
    <cfRule type="cellIs" dxfId="9244" priority="16016" operator="lessThan">
      <formula>0</formula>
    </cfRule>
    <cfRule type="cellIs" dxfId="9243" priority="16017" operator="lessThan">
      <formula>0</formula>
    </cfRule>
  </conditionalFormatting>
  <conditionalFormatting sqref="J396">
    <cfRule type="expression" dxfId="9242" priority="16015">
      <formula>$I396=0</formula>
    </cfRule>
  </conditionalFormatting>
  <conditionalFormatting sqref="N396:P396">
    <cfRule type="expression" dxfId="9241" priority="16009">
      <formula>$I396=0</formula>
    </cfRule>
  </conditionalFormatting>
  <conditionalFormatting sqref="O396:P396">
    <cfRule type="cellIs" dxfId="9240" priority="16007" operator="lessThan">
      <formula>0</formula>
    </cfRule>
    <cfRule type="cellIs" dxfId="9239" priority="16008" operator="lessThan">
      <formula>0</formula>
    </cfRule>
  </conditionalFormatting>
  <conditionalFormatting sqref="R396:T396">
    <cfRule type="expression" dxfId="9238" priority="16006">
      <formula>$I396=0</formula>
    </cfRule>
  </conditionalFormatting>
  <conditionalFormatting sqref="S396:T396">
    <cfRule type="cellIs" dxfId="9237" priority="16004" operator="lessThan">
      <formula>0</formula>
    </cfRule>
    <cfRule type="cellIs" dxfId="9236" priority="16005" operator="lessThan">
      <formula>0</formula>
    </cfRule>
  </conditionalFormatting>
  <conditionalFormatting sqref="C398:E398">
    <cfRule type="expression" dxfId="9235" priority="16000">
      <formula>$I398=0</formula>
    </cfRule>
  </conditionalFormatting>
  <conditionalFormatting sqref="D398:E398">
    <cfRule type="cellIs" dxfId="9234" priority="15998" operator="lessThan">
      <formula>0</formula>
    </cfRule>
    <cfRule type="cellIs" dxfId="9233" priority="15999" operator="lessThan">
      <formula>0</formula>
    </cfRule>
  </conditionalFormatting>
  <conditionalFormatting sqref="G398:H398">
    <cfRule type="cellIs" dxfId="9232" priority="15995" operator="lessThan">
      <formula>0</formula>
    </cfRule>
    <cfRule type="cellIs" dxfId="9231" priority="15996" operator="lessThan">
      <formula>0</formula>
    </cfRule>
  </conditionalFormatting>
  <conditionalFormatting sqref="J398">
    <cfRule type="expression" dxfId="9230" priority="15994">
      <formula>$I398=0</formula>
    </cfRule>
  </conditionalFormatting>
  <conditionalFormatting sqref="N398:P398">
    <cfRule type="expression" dxfId="9229" priority="15988">
      <formula>$I398=0</formula>
    </cfRule>
  </conditionalFormatting>
  <conditionalFormatting sqref="O398:P398">
    <cfRule type="cellIs" dxfId="9228" priority="15986" operator="lessThan">
      <formula>0</formula>
    </cfRule>
    <cfRule type="cellIs" dxfId="9227" priority="15987" operator="lessThan">
      <formula>0</formula>
    </cfRule>
  </conditionalFormatting>
  <conditionalFormatting sqref="R398:T398">
    <cfRule type="expression" dxfId="9226" priority="15985">
      <formula>$I398=0</formula>
    </cfRule>
  </conditionalFormatting>
  <conditionalFormatting sqref="S398:T398">
    <cfRule type="cellIs" dxfId="9225" priority="15983" operator="lessThan">
      <formula>0</formula>
    </cfRule>
    <cfRule type="cellIs" dxfId="9224" priority="15984" operator="lessThan">
      <formula>0</formula>
    </cfRule>
  </conditionalFormatting>
  <conditionalFormatting sqref="C400:E400">
    <cfRule type="expression" dxfId="9223" priority="15979">
      <formula>$I400=0</formula>
    </cfRule>
  </conditionalFormatting>
  <conditionalFormatting sqref="D400:E400">
    <cfRule type="cellIs" dxfId="9222" priority="15977" operator="lessThan">
      <formula>0</formula>
    </cfRule>
    <cfRule type="cellIs" dxfId="9221" priority="15978" operator="lessThan">
      <formula>0</formula>
    </cfRule>
  </conditionalFormatting>
  <conditionalFormatting sqref="G400:H400">
    <cfRule type="cellIs" dxfId="9220" priority="15974" operator="lessThan">
      <formula>0</formula>
    </cfRule>
    <cfRule type="cellIs" dxfId="9219" priority="15975" operator="lessThan">
      <formula>0</formula>
    </cfRule>
  </conditionalFormatting>
  <conditionalFormatting sqref="J400">
    <cfRule type="expression" dxfId="9218" priority="15973">
      <formula>$I400=0</formula>
    </cfRule>
  </conditionalFormatting>
  <conditionalFormatting sqref="N400:P400">
    <cfRule type="expression" dxfId="9217" priority="15967">
      <formula>$I400=0</formula>
    </cfRule>
  </conditionalFormatting>
  <conditionalFormatting sqref="O400:P400">
    <cfRule type="cellIs" dxfId="9216" priority="15965" operator="lessThan">
      <formula>0</formula>
    </cfRule>
    <cfRule type="cellIs" dxfId="9215" priority="15966" operator="lessThan">
      <formula>0</formula>
    </cfRule>
  </conditionalFormatting>
  <conditionalFormatting sqref="R400:T400">
    <cfRule type="expression" dxfId="9214" priority="15964">
      <formula>$I400=0</formula>
    </cfRule>
  </conditionalFormatting>
  <conditionalFormatting sqref="S400:T400">
    <cfRule type="cellIs" dxfId="9213" priority="15962" operator="lessThan">
      <formula>0</formula>
    </cfRule>
    <cfRule type="cellIs" dxfId="9212" priority="15963" operator="lessThan">
      <formula>0</formula>
    </cfRule>
  </conditionalFormatting>
  <conditionalFormatting sqref="C402:E402">
    <cfRule type="expression" dxfId="9211" priority="15958">
      <formula>$I402=0</formula>
    </cfRule>
  </conditionalFormatting>
  <conditionalFormatting sqref="D402:E402">
    <cfRule type="cellIs" dxfId="9210" priority="15956" operator="lessThan">
      <formula>0</formula>
    </cfRule>
    <cfRule type="cellIs" dxfId="9209" priority="15957" operator="lessThan">
      <formula>0</formula>
    </cfRule>
  </conditionalFormatting>
  <conditionalFormatting sqref="G402:H402">
    <cfRule type="cellIs" dxfId="9208" priority="15953" operator="lessThan">
      <formula>0</formula>
    </cfRule>
    <cfRule type="cellIs" dxfId="9207" priority="15954" operator="lessThan">
      <formula>0</formula>
    </cfRule>
  </conditionalFormatting>
  <conditionalFormatting sqref="J402">
    <cfRule type="expression" dxfId="9206" priority="15952">
      <formula>$I402=0</formula>
    </cfRule>
  </conditionalFormatting>
  <conditionalFormatting sqref="N402:P402">
    <cfRule type="expression" dxfId="9205" priority="15946">
      <formula>$I402=0</formula>
    </cfRule>
  </conditionalFormatting>
  <conditionalFormatting sqref="O402:P402">
    <cfRule type="cellIs" dxfId="9204" priority="15944" operator="lessThan">
      <formula>0</formula>
    </cfRule>
    <cfRule type="cellIs" dxfId="9203" priority="15945" operator="lessThan">
      <formula>0</formula>
    </cfRule>
  </conditionalFormatting>
  <conditionalFormatting sqref="R402:T402">
    <cfRule type="expression" dxfId="9202" priority="15943">
      <formula>$I402=0</formula>
    </cfRule>
  </conditionalFormatting>
  <conditionalFormatting sqref="S402:T402">
    <cfRule type="cellIs" dxfId="9201" priority="15941" operator="lessThan">
      <formula>0</formula>
    </cfRule>
    <cfRule type="cellIs" dxfId="9200" priority="15942" operator="lessThan">
      <formula>0</formula>
    </cfRule>
  </conditionalFormatting>
  <conditionalFormatting sqref="C404:E404">
    <cfRule type="expression" dxfId="9199" priority="15937">
      <formula>$I404=0</formula>
    </cfRule>
  </conditionalFormatting>
  <conditionalFormatting sqref="D404:E404">
    <cfRule type="cellIs" dxfId="9198" priority="15935" operator="lessThan">
      <formula>0</formula>
    </cfRule>
    <cfRule type="cellIs" dxfId="9197" priority="15936" operator="lessThan">
      <formula>0</formula>
    </cfRule>
  </conditionalFormatting>
  <conditionalFormatting sqref="G404:H404">
    <cfRule type="cellIs" dxfId="9196" priority="15932" operator="lessThan">
      <formula>0</formula>
    </cfRule>
    <cfRule type="cellIs" dxfId="9195" priority="15933" operator="lessThan">
      <formula>0</formula>
    </cfRule>
  </conditionalFormatting>
  <conditionalFormatting sqref="J404">
    <cfRule type="expression" dxfId="9194" priority="15931">
      <formula>$I404=0</formula>
    </cfRule>
  </conditionalFormatting>
  <conditionalFormatting sqref="N404:P404">
    <cfRule type="expression" dxfId="9193" priority="15925">
      <formula>$I404=0</formula>
    </cfRule>
  </conditionalFormatting>
  <conditionalFormatting sqref="O404:P404">
    <cfRule type="cellIs" dxfId="9192" priority="15923" operator="lessThan">
      <formula>0</formula>
    </cfRule>
    <cfRule type="cellIs" dxfId="9191" priority="15924" operator="lessThan">
      <formula>0</formula>
    </cfRule>
  </conditionalFormatting>
  <conditionalFormatting sqref="R404:T404">
    <cfRule type="expression" dxfId="9190" priority="15922">
      <formula>$I404=0</formula>
    </cfRule>
  </conditionalFormatting>
  <conditionalFormatting sqref="S404:T404">
    <cfRule type="cellIs" dxfId="9189" priority="15920" operator="lessThan">
      <formula>0</formula>
    </cfRule>
    <cfRule type="cellIs" dxfId="9188" priority="15921" operator="lessThan">
      <formula>0</formula>
    </cfRule>
  </conditionalFormatting>
  <conditionalFormatting sqref="C406:E406">
    <cfRule type="expression" dxfId="9187" priority="15916">
      <formula>$I406=0</formula>
    </cfRule>
  </conditionalFormatting>
  <conditionalFormatting sqref="D406:E406">
    <cfRule type="cellIs" dxfId="9186" priority="15914" operator="lessThan">
      <formula>0</formula>
    </cfRule>
    <cfRule type="cellIs" dxfId="9185" priority="15915" operator="lessThan">
      <formula>0</formula>
    </cfRule>
  </conditionalFormatting>
  <conditionalFormatting sqref="G406:H406">
    <cfRule type="cellIs" dxfId="9184" priority="15911" operator="lessThan">
      <formula>0</formula>
    </cfRule>
    <cfRule type="cellIs" dxfId="9183" priority="15912" operator="lessThan">
      <formula>0</formula>
    </cfRule>
  </conditionalFormatting>
  <conditionalFormatting sqref="J406">
    <cfRule type="expression" dxfId="9182" priority="15910">
      <formula>$I406=0</formula>
    </cfRule>
  </conditionalFormatting>
  <conditionalFormatting sqref="N406:P406">
    <cfRule type="expression" dxfId="9181" priority="15904">
      <formula>$I406=0</formula>
    </cfRule>
  </conditionalFormatting>
  <conditionalFormatting sqref="O406:P406">
    <cfRule type="cellIs" dxfId="9180" priority="15902" operator="lessThan">
      <formula>0</formula>
    </cfRule>
    <cfRule type="cellIs" dxfId="9179" priority="15903" operator="lessThan">
      <formula>0</formula>
    </cfRule>
  </conditionalFormatting>
  <conditionalFormatting sqref="R406:T406">
    <cfRule type="expression" dxfId="9178" priority="15901">
      <formula>$I406=0</formula>
    </cfRule>
  </conditionalFormatting>
  <conditionalFormatting sqref="S406:T406">
    <cfRule type="cellIs" dxfId="9177" priority="15899" operator="lessThan">
      <formula>0</formula>
    </cfRule>
    <cfRule type="cellIs" dxfId="9176" priority="15900" operator="lessThan">
      <formula>0</formula>
    </cfRule>
  </conditionalFormatting>
  <conditionalFormatting sqref="C408:E408">
    <cfRule type="expression" dxfId="9175" priority="15895">
      <formula>$I408=0</formula>
    </cfRule>
  </conditionalFormatting>
  <conditionalFormatting sqref="D408:E408">
    <cfRule type="cellIs" dxfId="9174" priority="15893" operator="lessThan">
      <formula>0</formula>
    </cfRule>
    <cfRule type="cellIs" dxfId="9173" priority="15894" operator="lessThan">
      <formula>0</formula>
    </cfRule>
  </conditionalFormatting>
  <conditionalFormatting sqref="G408:H408">
    <cfRule type="cellIs" dxfId="9172" priority="15890" operator="lessThan">
      <formula>0</formula>
    </cfRule>
    <cfRule type="cellIs" dxfId="9171" priority="15891" operator="lessThan">
      <formula>0</formula>
    </cfRule>
  </conditionalFormatting>
  <conditionalFormatting sqref="J408">
    <cfRule type="expression" dxfId="9170" priority="15889">
      <formula>$I408=0</formula>
    </cfRule>
  </conditionalFormatting>
  <conditionalFormatting sqref="N408:P408">
    <cfRule type="expression" dxfId="9169" priority="15883">
      <formula>$I408=0</formula>
    </cfRule>
  </conditionalFormatting>
  <conditionalFormatting sqref="O408:P408">
    <cfRule type="cellIs" dxfId="9168" priority="15881" operator="lessThan">
      <formula>0</formula>
    </cfRule>
    <cfRule type="cellIs" dxfId="9167" priority="15882" operator="lessThan">
      <formula>0</formula>
    </cfRule>
  </conditionalFormatting>
  <conditionalFormatting sqref="R408:T408">
    <cfRule type="expression" dxfId="9166" priority="15880">
      <formula>$I408=0</formula>
    </cfRule>
  </conditionalFormatting>
  <conditionalFormatting sqref="S408:T408">
    <cfRule type="cellIs" dxfId="9165" priority="15878" operator="lessThan">
      <formula>0</formula>
    </cfRule>
    <cfRule type="cellIs" dxfId="9164" priority="15879" operator="lessThan">
      <formula>0</formula>
    </cfRule>
  </conditionalFormatting>
  <conditionalFormatting sqref="C410:E410">
    <cfRule type="expression" dxfId="9163" priority="15874">
      <formula>$I410=0</formula>
    </cfRule>
  </conditionalFormatting>
  <conditionalFormatting sqref="D410:E410">
    <cfRule type="cellIs" dxfId="9162" priority="15872" operator="lessThan">
      <formula>0</formula>
    </cfRule>
    <cfRule type="cellIs" dxfId="9161" priority="15873" operator="lessThan">
      <formula>0</formula>
    </cfRule>
  </conditionalFormatting>
  <conditionalFormatting sqref="G410:H410">
    <cfRule type="cellIs" dxfId="9160" priority="15869" operator="lessThan">
      <formula>0</formula>
    </cfRule>
    <cfRule type="cellIs" dxfId="9159" priority="15870" operator="lessThan">
      <formula>0</formula>
    </cfRule>
  </conditionalFormatting>
  <conditionalFormatting sqref="J410">
    <cfRule type="expression" dxfId="9158" priority="15868">
      <formula>$I410=0</formula>
    </cfRule>
  </conditionalFormatting>
  <conditionalFormatting sqref="N410:P410">
    <cfRule type="expression" dxfId="9157" priority="15862">
      <formula>$I410=0</formula>
    </cfRule>
  </conditionalFormatting>
  <conditionalFormatting sqref="O410:P410">
    <cfRule type="cellIs" dxfId="9156" priority="15860" operator="lessThan">
      <formula>0</formula>
    </cfRule>
    <cfRule type="cellIs" dxfId="9155" priority="15861" operator="lessThan">
      <formula>0</formula>
    </cfRule>
  </conditionalFormatting>
  <conditionalFormatting sqref="R410:T410">
    <cfRule type="expression" dxfId="9154" priority="15859">
      <formula>$I410=0</formula>
    </cfRule>
  </conditionalFormatting>
  <conditionalFormatting sqref="S410:T410">
    <cfRule type="cellIs" dxfId="9153" priority="15857" operator="lessThan">
      <formula>0</formula>
    </cfRule>
    <cfRule type="cellIs" dxfId="9152" priority="15858" operator="lessThan">
      <formula>0</formula>
    </cfRule>
  </conditionalFormatting>
  <conditionalFormatting sqref="C412:E412">
    <cfRule type="expression" dxfId="9151" priority="15853">
      <formula>$I412=0</formula>
    </cfRule>
  </conditionalFormatting>
  <conditionalFormatting sqref="D412:E412">
    <cfRule type="cellIs" dxfId="9150" priority="15851" operator="lessThan">
      <formula>0</formula>
    </cfRule>
    <cfRule type="cellIs" dxfId="9149" priority="15852" operator="lessThan">
      <formula>0</formula>
    </cfRule>
  </conditionalFormatting>
  <conditionalFormatting sqref="G412:H412">
    <cfRule type="cellIs" dxfId="9148" priority="15848" operator="lessThan">
      <formula>0</formula>
    </cfRule>
    <cfRule type="cellIs" dxfId="9147" priority="15849" operator="lessThan">
      <formula>0</formula>
    </cfRule>
  </conditionalFormatting>
  <conditionalFormatting sqref="J412">
    <cfRule type="expression" dxfId="9146" priority="15847">
      <formula>$I412=0</formula>
    </cfRule>
  </conditionalFormatting>
  <conditionalFormatting sqref="N412:P412">
    <cfRule type="expression" dxfId="9145" priority="15841">
      <formula>$I412=0</formula>
    </cfRule>
  </conditionalFormatting>
  <conditionalFormatting sqref="O412:P412">
    <cfRule type="cellIs" dxfId="9144" priority="15839" operator="lessThan">
      <formula>0</formula>
    </cfRule>
    <cfRule type="cellIs" dxfId="9143" priority="15840" operator="lessThan">
      <formula>0</formula>
    </cfRule>
  </conditionalFormatting>
  <conditionalFormatting sqref="R412:T412">
    <cfRule type="expression" dxfId="9142" priority="15838">
      <formula>$I412=0</formula>
    </cfRule>
  </conditionalFormatting>
  <conditionalFormatting sqref="S412:T412">
    <cfRule type="cellIs" dxfId="9141" priority="15836" operator="lessThan">
      <formula>0</formula>
    </cfRule>
    <cfRule type="cellIs" dxfId="9140" priority="15837" operator="lessThan">
      <formula>0</formula>
    </cfRule>
  </conditionalFormatting>
  <conditionalFormatting sqref="C414:E414">
    <cfRule type="expression" dxfId="9139" priority="15832">
      <formula>$I414=0</formula>
    </cfRule>
  </conditionalFormatting>
  <conditionalFormatting sqref="D414:E414">
    <cfRule type="cellIs" dxfId="9138" priority="15830" operator="lessThan">
      <formula>0</formula>
    </cfRule>
    <cfRule type="cellIs" dxfId="9137" priority="15831" operator="lessThan">
      <formula>0</formula>
    </cfRule>
  </conditionalFormatting>
  <conditionalFormatting sqref="G414:H414">
    <cfRule type="cellIs" dxfId="9136" priority="15827" operator="lessThan">
      <formula>0</formula>
    </cfRule>
    <cfRule type="cellIs" dxfId="9135" priority="15828" operator="lessThan">
      <formula>0</formula>
    </cfRule>
  </conditionalFormatting>
  <conditionalFormatting sqref="J414">
    <cfRule type="expression" dxfId="9134" priority="15826">
      <formula>$I414=0</formula>
    </cfRule>
  </conditionalFormatting>
  <conditionalFormatting sqref="N414:P414">
    <cfRule type="expression" dxfId="9133" priority="15820">
      <formula>$I414=0</formula>
    </cfRule>
  </conditionalFormatting>
  <conditionalFormatting sqref="O414:P414">
    <cfRule type="cellIs" dxfId="9132" priority="15818" operator="lessThan">
      <formula>0</formula>
    </cfRule>
    <cfRule type="cellIs" dxfId="9131" priority="15819" operator="lessThan">
      <formula>0</formula>
    </cfRule>
  </conditionalFormatting>
  <conditionalFormatting sqref="R414:T414">
    <cfRule type="expression" dxfId="9130" priority="15817">
      <formula>$I414=0</formula>
    </cfRule>
  </conditionalFormatting>
  <conditionalFormatting sqref="S414:T414">
    <cfRule type="cellIs" dxfId="9129" priority="15815" operator="lessThan">
      <formula>0</formula>
    </cfRule>
    <cfRule type="cellIs" dxfId="9128" priority="15816" operator="lessThan">
      <formula>0</formula>
    </cfRule>
  </conditionalFormatting>
  <conditionalFormatting sqref="C416:E416">
    <cfRule type="expression" dxfId="9127" priority="15811">
      <formula>$I416=0</formula>
    </cfRule>
  </conditionalFormatting>
  <conditionalFormatting sqref="D416:E416">
    <cfRule type="cellIs" dxfId="9126" priority="15809" operator="lessThan">
      <formula>0</formula>
    </cfRule>
    <cfRule type="cellIs" dxfId="9125" priority="15810" operator="lessThan">
      <formula>0</formula>
    </cfRule>
  </conditionalFormatting>
  <conditionalFormatting sqref="G416:H416">
    <cfRule type="cellIs" dxfId="9124" priority="15806" operator="lessThan">
      <formula>0</formula>
    </cfRule>
    <cfRule type="cellIs" dxfId="9123" priority="15807" operator="lessThan">
      <formula>0</formula>
    </cfRule>
  </conditionalFormatting>
  <conditionalFormatting sqref="J416">
    <cfRule type="expression" dxfId="9122" priority="15805">
      <formula>$I416=0</formula>
    </cfRule>
  </conditionalFormatting>
  <conditionalFormatting sqref="N416:P416">
    <cfRule type="expression" dxfId="9121" priority="15799">
      <formula>$I416=0</formula>
    </cfRule>
  </conditionalFormatting>
  <conditionalFormatting sqref="O416:P416">
    <cfRule type="cellIs" dxfId="9120" priority="15797" operator="lessThan">
      <formula>0</formula>
    </cfRule>
    <cfRule type="cellIs" dxfId="9119" priority="15798" operator="lessThan">
      <formula>0</formula>
    </cfRule>
  </conditionalFormatting>
  <conditionalFormatting sqref="R416:T416">
    <cfRule type="expression" dxfId="9118" priority="15796">
      <formula>$I416=0</formula>
    </cfRule>
  </conditionalFormatting>
  <conditionalFormatting sqref="S416:T416">
    <cfRule type="cellIs" dxfId="9117" priority="15794" operator="lessThan">
      <formula>0</formula>
    </cfRule>
    <cfRule type="cellIs" dxfId="9116" priority="15795" operator="lessThan">
      <formula>0</formula>
    </cfRule>
  </conditionalFormatting>
  <conditionalFormatting sqref="C418:E418">
    <cfRule type="expression" dxfId="9115" priority="15790">
      <formula>$I418=0</formula>
    </cfRule>
  </conditionalFormatting>
  <conditionalFormatting sqref="D418:E418">
    <cfRule type="cellIs" dxfId="9114" priority="15788" operator="lessThan">
      <formula>0</formula>
    </cfRule>
    <cfRule type="cellIs" dxfId="9113" priority="15789" operator="lessThan">
      <formula>0</formula>
    </cfRule>
  </conditionalFormatting>
  <conditionalFormatting sqref="G418:H418">
    <cfRule type="cellIs" dxfId="9112" priority="15785" operator="lessThan">
      <formula>0</formula>
    </cfRule>
    <cfRule type="cellIs" dxfId="9111" priority="15786" operator="lessThan">
      <formula>0</formula>
    </cfRule>
  </conditionalFormatting>
  <conditionalFormatting sqref="J418">
    <cfRule type="expression" dxfId="9110" priority="15784">
      <formula>$I418=0</formula>
    </cfRule>
  </conditionalFormatting>
  <conditionalFormatting sqref="N418:P418">
    <cfRule type="expression" dxfId="9109" priority="15778">
      <formula>$I418=0</formula>
    </cfRule>
  </conditionalFormatting>
  <conditionalFormatting sqref="O418:P418">
    <cfRule type="cellIs" dxfId="9108" priority="15776" operator="lessThan">
      <formula>0</formula>
    </cfRule>
    <cfRule type="cellIs" dxfId="9107" priority="15777" operator="lessThan">
      <formula>0</formula>
    </cfRule>
  </conditionalFormatting>
  <conditionalFormatting sqref="R418:T418">
    <cfRule type="expression" dxfId="9106" priority="15775">
      <formula>$I418=0</formula>
    </cfRule>
  </conditionalFormatting>
  <conditionalFormatting sqref="S418:T418">
    <cfRule type="cellIs" dxfId="9105" priority="15773" operator="lessThan">
      <formula>0</formula>
    </cfRule>
    <cfRule type="cellIs" dxfId="9104" priority="15774" operator="lessThan">
      <formula>0</formula>
    </cfRule>
  </conditionalFormatting>
  <conditionalFormatting sqref="C420:E420">
    <cfRule type="expression" dxfId="9103" priority="15769">
      <formula>$I420=0</formula>
    </cfRule>
  </conditionalFormatting>
  <conditionalFormatting sqref="D420:E420">
    <cfRule type="cellIs" dxfId="9102" priority="15767" operator="lessThan">
      <formula>0</formula>
    </cfRule>
    <cfRule type="cellIs" dxfId="9101" priority="15768" operator="lessThan">
      <formula>0</formula>
    </cfRule>
  </conditionalFormatting>
  <conditionalFormatting sqref="G420:H420">
    <cfRule type="cellIs" dxfId="9100" priority="15764" operator="lessThan">
      <formula>0</formula>
    </cfRule>
    <cfRule type="cellIs" dxfId="9099" priority="15765" operator="lessThan">
      <formula>0</formula>
    </cfRule>
  </conditionalFormatting>
  <conditionalFormatting sqref="J420">
    <cfRule type="expression" dxfId="9098" priority="15763">
      <formula>$I420=0</formula>
    </cfRule>
  </conditionalFormatting>
  <conditionalFormatting sqref="N420:P420">
    <cfRule type="expression" dxfId="9097" priority="15757">
      <formula>$I420=0</formula>
    </cfRule>
  </conditionalFormatting>
  <conditionalFormatting sqref="O420:P420">
    <cfRule type="cellIs" dxfId="9096" priority="15755" operator="lessThan">
      <formula>0</formula>
    </cfRule>
    <cfRule type="cellIs" dxfId="9095" priority="15756" operator="lessThan">
      <formula>0</formula>
    </cfRule>
  </conditionalFormatting>
  <conditionalFormatting sqref="R420:T420">
    <cfRule type="expression" dxfId="9094" priority="15754">
      <formula>$I420=0</formula>
    </cfRule>
  </conditionalFormatting>
  <conditionalFormatting sqref="S420:T420">
    <cfRule type="cellIs" dxfId="9093" priority="15752" operator="lessThan">
      <formula>0</formula>
    </cfRule>
    <cfRule type="cellIs" dxfId="9092" priority="15753" operator="lessThan">
      <formula>0</formula>
    </cfRule>
  </conditionalFormatting>
  <conditionalFormatting sqref="C422:E422">
    <cfRule type="expression" dxfId="9091" priority="15748">
      <formula>$I422=0</formula>
    </cfRule>
  </conditionalFormatting>
  <conditionalFormatting sqref="D422:E422">
    <cfRule type="cellIs" dxfId="9090" priority="15746" operator="lessThan">
      <formula>0</formula>
    </cfRule>
    <cfRule type="cellIs" dxfId="9089" priority="15747" operator="lessThan">
      <formula>0</formula>
    </cfRule>
  </conditionalFormatting>
  <conditionalFormatting sqref="G422:H422">
    <cfRule type="cellIs" dxfId="9088" priority="15743" operator="lessThan">
      <formula>0</formula>
    </cfRule>
    <cfRule type="cellIs" dxfId="9087" priority="15744" operator="lessThan">
      <formula>0</formula>
    </cfRule>
  </conditionalFormatting>
  <conditionalFormatting sqref="J422">
    <cfRule type="expression" dxfId="9086" priority="15742">
      <formula>$I422=0</formula>
    </cfRule>
  </conditionalFormatting>
  <conditionalFormatting sqref="N422:P422">
    <cfRule type="expression" dxfId="9085" priority="15736">
      <formula>$I422=0</formula>
    </cfRule>
  </conditionalFormatting>
  <conditionalFormatting sqref="O422:P422">
    <cfRule type="cellIs" dxfId="9084" priority="15734" operator="lessThan">
      <formula>0</formula>
    </cfRule>
    <cfRule type="cellIs" dxfId="9083" priority="15735" operator="lessThan">
      <formula>0</formula>
    </cfRule>
  </conditionalFormatting>
  <conditionalFormatting sqref="R422:T422">
    <cfRule type="expression" dxfId="9082" priority="15733">
      <formula>$I422=0</formula>
    </cfRule>
  </conditionalFormatting>
  <conditionalFormatting sqref="S422:T422">
    <cfRule type="cellIs" dxfId="9081" priority="15731" operator="lessThan">
      <formula>0</formula>
    </cfRule>
    <cfRule type="cellIs" dxfId="9080" priority="15732" operator="lessThan">
      <formula>0</formula>
    </cfRule>
  </conditionalFormatting>
  <conditionalFormatting sqref="C424:E424">
    <cfRule type="expression" dxfId="9079" priority="15727">
      <formula>$I424=0</formula>
    </cfRule>
  </conditionalFormatting>
  <conditionalFormatting sqref="D424:E424">
    <cfRule type="cellIs" dxfId="9078" priority="15725" operator="lessThan">
      <formula>0</formula>
    </cfRule>
    <cfRule type="cellIs" dxfId="9077" priority="15726" operator="lessThan">
      <formula>0</formula>
    </cfRule>
  </conditionalFormatting>
  <conditionalFormatting sqref="G424:H424">
    <cfRule type="cellIs" dxfId="9076" priority="15722" operator="lessThan">
      <formula>0</formula>
    </cfRule>
    <cfRule type="cellIs" dxfId="9075" priority="15723" operator="lessThan">
      <formula>0</formula>
    </cfRule>
  </conditionalFormatting>
  <conditionalFormatting sqref="J424">
    <cfRule type="expression" dxfId="9074" priority="15721">
      <formula>$I424=0</formula>
    </cfRule>
  </conditionalFormatting>
  <conditionalFormatting sqref="N424:P424">
    <cfRule type="expression" dxfId="9073" priority="15715">
      <formula>$I424=0</formula>
    </cfRule>
  </conditionalFormatting>
  <conditionalFormatting sqref="O424:P424">
    <cfRule type="cellIs" dxfId="9072" priority="15713" operator="lessThan">
      <formula>0</formula>
    </cfRule>
    <cfRule type="cellIs" dxfId="9071" priority="15714" operator="lessThan">
      <formula>0</formula>
    </cfRule>
  </conditionalFormatting>
  <conditionalFormatting sqref="R424:T424">
    <cfRule type="expression" dxfId="9070" priority="15712">
      <formula>$I424=0</formula>
    </cfRule>
  </conditionalFormatting>
  <conditionalFormatting sqref="S424:T424">
    <cfRule type="cellIs" dxfId="9069" priority="15710" operator="lessThan">
      <formula>0</formula>
    </cfRule>
    <cfRule type="cellIs" dxfId="9068" priority="15711" operator="lessThan">
      <formula>0</formula>
    </cfRule>
  </conditionalFormatting>
  <conditionalFormatting sqref="C426:E426">
    <cfRule type="expression" dxfId="9067" priority="15706">
      <formula>$I426=0</formula>
    </cfRule>
  </conditionalFormatting>
  <conditionalFormatting sqref="D426:E426">
    <cfRule type="cellIs" dxfId="9066" priority="15704" operator="lessThan">
      <formula>0</formula>
    </cfRule>
    <cfRule type="cellIs" dxfId="9065" priority="15705" operator="lessThan">
      <formula>0</formula>
    </cfRule>
  </conditionalFormatting>
  <conditionalFormatting sqref="G426:H426">
    <cfRule type="cellIs" dxfId="9064" priority="15701" operator="lessThan">
      <formula>0</formula>
    </cfRule>
    <cfRule type="cellIs" dxfId="9063" priority="15702" operator="lessThan">
      <formula>0</formula>
    </cfRule>
  </conditionalFormatting>
  <conditionalFormatting sqref="J426">
    <cfRule type="expression" dxfId="9062" priority="15700">
      <formula>$I426=0</formula>
    </cfRule>
  </conditionalFormatting>
  <conditionalFormatting sqref="N426:P426">
    <cfRule type="expression" dxfId="9061" priority="15694">
      <formula>$I426=0</formula>
    </cfRule>
  </conditionalFormatting>
  <conditionalFormatting sqref="O426:P426">
    <cfRule type="cellIs" dxfId="9060" priority="15692" operator="lessThan">
      <formula>0</formula>
    </cfRule>
    <cfRule type="cellIs" dxfId="9059" priority="15693" operator="lessThan">
      <formula>0</formula>
    </cfRule>
  </conditionalFormatting>
  <conditionalFormatting sqref="R426:T426">
    <cfRule type="expression" dxfId="9058" priority="15691">
      <formula>$I426=0</formula>
    </cfRule>
  </conditionalFormatting>
  <conditionalFormatting sqref="S426:T426">
    <cfRule type="cellIs" dxfId="9057" priority="15689" operator="lessThan">
      <formula>0</formula>
    </cfRule>
    <cfRule type="cellIs" dxfId="9056" priority="15690" operator="lessThan">
      <formula>0</formula>
    </cfRule>
  </conditionalFormatting>
  <conditionalFormatting sqref="C428:E428">
    <cfRule type="expression" dxfId="9055" priority="15685">
      <formula>$I428=0</formula>
    </cfRule>
  </conditionalFormatting>
  <conditionalFormatting sqref="D428:E428">
    <cfRule type="cellIs" dxfId="9054" priority="15683" operator="lessThan">
      <formula>0</formula>
    </cfRule>
    <cfRule type="cellIs" dxfId="9053" priority="15684" operator="lessThan">
      <formula>0</formula>
    </cfRule>
  </conditionalFormatting>
  <conditionalFormatting sqref="G428:H428">
    <cfRule type="cellIs" dxfId="9052" priority="15680" operator="lessThan">
      <formula>0</formula>
    </cfRule>
    <cfRule type="cellIs" dxfId="9051" priority="15681" operator="lessThan">
      <formula>0</formula>
    </cfRule>
  </conditionalFormatting>
  <conditionalFormatting sqref="J428">
    <cfRule type="expression" dxfId="9050" priority="15679">
      <formula>$I428=0</formula>
    </cfRule>
  </conditionalFormatting>
  <conditionalFormatting sqref="N428:P428">
    <cfRule type="expression" dxfId="9049" priority="15673">
      <formula>$I428=0</formula>
    </cfRule>
  </conditionalFormatting>
  <conditionalFormatting sqref="O428:P428">
    <cfRule type="cellIs" dxfId="9048" priority="15671" operator="lessThan">
      <formula>0</formula>
    </cfRule>
    <cfRule type="cellIs" dxfId="9047" priority="15672" operator="lessThan">
      <formula>0</formula>
    </cfRule>
  </conditionalFormatting>
  <conditionalFormatting sqref="R428:T428">
    <cfRule type="expression" dxfId="9046" priority="15670">
      <formula>$I428=0</formula>
    </cfRule>
  </conditionalFormatting>
  <conditionalFormatting sqref="S428:T428">
    <cfRule type="cellIs" dxfId="9045" priority="15668" operator="lessThan">
      <formula>0</formula>
    </cfRule>
    <cfRule type="cellIs" dxfId="9044" priority="15669" operator="lessThan">
      <formula>0</formula>
    </cfRule>
  </conditionalFormatting>
  <conditionalFormatting sqref="C430:E430">
    <cfRule type="expression" dxfId="9043" priority="15664">
      <formula>$I430=0</formula>
    </cfRule>
  </conditionalFormatting>
  <conditionalFormatting sqref="D430:E430">
    <cfRule type="cellIs" dxfId="9042" priority="15662" operator="lessThan">
      <formula>0</formula>
    </cfRule>
    <cfRule type="cellIs" dxfId="9041" priority="15663" operator="lessThan">
      <formula>0</formula>
    </cfRule>
  </conditionalFormatting>
  <conditionalFormatting sqref="G430:H430">
    <cfRule type="cellIs" dxfId="9040" priority="15659" operator="lessThan">
      <formula>0</formula>
    </cfRule>
    <cfRule type="cellIs" dxfId="9039" priority="15660" operator="lessThan">
      <formula>0</formula>
    </cfRule>
  </conditionalFormatting>
  <conditionalFormatting sqref="J430">
    <cfRule type="expression" dxfId="9038" priority="15658">
      <formula>$I430=0</formula>
    </cfRule>
  </conditionalFormatting>
  <conditionalFormatting sqref="N430:P430">
    <cfRule type="expression" dxfId="9037" priority="15652">
      <formula>$I430=0</formula>
    </cfRule>
  </conditionalFormatting>
  <conditionalFormatting sqref="O430:P430">
    <cfRule type="cellIs" dxfId="9036" priority="15650" operator="lessThan">
      <formula>0</formula>
    </cfRule>
    <cfRule type="cellIs" dxfId="9035" priority="15651" operator="lessThan">
      <formula>0</formula>
    </cfRule>
  </conditionalFormatting>
  <conditionalFormatting sqref="R430:T430">
    <cfRule type="expression" dxfId="9034" priority="15649">
      <formula>$I430=0</formula>
    </cfRule>
  </conditionalFormatting>
  <conditionalFormatting sqref="S430:T430">
    <cfRule type="cellIs" dxfId="9033" priority="15647" operator="lessThan">
      <formula>0</formula>
    </cfRule>
    <cfRule type="cellIs" dxfId="9032" priority="15648" operator="lessThan">
      <formula>0</formula>
    </cfRule>
  </conditionalFormatting>
  <conditionalFormatting sqref="C432:E432">
    <cfRule type="expression" dxfId="9031" priority="15643">
      <formula>$I432=0</formula>
    </cfRule>
  </conditionalFormatting>
  <conditionalFormatting sqref="D432:E432">
    <cfRule type="cellIs" dxfId="9030" priority="15641" operator="lessThan">
      <formula>0</formula>
    </cfRule>
    <cfRule type="cellIs" dxfId="9029" priority="15642" operator="lessThan">
      <formula>0</formula>
    </cfRule>
  </conditionalFormatting>
  <conditionalFormatting sqref="G432:H432">
    <cfRule type="cellIs" dxfId="9028" priority="15638" operator="lessThan">
      <formula>0</formula>
    </cfRule>
    <cfRule type="cellIs" dxfId="9027" priority="15639" operator="lessThan">
      <formula>0</formula>
    </cfRule>
  </conditionalFormatting>
  <conditionalFormatting sqref="J432">
    <cfRule type="expression" dxfId="9026" priority="15637">
      <formula>$I432=0</formula>
    </cfRule>
  </conditionalFormatting>
  <conditionalFormatting sqref="N432:P432">
    <cfRule type="expression" dxfId="9025" priority="15631">
      <formula>$I432=0</formula>
    </cfRule>
  </conditionalFormatting>
  <conditionalFormatting sqref="O432:P432">
    <cfRule type="cellIs" dxfId="9024" priority="15629" operator="lessThan">
      <formula>0</formula>
    </cfRule>
    <cfRule type="cellIs" dxfId="9023" priority="15630" operator="lessThan">
      <formula>0</formula>
    </cfRule>
  </conditionalFormatting>
  <conditionalFormatting sqref="R432:T432">
    <cfRule type="expression" dxfId="9022" priority="15628">
      <formula>$I432=0</formula>
    </cfRule>
  </conditionalFormatting>
  <conditionalFormatting sqref="S432:T432">
    <cfRule type="cellIs" dxfId="9021" priority="15626" operator="lessThan">
      <formula>0</formula>
    </cfRule>
    <cfRule type="cellIs" dxfId="9020" priority="15627" operator="lessThan">
      <formula>0</formula>
    </cfRule>
  </conditionalFormatting>
  <conditionalFormatting sqref="C434:E434">
    <cfRule type="expression" dxfId="9019" priority="15622">
      <formula>$I434=0</formula>
    </cfRule>
  </conditionalFormatting>
  <conditionalFormatting sqref="D434:E434">
    <cfRule type="cellIs" dxfId="9018" priority="15620" operator="lessThan">
      <formula>0</formula>
    </cfRule>
    <cfRule type="cellIs" dxfId="9017" priority="15621" operator="lessThan">
      <formula>0</formula>
    </cfRule>
  </conditionalFormatting>
  <conditionalFormatting sqref="G434:H434">
    <cfRule type="cellIs" dxfId="9016" priority="15617" operator="lessThan">
      <formula>0</formula>
    </cfRule>
    <cfRule type="cellIs" dxfId="9015" priority="15618" operator="lessThan">
      <formula>0</formula>
    </cfRule>
  </conditionalFormatting>
  <conditionalFormatting sqref="J434">
    <cfRule type="expression" dxfId="9014" priority="15616">
      <formula>$I434=0</formula>
    </cfRule>
  </conditionalFormatting>
  <conditionalFormatting sqref="N434:P434">
    <cfRule type="expression" dxfId="9013" priority="15610">
      <formula>$I434=0</formula>
    </cfRule>
  </conditionalFormatting>
  <conditionalFormatting sqref="O434:P434">
    <cfRule type="cellIs" dxfId="9012" priority="15608" operator="lessThan">
      <formula>0</formula>
    </cfRule>
    <cfRule type="cellIs" dxfId="9011" priority="15609" operator="lessThan">
      <formula>0</formula>
    </cfRule>
  </conditionalFormatting>
  <conditionalFormatting sqref="R434:T434">
    <cfRule type="expression" dxfId="9010" priority="15607">
      <formula>$I434=0</formula>
    </cfRule>
  </conditionalFormatting>
  <conditionalFormatting sqref="S434:T434">
    <cfRule type="cellIs" dxfId="9009" priority="15605" operator="lessThan">
      <formula>0</formula>
    </cfRule>
    <cfRule type="cellIs" dxfId="9008" priority="15606" operator="lessThan">
      <formula>0</formula>
    </cfRule>
  </conditionalFormatting>
  <conditionalFormatting sqref="C436:E436">
    <cfRule type="expression" dxfId="9007" priority="15601">
      <formula>$I436=0</formula>
    </cfRule>
  </conditionalFormatting>
  <conditionalFormatting sqref="D436:E436">
    <cfRule type="cellIs" dxfId="9006" priority="15599" operator="lessThan">
      <formula>0</formula>
    </cfRule>
    <cfRule type="cellIs" dxfId="9005" priority="15600" operator="lessThan">
      <formula>0</formula>
    </cfRule>
  </conditionalFormatting>
  <conditionalFormatting sqref="G436:H436">
    <cfRule type="cellIs" dxfId="9004" priority="15596" operator="lessThan">
      <formula>0</formula>
    </cfRule>
    <cfRule type="cellIs" dxfId="9003" priority="15597" operator="lessThan">
      <formula>0</formula>
    </cfRule>
  </conditionalFormatting>
  <conditionalFormatting sqref="J436">
    <cfRule type="expression" dxfId="9002" priority="15595">
      <formula>$I436=0</formula>
    </cfRule>
  </conditionalFormatting>
  <conditionalFormatting sqref="N436:P436">
    <cfRule type="expression" dxfId="9001" priority="15589">
      <formula>$I436=0</formula>
    </cfRule>
  </conditionalFormatting>
  <conditionalFormatting sqref="O436:P436">
    <cfRule type="cellIs" dxfId="9000" priority="15587" operator="lessThan">
      <formula>0</formula>
    </cfRule>
    <cfRule type="cellIs" dxfId="8999" priority="15588" operator="lessThan">
      <formula>0</formula>
    </cfRule>
  </conditionalFormatting>
  <conditionalFormatting sqref="R436:T436">
    <cfRule type="expression" dxfId="8998" priority="15586">
      <formula>$I436=0</formula>
    </cfRule>
  </conditionalFormatting>
  <conditionalFormatting sqref="S436:T436">
    <cfRule type="cellIs" dxfId="8997" priority="15584" operator="lessThan">
      <formula>0</formula>
    </cfRule>
    <cfRule type="cellIs" dxfId="8996" priority="15585" operator="lessThan">
      <formula>0</formula>
    </cfRule>
  </conditionalFormatting>
  <conditionalFormatting sqref="C438:E438">
    <cfRule type="expression" dxfId="8995" priority="15580">
      <formula>$I438=0</formula>
    </cfRule>
  </conditionalFormatting>
  <conditionalFormatting sqref="D438:E438">
    <cfRule type="cellIs" dxfId="8994" priority="15578" operator="lessThan">
      <formula>0</formula>
    </cfRule>
    <cfRule type="cellIs" dxfId="8993" priority="15579" operator="lessThan">
      <formula>0</formula>
    </cfRule>
  </conditionalFormatting>
  <conditionalFormatting sqref="G438:H438">
    <cfRule type="cellIs" dxfId="8992" priority="15575" operator="lessThan">
      <formula>0</formula>
    </cfRule>
    <cfRule type="cellIs" dxfId="8991" priority="15576" operator="lessThan">
      <formula>0</formula>
    </cfRule>
  </conditionalFormatting>
  <conditionalFormatting sqref="J438">
    <cfRule type="expression" dxfId="8990" priority="15574">
      <formula>$I438=0</formula>
    </cfRule>
  </conditionalFormatting>
  <conditionalFormatting sqref="N438:P438">
    <cfRule type="expression" dxfId="8989" priority="15568">
      <formula>$I438=0</formula>
    </cfRule>
  </conditionalFormatting>
  <conditionalFormatting sqref="O438:P438">
    <cfRule type="cellIs" dxfId="8988" priority="15566" operator="lessThan">
      <formula>0</formula>
    </cfRule>
    <cfRule type="cellIs" dxfId="8987" priority="15567" operator="lessThan">
      <formula>0</formula>
    </cfRule>
  </conditionalFormatting>
  <conditionalFormatting sqref="R438:T438">
    <cfRule type="expression" dxfId="8986" priority="15565">
      <formula>$I438=0</formula>
    </cfRule>
  </conditionalFormatting>
  <conditionalFormatting sqref="S438:T438">
    <cfRule type="cellIs" dxfId="8985" priority="15563" operator="lessThan">
      <formula>0</formula>
    </cfRule>
    <cfRule type="cellIs" dxfId="8984" priority="15564" operator="lessThan">
      <formula>0</formula>
    </cfRule>
  </conditionalFormatting>
  <conditionalFormatting sqref="C440:E440">
    <cfRule type="expression" dxfId="8983" priority="15559">
      <formula>$I440=0</formula>
    </cfRule>
  </conditionalFormatting>
  <conditionalFormatting sqref="D440:E440">
    <cfRule type="cellIs" dxfId="8982" priority="15557" operator="lessThan">
      <formula>0</formula>
    </cfRule>
    <cfRule type="cellIs" dxfId="8981" priority="15558" operator="lessThan">
      <formula>0</formula>
    </cfRule>
  </conditionalFormatting>
  <conditionalFormatting sqref="G440:H440">
    <cfRule type="cellIs" dxfId="8980" priority="15554" operator="lessThan">
      <formula>0</formula>
    </cfRule>
    <cfRule type="cellIs" dxfId="8979" priority="15555" operator="lessThan">
      <formula>0</formula>
    </cfRule>
  </conditionalFormatting>
  <conditionalFormatting sqref="J440">
    <cfRule type="expression" dxfId="8978" priority="15553">
      <formula>$I440=0</formula>
    </cfRule>
  </conditionalFormatting>
  <conditionalFormatting sqref="N440:P440">
    <cfRule type="expression" dxfId="8977" priority="15547">
      <formula>$I440=0</formula>
    </cfRule>
  </conditionalFormatting>
  <conditionalFormatting sqref="O440:P440">
    <cfRule type="cellIs" dxfId="8976" priority="15545" operator="lessThan">
      <formula>0</formula>
    </cfRule>
    <cfRule type="cellIs" dxfId="8975" priority="15546" operator="lessThan">
      <formula>0</formula>
    </cfRule>
  </conditionalFormatting>
  <conditionalFormatting sqref="R440:T440">
    <cfRule type="expression" dxfId="8974" priority="15544">
      <formula>$I440=0</formula>
    </cfRule>
  </conditionalFormatting>
  <conditionalFormatting sqref="S440:T440">
    <cfRule type="cellIs" dxfId="8973" priority="15542" operator="lessThan">
      <formula>0</formula>
    </cfRule>
    <cfRule type="cellIs" dxfId="8972" priority="15543" operator="lessThan">
      <formula>0</formula>
    </cfRule>
  </conditionalFormatting>
  <conditionalFormatting sqref="C442:E442">
    <cfRule type="expression" dxfId="8971" priority="15538">
      <formula>$I442=0</formula>
    </cfRule>
  </conditionalFormatting>
  <conditionalFormatting sqref="D442:E442">
    <cfRule type="cellIs" dxfId="8970" priority="15536" operator="lessThan">
      <formula>0</formula>
    </cfRule>
    <cfRule type="cellIs" dxfId="8969" priority="15537" operator="lessThan">
      <formula>0</formula>
    </cfRule>
  </conditionalFormatting>
  <conditionalFormatting sqref="G442:H442">
    <cfRule type="cellIs" dxfId="8968" priority="15533" operator="lessThan">
      <formula>0</formula>
    </cfRule>
    <cfRule type="cellIs" dxfId="8967" priority="15534" operator="lessThan">
      <formula>0</formula>
    </cfRule>
  </conditionalFormatting>
  <conditionalFormatting sqref="J442">
    <cfRule type="expression" dxfId="8966" priority="15532">
      <formula>$I442=0</formula>
    </cfRule>
  </conditionalFormatting>
  <conditionalFormatting sqref="N442:P442">
    <cfRule type="expression" dxfId="8965" priority="15526">
      <formula>$I442=0</formula>
    </cfRule>
  </conditionalFormatting>
  <conditionalFormatting sqref="O442:P442">
    <cfRule type="cellIs" dxfId="8964" priority="15524" operator="lessThan">
      <formula>0</formula>
    </cfRule>
    <cfRule type="cellIs" dxfId="8963" priority="15525" operator="lessThan">
      <formula>0</formula>
    </cfRule>
  </conditionalFormatting>
  <conditionalFormatting sqref="R442:T442">
    <cfRule type="expression" dxfId="8962" priority="15523">
      <formula>$I442=0</formula>
    </cfRule>
  </conditionalFormatting>
  <conditionalFormatting sqref="S442:T442">
    <cfRule type="cellIs" dxfId="8961" priority="15521" operator="lessThan">
      <formula>0</formula>
    </cfRule>
    <cfRule type="cellIs" dxfId="8960" priority="15522" operator="lessThan">
      <formula>0</formula>
    </cfRule>
  </conditionalFormatting>
  <conditionalFormatting sqref="C444:E444">
    <cfRule type="expression" dxfId="8959" priority="15517">
      <formula>$I444=0</formula>
    </cfRule>
  </conditionalFormatting>
  <conditionalFormatting sqref="D444:E444">
    <cfRule type="cellIs" dxfId="8958" priority="15515" operator="lessThan">
      <formula>0</formula>
    </cfRule>
    <cfRule type="cellIs" dxfId="8957" priority="15516" operator="lessThan">
      <formula>0</formula>
    </cfRule>
  </conditionalFormatting>
  <conditionalFormatting sqref="G444:H444">
    <cfRule type="cellIs" dxfId="8956" priority="15512" operator="lessThan">
      <formula>0</formula>
    </cfRule>
    <cfRule type="cellIs" dxfId="8955" priority="15513" operator="lessThan">
      <formula>0</formula>
    </cfRule>
  </conditionalFormatting>
  <conditionalFormatting sqref="J444">
    <cfRule type="expression" dxfId="8954" priority="15511">
      <formula>$I444=0</formula>
    </cfRule>
  </conditionalFormatting>
  <conditionalFormatting sqref="N444:P444">
    <cfRule type="expression" dxfId="8953" priority="15505">
      <formula>$I444=0</formula>
    </cfRule>
  </conditionalFormatting>
  <conditionalFormatting sqref="O444:P444">
    <cfRule type="cellIs" dxfId="8952" priority="15503" operator="lessThan">
      <formula>0</formula>
    </cfRule>
    <cfRule type="cellIs" dxfId="8951" priority="15504" operator="lessThan">
      <formula>0</formula>
    </cfRule>
  </conditionalFormatting>
  <conditionalFormatting sqref="R444:T444">
    <cfRule type="expression" dxfId="8950" priority="15502">
      <formula>$I444=0</formula>
    </cfRule>
  </conditionalFormatting>
  <conditionalFormatting sqref="S444:T444">
    <cfRule type="cellIs" dxfId="8949" priority="15500" operator="lessThan">
      <formula>0</formula>
    </cfRule>
    <cfRule type="cellIs" dxfId="8948" priority="15501" operator="lessThan">
      <formula>0</formula>
    </cfRule>
  </conditionalFormatting>
  <conditionalFormatting sqref="C446:E446">
    <cfRule type="expression" dxfId="8947" priority="15496">
      <formula>$I446=0</formula>
    </cfRule>
  </conditionalFormatting>
  <conditionalFormatting sqref="D446:E446">
    <cfRule type="cellIs" dxfId="8946" priority="15494" operator="lessThan">
      <formula>0</formula>
    </cfRule>
    <cfRule type="cellIs" dxfId="8945" priority="15495" operator="lessThan">
      <formula>0</formula>
    </cfRule>
  </conditionalFormatting>
  <conditionalFormatting sqref="G446:H446">
    <cfRule type="cellIs" dxfId="8944" priority="15491" operator="lessThan">
      <formula>0</formula>
    </cfRule>
    <cfRule type="cellIs" dxfId="8943" priority="15492" operator="lessThan">
      <formula>0</formula>
    </cfRule>
  </conditionalFormatting>
  <conditionalFormatting sqref="J446">
    <cfRule type="expression" dxfId="8942" priority="15490">
      <formula>$I446=0</formula>
    </cfRule>
  </conditionalFormatting>
  <conditionalFormatting sqref="N446:P446">
    <cfRule type="expression" dxfId="8941" priority="15484">
      <formula>$I446=0</formula>
    </cfRule>
  </conditionalFormatting>
  <conditionalFormatting sqref="O446:P446">
    <cfRule type="cellIs" dxfId="8940" priority="15482" operator="lessThan">
      <formula>0</formula>
    </cfRule>
    <cfRule type="cellIs" dxfId="8939" priority="15483" operator="lessThan">
      <formula>0</formula>
    </cfRule>
  </conditionalFormatting>
  <conditionalFormatting sqref="R446:T446">
    <cfRule type="expression" dxfId="8938" priority="15481">
      <formula>$I446=0</formula>
    </cfRule>
  </conditionalFormatting>
  <conditionalFormatting sqref="S446:T446">
    <cfRule type="cellIs" dxfId="8937" priority="15479" operator="lessThan">
      <formula>0</formula>
    </cfRule>
    <cfRule type="cellIs" dxfId="8936" priority="15480" operator="lessThan">
      <formula>0</formula>
    </cfRule>
  </conditionalFormatting>
  <conditionalFormatting sqref="C448:E448">
    <cfRule type="expression" dxfId="8935" priority="15475">
      <formula>$I448=0</formula>
    </cfRule>
  </conditionalFormatting>
  <conditionalFormatting sqref="D448:E448">
    <cfRule type="cellIs" dxfId="8934" priority="15473" operator="lessThan">
      <formula>0</formula>
    </cfRule>
    <cfRule type="cellIs" dxfId="8933" priority="15474" operator="lessThan">
      <formula>0</formula>
    </cfRule>
  </conditionalFormatting>
  <conditionalFormatting sqref="G448:H448">
    <cfRule type="cellIs" dxfId="8932" priority="15470" operator="lessThan">
      <formula>0</formula>
    </cfRule>
    <cfRule type="cellIs" dxfId="8931" priority="15471" operator="lessThan">
      <formula>0</formula>
    </cfRule>
  </conditionalFormatting>
  <conditionalFormatting sqref="J448">
    <cfRule type="expression" dxfId="8930" priority="15469">
      <formula>$I448=0</formula>
    </cfRule>
  </conditionalFormatting>
  <conditionalFormatting sqref="N448:P448">
    <cfRule type="expression" dxfId="8929" priority="15463">
      <formula>$I448=0</formula>
    </cfRule>
  </conditionalFormatting>
  <conditionalFormatting sqref="O448:P448">
    <cfRule type="cellIs" dxfId="8928" priority="15461" operator="lessThan">
      <formula>0</formula>
    </cfRule>
    <cfRule type="cellIs" dxfId="8927" priority="15462" operator="lessThan">
      <formula>0</formula>
    </cfRule>
  </conditionalFormatting>
  <conditionalFormatting sqref="R448:T448">
    <cfRule type="expression" dxfId="8926" priority="15460">
      <formula>$I448=0</formula>
    </cfRule>
  </conditionalFormatting>
  <conditionalFormatting sqref="S448:T448">
    <cfRule type="cellIs" dxfId="8925" priority="15458" operator="lessThan">
      <formula>0</formula>
    </cfRule>
    <cfRule type="cellIs" dxfId="8924" priority="15459" operator="lessThan">
      <formula>0</formula>
    </cfRule>
  </conditionalFormatting>
  <conditionalFormatting sqref="C450:E450">
    <cfRule type="expression" dxfId="8923" priority="15454">
      <formula>$I450=0</formula>
    </cfRule>
  </conditionalFormatting>
  <conditionalFormatting sqref="D450:E450">
    <cfRule type="cellIs" dxfId="8922" priority="15452" operator="lessThan">
      <formula>0</formula>
    </cfRule>
    <cfRule type="cellIs" dxfId="8921" priority="15453" operator="lessThan">
      <formula>0</formula>
    </cfRule>
  </conditionalFormatting>
  <conditionalFormatting sqref="G450:H450">
    <cfRule type="cellIs" dxfId="8920" priority="15449" operator="lessThan">
      <formula>0</formula>
    </cfRule>
    <cfRule type="cellIs" dxfId="8919" priority="15450" operator="lessThan">
      <formula>0</formula>
    </cfRule>
  </conditionalFormatting>
  <conditionalFormatting sqref="J450">
    <cfRule type="expression" dxfId="8918" priority="15448">
      <formula>$I450=0</formula>
    </cfRule>
  </conditionalFormatting>
  <conditionalFormatting sqref="N450:P450">
    <cfRule type="expression" dxfId="8917" priority="15442">
      <formula>$I450=0</formula>
    </cfRule>
  </conditionalFormatting>
  <conditionalFormatting sqref="O450:P450">
    <cfRule type="cellIs" dxfId="8916" priority="15440" operator="lessThan">
      <formula>0</formula>
    </cfRule>
    <cfRule type="cellIs" dxfId="8915" priority="15441" operator="lessThan">
      <formula>0</formula>
    </cfRule>
  </conditionalFormatting>
  <conditionalFormatting sqref="R450:T450">
    <cfRule type="expression" dxfId="8914" priority="15439">
      <formula>$I450=0</formula>
    </cfRule>
  </conditionalFormatting>
  <conditionalFormatting sqref="S450:T450">
    <cfRule type="cellIs" dxfId="8913" priority="15437" operator="lessThan">
      <formula>0</formula>
    </cfRule>
    <cfRule type="cellIs" dxfId="8912" priority="15438" operator="lessThan">
      <formula>0</formula>
    </cfRule>
  </conditionalFormatting>
  <conditionalFormatting sqref="C452:E452">
    <cfRule type="expression" dxfId="8911" priority="15433">
      <formula>$I452=0</formula>
    </cfRule>
  </conditionalFormatting>
  <conditionalFormatting sqref="D452:E452">
    <cfRule type="cellIs" dxfId="8910" priority="15431" operator="lessThan">
      <formula>0</formula>
    </cfRule>
    <cfRule type="cellIs" dxfId="8909" priority="15432" operator="lessThan">
      <formula>0</formula>
    </cfRule>
  </conditionalFormatting>
  <conditionalFormatting sqref="G452:H452">
    <cfRule type="cellIs" dxfId="8908" priority="15428" operator="lessThan">
      <formula>0</formula>
    </cfRule>
    <cfRule type="cellIs" dxfId="8907" priority="15429" operator="lessThan">
      <formula>0</formula>
    </cfRule>
  </conditionalFormatting>
  <conditionalFormatting sqref="J452">
    <cfRule type="expression" dxfId="8906" priority="15427">
      <formula>$I452=0</formula>
    </cfRule>
  </conditionalFormatting>
  <conditionalFormatting sqref="N452:P452">
    <cfRule type="expression" dxfId="8905" priority="15421">
      <formula>$I452=0</formula>
    </cfRule>
  </conditionalFormatting>
  <conditionalFormatting sqref="O452:P452 O453">
    <cfRule type="cellIs" dxfId="8904" priority="15419" operator="lessThan">
      <formula>0</formula>
    </cfRule>
    <cfRule type="cellIs" dxfId="8903" priority="15420" operator="lessThan">
      <formula>0</formula>
    </cfRule>
  </conditionalFormatting>
  <conditionalFormatting sqref="R452:T452">
    <cfRule type="expression" dxfId="8902" priority="15418">
      <formula>$I452=0</formula>
    </cfRule>
  </conditionalFormatting>
  <conditionalFormatting sqref="S452:T452">
    <cfRule type="cellIs" dxfId="8901" priority="15416" operator="lessThan">
      <formula>0</formula>
    </cfRule>
    <cfRule type="cellIs" dxfId="8900" priority="15417" operator="lessThan">
      <formula>0</formula>
    </cfRule>
  </conditionalFormatting>
  <conditionalFormatting sqref="N453">
    <cfRule type="expression" dxfId="8899" priority="15415">
      <formula>$I453=0</formula>
    </cfRule>
  </conditionalFormatting>
  <conditionalFormatting sqref="C454:E454">
    <cfRule type="expression" dxfId="8898" priority="15411">
      <formula>$I454=0</formula>
    </cfRule>
  </conditionalFormatting>
  <conditionalFormatting sqref="D454:E454">
    <cfRule type="cellIs" dxfId="8897" priority="15409" operator="lessThan">
      <formula>0</formula>
    </cfRule>
    <cfRule type="cellIs" dxfId="8896" priority="15410" operator="lessThan">
      <formula>0</formula>
    </cfRule>
  </conditionalFormatting>
  <conditionalFormatting sqref="G454:H454">
    <cfRule type="cellIs" dxfId="8895" priority="15406" operator="lessThan">
      <formula>0</formula>
    </cfRule>
    <cfRule type="cellIs" dxfId="8894" priority="15407" operator="lessThan">
      <formula>0</formula>
    </cfRule>
  </conditionalFormatting>
  <conditionalFormatting sqref="J454">
    <cfRule type="expression" dxfId="8893" priority="15405">
      <formula>$I454=0</formula>
    </cfRule>
  </conditionalFormatting>
  <conditionalFormatting sqref="N454:P454">
    <cfRule type="expression" dxfId="8892" priority="15399">
      <formula>$I454=0</formula>
    </cfRule>
  </conditionalFormatting>
  <conditionalFormatting sqref="O454:P454">
    <cfRule type="cellIs" dxfId="8891" priority="15397" operator="lessThan">
      <formula>0</formula>
    </cfRule>
    <cfRule type="cellIs" dxfId="8890" priority="15398" operator="lessThan">
      <formula>0</formula>
    </cfRule>
  </conditionalFormatting>
  <conditionalFormatting sqref="R454:T454">
    <cfRule type="expression" dxfId="8889" priority="15396">
      <formula>$I454=0</formula>
    </cfRule>
  </conditionalFormatting>
  <conditionalFormatting sqref="S454:T454">
    <cfRule type="cellIs" dxfId="8888" priority="15394" operator="lessThan">
      <formula>0</formula>
    </cfRule>
    <cfRule type="cellIs" dxfId="8887" priority="15395" operator="lessThan">
      <formula>0</formula>
    </cfRule>
  </conditionalFormatting>
  <conditionalFormatting sqref="C456:E456">
    <cfRule type="expression" dxfId="8886" priority="15390">
      <formula>$I456=0</formula>
    </cfRule>
  </conditionalFormatting>
  <conditionalFormatting sqref="D456:E456">
    <cfRule type="cellIs" dxfId="8885" priority="15388" operator="lessThan">
      <formula>0</formula>
    </cfRule>
    <cfRule type="cellIs" dxfId="8884" priority="15389" operator="lessThan">
      <formula>0</formula>
    </cfRule>
  </conditionalFormatting>
  <conditionalFormatting sqref="G456:H456">
    <cfRule type="cellIs" dxfId="8883" priority="15385" operator="lessThan">
      <formula>0</formula>
    </cfRule>
    <cfRule type="cellIs" dxfId="8882" priority="15386" operator="lessThan">
      <formula>0</formula>
    </cfRule>
  </conditionalFormatting>
  <conditionalFormatting sqref="J456">
    <cfRule type="expression" dxfId="8881" priority="15384">
      <formula>$I456=0</formula>
    </cfRule>
  </conditionalFormatting>
  <conditionalFormatting sqref="N456:P456">
    <cfRule type="expression" dxfId="8880" priority="15378">
      <formula>$I456=0</formula>
    </cfRule>
  </conditionalFormatting>
  <conditionalFormatting sqref="O456:P456">
    <cfRule type="cellIs" dxfId="8879" priority="15376" operator="lessThan">
      <formula>0</formula>
    </cfRule>
    <cfRule type="cellIs" dxfId="8878" priority="15377" operator="lessThan">
      <formula>0</formula>
    </cfRule>
  </conditionalFormatting>
  <conditionalFormatting sqref="R456:T456">
    <cfRule type="expression" dxfId="8877" priority="15375">
      <formula>$I456=0</formula>
    </cfRule>
  </conditionalFormatting>
  <conditionalFormatting sqref="S456:T456">
    <cfRule type="cellIs" dxfId="8876" priority="15373" operator="lessThan">
      <formula>0</formula>
    </cfRule>
    <cfRule type="cellIs" dxfId="8875" priority="15374" operator="lessThan">
      <formula>0</formula>
    </cfRule>
  </conditionalFormatting>
  <conditionalFormatting sqref="C458:E458">
    <cfRule type="expression" dxfId="8874" priority="15369">
      <formula>$I458=0</formula>
    </cfRule>
  </conditionalFormatting>
  <conditionalFormatting sqref="D458:E458">
    <cfRule type="cellIs" dxfId="8873" priority="15367" operator="lessThan">
      <formula>0</formula>
    </cfRule>
    <cfRule type="cellIs" dxfId="8872" priority="15368" operator="lessThan">
      <formula>0</formula>
    </cfRule>
  </conditionalFormatting>
  <conditionalFormatting sqref="G458:H458">
    <cfRule type="cellIs" dxfId="8871" priority="15364" operator="lessThan">
      <formula>0</formula>
    </cfRule>
    <cfRule type="cellIs" dxfId="8870" priority="15365" operator="lessThan">
      <formula>0</formula>
    </cfRule>
  </conditionalFormatting>
  <conditionalFormatting sqref="J458">
    <cfRule type="expression" dxfId="8869" priority="15363">
      <formula>$I458=0</formula>
    </cfRule>
  </conditionalFormatting>
  <conditionalFormatting sqref="N458:P458">
    <cfRule type="expression" dxfId="8868" priority="15357">
      <formula>$I458=0</formula>
    </cfRule>
  </conditionalFormatting>
  <conditionalFormatting sqref="O458:P458">
    <cfRule type="cellIs" dxfId="8867" priority="15355" operator="lessThan">
      <formula>0</formula>
    </cfRule>
    <cfRule type="cellIs" dxfId="8866" priority="15356" operator="lessThan">
      <formula>0</formula>
    </cfRule>
  </conditionalFormatting>
  <conditionalFormatting sqref="R458:T458">
    <cfRule type="expression" dxfId="8865" priority="15354">
      <formula>$I458=0</formula>
    </cfRule>
  </conditionalFormatting>
  <conditionalFormatting sqref="S458:T458">
    <cfRule type="cellIs" dxfId="8864" priority="15352" operator="lessThan">
      <formula>0</formula>
    </cfRule>
    <cfRule type="cellIs" dxfId="8863" priority="15353" operator="lessThan">
      <formula>0</formula>
    </cfRule>
  </conditionalFormatting>
  <conditionalFormatting sqref="C460:E460">
    <cfRule type="expression" dxfId="8862" priority="15348">
      <formula>$I460=0</formula>
    </cfRule>
  </conditionalFormatting>
  <conditionalFormatting sqref="D460:E460">
    <cfRule type="cellIs" dxfId="8861" priority="15346" operator="lessThan">
      <formula>0</formula>
    </cfRule>
    <cfRule type="cellIs" dxfId="8860" priority="15347" operator="lessThan">
      <formula>0</formula>
    </cfRule>
  </conditionalFormatting>
  <conditionalFormatting sqref="G460:H460">
    <cfRule type="cellIs" dxfId="8859" priority="15343" operator="lessThan">
      <formula>0</formula>
    </cfRule>
    <cfRule type="cellIs" dxfId="8858" priority="15344" operator="lessThan">
      <formula>0</formula>
    </cfRule>
  </conditionalFormatting>
  <conditionalFormatting sqref="J460">
    <cfRule type="expression" dxfId="8857" priority="15342">
      <formula>$I460=0</formula>
    </cfRule>
  </conditionalFormatting>
  <conditionalFormatting sqref="N460:P460">
    <cfRule type="expression" dxfId="8856" priority="15336">
      <formula>$I460=0</formula>
    </cfRule>
  </conditionalFormatting>
  <conditionalFormatting sqref="O460:P460">
    <cfRule type="cellIs" dxfId="8855" priority="15334" operator="lessThan">
      <formula>0</formula>
    </cfRule>
    <cfRule type="cellIs" dxfId="8854" priority="15335" operator="lessThan">
      <formula>0</formula>
    </cfRule>
  </conditionalFormatting>
  <conditionalFormatting sqref="R460:T460">
    <cfRule type="expression" dxfId="8853" priority="15333">
      <formula>$I460=0</formula>
    </cfRule>
  </conditionalFormatting>
  <conditionalFormatting sqref="S460:T460">
    <cfRule type="cellIs" dxfId="8852" priority="15331" operator="lessThan">
      <formula>0</formula>
    </cfRule>
    <cfRule type="cellIs" dxfId="8851" priority="15332" operator="lessThan">
      <formula>0</formula>
    </cfRule>
  </conditionalFormatting>
  <conditionalFormatting sqref="C462:E462">
    <cfRule type="expression" dxfId="8850" priority="15327">
      <formula>$I462=0</formula>
    </cfRule>
  </conditionalFormatting>
  <conditionalFormatting sqref="D462:E462">
    <cfRule type="cellIs" dxfId="8849" priority="15325" operator="lessThan">
      <formula>0</formula>
    </cfRule>
    <cfRule type="cellIs" dxfId="8848" priority="15326" operator="lessThan">
      <formula>0</formula>
    </cfRule>
  </conditionalFormatting>
  <conditionalFormatting sqref="G462:H462">
    <cfRule type="cellIs" dxfId="8847" priority="15322" operator="lessThan">
      <formula>0</formula>
    </cfRule>
    <cfRule type="cellIs" dxfId="8846" priority="15323" operator="lessThan">
      <formula>0</formula>
    </cfRule>
  </conditionalFormatting>
  <conditionalFormatting sqref="J462">
    <cfRule type="expression" dxfId="8845" priority="15321">
      <formula>$I462=0</formula>
    </cfRule>
  </conditionalFormatting>
  <conditionalFormatting sqref="N462:P462">
    <cfRule type="expression" dxfId="8844" priority="15315">
      <formula>$I462=0</formula>
    </cfRule>
  </conditionalFormatting>
  <conditionalFormatting sqref="O462:P462">
    <cfRule type="cellIs" dxfId="8843" priority="15313" operator="lessThan">
      <formula>0</formula>
    </cfRule>
    <cfRule type="cellIs" dxfId="8842" priority="15314" operator="lessThan">
      <formula>0</formula>
    </cfRule>
  </conditionalFormatting>
  <conditionalFormatting sqref="R462:T462">
    <cfRule type="expression" dxfId="8841" priority="15312">
      <formula>$I462=0</formula>
    </cfRule>
  </conditionalFormatting>
  <conditionalFormatting sqref="S462:T462">
    <cfRule type="cellIs" dxfId="8840" priority="15310" operator="lessThan">
      <formula>0</formula>
    </cfRule>
    <cfRule type="cellIs" dxfId="8839" priority="15311" operator="lessThan">
      <formula>0</formula>
    </cfRule>
  </conditionalFormatting>
  <conditionalFormatting sqref="C464:E464">
    <cfRule type="expression" dxfId="8838" priority="15306">
      <formula>$I464=0</formula>
    </cfRule>
  </conditionalFormatting>
  <conditionalFormatting sqref="D464:E464">
    <cfRule type="cellIs" dxfId="8837" priority="15304" operator="lessThan">
      <formula>0</formula>
    </cfRule>
    <cfRule type="cellIs" dxfId="8836" priority="15305" operator="lessThan">
      <formula>0</formula>
    </cfRule>
  </conditionalFormatting>
  <conditionalFormatting sqref="G464:H464">
    <cfRule type="cellIs" dxfId="8835" priority="15301" operator="lessThan">
      <formula>0</formula>
    </cfRule>
    <cfRule type="cellIs" dxfId="8834" priority="15302" operator="lessThan">
      <formula>0</formula>
    </cfRule>
  </conditionalFormatting>
  <conditionalFormatting sqref="J464">
    <cfRule type="expression" dxfId="8833" priority="15300">
      <formula>$I464=0</formula>
    </cfRule>
  </conditionalFormatting>
  <conditionalFormatting sqref="N464:P464">
    <cfRule type="expression" dxfId="8832" priority="15294">
      <formula>$I464=0</formula>
    </cfRule>
  </conditionalFormatting>
  <conditionalFormatting sqref="O464:P464">
    <cfRule type="cellIs" dxfId="8831" priority="15292" operator="lessThan">
      <formula>0</formula>
    </cfRule>
    <cfRule type="cellIs" dxfId="8830" priority="15293" operator="lessThan">
      <formula>0</formula>
    </cfRule>
  </conditionalFormatting>
  <conditionalFormatting sqref="R464:T464">
    <cfRule type="expression" dxfId="8829" priority="15291">
      <formula>$I464=0</formula>
    </cfRule>
  </conditionalFormatting>
  <conditionalFormatting sqref="S464:T464">
    <cfRule type="cellIs" dxfId="8828" priority="15289" operator="lessThan">
      <formula>0</formula>
    </cfRule>
    <cfRule type="cellIs" dxfId="8827" priority="15290" operator="lessThan">
      <formula>0</formula>
    </cfRule>
  </conditionalFormatting>
  <conditionalFormatting sqref="C466:E466">
    <cfRule type="expression" dxfId="8826" priority="15285">
      <formula>$I466=0</formula>
    </cfRule>
  </conditionalFormatting>
  <conditionalFormatting sqref="D466:E466">
    <cfRule type="cellIs" dxfId="8825" priority="15283" operator="lessThan">
      <formula>0</formula>
    </cfRule>
    <cfRule type="cellIs" dxfId="8824" priority="15284" operator="lessThan">
      <formula>0</formula>
    </cfRule>
  </conditionalFormatting>
  <conditionalFormatting sqref="G466:H466">
    <cfRule type="cellIs" dxfId="8823" priority="15280" operator="lessThan">
      <formula>0</formula>
    </cfRule>
    <cfRule type="cellIs" dxfId="8822" priority="15281" operator="lessThan">
      <formula>0</formula>
    </cfRule>
  </conditionalFormatting>
  <conditionalFormatting sqref="J466">
    <cfRule type="expression" dxfId="8821" priority="15279">
      <formula>$I466=0</formula>
    </cfRule>
  </conditionalFormatting>
  <conditionalFormatting sqref="N466:P466">
    <cfRule type="expression" dxfId="8820" priority="15273">
      <formula>$I466=0</formula>
    </cfRule>
  </conditionalFormatting>
  <conditionalFormatting sqref="O466:P466">
    <cfRule type="cellIs" dxfId="8819" priority="15271" operator="lessThan">
      <formula>0</formula>
    </cfRule>
    <cfRule type="cellIs" dxfId="8818" priority="15272" operator="lessThan">
      <formula>0</formula>
    </cfRule>
  </conditionalFormatting>
  <conditionalFormatting sqref="R466:T466">
    <cfRule type="expression" dxfId="8817" priority="15270">
      <formula>$I466=0</formula>
    </cfRule>
  </conditionalFormatting>
  <conditionalFormatting sqref="S466:T466">
    <cfRule type="cellIs" dxfId="8816" priority="15268" operator="lessThan">
      <formula>0</formula>
    </cfRule>
    <cfRule type="cellIs" dxfId="8815" priority="15269" operator="lessThan">
      <formula>0</formula>
    </cfRule>
  </conditionalFormatting>
  <conditionalFormatting sqref="C468:E468">
    <cfRule type="expression" dxfId="8814" priority="15264">
      <formula>$I468=0</formula>
    </cfRule>
  </conditionalFormatting>
  <conditionalFormatting sqref="D468:E468">
    <cfRule type="cellIs" dxfId="8813" priority="15262" operator="lessThan">
      <formula>0</formula>
    </cfRule>
    <cfRule type="cellIs" dxfId="8812" priority="15263" operator="lessThan">
      <formula>0</formula>
    </cfRule>
  </conditionalFormatting>
  <conditionalFormatting sqref="G468:H468">
    <cfRule type="cellIs" dxfId="8811" priority="15259" operator="lessThan">
      <formula>0</formula>
    </cfRule>
    <cfRule type="cellIs" dxfId="8810" priority="15260" operator="lessThan">
      <formula>0</formula>
    </cfRule>
  </conditionalFormatting>
  <conditionalFormatting sqref="J468">
    <cfRule type="expression" dxfId="8809" priority="15258">
      <formula>$I468=0</formula>
    </cfRule>
  </conditionalFormatting>
  <conditionalFormatting sqref="N468:P468">
    <cfRule type="expression" dxfId="8808" priority="15252">
      <formula>$I468=0</formula>
    </cfRule>
  </conditionalFormatting>
  <conditionalFormatting sqref="O468:P468">
    <cfRule type="cellIs" dxfId="8807" priority="15250" operator="lessThan">
      <formula>0</formula>
    </cfRule>
    <cfRule type="cellIs" dxfId="8806" priority="15251" operator="lessThan">
      <formula>0</formula>
    </cfRule>
  </conditionalFormatting>
  <conditionalFormatting sqref="R468:T468">
    <cfRule type="expression" dxfId="8805" priority="15249">
      <formula>$I468=0</formula>
    </cfRule>
  </conditionalFormatting>
  <conditionalFormatting sqref="S468:T468">
    <cfRule type="cellIs" dxfId="8804" priority="15247" operator="lessThan">
      <formula>0</formula>
    </cfRule>
    <cfRule type="cellIs" dxfId="8803" priority="15248" operator="lessThan">
      <formula>0</formula>
    </cfRule>
  </conditionalFormatting>
  <conditionalFormatting sqref="C470:E470">
    <cfRule type="expression" dxfId="8802" priority="15243">
      <formula>$I470=0</formula>
    </cfRule>
  </conditionalFormatting>
  <conditionalFormatting sqref="D470:E470">
    <cfRule type="cellIs" dxfId="8801" priority="15241" operator="lessThan">
      <formula>0</formula>
    </cfRule>
    <cfRule type="cellIs" dxfId="8800" priority="15242" operator="lessThan">
      <formula>0</formula>
    </cfRule>
  </conditionalFormatting>
  <conditionalFormatting sqref="G470:H470">
    <cfRule type="cellIs" dxfId="8799" priority="15238" operator="lessThan">
      <formula>0</formula>
    </cfRule>
    <cfRule type="cellIs" dxfId="8798" priority="15239" operator="lessThan">
      <formula>0</formula>
    </cfRule>
  </conditionalFormatting>
  <conditionalFormatting sqref="J470">
    <cfRule type="expression" dxfId="8797" priority="15237">
      <formula>$I470=0</formula>
    </cfRule>
  </conditionalFormatting>
  <conditionalFormatting sqref="N470:P470">
    <cfRule type="expression" dxfId="8796" priority="15231">
      <formula>$I470=0</formula>
    </cfRule>
  </conditionalFormatting>
  <conditionalFormatting sqref="O470:P470">
    <cfRule type="cellIs" dxfId="8795" priority="15229" operator="lessThan">
      <formula>0</formula>
    </cfRule>
    <cfRule type="cellIs" dxfId="8794" priority="15230" operator="lessThan">
      <formula>0</formula>
    </cfRule>
  </conditionalFormatting>
  <conditionalFormatting sqref="R470:T470">
    <cfRule type="expression" dxfId="8793" priority="15228">
      <formula>$I470=0</formula>
    </cfRule>
  </conditionalFormatting>
  <conditionalFormatting sqref="S470:T470">
    <cfRule type="cellIs" dxfId="8792" priority="15226" operator="lessThan">
      <formula>0</formula>
    </cfRule>
    <cfRule type="cellIs" dxfId="8791" priority="15227" operator="lessThan">
      <formula>0</formula>
    </cfRule>
  </conditionalFormatting>
  <conditionalFormatting sqref="C472:E472">
    <cfRule type="expression" dxfId="8790" priority="15222">
      <formula>$I472=0</formula>
    </cfRule>
  </conditionalFormatting>
  <conditionalFormatting sqref="D472:E472">
    <cfRule type="cellIs" dxfId="8789" priority="15220" operator="lessThan">
      <formula>0</formula>
    </cfRule>
    <cfRule type="cellIs" dxfId="8788" priority="15221" operator="lessThan">
      <formula>0</formula>
    </cfRule>
  </conditionalFormatting>
  <conditionalFormatting sqref="G472:H472">
    <cfRule type="cellIs" dxfId="8787" priority="15217" operator="lessThan">
      <formula>0</formula>
    </cfRule>
    <cfRule type="cellIs" dxfId="8786" priority="15218" operator="lessThan">
      <formula>0</formula>
    </cfRule>
  </conditionalFormatting>
  <conditionalFormatting sqref="J472">
    <cfRule type="expression" dxfId="8785" priority="15216">
      <formula>$I472=0</formula>
    </cfRule>
  </conditionalFormatting>
  <conditionalFormatting sqref="N472:P472">
    <cfRule type="expression" dxfId="8784" priority="15210">
      <formula>$I472=0</formula>
    </cfRule>
  </conditionalFormatting>
  <conditionalFormatting sqref="O472:P472">
    <cfRule type="cellIs" dxfId="8783" priority="15208" operator="lessThan">
      <formula>0</formula>
    </cfRule>
    <cfRule type="cellIs" dxfId="8782" priority="15209" operator="lessThan">
      <formula>0</formula>
    </cfRule>
  </conditionalFormatting>
  <conditionalFormatting sqref="R472:T472">
    <cfRule type="expression" dxfId="8781" priority="15207">
      <formula>$I472=0</formula>
    </cfRule>
  </conditionalFormatting>
  <conditionalFormatting sqref="S472:T472">
    <cfRule type="cellIs" dxfId="8780" priority="15205" operator="lessThan">
      <formula>0</formula>
    </cfRule>
    <cfRule type="cellIs" dxfId="8779" priority="15206" operator="lessThan">
      <formula>0</formula>
    </cfRule>
  </conditionalFormatting>
  <conditionalFormatting sqref="C474:E474">
    <cfRule type="expression" dxfId="8778" priority="15201">
      <formula>$I474=0</formula>
    </cfRule>
  </conditionalFormatting>
  <conditionalFormatting sqref="D474:E474">
    <cfRule type="cellIs" dxfId="8777" priority="15199" operator="lessThan">
      <formula>0</formula>
    </cfRule>
    <cfRule type="cellIs" dxfId="8776" priority="15200" operator="lessThan">
      <formula>0</formula>
    </cfRule>
  </conditionalFormatting>
  <conditionalFormatting sqref="G474:H474">
    <cfRule type="cellIs" dxfId="8775" priority="15196" operator="lessThan">
      <formula>0</formula>
    </cfRule>
    <cfRule type="cellIs" dxfId="8774" priority="15197" operator="lessThan">
      <formula>0</formula>
    </cfRule>
  </conditionalFormatting>
  <conditionalFormatting sqref="J474">
    <cfRule type="expression" dxfId="8773" priority="15195">
      <formula>$I474=0</formula>
    </cfRule>
  </conditionalFormatting>
  <conditionalFormatting sqref="N474:P474">
    <cfRule type="expression" dxfId="8772" priority="15189">
      <formula>$I474=0</formula>
    </cfRule>
  </conditionalFormatting>
  <conditionalFormatting sqref="O474:P474">
    <cfRule type="cellIs" dxfId="8771" priority="15187" operator="lessThan">
      <formula>0</formula>
    </cfRule>
    <cfRule type="cellIs" dxfId="8770" priority="15188" operator="lessThan">
      <formula>0</formula>
    </cfRule>
  </conditionalFormatting>
  <conditionalFormatting sqref="R474:T474">
    <cfRule type="expression" dxfId="8769" priority="15186">
      <formula>$I474=0</formula>
    </cfRule>
  </conditionalFormatting>
  <conditionalFormatting sqref="S474:T474">
    <cfRule type="cellIs" dxfId="8768" priority="15184" operator="lessThan">
      <formula>0</formula>
    </cfRule>
    <cfRule type="cellIs" dxfId="8767" priority="15185" operator="lessThan">
      <formula>0</formula>
    </cfRule>
  </conditionalFormatting>
  <conditionalFormatting sqref="C476:E476">
    <cfRule type="expression" dxfId="8766" priority="15180">
      <formula>$I476=0</formula>
    </cfRule>
  </conditionalFormatting>
  <conditionalFormatting sqref="D476:E476">
    <cfRule type="cellIs" dxfId="8765" priority="15178" operator="lessThan">
      <formula>0</formula>
    </cfRule>
    <cfRule type="cellIs" dxfId="8764" priority="15179" operator="lessThan">
      <formula>0</formula>
    </cfRule>
  </conditionalFormatting>
  <conditionalFormatting sqref="G476:H476">
    <cfRule type="cellIs" dxfId="8763" priority="15175" operator="lessThan">
      <formula>0</formula>
    </cfRule>
    <cfRule type="cellIs" dxfId="8762" priority="15176" operator="lessThan">
      <formula>0</formula>
    </cfRule>
  </conditionalFormatting>
  <conditionalFormatting sqref="J476">
    <cfRule type="expression" dxfId="8761" priority="15174">
      <formula>$I476=0</formula>
    </cfRule>
  </conditionalFormatting>
  <conditionalFormatting sqref="N476:P476">
    <cfRule type="expression" dxfId="8760" priority="15168">
      <formula>$I476=0</formula>
    </cfRule>
  </conditionalFormatting>
  <conditionalFormatting sqref="O476:P476">
    <cfRule type="cellIs" dxfId="8759" priority="15166" operator="lessThan">
      <formula>0</formula>
    </cfRule>
    <cfRule type="cellIs" dxfId="8758" priority="15167" operator="lessThan">
      <formula>0</formula>
    </cfRule>
  </conditionalFormatting>
  <conditionalFormatting sqref="R476:T476">
    <cfRule type="expression" dxfId="8757" priority="15165">
      <formula>$I476=0</formula>
    </cfRule>
  </conditionalFormatting>
  <conditionalFormatting sqref="S476:T476">
    <cfRule type="cellIs" dxfId="8756" priority="15163" operator="lessThan">
      <formula>0</formula>
    </cfRule>
    <cfRule type="cellIs" dxfId="8755" priority="15164" operator="lessThan">
      <formula>0</formula>
    </cfRule>
  </conditionalFormatting>
  <conditionalFormatting sqref="C478:E478">
    <cfRule type="expression" dxfId="8754" priority="15159">
      <formula>$I478=0</formula>
    </cfRule>
  </conditionalFormatting>
  <conditionalFormatting sqref="D478:E478">
    <cfRule type="cellIs" dxfId="8753" priority="15157" operator="lessThan">
      <formula>0</formula>
    </cfRule>
    <cfRule type="cellIs" dxfId="8752" priority="15158" operator="lessThan">
      <formula>0</formula>
    </cfRule>
  </conditionalFormatting>
  <conditionalFormatting sqref="G478:H478">
    <cfRule type="cellIs" dxfId="8751" priority="15154" operator="lessThan">
      <formula>0</formula>
    </cfRule>
    <cfRule type="cellIs" dxfId="8750" priority="15155" operator="lessThan">
      <formula>0</formula>
    </cfRule>
  </conditionalFormatting>
  <conditionalFormatting sqref="J478">
    <cfRule type="expression" dxfId="8749" priority="15153">
      <formula>$I478=0</formula>
    </cfRule>
  </conditionalFormatting>
  <conditionalFormatting sqref="N478:P478">
    <cfRule type="expression" dxfId="8748" priority="15147">
      <formula>$I478=0</formula>
    </cfRule>
  </conditionalFormatting>
  <conditionalFormatting sqref="O478:P478">
    <cfRule type="cellIs" dxfId="8747" priority="15145" operator="lessThan">
      <formula>0</formula>
    </cfRule>
    <cfRule type="cellIs" dxfId="8746" priority="15146" operator="lessThan">
      <formula>0</formula>
    </cfRule>
  </conditionalFormatting>
  <conditionalFormatting sqref="R478:T478">
    <cfRule type="expression" dxfId="8745" priority="15144">
      <formula>$I478=0</formula>
    </cfRule>
  </conditionalFormatting>
  <conditionalFormatting sqref="S478:T478">
    <cfRule type="cellIs" dxfId="8744" priority="15142" operator="lessThan">
      <formula>0</formula>
    </cfRule>
    <cfRule type="cellIs" dxfId="8743" priority="15143" operator="lessThan">
      <formula>0</formula>
    </cfRule>
  </conditionalFormatting>
  <conditionalFormatting sqref="C480:E480">
    <cfRule type="expression" dxfId="8742" priority="15138">
      <formula>$I480=0</formula>
    </cfRule>
  </conditionalFormatting>
  <conditionalFormatting sqref="D480:E480">
    <cfRule type="cellIs" dxfId="8741" priority="15136" operator="lessThan">
      <formula>0</formula>
    </cfRule>
    <cfRule type="cellIs" dxfId="8740" priority="15137" operator="lessThan">
      <formula>0</formula>
    </cfRule>
  </conditionalFormatting>
  <conditionalFormatting sqref="G480:H480">
    <cfRule type="cellIs" dxfId="8739" priority="15133" operator="lessThan">
      <formula>0</formula>
    </cfRule>
    <cfRule type="cellIs" dxfId="8738" priority="15134" operator="lessThan">
      <formula>0</formula>
    </cfRule>
  </conditionalFormatting>
  <conditionalFormatting sqref="J480">
    <cfRule type="expression" dxfId="8737" priority="15132">
      <formula>$I480=0</formula>
    </cfRule>
  </conditionalFormatting>
  <conditionalFormatting sqref="N480:P480">
    <cfRule type="expression" dxfId="8736" priority="15126">
      <formula>$I480=0</formula>
    </cfRule>
  </conditionalFormatting>
  <conditionalFormatting sqref="O480:P480">
    <cfRule type="cellIs" dxfId="8735" priority="15124" operator="lessThan">
      <formula>0</formula>
    </cfRule>
    <cfRule type="cellIs" dxfId="8734" priority="15125" operator="lessThan">
      <formula>0</formula>
    </cfRule>
  </conditionalFormatting>
  <conditionalFormatting sqref="R480:T480">
    <cfRule type="expression" dxfId="8733" priority="15123">
      <formula>$I480=0</formula>
    </cfRule>
  </conditionalFormatting>
  <conditionalFormatting sqref="S480:T480">
    <cfRule type="cellIs" dxfId="8732" priority="15121" operator="lessThan">
      <formula>0</formula>
    </cfRule>
    <cfRule type="cellIs" dxfId="8731" priority="15122" operator="lessThan">
      <formula>0</formula>
    </cfRule>
  </conditionalFormatting>
  <conditionalFormatting sqref="C482:E482">
    <cfRule type="expression" dxfId="8730" priority="15117">
      <formula>$I482=0</formula>
    </cfRule>
  </conditionalFormatting>
  <conditionalFormatting sqref="D482:E482">
    <cfRule type="cellIs" dxfId="8729" priority="15115" operator="lessThan">
      <formula>0</formula>
    </cfRule>
    <cfRule type="cellIs" dxfId="8728" priority="15116" operator="lessThan">
      <formula>0</formula>
    </cfRule>
  </conditionalFormatting>
  <conditionalFormatting sqref="G482:H482">
    <cfRule type="cellIs" dxfId="8727" priority="15112" operator="lessThan">
      <formula>0</formula>
    </cfRule>
    <cfRule type="cellIs" dxfId="8726" priority="15113" operator="lessThan">
      <formula>0</formula>
    </cfRule>
  </conditionalFormatting>
  <conditionalFormatting sqref="J482">
    <cfRule type="expression" dxfId="8725" priority="15111">
      <formula>$I482=0</formula>
    </cfRule>
  </conditionalFormatting>
  <conditionalFormatting sqref="N482:P482">
    <cfRule type="expression" dxfId="8724" priority="15105">
      <formula>$I482=0</formula>
    </cfRule>
  </conditionalFormatting>
  <conditionalFormatting sqref="O482:P482">
    <cfRule type="cellIs" dxfId="8723" priority="15103" operator="lessThan">
      <formula>0</formula>
    </cfRule>
    <cfRule type="cellIs" dxfId="8722" priority="15104" operator="lessThan">
      <formula>0</formula>
    </cfRule>
  </conditionalFormatting>
  <conditionalFormatting sqref="R482:T482">
    <cfRule type="expression" dxfId="8721" priority="15102">
      <formula>$I482=0</formula>
    </cfRule>
  </conditionalFormatting>
  <conditionalFormatting sqref="S482:T482">
    <cfRule type="cellIs" dxfId="8720" priority="15100" operator="lessThan">
      <formula>0</formula>
    </cfRule>
    <cfRule type="cellIs" dxfId="8719" priority="15101" operator="lessThan">
      <formula>0</formula>
    </cfRule>
  </conditionalFormatting>
  <conditionalFormatting sqref="C484:E484">
    <cfRule type="expression" dxfId="8718" priority="15096">
      <formula>$I484=0</formula>
    </cfRule>
  </conditionalFormatting>
  <conditionalFormatting sqref="D484:E484">
    <cfRule type="cellIs" dxfId="8717" priority="15094" operator="lessThan">
      <formula>0</formula>
    </cfRule>
    <cfRule type="cellIs" dxfId="8716" priority="15095" operator="lessThan">
      <formula>0</formula>
    </cfRule>
  </conditionalFormatting>
  <conditionalFormatting sqref="G484:H484">
    <cfRule type="cellIs" dxfId="8715" priority="15091" operator="lessThan">
      <formula>0</formula>
    </cfRule>
    <cfRule type="cellIs" dxfId="8714" priority="15092" operator="lessThan">
      <formula>0</formula>
    </cfRule>
  </conditionalFormatting>
  <conditionalFormatting sqref="J484">
    <cfRule type="expression" dxfId="8713" priority="15090">
      <formula>$I484=0</formula>
    </cfRule>
  </conditionalFormatting>
  <conditionalFormatting sqref="N484:P484">
    <cfRule type="expression" dxfId="8712" priority="15084">
      <formula>$I484=0</formula>
    </cfRule>
  </conditionalFormatting>
  <conditionalFormatting sqref="O484:P484">
    <cfRule type="cellIs" dxfId="8711" priority="15082" operator="lessThan">
      <formula>0</formula>
    </cfRule>
    <cfRule type="cellIs" dxfId="8710" priority="15083" operator="lessThan">
      <formula>0</formula>
    </cfRule>
  </conditionalFormatting>
  <conditionalFormatting sqref="R484:T484">
    <cfRule type="expression" dxfId="8709" priority="15081">
      <formula>$I484=0</formula>
    </cfRule>
  </conditionalFormatting>
  <conditionalFormatting sqref="S484:T484">
    <cfRule type="cellIs" dxfId="8708" priority="15079" operator="lessThan">
      <formula>0</formula>
    </cfRule>
    <cfRule type="cellIs" dxfId="8707" priority="15080" operator="lessThan">
      <formula>0</formula>
    </cfRule>
  </conditionalFormatting>
  <conditionalFormatting sqref="C486:E486">
    <cfRule type="expression" dxfId="8706" priority="15075">
      <formula>$I486=0</formula>
    </cfRule>
  </conditionalFormatting>
  <conditionalFormatting sqref="D486:E486">
    <cfRule type="cellIs" dxfId="8705" priority="15073" operator="lessThan">
      <formula>0</formula>
    </cfRule>
    <cfRule type="cellIs" dxfId="8704" priority="15074" operator="lessThan">
      <formula>0</formula>
    </cfRule>
  </conditionalFormatting>
  <conditionalFormatting sqref="G486:H486">
    <cfRule type="cellIs" dxfId="8703" priority="15070" operator="lessThan">
      <formula>0</formula>
    </cfRule>
    <cfRule type="cellIs" dxfId="8702" priority="15071" operator="lessThan">
      <formula>0</formula>
    </cfRule>
  </conditionalFormatting>
  <conditionalFormatting sqref="J486">
    <cfRule type="expression" dxfId="8701" priority="15069">
      <formula>$I486=0</formula>
    </cfRule>
  </conditionalFormatting>
  <conditionalFormatting sqref="N486:P486">
    <cfRule type="expression" dxfId="8700" priority="15063">
      <formula>$I486=0</formula>
    </cfRule>
  </conditionalFormatting>
  <conditionalFormatting sqref="O486:P486">
    <cfRule type="cellIs" dxfId="8699" priority="15061" operator="lessThan">
      <formula>0</formula>
    </cfRule>
    <cfRule type="cellIs" dxfId="8698" priority="15062" operator="lessThan">
      <formula>0</formula>
    </cfRule>
  </conditionalFormatting>
  <conditionalFormatting sqref="R486:T486">
    <cfRule type="expression" dxfId="8697" priority="15060">
      <formula>$I486=0</formula>
    </cfRule>
  </conditionalFormatting>
  <conditionalFormatting sqref="S486:T486">
    <cfRule type="cellIs" dxfId="8696" priority="15058" operator="lessThan">
      <formula>0</formula>
    </cfRule>
    <cfRule type="cellIs" dxfId="8695" priority="15059" operator="lessThan">
      <formula>0</formula>
    </cfRule>
  </conditionalFormatting>
  <conditionalFormatting sqref="C488:E488">
    <cfRule type="expression" dxfId="8694" priority="15054">
      <formula>$I488=0</formula>
    </cfRule>
  </conditionalFormatting>
  <conditionalFormatting sqref="D488:E488">
    <cfRule type="cellIs" dxfId="8693" priority="15052" operator="lessThan">
      <formula>0</formula>
    </cfRule>
    <cfRule type="cellIs" dxfId="8692" priority="15053" operator="lessThan">
      <formula>0</formula>
    </cfRule>
  </conditionalFormatting>
  <conditionalFormatting sqref="G488:H488">
    <cfRule type="cellIs" dxfId="8691" priority="15049" operator="lessThan">
      <formula>0</formula>
    </cfRule>
    <cfRule type="cellIs" dxfId="8690" priority="15050" operator="lessThan">
      <formula>0</formula>
    </cfRule>
  </conditionalFormatting>
  <conditionalFormatting sqref="J488">
    <cfRule type="expression" dxfId="8689" priority="15048">
      <formula>$I488=0</formula>
    </cfRule>
  </conditionalFormatting>
  <conditionalFormatting sqref="N488:P488">
    <cfRule type="expression" dxfId="8688" priority="15042">
      <formula>$I488=0</formula>
    </cfRule>
  </conditionalFormatting>
  <conditionalFormatting sqref="O488:P488">
    <cfRule type="cellIs" dxfId="8687" priority="15040" operator="lessThan">
      <formula>0</formula>
    </cfRule>
    <cfRule type="cellIs" dxfId="8686" priority="15041" operator="lessThan">
      <formula>0</formula>
    </cfRule>
  </conditionalFormatting>
  <conditionalFormatting sqref="R488:T488">
    <cfRule type="expression" dxfId="8685" priority="15039">
      <formula>$I488=0</formula>
    </cfRule>
  </conditionalFormatting>
  <conditionalFormatting sqref="S488:T488">
    <cfRule type="cellIs" dxfId="8684" priority="15037" operator="lessThan">
      <formula>0</formula>
    </cfRule>
    <cfRule type="cellIs" dxfId="8683" priority="15038" operator="lessThan">
      <formula>0</formula>
    </cfRule>
  </conditionalFormatting>
  <conditionalFormatting sqref="C490:E490">
    <cfRule type="expression" dxfId="8682" priority="15033">
      <formula>$I490=0</formula>
    </cfRule>
  </conditionalFormatting>
  <conditionalFormatting sqref="D490:E490">
    <cfRule type="cellIs" dxfId="8681" priority="15031" operator="lessThan">
      <formula>0</formula>
    </cfRule>
    <cfRule type="cellIs" dxfId="8680" priority="15032" operator="lessThan">
      <formula>0</formula>
    </cfRule>
  </conditionalFormatting>
  <conditionalFormatting sqref="G490:H490">
    <cfRule type="cellIs" dxfId="8679" priority="15028" operator="lessThan">
      <formula>0</formula>
    </cfRule>
    <cfRule type="cellIs" dxfId="8678" priority="15029" operator="lessThan">
      <formula>0</formula>
    </cfRule>
  </conditionalFormatting>
  <conditionalFormatting sqref="J490">
    <cfRule type="expression" dxfId="8677" priority="15027">
      <formula>$I490=0</formula>
    </cfRule>
  </conditionalFormatting>
  <conditionalFormatting sqref="N490:P490">
    <cfRule type="expression" dxfId="8676" priority="15021">
      <formula>$I490=0</formula>
    </cfRule>
  </conditionalFormatting>
  <conditionalFormatting sqref="O490:P490">
    <cfRule type="cellIs" dxfId="8675" priority="15019" operator="lessThan">
      <formula>0</formula>
    </cfRule>
    <cfRule type="cellIs" dxfId="8674" priority="15020" operator="lessThan">
      <formula>0</formula>
    </cfRule>
  </conditionalFormatting>
  <conditionalFormatting sqref="R490:T490">
    <cfRule type="expression" dxfId="8673" priority="15018">
      <formula>$I490=0</formula>
    </cfRule>
  </conditionalFormatting>
  <conditionalFormatting sqref="S490:T490">
    <cfRule type="cellIs" dxfId="8672" priority="15016" operator="lessThan">
      <formula>0</formula>
    </cfRule>
    <cfRule type="cellIs" dxfId="8671" priority="15017" operator="lessThan">
      <formula>0</formula>
    </cfRule>
  </conditionalFormatting>
  <conditionalFormatting sqref="C492:E492">
    <cfRule type="expression" dxfId="8670" priority="15012">
      <formula>$I492=0</formula>
    </cfRule>
  </conditionalFormatting>
  <conditionalFormatting sqref="D492:E492">
    <cfRule type="cellIs" dxfId="8669" priority="15010" operator="lessThan">
      <formula>0</formula>
    </cfRule>
    <cfRule type="cellIs" dxfId="8668" priority="15011" operator="lessThan">
      <formula>0</formula>
    </cfRule>
  </conditionalFormatting>
  <conditionalFormatting sqref="G492:H492">
    <cfRule type="cellIs" dxfId="8667" priority="15007" operator="lessThan">
      <formula>0</formula>
    </cfRule>
    <cfRule type="cellIs" dxfId="8666" priority="15008" operator="lessThan">
      <formula>0</formula>
    </cfRule>
  </conditionalFormatting>
  <conditionalFormatting sqref="J492">
    <cfRule type="expression" dxfId="8665" priority="15006">
      <formula>$I492=0</formula>
    </cfRule>
  </conditionalFormatting>
  <conditionalFormatting sqref="N492:P492">
    <cfRule type="expression" dxfId="8664" priority="15000">
      <formula>$I492=0</formula>
    </cfRule>
  </conditionalFormatting>
  <conditionalFormatting sqref="O492:P492">
    <cfRule type="cellIs" dxfId="8663" priority="14998" operator="lessThan">
      <formula>0</formula>
    </cfRule>
    <cfRule type="cellIs" dxfId="8662" priority="14999" operator="lessThan">
      <formula>0</formula>
    </cfRule>
  </conditionalFormatting>
  <conditionalFormatting sqref="R492:T492">
    <cfRule type="expression" dxfId="8661" priority="14997">
      <formula>$I492=0</formula>
    </cfRule>
  </conditionalFormatting>
  <conditionalFormatting sqref="S492:T492">
    <cfRule type="cellIs" dxfId="8660" priority="14995" operator="lessThan">
      <formula>0</formula>
    </cfRule>
    <cfRule type="cellIs" dxfId="8659" priority="14996" operator="lessThan">
      <formula>0</formula>
    </cfRule>
  </conditionalFormatting>
  <conditionalFormatting sqref="C494:E494">
    <cfRule type="expression" dxfId="8658" priority="14991">
      <formula>$I494=0</formula>
    </cfRule>
  </conditionalFormatting>
  <conditionalFormatting sqref="D494:E494">
    <cfRule type="cellIs" dxfId="8657" priority="14989" operator="lessThan">
      <formula>0</formula>
    </cfRule>
    <cfRule type="cellIs" dxfId="8656" priority="14990" operator="lessThan">
      <formula>0</formula>
    </cfRule>
  </conditionalFormatting>
  <conditionalFormatting sqref="G494:H494">
    <cfRule type="cellIs" dxfId="8655" priority="14986" operator="lessThan">
      <formula>0</formula>
    </cfRule>
    <cfRule type="cellIs" dxfId="8654" priority="14987" operator="lessThan">
      <formula>0</formula>
    </cfRule>
  </conditionalFormatting>
  <conditionalFormatting sqref="J494">
    <cfRule type="expression" dxfId="8653" priority="14985">
      <formula>$I494=0</formula>
    </cfRule>
  </conditionalFormatting>
  <conditionalFormatting sqref="N494:P494">
    <cfRule type="expression" dxfId="8652" priority="14979">
      <formula>$I494=0</formula>
    </cfRule>
  </conditionalFormatting>
  <conditionalFormatting sqref="O494:P494">
    <cfRule type="cellIs" dxfId="8651" priority="14977" operator="lessThan">
      <formula>0</formula>
    </cfRule>
    <cfRule type="cellIs" dxfId="8650" priority="14978" operator="lessThan">
      <formula>0</formula>
    </cfRule>
  </conditionalFormatting>
  <conditionalFormatting sqref="R494:T494">
    <cfRule type="expression" dxfId="8649" priority="14976">
      <formula>$I494=0</formula>
    </cfRule>
  </conditionalFormatting>
  <conditionalFormatting sqref="S494:T494">
    <cfRule type="cellIs" dxfId="8648" priority="14974" operator="lessThan">
      <formula>0</formula>
    </cfRule>
    <cfRule type="cellIs" dxfId="8647" priority="14975" operator="lessThan">
      <formula>0</formula>
    </cfRule>
  </conditionalFormatting>
  <conditionalFormatting sqref="C496:E496">
    <cfRule type="expression" dxfId="8646" priority="14970">
      <formula>$I496=0</formula>
    </cfRule>
  </conditionalFormatting>
  <conditionalFormatting sqref="D496:E496">
    <cfRule type="cellIs" dxfId="8645" priority="14968" operator="lessThan">
      <formula>0</formula>
    </cfRule>
    <cfRule type="cellIs" dxfId="8644" priority="14969" operator="lessThan">
      <formula>0</formula>
    </cfRule>
  </conditionalFormatting>
  <conditionalFormatting sqref="G496:H496">
    <cfRule type="cellIs" dxfId="8643" priority="14965" operator="lessThan">
      <formula>0</formula>
    </cfRule>
    <cfRule type="cellIs" dxfId="8642" priority="14966" operator="lessThan">
      <formula>0</formula>
    </cfRule>
  </conditionalFormatting>
  <conditionalFormatting sqref="J496">
    <cfRule type="expression" dxfId="8641" priority="14964">
      <formula>$I496=0</formula>
    </cfRule>
  </conditionalFormatting>
  <conditionalFormatting sqref="N496:P496">
    <cfRule type="expression" dxfId="8640" priority="14958">
      <formula>$I496=0</formula>
    </cfRule>
  </conditionalFormatting>
  <conditionalFormatting sqref="O496:P496">
    <cfRule type="cellIs" dxfId="8639" priority="14956" operator="lessThan">
      <formula>0</formula>
    </cfRule>
    <cfRule type="cellIs" dxfId="8638" priority="14957" operator="lessThan">
      <formula>0</formula>
    </cfRule>
  </conditionalFormatting>
  <conditionalFormatting sqref="R496:T496">
    <cfRule type="expression" dxfId="8637" priority="14955">
      <formula>$I496=0</formula>
    </cfRule>
  </conditionalFormatting>
  <conditionalFormatting sqref="S496:T496">
    <cfRule type="cellIs" dxfId="8636" priority="14953" operator="lessThan">
      <formula>0</formula>
    </cfRule>
    <cfRule type="cellIs" dxfId="8635" priority="14954" operator="lessThan">
      <formula>0</formula>
    </cfRule>
  </conditionalFormatting>
  <conditionalFormatting sqref="C498:E498">
    <cfRule type="expression" dxfId="8634" priority="14949">
      <formula>$I498=0</formula>
    </cfRule>
  </conditionalFormatting>
  <conditionalFormatting sqref="D498:E498">
    <cfRule type="cellIs" dxfId="8633" priority="14947" operator="lessThan">
      <formula>0</formula>
    </cfRule>
    <cfRule type="cellIs" dxfId="8632" priority="14948" operator="lessThan">
      <formula>0</formula>
    </cfRule>
  </conditionalFormatting>
  <conditionalFormatting sqref="G498:H498">
    <cfRule type="cellIs" dxfId="8631" priority="14944" operator="lessThan">
      <formula>0</formula>
    </cfRule>
    <cfRule type="cellIs" dxfId="8630" priority="14945" operator="lessThan">
      <formula>0</formula>
    </cfRule>
  </conditionalFormatting>
  <conditionalFormatting sqref="J498">
    <cfRule type="expression" dxfId="8629" priority="14943">
      <formula>$I498=0</formula>
    </cfRule>
  </conditionalFormatting>
  <conditionalFormatting sqref="N498:P498">
    <cfRule type="expression" dxfId="8628" priority="14937">
      <formula>$I498=0</formula>
    </cfRule>
  </conditionalFormatting>
  <conditionalFormatting sqref="O498:P498">
    <cfRule type="cellIs" dxfId="8627" priority="14935" operator="lessThan">
      <formula>0</formula>
    </cfRule>
    <cfRule type="cellIs" dxfId="8626" priority="14936" operator="lessThan">
      <formula>0</formula>
    </cfRule>
  </conditionalFormatting>
  <conditionalFormatting sqref="R498:T498">
    <cfRule type="expression" dxfId="8625" priority="14934">
      <formula>$I498=0</formula>
    </cfRule>
  </conditionalFormatting>
  <conditionalFormatting sqref="S498:T498">
    <cfRule type="cellIs" dxfId="8624" priority="14932" operator="lessThan">
      <formula>0</formula>
    </cfRule>
    <cfRule type="cellIs" dxfId="8623" priority="14933" operator="lessThan">
      <formula>0</formula>
    </cfRule>
  </conditionalFormatting>
  <conditionalFormatting sqref="C500:E500">
    <cfRule type="expression" dxfId="8622" priority="14928">
      <formula>$I500=0</formula>
    </cfRule>
  </conditionalFormatting>
  <conditionalFormatting sqref="D500:E500">
    <cfRule type="cellIs" dxfId="8621" priority="14926" operator="lessThan">
      <formula>0</formula>
    </cfRule>
    <cfRule type="cellIs" dxfId="8620" priority="14927" operator="lessThan">
      <formula>0</formula>
    </cfRule>
  </conditionalFormatting>
  <conditionalFormatting sqref="G500:H500">
    <cfRule type="cellIs" dxfId="8619" priority="14923" operator="lessThan">
      <formula>0</formula>
    </cfRule>
    <cfRule type="cellIs" dxfId="8618" priority="14924" operator="lessThan">
      <formula>0</formula>
    </cfRule>
  </conditionalFormatting>
  <conditionalFormatting sqref="J500">
    <cfRule type="expression" dxfId="8617" priority="14922">
      <formula>$I500=0</formula>
    </cfRule>
  </conditionalFormatting>
  <conditionalFormatting sqref="N500:P500">
    <cfRule type="expression" dxfId="8616" priority="14916">
      <formula>$I500=0</formula>
    </cfRule>
  </conditionalFormatting>
  <conditionalFormatting sqref="O500:P500">
    <cfRule type="cellIs" dxfId="8615" priority="14914" operator="lessThan">
      <formula>0</formula>
    </cfRule>
    <cfRule type="cellIs" dxfId="8614" priority="14915" operator="lessThan">
      <formula>0</formula>
    </cfRule>
  </conditionalFormatting>
  <conditionalFormatting sqref="R500:T500">
    <cfRule type="expression" dxfId="8613" priority="14913">
      <formula>$I500=0</formula>
    </cfRule>
  </conditionalFormatting>
  <conditionalFormatting sqref="S500:T500">
    <cfRule type="cellIs" dxfId="8612" priority="14911" operator="lessThan">
      <formula>0</formula>
    </cfRule>
    <cfRule type="cellIs" dxfId="8611" priority="14912" operator="lessThan">
      <formula>0</formula>
    </cfRule>
  </conditionalFormatting>
  <conditionalFormatting sqref="C502:E502">
    <cfRule type="expression" dxfId="8610" priority="14907">
      <formula>$I502=0</formula>
    </cfRule>
  </conditionalFormatting>
  <conditionalFormatting sqref="D502:E502">
    <cfRule type="cellIs" dxfId="8609" priority="14905" operator="lessThan">
      <formula>0</formula>
    </cfRule>
    <cfRule type="cellIs" dxfId="8608" priority="14906" operator="lessThan">
      <formula>0</formula>
    </cfRule>
  </conditionalFormatting>
  <conditionalFormatting sqref="G502:H502">
    <cfRule type="cellIs" dxfId="8607" priority="14902" operator="lessThan">
      <formula>0</formula>
    </cfRule>
    <cfRule type="cellIs" dxfId="8606" priority="14903" operator="lessThan">
      <formula>0</formula>
    </cfRule>
  </conditionalFormatting>
  <conditionalFormatting sqref="J502">
    <cfRule type="expression" dxfId="8605" priority="14901">
      <formula>$I502=0</formula>
    </cfRule>
  </conditionalFormatting>
  <conditionalFormatting sqref="N502:P502">
    <cfRule type="expression" dxfId="8604" priority="14895">
      <formula>$I502=0</formula>
    </cfRule>
  </conditionalFormatting>
  <conditionalFormatting sqref="O502:P502">
    <cfRule type="cellIs" dxfId="8603" priority="14893" operator="lessThan">
      <formula>0</formula>
    </cfRule>
    <cfRule type="cellIs" dxfId="8602" priority="14894" operator="lessThan">
      <formula>0</formula>
    </cfRule>
  </conditionalFormatting>
  <conditionalFormatting sqref="R502:T502">
    <cfRule type="expression" dxfId="8601" priority="14892">
      <formula>$I502=0</formula>
    </cfRule>
  </conditionalFormatting>
  <conditionalFormatting sqref="S502:T502">
    <cfRule type="cellIs" dxfId="8600" priority="14890" operator="lessThan">
      <formula>0</formula>
    </cfRule>
    <cfRule type="cellIs" dxfId="8599" priority="14891" operator="lessThan">
      <formula>0</formula>
    </cfRule>
  </conditionalFormatting>
  <conditionalFormatting sqref="C504:E504">
    <cfRule type="expression" dxfId="8598" priority="14886">
      <formula>$I504=0</formula>
    </cfRule>
  </conditionalFormatting>
  <conditionalFormatting sqref="D504:E504">
    <cfRule type="cellIs" dxfId="8597" priority="14884" operator="lessThan">
      <formula>0</formula>
    </cfRule>
    <cfRule type="cellIs" dxfId="8596" priority="14885" operator="lessThan">
      <formula>0</formula>
    </cfRule>
  </conditionalFormatting>
  <conditionalFormatting sqref="G504:H504">
    <cfRule type="cellIs" dxfId="8595" priority="14881" operator="lessThan">
      <formula>0</formula>
    </cfRule>
    <cfRule type="cellIs" dxfId="8594" priority="14882" operator="lessThan">
      <formula>0</formula>
    </cfRule>
  </conditionalFormatting>
  <conditionalFormatting sqref="J504">
    <cfRule type="expression" dxfId="8593" priority="14880">
      <formula>$I504=0</formula>
    </cfRule>
  </conditionalFormatting>
  <conditionalFormatting sqref="N504:P504">
    <cfRule type="expression" dxfId="8592" priority="14874">
      <formula>$I504=0</formula>
    </cfRule>
  </conditionalFormatting>
  <conditionalFormatting sqref="O504:P504">
    <cfRule type="cellIs" dxfId="8591" priority="14872" operator="lessThan">
      <formula>0</formula>
    </cfRule>
    <cfRule type="cellIs" dxfId="8590" priority="14873" operator="lessThan">
      <formula>0</formula>
    </cfRule>
  </conditionalFormatting>
  <conditionalFormatting sqref="R504:T504">
    <cfRule type="expression" dxfId="8589" priority="14871">
      <formula>$I504=0</formula>
    </cfRule>
  </conditionalFormatting>
  <conditionalFormatting sqref="S504:T504">
    <cfRule type="cellIs" dxfId="8588" priority="14869" operator="lessThan">
      <formula>0</formula>
    </cfRule>
    <cfRule type="cellIs" dxfId="8587" priority="14870" operator="lessThan">
      <formula>0</formula>
    </cfRule>
  </conditionalFormatting>
  <conditionalFormatting sqref="C506:E506">
    <cfRule type="expression" dxfId="8586" priority="14865">
      <formula>$I506=0</formula>
    </cfRule>
  </conditionalFormatting>
  <conditionalFormatting sqref="D506:E506">
    <cfRule type="cellIs" dxfId="8585" priority="14863" operator="lessThan">
      <formula>0</formula>
    </cfRule>
    <cfRule type="cellIs" dxfId="8584" priority="14864" operator="lessThan">
      <formula>0</formula>
    </cfRule>
  </conditionalFormatting>
  <conditionalFormatting sqref="G506:H506">
    <cfRule type="cellIs" dxfId="8583" priority="14860" operator="lessThan">
      <formula>0</formula>
    </cfRule>
    <cfRule type="cellIs" dxfId="8582" priority="14861" operator="lessThan">
      <formula>0</formula>
    </cfRule>
  </conditionalFormatting>
  <conditionalFormatting sqref="J506">
    <cfRule type="expression" dxfId="8581" priority="14859">
      <formula>$I506=0</formula>
    </cfRule>
  </conditionalFormatting>
  <conditionalFormatting sqref="N506:P506">
    <cfRule type="expression" dxfId="8580" priority="14853">
      <formula>$I506=0</formula>
    </cfRule>
  </conditionalFormatting>
  <conditionalFormatting sqref="O506:P506">
    <cfRule type="cellIs" dxfId="8579" priority="14851" operator="lessThan">
      <formula>0</formula>
    </cfRule>
    <cfRule type="cellIs" dxfId="8578" priority="14852" operator="lessThan">
      <formula>0</formula>
    </cfRule>
  </conditionalFormatting>
  <conditionalFormatting sqref="R506:T506">
    <cfRule type="expression" dxfId="8577" priority="14850">
      <formula>$I506=0</formula>
    </cfRule>
  </conditionalFormatting>
  <conditionalFormatting sqref="S506:T506">
    <cfRule type="cellIs" dxfId="8576" priority="14848" operator="lessThan">
      <formula>0</formula>
    </cfRule>
    <cfRule type="cellIs" dxfId="8575" priority="14849" operator="lessThan">
      <formula>0</formula>
    </cfRule>
  </conditionalFormatting>
  <conditionalFormatting sqref="C508:E508">
    <cfRule type="expression" dxfId="8574" priority="14844">
      <formula>$I508=0</formula>
    </cfRule>
  </conditionalFormatting>
  <conditionalFormatting sqref="D508:E508">
    <cfRule type="cellIs" dxfId="8573" priority="14842" operator="lessThan">
      <formula>0</formula>
    </cfRule>
    <cfRule type="cellIs" dxfId="8572" priority="14843" operator="lessThan">
      <formula>0</formula>
    </cfRule>
  </conditionalFormatting>
  <conditionalFormatting sqref="G508:H508">
    <cfRule type="cellIs" dxfId="8571" priority="14839" operator="lessThan">
      <formula>0</formula>
    </cfRule>
    <cfRule type="cellIs" dxfId="8570" priority="14840" operator="lessThan">
      <formula>0</formula>
    </cfRule>
  </conditionalFormatting>
  <conditionalFormatting sqref="J508">
    <cfRule type="expression" dxfId="8569" priority="14838">
      <formula>$I508=0</formula>
    </cfRule>
  </conditionalFormatting>
  <conditionalFormatting sqref="N508:P508">
    <cfRule type="expression" dxfId="8568" priority="14832">
      <formula>$I508=0</formula>
    </cfRule>
  </conditionalFormatting>
  <conditionalFormatting sqref="O508:P508">
    <cfRule type="cellIs" dxfId="8567" priority="14830" operator="lessThan">
      <formula>0</formula>
    </cfRule>
    <cfRule type="cellIs" dxfId="8566" priority="14831" operator="lessThan">
      <formula>0</formula>
    </cfRule>
  </conditionalFormatting>
  <conditionalFormatting sqref="R508:T508">
    <cfRule type="expression" dxfId="8565" priority="14829">
      <formula>$I508=0</formula>
    </cfRule>
  </conditionalFormatting>
  <conditionalFormatting sqref="S508:T508">
    <cfRule type="cellIs" dxfId="8564" priority="14827" operator="lessThan">
      <formula>0</formula>
    </cfRule>
    <cfRule type="cellIs" dxfId="8563" priority="14828" operator="lessThan">
      <formula>0</formula>
    </cfRule>
  </conditionalFormatting>
  <conditionalFormatting sqref="C510:E510">
    <cfRule type="expression" dxfId="8562" priority="14823">
      <formula>$I510=0</formula>
    </cfRule>
  </conditionalFormatting>
  <conditionalFormatting sqref="D510:E510">
    <cfRule type="cellIs" dxfId="8561" priority="14821" operator="lessThan">
      <formula>0</formula>
    </cfRule>
    <cfRule type="cellIs" dxfId="8560" priority="14822" operator="lessThan">
      <formula>0</formula>
    </cfRule>
  </conditionalFormatting>
  <conditionalFormatting sqref="G510:H510">
    <cfRule type="cellIs" dxfId="8559" priority="14818" operator="lessThan">
      <formula>0</formula>
    </cfRule>
    <cfRule type="cellIs" dxfId="8558" priority="14819" operator="lessThan">
      <formula>0</formula>
    </cfRule>
  </conditionalFormatting>
  <conditionalFormatting sqref="J510">
    <cfRule type="expression" dxfId="8557" priority="14817">
      <formula>$I510=0</formula>
    </cfRule>
  </conditionalFormatting>
  <conditionalFormatting sqref="N510:P510">
    <cfRule type="expression" dxfId="8556" priority="14811">
      <formula>$I510=0</formula>
    </cfRule>
  </conditionalFormatting>
  <conditionalFormatting sqref="O510:P510">
    <cfRule type="cellIs" dxfId="8555" priority="14809" operator="lessThan">
      <formula>0</formula>
    </cfRule>
    <cfRule type="cellIs" dxfId="8554" priority="14810" operator="lessThan">
      <formula>0</formula>
    </cfRule>
  </conditionalFormatting>
  <conditionalFormatting sqref="R510:T510">
    <cfRule type="expression" dxfId="8553" priority="14808">
      <formula>$I510=0</formula>
    </cfRule>
  </conditionalFormatting>
  <conditionalFormatting sqref="S510:T510">
    <cfRule type="cellIs" dxfId="8552" priority="14806" operator="lessThan">
      <formula>0</formula>
    </cfRule>
    <cfRule type="cellIs" dxfId="8551" priority="14807" operator="lessThan">
      <formula>0</formula>
    </cfRule>
  </conditionalFormatting>
  <conditionalFormatting sqref="C512:E512">
    <cfRule type="expression" dxfId="8550" priority="14802">
      <formula>$I512=0</formula>
    </cfRule>
  </conditionalFormatting>
  <conditionalFormatting sqref="D512:E512">
    <cfRule type="cellIs" dxfId="8549" priority="14800" operator="lessThan">
      <formula>0</formula>
    </cfRule>
    <cfRule type="cellIs" dxfId="8548" priority="14801" operator="lessThan">
      <formula>0</formula>
    </cfRule>
  </conditionalFormatting>
  <conditionalFormatting sqref="G512:H512">
    <cfRule type="cellIs" dxfId="8547" priority="14797" operator="lessThan">
      <formula>0</formula>
    </cfRule>
    <cfRule type="cellIs" dxfId="8546" priority="14798" operator="lessThan">
      <formula>0</formula>
    </cfRule>
  </conditionalFormatting>
  <conditionalFormatting sqref="J512">
    <cfRule type="expression" dxfId="8545" priority="14796">
      <formula>$I512=0</formula>
    </cfRule>
  </conditionalFormatting>
  <conditionalFormatting sqref="N512:P512">
    <cfRule type="expression" dxfId="8544" priority="14790">
      <formula>$I512=0</formula>
    </cfRule>
  </conditionalFormatting>
  <conditionalFormatting sqref="O512:P512">
    <cfRule type="cellIs" dxfId="8543" priority="14788" operator="lessThan">
      <formula>0</formula>
    </cfRule>
    <cfRule type="cellIs" dxfId="8542" priority="14789" operator="lessThan">
      <formula>0</formula>
    </cfRule>
  </conditionalFormatting>
  <conditionalFormatting sqref="R512:T512">
    <cfRule type="expression" dxfId="8541" priority="14787">
      <formula>$I512=0</formula>
    </cfRule>
  </conditionalFormatting>
  <conditionalFormatting sqref="S512:T512">
    <cfRule type="cellIs" dxfId="8540" priority="14785" operator="lessThan">
      <formula>0</formula>
    </cfRule>
    <cfRule type="cellIs" dxfId="8539" priority="14786" operator="lessThan">
      <formula>0</formula>
    </cfRule>
  </conditionalFormatting>
  <conditionalFormatting sqref="C514:E514">
    <cfRule type="expression" dxfId="8538" priority="14781">
      <formula>$I514=0</formula>
    </cfRule>
  </conditionalFormatting>
  <conditionalFormatting sqref="D514:E514">
    <cfRule type="cellIs" dxfId="8537" priority="14779" operator="lessThan">
      <formula>0</formula>
    </cfRule>
    <cfRule type="cellIs" dxfId="8536" priority="14780" operator="lessThan">
      <formula>0</formula>
    </cfRule>
  </conditionalFormatting>
  <conditionalFormatting sqref="G514:H514">
    <cfRule type="cellIs" dxfId="8535" priority="14776" operator="lessThan">
      <formula>0</formula>
    </cfRule>
    <cfRule type="cellIs" dxfId="8534" priority="14777" operator="lessThan">
      <formula>0</formula>
    </cfRule>
  </conditionalFormatting>
  <conditionalFormatting sqref="J514">
    <cfRule type="expression" dxfId="8533" priority="14775">
      <formula>$I514=0</formula>
    </cfRule>
  </conditionalFormatting>
  <conditionalFormatting sqref="N514:P514">
    <cfRule type="expression" dxfId="8532" priority="14769">
      <formula>$I514=0</formula>
    </cfRule>
  </conditionalFormatting>
  <conditionalFormatting sqref="O514:P514">
    <cfRule type="cellIs" dxfId="8531" priority="14767" operator="lessThan">
      <formula>0</formula>
    </cfRule>
    <cfRule type="cellIs" dxfId="8530" priority="14768" operator="lessThan">
      <formula>0</formula>
    </cfRule>
  </conditionalFormatting>
  <conditionalFormatting sqref="R514:T514">
    <cfRule type="expression" dxfId="8529" priority="14766">
      <formula>$I514=0</formula>
    </cfRule>
  </conditionalFormatting>
  <conditionalFormatting sqref="S514:T514">
    <cfRule type="cellIs" dxfId="8528" priority="14764" operator="lessThan">
      <formula>0</formula>
    </cfRule>
    <cfRule type="cellIs" dxfId="8527" priority="14765" operator="lessThan">
      <formula>0</formula>
    </cfRule>
  </conditionalFormatting>
  <conditionalFormatting sqref="C516:E516">
    <cfRule type="expression" dxfId="8526" priority="14760">
      <formula>$I516=0</formula>
    </cfRule>
  </conditionalFormatting>
  <conditionalFormatting sqref="D516:E516">
    <cfRule type="cellIs" dxfId="8525" priority="14758" operator="lessThan">
      <formula>0</formula>
    </cfRule>
    <cfRule type="cellIs" dxfId="8524" priority="14759" operator="lessThan">
      <formula>0</formula>
    </cfRule>
  </conditionalFormatting>
  <conditionalFormatting sqref="G516:H516">
    <cfRule type="cellIs" dxfId="8523" priority="14755" operator="lessThan">
      <formula>0</formula>
    </cfRule>
    <cfRule type="cellIs" dxfId="8522" priority="14756" operator="lessThan">
      <formula>0</formula>
    </cfRule>
  </conditionalFormatting>
  <conditionalFormatting sqref="J516">
    <cfRule type="expression" dxfId="8521" priority="14754">
      <formula>$I516=0</formula>
    </cfRule>
  </conditionalFormatting>
  <conditionalFormatting sqref="N516:P516">
    <cfRule type="expression" dxfId="8520" priority="14748">
      <formula>$I516=0</formula>
    </cfRule>
  </conditionalFormatting>
  <conditionalFormatting sqref="O516:P516">
    <cfRule type="cellIs" dxfId="8519" priority="14746" operator="lessThan">
      <formula>0</formula>
    </cfRule>
    <cfRule type="cellIs" dxfId="8518" priority="14747" operator="lessThan">
      <formula>0</formula>
    </cfRule>
  </conditionalFormatting>
  <conditionalFormatting sqref="R516:T516">
    <cfRule type="expression" dxfId="8517" priority="14745">
      <formula>$I516=0</formula>
    </cfRule>
  </conditionalFormatting>
  <conditionalFormatting sqref="S516:T516">
    <cfRule type="cellIs" dxfId="8516" priority="14743" operator="lessThan">
      <formula>0</formula>
    </cfRule>
    <cfRule type="cellIs" dxfId="8515" priority="14744" operator="lessThan">
      <formula>0</formula>
    </cfRule>
  </conditionalFormatting>
  <conditionalFormatting sqref="C518:E518">
    <cfRule type="expression" dxfId="8514" priority="14739">
      <formula>$I518=0</formula>
    </cfRule>
  </conditionalFormatting>
  <conditionalFormatting sqref="D518:E518">
    <cfRule type="cellIs" dxfId="8513" priority="14737" operator="lessThan">
      <formula>0</formula>
    </cfRule>
    <cfRule type="cellIs" dxfId="8512" priority="14738" operator="lessThan">
      <formula>0</formula>
    </cfRule>
  </conditionalFormatting>
  <conditionalFormatting sqref="G518:H518">
    <cfRule type="cellIs" dxfId="8511" priority="14734" operator="lessThan">
      <formula>0</formula>
    </cfRule>
    <cfRule type="cellIs" dxfId="8510" priority="14735" operator="lessThan">
      <formula>0</formula>
    </cfRule>
  </conditionalFormatting>
  <conditionalFormatting sqref="J518">
    <cfRule type="expression" dxfId="8509" priority="14733">
      <formula>$I518=0</formula>
    </cfRule>
  </conditionalFormatting>
  <conditionalFormatting sqref="N518:P518">
    <cfRule type="expression" dxfId="8508" priority="14727">
      <formula>$I518=0</formula>
    </cfRule>
  </conditionalFormatting>
  <conditionalFormatting sqref="O518:P518">
    <cfRule type="cellIs" dxfId="8507" priority="14725" operator="lessThan">
      <formula>0</formula>
    </cfRule>
    <cfRule type="cellIs" dxfId="8506" priority="14726" operator="lessThan">
      <formula>0</formula>
    </cfRule>
  </conditionalFormatting>
  <conditionalFormatting sqref="R518:T518">
    <cfRule type="expression" dxfId="8505" priority="14724">
      <formula>$I518=0</formula>
    </cfRule>
  </conditionalFormatting>
  <conditionalFormatting sqref="S518:T518">
    <cfRule type="cellIs" dxfId="8504" priority="14722" operator="lessThan">
      <formula>0</formula>
    </cfRule>
    <cfRule type="cellIs" dxfId="8503" priority="14723" operator="lessThan">
      <formula>0</formula>
    </cfRule>
  </conditionalFormatting>
  <conditionalFormatting sqref="C520:E520">
    <cfRule type="expression" dxfId="8502" priority="14718">
      <formula>$I520=0</formula>
    </cfRule>
  </conditionalFormatting>
  <conditionalFormatting sqref="D520:E520">
    <cfRule type="cellIs" dxfId="8501" priority="14716" operator="lessThan">
      <formula>0</formula>
    </cfRule>
    <cfRule type="cellIs" dxfId="8500" priority="14717" operator="lessThan">
      <formula>0</formula>
    </cfRule>
  </conditionalFormatting>
  <conditionalFormatting sqref="G520:H520">
    <cfRule type="cellIs" dxfId="8499" priority="14713" operator="lessThan">
      <formula>0</formula>
    </cfRule>
    <cfRule type="cellIs" dxfId="8498" priority="14714" operator="lessThan">
      <formula>0</formula>
    </cfRule>
  </conditionalFormatting>
  <conditionalFormatting sqref="J520">
    <cfRule type="expression" dxfId="8497" priority="14712">
      <formula>$I520=0</formula>
    </cfRule>
  </conditionalFormatting>
  <conditionalFormatting sqref="N520:P520">
    <cfRule type="expression" dxfId="8496" priority="14706">
      <formula>$I520=0</formula>
    </cfRule>
  </conditionalFormatting>
  <conditionalFormatting sqref="O520:P520">
    <cfRule type="cellIs" dxfId="8495" priority="14704" operator="lessThan">
      <formula>0</formula>
    </cfRule>
    <cfRule type="cellIs" dxfId="8494" priority="14705" operator="lessThan">
      <formula>0</formula>
    </cfRule>
  </conditionalFormatting>
  <conditionalFormatting sqref="R520:T520">
    <cfRule type="expression" dxfId="8493" priority="14703">
      <formula>$I520=0</formula>
    </cfRule>
  </conditionalFormatting>
  <conditionalFormatting sqref="S520:T520">
    <cfRule type="cellIs" dxfId="8492" priority="14701" operator="lessThan">
      <formula>0</formula>
    </cfRule>
    <cfRule type="cellIs" dxfId="8491" priority="14702" operator="lessThan">
      <formula>0</formula>
    </cfRule>
  </conditionalFormatting>
  <conditionalFormatting sqref="C522:E522">
    <cfRule type="expression" dxfId="8490" priority="14697">
      <formula>$I522=0</formula>
    </cfRule>
  </conditionalFormatting>
  <conditionalFormatting sqref="D522:E522">
    <cfRule type="cellIs" dxfId="8489" priority="14695" operator="lessThan">
      <formula>0</formula>
    </cfRule>
    <cfRule type="cellIs" dxfId="8488" priority="14696" operator="lessThan">
      <formula>0</formula>
    </cfRule>
  </conditionalFormatting>
  <conditionalFormatting sqref="G522:H522">
    <cfRule type="cellIs" dxfId="8487" priority="14692" operator="lessThan">
      <formula>0</formula>
    </cfRule>
    <cfRule type="cellIs" dxfId="8486" priority="14693" operator="lessThan">
      <formula>0</formula>
    </cfRule>
  </conditionalFormatting>
  <conditionalFormatting sqref="J522">
    <cfRule type="expression" dxfId="8485" priority="14691">
      <formula>$I522=0</formula>
    </cfRule>
  </conditionalFormatting>
  <conditionalFormatting sqref="N522:P522">
    <cfRule type="expression" dxfId="8484" priority="14685">
      <formula>$I522=0</formula>
    </cfRule>
  </conditionalFormatting>
  <conditionalFormatting sqref="O522:P522">
    <cfRule type="cellIs" dxfId="8483" priority="14683" operator="lessThan">
      <formula>0</formula>
    </cfRule>
    <cfRule type="cellIs" dxfId="8482" priority="14684" operator="lessThan">
      <formula>0</formula>
    </cfRule>
  </conditionalFormatting>
  <conditionalFormatting sqref="R522:T522">
    <cfRule type="expression" dxfId="8481" priority="14682">
      <formula>$I522=0</formula>
    </cfRule>
  </conditionalFormatting>
  <conditionalFormatting sqref="S522:T522">
    <cfRule type="cellIs" dxfId="8480" priority="14680" operator="lessThan">
      <formula>0</formula>
    </cfRule>
    <cfRule type="cellIs" dxfId="8479" priority="14681" operator="lessThan">
      <formula>0</formula>
    </cfRule>
  </conditionalFormatting>
  <conditionalFormatting sqref="C524:E524">
    <cfRule type="expression" dxfId="8478" priority="14676">
      <formula>$I524=0</formula>
    </cfRule>
  </conditionalFormatting>
  <conditionalFormatting sqref="D524:E524">
    <cfRule type="cellIs" dxfId="8477" priority="14674" operator="lessThan">
      <formula>0</formula>
    </cfRule>
    <cfRule type="cellIs" dxfId="8476" priority="14675" operator="lessThan">
      <formula>0</formula>
    </cfRule>
  </conditionalFormatting>
  <conditionalFormatting sqref="G524:H524">
    <cfRule type="cellIs" dxfId="8475" priority="14671" operator="lessThan">
      <formula>0</formula>
    </cfRule>
    <cfRule type="cellIs" dxfId="8474" priority="14672" operator="lessThan">
      <formula>0</formula>
    </cfRule>
  </conditionalFormatting>
  <conditionalFormatting sqref="J524">
    <cfRule type="expression" dxfId="8473" priority="14670">
      <formula>$I524=0</formula>
    </cfRule>
  </conditionalFormatting>
  <conditionalFormatting sqref="N524:P524">
    <cfRule type="expression" dxfId="8472" priority="14664">
      <formula>$I524=0</formula>
    </cfRule>
  </conditionalFormatting>
  <conditionalFormatting sqref="O524:P524">
    <cfRule type="cellIs" dxfId="8471" priority="14662" operator="lessThan">
      <formula>0</formula>
    </cfRule>
    <cfRule type="cellIs" dxfId="8470" priority="14663" operator="lessThan">
      <formula>0</formula>
    </cfRule>
  </conditionalFormatting>
  <conditionalFormatting sqref="R524:T524">
    <cfRule type="expression" dxfId="8469" priority="14661">
      <formula>$I524=0</formula>
    </cfRule>
  </conditionalFormatting>
  <conditionalFormatting sqref="S524:T524">
    <cfRule type="cellIs" dxfId="8468" priority="14659" operator="lessThan">
      <formula>0</formula>
    </cfRule>
    <cfRule type="cellIs" dxfId="8467" priority="14660" operator="lessThan">
      <formula>0</formula>
    </cfRule>
  </conditionalFormatting>
  <conditionalFormatting sqref="C526:E526">
    <cfRule type="expression" dxfId="8466" priority="14655">
      <formula>$I526=0</formula>
    </cfRule>
  </conditionalFormatting>
  <conditionalFormatting sqref="D526:E526">
    <cfRule type="cellIs" dxfId="8465" priority="14653" operator="lessThan">
      <formula>0</formula>
    </cfRule>
    <cfRule type="cellIs" dxfId="8464" priority="14654" operator="lessThan">
      <formula>0</formula>
    </cfRule>
  </conditionalFormatting>
  <conditionalFormatting sqref="G526:H526">
    <cfRule type="cellIs" dxfId="8463" priority="14650" operator="lessThan">
      <formula>0</formula>
    </cfRule>
    <cfRule type="cellIs" dxfId="8462" priority="14651" operator="lessThan">
      <formula>0</formula>
    </cfRule>
  </conditionalFormatting>
  <conditionalFormatting sqref="J526">
    <cfRule type="expression" dxfId="8461" priority="14649">
      <formula>$I526=0</formula>
    </cfRule>
  </conditionalFormatting>
  <conditionalFormatting sqref="N526:P526">
    <cfRule type="expression" dxfId="8460" priority="14643">
      <formula>$I526=0</formula>
    </cfRule>
  </conditionalFormatting>
  <conditionalFormatting sqref="O526:P526">
    <cfRule type="cellIs" dxfId="8459" priority="14641" operator="lessThan">
      <formula>0</formula>
    </cfRule>
    <cfRule type="cellIs" dxfId="8458" priority="14642" operator="lessThan">
      <formula>0</formula>
    </cfRule>
  </conditionalFormatting>
  <conditionalFormatting sqref="R526:T526">
    <cfRule type="expression" dxfId="8457" priority="14640">
      <formula>$I526=0</formula>
    </cfRule>
  </conditionalFormatting>
  <conditionalFormatting sqref="S526:T526">
    <cfRule type="cellIs" dxfId="8456" priority="14638" operator="lessThan">
      <formula>0</formula>
    </cfRule>
    <cfRule type="cellIs" dxfId="8455" priority="14639" operator="lessThan">
      <formula>0</formula>
    </cfRule>
  </conditionalFormatting>
  <conditionalFormatting sqref="C528:E528">
    <cfRule type="expression" dxfId="8454" priority="14634">
      <formula>$I528=0</formula>
    </cfRule>
  </conditionalFormatting>
  <conditionalFormatting sqref="D528:E528">
    <cfRule type="cellIs" dxfId="8453" priority="14632" operator="lessThan">
      <formula>0</formula>
    </cfRule>
    <cfRule type="cellIs" dxfId="8452" priority="14633" operator="lessThan">
      <formula>0</formula>
    </cfRule>
  </conditionalFormatting>
  <conditionalFormatting sqref="G528:H528">
    <cfRule type="cellIs" dxfId="8451" priority="14629" operator="lessThan">
      <formula>0</formula>
    </cfRule>
    <cfRule type="cellIs" dxfId="8450" priority="14630" operator="lessThan">
      <formula>0</formula>
    </cfRule>
  </conditionalFormatting>
  <conditionalFormatting sqref="J528">
    <cfRule type="expression" dxfId="8449" priority="14628">
      <formula>$I528=0</formula>
    </cfRule>
  </conditionalFormatting>
  <conditionalFormatting sqref="N528:P528">
    <cfRule type="expression" dxfId="8448" priority="14622">
      <formula>$I528=0</formula>
    </cfRule>
  </conditionalFormatting>
  <conditionalFormatting sqref="O528:P528">
    <cfRule type="cellIs" dxfId="8447" priority="14620" operator="lessThan">
      <formula>0</formula>
    </cfRule>
    <cfRule type="cellIs" dxfId="8446" priority="14621" operator="lessThan">
      <formula>0</formula>
    </cfRule>
  </conditionalFormatting>
  <conditionalFormatting sqref="R528:T528">
    <cfRule type="expression" dxfId="8445" priority="14619">
      <formula>$I528=0</formula>
    </cfRule>
  </conditionalFormatting>
  <conditionalFormatting sqref="S528:T528">
    <cfRule type="cellIs" dxfId="8444" priority="14617" operator="lessThan">
      <formula>0</formula>
    </cfRule>
    <cfRule type="cellIs" dxfId="8443" priority="14618" operator="lessThan">
      <formula>0</formula>
    </cfRule>
  </conditionalFormatting>
  <conditionalFormatting sqref="C530:E530">
    <cfRule type="expression" dxfId="8442" priority="14613">
      <formula>$I530=0</formula>
    </cfRule>
  </conditionalFormatting>
  <conditionalFormatting sqref="D530:E530">
    <cfRule type="cellIs" dxfId="8441" priority="14611" operator="lessThan">
      <formula>0</formula>
    </cfRule>
    <cfRule type="cellIs" dxfId="8440" priority="14612" operator="lessThan">
      <formula>0</formula>
    </cfRule>
  </conditionalFormatting>
  <conditionalFormatting sqref="G530:H530">
    <cfRule type="cellIs" dxfId="8439" priority="14608" operator="lessThan">
      <formula>0</formula>
    </cfRule>
    <cfRule type="cellIs" dxfId="8438" priority="14609" operator="lessThan">
      <formula>0</formula>
    </cfRule>
  </conditionalFormatting>
  <conditionalFormatting sqref="J530">
    <cfRule type="expression" dxfId="8437" priority="14607">
      <formula>$I530=0</formula>
    </cfRule>
  </conditionalFormatting>
  <conditionalFormatting sqref="N530:P530">
    <cfRule type="expression" dxfId="8436" priority="14601">
      <formula>$I530=0</formula>
    </cfRule>
  </conditionalFormatting>
  <conditionalFormatting sqref="O530:P530">
    <cfRule type="cellIs" dxfId="8435" priority="14599" operator="lessThan">
      <formula>0</formula>
    </cfRule>
    <cfRule type="cellIs" dxfId="8434" priority="14600" operator="lessThan">
      <formula>0</formula>
    </cfRule>
  </conditionalFormatting>
  <conditionalFormatting sqref="R530:T530">
    <cfRule type="expression" dxfId="8433" priority="14598">
      <formula>$I530=0</formula>
    </cfRule>
  </conditionalFormatting>
  <conditionalFormatting sqref="S530:T530">
    <cfRule type="cellIs" dxfId="8432" priority="14596" operator="lessThan">
      <formula>0</formula>
    </cfRule>
    <cfRule type="cellIs" dxfId="8431" priority="14597" operator="lessThan">
      <formula>0</formula>
    </cfRule>
  </conditionalFormatting>
  <conditionalFormatting sqref="C532:E532">
    <cfRule type="expression" dxfId="8430" priority="14592">
      <formula>$I532=0</formula>
    </cfRule>
  </conditionalFormatting>
  <conditionalFormatting sqref="D532:E532">
    <cfRule type="cellIs" dxfId="8429" priority="14590" operator="lessThan">
      <formula>0</formula>
    </cfRule>
    <cfRule type="cellIs" dxfId="8428" priority="14591" operator="lessThan">
      <formula>0</formula>
    </cfRule>
  </conditionalFormatting>
  <conditionalFormatting sqref="G532:H532">
    <cfRule type="cellIs" dxfId="8427" priority="14587" operator="lessThan">
      <formula>0</formula>
    </cfRule>
    <cfRule type="cellIs" dxfId="8426" priority="14588" operator="lessThan">
      <formula>0</formula>
    </cfRule>
  </conditionalFormatting>
  <conditionalFormatting sqref="J532">
    <cfRule type="expression" dxfId="8425" priority="14586">
      <formula>$I532=0</formula>
    </cfRule>
  </conditionalFormatting>
  <conditionalFormatting sqref="N532:P532">
    <cfRule type="expression" dxfId="8424" priority="14580">
      <formula>$I532=0</formula>
    </cfRule>
  </conditionalFormatting>
  <conditionalFormatting sqref="O532:P532">
    <cfRule type="cellIs" dxfId="8423" priority="14578" operator="lessThan">
      <formula>0</formula>
    </cfRule>
    <cfRule type="cellIs" dxfId="8422" priority="14579" operator="lessThan">
      <formula>0</formula>
    </cfRule>
  </conditionalFormatting>
  <conditionalFormatting sqref="R532:T532">
    <cfRule type="expression" dxfId="8421" priority="14577">
      <formula>$I532=0</formula>
    </cfRule>
  </conditionalFormatting>
  <conditionalFormatting sqref="S532:T532">
    <cfRule type="cellIs" dxfId="8420" priority="14575" operator="lessThan">
      <formula>0</formula>
    </cfRule>
    <cfRule type="cellIs" dxfId="8419" priority="14576" operator="lessThan">
      <formula>0</formula>
    </cfRule>
  </conditionalFormatting>
  <conditionalFormatting sqref="C534:E534">
    <cfRule type="expression" dxfId="8418" priority="14571">
      <formula>$I534=0</formula>
    </cfRule>
  </conditionalFormatting>
  <conditionalFormatting sqref="D534:E534">
    <cfRule type="cellIs" dxfId="8417" priority="14569" operator="lessThan">
      <formula>0</formula>
    </cfRule>
    <cfRule type="cellIs" dxfId="8416" priority="14570" operator="lessThan">
      <formula>0</formula>
    </cfRule>
  </conditionalFormatting>
  <conditionalFormatting sqref="G534:H534">
    <cfRule type="cellIs" dxfId="8415" priority="14566" operator="lessThan">
      <formula>0</formula>
    </cfRule>
    <cfRule type="cellIs" dxfId="8414" priority="14567" operator="lessThan">
      <formula>0</formula>
    </cfRule>
  </conditionalFormatting>
  <conditionalFormatting sqref="J534">
    <cfRule type="expression" dxfId="8413" priority="14565">
      <formula>$I534=0</formula>
    </cfRule>
  </conditionalFormatting>
  <conditionalFormatting sqref="N534:P534">
    <cfRule type="expression" dxfId="8412" priority="14559">
      <formula>$I534=0</formula>
    </cfRule>
  </conditionalFormatting>
  <conditionalFormatting sqref="O534:P534">
    <cfRule type="cellIs" dxfId="8411" priority="14557" operator="lessThan">
      <formula>0</formula>
    </cfRule>
    <cfRule type="cellIs" dxfId="8410" priority="14558" operator="lessThan">
      <formula>0</formula>
    </cfRule>
  </conditionalFormatting>
  <conditionalFormatting sqref="R534:T534">
    <cfRule type="expression" dxfId="8409" priority="14556">
      <formula>$I534=0</formula>
    </cfRule>
  </conditionalFormatting>
  <conditionalFormatting sqref="S534:T534">
    <cfRule type="cellIs" dxfId="8408" priority="14554" operator="lessThan">
      <formula>0</formula>
    </cfRule>
    <cfRule type="cellIs" dxfId="8407" priority="14555" operator="lessThan">
      <formula>0</formula>
    </cfRule>
  </conditionalFormatting>
  <conditionalFormatting sqref="C536:E536">
    <cfRule type="expression" dxfId="8406" priority="14550">
      <formula>$I536=0</formula>
    </cfRule>
  </conditionalFormatting>
  <conditionalFormatting sqref="D536:E536">
    <cfRule type="cellIs" dxfId="8405" priority="14548" operator="lessThan">
      <formula>0</formula>
    </cfRule>
    <cfRule type="cellIs" dxfId="8404" priority="14549" operator="lessThan">
      <formula>0</formula>
    </cfRule>
  </conditionalFormatting>
  <conditionalFormatting sqref="G536:H536">
    <cfRule type="cellIs" dxfId="8403" priority="14545" operator="lessThan">
      <formula>0</formula>
    </cfRule>
    <cfRule type="cellIs" dxfId="8402" priority="14546" operator="lessThan">
      <formula>0</formula>
    </cfRule>
  </conditionalFormatting>
  <conditionalFormatting sqref="J536">
    <cfRule type="expression" dxfId="8401" priority="14544">
      <formula>$I536=0</formula>
    </cfRule>
  </conditionalFormatting>
  <conditionalFormatting sqref="N536:P536">
    <cfRule type="expression" dxfId="8400" priority="14538">
      <formula>$I536=0</formula>
    </cfRule>
  </conditionalFormatting>
  <conditionalFormatting sqref="O536:P536">
    <cfRule type="cellIs" dxfId="8399" priority="14536" operator="lessThan">
      <formula>0</formula>
    </cfRule>
    <cfRule type="cellIs" dxfId="8398" priority="14537" operator="lessThan">
      <formula>0</formula>
    </cfRule>
  </conditionalFormatting>
  <conditionalFormatting sqref="R536:T536">
    <cfRule type="expression" dxfId="8397" priority="14535">
      <formula>$I536=0</formula>
    </cfRule>
  </conditionalFormatting>
  <conditionalFormatting sqref="S536:T536">
    <cfRule type="cellIs" dxfId="8396" priority="14533" operator="lessThan">
      <formula>0</formula>
    </cfRule>
    <cfRule type="cellIs" dxfId="8395" priority="14534" operator="lessThan">
      <formula>0</formula>
    </cfRule>
  </conditionalFormatting>
  <conditionalFormatting sqref="C538:E538">
    <cfRule type="expression" dxfId="8394" priority="14529">
      <formula>$I538=0</formula>
    </cfRule>
  </conditionalFormatting>
  <conditionalFormatting sqref="D538:E538">
    <cfRule type="cellIs" dxfId="8393" priority="14527" operator="lessThan">
      <formula>0</formula>
    </cfRule>
    <cfRule type="cellIs" dxfId="8392" priority="14528" operator="lessThan">
      <formula>0</formula>
    </cfRule>
  </conditionalFormatting>
  <conditionalFormatting sqref="G538:H538">
    <cfRule type="cellIs" dxfId="8391" priority="14524" operator="lessThan">
      <formula>0</formula>
    </cfRule>
    <cfRule type="cellIs" dxfId="8390" priority="14525" operator="lessThan">
      <formula>0</formula>
    </cfRule>
  </conditionalFormatting>
  <conditionalFormatting sqref="J538">
    <cfRule type="expression" dxfId="8389" priority="14523">
      <formula>$I538=0</formula>
    </cfRule>
  </conditionalFormatting>
  <conditionalFormatting sqref="N538:P538">
    <cfRule type="expression" dxfId="8388" priority="14517">
      <formula>$I538=0</formula>
    </cfRule>
  </conditionalFormatting>
  <conditionalFormatting sqref="O538:P538">
    <cfRule type="cellIs" dxfId="8387" priority="14515" operator="lessThan">
      <formula>0</formula>
    </cfRule>
    <cfRule type="cellIs" dxfId="8386" priority="14516" operator="lessThan">
      <formula>0</formula>
    </cfRule>
  </conditionalFormatting>
  <conditionalFormatting sqref="R538:T538">
    <cfRule type="expression" dxfId="8385" priority="14514">
      <formula>$I538=0</formula>
    </cfRule>
  </conditionalFormatting>
  <conditionalFormatting sqref="S538:T538">
    <cfRule type="cellIs" dxfId="8384" priority="14512" operator="lessThan">
      <formula>0</formula>
    </cfRule>
    <cfRule type="cellIs" dxfId="8383" priority="14513" operator="lessThan">
      <formula>0</formula>
    </cfRule>
  </conditionalFormatting>
  <conditionalFormatting sqref="C540:E540">
    <cfRule type="expression" dxfId="8382" priority="14508">
      <formula>$I540=0</formula>
    </cfRule>
  </conditionalFormatting>
  <conditionalFormatting sqref="D540:E540">
    <cfRule type="cellIs" dxfId="8381" priority="14506" operator="lessThan">
      <formula>0</formula>
    </cfRule>
    <cfRule type="cellIs" dxfId="8380" priority="14507" operator="lessThan">
      <formula>0</formula>
    </cfRule>
  </conditionalFormatting>
  <conditionalFormatting sqref="G540:H540">
    <cfRule type="cellIs" dxfId="8379" priority="14503" operator="lessThan">
      <formula>0</formula>
    </cfRule>
    <cfRule type="cellIs" dxfId="8378" priority="14504" operator="lessThan">
      <formula>0</formula>
    </cfRule>
  </conditionalFormatting>
  <conditionalFormatting sqref="J540">
    <cfRule type="expression" dxfId="8377" priority="14502">
      <formula>$I540=0</formula>
    </cfRule>
  </conditionalFormatting>
  <conditionalFormatting sqref="N540:P540">
    <cfRule type="expression" dxfId="8376" priority="14496">
      <formula>$I540=0</formula>
    </cfRule>
  </conditionalFormatting>
  <conditionalFormatting sqref="O540:P540">
    <cfRule type="cellIs" dxfId="8375" priority="14494" operator="lessThan">
      <formula>0</formula>
    </cfRule>
    <cfRule type="cellIs" dxfId="8374" priority="14495" operator="lessThan">
      <formula>0</formula>
    </cfRule>
  </conditionalFormatting>
  <conditionalFormatting sqref="R540:T540">
    <cfRule type="expression" dxfId="8373" priority="14493">
      <formula>$I540=0</formula>
    </cfRule>
  </conditionalFormatting>
  <conditionalFormatting sqref="S540:T540">
    <cfRule type="cellIs" dxfId="8372" priority="14491" operator="lessThan">
      <formula>0</formula>
    </cfRule>
    <cfRule type="cellIs" dxfId="8371" priority="14492" operator="lessThan">
      <formula>0</formula>
    </cfRule>
  </conditionalFormatting>
  <conditionalFormatting sqref="C542:E542">
    <cfRule type="expression" dxfId="8370" priority="14487">
      <formula>$I542=0</formula>
    </cfRule>
  </conditionalFormatting>
  <conditionalFormatting sqref="D542:E542">
    <cfRule type="cellIs" dxfId="8369" priority="14485" operator="lessThan">
      <formula>0</formula>
    </cfRule>
    <cfRule type="cellIs" dxfId="8368" priority="14486" operator="lessThan">
      <formula>0</formula>
    </cfRule>
  </conditionalFormatting>
  <conditionalFormatting sqref="G542:H542">
    <cfRule type="cellIs" dxfId="8367" priority="14482" operator="lessThan">
      <formula>0</formula>
    </cfRule>
    <cfRule type="cellIs" dxfId="8366" priority="14483" operator="lessThan">
      <formula>0</formula>
    </cfRule>
  </conditionalFormatting>
  <conditionalFormatting sqref="J542">
    <cfRule type="expression" dxfId="8365" priority="14481">
      <formula>$I542=0</formula>
    </cfRule>
  </conditionalFormatting>
  <conditionalFormatting sqref="N542:P542">
    <cfRule type="expression" dxfId="8364" priority="14475">
      <formula>$I542=0</formula>
    </cfRule>
  </conditionalFormatting>
  <conditionalFormatting sqref="O542:P542">
    <cfRule type="cellIs" dxfId="8363" priority="14473" operator="lessThan">
      <formula>0</formula>
    </cfRule>
    <cfRule type="cellIs" dxfId="8362" priority="14474" operator="lessThan">
      <formula>0</formula>
    </cfRule>
  </conditionalFormatting>
  <conditionalFormatting sqref="R542:T542">
    <cfRule type="expression" dxfId="8361" priority="14472">
      <formula>$I542=0</formula>
    </cfRule>
  </conditionalFormatting>
  <conditionalFormatting sqref="S542:T542">
    <cfRule type="cellIs" dxfId="8360" priority="14470" operator="lessThan">
      <formula>0</formula>
    </cfRule>
    <cfRule type="cellIs" dxfId="8359" priority="14471" operator="lessThan">
      <formula>0</formula>
    </cfRule>
  </conditionalFormatting>
  <conditionalFormatting sqref="C544:E544">
    <cfRule type="expression" dxfId="8358" priority="14466">
      <formula>$I544=0</formula>
    </cfRule>
  </conditionalFormatting>
  <conditionalFormatting sqref="D544:E544">
    <cfRule type="cellIs" dxfId="8357" priority="14464" operator="lessThan">
      <formula>0</formula>
    </cfRule>
    <cfRule type="cellIs" dxfId="8356" priority="14465" operator="lessThan">
      <formula>0</formula>
    </cfRule>
  </conditionalFormatting>
  <conditionalFormatting sqref="G544:H544">
    <cfRule type="cellIs" dxfId="8355" priority="14461" operator="lessThan">
      <formula>0</formula>
    </cfRule>
    <cfRule type="cellIs" dxfId="8354" priority="14462" operator="lessThan">
      <formula>0</formula>
    </cfRule>
  </conditionalFormatting>
  <conditionalFormatting sqref="J544">
    <cfRule type="expression" dxfId="8353" priority="14460">
      <formula>$I544=0</formula>
    </cfRule>
  </conditionalFormatting>
  <conditionalFormatting sqref="N544:P544">
    <cfRule type="expression" dxfId="8352" priority="14454">
      <formula>$I544=0</formula>
    </cfRule>
  </conditionalFormatting>
  <conditionalFormatting sqref="O544:P544">
    <cfRule type="cellIs" dxfId="8351" priority="14452" operator="lessThan">
      <formula>0</formula>
    </cfRule>
    <cfRule type="cellIs" dxfId="8350" priority="14453" operator="lessThan">
      <formula>0</formula>
    </cfRule>
  </conditionalFormatting>
  <conditionalFormatting sqref="R544:T544">
    <cfRule type="expression" dxfId="8349" priority="14451">
      <formula>$I544=0</formula>
    </cfRule>
  </conditionalFormatting>
  <conditionalFormatting sqref="S544:T544">
    <cfRule type="cellIs" dxfId="8348" priority="14449" operator="lessThan">
      <formula>0</formula>
    </cfRule>
    <cfRule type="cellIs" dxfId="8347" priority="14450" operator="lessThan">
      <formula>0</formula>
    </cfRule>
  </conditionalFormatting>
  <conditionalFormatting sqref="C546:E546">
    <cfRule type="expression" dxfId="8346" priority="14445">
      <formula>$I546=0</formula>
    </cfRule>
  </conditionalFormatting>
  <conditionalFormatting sqref="D546:E546">
    <cfRule type="cellIs" dxfId="8345" priority="14443" operator="lessThan">
      <formula>0</formula>
    </cfRule>
    <cfRule type="cellIs" dxfId="8344" priority="14444" operator="lessThan">
      <formula>0</formula>
    </cfRule>
  </conditionalFormatting>
  <conditionalFormatting sqref="G546:H546">
    <cfRule type="cellIs" dxfId="8343" priority="14440" operator="lessThan">
      <formula>0</formula>
    </cfRule>
    <cfRule type="cellIs" dxfId="8342" priority="14441" operator="lessThan">
      <formula>0</formula>
    </cfRule>
  </conditionalFormatting>
  <conditionalFormatting sqref="J546">
    <cfRule type="expression" dxfId="8341" priority="14439">
      <formula>$I546=0</formula>
    </cfRule>
  </conditionalFormatting>
  <conditionalFormatting sqref="N546:P546">
    <cfRule type="expression" dxfId="8340" priority="14433">
      <formula>$I546=0</formula>
    </cfRule>
  </conditionalFormatting>
  <conditionalFormatting sqref="O546:P546">
    <cfRule type="cellIs" dxfId="8339" priority="14431" operator="lessThan">
      <formula>0</formula>
    </cfRule>
    <cfRule type="cellIs" dxfId="8338" priority="14432" operator="lessThan">
      <formula>0</formula>
    </cfRule>
  </conditionalFormatting>
  <conditionalFormatting sqref="R546:T546">
    <cfRule type="expression" dxfId="8337" priority="14430">
      <formula>$I546=0</formula>
    </cfRule>
  </conditionalFormatting>
  <conditionalFormatting sqref="S546:T546">
    <cfRule type="cellIs" dxfId="8336" priority="14428" operator="lessThan">
      <formula>0</formula>
    </cfRule>
    <cfRule type="cellIs" dxfId="8335" priority="14429" operator="lessThan">
      <formula>0</formula>
    </cfRule>
  </conditionalFormatting>
  <conditionalFormatting sqref="C548:E548">
    <cfRule type="expression" dxfId="8334" priority="14424">
      <formula>$I548=0</formula>
    </cfRule>
  </conditionalFormatting>
  <conditionalFormatting sqref="D548:E548">
    <cfRule type="cellIs" dxfId="8333" priority="14422" operator="lessThan">
      <formula>0</formula>
    </cfRule>
    <cfRule type="cellIs" dxfId="8332" priority="14423" operator="lessThan">
      <formula>0</formula>
    </cfRule>
  </conditionalFormatting>
  <conditionalFormatting sqref="G548:H548">
    <cfRule type="cellIs" dxfId="8331" priority="14419" operator="lessThan">
      <formula>0</formula>
    </cfRule>
    <cfRule type="cellIs" dxfId="8330" priority="14420" operator="lessThan">
      <formula>0</formula>
    </cfRule>
  </conditionalFormatting>
  <conditionalFormatting sqref="J548">
    <cfRule type="expression" dxfId="8329" priority="14418">
      <formula>$I548=0</formula>
    </cfRule>
  </conditionalFormatting>
  <conditionalFormatting sqref="N548:P548">
    <cfRule type="expression" dxfId="8328" priority="14412">
      <formula>$I548=0</formula>
    </cfRule>
  </conditionalFormatting>
  <conditionalFormatting sqref="O548:P548">
    <cfRule type="cellIs" dxfId="8327" priority="14410" operator="lessThan">
      <formula>0</formula>
    </cfRule>
    <cfRule type="cellIs" dxfId="8326" priority="14411" operator="lessThan">
      <formula>0</formula>
    </cfRule>
  </conditionalFormatting>
  <conditionalFormatting sqref="R548:T548">
    <cfRule type="expression" dxfId="8325" priority="14409">
      <formula>$I548=0</formula>
    </cfRule>
  </conditionalFormatting>
  <conditionalFormatting sqref="S548:T548">
    <cfRule type="cellIs" dxfId="8324" priority="14407" operator="lessThan">
      <formula>0</formula>
    </cfRule>
    <cfRule type="cellIs" dxfId="8323" priority="14408" operator="lessThan">
      <formula>0</formula>
    </cfRule>
  </conditionalFormatting>
  <conditionalFormatting sqref="C550:E550">
    <cfRule type="expression" dxfId="8322" priority="14403">
      <formula>$I550=0</formula>
    </cfRule>
  </conditionalFormatting>
  <conditionalFormatting sqref="D550:E550">
    <cfRule type="cellIs" dxfId="8321" priority="14401" operator="lessThan">
      <formula>0</formula>
    </cfRule>
    <cfRule type="cellIs" dxfId="8320" priority="14402" operator="lessThan">
      <formula>0</formula>
    </cfRule>
  </conditionalFormatting>
  <conditionalFormatting sqref="G550:H550">
    <cfRule type="cellIs" dxfId="8319" priority="14398" operator="lessThan">
      <formula>0</formula>
    </cfRule>
    <cfRule type="cellIs" dxfId="8318" priority="14399" operator="lessThan">
      <formula>0</formula>
    </cfRule>
  </conditionalFormatting>
  <conditionalFormatting sqref="J550">
    <cfRule type="expression" dxfId="8317" priority="14397">
      <formula>$I550=0</formula>
    </cfRule>
  </conditionalFormatting>
  <conditionalFormatting sqref="N550:P550">
    <cfRule type="expression" dxfId="8316" priority="14391">
      <formula>$I550=0</formula>
    </cfRule>
  </conditionalFormatting>
  <conditionalFormatting sqref="O550:P550">
    <cfRule type="cellIs" dxfId="8315" priority="14389" operator="lessThan">
      <formula>0</formula>
    </cfRule>
    <cfRule type="cellIs" dxfId="8314" priority="14390" operator="lessThan">
      <formula>0</formula>
    </cfRule>
  </conditionalFormatting>
  <conditionalFormatting sqref="R550:T550">
    <cfRule type="expression" dxfId="8313" priority="14388">
      <formula>$I550=0</formula>
    </cfRule>
  </conditionalFormatting>
  <conditionalFormatting sqref="S550:T550">
    <cfRule type="cellIs" dxfId="8312" priority="14386" operator="lessThan">
      <formula>0</formula>
    </cfRule>
    <cfRule type="cellIs" dxfId="8311" priority="14387" operator="lessThan">
      <formula>0</formula>
    </cfRule>
  </conditionalFormatting>
  <conditionalFormatting sqref="C552:E552">
    <cfRule type="expression" dxfId="8310" priority="14382">
      <formula>$I552=0</formula>
    </cfRule>
  </conditionalFormatting>
  <conditionalFormatting sqref="D552:E552">
    <cfRule type="cellIs" dxfId="8309" priority="14380" operator="lessThan">
      <formula>0</formula>
    </cfRule>
    <cfRule type="cellIs" dxfId="8308" priority="14381" operator="lessThan">
      <formula>0</formula>
    </cfRule>
  </conditionalFormatting>
  <conditionalFormatting sqref="G552:H552">
    <cfRule type="cellIs" dxfId="8307" priority="14377" operator="lessThan">
      <formula>0</formula>
    </cfRule>
    <cfRule type="cellIs" dxfId="8306" priority="14378" operator="lessThan">
      <formula>0</formula>
    </cfRule>
  </conditionalFormatting>
  <conditionalFormatting sqref="J552">
    <cfRule type="expression" dxfId="8305" priority="14376">
      <formula>$I552=0</formula>
    </cfRule>
  </conditionalFormatting>
  <conditionalFormatting sqref="N552:P552">
    <cfRule type="expression" dxfId="8304" priority="14370">
      <formula>$I552=0</formula>
    </cfRule>
  </conditionalFormatting>
  <conditionalFormatting sqref="O552:P552">
    <cfRule type="cellIs" dxfId="8303" priority="14368" operator="lessThan">
      <formula>0</formula>
    </cfRule>
    <cfRule type="cellIs" dxfId="8302" priority="14369" operator="lessThan">
      <formula>0</formula>
    </cfRule>
  </conditionalFormatting>
  <conditionalFormatting sqref="R552:T552">
    <cfRule type="expression" dxfId="8301" priority="14367">
      <formula>$I552=0</formula>
    </cfRule>
  </conditionalFormatting>
  <conditionalFormatting sqref="S552:T552">
    <cfRule type="cellIs" dxfId="8300" priority="14365" operator="lessThan">
      <formula>0</formula>
    </cfRule>
    <cfRule type="cellIs" dxfId="8299" priority="14366" operator="lessThan">
      <formula>0</formula>
    </cfRule>
  </conditionalFormatting>
  <conditionalFormatting sqref="C554:E554">
    <cfRule type="expression" dxfId="8298" priority="14361">
      <formula>$I554=0</formula>
    </cfRule>
  </conditionalFormatting>
  <conditionalFormatting sqref="D554:E554">
    <cfRule type="cellIs" dxfId="8297" priority="14359" operator="lessThan">
      <formula>0</formula>
    </cfRule>
    <cfRule type="cellIs" dxfId="8296" priority="14360" operator="lessThan">
      <formula>0</formula>
    </cfRule>
  </conditionalFormatting>
  <conditionalFormatting sqref="G554:H554">
    <cfRule type="cellIs" dxfId="8295" priority="14356" operator="lessThan">
      <formula>0</formula>
    </cfRule>
    <cfRule type="cellIs" dxfId="8294" priority="14357" operator="lessThan">
      <formula>0</formula>
    </cfRule>
  </conditionalFormatting>
  <conditionalFormatting sqref="J554">
    <cfRule type="expression" dxfId="8293" priority="14355">
      <formula>$I554=0</formula>
    </cfRule>
  </conditionalFormatting>
  <conditionalFormatting sqref="N554:P554">
    <cfRule type="expression" dxfId="8292" priority="14349">
      <formula>$I554=0</formula>
    </cfRule>
  </conditionalFormatting>
  <conditionalFormatting sqref="O554:P554">
    <cfRule type="cellIs" dxfId="8291" priority="14347" operator="lessThan">
      <formula>0</formula>
    </cfRule>
    <cfRule type="cellIs" dxfId="8290" priority="14348" operator="lessThan">
      <formula>0</formula>
    </cfRule>
  </conditionalFormatting>
  <conditionalFormatting sqref="R554:T554">
    <cfRule type="expression" dxfId="8289" priority="14346">
      <formula>$I554=0</formula>
    </cfRule>
  </conditionalFormatting>
  <conditionalFormatting sqref="S554:T554">
    <cfRule type="cellIs" dxfId="8288" priority="14344" operator="lessThan">
      <formula>0</formula>
    </cfRule>
    <cfRule type="cellIs" dxfId="8287" priority="14345" operator="lessThan">
      <formula>0</formula>
    </cfRule>
  </conditionalFormatting>
  <conditionalFormatting sqref="C556:E556">
    <cfRule type="expression" dxfId="8286" priority="14340">
      <formula>$I556=0</formula>
    </cfRule>
  </conditionalFormatting>
  <conditionalFormatting sqref="D556:E556">
    <cfRule type="cellIs" dxfId="8285" priority="14338" operator="lessThan">
      <formula>0</formula>
    </cfRule>
    <cfRule type="cellIs" dxfId="8284" priority="14339" operator="lessThan">
      <formula>0</formula>
    </cfRule>
  </conditionalFormatting>
  <conditionalFormatting sqref="G556:H556">
    <cfRule type="cellIs" dxfId="8283" priority="14335" operator="lessThan">
      <formula>0</formula>
    </cfRule>
    <cfRule type="cellIs" dxfId="8282" priority="14336" operator="lessThan">
      <formula>0</formula>
    </cfRule>
  </conditionalFormatting>
  <conditionalFormatting sqref="J556">
    <cfRule type="expression" dxfId="8281" priority="14334">
      <formula>$I556=0</formula>
    </cfRule>
  </conditionalFormatting>
  <conditionalFormatting sqref="N556:P556">
    <cfRule type="expression" dxfId="8280" priority="14328">
      <formula>$I556=0</formula>
    </cfRule>
  </conditionalFormatting>
  <conditionalFormatting sqref="O556:P556">
    <cfRule type="cellIs" dxfId="8279" priority="14326" operator="lessThan">
      <formula>0</formula>
    </cfRule>
    <cfRule type="cellIs" dxfId="8278" priority="14327" operator="lessThan">
      <formula>0</formula>
    </cfRule>
  </conditionalFormatting>
  <conditionalFormatting sqref="R556:T556">
    <cfRule type="expression" dxfId="8277" priority="14325">
      <formula>$I556=0</formula>
    </cfRule>
  </conditionalFormatting>
  <conditionalFormatting sqref="S556:T556">
    <cfRule type="cellIs" dxfId="8276" priority="14323" operator="lessThan">
      <formula>0</formula>
    </cfRule>
    <cfRule type="cellIs" dxfId="8275" priority="14324" operator="lessThan">
      <formula>0</formula>
    </cfRule>
  </conditionalFormatting>
  <conditionalFormatting sqref="C558:E558">
    <cfRule type="expression" dxfId="8274" priority="14319">
      <formula>$I558=0</formula>
    </cfRule>
  </conditionalFormatting>
  <conditionalFormatting sqref="D558:E558">
    <cfRule type="cellIs" dxfId="8273" priority="14317" operator="lessThan">
      <formula>0</formula>
    </cfRule>
    <cfRule type="cellIs" dxfId="8272" priority="14318" operator="lessThan">
      <formula>0</formula>
    </cfRule>
  </conditionalFormatting>
  <conditionalFormatting sqref="G558:H558">
    <cfRule type="cellIs" dxfId="8271" priority="14314" operator="lessThan">
      <formula>0</formula>
    </cfRule>
    <cfRule type="cellIs" dxfId="8270" priority="14315" operator="lessThan">
      <formula>0</formula>
    </cfRule>
  </conditionalFormatting>
  <conditionalFormatting sqref="J558">
    <cfRule type="expression" dxfId="8269" priority="14313">
      <formula>$I558=0</formula>
    </cfRule>
  </conditionalFormatting>
  <conditionalFormatting sqref="N558:P558">
    <cfRule type="expression" dxfId="8268" priority="14307">
      <formula>$I558=0</formula>
    </cfRule>
  </conditionalFormatting>
  <conditionalFormatting sqref="O558:P558">
    <cfRule type="cellIs" dxfId="8267" priority="14305" operator="lessThan">
      <formula>0</formula>
    </cfRule>
    <cfRule type="cellIs" dxfId="8266" priority="14306" operator="lessThan">
      <formula>0</formula>
    </cfRule>
  </conditionalFormatting>
  <conditionalFormatting sqref="R558:T558">
    <cfRule type="expression" dxfId="8265" priority="14304">
      <formula>$I558=0</formula>
    </cfRule>
  </conditionalFormatting>
  <conditionalFormatting sqref="S558:T558">
    <cfRule type="cellIs" dxfId="8264" priority="14302" operator="lessThan">
      <formula>0</formula>
    </cfRule>
    <cfRule type="cellIs" dxfId="8263" priority="14303" operator="lessThan">
      <formula>0</formula>
    </cfRule>
  </conditionalFormatting>
  <conditionalFormatting sqref="C560:E560">
    <cfRule type="expression" dxfId="8262" priority="14298">
      <formula>$I560=0</formula>
    </cfRule>
  </conditionalFormatting>
  <conditionalFormatting sqref="D560:E560">
    <cfRule type="cellIs" dxfId="8261" priority="14296" operator="lessThan">
      <formula>0</formula>
    </cfRule>
    <cfRule type="cellIs" dxfId="8260" priority="14297" operator="lessThan">
      <formula>0</formula>
    </cfRule>
  </conditionalFormatting>
  <conditionalFormatting sqref="G560:H560">
    <cfRule type="cellIs" dxfId="8259" priority="14293" operator="lessThan">
      <formula>0</formula>
    </cfRule>
    <cfRule type="cellIs" dxfId="8258" priority="14294" operator="lessThan">
      <formula>0</formula>
    </cfRule>
  </conditionalFormatting>
  <conditionalFormatting sqref="J560">
    <cfRule type="expression" dxfId="8257" priority="14292">
      <formula>$I560=0</formula>
    </cfRule>
  </conditionalFormatting>
  <conditionalFormatting sqref="N560:P560">
    <cfRule type="expression" dxfId="8256" priority="14286">
      <formula>$I560=0</formula>
    </cfRule>
  </conditionalFormatting>
  <conditionalFormatting sqref="O560:P560">
    <cfRule type="cellIs" dxfId="8255" priority="14284" operator="lessThan">
      <formula>0</formula>
    </cfRule>
    <cfRule type="cellIs" dxfId="8254" priority="14285" operator="lessThan">
      <formula>0</formula>
    </cfRule>
  </conditionalFormatting>
  <conditionalFormatting sqref="R560:T560">
    <cfRule type="expression" dxfId="8253" priority="14283">
      <formula>$I560=0</formula>
    </cfRule>
  </conditionalFormatting>
  <conditionalFormatting sqref="S560:T560">
    <cfRule type="cellIs" dxfId="8252" priority="14281" operator="lessThan">
      <formula>0</formula>
    </cfRule>
    <cfRule type="cellIs" dxfId="8251" priority="14282" operator="lessThan">
      <formula>0</formula>
    </cfRule>
  </conditionalFormatting>
  <conditionalFormatting sqref="C562:E562">
    <cfRule type="expression" dxfId="8250" priority="14277">
      <formula>$I562=0</formula>
    </cfRule>
  </conditionalFormatting>
  <conditionalFormatting sqref="D562:E562">
    <cfRule type="cellIs" dxfId="8249" priority="14275" operator="lessThan">
      <formula>0</formula>
    </cfRule>
    <cfRule type="cellIs" dxfId="8248" priority="14276" operator="lessThan">
      <formula>0</formula>
    </cfRule>
  </conditionalFormatting>
  <conditionalFormatting sqref="G562:H562">
    <cfRule type="cellIs" dxfId="8247" priority="14272" operator="lessThan">
      <formula>0</formula>
    </cfRule>
    <cfRule type="cellIs" dxfId="8246" priority="14273" operator="lessThan">
      <formula>0</formula>
    </cfRule>
  </conditionalFormatting>
  <conditionalFormatting sqref="J562">
    <cfRule type="expression" dxfId="8245" priority="14271">
      <formula>$I562=0</formula>
    </cfRule>
  </conditionalFormatting>
  <conditionalFormatting sqref="N562:P562">
    <cfRule type="expression" dxfId="8244" priority="14265">
      <formula>$I562=0</formula>
    </cfRule>
  </conditionalFormatting>
  <conditionalFormatting sqref="O562:P562">
    <cfRule type="cellIs" dxfId="8243" priority="14263" operator="lessThan">
      <formula>0</formula>
    </cfRule>
    <cfRule type="cellIs" dxfId="8242" priority="14264" operator="lessThan">
      <formula>0</formula>
    </cfRule>
  </conditionalFormatting>
  <conditionalFormatting sqref="R562:T562">
    <cfRule type="expression" dxfId="8241" priority="14262">
      <formula>$I562=0</formula>
    </cfRule>
  </conditionalFormatting>
  <conditionalFormatting sqref="S562:T562">
    <cfRule type="cellIs" dxfId="8240" priority="14260" operator="lessThan">
      <formula>0</formula>
    </cfRule>
    <cfRule type="cellIs" dxfId="8239" priority="14261" operator="lessThan">
      <formula>0</formula>
    </cfRule>
  </conditionalFormatting>
  <conditionalFormatting sqref="C564:E564">
    <cfRule type="expression" dxfId="8238" priority="14256">
      <formula>$I564=0</formula>
    </cfRule>
  </conditionalFormatting>
  <conditionalFormatting sqref="D564:E564">
    <cfRule type="cellIs" dxfId="8237" priority="14254" operator="lessThan">
      <formula>0</formula>
    </cfRule>
    <cfRule type="cellIs" dxfId="8236" priority="14255" operator="lessThan">
      <formula>0</formula>
    </cfRule>
  </conditionalFormatting>
  <conditionalFormatting sqref="G564:H564">
    <cfRule type="cellIs" dxfId="8235" priority="14251" operator="lessThan">
      <formula>0</formula>
    </cfRule>
    <cfRule type="cellIs" dxfId="8234" priority="14252" operator="lessThan">
      <formula>0</formula>
    </cfRule>
  </conditionalFormatting>
  <conditionalFormatting sqref="J564">
    <cfRule type="expression" dxfId="8233" priority="14250">
      <formula>$I564=0</formula>
    </cfRule>
  </conditionalFormatting>
  <conditionalFormatting sqref="N564:P564">
    <cfRule type="expression" dxfId="8232" priority="14244">
      <formula>$I564=0</formula>
    </cfRule>
  </conditionalFormatting>
  <conditionalFormatting sqref="O564:P564">
    <cfRule type="cellIs" dxfId="8231" priority="14242" operator="lessThan">
      <formula>0</formula>
    </cfRule>
    <cfRule type="cellIs" dxfId="8230" priority="14243" operator="lessThan">
      <formula>0</formula>
    </cfRule>
  </conditionalFormatting>
  <conditionalFormatting sqref="R564:T564">
    <cfRule type="expression" dxfId="8229" priority="14241">
      <formula>$I564=0</formula>
    </cfRule>
  </conditionalFormatting>
  <conditionalFormatting sqref="S564:T564">
    <cfRule type="cellIs" dxfId="8228" priority="14239" operator="lessThan">
      <formula>0</formula>
    </cfRule>
    <cfRule type="cellIs" dxfId="8227" priority="14240" operator="lessThan">
      <formula>0</formula>
    </cfRule>
  </conditionalFormatting>
  <conditionalFormatting sqref="C566:E566">
    <cfRule type="expression" dxfId="8226" priority="14235">
      <formula>$I566=0</formula>
    </cfRule>
  </conditionalFormatting>
  <conditionalFormatting sqref="D566:E566">
    <cfRule type="cellIs" dxfId="8225" priority="14233" operator="lessThan">
      <formula>0</formula>
    </cfRule>
    <cfRule type="cellIs" dxfId="8224" priority="14234" operator="lessThan">
      <formula>0</formula>
    </cfRule>
  </conditionalFormatting>
  <conditionalFormatting sqref="G566:H566">
    <cfRule type="cellIs" dxfId="8223" priority="14230" operator="lessThan">
      <formula>0</formula>
    </cfRule>
    <cfRule type="cellIs" dxfId="8222" priority="14231" operator="lessThan">
      <formula>0</formula>
    </cfRule>
  </conditionalFormatting>
  <conditionalFormatting sqref="J566">
    <cfRule type="expression" dxfId="8221" priority="14229">
      <formula>$I566=0</formula>
    </cfRule>
  </conditionalFormatting>
  <conditionalFormatting sqref="N566:P566">
    <cfRule type="expression" dxfId="8220" priority="14223">
      <formula>$I566=0</formula>
    </cfRule>
  </conditionalFormatting>
  <conditionalFormatting sqref="O566:P566">
    <cfRule type="cellIs" dxfId="8219" priority="14221" operator="lessThan">
      <formula>0</formula>
    </cfRule>
    <cfRule type="cellIs" dxfId="8218" priority="14222" operator="lessThan">
      <formula>0</formula>
    </cfRule>
  </conditionalFormatting>
  <conditionalFormatting sqref="R566:T566">
    <cfRule type="expression" dxfId="8217" priority="14220">
      <formula>$I566=0</formula>
    </cfRule>
  </conditionalFormatting>
  <conditionalFormatting sqref="S566:T566">
    <cfRule type="cellIs" dxfId="8216" priority="14218" operator="lessThan">
      <formula>0</formula>
    </cfRule>
    <cfRule type="cellIs" dxfId="8215" priority="14219" operator="lessThan">
      <formula>0</formula>
    </cfRule>
  </conditionalFormatting>
  <conditionalFormatting sqref="C568:E568">
    <cfRule type="expression" dxfId="8214" priority="14214">
      <formula>$I568=0</formula>
    </cfRule>
  </conditionalFormatting>
  <conditionalFormatting sqref="D568:E568">
    <cfRule type="cellIs" dxfId="8213" priority="14212" operator="lessThan">
      <formula>0</formula>
    </cfRule>
    <cfRule type="cellIs" dxfId="8212" priority="14213" operator="lessThan">
      <formula>0</formula>
    </cfRule>
  </conditionalFormatting>
  <conditionalFormatting sqref="G568:H568">
    <cfRule type="cellIs" dxfId="8211" priority="14209" operator="lessThan">
      <formula>0</formula>
    </cfRule>
    <cfRule type="cellIs" dxfId="8210" priority="14210" operator="lessThan">
      <formula>0</formula>
    </cfRule>
  </conditionalFormatting>
  <conditionalFormatting sqref="J568">
    <cfRule type="expression" dxfId="8209" priority="14208">
      <formula>$I568=0</formula>
    </cfRule>
  </conditionalFormatting>
  <conditionalFormatting sqref="N568:P568">
    <cfRule type="expression" dxfId="8208" priority="14202">
      <formula>$I568=0</formula>
    </cfRule>
  </conditionalFormatting>
  <conditionalFormatting sqref="O568:P568">
    <cfRule type="cellIs" dxfId="8207" priority="14200" operator="lessThan">
      <formula>0</formula>
    </cfRule>
    <cfRule type="cellIs" dxfId="8206" priority="14201" operator="lessThan">
      <formula>0</formula>
    </cfRule>
  </conditionalFormatting>
  <conditionalFormatting sqref="R568:T568">
    <cfRule type="expression" dxfId="8205" priority="14199">
      <formula>$I568=0</formula>
    </cfRule>
  </conditionalFormatting>
  <conditionalFormatting sqref="S568:T568">
    <cfRule type="cellIs" dxfId="8204" priority="14197" operator="lessThan">
      <formula>0</formula>
    </cfRule>
    <cfRule type="cellIs" dxfId="8203" priority="14198" operator="lessThan">
      <formula>0</formula>
    </cfRule>
  </conditionalFormatting>
  <conditionalFormatting sqref="C570:E570">
    <cfRule type="expression" dxfId="8202" priority="14193">
      <formula>$I570=0</formula>
    </cfRule>
  </conditionalFormatting>
  <conditionalFormatting sqref="D570:E570">
    <cfRule type="cellIs" dxfId="8201" priority="14191" operator="lessThan">
      <formula>0</formula>
    </cfRule>
    <cfRule type="cellIs" dxfId="8200" priority="14192" operator="lessThan">
      <formula>0</formula>
    </cfRule>
  </conditionalFormatting>
  <conditionalFormatting sqref="G570:H570">
    <cfRule type="cellIs" dxfId="8199" priority="14188" operator="lessThan">
      <formula>0</formula>
    </cfRule>
    <cfRule type="cellIs" dxfId="8198" priority="14189" operator="lessThan">
      <formula>0</formula>
    </cfRule>
  </conditionalFormatting>
  <conditionalFormatting sqref="J570">
    <cfRule type="expression" dxfId="8197" priority="14187">
      <formula>$I570=0</formula>
    </cfRule>
  </conditionalFormatting>
  <conditionalFormatting sqref="N570:P570">
    <cfRule type="expression" dxfId="8196" priority="14181">
      <formula>$I570=0</formula>
    </cfRule>
  </conditionalFormatting>
  <conditionalFormatting sqref="O570:P570">
    <cfRule type="cellIs" dxfId="8195" priority="14179" operator="lessThan">
      <formula>0</formula>
    </cfRule>
    <cfRule type="cellIs" dxfId="8194" priority="14180" operator="lessThan">
      <formula>0</formula>
    </cfRule>
  </conditionalFormatting>
  <conditionalFormatting sqref="R570:T570">
    <cfRule type="expression" dxfId="8193" priority="14178">
      <formula>$I570=0</formula>
    </cfRule>
  </conditionalFormatting>
  <conditionalFormatting sqref="S570:T570">
    <cfRule type="cellIs" dxfId="8192" priority="14176" operator="lessThan">
      <formula>0</formula>
    </cfRule>
    <cfRule type="cellIs" dxfId="8191" priority="14177" operator="lessThan">
      <formula>0</formula>
    </cfRule>
  </conditionalFormatting>
  <conditionalFormatting sqref="C572:E572">
    <cfRule type="expression" dxfId="8190" priority="14172">
      <formula>$I572=0</formula>
    </cfRule>
  </conditionalFormatting>
  <conditionalFormatting sqref="D572:E572">
    <cfRule type="cellIs" dxfId="8189" priority="14170" operator="lessThan">
      <formula>0</formula>
    </cfRule>
    <cfRule type="cellIs" dxfId="8188" priority="14171" operator="lessThan">
      <formula>0</formula>
    </cfRule>
  </conditionalFormatting>
  <conditionalFormatting sqref="G572:H572">
    <cfRule type="cellIs" dxfId="8187" priority="14167" operator="lessThan">
      <formula>0</formula>
    </cfRule>
    <cfRule type="cellIs" dxfId="8186" priority="14168" operator="lessThan">
      <formula>0</formula>
    </cfRule>
  </conditionalFormatting>
  <conditionalFormatting sqref="J572">
    <cfRule type="expression" dxfId="8185" priority="14166">
      <formula>$I572=0</formula>
    </cfRule>
  </conditionalFormatting>
  <conditionalFormatting sqref="N572:P572">
    <cfRule type="expression" dxfId="8184" priority="14160">
      <formula>$I572=0</formula>
    </cfRule>
  </conditionalFormatting>
  <conditionalFormatting sqref="O572:P572">
    <cfRule type="cellIs" dxfId="8183" priority="14158" operator="lessThan">
      <formula>0</formula>
    </cfRule>
    <cfRule type="cellIs" dxfId="8182" priority="14159" operator="lessThan">
      <formula>0</formula>
    </cfRule>
  </conditionalFormatting>
  <conditionalFormatting sqref="R572:T572">
    <cfRule type="expression" dxfId="8181" priority="14157">
      <formula>$I572=0</formula>
    </cfRule>
  </conditionalFormatting>
  <conditionalFormatting sqref="S572:T572">
    <cfRule type="cellIs" dxfId="8180" priority="14155" operator="lessThan">
      <formula>0</formula>
    </cfRule>
    <cfRule type="cellIs" dxfId="8179" priority="14156" operator="lessThan">
      <formula>0</formula>
    </cfRule>
  </conditionalFormatting>
  <conditionalFormatting sqref="C574:E574">
    <cfRule type="expression" dxfId="8178" priority="14151">
      <formula>$I574=0</formula>
    </cfRule>
  </conditionalFormatting>
  <conditionalFormatting sqref="D574:E574">
    <cfRule type="cellIs" dxfId="8177" priority="14149" operator="lessThan">
      <formula>0</formula>
    </cfRule>
    <cfRule type="cellIs" dxfId="8176" priority="14150" operator="lessThan">
      <formula>0</formula>
    </cfRule>
  </conditionalFormatting>
  <conditionalFormatting sqref="G574:H574">
    <cfRule type="cellIs" dxfId="8175" priority="14146" operator="lessThan">
      <formula>0</formula>
    </cfRule>
    <cfRule type="cellIs" dxfId="8174" priority="14147" operator="lessThan">
      <formula>0</formula>
    </cfRule>
  </conditionalFormatting>
  <conditionalFormatting sqref="J574">
    <cfRule type="expression" dxfId="8173" priority="14145">
      <formula>$I574=0</formula>
    </cfRule>
  </conditionalFormatting>
  <conditionalFormatting sqref="N574:P574">
    <cfRule type="expression" dxfId="8172" priority="14139">
      <formula>$I574=0</formula>
    </cfRule>
  </conditionalFormatting>
  <conditionalFormatting sqref="O574:P574">
    <cfRule type="cellIs" dxfId="8171" priority="14137" operator="lessThan">
      <formula>0</formula>
    </cfRule>
    <cfRule type="cellIs" dxfId="8170" priority="14138" operator="lessThan">
      <formula>0</formula>
    </cfRule>
  </conditionalFormatting>
  <conditionalFormatting sqref="R574:T574">
    <cfRule type="expression" dxfId="8169" priority="14136">
      <formula>$I574=0</formula>
    </cfRule>
  </conditionalFormatting>
  <conditionalFormatting sqref="S574:T574">
    <cfRule type="cellIs" dxfId="8168" priority="14134" operator="lessThan">
      <formula>0</formula>
    </cfRule>
    <cfRule type="cellIs" dxfId="8167" priority="14135" operator="lessThan">
      <formula>0</formula>
    </cfRule>
  </conditionalFormatting>
  <conditionalFormatting sqref="C576:E576">
    <cfRule type="expression" dxfId="8166" priority="14130">
      <formula>$I576=0</formula>
    </cfRule>
  </conditionalFormatting>
  <conditionalFormatting sqref="D576:E576">
    <cfRule type="cellIs" dxfId="8165" priority="14128" operator="lessThan">
      <formula>0</formula>
    </cfRule>
    <cfRule type="cellIs" dxfId="8164" priority="14129" operator="lessThan">
      <formula>0</formula>
    </cfRule>
  </conditionalFormatting>
  <conditionalFormatting sqref="G576:H576">
    <cfRule type="cellIs" dxfId="8163" priority="14125" operator="lessThan">
      <formula>0</formula>
    </cfRule>
    <cfRule type="cellIs" dxfId="8162" priority="14126" operator="lessThan">
      <formula>0</formula>
    </cfRule>
  </conditionalFormatting>
  <conditionalFormatting sqref="J576">
    <cfRule type="expression" dxfId="8161" priority="14124">
      <formula>$I576=0</formula>
    </cfRule>
  </conditionalFormatting>
  <conditionalFormatting sqref="N576:P576">
    <cfRule type="expression" dxfId="8160" priority="14118">
      <formula>$I576=0</formula>
    </cfRule>
  </conditionalFormatting>
  <conditionalFormatting sqref="O576:P576">
    <cfRule type="cellIs" dxfId="8159" priority="14116" operator="lessThan">
      <formula>0</formula>
    </cfRule>
    <cfRule type="cellIs" dxfId="8158" priority="14117" operator="lessThan">
      <formula>0</formula>
    </cfRule>
  </conditionalFormatting>
  <conditionalFormatting sqref="R576:T576">
    <cfRule type="expression" dxfId="8157" priority="14115">
      <formula>$I576=0</formula>
    </cfRule>
  </conditionalFormatting>
  <conditionalFormatting sqref="S576:T576">
    <cfRule type="cellIs" dxfId="8156" priority="14113" operator="lessThan">
      <formula>0</formula>
    </cfRule>
    <cfRule type="cellIs" dxfId="8155" priority="14114" operator="lessThan">
      <formula>0</formula>
    </cfRule>
  </conditionalFormatting>
  <conditionalFormatting sqref="C578:E578">
    <cfRule type="expression" dxfId="8154" priority="14109">
      <formula>$I578=0</formula>
    </cfRule>
  </conditionalFormatting>
  <conditionalFormatting sqref="D578:E578">
    <cfRule type="cellIs" dxfId="8153" priority="14107" operator="lessThan">
      <formula>0</formula>
    </cfRule>
    <cfRule type="cellIs" dxfId="8152" priority="14108" operator="lessThan">
      <formula>0</formula>
    </cfRule>
  </conditionalFormatting>
  <conditionalFormatting sqref="G578:H578">
    <cfRule type="cellIs" dxfId="8151" priority="14104" operator="lessThan">
      <formula>0</formula>
    </cfRule>
    <cfRule type="cellIs" dxfId="8150" priority="14105" operator="lessThan">
      <formula>0</formula>
    </cfRule>
  </conditionalFormatting>
  <conditionalFormatting sqref="J578">
    <cfRule type="expression" dxfId="8149" priority="14103">
      <formula>$I578=0</formula>
    </cfRule>
  </conditionalFormatting>
  <conditionalFormatting sqref="N578:P578">
    <cfRule type="expression" dxfId="8148" priority="14097">
      <formula>$I578=0</formula>
    </cfRule>
  </conditionalFormatting>
  <conditionalFormatting sqref="O578:P578">
    <cfRule type="cellIs" dxfId="8147" priority="14095" operator="lessThan">
      <formula>0</formula>
    </cfRule>
    <cfRule type="cellIs" dxfId="8146" priority="14096" operator="lessThan">
      <formula>0</formula>
    </cfRule>
  </conditionalFormatting>
  <conditionalFormatting sqref="R578:T578">
    <cfRule type="expression" dxfId="8145" priority="14094">
      <formula>$I578=0</formula>
    </cfRule>
  </conditionalFormatting>
  <conditionalFormatting sqref="S578:T578">
    <cfRule type="cellIs" dxfId="8144" priority="14092" operator="lessThan">
      <formula>0</formula>
    </cfRule>
    <cfRule type="cellIs" dxfId="8143" priority="14093" operator="lessThan">
      <formula>0</formula>
    </cfRule>
  </conditionalFormatting>
  <conditionalFormatting sqref="C580:E580">
    <cfRule type="expression" dxfId="8142" priority="14088">
      <formula>$I580=0</formula>
    </cfRule>
  </conditionalFormatting>
  <conditionalFormatting sqref="D580:E580">
    <cfRule type="cellIs" dxfId="8141" priority="14086" operator="lessThan">
      <formula>0</formula>
    </cfRule>
    <cfRule type="cellIs" dxfId="8140" priority="14087" operator="lessThan">
      <formula>0</formula>
    </cfRule>
  </conditionalFormatting>
  <conditionalFormatting sqref="G580:H580">
    <cfRule type="cellIs" dxfId="8139" priority="14083" operator="lessThan">
      <formula>0</formula>
    </cfRule>
    <cfRule type="cellIs" dxfId="8138" priority="14084" operator="lessThan">
      <formula>0</formula>
    </cfRule>
  </conditionalFormatting>
  <conditionalFormatting sqref="J580">
    <cfRule type="expression" dxfId="8137" priority="14082">
      <formula>$I580=0</formula>
    </cfRule>
  </conditionalFormatting>
  <conditionalFormatting sqref="N580:P580">
    <cfRule type="expression" dxfId="8136" priority="14076">
      <formula>$I580=0</formula>
    </cfRule>
  </conditionalFormatting>
  <conditionalFormatting sqref="O580:P580">
    <cfRule type="cellIs" dxfId="8135" priority="14074" operator="lessThan">
      <formula>0</formula>
    </cfRule>
    <cfRule type="cellIs" dxfId="8134" priority="14075" operator="lessThan">
      <formula>0</formula>
    </cfRule>
  </conditionalFormatting>
  <conditionalFormatting sqref="R580:T580">
    <cfRule type="expression" dxfId="8133" priority="14073">
      <formula>$I580=0</formula>
    </cfRule>
  </conditionalFormatting>
  <conditionalFormatting sqref="S580:T580">
    <cfRule type="cellIs" dxfId="8132" priority="14071" operator="lessThan">
      <formula>0</formula>
    </cfRule>
    <cfRule type="cellIs" dxfId="8131" priority="14072" operator="lessThan">
      <formula>0</formula>
    </cfRule>
  </conditionalFormatting>
  <conditionalFormatting sqref="C582:E582">
    <cfRule type="expression" dxfId="8130" priority="14067">
      <formula>$I582=0</formula>
    </cfRule>
  </conditionalFormatting>
  <conditionalFormatting sqref="D582:E582">
    <cfRule type="cellIs" dxfId="8129" priority="14065" operator="lessThan">
      <formula>0</formula>
    </cfRule>
    <cfRule type="cellIs" dxfId="8128" priority="14066" operator="lessThan">
      <formula>0</formula>
    </cfRule>
  </conditionalFormatting>
  <conditionalFormatting sqref="G582:H582">
    <cfRule type="cellIs" dxfId="8127" priority="14062" operator="lessThan">
      <formula>0</formula>
    </cfRule>
    <cfRule type="cellIs" dxfId="8126" priority="14063" operator="lessThan">
      <formula>0</formula>
    </cfRule>
  </conditionalFormatting>
  <conditionalFormatting sqref="J582">
    <cfRule type="expression" dxfId="8125" priority="14061">
      <formula>$I582=0</formula>
    </cfRule>
  </conditionalFormatting>
  <conditionalFormatting sqref="N582:P582">
    <cfRule type="expression" dxfId="8124" priority="14055">
      <formula>$I582=0</formula>
    </cfRule>
  </conditionalFormatting>
  <conditionalFormatting sqref="O582:P582">
    <cfRule type="cellIs" dxfId="8123" priority="14053" operator="lessThan">
      <formula>0</formula>
    </cfRule>
    <cfRule type="cellIs" dxfId="8122" priority="14054" operator="lessThan">
      <formula>0</formula>
    </cfRule>
  </conditionalFormatting>
  <conditionalFormatting sqref="R582:T582">
    <cfRule type="expression" dxfId="8121" priority="14052">
      <formula>$I582=0</formula>
    </cfRule>
  </conditionalFormatting>
  <conditionalFormatting sqref="S582:T582">
    <cfRule type="cellIs" dxfId="8120" priority="14050" operator="lessThan">
      <formula>0</formula>
    </cfRule>
    <cfRule type="cellIs" dxfId="8119" priority="14051" operator="lessThan">
      <formula>0</formula>
    </cfRule>
  </conditionalFormatting>
  <conditionalFormatting sqref="C584:E584">
    <cfRule type="expression" dxfId="8118" priority="14046">
      <formula>$I584=0</formula>
    </cfRule>
  </conditionalFormatting>
  <conditionalFormatting sqref="D584:E584">
    <cfRule type="cellIs" dxfId="8117" priority="14044" operator="lessThan">
      <formula>0</formula>
    </cfRule>
    <cfRule type="cellIs" dxfId="8116" priority="14045" operator="lessThan">
      <formula>0</formula>
    </cfRule>
  </conditionalFormatting>
  <conditionalFormatting sqref="G584:H584">
    <cfRule type="cellIs" dxfId="8115" priority="14041" operator="lessThan">
      <formula>0</formula>
    </cfRule>
    <cfRule type="cellIs" dxfId="8114" priority="14042" operator="lessThan">
      <formula>0</formula>
    </cfRule>
  </conditionalFormatting>
  <conditionalFormatting sqref="J584">
    <cfRule type="expression" dxfId="8113" priority="14040">
      <formula>$I584=0</formula>
    </cfRule>
  </conditionalFormatting>
  <conditionalFormatting sqref="N584:P584">
    <cfRule type="expression" dxfId="8112" priority="14034">
      <formula>$I584=0</formula>
    </cfRule>
  </conditionalFormatting>
  <conditionalFormatting sqref="O584:P584">
    <cfRule type="cellIs" dxfId="8111" priority="14032" operator="lessThan">
      <formula>0</formula>
    </cfRule>
    <cfRule type="cellIs" dxfId="8110" priority="14033" operator="lessThan">
      <formula>0</formula>
    </cfRule>
  </conditionalFormatting>
  <conditionalFormatting sqref="R584:T584">
    <cfRule type="expression" dxfId="8109" priority="14031">
      <formula>$I584=0</formula>
    </cfRule>
  </conditionalFormatting>
  <conditionalFormatting sqref="S584:T584">
    <cfRule type="cellIs" dxfId="8108" priority="14029" operator="lessThan">
      <formula>0</formula>
    </cfRule>
    <cfRule type="cellIs" dxfId="8107" priority="14030" operator="lessThan">
      <formula>0</formula>
    </cfRule>
  </conditionalFormatting>
  <conditionalFormatting sqref="C586:E586">
    <cfRule type="expression" dxfId="8106" priority="14025">
      <formula>$I586=0</formula>
    </cfRule>
  </conditionalFormatting>
  <conditionalFormatting sqref="D586:E586">
    <cfRule type="cellIs" dxfId="8105" priority="14023" operator="lessThan">
      <formula>0</formula>
    </cfRule>
    <cfRule type="cellIs" dxfId="8104" priority="14024" operator="lessThan">
      <formula>0</formula>
    </cfRule>
  </conditionalFormatting>
  <conditionalFormatting sqref="G586:H586">
    <cfRule type="cellIs" dxfId="8103" priority="14020" operator="lessThan">
      <formula>0</formula>
    </cfRule>
    <cfRule type="cellIs" dxfId="8102" priority="14021" operator="lessThan">
      <formula>0</formula>
    </cfRule>
  </conditionalFormatting>
  <conditionalFormatting sqref="J586">
    <cfRule type="expression" dxfId="8101" priority="14019">
      <formula>$I586=0</formula>
    </cfRule>
  </conditionalFormatting>
  <conditionalFormatting sqref="N586:P586">
    <cfRule type="expression" dxfId="8100" priority="14013">
      <formula>$I586=0</formula>
    </cfRule>
  </conditionalFormatting>
  <conditionalFormatting sqref="O586:P586">
    <cfRule type="cellIs" dxfId="8099" priority="14011" operator="lessThan">
      <formula>0</formula>
    </cfRule>
    <cfRule type="cellIs" dxfId="8098" priority="14012" operator="lessThan">
      <formula>0</formula>
    </cfRule>
  </conditionalFormatting>
  <conditionalFormatting sqref="R586:T586">
    <cfRule type="expression" dxfId="8097" priority="14010">
      <formula>$I586=0</formula>
    </cfRule>
  </conditionalFormatting>
  <conditionalFormatting sqref="S586:T586">
    <cfRule type="cellIs" dxfId="8096" priority="14008" operator="lessThan">
      <formula>0</formula>
    </cfRule>
    <cfRule type="cellIs" dxfId="8095" priority="14009" operator="lessThan">
      <formula>0</formula>
    </cfRule>
  </conditionalFormatting>
  <conditionalFormatting sqref="C588:E588">
    <cfRule type="expression" dxfId="8094" priority="14004">
      <formula>$I588=0</formula>
    </cfRule>
  </conditionalFormatting>
  <conditionalFormatting sqref="D588:E588">
    <cfRule type="cellIs" dxfId="8093" priority="14002" operator="lessThan">
      <formula>0</formula>
    </cfRule>
    <cfRule type="cellIs" dxfId="8092" priority="14003" operator="lessThan">
      <formula>0</formula>
    </cfRule>
  </conditionalFormatting>
  <conditionalFormatting sqref="G588:H588">
    <cfRule type="cellIs" dxfId="8091" priority="13999" operator="lessThan">
      <formula>0</formula>
    </cfRule>
    <cfRule type="cellIs" dxfId="8090" priority="14000" operator="lessThan">
      <formula>0</formula>
    </cfRule>
  </conditionalFormatting>
  <conditionalFormatting sqref="J588">
    <cfRule type="expression" dxfId="8089" priority="13998">
      <formula>$I588=0</formula>
    </cfRule>
  </conditionalFormatting>
  <conditionalFormatting sqref="N588:P588">
    <cfRule type="expression" dxfId="8088" priority="13992">
      <formula>$I588=0</formula>
    </cfRule>
  </conditionalFormatting>
  <conditionalFormatting sqref="O588:P588">
    <cfRule type="cellIs" dxfId="8087" priority="13990" operator="lessThan">
      <formula>0</formula>
    </cfRule>
    <cfRule type="cellIs" dxfId="8086" priority="13991" operator="lessThan">
      <formula>0</formula>
    </cfRule>
  </conditionalFormatting>
  <conditionalFormatting sqref="R588:T588">
    <cfRule type="expression" dxfId="8085" priority="13989">
      <formula>$I588=0</formula>
    </cfRule>
  </conditionalFormatting>
  <conditionalFormatting sqref="S588:T588">
    <cfRule type="cellIs" dxfId="8084" priority="13987" operator="lessThan">
      <formula>0</formula>
    </cfRule>
    <cfRule type="cellIs" dxfId="8083" priority="13988" operator="lessThan">
      <formula>0</formula>
    </cfRule>
  </conditionalFormatting>
  <conditionalFormatting sqref="C590:E590">
    <cfRule type="expression" dxfId="8082" priority="13983">
      <formula>$I590=0</formula>
    </cfRule>
  </conditionalFormatting>
  <conditionalFormatting sqref="D590:E590">
    <cfRule type="cellIs" dxfId="8081" priority="13981" operator="lessThan">
      <formula>0</formula>
    </cfRule>
    <cfRule type="cellIs" dxfId="8080" priority="13982" operator="lessThan">
      <formula>0</formula>
    </cfRule>
  </conditionalFormatting>
  <conditionalFormatting sqref="G590:H590">
    <cfRule type="cellIs" dxfId="8079" priority="13978" operator="lessThan">
      <formula>0</formula>
    </cfRule>
    <cfRule type="cellIs" dxfId="8078" priority="13979" operator="lessThan">
      <formula>0</formula>
    </cfRule>
  </conditionalFormatting>
  <conditionalFormatting sqref="J590">
    <cfRule type="expression" dxfId="8077" priority="13977">
      <formula>$I590=0</formula>
    </cfRule>
  </conditionalFormatting>
  <conditionalFormatting sqref="N590:P590">
    <cfRule type="expression" dxfId="8076" priority="13971">
      <formula>$I590=0</formula>
    </cfRule>
  </conditionalFormatting>
  <conditionalFormatting sqref="O590:P590">
    <cfRule type="cellIs" dxfId="8075" priority="13969" operator="lessThan">
      <formula>0</formula>
    </cfRule>
    <cfRule type="cellIs" dxfId="8074" priority="13970" operator="lessThan">
      <formula>0</formula>
    </cfRule>
  </conditionalFormatting>
  <conditionalFormatting sqref="R590:T590">
    <cfRule type="expression" dxfId="8073" priority="13968">
      <formula>$I590=0</formula>
    </cfRule>
  </conditionalFormatting>
  <conditionalFormatting sqref="S590:T590">
    <cfRule type="cellIs" dxfId="8072" priority="13966" operator="lessThan">
      <formula>0</formula>
    </cfRule>
    <cfRule type="cellIs" dxfId="8071" priority="13967" operator="lessThan">
      <formula>0</formula>
    </cfRule>
  </conditionalFormatting>
  <conditionalFormatting sqref="C592:E592">
    <cfRule type="expression" dxfId="8070" priority="13962">
      <formula>$I592=0</formula>
    </cfRule>
  </conditionalFormatting>
  <conditionalFormatting sqref="D592:E592">
    <cfRule type="cellIs" dxfId="8069" priority="13960" operator="lessThan">
      <formula>0</formula>
    </cfRule>
    <cfRule type="cellIs" dxfId="8068" priority="13961" operator="lessThan">
      <formula>0</formula>
    </cfRule>
  </conditionalFormatting>
  <conditionalFormatting sqref="G592:H592">
    <cfRule type="cellIs" dxfId="8067" priority="13957" operator="lessThan">
      <formula>0</formula>
    </cfRule>
    <cfRule type="cellIs" dxfId="8066" priority="13958" operator="lessThan">
      <formula>0</formula>
    </cfRule>
  </conditionalFormatting>
  <conditionalFormatting sqref="J592">
    <cfRule type="expression" dxfId="8065" priority="13956">
      <formula>$I592=0</formula>
    </cfRule>
  </conditionalFormatting>
  <conditionalFormatting sqref="N592:P592">
    <cfRule type="expression" dxfId="8064" priority="13950">
      <formula>$I592=0</formula>
    </cfRule>
  </conditionalFormatting>
  <conditionalFormatting sqref="O592:P592">
    <cfRule type="cellIs" dxfId="8063" priority="13948" operator="lessThan">
      <formula>0</formula>
    </cfRule>
    <cfRule type="cellIs" dxfId="8062" priority="13949" operator="lessThan">
      <formula>0</formula>
    </cfRule>
  </conditionalFormatting>
  <conditionalFormatting sqref="R592:T592">
    <cfRule type="expression" dxfId="8061" priority="13947">
      <formula>$I592=0</formula>
    </cfRule>
  </conditionalFormatting>
  <conditionalFormatting sqref="S592:T592">
    <cfRule type="cellIs" dxfId="8060" priority="13945" operator="lessThan">
      <formula>0</formula>
    </cfRule>
    <cfRule type="cellIs" dxfId="8059" priority="13946" operator="lessThan">
      <formula>0</formula>
    </cfRule>
  </conditionalFormatting>
  <conditionalFormatting sqref="C594:E594">
    <cfRule type="expression" dxfId="8058" priority="13941">
      <formula>$I594=0</formula>
    </cfRule>
  </conditionalFormatting>
  <conditionalFormatting sqref="D594:E594">
    <cfRule type="cellIs" dxfId="8057" priority="13939" operator="lessThan">
      <formula>0</formula>
    </cfRule>
    <cfRule type="cellIs" dxfId="8056" priority="13940" operator="lessThan">
      <formula>0</formula>
    </cfRule>
  </conditionalFormatting>
  <conditionalFormatting sqref="G594:H594">
    <cfRule type="cellIs" dxfId="8055" priority="13936" operator="lessThan">
      <formula>0</formula>
    </cfRule>
    <cfRule type="cellIs" dxfId="8054" priority="13937" operator="lessThan">
      <formula>0</formula>
    </cfRule>
  </conditionalFormatting>
  <conditionalFormatting sqref="J594">
    <cfRule type="expression" dxfId="8053" priority="13935">
      <formula>$I594=0</formula>
    </cfRule>
  </conditionalFormatting>
  <conditionalFormatting sqref="N594:P594">
    <cfRule type="expression" dxfId="8052" priority="13929">
      <formula>$I594=0</formula>
    </cfRule>
  </conditionalFormatting>
  <conditionalFormatting sqref="O594:P594">
    <cfRule type="cellIs" dxfId="8051" priority="13927" operator="lessThan">
      <formula>0</formula>
    </cfRule>
    <cfRule type="cellIs" dxfId="8050" priority="13928" operator="lessThan">
      <formula>0</formula>
    </cfRule>
  </conditionalFormatting>
  <conditionalFormatting sqref="R594:T594">
    <cfRule type="expression" dxfId="8049" priority="13926">
      <formula>$I594=0</formula>
    </cfRule>
  </conditionalFormatting>
  <conditionalFormatting sqref="S594:T594">
    <cfRule type="cellIs" dxfId="8048" priority="13924" operator="lessThan">
      <formula>0</formula>
    </cfRule>
    <cfRule type="cellIs" dxfId="8047" priority="13925" operator="lessThan">
      <formula>0</formula>
    </cfRule>
  </conditionalFormatting>
  <conditionalFormatting sqref="C596:E596">
    <cfRule type="expression" dxfId="8046" priority="13920">
      <formula>$I596=0</formula>
    </cfRule>
  </conditionalFormatting>
  <conditionalFormatting sqref="D596:E596">
    <cfRule type="cellIs" dxfId="8045" priority="13918" operator="lessThan">
      <formula>0</formula>
    </cfRule>
    <cfRule type="cellIs" dxfId="8044" priority="13919" operator="lessThan">
      <formula>0</formula>
    </cfRule>
  </conditionalFormatting>
  <conditionalFormatting sqref="G596:H596">
    <cfRule type="cellIs" dxfId="8043" priority="13915" operator="lessThan">
      <formula>0</formula>
    </cfRule>
    <cfRule type="cellIs" dxfId="8042" priority="13916" operator="lessThan">
      <formula>0</formula>
    </cfRule>
  </conditionalFormatting>
  <conditionalFormatting sqref="J596">
    <cfRule type="expression" dxfId="8041" priority="13914">
      <formula>$I596=0</formula>
    </cfRule>
  </conditionalFormatting>
  <conditionalFormatting sqref="N596:P596">
    <cfRule type="expression" dxfId="8040" priority="13908">
      <formula>$I596=0</formula>
    </cfRule>
  </conditionalFormatting>
  <conditionalFormatting sqref="O596:P596">
    <cfRule type="cellIs" dxfId="8039" priority="13906" operator="lessThan">
      <formula>0</formula>
    </cfRule>
    <cfRule type="cellIs" dxfId="8038" priority="13907" operator="lessThan">
      <formula>0</formula>
    </cfRule>
  </conditionalFormatting>
  <conditionalFormatting sqref="R596:T596">
    <cfRule type="expression" dxfId="8037" priority="13905">
      <formula>$I596=0</formula>
    </cfRule>
  </conditionalFormatting>
  <conditionalFormatting sqref="S596:T596">
    <cfRule type="cellIs" dxfId="8036" priority="13903" operator="lessThan">
      <formula>0</formula>
    </cfRule>
    <cfRule type="cellIs" dxfId="8035" priority="13904" operator="lessThan">
      <formula>0</formula>
    </cfRule>
  </conditionalFormatting>
  <conditionalFormatting sqref="C598:E598">
    <cfRule type="expression" dxfId="8034" priority="13899">
      <formula>$I598=0</formula>
    </cfRule>
  </conditionalFormatting>
  <conditionalFormatting sqref="D598:E598">
    <cfRule type="cellIs" dxfId="8033" priority="13897" operator="lessThan">
      <formula>0</formula>
    </cfRule>
    <cfRule type="cellIs" dxfId="8032" priority="13898" operator="lessThan">
      <formula>0</formula>
    </cfRule>
  </conditionalFormatting>
  <conditionalFormatting sqref="G598:H598">
    <cfRule type="cellIs" dxfId="8031" priority="13894" operator="lessThan">
      <formula>0</formula>
    </cfRule>
    <cfRule type="cellIs" dxfId="8030" priority="13895" operator="lessThan">
      <formula>0</formula>
    </cfRule>
  </conditionalFormatting>
  <conditionalFormatting sqref="J598">
    <cfRule type="expression" dxfId="8029" priority="13893">
      <formula>$I598=0</formula>
    </cfRule>
  </conditionalFormatting>
  <conditionalFormatting sqref="N598:P598">
    <cfRule type="expression" dxfId="8028" priority="13887">
      <formula>$I598=0</formula>
    </cfRule>
  </conditionalFormatting>
  <conditionalFormatting sqref="O598:P598">
    <cfRule type="cellIs" dxfId="8027" priority="13885" operator="lessThan">
      <formula>0</formula>
    </cfRule>
    <cfRule type="cellIs" dxfId="8026" priority="13886" operator="lessThan">
      <formula>0</formula>
    </cfRule>
  </conditionalFormatting>
  <conditionalFormatting sqref="R598:T598">
    <cfRule type="expression" dxfId="8025" priority="13884">
      <formula>$I598=0</formula>
    </cfRule>
  </conditionalFormatting>
  <conditionalFormatting sqref="S598:T598">
    <cfRule type="cellIs" dxfId="8024" priority="13882" operator="lessThan">
      <formula>0</formula>
    </cfRule>
    <cfRule type="cellIs" dxfId="8023" priority="13883" operator="lessThan">
      <formula>0</formula>
    </cfRule>
  </conditionalFormatting>
  <conditionalFormatting sqref="C600:E600">
    <cfRule type="expression" dxfId="8022" priority="13878">
      <formula>$I600=0</formula>
    </cfRule>
  </conditionalFormatting>
  <conditionalFormatting sqref="D600:E600">
    <cfRule type="cellIs" dxfId="8021" priority="13876" operator="lessThan">
      <formula>0</formula>
    </cfRule>
    <cfRule type="cellIs" dxfId="8020" priority="13877" operator="lessThan">
      <formula>0</formula>
    </cfRule>
  </conditionalFormatting>
  <conditionalFormatting sqref="G600:H600">
    <cfRule type="cellIs" dxfId="8019" priority="13873" operator="lessThan">
      <formula>0</formula>
    </cfRule>
    <cfRule type="cellIs" dxfId="8018" priority="13874" operator="lessThan">
      <formula>0</formula>
    </cfRule>
  </conditionalFormatting>
  <conditionalFormatting sqref="J600">
    <cfRule type="expression" dxfId="8017" priority="13872">
      <formula>$I600=0</formula>
    </cfRule>
  </conditionalFormatting>
  <conditionalFormatting sqref="N600:P600">
    <cfRule type="expression" dxfId="8016" priority="13866">
      <formula>$I600=0</formula>
    </cfRule>
  </conditionalFormatting>
  <conditionalFormatting sqref="O600:P600">
    <cfRule type="cellIs" dxfId="8015" priority="13864" operator="lessThan">
      <formula>0</formula>
    </cfRule>
    <cfRule type="cellIs" dxfId="8014" priority="13865" operator="lessThan">
      <formula>0</formula>
    </cfRule>
  </conditionalFormatting>
  <conditionalFormatting sqref="R600:T600">
    <cfRule type="expression" dxfId="8013" priority="13863">
      <formula>$I600=0</formula>
    </cfRule>
  </conditionalFormatting>
  <conditionalFormatting sqref="S600:T600">
    <cfRule type="cellIs" dxfId="8012" priority="13861" operator="lessThan">
      <formula>0</formula>
    </cfRule>
    <cfRule type="cellIs" dxfId="8011" priority="13862" operator="lessThan">
      <formula>0</formula>
    </cfRule>
  </conditionalFormatting>
  <conditionalFormatting sqref="C602:E602">
    <cfRule type="expression" dxfId="8010" priority="13857">
      <formula>$I602=0</formula>
    </cfRule>
  </conditionalFormatting>
  <conditionalFormatting sqref="D602:E602">
    <cfRule type="cellIs" dxfId="8009" priority="13855" operator="lessThan">
      <formula>0</formula>
    </cfRule>
    <cfRule type="cellIs" dxfId="8008" priority="13856" operator="lessThan">
      <formula>0</formula>
    </cfRule>
  </conditionalFormatting>
  <conditionalFormatting sqref="G602:H602">
    <cfRule type="cellIs" dxfId="8007" priority="13852" operator="lessThan">
      <formula>0</formula>
    </cfRule>
    <cfRule type="cellIs" dxfId="8006" priority="13853" operator="lessThan">
      <formula>0</formula>
    </cfRule>
  </conditionalFormatting>
  <conditionalFormatting sqref="J602">
    <cfRule type="expression" dxfId="8005" priority="13851">
      <formula>$I602=0</formula>
    </cfRule>
  </conditionalFormatting>
  <conditionalFormatting sqref="N602:P602">
    <cfRule type="expression" dxfId="8004" priority="13845">
      <formula>$I602=0</formula>
    </cfRule>
  </conditionalFormatting>
  <conditionalFormatting sqref="O602:P602">
    <cfRule type="cellIs" dxfId="8003" priority="13843" operator="lessThan">
      <formula>0</formula>
    </cfRule>
    <cfRule type="cellIs" dxfId="8002" priority="13844" operator="lessThan">
      <formula>0</formula>
    </cfRule>
  </conditionalFormatting>
  <conditionalFormatting sqref="R602:T602">
    <cfRule type="expression" dxfId="8001" priority="13842">
      <formula>$I602=0</formula>
    </cfRule>
  </conditionalFormatting>
  <conditionalFormatting sqref="S602:T602">
    <cfRule type="cellIs" dxfId="8000" priority="13840" operator="lessThan">
      <formula>0</formula>
    </cfRule>
    <cfRule type="cellIs" dxfId="7999" priority="13841" operator="lessThan">
      <formula>0</formula>
    </cfRule>
  </conditionalFormatting>
  <conditionalFormatting sqref="C604:E604">
    <cfRule type="expression" dxfId="7998" priority="13836">
      <formula>$I604=0</formula>
    </cfRule>
  </conditionalFormatting>
  <conditionalFormatting sqref="D604:E604">
    <cfRule type="cellIs" dxfId="7997" priority="13834" operator="lessThan">
      <formula>0</formula>
    </cfRule>
    <cfRule type="cellIs" dxfId="7996" priority="13835" operator="lessThan">
      <formula>0</formula>
    </cfRule>
  </conditionalFormatting>
  <conditionalFormatting sqref="G604:H604">
    <cfRule type="cellIs" dxfId="7995" priority="13831" operator="lessThan">
      <formula>0</formula>
    </cfRule>
    <cfRule type="cellIs" dxfId="7994" priority="13832" operator="lessThan">
      <formula>0</formula>
    </cfRule>
  </conditionalFormatting>
  <conditionalFormatting sqref="J604">
    <cfRule type="expression" dxfId="7993" priority="13830">
      <formula>$I604=0</formula>
    </cfRule>
  </conditionalFormatting>
  <conditionalFormatting sqref="N604:P604">
    <cfRule type="expression" dxfId="7992" priority="13824">
      <formula>$I604=0</formula>
    </cfRule>
  </conditionalFormatting>
  <conditionalFormatting sqref="O604:P604">
    <cfRule type="cellIs" dxfId="7991" priority="13822" operator="lessThan">
      <formula>0</formula>
    </cfRule>
    <cfRule type="cellIs" dxfId="7990" priority="13823" operator="lessThan">
      <formula>0</formula>
    </cfRule>
  </conditionalFormatting>
  <conditionalFormatting sqref="R604:T604">
    <cfRule type="expression" dxfId="7989" priority="13821">
      <formula>$I604=0</formula>
    </cfRule>
  </conditionalFormatting>
  <conditionalFormatting sqref="S604:T604">
    <cfRule type="cellIs" dxfId="7988" priority="13819" operator="lessThan">
      <formula>0</formula>
    </cfRule>
    <cfRule type="cellIs" dxfId="7987" priority="13820" operator="lessThan">
      <formula>0</formula>
    </cfRule>
  </conditionalFormatting>
  <conditionalFormatting sqref="C606:E606">
    <cfRule type="expression" dxfId="7986" priority="13815">
      <formula>$I606=0</formula>
    </cfRule>
  </conditionalFormatting>
  <conditionalFormatting sqref="D606:E606">
    <cfRule type="cellIs" dxfId="7985" priority="13813" operator="lessThan">
      <formula>0</formula>
    </cfRule>
    <cfRule type="cellIs" dxfId="7984" priority="13814" operator="lessThan">
      <formula>0</formula>
    </cfRule>
  </conditionalFormatting>
  <conditionalFormatting sqref="G606:H606">
    <cfRule type="cellIs" dxfId="7983" priority="13810" operator="lessThan">
      <formula>0</formula>
    </cfRule>
    <cfRule type="cellIs" dxfId="7982" priority="13811" operator="lessThan">
      <formula>0</formula>
    </cfRule>
  </conditionalFormatting>
  <conditionalFormatting sqref="J606">
    <cfRule type="expression" dxfId="7981" priority="13809">
      <formula>$I606=0</formula>
    </cfRule>
  </conditionalFormatting>
  <conditionalFormatting sqref="N606:P606">
    <cfRule type="expression" dxfId="7980" priority="13803">
      <formula>$I606=0</formula>
    </cfRule>
  </conditionalFormatting>
  <conditionalFormatting sqref="O606:P606">
    <cfRule type="cellIs" dxfId="7979" priority="13801" operator="lessThan">
      <formula>0</formula>
    </cfRule>
    <cfRule type="cellIs" dxfId="7978" priority="13802" operator="lessThan">
      <formula>0</formula>
    </cfRule>
  </conditionalFormatting>
  <conditionalFormatting sqref="R606:T606">
    <cfRule type="expression" dxfId="7977" priority="13800">
      <formula>$I606=0</formula>
    </cfRule>
  </conditionalFormatting>
  <conditionalFormatting sqref="S606:T606">
    <cfRule type="cellIs" dxfId="7976" priority="13798" operator="lessThan">
      <formula>0</formula>
    </cfRule>
    <cfRule type="cellIs" dxfId="7975" priority="13799" operator="lessThan">
      <formula>0</formula>
    </cfRule>
  </conditionalFormatting>
  <conditionalFormatting sqref="C608:E608">
    <cfRule type="expression" dxfId="7974" priority="13794">
      <formula>$I608=0</formula>
    </cfRule>
  </conditionalFormatting>
  <conditionalFormatting sqref="D608:E608">
    <cfRule type="cellIs" dxfId="7973" priority="13792" operator="lessThan">
      <formula>0</formula>
    </cfRule>
    <cfRule type="cellIs" dxfId="7972" priority="13793" operator="lessThan">
      <formula>0</formula>
    </cfRule>
  </conditionalFormatting>
  <conditionalFormatting sqref="G608:H608">
    <cfRule type="cellIs" dxfId="7971" priority="13789" operator="lessThan">
      <formula>0</formula>
    </cfRule>
    <cfRule type="cellIs" dxfId="7970" priority="13790" operator="lessThan">
      <formula>0</formula>
    </cfRule>
  </conditionalFormatting>
  <conditionalFormatting sqref="J608">
    <cfRule type="expression" dxfId="7969" priority="13788">
      <formula>$I608=0</formula>
    </cfRule>
  </conditionalFormatting>
  <conditionalFormatting sqref="N608:P608">
    <cfRule type="expression" dxfId="7968" priority="13782">
      <formula>$I608=0</formula>
    </cfRule>
  </conditionalFormatting>
  <conditionalFormatting sqref="O608:P608">
    <cfRule type="cellIs" dxfId="7967" priority="13780" operator="lessThan">
      <formula>0</formula>
    </cfRule>
    <cfRule type="cellIs" dxfId="7966" priority="13781" operator="lessThan">
      <formula>0</formula>
    </cfRule>
  </conditionalFormatting>
  <conditionalFormatting sqref="R608:T608">
    <cfRule type="expression" dxfId="7965" priority="13779">
      <formula>$I608=0</formula>
    </cfRule>
  </conditionalFormatting>
  <conditionalFormatting sqref="S608:T608">
    <cfRule type="cellIs" dxfId="7964" priority="13777" operator="lessThan">
      <formula>0</formula>
    </cfRule>
    <cfRule type="cellIs" dxfId="7963" priority="13778" operator="lessThan">
      <formula>0</formula>
    </cfRule>
  </conditionalFormatting>
  <conditionalFormatting sqref="C610:E610">
    <cfRule type="expression" dxfId="7962" priority="13773">
      <formula>$I610=0</formula>
    </cfRule>
  </conditionalFormatting>
  <conditionalFormatting sqref="D610:E610">
    <cfRule type="cellIs" dxfId="7961" priority="13771" operator="lessThan">
      <formula>0</formula>
    </cfRule>
    <cfRule type="cellIs" dxfId="7960" priority="13772" operator="lessThan">
      <formula>0</formula>
    </cfRule>
  </conditionalFormatting>
  <conditionalFormatting sqref="G610:H610">
    <cfRule type="cellIs" dxfId="7959" priority="13768" operator="lessThan">
      <formula>0</formula>
    </cfRule>
    <cfRule type="cellIs" dxfId="7958" priority="13769" operator="lessThan">
      <formula>0</formula>
    </cfRule>
  </conditionalFormatting>
  <conditionalFormatting sqref="J610">
    <cfRule type="expression" dxfId="7957" priority="13767">
      <formula>$I610=0</formula>
    </cfRule>
  </conditionalFormatting>
  <conditionalFormatting sqref="N610:P610">
    <cfRule type="expression" dxfId="7956" priority="13761">
      <formula>$I610=0</formula>
    </cfRule>
  </conditionalFormatting>
  <conditionalFormatting sqref="O610:P610">
    <cfRule type="cellIs" dxfId="7955" priority="13759" operator="lessThan">
      <formula>0</formula>
    </cfRule>
    <cfRule type="cellIs" dxfId="7954" priority="13760" operator="lessThan">
      <formula>0</formula>
    </cfRule>
  </conditionalFormatting>
  <conditionalFormatting sqref="R610:T610">
    <cfRule type="expression" dxfId="7953" priority="13758">
      <formula>$I610=0</formula>
    </cfRule>
  </conditionalFormatting>
  <conditionalFormatting sqref="S610:T610">
    <cfRule type="cellIs" dxfId="7952" priority="13756" operator="lessThan">
      <formula>0</formula>
    </cfRule>
    <cfRule type="cellIs" dxfId="7951" priority="13757" operator="lessThan">
      <formula>0</formula>
    </cfRule>
  </conditionalFormatting>
  <conditionalFormatting sqref="C612:E612">
    <cfRule type="expression" dxfId="7950" priority="13752">
      <formula>$I612=0</formula>
    </cfRule>
  </conditionalFormatting>
  <conditionalFormatting sqref="D612:E612">
    <cfRule type="cellIs" dxfId="7949" priority="13750" operator="lessThan">
      <formula>0</formula>
    </cfRule>
    <cfRule type="cellIs" dxfId="7948" priority="13751" operator="lessThan">
      <formula>0</formula>
    </cfRule>
  </conditionalFormatting>
  <conditionalFormatting sqref="G612:H612">
    <cfRule type="cellIs" dxfId="7947" priority="13747" operator="lessThan">
      <formula>0</formula>
    </cfRule>
    <cfRule type="cellIs" dxfId="7946" priority="13748" operator="lessThan">
      <formula>0</formula>
    </cfRule>
  </conditionalFormatting>
  <conditionalFormatting sqref="J612">
    <cfRule type="expression" dxfId="7945" priority="13746">
      <formula>$I612=0</formula>
    </cfRule>
  </conditionalFormatting>
  <conditionalFormatting sqref="N612:P612">
    <cfRule type="expression" dxfId="7944" priority="13740">
      <formula>$I612=0</formula>
    </cfRule>
  </conditionalFormatting>
  <conditionalFormatting sqref="O612:P612">
    <cfRule type="cellIs" dxfId="7943" priority="13738" operator="lessThan">
      <formula>0</formula>
    </cfRule>
    <cfRule type="cellIs" dxfId="7942" priority="13739" operator="lessThan">
      <formula>0</formula>
    </cfRule>
  </conditionalFormatting>
  <conditionalFormatting sqref="R612:T612">
    <cfRule type="expression" dxfId="7941" priority="13737">
      <formula>$I612=0</formula>
    </cfRule>
  </conditionalFormatting>
  <conditionalFormatting sqref="S612:T612">
    <cfRule type="cellIs" dxfId="7940" priority="13735" operator="lessThan">
      <formula>0</formula>
    </cfRule>
    <cfRule type="cellIs" dxfId="7939" priority="13736" operator="lessThan">
      <formula>0</formula>
    </cfRule>
  </conditionalFormatting>
  <conditionalFormatting sqref="C614:E614">
    <cfRule type="expression" dxfId="7938" priority="13731">
      <formula>$I614=0</formula>
    </cfRule>
  </conditionalFormatting>
  <conditionalFormatting sqref="D614:E614">
    <cfRule type="cellIs" dxfId="7937" priority="13729" operator="lessThan">
      <formula>0</formula>
    </cfRule>
    <cfRule type="cellIs" dxfId="7936" priority="13730" operator="lessThan">
      <formula>0</formula>
    </cfRule>
  </conditionalFormatting>
  <conditionalFormatting sqref="G614:H614">
    <cfRule type="cellIs" dxfId="7935" priority="13726" operator="lessThan">
      <formula>0</formula>
    </cfRule>
    <cfRule type="cellIs" dxfId="7934" priority="13727" operator="lessThan">
      <formula>0</formula>
    </cfRule>
  </conditionalFormatting>
  <conditionalFormatting sqref="J614">
    <cfRule type="expression" dxfId="7933" priority="13725">
      <formula>$I614=0</formula>
    </cfRule>
  </conditionalFormatting>
  <conditionalFormatting sqref="N614:P614">
    <cfRule type="expression" dxfId="7932" priority="13719">
      <formula>$I614=0</formula>
    </cfRule>
  </conditionalFormatting>
  <conditionalFormatting sqref="O614:P614">
    <cfRule type="cellIs" dxfId="7931" priority="13717" operator="lessThan">
      <formula>0</formula>
    </cfRule>
    <cfRule type="cellIs" dxfId="7930" priority="13718" operator="lessThan">
      <formula>0</formula>
    </cfRule>
  </conditionalFormatting>
  <conditionalFormatting sqref="R614:T614">
    <cfRule type="expression" dxfId="7929" priority="13716">
      <formula>$I614=0</formula>
    </cfRule>
  </conditionalFormatting>
  <conditionalFormatting sqref="S614:T614">
    <cfRule type="cellIs" dxfId="7928" priority="13714" operator="lessThan">
      <formula>0</formula>
    </cfRule>
    <cfRule type="cellIs" dxfId="7927" priority="13715" operator="lessThan">
      <formula>0</formula>
    </cfRule>
  </conditionalFormatting>
  <conditionalFormatting sqref="C616:E616">
    <cfRule type="expression" dxfId="7926" priority="13710">
      <formula>$I616=0</formula>
    </cfRule>
  </conditionalFormatting>
  <conditionalFormatting sqref="D616:E616">
    <cfRule type="cellIs" dxfId="7925" priority="13708" operator="lessThan">
      <formula>0</formula>
    </cfRule>
    <cfRule type="cellIs" dxfId="7924" priority="13709" operator="lessThan">
      <formula>0</formula>
    </cfRule>
  </conditionalFormatting>
  <conditionalFormatting sqref="G616:H616">
    <cfRule type="cellIs" dxfId="7923" priority="13705" operator="lessThan">
      <formula>0</formula>
    </cfRule>
    <cfRule type="cellIs" dxfId="7922" priority="13706" operator="lessThan">
      <formula>0</formula>
    </cfRule>
  </conditionalFormatting>
  <conditionalFormatting sqref="J616">
    <cfRule type="expression" dxfId="7921" priority="13704">
      <formula>$I616=0</formula>
    </cfRule>
  </conditionalFormatting>
  <conditionalFormatting sqref="N616:P616">
    <cfRule type="expression" dxfId="7920" priority="13698">
      <formula>$I616=0</formula>
    </cfRule>
  </conditionalFormatting>
  <conditionalFormatting sqref="O616:P616">
    <cfRule type="cellIs" dxfId="7919" priority="13696" operator="lessThan">
      <formula>0</formula>
    </cfRule>
    <cfRule type="cellIs" dxfId="7918" priority="13697" operator="lessThan">
      <formula>0</formula>
    </cfRule>
  </conditionalFormatting>
  <conditionalFormatting sqref="R616:T616">
    <cfRule type="expression" dxfId="7917" priority="13695">
      <formula>$I616=0</formula>
    </cfRule>
  </conditionalFormatting>
  <conditionalFormatting sqref="S616:T616">
    <cfRule type="cellIs" dxfId="7916" priority="13693" operator="lessThan">
      <formula>0</formula>
    </cfRule>
    <cfRule type="cellIs" dxfId="7915" priority="13694" operator="lessThan">
      <formula>0</formula>
    </cfRule>
  </conditionalFormatting>
  <conditionalFormatting sqref="C618:E618">
    <cfRule type="expression" dxfId="7914" priority="13689">
      <formula>$I618=0</formula>
    </cfRule>
  </conditionalFormatting>
  <conditionalFormatting sqref="D618:E618">
    <cfRule type="cellIs" dxfId="7913" priority="13687" operator="lessThan">
      <formula>0</formula>
    </cfRule>
    <cfRule type="cellIs" dxfId="7912" priority="13688" operator="lessThan">
      <formula>0</formula>
    </cfRule>
  </conditionalFormatting>
  <conditionalFormatting sqref="G618:H618">
    <cfRule type="cellIs" dxfId="7911" priority="13684" operator="lessThan">
      <formula>0</formula>
    </cfRule>
    <cfRule type="cellIs" dxfId="7910" priority="13685" operator="lessThan">
      <formula>0</formula>
    </cfRule>
  </conditionalFormatting>
  <conditionalFormatting sqref="J618">
    <cfRule type="expression" dxfId="7909" priority="13683">
      <formula>$I618=0</formula>
    </cfRule>
  </conditionalFormatting>
  <conditionalFormatting sqref="N618:P618">
    <cfRule type="expression" dxfId="7908" priority="13677">
      <formula>$I618=0</formula>
    </cfRule>
  </conditionalFormatting>
  <conditionalFormatting sqref="O618:P618">
    <cfRule type="cellIs" dxfId="7907" priority="13675" operator="lessThan">
      <formula>0</formula>
    </cfRule>
    <cfRule type="cellIs" dxfId="7906" priority="13676" operator="lessThan">
      <formula>0</formula>
    </cfRule>
  </conditionalFormatting>
  <conditionalFormatting sqref="R618:T618">
    <cfRule type="expression" dxfId="7905" priority="13674">
      <formula>$I618=0</formula>
    </cfRule>
  </conditionalFormatting>
  <conditionalFormatting sqref="S618:T618">
    <cfRule type="cellIs" dxfId="7904" priority="13672" operator="lessThan">
      <formula>0</formula>
    </cfRule>
    <cfRule type="cellIs" dxfId="7903" priority="13673" operator="lessThan">
      <formula>0</formula>
    </cfRule>
  </conditionalFormatting>
  <conditionalFormatting sqref="C620:E620">
    <cfRule type="expression" dxfId="7902" priority="13668">
      <formula>$I620=0</formula>
    </cfRule>
  </conditionalFormatting>
  <conditionalFormatting sqref="D620:E620">
    <cfRule type="cellIs" dxfId="7901" priority="13666" operator="lessThan">
      <formula>0</formula>
    </cfRule>
    <cfRule type="cellIs" dxfId="7900" priority="13667" operator="lessThan">
      <formula>0</formula>
    </cfRule>
  </conditionalFormatting>
  <conditionalFormatting sqref="G620:H620">
    <cfRule type="cellIs" dxfId="7899" priority="13663" operator="lessThan">
      <formula>0</formula>
    </cfRule>
    <cfRule type="cellIs" dxfId="7898" priority="13664" operator="lessThan">
      <formula>0</formula>
    </cfRule>
  </conditionalFormatting>
  <conditionalFormatting sqref="J620">
    <cfRule type="expression" dxfId="7897" priority="13662">
      <formula>$I620=0</formula>
    </cfRule>
  </conditionalFormatting>
  <conditionalFormatting sqref="N620:P620">
    <cfRule type="expression" dxfId="7896" priority="13656">
      <formula>$I620=0</formula>
    </cfRule>
  </conditionalFormatting>
  <conditionalFormatting sqref="O620:P620">
    <cfRule type="cellIs" dxfId="7895" priority="13654" operator="lessThan">
      <formula>0</formula>
    </cfRule>
    <cfRule type="cellIs" dxfId="7894" priority="13655" operator="lessThan">
      <formula>0</formula>
    </cfRule>
  </conditionalFormatting>
  <conditionalFormatting sqref="R620:T620">
    <cfRule type="expression" dxfId="7893" priority="13653">
      <formula>$I620=0</formula>
    </cfRule>
  </conditionalFormatting>
  <conditionalFormatting sqref="S620:T620">
    <cfRule type="cellIs" dxfId="7892" priority="13651" operator="lessThan">
      <formula>0</formula>
    </cfRule>
    <cfRule type="cellIs" dxfId="7891" priority="13652" operator="lessThan">
      <formula>0</formula>
    </cfRule>
  </conditionalFormatting>
  <conditionalFormatting sqref="C622:E622">
    <cfRule type="expression" dxfId="7890" priority="13647">
      <formula>$I622=0</formula>
    </cfRule>
  </conditionalFormatting>
  <conditionalFormatting sqref="D622:E622">
    <cfRule type="cellIs" dxfId="7889" priority="13645" operator="lessThan">
      <formula>0</formula>
    </cfRule>
    <cfRule type="cellIs" dxfId="7888" priority="13646" operator="lessThan">
      <formula>0</formula>
    </cfRule>
  </conditionalFormatting>
  <conditionalFormatting sqref="G622:H622">
    <cfRule type="cellIs" dxfId="7887" priority="13642" operator="lessThan">
      <formula>0</formula>
    </cfRule>
    <cfRule type="cellIs" dxfId="7886" priority="13643" operator="lessThan">
      <formula>0</formula>
    </cfRule>
  </conditionalFormatting>
  <conditionalFormatting sqref="J622">
    <cfRule type="expression" dxfId="7885" priority="13641">
      <formula>$I622=0</formula>
    </cfRule>
  </conditionalFormatting>
  <conditionalFormatting sqref="N622:P622">
    <cfRule type="expression" dxfId="7884" priority="13635">
      <formula>$I622=0</formula>
    </cfRule>
  </conditionalFormatting>
  <conditionalFormatting sqref="O622:P622">
    <cfRule type="cellIs" dxfId="7883" priority="13633" operator="lessThan">
      <formula>0</formula>
    </cfRule>
    <cfRule type="cellIs" dxfId="7882" priority="13634" operator="lessThan">
      <formula>0</formula>
    </cfRule>
  </conditionalFormatting>
  <conditionalFormatting sqref="R622:T622">
    <cfRule type="expression" dxfId="7881" priority="13632">
      <formula>$I622=0</formula>
    </cfRule>
  </conditionalFormatting>
  <conditionalFormatting sqref="S622:T622">
    <cfRule type="cellIs" dxfId="7880" priority="13630" operator="lessThan">
      <formula>0</formula>
    </cfRule>
    <cfRule type="cellIs" dxfId="7879" priority="13631" operator="lessThan">
      <formula>0</formula>
    </cfRule>
  </conditionalFormatting>
  <conditionalFormatting sqref="C624:E624">
    <cfRule type="expression" dxfId="7878" priority="13626">
      <formula>$I624=0</formula>
    </cfRule>
  </conditionalFormatting>
  <conditionalFormatting sqref="D624:E624">
    <cfRule type="cellIs" dxfId="7877" priority="13624" operator="lessThan">
      <formula>0</formula>
    </cfRule>
    <cfRule type="cellIs" dxfId="7876" priority="13625" operator="lessThan">
      <formula>0</formula>
    </cfRule>
  </conditionalFormatting>
  <conditionalFormatting sqref="G624:H624">
    <cfRule type="cellIs" dxfId="7875" priority="13621" operator="lessThan">
      <formula>0</formula>
    </cfRule>
    <cfRule type="cellIs" dxfId="7874" priority="13622" operator="lessThan">
      <formula>0</formula>
    </cfRule>
  </conditionalFormatting>
  <conditionalFormatting sqref="J624">
    <cfRule type="expression" dxfId="7873" priority="13620">
      <formula>$I624=0</formula>
    </cfRule>
  </conditionalFormatting>
  <conditionalFormatting sqref="N624:P624">
    <cfRule type="expression" dxfId="7872" priority="13614">
      <formula>$I624=0</formula>
    </cfRule>
  </conditionalFormatting>
  <conditionalFormatting sqref="O624:P624">
    <cfRule type="cellIs" dxfId="7871" priority="13612" operator="lessThan">
      <formula>0</formula>
    </cfRule>
    <cfRule type="cellIs" dxfId="7870" priority="13613" operator="lessThan">
      <formula>0</formula>
    </cfRule>
  </conditionalFormatting>
  <conditionalFormatting sqref="R624:T624">
    <cfRule type="expression" dxfId="7869" priority="13611">
      <formula>$I624=0</formula>
    </cfRule>
  </conditionalFormatting>
  <conditionalFormatting sqref="S624:T624">
    <cfRule type="cellIs" dxfId="7868" priority="13609" operator="lessThan">
      <formula>0</formula>
    </cfRule>
    <cfRule type="cellIs" dxfId="7867" priority="13610" operator="lessThan">
      <formula>0</formula>
    </cfRule>
  </conditionalFormatting>
  <conditionalFormatting sqref="C626:E626">
    <cfRule type="expression" dxfId="7866" priority="13605">
      <formula>$I626=0</formula>
    </cfRule>
  </conditionalFormatting>
  <conditionalFormatting sqref="D626:E626">
    <cfRule type="cellIs" dxfId="7865" priority="13603" operator="lessThan">
      <formula>0</formula>
    </cfRule>
    <cfRule type="cellIs" dxfId="7864" priority="13604" operator="lessThan">
      <formula>0</formula>
    </cfRule>
  </conditionalFormatting>
  <conditionalFormatting sqref="G626:H626">
    <cfRule type="cellIs" dxfId="7863" priority="13600" operator="lessThan">
      <formula>0</formula>
    </cfRule>
    <cfRule type="cellIs" dxfId="7862" priority="13601" operator="lessThan">
      <formula>0</formula>
    </cfRule>
  </conditionalFormatting>
  <conditionalFormatting sqref="J626">
    <cfRule type="expression" dxfId="7861" priority="13599">
      <formula>$I626=0</formula>
    </cfRule>
  </conditionalFormatting>
  <conditionalFormatting sqref="N626:P626">
    <cfRule type="expression" dxfId="7860" priority="13593">
      <formula>$I626=0</formula>
    </cfRule>
  </conditionalFormatting>
  <conditionalFormatting sqref="O626:P626">
    <cfRule type="cellIs" dxfId="7859" priority="13591" operator="lessThan">
      <formula>0</formula>
    </cfRule>
    <cfRule type="cellIs" dxfId="7858" priority="13592" operator="lessThan">
      <formula>0</formula>
    </cfRule>
  </conditionalFormatting>
  <conditionalFormatting sqref="R626:T626">
    <cfRule type="expression" dxfId="7857" priority="13590">
      <formula>$I626=0</formula>
    </cfRule>
  </conditionalFormatting>
  <conditionalFormatting sqref="S626:T626">
    <cfRule type="cellIs" dxfId="7856" priority="13588" operator="lessThan">
      <formula>0</formula>
    </cfRule>
    <cfRule type="cellIs" dxfId="7855" priority="13589" operator="lessThan">
      <formula>0</formula>
    </cfRule>
  </conditionalFormatting>
  <conditionalFormatting sqref="C628:E628">
    <cfRule type="expression" dxfId="7854" priority="13584">
      <formula>$I628=0</formula>
    </cfRule>
  </conditionalFormatting>
  <conditionalFormatting sqref="D628:E628">
    <cfRule type="cellIs" dxfId="7853" priority="13582" operator="lessThan">
      <formula>0</formula>
    </cfRule>
    <cfRule type="cellIs" dxfId="7852" priority="13583" operator="lessThan">
      <formula>0</formula>
    </cfRule>
  </conditionalFormatting>
  <conditionalFormatting sqref="G628:H628">
    <cfRule type="cellIs" dxfId="7851" priority="13579" operator="lessThan">
      <formula>0</formula>
    </cfRule>
    <cfRule type="cellIs" dxfId="7850" priority="13580" operator="lessThan">
      <formula>0</formula>
    </cfRule>
  </conditionalFormatting>
  <conditionalFormatting sqref="J628">
    <cfRule type="expression" dxfId="7849" priority="13578">
      <formula>$I628=0</formula>
    </cfRule>
  </conditionalFormatting>
  <conditionalFormatting sqref="N628:P628">
    <cfRule type="expression" dxfId="7848" priority="13572">
      <formula>$I628=0</formula>
    </cfRule>
  </conditionalFormatting>
  <conditionalFormatting sqref="O628:P628">
    <cfRule type="cellIs" dxfId="7847" priority="13570" operator="lessThan">
      <formula>0</formula>
    </cfRule>
    <cfRule type="cellIs" dxfId="7846" priority="13571" operator="lessThan">
      <formula>0</formula>
    </cfRule>
  </conditionalFormatting>
  <conditionalFormatting sqref="R628:T628">
    <cfRule type="expression" dxfId="7845" priority="13569">
      <formula>$I628=0</formula>
    </cfRule>
  </conditionalFormatting>
  <conditionalFormatting sqref="S628:T628">
    <cfRule type="cellIs" dxfId="7844" priority="13567" operator="lessThan">
      <formula>0</formula>
    </cfRule>
    <cfRule type="cellIs" dxfId="7843" priority="13568" operator="lessThan">
      <formula>0</formula>
    </cfRule>
  </conditionalFormatting>
  <conditionalFormatting sqref="C630:E630">
    <cfRule type="expression" dxfId="7842" priority="13563">
      <formula>$I630=0</formula>
    </cfRule>
  </conditionalFormatting>
  <conditionalFormatting sqref="D630:E630">
    <cfRule type="cellIs" dxfId="7841" priority="13561" operator="lessThan">
      <formula>0</formula>
    </cfRule>
    <cfRule type="cellIs" dxfId="7840" priority="13562" operator="lessThan">
      <formula>0</formula>
    </cfRule>
  </conditionalFormatting>
  <conditionalFormatting sqref="G630:H630">
    <cfRule type="cellIs" dxfId="7839" priority="13558" operator="lessThan">
      <formula>0</formula>
    </cfRule>
    <cfRule type="cellIs" dxfId="7838" priority="13559" operator="lessThan">
      <formula>0</formula>
    </cfRule>
  </conditionalFormatting>
  <conditionalFormatting sqref="J630">
    <cfRule type="expression" dxfId="7837" priority="13557">
      <formula>$I630=0</formula>
    </cfRule>
  </conditionalFormatting>
  <conditionalFormatting sqref="N630:P630">
    <cfRule type="expression" dxfId="7836" priority="13551">
      <formula>$I630=0</formula>
    </cfRule>
  </conditionalFormatting>
  <conditionalFormatting sqref="O630:P630">
    <cfRule type="cellIs" dxfId="7835" priority="13549" operator="lessThan">
      <formula>0</formula>
    </cfRule>
    <cfRule type="cellIs" dxfId="7834" priority="13550" operator="lessThan">
      <formula>0</formula>
    </cfRule>
  </conditionalFormatting>
  <conditionalFormatting sqref="R630:T630">
    <cfRule type="expression" dxfId="7833" priority="13548">
      <formula>$I630=0</formula>
    </cfRule>
  </conditionalFormatting>
  <conditionalFormatting sqref="S630:T630">
    <cfRule type="cellIs" dxfId="7832" priority="13546" operator="lessThan">
      <formula>0</formula>
    </cfRule>
    <cfRule type="cellIs" dxfId="7831" priority="13547" operator="lessThan">
      <formula>0</formula>
    </cfRule>
  </conditionalFormatting>
  <conditionalFormatting sqref="C632:E632">
    <cfRule type="expression" dxfId="7830" priority="13542">
      <formula>$I632=0</formula>
    </cfRule>
  </conditionalFormatting>
  <conditionalFormatting sqref="D632:E632">
    <cfRule type="cellIs" dxfId="7829" priority="13540" operator="lessThan">
      <formula>0</formula>
    </cfRule>
    <cfRule type="cellIs" dxfId="7828" priority="13541" operator="lessThan">
      <formula>0</formula>
    </cfRule>
  </conditionalFormatting>
  <conditionalFormatting sqref="G632:H632">
    <cfRule type="cellIs" dxfId="7827" priority="13537" operator="lessThan">
      <formula>0</formula>
    </cfRule>
    <cfRule type="cellIs" dxfId="7826" priority="13538" operator="lessThan">
      <formula>0</formula>
    </cfRule>
  </conditionalFormatting>
  <conditionalFormatting sqref="J632">
    <cfRule type="expression" dxfId="7825" priority="13536">
      <formula>$I632=0</formula>
    </cfRule>
  </conditionalFormatting>
  <conditionalFormatting sqref="N632:P632">
    <cfRule type="expression" dxfId="7824" priority="13530">
      <formula>$I632=0</formula>
    </cfRule>
  </conditionalFormatting>
  <conditionalFormatting sqref="O632:P632">
    <cfRule type="cellIs" dxfId="7823" priority="13528" operator="lessThan">
      <formula>0</formula>
    </cfRule>
    <cfRule type="cellIs" dxfId="7822" priority="13529" operator="lessThan">
      <formula>0</formula>
    </cfRule>
  </conditionalFormatting>
  <conditionalFormatting sqref="R632:T632">
    <cfRule type="expression" dxfId="7821" priority="13527">
      <formula>$I632=0</formula>
    </cfRule>
  </conditionalFormatting>
  <conditionalFormatting sqref="S632:T632">
    <cfRule type="cellIs" dxfId="7820" priority="13525" operator="lessThan">
      <formula>0</formula>
    </cfRule>
    <cfRule type="cellIs" dxfId="7819" priority="13526" operator="lessThan">
      <formula>0</formula>
    </cfRule>
  </conditionalFormatting>
  <conditionalFormatting sqref="C634:E634">
    <cfRule type="expression" dxfId="7818" priority="13521">
      <formula>$I634=0</formula>
    </cfRule>
  </conditionalFormatting>
  <conditionalFormatting sqref="D634:E634">
    <cfRule type="cellIs" dxfId="7817" priority="13519" operator="lessThan">
      <formula>0</formula>
    </cfRule>
    <cfRule type="cellIs" dxfId="7816" priority="13520" operator="lessThan">
      <formula>0</formula>
    </cfRule>
  </conditionalFormatting>
  <conditionalFormatting sqref="G634:H634">
    <cfRule type="cellIs" dxfId="7815" priority="13516" operator="lessThan">
      <formula>0</formula>
    </cfRule>
    <cfRule type="cellIs" dxfId="7814" priority="13517" operator="lessThan">
      <formula>0</formula>
    </cfRule>
  </conditionalFormatting>
  <conditionalFormatting sqref="J634">
    <cfRule type="expression" dxfId="7813" priority="13515">
      <formula>$I634=0</formula>
    </cfRule>
  </conditionalFormatting>
  <conditionalFormatting sqref="N634:P634">
    <cfRule type="expression" dxfId="7812" priority="13509">
      <formula>$I634=0</formula>
    </cfRule>
  </conditionalFormatting>
  <conditionalFormatting sqref="O634:P634">
    <cfRule type="cellIs" dxfId="7811" priority="13507" operator="lessThan">
      <formula>0</formula>
    </cfRule>
    <cfRule type="cellIs" dxfId="7810" priority="13508" operator="lessThan">
      <formula>0</formula>
    </cfRule>
  </conditionalFormatting>
  <conditionalFormatting sqref="R634:T634">
    <cfRule type="expression" dxfId="7809" priority="13506">
      <formula>$I634=0</formula>
    </cfRule>
  </conditionalFormatting>
  <conditionalFormatting sqref="S634:T634">
    <cfRule type="cellIs" dxfId="7808" priority="13504" operator="lessThan">
      <formula>0</formula>
    </cfRule>
    <cfRule type="cellIs" dxfId="7807" priority="13505" operator="lessThan">
      <formula>0</formula>
    </cfRule>
  </conditionalFormatting>
  <conditionalFormatting sqref="C636:E636">
    <cfRule type="expression" dxfId="7806" priority="13500">
      <formula>$I636=0</formula>
    </cfRule>
  </conditionalFormatting>
  <conditionalFormatting sqref="D636:E636">
    <cfRule type="cellIs" dxfId="7805" priority="13498" operator="lessThan">
      <formula>0</formula>
    </cfRule>
    <cfRule type="cellIs" dxfId="7804" priority="13499" operator="lessThan">
      <formula>0</formula>
    </cfRule>
  </conditionalFormatting>
  <conditionalFormatting sqref="G636:H636">
    <cfRule type="cellIs" dxfId="7803" priority="13495" operator="lessThan">
      <formula>0</formula>
    </cfRule>
    <cfRule type="cellIs" dxfId="7802" priority="13496" operator="lessThan">
      <formula>0</formula>
    </cfRule>
  </conditionalFormatting>
  <conditionalFormatting sqref="J636">
    <cfRule type="expression" dxfId="7801" priority="13494">
      <formula>$I636=0</formula>
    </cfRule>
  </conditionalFormatting>
  <conditionalFormatting sqref="N636:P636">
    <cfRule type="expression" dxfId="7800" priority="13488">
      <formula>$I636=0</formula>
    </cfRule>
  </conditionalFormatting>
  <conditionalFormatting sqref="O636:P636">
    <cfRule type="cellIs" dxfId="7799" priority="13486" operator="lessThan">
      <formula>0</formula>
    </cfRule>
    <cfRule type="cellIs" dxfId="7798" priority="13487" operator="lessThan">
      <formula>0</formula>
    </cfRule>
  </conditionalFormatting>
  <conditionalFormatting sqref="R636:T636">
    <cfRule type="expression" dxfId="7797" priority="13485">
      <formula>$I636=0</formula>
    </cfRule>
  </conditionalFormatting>
  <conditionalFormatting sqref="S636:T636">
    <cfRule type="cellIs" dxfId="7796" priority="13483" operator="lessThan">
      <formula>0</formula>
    </cfRule>
    <cfRule type="cellIs" dxfId="7795" priority="13484" operator="lessThan">
      <formula>0</formula>
    </cfRule>
  </conditionalFormatting>
  <conditionalFormatting sqref="C638:E638">
    <cfRule type="expression" dxfId="7794" priority="13479">
      <formula>$I638=0</formula>
    </cfRule>
  </conditionalFormatting>
  <conditionalFormatting sqref="D638:E638">
    <cfRule type="cellIs" dxfId="7793" priority="13477" operator="lessThan">
      <formula>0</formula>
    </cfRule>
    <cfRule type="cellIs" dxfId="7792" priority="13478" operator="lessThan">
      <formula>0</formula>
    </cfRule>
  </conditionalFormatting>
  <conditionalFormatting sqref="G638:H638">
    <cfRule type="cellIs" dxfId="7791" priority="13474" operator="lessThan">
      <formula>0</formula>
    </cfRule>
    <cfRule type="cellIs" dxfId="7790" priority="13475" operator="lessThan">
      <formula>0</formula>
    </cfRule>
  </conditionalFormatting>
  <conditionalFormatting sqref="J638">
    <cfRule type="expression" dxfId="7789" priority="13473">
      <formula>$I638=0</formula>
    </cfRule>
  </conditionalFormatting>
  <conditionalFormatting sqref="N638:P638">
    <cfRule type="expression" dxfId="7788" priority="13467">
      <formula>$I638=0</formula>
    </cfRule>
  </conditionalFormatting>
  <conditionalFormatting sqref="O638:P638">
    <cfRule type="cellIs" dxfId="7787" priority="13465" operator="lessThan">
      <formula>0</formula>
    </cfRule>
    <cfRule type="cellIs" dxfId="7786" priority="13466" operator="lessThan">
      <formula>0</formula>
    </cfRule>
  </conditionalFormatting>
  <conditionalFormatting sqref="R638:T638">
    <cfRule type="expression" dxfId="7785" priority="13464">
      <formula>$I638=0</formula>
    </cfRule>
  </conditionalFormatting>
  <conditionalFormatting sqref="S638:T638">
    <cfRule type="cellIs" dxfId="7784" priority="13462" operator="lessThan">
      <formula>0</formula>
    </cfRule>
    <cfRule type="cellIs" dxfId="7783" priority="13463" operator="lessThan">
      <formula>0</formula>
    </cfRule>
  </conditionalFormatting>
  <conditionalFormatting sqref="C640:E640">
    <cfRule type="expression" dxfId="7782" priority="13458">
      <formula>$I640=0</formula>
    </cfRule>
  </conditionalFormatting>
  <conditionalFormatting sqref="D640:E640">
    <cfRule type="cellIs" dxfId="7781" priority="13456" operator="lessThan">
      <formula>0</formula>
    </cfRule>
    <cfRule type="cellIs" dxfId="7780" priority="13457" operator="lessThan">
      <formula>0</formula>
    </cfRule>
  </conditionalFormatting>
  <conditionalFormatting sqref="G640:H640">
    <cfRule type="cellIs" dxfId="7779" priority="13453" operator="lessThan">
      <formula>0</formula>
    </cfRule>
    <cfRule type="cellIs" dxfId="7778" priority="13454" operator="lessThan">
      <formula>0</formula>
    </cfRule>
  </conditionalFormatting>
  <conditionalFormatting sqref="J640">
    <cfRule type="expression" dxfId="7777" priority="13452">
      <formula>$I640=0</formula>
    </cfRule>
  </conditionalFormatting>
  <conditionalFormatting sqref="N640:P640">
    <cfRule type="expression" dxfId="7776" priority="13446">
      <formula>$I640=0</formula>
    </cfRule>
  </conditionalFormatting>
  <conditionalFormatting sqref="O640:P640">
    <cfRule type="cellIs" dxfId="7775" priority="13444" operator="lessThan">
      <formula>0</formula>
    </cfRule>
    <cfRule type="cellIs" dxfId="7774" priority="13445" operator="lessThan">
      <formula>0</formula>
    </cfRule>
  </conditionalFormatting>
  <conditionalFormatting sqref="R640:T640">
    <cfRule type="expression" dxfId="7773" priority="13443">
      <formula>$I640=0</formula>
    </cfRule>
  </conditionalFormatting>
  <conditionalFormatting sqref="S640:T640">
    <cfRule type="cellIs" dxfId="7772" priority="13441" operator="lessThan">
      <formula>0</formula>
    </cfRule>
    <cfRule type="cellIs" dxfId="7771" priority="13442" operator="lessThan">
      <formula>0</formula>
    </cfRule>
  </conditionalFormatting>
  <conditionalFormatting sqref="C642:E642">
    <cfRule type="expression" dxfId="7770" priority="13437">
      <formula>$I642=0</formula>
    </cfRule>
  </conditionalFormatting>
  <conditionalFormatting sqref="D642:E642">
    <cfRule type="cellIs" dxfId="7769" priority="13435" operator="lessThan">
      <formula>0</formula>
    </cfRule>
    <cfRule type="cellIs" dxfId="7768" priority="13436" operator="lessThan">
      <formula>0</formula>
    </cfRule>
  </conditionalFormatting>
  <conditionalFormatting sqref="G642:H642">
    <cfRule type="cellIs" dxfId="7767" priority="13432" operator="lessThan">
      <formula>0</formula>
    </cfRule>
    <cfRule type="cellIs" dxfId="7766" priority="13433" operator="lessThan">
      <formula>0</formula>
    </cfRule>
  </conditionalFormatting>
  <conditionalFormatting sqref="J642">
    <cfRule type="expression" dxfId="7765" priority="13431">
      <formula>$I642=0</formula>
    </cfRule>
  </conditionalFormatting>
  <conditionalFormatting sqref="N642:P642">
    <cfRule type="expression" dxfId="7764" priority="13425">
      <formula>$I642=0</formula>
    </cfRule>
  </conditionalFormatting>
  <conditionalFormatting sqref="O642:P642">
    <cfRule type="cellIs" dxfId="7763" priority="13423" operator="lessThan">
      <formula>0</formula>
    </cfRule>
    <cfRule type="cellIs" dxfId="7762" priority="13424" operator="lessThan">
      <formula>0</formula>
    </cfRule>
  </conditionalFormatting>
  <conditionalFormatting sqref="R642:T642">
    <cfRule type="expression" dxfId="7761" priority="13422">
      <formula>$I642=0</formula>
    </cfRule>
  </conditionalFormatting>
  <conditionalFormatting sqref="S642:T642">
    <cfRule type="cellIs" dxfId="7760" priority="13420" operator="lessThan">
      <formula>0</formula>
    </cfRule>
    <cfRule type="cellIs" dxfId="7759" priority="13421" operator="lessThan">
      <formula>0</formula>
    </cfRule>
  </conditionalFormatting>
  <conditionalFormatting sqref="C644:E644">
    <cfRule type="expression" dxfId="7758" priority="13416">
      <formula>$I644=0</formula>
    </cfRule>
  </conditionalFormatting>
  <conditionalFormatting sqref="D644:E644">
    <cfRule type="cellIs" dxfId="7757" priority="13414" operator="lessThan">
      <formula>0</formula>
    </cfRule>
    <cfRule type="cellIs" dxfId="7756" priority="13415" operator="lessThan">
      <formula>0</formula>
    </cfRule>
  </conditionalFormatting>
  <conditionalFormatting sqref="G644:H644">
    <cfRule type="cellIs" dxfId="7755" priority="13411" operator="lessThan">
      <formula>0</formula>
    </cfRule>
    <cfRule type="cellIs" dxfId="7754" priority="13412" operator="lessThan">
      <formula>0</formula>
    </cfRule>
  </conditionalFormatting>
  <conditionalFormatting sqref="J644">
    <cfRule type="expression" dxfId="7753" priority="13410">
      <formula>$I644=0</formula>
    </cfRule>
  </conditionalFormatting>
  <conditionalFormatting sqref="N644:P644">
    <cfRule type="expression" dxfId="7752" priority="13404">
      <formula>$I644=0</formula>
    </cfRule>
  </conditionalFormatting>
  <conditionalFormatting sqref="O644:P644">
    <cfRule type="cellIs" dxfId="7751" priority="13402" operator="lessThan">
      <formula>0</formula>
    </cfRule>
    <cfRule type="cellIs" dxfId="7750" priority="13403" operator="lessThan">
      <formula>0</formula>
    </cfRule>
  </conditionalFormatting>
  <conditionalFormatting sqref="R644:T644">
    <cfRule type="expression" dxfId="7749" priority="13401">
      <formula>$I644=0</formula>
    </cfRule>
  </conditionalFormatting>
  <conditionalFormatting sqref="S644:T644">
    <cfRule type="cellIs" dxfId="7748" priority="13399" operator="lessThan">
      <formula>0</formula>
    </cfRule>
    <cfRule type="cellIs" dxfId="7747" priority="13400" operator="lessThan">
      <formula>0</formula>
    </cfRule>
  </conditionalFormatting>
  <conditionalFormatting sqref="C646:E646">
    <cfRule type="expression" dxfId="7746" priority="13395">
      <formula>$I646=0</formula>
    </cfRule>
  </conditionalFormatting>
  <conditionalFormatting sqref="D646:E646">
    <cfRule type="cellIs" dxfId="7745" priority="13393" operator="lessThan">
      <formula>0</formula>
    </cfRule>
    <cfRule type="cellIs" dxfId="7744" priority="13394" operator="lessThan">
      <formula>0</formula>
    </cfRule>
  </conditionalFormatting>
  <conditionalFormatting sqref="G646:H646">
    <cfRule type="cellIs" dxfId="7743" priority="13390" operator="lessThan">
      <formula>0</formula>
    </cfRule>
    <cfRule type="cellIs" dxfId="7742" priority="13391" operator="lessThan">
      <formula>0</formula>
    </cfRule>
  </conditionalFormatting>
  <conditionalFormatting sqref="J646">
    <cfRule type="expression" dxfId="7741" priority="13389">
      <formula>$I646=0</formula>
    </cfRule>
  </conditionalFormatting>
  <conditionalFormatting sqref="N646:P646">
    <cfRule type="expression" dxfId="7740" priority="13383">
      <formula>$I646=0</formula>
    </cfRule>
  </conditionalFormatting>
  <conditionalFormatting sqref="O646:P646">
    <cfRule type="cellIs" dxfId="7739" priority="13381" operator="lessThan">
      <formula>0</formula>
    </cfRule>
    <cfRule type="cellIs" dxfId="7738" priority="13382" operator="lessThan">
      <formula>0</formula>
    </cfRule>
  </conditionalFormatting>
  <conditionalFormatting sqref="R646:T646">
    <cfRule type="expression" dxfId="7737" priority="13380">
      <formula>$I646=0</formula>
    </cfRule>
  </conditionalFormatting>
  <conditionalFormatting sqref="S646:T646">
    <cfRule type="cellIs" dxfId="7736" priority="13378" operator="lessThan">
      <formula>0</formula>
    </cfRule>
    <cfRule type="cellIs" dxfId="7735" priority="13379" operator="lessThan">
      <formula>0</formula>
    </cfRule>
  </conditionalFormatting>
  <conditionalFormatting sqref="C648:E648">
    <cfRule type="expression" dxfId="7734" priority="13374">
      <formula>$I648=0</formula>
    </cfRule>
  </conditionalFormatting>
  <conditionalFormatting sqref="D648:E648">
    <cfRule type="cellIs" dxfId="7733" priority="13372" operator="lessThan">
      <formula>0</formula>
    </cfRule>
    <cfRule type="cellIs" dxfId="7732" priority="13373" operator="lessThan">
      <formula>0</formula>
    </cfRule>
  </conditionalFormatting>
  <conditionalFormatting sqref="G648:H648">
    <cfRule type="cellIs" dxfId="7731" priority="13369" operator="lessThan">
      <formula>0</formula>
    </cfRule>
    <cfRule type="cellIs" dxfId="7730" priority="13370" operator="lessThan">
      <formula>0</formula>
    </cfRule>
  </conditionalFormatting>
  <conditionalFormatting sqref="J648">
    <cfRule type="expression" dxfId="7729" priority="13368">
      <formula>$I648=0</formula>
    </cfRule>
  </conditionalFormatting>
  <conditionalFormatting sqref="N648:P648">
    <cfRule type="expression" dxfId="7728" priority="13362">
      <formula>$I648=0</formula>
    </cfRule>
  </conditionalFormatting>
  <conditionalFormatting sqref="O648:P648">
    <cfRule type="cellIs" dxfId="7727" priority="13360" operator="lessThan">
      <formula>0</formula>
    </cfRule>
    <cfRule type="cellIs" dxfId="7726" priority="13361" operator="lessThan">
      <formula>0</formula>
    </cfRule>
  </conditionalFormatting>
  <conditionalFormatting sqref="R648:T648">
    <cfRule type="expression" dxfId="7725" priority="13359">
      <formula>$I648=0</formula>
    </cfRule>
  </conditionalFormatting>
  <conditionalFormatting sqref="S648:T648">
    <cfRule type="cellIs" dxfId="7724" priority="13357" operator="lessThan">
      <formula>0</formula>
    </cfRule>
    <cfRule type="cellIs" dxfId="7723" priority="13358" operator="lessThan">
      <formula>0</formula>
    </cfRule>
  </conditionalFormatting>
  <conditionalFormatting sqref="C650:E650">
    <cfRule type="expression" dxfId="7722" priority="13353">
      <formula>$I650=0</formula>
    </cfRule>
  </conditionalFormatting>
  <conditionalFormatting sqref="D650:E650">
    <cfRule type="cellIs" dxfId="7721" priority="13351" operator="lessThan">
      <formula>0</formula>
    </cfRule>
    <cfRule type="cellIs" dxfId="7720" priority="13352" operator="lessThan">
      <formula>0</formula>
    </cfRule>
  </conditionalFormatting>
  <conditionalFormatting sqref="G650:H650">
    <cfRule type="cellIs" dxfId="7719" priority="13348" operator="lessThan">
      <formula>0</formula>
    </cfRule>
    <cfRule type="cellIs" dxfId="7718" priority="13349" operator="lessThan">
      <formula>0</formula>
    </cfRule>
  </conditionalFormatting>
  <conditionalFormatting sqref="J650">
    <cfRule type="expression" dxfId="7717" priority="13347">
      <formula>$I650=0</formula>
    </cfRule>
  </conditionalFormatting>
  <conditionalFormatting sqref="N650:P650">
    <cfRule type="expression" dxfId="7716" priority="13341">
      <formula>$I650=0</formula>
    </cfRule>
  </conditionalFormatting>
  <conditionalFormatting sqref="O650:P650">
    <cfRule type="cellIs" dxfId="7715" priority="13339" operator="lessThan">
      <formula>0</formula>
    </cfRule>
    <cfRule type="cellIs" dxfId="7714" priority="13340" operator="lessThan">
      <formula>0</formula>
    </cfRule>
  </conditionalFormatting>
  <conditionalFormatting sqref="R650:T650">
    <cfRule type="expression" dxfId="7713" priority="13338">
      <formula>$I650=0</formula>
    </cfRule>
  </conditionalFormatting>
  <conditionalFormatting sqref="S650:T650">
    <cfRule type="cellIs" dxfId="7712" priority="13336" operator="lessThan">
      <formula>0</formula>
    </cfRule>
    <cfRule type="cellIs" dxfId="7711" priority="13337" operator="lessThan">
      <formula>0</formula>
    </cfRule>
  </conditionalFormatting>
  <conditionalFormatting sqref="C652:E652">
    <cfRule type="expression" dxfId="7710" priority="13332">
      <formula>$I652=0</formula>
    </cfRule>
  </conditionalFormatting>
  <conditionalFormatting sqref="D652:E652">
    <cfRule type="cellIs" dxfId="7709" priority="13330" operator="lessThan">
      <formula>0</formula>
    </cfRule>
    <cfRule type="cellIs" dxfId="7708" priority="13331" operator="lessThan">
      <formula>0</formula>
    </cfRule>
  </conditionalFormatting>
  <conditionalFormatting sqref="G652:H652">
    <cfRule type="cellIs" dxfId="7707" priority="13327" operator="lessThan">
      <formula>0</formula>
    </cfRule>
    <cfRule type="cellIs" dxfId="7706" priority="13328" operator="lessThan">
      <formula>0</formula>
    </cfRule>
  </conditionalFormatting>
  <conditionalFormatting sqref="J652">
    <cfRule type="expression" dxfId="7705" priority="13326">
      <formula>$I652=0</formula>
    </cfRule>
  </conditionalFormatting>
  <conditionalFormatting sqref="N652:P652">
    <cfRule type="expression" dxfId="7704" priority="13320">
      <formula>$I652=0</formula>
    </cfRule>
  </conditionalFormatting>
  <conditionalFormatting sqref="O652:P652">
    <cfRule type="cellIs" dxfId="7703" priority="13318" operator="lessThan">
      <formula>0</formula>
    </cfRule>
    <cfRule type="cellIs" dxfId="7702" priority="13319" operator="lessThan">
      <formula>0</formula>
    </cfRule>
  </conditionalFormatting>
  <conditionalFormatting sqref="R652:T652">
    <cfRule type="expression" dxfId="7701" priority="13317">
      <formula>$I652=0</formula>
    </cfRule>
  </conditionalFormatting>
  <conditionalFormatting sqref="S652:T652">
    <cfRule type="cellIs" dxfId="7700" priority="13315" operator="lessThan">
      <formula>0</formula>
    </cfRule>
    <cfRule type="cellIs" dxfId="7699" priority="13316" operator="lessThan">
      <formula>0</formula>
    </cfRule>
  </conditionalFormatting>
  <conditionalFormatting sqref="C654:E654">
    <cfRule type="expression" dxfId="7698" priority="13311">
      <formula>$I654=0</formula>
    </cfRule>
  </conditionalFormatting>
  <conditionalFormatting sqref="D654:E654">
    <cfRule type="cellIs" dxfId="7697" priority="13309" operator="lessThan">
      <formula>0</formula>
    </cfRule>
    <cfRule type="cellIs" dxfId="7696" priority="13310" operator="lessThan">
      <formula>0</formula>
    </cfRule>
  </conditionalFormatting>
  <conditionalFormatting sqref="G654:H654">
    <cfRule type="cellIs" dxfId="7695" priority="13306" operator="lessThan">
      <formula>0</formula>
    </cfRule>
    <cfRule type="cellIs" dxfId="7694" priority="13307" operator="lessThan">
      <formula>0</formula>
    </cfRule>
  </conditionalFormatting>
  <conditionalFormatting sqref="J654">
    <cfRule type="expression" dxfId="7693" priority="13305">
      <formula>$I654=0</formula>
    </cfRule>
  </conditionalFormatting>
  <conditionalFormatting sqref="N654:P654">
    <cfRule type="expression" dxfId="7692" priority="13299">
      <formula>$I654=0</formula>
    </cfRule>
  </conditionalFormatting>
  <conditionalFormatting sqref="O654:P654">
    <cfRule type="cellIs" dxfId="7691" priority="13297" operator="lessThan">
      <formula>0</formula>
    </cfRule>
    <cfRule type="cellIs" dxfId="7690" priority="13298" operator="lessThan">
      <formula>0</formula>
    </cfRule>
  </conditionalFormatting>
  <conditionalFormatting sqref="R654:T654">
    <cfRule type="expression" dxfId="7689" priority="13296">
      <formula>$I654=0</formula>
    </cfRule>
  </conditionalFormatting>
  <conditionalFormatting sqref="S654:T654">
    <cfRule type="cellIs" dxfId="7688" priority="13294" operator="lessThan">
      <formula>0</formula>
    </cfRule>
    <cfRule type="cellIs" dxfId="7687" priority="13295" operator="lessThan">
      <formula>0</formula>
    </cfRule>
  </conditionalFormatting>
  <conditionalFormatting sqref="C656:E656">
    <cfRule type="expression" dxfId="7686" priority="13290">
      <formula>$I656=0</formula>
    </cfRule>
  </conditionalFormatting>
  <conditionalFormatting sqref="D656:E656">
    <cfRule type="cellIs" dxfId="7685" priority="13288" operator="lessThan">
      <formula>0</formula>
    </cfRule>
    <cfRule type="cellIs" dxfId="7684" priority="13289" operator="lessThan">
      <formula>0</formula>
    </cfRule>
  </conditionalFormatting>
  <conditionalFormatting sqref="G656:H656">
    <cfRule type="cellIs" dxfId="7683" priority="13285" operator="lessThan">
      <formula>0</formula>
    </cfRule>
    <cfRule type="cellIs" dxfId="7682" priority="13286" operator="lessThan">
      <formula>0</formula>
    </cfRule>
  </conditionalFormatting>
  <conditionalFormatting sqref="J656">
    <cfRule type="expression" dxfId="7681" priority="13284">
      <formula>$I656=0</formula>
    </cfRule>
  </conditionalFormatting>
  <conditionalFormatting sqref="N656:P656">
    <cfRule type="expression" dxfId="7680" priority="13278">
      <formula>$I656=0</formula>
    </cfRule>
  </conditionalFormatting>
  <conditionalFormatting sqref="O656:P656">
    <cfRule type="cellIs" dxfId="7679" priority="13276" operator="lessThan">
      <formula>0</formula>
    </cfRule>
    <cfRule type="cellIs" dxfId="7678" priority="13277" operator="lessThan">
      <formula>0</formula>
    </cfRule>
  </conditionalFormatting>
  <conditionalFormatting sqref="R656:T656">
    <cfRule type="expression" dxfId="7677" priority="13275">
      <formula>$I656=0</formula>
    </cfRule>
  </conditionalFormatting>
  <conditionalFormatting sqref="S656:T656">
    <cfRule type="cellIs" dxfId="7676" priority="13273" operator="lessThan">
      <formula>0</formula>
    </cfRule>
    <cfRule type="cellIs" dxfId="7675" priority="13274" operator="lessThan">
      <formula>0</formula>
    </cfRule>
  </conditionalFormatting>
  <conditionalFormatting sqref="C658:E658">
    <cfRule type="expression" dxfId="7674" priority="13269">
      <formula>$I658=0</formula>
    </cfRule>
  </conditionalFormatting>
  <conditionalFormatting sqref="D658:E658">
    <cfRule type="cellIs" dxfId="7673" priority="13267" operator="lessThan">
      <formula>0</formula>
    </cfRule>
    <cfRule type="cellIs" dxfId="7672" priority="13268" operator="lessThan">
      <formula>0</formula>
    </cfRule>
  </conditionalFormatting>
  <conditionalFormatting sqref="G658:H658">
    <cfRule type="cellIs" dxfId="7671" priority="13264" operator="lessThan">
      <formula>0</formula>
    </cfRule>
    <cfRule type="cellIs" dxfId="7670" priority="13265" operator="lessThan">
      <formula>0</formula>
    </cfRule>
  </conditionalFormatting>
  <conditionalFormatting sqref="J658">
    <cfRule type="expression" dxfId="7669" priority="13263">
      <formula>$I658=0</formula>
    </cfRule>
  </conditionalFormatting>
  <conditionalFormatting sqref="N658:P658">
    <cfRule type="expression" dxfId="7668" priority="13257">
      <formula>$I658=0</formula>
    </cfRule>
  </conditionalFormatting>
  <conditionalFormatting sqref="O658:P658">
    <cfRule type="cellIs" dxfId="7667" priority="13255" operator="lessThan">
      <formula>0</formula>
    </cfRule>
    <cfRule type="cellIs" dxfId="7666" priority="13256" operator="lessThan">
      <formula>0</formula>
    </cfRule>
  </conditionalFormatting>
  <conditionalFormatting sqref="R658:T658">
    <cfRule type="expression" dxfId="7665" priority="13254">
      <formula>$I658=0</formula>
    </cfRule>
  </conditionalFormatting>
  <conditionalFormatting sqref="S658:T658">
    <cfRule type="cellIs" dxfId="7664" priority="13252" operator="lessThan">
      <formula>0</formula>
    </cfRule>
    <cfRule type="cellIs" dxfId="7663" priority="13253" operator="lessThan">
      <formula>0</formula>
    </cfRule>
  </conditionalFormatting>
  <conditionalFormatting sqref="C660:E660">
    <cfRule type="expression" dxfId="7662" priority="13248">
      <formula>$I660=0</formula>
    </cfRule>
  </conditionalFormatting>
  <conditionalFormatting sqref="D660:E660">
    <cfRule type="cellIs" dxfId="7661" priority="13246" operator="lessThan">
      <formula>0</formula>
    </cfRule>
    <cfRule type="cellIs" dxfId="7660" priority="13247" operator="lessThan">
      <formula>0</formula>
    </cfRule>
  </conditionalFormatting>
  <conditionalFormatting sqref="G660:H660">
    <cfRule type="cellIs" dxfId="7659" priority="13243" operator="lessThan">
      <formula>0</formula>
    </cfRule>
    <cfRule type="cellIs" dxfId="7658" priority="13244" operator="lessThan">
      <formula>0</formula>
    </cfRule>
  </conditionalFormatting>
  <conditionalFormatting sqref="J660">
    <cfRule type="expression" dxfId="7657" priority="13242">
      <formula>$I660=0</formula>
    </cfRule>
  </conditionalFormatting>
  <conditionalFormatting sqref="N660:P660">
    <cfRule type="expression" dxfId="7656" priority="13236">
      <formula>$I660=0</formula>
    </cfRule>
  </conditionalFormatting>
  <conditionalFormatting sqref="O660:P660">
    <cfRule type="cellIs" dxfId="7655" priority="13234" operator="lessThan">
      <formula>0</formula>
    </cfRule>
    <cfRule type="cellIs" dxfId="7654" priority="13235" operator="lessThan">
      <formula>0</formula>
    </cfRule>
  </conditionalFormatting>
  <conditionalFormatting sqref="R660:T660">
    <cfRule type="expression" dxfId="7653" priority="13233">
      <formula>$I660=0</formula>
    </cfRule>
  </conditionalFormatting>
  <conditionalFormatting sqref="S660:T660">
    <cfRule type="cellIs" dxfId="7652" priority="13231" operator="lessThan">
      <formula>0</formula>
    </cfRule>
    <cfRule type="cellIs" dxfId="7651" priority="13232" operator="lessThan">
      <formula>0</formula>
    </cfRule>
  </conditionalFormatting>
  <conditionalFormatting sqref="C662:E662">
    <cfRule type="expression" dxfId="7650" priority="13227">
      <formula>$I662=0</formula>
    </cfRule>
  </conditionalFormatting>
  <conditionalFormatting sqref="D662:E662">
    <cfRule type="cellIs" dxfId="7649" priority="13225" operator="lessThan">
      <formula>0</formula>
    </cfRule>
    <cfRule type="cellIs" dxfId="7648" priority="13226" operator="lessThan">
      <formula>0</formula>
    </cfRule>
  </conditionalFormatting>
  <conditionalFormatting sqref="G662:H662">
    <cfRule type="cellIs" dxfId="7647" priority="13222" operator="lessThan">
      <formula>0</formula>
    </cfRule>
    <cfRule type="cellIs" dxfId="7646" priority="13223" operator="lessThan">
      <formula>0</formula>
    </cfRule>
  </conditionalFormatting>
  <conditionalFormatting sqref="J662">
    <cfRule type="expression" dxfId="7645" priority="13221">
      <formula>$I662=0</formula>
    </cfRule>
  </conditionalFormatting>
  <conditionalFormatting sqref="N662:P662">
    <cfRule type="expression" dxfId="7644" priority="13215">
      <formula>$I662=0</formula>
    </cfRule>
  </conditionalFormatting>
  <conditionalFormatting sqref="O662:P662">
    <cfRule type="cellIs" dxfId="7643" priority="13213" operator="lessThan">
      <formula>0</formula>
    </cfRule>
    <cfRule type="cellIs" dxfId="7642" priority="13214" operator="lessThan">
      <formula>0</formula>
    </cfRule>
  </conditionalFormatting>
  <conditionalFormatting sqref="R662:T662">
    <cfRule type="expression" dxfId="7641" priority="13212">
      <formula>$I662=0</formula>
    </cfRule>
  </conditionalFormatting>
  <conditionalFormatting sqref="S662:T662">
    <cfRule type="cellIs" dxfId="7640" priority="13210" operator="lessThan">
      <formula>0</formula>
    </cfRule>
    <cfRule type="cellIs" dxfId="7639" priority="13211" operator="lessThan">
      <formula>0</formula>
    </cfRule>
  </conditionalFormatting>
  <conditionalFormatting sqref="C664:E664">
    <cfRule type="expression" dxfId="7638" priority="13206">
      <formula>$I664=0</formula>
    </cfRule>
  </conditionalFormatting>
  <conditionalFormatting sqref="D664:E664">
    <cfRule type="cellIs" dxfId="7637" priority="13204" operator="lessThan">
      <formula>0</formula>
    </cfRule>
    <cfRule type="cellIs" dxfId="7636" priority="13205" operator="lessThan">
      <formula>0</formula>
    </cfRule>
  </conditionalFormatting>
  <conditionalFormatting sqref="G664:H664">
    <cfRule type="cellIs" dxfId="7635" priority="13201" operator="lessThan">
      <formula>0</formula>
    </cfRule>
    <cfRule type="cellIs" dxfId="7634" priority="13202" operator="lessThan">
      <formula>0</formula>
    </cfRule>
  </conditionalFormatting>
  <conditionalFormatting sqref="J664">
    <cfRule type="expression" dxfId="7633" priority="13200">
      <formula>$I664=0</formula>
    </cfRule>
  </conditionalFormatting>
  <conditionalFormatting sqref="N664:P664">
    <cfRule type="expression" dxfId="7632" priority="13194">
      <formula>$I664=0</formula>
    </cfRule>
  </conditionalFormatting>
  <conditionalFormatting sqref="O664:P664">
    <cfRule type="cellIs" dxfId="7631" priority="13192" operator="lessThan">
      <formula>0</formula>
    </cfRule>
    <cfRule type="cellIs" dxfId="7630" priority="13193" operator="lessThan">
      <formula>0</formula>
    </cfRule>
  </conditionalFormatting>
  <conditionalFormatting sqref="R664:T664">
    <cfRule type="expression" dxfId="7629" priority="13191">
      <formula>$I664=0</formula>
    </cfRule>
  </conditionalFormatting>
  <conditionalFormatting sqref="S664:T664">
    <cfRule type="cellIs" dxfId="7628" priority="13189" operator="lessThan">
      <formula>0</formula>
    </cfRule>
    <cfRule type="cellIs" dxfId="7627" priority="13190" operator="lessThan">
      <formula>0</formula>
    </cfRule>
  </conditionalFormatting>
  <conditionalFormatting sqref="C666:E666">
    <cfRule type="expression" dxfId="7626" priority="13185">
      <formula>$I666=0</formula>
    </cfRule>
  </conditionalFormatting>
  <conditionalFormatting sqref="D666:E666">
    <cfRule type="cellIs" dxfId="7625" priority="13183" operator="lessThan">
      <formula>0</formula>
    </cfRule>
    <cfRule type="cellIs" dxfId="7624" priority="13184" operator="lessThan">
      <formula>0</formula>
    </cfRule>
  </conditionalFormatting>
  <conditionalFormatting sqref="G666:H666">
    <cfRule type="cellIs" dxfId="7623" priority="13180" operator="lessThan">
      <formula>0</formula>
    </cfRule>
    <cfRule type="cellIs" dxfId="7622" priority="13181" operator="lessThan">
      <formula>0</formula>
    </cfRule>
  </conditionalFormatting>
  <conditionalFormatting sqref="J666">
    <cfRule type="expression" dxfId="7621" priority="13179">
      <formula>$I666=0</formula>
    </cfRule>
  </conditionalFormatting>
  <conditionalFormatting sqref="N666:P666">
    <cfRule type="expression" dxfId="7620" priority="13173">
      <formula>$I666=0</formula>
    </cfRule>
  </conditionalFormatting>
  <conditionalFormatting sqref="O666:P666">
    <cfRule type="cellIs" dxfId="7619" priority="13171" operator="lessThan">
      <formula>0</formula>
    </cfRule>
    <cfRule type="cellIs" dxfId="7618" priority="13172" operator="lessThan">
      <formula>0</formula>
    </cfRule>
  </conditionalFormatting>
  <conditionalFormatting sqref="R666:T666">
    <cfRule type="expression" dxfId="7617" priority="13170">
      <formula>$I666=0</formula>
    </cfRule>
  </conditionalFormatting>
  <conditionalFormatting sqref="S666:T666">
    <cfRule type="cellIs" dxfId="7616" priority="13168" operator="lessThan">
      <formula>0</formula>
    </cfRule>
    <cfRule type="cellIs" dxfId="7615" priority="13169" operator="lessThan">
      <formula>0</formula>
    </cfRule>
  </conditionalFormatting>
  <conditionalFormatting sqref="C668:E668">
    <cfRule type="expression" dxfId="7614" priority="13164">
      <formula>$I668=0</formula>
    </cfRule>
  </conditionalFormatting>
  <conditionalFormatting sqref="D668:E668">
    <cfRule type="cellIs" dxfId="7613" priority="13162" operator="lessThan">
      <formula>0</formula>
    </cfRule>
    <cfRule type="cellIs" dxfId="7612" priority="13163" operator="lessThan">
      <formula>0</formula>
    </cfRule>
  </conditionalFormatting>
  <conditionalFormatting sqref="G668:H668">
    <cfRule type="cellIs" dxfId="7611" priority="13159" operator="lessThan">
      <formula>0</formula>
    </cfRule>
    <cfRule type="cellIs" dxfId="7610" priority="13160" operator="lessThan">
      <formula>0</formula>
    </cfRule>
  </conditionalFormatting>
  <conditionalFormatting sqref="J668">
    <cfRule type="expression" dxfId="7609" priority="13158">
      <formula>$I668=0</formula>
    </cfRule>
  </conditionalFormatting>
  <conditionalFormatting sqref="N668:P668">
    <cfRule type="expression" dxfId="7608" priority="13152">
      <formula>$I668=0</formula>
    </cfRule>
  </conditionalFormatting>
  <conditionalFormatting sqref="O668:P668">
    <cfRule type="cellIs" dxfId="7607" priority="13150" operator="lessThan">
      <formula>0</formula>
    </cfRule>
    <cfRule type="cellIs" dxfId="7606" priority="13151" operator="lessThan">
      <formula>0</formula>
    </cfRule>
  </conditionalFormatting>
  <conditionalFormatting sqref="R668:T668">
    <cfRule type="expression" dxfId="7605" priority="13149">
      <formula>$I668=0</formula>
    </cfRule>
  </conditionalFormatting>
  <conditionalFormatting sqref="S668:T668">
    <cfRule type="cellIs" dxfId="7604" priority="13147" operator="lessThan">
      <formula>0</formula>
    </cfRule>
    <cfRule type="cellIs" dxfId="7603" priority="13148" operator="lessThan">
      <formula>0</formula>
    </cfRule>
  </conditionalFormatting>
  <conditionalFormatting sqref="C670:E670">
    <cfRule type="expression" dxfId="7602" priority="13143">
      <formula>$I670=0</formula>
    </cfRule>
  </conditionalFormatting>
  <conditionalFormatting sqref="D670:E670">
    <cfRule type="cellIs" dxfId="7601" priority="13141" operator="lessThan">
      <formula>0</formula>
    </cfRule>
    <cfRule type="cellIs" dxfId="7600" priority="13142" operator="lessThan">
      <formula>0</formula>
    </cfRule>
  </conditionalFormatting>
  <conditionalFormatting sqref="G670:H670">
    <cfRule type="cellIs" dxfId="7599" priority="13138" operator="lessThan">
      <formula>0</formula>
    </cfRule>
    <cfRule type="cellIs" dxfId="7598" priority="13139" operator="lessThan">
      <formula>0</formula>
    </cfRule>
  </conditionalFormatting>
  <conditionalFormatting sqref="J670">
    <cfRule type="expression" dxfId="7597" priority="13137">
      <formula>$I670=0</formula>
    </cfRule>
  </conditionalFormatting>
  <conditionalFormatting sqref="N670:P670">
    <cfRule type="expression" dxfId="7596" priority="13131">
      <formula>$I670=0</formula>
    </cfRule>
  </conditionalFormatting>
  <conditionalFormatting sqref="O670:P670">
    <cfRule type="cellIs" dxfId="7595" priority="13129" operator="lessThan">
      <formula>0</formula>
    </cfRule>
    <cfRule type="cellIs" dxfId="7594" priority="13130" operator="lessThan">
      <formula>0</formula>
    </cfRule>
  </conditionalFormatting>
  <conditionalFormatting sqref="R670:T670">
    <cfRule type="expression" dxfId="7593" priority="13128">
      <formula>$I670=0</formula>
    </cfRule>
  </conditionalFormatting>
  <conditionalFormatting sqref="S670:T670">
    <cfRule type="cellIs" dxfId="7592" priority="13126" operator="lessThan">
      <formula>0</formula>
    </cfRule>
    <cfRule type="cellIs" dxfId="7591" priority="13127" operator="lessThan">
      <formula>0</formula>
    </cfRule>
  </conditionalFormatting>
  <conditionalFormatting sqref="C672:E672">
    <cfRule type="expression" dxfId="7590" priority="13122">
      <formula>$I672=0</formula>
    </cfRule>
  </conditionalFormatting>
  <conditionalFormatting sqref="D672:E672">
    <cfRule type="cellIs" dxfId="7589" priority="13120" operator="lessThan">
      <formula>0</formula>
    </cfRule>
    <cfRule type="cellIs" dxfId="7588" priority="13121" operator="lessThan">
      <formula>0</formula>
    </cfRule>
  </conditionalFormatting>
  <conditionalFormatting sqref="G672:H672">
    <cfRule type="cellIs" dxfId="7587" priority="13117" operator="lessThan">
      <formula>0</formula>
    </cfRule>
    <cfRule type="cellIs" dxfId="7586" priority="13118" operator="lessThan">
      <formula>0</formula>
    </cfRule>
  </conditionalFormatting>
  <conditionalFormatting sqref="J672">
    <cfRule type="expression" dxfId="7585" priority="13116">
      <formula>$I672=0</formula>
    </cfRule>
  </conditionalFormatting>
  <conditionalFormatting sqref="N672:P672">
    <cfRule type="expression" dxfId="7584" priority="13110">
      <formula>$I672=0</formula>
    </cfRule>
  </conditionalFormatting>
  <conditionalFormatting sqref="O672:P672">
    <cfRule type="cellIs" dxfId="7583" priority="13108" operator="lessThan">
      <formula>0</formula>
    </cfRule>
    <cfRule type="cellIs" dxfId="7582" priority="13109" operator="lessThan">
      <formula>0</formula>
    </cfRule>
  </conditionalFormatting>
  <conditionalFormatting sqref="R672:T672">
    <cfRule type="expression" dxfId="7581" priority="13107">
      <formula>$I672=0</formula>
    </cfRule>
  </conditionalFormatting>
  <conditionalFormatting sqref="S672:T672">
    <cfRule type="cellIs" dxfId="7580" priority="13105" operator="lessThan">
      <formula>0</formula>
    </cfRule>
    <cfRule type="cellIs" dxfId="7579" priority="13106" operator="lessThan">
      <formula>0</formula>
    </cfRule>
  </conditionalFormatting>
  <conditionalFormatting sqref="C674:E674">
    <cfRule type="expression" dxfId="7578" priority="13101">
      <formula>$I674=0</formula>
    </cfRule>
  </conditionalFormatting>
  <conditionalFormatting sqref="D674:E674">
    <cfRule type="cellIs" dxfId="7577" priority="13099" operator="lessThan">
      <formula>0</formula>
    </cfRule>
    <cfRule type="cellIs" dxfId="7576" priority="13100" operator="lessThan">
      <formula>0</formula>
    </cfRule>
  </conditionalFormatting>
  <conditionalFormatting sqref="G674:H674">
    <cfRule type="cellIs" dxfId="7575" priority="13096" operator="lessThan">
      <formula>0</formula>
    </cfRule>
    <cfRule type="cellIs" dxfId="7574" priority="13097" operator="lessThan">
      <formula>0</formula>
    </cfRule>
  </conditionalFormatting>
  <conditionalFormatting sqref="J674">
    <cfRule type="expression" dxfId="7573" priority="13095">
      <formula>$I674=0</formula>
    </cfRule>
  </conditionalFormatting>
  <conditionalFormatting sqref="N674:P674">
    <cfRule type="expression" dxfId="7572" priority="13089">
      <formula>$I674=0</formula>
    </cfRule>
  </conditionalFormatting>
  <conditionalFormatting sqref="O674:P674">
    <cfRule type="cellIs" dxfId="7571" priority="13087" operator="lessThan">
      <formula>0</formula>
    </cfRule>
    <cfRule type="cellIs" dxfId="7570" priority="13088" operator="lessThan">
      <formula>0</formula>
    </cfRule>
  </conditionalFormatting>
  <conditionalFormatting sqref="R674:T674">
    <cfRule type="expression" dxfId="7569" priority="13086">
      <formula>$I674=0</formula>
    </cfRule>
  </conditionalFormatting>
  <conditionalFormatting sqref="S674:T674">
    <cfRule type="cellIs" dxfId="7568" priority="13084" operator="lessThan">
      <formula>0</formula>
    </cfRule>
    <cfRule type="cellIs" dxfId="7567" priority="13085" operator="lessThan">
      <formula>0</formula>
    </cfRule>
  </conditionalFormatting>
  <conditionalFormatting sqref="C676:E676">
    <cfRule type="expression" dxfId="7566" priority="13080">
      <formula>$I676=0</formula>
    </cfRule>
  </conditionalFormatting>
  <conditionalFormatting sqref="D676:E676">
    <cfRule type="cellIs" dxfId="7565" priority="13078" operator="lessThan">
      <formula>0</formula>
    </cfRule>
    <cfRule type="cellIs" dxfId="7564" priority="13079" operator="lessThan">
      <formula>0</formula>
    </cfRule>
  </conditionalFormatting>
  <conditionalFormatting sqref="G676:H676">
    <cfRule type="cellIs" dxfId="7563" priority="13075" operator="lessThan">
      <formula>0</formula>
    </cfRule>
    <cfRule type="cellIs" dxfId="7562" priority="13076" operator="lessThan">
      <formula>0</formula>
    </cfRule>
  </conditionalFormatting>
  <conditionalFormatting sqref="J676">
    <cfRule type="expression" dxfId="7561" priority="13074">
      <formula>$I676=0</formula>
    </cfRule>
  </conditionalFormatting>
  <conditionalFormatting sqref="N676:P676">
    <cfRule type="expression" dxfId="7560" priority="13068">
      <formula>$I676=0</formula>
    </cfRule>
  </conditionalFormatting>
  <conditionalFormatting sqref="O676:P676">
    <cfRule type="cellIs" dxfId="7559" priority="13066" operator="lessThan">
      <formula>0</formula>
    </cfRule>
    <cfRule type="cellIs" dxfId="7558" priority="13067" operator="lessThan">
      <formula>0</formula>
    </cfRule>
  </conditionalFormatting>
  <conditionalFormatting sqref="R676:T676">
    <cfRule type="expression" dxfId="7557" priority="13065">
      <formula>$I676=0</formula>
    </cfRule>
  </conditionalFormatting>
  <conditionalFormatting sqref="S676:T676">
    <cfRule type="cellIs" dxfId="7556" priority="13063" operator="lessThan">
      <formula>0</formula>
    </cfRule>
    <cfRule type="cellIs" dxfId="7555" priority="13064" operator="lessThan">
      <formula>0</formula>
    </cfRule>
  </conditionalFormatting>
  <conditionalFormatting sqref="C678:E678">
    <cfRule type="expression" dxfId="7554" priority="13059">
      <formula>$I678=0</formula>
    </cfRule>
  </conditionalFormatting>
  <conditionalFormatting sqref="D678:E678">
    <cfRule type="cellIs" dxfId="7553" priority="13057" operator="lessThan">
      <formula>0</formula>
    </cfRule>
    <cfRule type="cellIs" dxfId="7552" priority="13058" operator="lessThan">
      <formula>0</formula>
    </cfRule>
  </conditionalFormatting>
  <conditionalFormatting sqref="G678:H678">
    <cfRule type="cellIs" dxfId="7551" priority="13054" operator="lessThan">
      <formula>0</formula>
    </cfRule>
    <cfRule type="cellIs" dxfId="7550" priority="13055" operator="lessThan">
      <formula>0</formula>
    </cfRule>
  </conditionalFormatting>
  <conditionalFormatting sqref="J678">
    <cfRule type="expression" dxfId="7549" priority="13053">
      <formula>$I678=0</formula>
    </cfRule>
  </conditionalFormatting>
  <conditionalFormatting sqref="N678:P678">
    <cfRule type="expression" dxfId="7548" priority="13047">
      <formula>$I678=0</formula>
    </cfRule>
  </conditionalFormatting>
  <conditionalFormatting sqref="O678:P678">
    <cfRule type="cellIs" dxfId="7547" priority="13045" operator="lessThan">
      <formula>0</formula>
    </cfRule>
    <cfRule type="cellIs" dxfId="7546" priority="13046" operator="lessThan">
      <formula>0</formula>
    </cfRule>
  </conditionalFormatting>
  <conditionalFormatting sqref="R678:T678">
    <cfRule type="expression" dxfId="7545" priority="13044">
      <formula>$I678=0</formula>
    </cfRule>
  </conditionalFormatting>
  <conditionalFormatting sqref="S678:T678">
    <cfRule type="cellIs" dxfId="7544" priority="13042" operator="lessThan">
      <formula>0</formula>
    </cfRule>
    <cfRule type="cellIs" dxfId="7543" priority="13043" operator="lessThan">
      <formula>0</formula>
    </cfRule>
  </conditionalFormatting>
  <conditionalFormatting sqref="C680:E680">
    <cfRule type="expression" dxfId="7542" priority="13038">
      <formula>$I680=0</formula>
    </cfRule>
  </conditionalFormatting>
  <conditionalFormatting sqref="D680:E680">
    <cfRule type="cellIs" dxfId="7541" priority="13036" operator="lessThan">
      <formula>0</formula>
    </cfRule>
    <cfRule type="cellIs" dxfId="7540" priority="13037" operator="lessThan">
      <formula>0</formula>
    </cfRule>
  </conditionalFormatting>
  <conditionalFormatting sqref="G680:H680">
    <cfRule type="cellIs" dxfId="7539" priority="13033" operator="lessThan">
      <formula>0</formula>
    </cfRule>
    <cfRule type="cellIs" dxfId="7538" priority="13034" operator="lessThan">
      <formula>0</formula>
    </cfRule>
  </conditionalFormatting>
  <conditionalFormatting sqref="J680">
    <cfRule type="expression" dxfId="7537" priority="13032">
      <formula>$I680=0</formula>
    </cfRule>
  </conditionalFormatting>
  <conditionalFormatting sqref="N680:P680">
    <cfRule type="expression" dxfId="7536" priority="13026">
      <formula>$I680=0</formula>
    </cfRule>
  </conditionalFormatting>
  <conditionalFormatting sqref="O680:P680">
    <cfRule type="cellIs" dxfId="7535" priority="13024" operator="lessThan">
      <formula>0</formula>
    </cfRule>
    <cfRule type="cellIs" dxfId="7534" priority="13025" operator="lessThan">
      <formula>0</formula>
    </cfRule>
  </conditionalFormatting>
  <conditionalFormatting sqref="R680:T680">
    <cfRule type="expression" dxfId="7533" priority="13023">
      <formula>$I680=0</formula>
    </cfRule>
  </conditionalFormatting>
  <conditionalFormatting sqref="S680:T680">
    <cfRule type="cellIs" dxfId="7532" priority="13021" operator="lessThan">
      <formula>0</formula>
    </cfRule>
    <cfRule type="cellIs" dxfId="7531" priority="13022" operator="lessThan">
      <formula>0</formula>
    </cfRule>
  </conditionalFormatting>
  <conditionalFormatting sqref="C682:E682">
    <cfRule type="expression" dxfId="7530" priority="13017">
      <formula>$I682=0</formula>
    </cfRule>
  </conditionalFormatting>
  <conditionalFormatting sqref="D682:E682">
    <cfRule type="cellIs" dxfId="7529" priority="13015" operator="lessThan">
      <formula>0</formula>
    </cfRule>
    <cfRule type="cellIs" dxfId="7528" priority="13016" operator="lessThan">
      <formula>0</formula>
    </cfRule>
  </conditionalFormatting>
  <conditionalFormatting sqref="G682:H682">
    <cfRule type="cellIs" dxfId="7527" priority="13012" operator="lessThan">
      <formula>0</formula>
    </cfRule>
    <cfRule type="cellIs" dxfId="7526" priority="13013" operator="lessThan">
      <formula>0</formula>
    </cfRule>
  </conditionalFormatting>
  <conditionalFormatting sqref="J682">
    <cfRule type="expression" dxfId="7525" priority="13011">
      <formula>$I682=0</formula>
    </cfRule>
  </conditionalFormatting>
  <conditionalFormatting sqref="N682:P682">
    <cfRule type="expression" dxfId="7524" priority="13005">
      <formula>$I682=0</formula>
    </cfRule>
  </conditionalFormatting>
  <conditionalFormatting sqref="O682:P682">
    <cfRule type="cellIs" dxfId="7523" priority="13003" operator="lessThan">
      <formula>0</formula>
    </cfRule>
    <cfRule type="cellIs" dxfId="7522" priority="13004" operator="lessThan">
      <formula>0</formula>
    </cfRule>
  </conditionalFormatting>
  <conditionalFormatting sqref="R682:T682">
    <cfRule type="expression" dxfId="7521" priority="13002">
      <formula>$I682=0</formula>
    </cfRule>
  </conditionalFormatting>
  <conditionalFormatting sqref="S682:T682">
    <cfRule type="cellIs" dxfId="7520" priority="13000" operator="lessThan">
      <formula>0</formula>
    </cfRule>
    <cfRule type="cellIs" dxfId="7519" priority="13001" operator="lessThan">
      <formula>0</formula>
    </cfRule>
  </conditionalFormatting>
  <conditionalFormatting sqref="C684:E684">
    <cfRule type="expression" dxfId="7518" priority="12996">
      <formula>$I684=0</formula>
    </cfRule>
  </conditionalFormatting>
  <conditionalFormatting sqref="D684:E684">
    <cfRule type="cellIs" dxfId="7517" priority="12994" operator="lessThan">
      <formula>0</formula>
    </cfRule>
    <cfRule type="cellIs" dxfId="7516" priority="12995" operator="lessThan">
      <formula>0</formula>
    </cfRule>
  </conditionalFormatting>
  <conditionalFormatting sqref="G684:H684">
    <cfRule type="cellIs" dxfId="7515" priority="12991" operator="lessThan">
      <formula>0</formula>
    </cfRule>
    <cfRule type="cellIs" dxfId="7514" priority="12992" operator="lessThan">
      <formula>0</formula>
    </cfRule>
  </conditionalFormatting>
  <conditionalFormatting sqref="J684">
    <cfRule type="expression" dxfId="7513" priority="12990">
      <formula>$I684=0</formula>
    </cfRule>
  </conditionalFormatting>
  <conditionalFormatting sqref="N684:P684">
    <cfRule type="expression" dxfId="7512" priority="12984">
      <formula>$I684=0</formula>
    </cfRule>
  </conditionalFormatting>
  <conditionalFormatting sqref="O684:P684">
    <cfRule type="cellIs" dxfId="7511" priority="12982" operator="lessThan">
      <formula>0</formula>
    </cfRule>
    <cfRule type="cellIs" dxfId="7510" priority="12983" operator="lessThan">
      <formula>0</formula>
    </cfRule>
  </conditionalFormatting>
  <conditionalFormatting sqref="R684:T684">
    <cfRule type="expression" dxfId="7509" priority="12981">
      <formula>$I684=0</formula>
    </cfRule>
  </conditionalFormatting>
  <conditionalFormatting sqref="S684:T684">
    <cfRule type="cellIs" dxfId="7508" priority="12979" operator="lessThan">
      <formula>0</formula>
    </cfRule>
    <cfRule type="cellIs" dxfId="7507" priority="12980" operator="lessThan">
      <formula>0</formula>
    </cfRule>
  </conditionalFormatting>
  <conditionalFormatting sqref="C686:E686">
    <cfRule type="expression" dxfId="7506" priority="12975">
      <formula>$I686=0</formula>
    </cfRule>
  </conditionalFormatting>
  <conditionalFormatting sqref="D686:E686">
    <cfRule type="cellIs" dxfId="7505" priority="12973" operator="lessThan">
      <formula>0</formula>
    </cfRule>
    <cfRule type="cellIs" dxfId="7504" priority="12974" operator="lessThan">
      <formula>0</formula>
    </cfRule>
  </conditionalFormatting>
  <conditionalFormatting sqref="G686:H686">
    <cfRule type="cellIs" dxfId="7503" priority="12970" operator="lessThan">
      <formula>0</formula>
    </cfRule>
    <cfRule type="cellIs" dxfId="7502" priority="12971" operator="lessThan">
      <formula>0</formula>
    </cfRule>
  </conditionalFormatting>
  <conditionalFormatting sqref="J686">
    <cfRule type="expression" dxfId="7501" priority="12969">
      <formula>$I686=0</formula>
    </cfRule>
  </conditionalFormatting>
  <conditionalFormatting sqref="N686:P686">
    <cfRule type="expression" dxfId="7500" priority="12963">
      <formula>$I686=0</formula>
    </cfRule>
  </conditionalFormatting>
  <conditionalFormatting sqref="O686:P686">
    <cfRule type="cellIs" dxfId="7499" priority="12961" operator="lessThan">
      <formula>0</formula>
    </cfRule>
    <cfRule type="cellIs" dxfId="7498" priority="12962" operator="lessThan">
      <formula>0</formula>
    </cfRule>
  </conditionalFormatting>
  <conditionalFormatting sqref="R686:T686">
    <cfRule type="expression" dxfId="7497" priority="12960">
      <formula>$I686=0</formula>
    </cfRule>
  </conditionalFormatting>
  <conditionalFormatting sqref="S686:T686">
    <cfRule type="cellIs" dxfId="7496" priority="12958" operator="lessThan">
      <formula>0</formula>
    </cfRule>
    <cfRule type="cellIs" dxfId="7495" priority="12959" operator="lessThan">
      <formula>0</formula>
    </cfRule>
  </conditionalFormatting>
  <conditionalFormatting sqref="C688:E688">
    <cfRule type="expression" dxfId="7494" priority="12954">
      <formula>$I688=0</formula>
    </cfRule>
  </conditionalFormatting>
  <conditionalFormatting sqref="D688:E688">
    <cfRule type="cellIs" dxfId="7493" priority="12952" operator="lessThan">
      <formula>0</formula>
    </cfRule>
    <cfRule type="cellIs" dxfId="7492" priority="12953" operator="lessThan">
      <formula>0</formula>
    </cfRule>
  </conditionalFormatting>
  <conditionalFormatting sqref="G688:H688">
    <cfRule type="cellIs" dxfId="7491" priority="12949" operator="lessThan">
      <formula>0</formula>
    </cfRule>
    <cfRule type="cellIs" dxfId="7490" priority="12950" operator="lessThan">
      <formula>0</formula>
    </cfRule>
  </conditionalFormatting>
  <conditionalFormatting sqref="J688">
    <cfRule type="expression" dxfId="7489" priority="12948">
      <formula>$I688=0</formula>
    </cfRule>
  </conditionalFormatting>
  <conditionalFormatting sqref="N688:P688">
    <cfRule type="expression" dxfId="7488" priority="12942">
      <formula>$I688=0</formula>
    </cfRule>
  </conditionalFormatting>
  <conditionalFormatting sqref="O688:P688">
    <cfRule type="cellIs" dxfId="7487" priority="12940" operator="lessThan">
      <formula>0</formula>
    </cfRule>
    <cfRule type="cellIs" dxfId="7486" priority="12941" operator="lessThan">
      <formula>0</formula>
    </cfRule>
  </conditionalFormatting>
  <conditionalFormatting sqref="R688:T688">
    <cfRule type="expression" dxfId="7485" priority="12939">
      <formula>$I688=0</formula>
    </cfRule>
  </conditionalFormatting>
  <conditionalFormatting sqref="S688:T688">
    <cfRule type="cellIs" dxfId="7484" priority="12937" operator="lessThan">
      <formula>0</formula>
    </cfRule>
    <cfRule type="cellIs" dxfId="7483" priority="12938" operator="lessThan">
      <formula>0</formula>
    </cfRule>
  </conditionalFormatting>
  <conditionalFormatting sqref="C690:E690">
    <cfRule type="expression" dxfId="7482" priority="12933">
      <formula>$I690=0</formula>
    </cfRule>
  </conditionalFormatting>
  <conditionalFormatting sqref="D690:E690">
    <cfRule type="cellIs" dxfId="7481" priority="12931" operator="lessThan">
      <formula>0</formula>
    </cfRule>
    <cfRule type="cellIs" dxfId="7480" priority="12932" operator="lessThan">
      <formula>0</formula>
    </cfRule>
  </conditionalFormatting>
  <conditionalFormatting sqref="G690:H690">
    <cfRule type="cellIs" dxfId="7479" priority="12928" operator="lessThan">
      <formula>0</formula>
    </cfRule>
    <cfRule type="cellIs" dxfId="7478" priority="12929" operator="lessThan">
      <formula>0</formula>
    </cfRule>
  </conditionalFormatting>
  <conditionalFormatting sqref="J690">
    <cfRule type="expression" dxfId="7477" priority="12927">
      <formula>$I690=0</formula>
    </cfRule>
  </conditionalFormatting>
  <conditionalFormatting sqref="N690:P690">
    <cfRule type="expression" dxfId="7476" priority="12921">
      <formula>$I690=0</formula>
    </cfRule>
  </conditionalFormatting>
  <conditionalFormatting sqref="O690:P690">
    <cfRule type="cellIs" dxfId="7475" priority="12919" operator="lessThan">
      <formula>0</formula>
    </cfRule>
    <cfRule type="cellIs" dxfId="7474" priority="12920" operator="lessThan">
      <formula>0</formula>
    </cfRule>
  </conditionalFormatting>
  <conditionalFormatting sqref="R690:T690">
    <cfRule type="expression" dxfId="7473" priority="12918">
      <formula>$I690=0</formula>
    </cfRule>
  </conditionalFormatting>
  <conditionalFormatting sqref="S690:T690">
    <cfRule type="cellIs" dxfId="7472" priority="12916" operator="lessThan">
      <formula>0</formula>
    </cfRule>
    <cfRule type="cellIs" dxfId="7471" priority="12917" operator="lessThan">
      <formula>0</formula>
    </cfRule>
  </conditionalFormatting>
  <conditionalFormatting sqref="C692:E692">
    <cfRule type="expression" dxfId="7470" priority="12912">
      <formula>$I692=0</formula>
    </cfRule>
  </conditionalFormatting>
  <conditionalFormatting sqref="D692:E692">
    <cfRule type="cellIs" dxfId="7469" priority="12910" operator="lessThan">
      <formula>0</formula>
    </cfRule>
    <cfRule type="cellIs" dxfId="7468" priority="12911" operator="lessThan">
      <formula>0</formula>
    </cfRule>
  </conditionalFormatting>
  <conditionalFormatting sqref="G692:H692">
    <cfRule type="cellIs" dxfId="7467" priority="12907" operator="lessThan">
      <formula>0</formula>
    </cfRule>
    <cfRule type="cellIs" dxfId="7466" priority="12908" operator="lessThan">
      <formula>0</formula>
    </cfRule>
  </conditionalFormatting>
  <conditionalFormatting sqref="J692">
    <cfRule type="expression" dxfId="7465" priority="12906">
      <formula>$I692=0</formula>
    </cfRule>
  </conditionalFormatting>
  <conditionalFormatting sqref="N692:P692">
    <cfRule type="expression" dxfId="7464" priority="12900">
      <formula>$I692=0</formula>
    </cfRule>
  </conditionalFormatting>
  <conditionalFormatting sqref="O692:P692">
    <cfRule type="cellIs" dxfId="7463" priority="12898" operator="lessThan">
      <formula>0</formula>
    </cfRule>
    <cfRule type="cellIs" dxfId="7462" priority="12899" operator="lessThan">
      <formula>0</formula>
    </cfRule>
  </conditionalFormatting>
  <conditionalFormatting sqref="R692:T692">
    <cfRule type="expression" dxfId="7461" priority="12897">
      <formula>$I692=0</formula>
    </cfRule>
  </conditionalFormatting>
  <conditionalFormatting sqref="S692:T692">
    <cfRule type="cellIs" dxfId="7460" priority="12895" operator="lessThan">
      <formula>0</formula>
    </cfRule>
    <cfRule type="cellIs" dxfId="7459" priority="12896" operator="lessThan">
      <formula>0</formula>
    </cfRule>
  </conditionalFormatting>
  <conditionalFormatting sqref="C694:E694">
    <cfRule type="expression" dxfId="7458" priority="12891">
      <formula>$I694=0</formula>
    </cfRule>
  </conditionalFormatting>
  <conditionalFormatting sqref="D694:E694">
    <cfRule type="cellIs" dxfId="7457" priority="12889" operator="lessThan">
      <formula>0</formula>
    </cfRule>
    <cfRule type="cellIs" dxfId="7456" priority="12890" operator="lessThan">
      <formula>0</formula>
    </cfRule>
  </conditionalFormatting>
  <conditionalFormatting sqref="G694:H694">
    <cfRule type="cellIs" dxfId="7455" priority="12886" operator="lessThan">
      <formula>0</formula>
    </cfRule>
    <cfRule type="cellIs" dxfId="7454" priority="12887" operator="lessThan">
      <formula>0</formula>
    </cfRule>
  </conditionalFormatting>
  <conditionalFormatting sqref="J694">
    <cfRule type="expression" dxfId="7453" priority="12885">
      <formula>$I694=0</formula>
    </cfRule>
  </conditionalFormatting>
  <conditionalFormatting sqref="N694:P694">
    <cfRule type="expression" dxfId="7452" priority="12879">
      <formula>$I694=0</formula>
    </cfRule>
  </conditionalFormatting>
  <conditionalFormatting sqref="O694:P694">
    <cfRule type="cellIs" dxfId="7451" priority="12877" operator="lessThan">
      <formula>0</formula>
    </cfRule>
    <cfRule type="cellIs" dxfId="7450" priority="12878" operator="lessThan">
      <formula>0</formula>
    </cfRule>
  </conditionalFormatting>
  <conditionalFormatting sqref="R694:T694">
    <cfRule type="expression" dxfId="7449" priority="12876">
      <formula>$I694=0</formula>
    </cfRule>
  </conditionalFormatting>
  <conditionalFormatting sqref="S694:T694">
    <cfRule type="cellIs" dxfId="7448" priority="12874" operator="lessThan">
      <formula>0</formula>
    </cfRule>
    <cfRule type="cellIs" dxfId="7447" priority="12875" operator="lessThan">
      <formula>0</formula>
    </cfRule>
  </conditionalFormatting>
  <conditionalFormatting sqref="C696:E696">
    <cfRule type="expression" dxfId="7446" priority="12870">
      <formula>$I696=0</formula>
    </cfRule>
  </conditionalFormatting>
  <conditionalFormatting sqref="D696:E696">
    <cfRule type="cellIs" dxfId="7445" priority="12868" operator="lessThan">
      <formula>0</formula>
    </cfRule>
    <cfRule type="cellIs" dxfId="7444" priority="12869" operator="lessThan">
      <formula>0</formula>
    </cfRule>
  </conditionalFormatting>
  <conditionalFormatting sqref="G696:H696">
    <cfRule type="cellIs" dxfId="7443" priority="12865" operator="lessThan">
      <formula>0</formula>
    </cfRule>
    <cfRule type="cellIs" dxfId="7442" priority="12866" operator="lessThan">
      <formula>0</formula>
    </cfRule>
  </conditionalFormatting>
  <conditionalFormatting sqref="J696">
    <cfRule type="expression" dxfId="7441" priority="12864">
      <formula>$I696=0</formula>
    </cfRule>
  </conditionalFormatting>
  <conditionalFormatting sqref="N696:P696">
    <cfRule type="expression" dxfId="7440" priority="12858">
      <formula>$I696=0</formula>
    </cfRule>
  </conditionalFormatting>
  <conditionalFormatting sqref="O696:P696">
    <cfRule type="cellIs" dxfId="7439" priority="12856" operator="lessThan">
      <formula>0</formula>
    </cfRule>
    <cfRule type="cellIs" dxfId="7438" priority="12857" operator="lessThan">
      <formula>0</formula>
    </cfRule>
  </conditionalFormatting>
  <conditionalFormatting sqref="R696:T696">
    <cfRule type="expression" dxfId="7437" priority="12855">
      <formula>$I696=0</formula>
    </cfRule>
  </conditionalFormatting>
  <conditionalFormatting sqref="S696:T696">
    <cfRule type="cellIs" dxfId="7436" priority="12853" operator="lessThan">
      <formula>0</formula>
    </cfRule>
    <cfRule type="cellIs" dxfId="7435" priority="12854" operator="lessThan">
      <formula>0</formula>
    </cfRule>
  </conditionalFormatting>
  <conditionalFormatting sqref="C698:E698">
    <cfRule type="expression" dxfId="7434" priority="12849">
      <formula>$I698=0</formula>
    </cfRule>
  </conditionalFormatting>
  <conditionalFormatting sqref="D698:E698">
    <cfRule type="cellIs" dxfId="7433" priority="12847" operator="lessThan">
      <formula>0</formula>
    </cfRule>
    <cfRule type="cellIs" dxfId="7432" priority="12848" operator="lessThan">
      <formula>0</formula>
    </cfRule>
  </conditionalFormatting>
  <conditionalFormatting sqref="G698:H698">
    <cfRule type="cellIs" dxfId="7431" priority="12844" operator="lessThan">
      <formula>0</formula>
    </cfRule>
    <cfRule type="cellIs" dxfId="7430" priority="12845" operator="lessThan">
      <formula>0</formula>
    </cfRule>
  </conditionalFormatting>
  <conditionalFormatting sqref="J698">
    <cfRule type="expression" dxfId="7429" priority="12843">
      <formula>$I698=0</formula>
    </cfRule>
  </conditionalFormatting>
  <conditionalFormatting sqref="N698:P698">
    <cfRule type="expression" dxfId="7428" priority="12837">
      <formula>$I698=0</formula>
    </cfRule>
  </conditionalFormatting>
  <conditionalFormatting sqref="O698:P698">
    <cfRule type="cellIs" dxfId="7427" priority="12835" operator="lessThan">
      <formula>0</formula>
    </cfRule>
    <cfRule type="cellIs" dxfId="7426" priority="12836" operator="lessThan">
      <formula>0</formula>
    </cfRule>
  </conditionalFormatting>
  <conditionalFormatting sqref="R698:T698">
    <cfRule type="expression" dxfId="7425" priority="12834">
      <formula>$I698=0</formula>
    </cfRule>
  </conditionalFormatting>
  <conditionalFormatting sqref="S698:T698">
    <cfRule type="cellIs" dxfId="7424" priority="12832" operator="lessThan">
      <formula>0</formula>
    </cfRule>
    <cfRule type="cellIs" dxfId="7423" priority="12833" operator="lessThan">
      <formula>0</formula>
    </cfRule>
  </conditionalFormatting>
  <conditionalFormatting sqref="C700:E700">
    <cfRule type="expression" dxfId="7422" priority="12828">
      <formula>$I700=0</formula>
    </cfRule>
  </conditionalFormatting>
  <conditionalFormatting sqref="D700:E700">
    <cfRule type="cellIs" dxfId="7421" priority="12826" operator="lessThan">
      <formula>0</formula>
    </cfRule>
    <cfRule type="cellIs" dxfId="7420" priority="12827" operator="lessThan">
      <formula>0</formula>
    </cfRule>
  </conditionalFormatting>
  <conditionalFormatting sqref="G700:H700">
    <cfRule type="cellIs" dxfId="7419" priority="12823" operator="lessThan">
      <formula>0</formula>
    </cfRule>
    <cfRule type="cellIs" dxfId="7418" priority="12824" operator="lessThan">
      <formula>0</formula>
    </cfRule>
  </conditionalFormatting>
  <conditionalFormatting sqref="J700">
    <cfRule type="expression" dxfId="7417" priority="12822">
      <formula>$I700=0</formula>
    </cfRule>
  </conditionalFormatting>
  <conditionalFormatting sqref="N700:P700">
    <cfRule type="expression" dxfId="7416" priority="12816">
      <formula>$I700=0</formula>
    </cfRule>
  </conditionalFormatting>
  <conditionalFormatting sqref="O700:P700">
    <cfRule type="cellIs" dxfId="7415" priority="12814" operator="lessThan">
      <formula>0</formula>
    </cfRule>
    <cfRule type="cellIs" dxfId="7414" priority="12815" operator="lessThan">
      <formula>0</formula>
    </cfRule>
  </conditionalFormatting>
  <conditionalFormatting sqref="R700:T700">
    <cfRule type="expression" dxfId="7413" priority="12813">
      <formula>$I700=0</formula>
    </cfRule>
  </conditionalFormatting>
  <conditionalFormatting sqref="S700:T700">
    <cfRule type="cellIs" dxfId="7412" priority="12811" operator="lessThan">
      <formula>0</formula>
    </cfRule>
    <cfRule type="cellIs" dxfId="7411" priority="12812" operator="lessThan">
      <formula>0</formula>
    </cfRule>
  </conditionalFormatting>
  <conditionalFormatting sqref="C702:E702">
    <cfRule type="expression" dxfId="7410" priority="12807">
      <formula>$I702=0</formula>
    </cfRule>
  </conditionalFormatting>
  <conditionalFormatting sqref="D702:E702">
    <cfRule type="cellIs" dxfId="7409" priority="12805" operator="lessThan">
      <formula>0</formula>
    </cfRule>
    <cfRule type="cellIs" dxfId="7408" priority="12806" operator="lessThan">
      <formula>0</formula>
    </cfRule>
  </conditionalFormatting>
  <conditionalFormatting sqref="G702:H702">
    <cfRule type="cellIs" dxfId="7407" priority="12802" operator="lessThan">
      <formula>0</formula>
    </cfRule>
    <cfRule type="cellIs" dxfId="7406" priority="12803" operator="lessThan">
      <formula>0</formula>
    </cfRule>
  </conditionalFormatting>
  <conditionalFormatting sqref="J702">
    <cfRule type="expression" dxfId="7405" priority="12801">
      <formula>$I702=0</formula>
    </cfRule>
  </conditionalFormatting>
  <conditionalFormatting sqref="N702:P702">
    <cfRule type="expression" dxfId="7404" priority="12795">
      <formula>$I702=0</formula>
    </cfRule>
  </conditionalFormatting>
  <conditionalFormatting sqref="O702:P702">
    <cfRule type="cellIs" dxfId="7403" priority="12793" operator="lessThan">
      <formula>0</formula>
    </cfRule>
    <cfRule type="cellIs" dxfId="7402" priority="12794" operator="lessThan">
      <formula>0</formula>
    </cfRule>
  </conditionalFormatting>
  <conditionalFormatting sqref="R702:T702">
    <cfRule type="expression" dxfId="7401" priority="12792">
      <formula>$I702=0</formula>
    </cfRule>
  </conditionalFormatting>
  <conditionalFormatting sqref="S702:T702">
    <cfRule type="cellIs" dxfId="7400" priority="12790" operator="lessThan">
      <formula>0</formula>
    </cfRule>
    <cfRule type="cellIs" dxfId="7399" priority="12791" operator="lessThan">
      <formula>0</formula>
    </cfRule>
  </conditionalFormatting>
  <conditionalFormatting sqref="C704:E704">
    <cfRule type="expression" dxfId="7398" priority="12786">
      <formula>$I704=0</formula>
    </cfRule>
  </conditionalFormatting>
  <conditionalFormatting sqref="D704:E704">
    <cfRule type="cellIs" dxfId="7397" priority="12784" operator="lessThan">
      <formula>0</formula>
    </cfRule>
    <cfRule type="cellIs" dxfId="7396" priority="12785" operator="lessThan">
      <formula>0</formula>
    </cfRule>
  </conditionalFormatting>
  <conditionalFormatting sqref="G704:H704">
    <cfRule type="cellIs" dxfId="7395" priority="12781" operator="lessThan">
      <formula>0</formula>
    </cfRule>
    <cfRule type="cellIs" dxfId="7394" priority="12782" operator="lessThan">
      <formula>0</formula>
    </cfRule>
  </conditionalFormatting>
  <conditionalFormatting sqref="J704">
    <cfRule type="expression" dxfId="7393" priority="12780">
      <formula>$I704=0</formula>
    </cfRule>
  </conditionalFormatting>
  <conditionalFormatting sqref="N704:P704">
    <cfRule type="expression" dxfId="7392" priority="12774">
      <formula>$I704=0</formula>
    </cfRule>
  </conditionalFormatting>
  <conditionalFormatting sqref="O704:P704">
    <cfRule type="cellIs" dxfId="7391" priority="12772" operator="lessThan">
      <formula>0</formula>
    </cfRule>
    <cfRule type="cellIs" dxfId="7390" priority="12773" operator="lessThan">
      <formula>0</formula>
    </cfRule>
  </conditionalFormatting>
  <conditionalFormatting sqref="R704:T704">
    <cfRule type="expression" dxfId="7389" priority="12771">
      <formula>$I704=0</formula>
    </cfRule>
  </conditionalFormatting>
  <conditionalFormatting sqref="S704:T704">
    <cfRule type="cellIs" dxfId="7388" priority="12769" operator="lessThan">
      <formula>0</formula>
    </cfRule>
    <cfRule type="cellIs" dxfId="7387" priority="12770" operator="lessThan">
      <formula>0</formula>
    </cfRule>
  </conditionalFormatting>
  <conditionalFormatting sqref="C706:E706">
    <cfRule type="expression" dxfId="7386" priority="12765">
      <formula>$I706=0</formula>
    </cfRule>
  </conditionalFormatting>
  <conditionalFormatting sqref="D706:E706">
    <cfRule type="cellIs" dxfId="7385" priority="12763" operator="lessThan">
      <formula>0</formula>
    </cfRule>
    <cfRule type="cellIs" dxfId="7384" priority="12764" operator="lessThan">
      <formula>0</formula>
    </cfRule>
  </conditionalFormatting>
  <conditionalFormatting sqref="G706:H706">
    <cfRule type="cellIs" dxfId="7383" priority="12760" operator="lessThan">
      <formula>0</formula>
    </cfRule>
    <cfRule type="cellIs" dxfId="7382" priority="12761" operator="lessThan">
      <formula>0</formula>
    </cfRule>
  </conditionalFormatting>
  <conditionalFormatting sqref="J706">
    <cfRule type="expression" dxfId="7381" priority="12759">
      <formula>$I706=0</formula>
    </cfRule>
  </conditionalFormatting>
  <conditionalFormatting sqref="N706:P706">
    <cfRule type="expression" dxfId="7380" priority="12753">
      <formula>$I706=0</formula>
    </cfRule>
  </conditionalFormatting>
  <conditionalFormatting sqref="O706:P706">
    <cfRule type="cellIs" dxfId="7379" priority="12751" operator="lessThan">
      <formula>0</formula>
    </cfRule>
    <cfRule type="cellIs" dxfId="7378" priority="12752" operator="lessThan">
      <formula>0</formula>
    </cfRule>
  </conditionalFormatting>
  <conditionalFormatting sqref="R706:T706">
    <cfRule type="expression" dxfId="7377" priority="12750">
      <formula>$I706=0</formula>
    </cfRule>
  </conditionalFormatting>
  <conditionalFormatting sqref="S706:T706">
    <cfRule type="cellIs" dxfId="7376" priority="12748" operator="lessThan">
      <formula>0</formula>
    </cfRule>
    <cfRule type="cellIs" dxfId="7375" priority="12749" operator="lessThan">
      <formula>0</formula>
    </cfRule>
  </conditionalFormatting>
  <conditionalFormatting sqref="C708:E708">
    <cfRule type="expression" dxfId="7374" priority="12744">
      <formula>$I708=0</formula>
    </cfRule>
  </conditionalFormatting>
  <conditionalFormatting sqref="D708:E708">
    <cfRule type="cellIs" dxfId="7373" priority="12742" operator="lessThan">
      <formula>0</formula>
    </cfRule>
    <cfRule type="cellIs" dxfId="7372" priority="12743" operator="lessThan">
      <formula>0</formula>
    </cfRule>
  </conditionalFormatting>
  <conditionalFormatting sqref="G708:H708">
    <cfRule type="cellIs" dxfId="7371" priority="12739" operator="lessThan">
      <formula>0</formula>
    </cfRule>
    <cfRule type="cellIs" dxfId="7370" priority="12740" operator="lessThan">
      <formula>0</formula>
    </cfRule>
  </conditionalFormatting>
  <conditionalFormatting sqref="J708">
    <cfRule type="expression" dxfId="7369" priority="12738">
      <formula>$I708=0</formula>
    </cfRule>
  </conditionalFormatting>
  <conditionalFormatting sqref="N708:P708">
    <cfRule type="expression" dxfId="7368" priority="12732">
      <formula>$I708=0</formula>
    </cfRule>
  </conditionalFormatting>
  <conditionalFormatting sqref="O708:P708">
    <cfRule type="cellIs" dxfId="7367" priority="12730" operator="lessThan">
      <formula>0</formula>
    </cfRule>
    <cfRule type="cellIs" dxfId="7366" priority="12731" operator="lessThan">
      <formula>0</formula>
    </cfRule>
  </conditionalFormatting>
  <conditionalFormatting sqref="R708:T708">
    <cfRule type="expression" dxfId="7365" priority="12729">
      <formula>$I708=0</formula>
    </cfRule>
  </conditionalFormatting>
  <conditionalFormatting sqref="S708:T708">
    <cfRule type="cellIs" dxfId="7364" priority="12727" operator="lessThan">
      <formula>0</formula>
    </cfRule>
    <cfRule type="cellIs" dxfId="7363" priority="12728" operator="lessThan">
      <formula>0</formula>
    </cfRule>
  </conditionalFormatting>
  <conditionalFormatting sqref="C710:E710">
    <cfRule type="expression" dxfId="7362" priority="12723">
      <formula>$I710=0</formula>
    </cfRule>
  </conditionalFormatting>
  <conditionalFormatting sqref="D710:E710">
    <cfRule type="cellIs" dxfId="7361" priority="12721" operator="lessThan">
      <formula>0</formula>
    </cfRule>
    <cfRule type="cellIs" dxfId="7360" priority="12722" operator="lessThan">
      <formula>0</formula>
    </cfRule>
  </conditionalFormatting>
  <conditionalFormatting sqref="G710:H710">
    <cfRule type="cellIs" dxfId="7359" priority="12718" operator="lessThan">
      <formula>0</formula>
    </cfRule>
    <cfRule type="cellIs" dxfId="7358" priority="12719" operator="lessThan">
      <formula>0</formula>
    </cfRule>
  </conditionalFormatting>
  <conditionalFormatting sqref="J710">
    <cfRule type="expression" dxfId="7357" priority="12717">
      <formula>$I710=0</formula>
    </cfRule>
  </conditionalFormatting>
  <conditionalFormatting sqref="N710:P710">
    <cfRule type="expression" dxfId="7356" priority="12711">
      <formula>$I710=0</formula>
    </cfRule>
  </conditionalFormatting>
  <conditionalFormatting sqref="O710:P710">
    <cfRule type="cellIs" dxfId="7355" priority="12709" operator="lessThan">
      <formula>0</formula>
    </cfRule>
    <cfRule type="cellIs" dxfId="7354" priority="12710" operator="lessThan">
      <formula>0</formula>
    </cfRule>
  </conditionalFormatting>
  <conditionalFormatting sqref="R710:T710">
    <cfRule type="expression" dxfId="7353" priority="12708">
      <formula>$I710=0</formula>
    </cfRule>
  </conditionalFormatting>
  <conditionalFormatting sqref="S710:T710">
    <cfRule type="cellIs" dxfId="7352" priority="12706" operator="lessThan">
      <formula>0</formula>
    </cfRule>
    <cfRule type="cellIs" dxfId="7351" priority="12707" operator="lessThan">
      <formula>0</formula>
    </cfRule>
  </conditionalFormatting>
  <conditionalFormatting sqref="C712:E712">
    <cfRule type="expression" dxfId="7350" priority="12702">
      <formula>$I712=0</formula>
    </cfRule>
  </conditionalFormatting>
  <conditionalFormatting sqref="D712:E712">
    <cfRule type="cellIs" dxfId="7349" priority="12700" operator="lessThan">
      <formula>0</formula>
    </cfRule>
    <cfRule type="cellIs" dxfId="7348" priority="12701" operator="lessThan">
      <formula>0</formula>
    </cfRule>
  </conditionalFormatting>
  <conditionalFormatting sqref="G712:H712">
    <cfRule type="cellIs" dxfId="7347" priority="12697" operator="lessThan">
      <formula>0</formula>
    </cfRule>
    <cfRule type="cellIs" dxfId="7346" priority="12698" operator="lessThan">
      <formula>0</formula>
    </cfRule>
  </conditionalFormatting>
  <conditionalFormatting sqref="J712">
    <cfRule type="expression" dxfId="7345" priority="12696">
      <formula>$I712=0</formula>
    </cfRule>
  </conditionalFormatting>
  <conditionalFormatting sqref="N712:P712">
    <cfRule type="expression" dxfId="7344" priority="12690">
      <formula>$I712=0</formula>
    </cfRule>
  </conditionalFormatting>
  <conditionalFormatting sqref="O712:P712">
    <cfRule type="cellIs" dxfId="7343" priority="12688" operator="lessThan">
      <formula>0</formula>
    </cfRule>
    <cfRule type="cellIs" dxfId="7342" priority="12689" operator="lessThan">
      <formula>0</formula>
    </cfRule>
  </conditionalFormatting>
  <conditionalFormatting sqref="R712:T712">
    <cfRule type="expression" dxfId="7341" priority="12687">
      <formula>$I712=0</formula>
    </cfRule>
  </conditionalFormatting>
  <conditionalFormatting sqref="S712:T712">
    <cfRule type="cellIs" dxfId="7340" priority="12685" operator="lessThan">
      <formula>0</formula>
    </cfRule>
    <cfRule type="cellIs" dxfId="7339" priority="12686" operator="lessThan">
      <formula>0</formula>
    </cfRule>
  </conditionalFormatting>
  <conditionalFormatting sqref="C714:E714">
    <cfRule type="expression" dxfId="7338" priority="12681">
      <formula>$I714=0</formula>
    </cfRule>
  </conditionalFormatting>
  <conditionalFormatting sqref="D714:E714">
    <cfRule type="cellIs" dxfId="7337" priority="12679" operator="lessThan">
      <formula>0</formula>
    </cfRule>
    <cfRule type="cellIs" dxfId="7336" priority="12680" operator="lessThan">
      <formula>0</formula>
    </cfRule>
  </conditionalFormatting>
  <conditionalFormatting sqref="G714:H714">
    <cfRule type="cellIs" dxfId="7335" priority="12676" operator="lessThan">
      <formula>0</formula>
    </cfRule>
    <cfRule type="cellIs" dxfId="7334" priority="12677" operator="lessThan">
      <formula>0</formula>
    </cfRule>
  </conditionalFormatting>
  <conditionalFormatting sqref="J714">
    <cfRule type="expression" dxfId="7333" priority="12675">
      <formula>$I714=0</formula>
    </cfRule>
  </conditionalFormatting>
  <conditionalFormatting sqref="N714:P714">
    <cfRule type="expression" dxfId="7332" priority="12669">
      <formula>$I714=0</formula>
    </cfRule>
  </conditionalFormatting>
  <conditionalFormatting sqref="O714:P714">
    <cfRule type="cellIs" dxfId="7331" priority="12667" operator="lessThan">
      <formula>0</formula>
    </cfRule>
    <cfRule type="cellIs" dxfId="7330" priority="12668" operator="lessThan">
      <formula>0</formula>
    </cfRule>
  </conditionalFormatting>
  <conditionalFormatting sqref="R714:T714">
    <cfRule type="expression" dxfId="7329" priority="12666">
      <formula>$I714=0</formula>
    </cfRule>
  </conditionalFormatting>
  <conditionalFormatting sqref="S714:T714">
    <cfRule type="cellIs" dxfId="7328" priority="12664" operator="lessThan">
      <formula>0</formula>
    </cfRule>
    <cfRule type="cellIs" dxfId="7327" priority="12665" operator="lessThan">
      <formula>0</formula>
    </cfRule>
  </conditionalFormatting>
  <conditionalFormatting sqref="C716:E716">
    <cfRule type="expression" dxfId="7326" priority="12660">
      <formula>$I716=0</formula>
    </cfRule>
  </conditionalFormatting>
  <conditionalFormatting sqref="D716:E716">
    <cfRule type="cellIs" dxfId="7325" priority="12658" operator="lessThan">
      <formula>0</formula>
    </cfRule>
    <cfRule type="cellIs" dxfId="7324" priority="12659" operator="lessThan">
      <formula>0</formula>
    </cfRule>
  </conditionalFormatting>
  <conditionalFormatting sqref="G716:H716">
    <cfRule type="cellIs" dxfId="7323" priority="12655" operator="lessThan">
      <formula>0</formula>
    </cfRule>
    <cfRule type="cellIs" dxfId="7322" priority="12656" operator="lessThan">
      <formula>0</formula>
    </cfRule>
  </conditionalFormatting>
  <conditionalFormatting sqref="J716">
    <cfRule type="expression" dxfId="7321" priority="12654">
      <formula>$I716=0</formula>
    </cfRule>
  </conditionalFormatting>
  <conditionalFormatting sqref="N716:P716">
    <cfRule type="expression" dxfId="7320" priority="12648">
      <formula>$I716=0</formula>
    </cfRule>
  </conditionalFormatting>
  <conditionalFormatting sqref="O716:P716">
    <cfRule type="cellIs" dxfId="7319" priority="12646" operator="lessThan">
      <formula>0</formula>
    </cfRule>
    <cfRule type="cellIs" dxfId="7318" priority="12647" operator="lessThan">
      <formula>0</formula>
    </cfRule>
  </conditionalFormatting>
  <conditionalFormatting sqref="R716:T716">
    <cfRule type="expression" dxfId="7317" priority="12645">
      <formula>$I716=0</formula>
    </cfRule>
  </conditionalFormatting>
  <conditionalFormatting sqref="S716:T716">
    <cfRule type="cellIs" dxfId="7316" priority="12643" operator="lessThan">
      <formula>0</formula>
    </cfRule>
    <cfRule type="cellIs" dxfId="7315" priority="12644" operator="lessThan">
      <formula>0</formula>
    </cfRule>
  </conditionalFormatting>
  <conditionalFormatting sqref="C718:E718">
    <cfRule type="expression" dxfId="7314" priority="12639">
      <formula>$I718=0</formula>
    </cfRule>
  </conditionalFormatting>
  <conditionalFormatting sqref="D718:E718">
    <cfRule type="cellIs" dxfId="7313" priority="12637" operator="lessThan">
      <formula>0</formula>
    </cfRule>
    <cfRule type="cellIs" dxfId="7312" priority="12638" operator="lessThan">
      <formula>0</formula>
    </cfRule>
  </conditionalFormatting>
  <conditionalFormatting sqref="G718:H718">
    <cfRule type="cellIs" dxfId="7311" priority="12634" operator="lessThan">
      <formula>0</formula>
    </cfRule>
    <cfRule type="cellIs" dxfId="7310" priority="12635" operator="lessThan">
      <formula>0</formula>
    </cfRule>
  </conditionalFormatting>
  <conditionalFormatting sqref="J718">
    <cfRule type="expression" dxfId="7309" priority="12633">
      <formula>$I718=0</formula>
    </cfRule>
  </conditionalFormatting>
  <conditionalFormatting sqref="N718:P718">
    <cfRule type="expression" dxfId="7308" priority="12627">
      <formula>$I718=0</formula>
    </cfRule>
  </conditionalFormatting>
  <conditionalFormatting sqref="O718:P718">
    <cfRule type="cellIs" dxfId="7307" priority="12625" operator="lessThan">
      <formula>0</formula>
    </cfRule>
    <cfRule type="cellIs" dxfId="7306" priority="12626" operator="lessThan">
      <formula>0</formula>
    </cfRule>
  </conditionalFormatting>
  <conditionalFormatting sqref="R718:T718">
    <cfRule type="expression" dxfId="7305" priority="12624">
      <formula>$I718=0</formula>
    </cfRule>
  </conditionalFormatting>
  <conditionalFormatting sqref="S718:T718">
    <cfRule type="cellIs" dxfId="7304" priority="12622" operator="lessThan">
      <formula>0</formula>
    </cfRule>
    <cfRule type="cellIs" dxfId="7303" priority="12623" operator="lessThan">
      <formula>0</formula>
    </cfRule>
  </conditionalFormatting>
  <conditionalFormatting sqref="C720:E720">
    <cfRule type="expression" dxfId="7302" priority="12618">
      <formula>$I720=0</formula>
    </cfRule>
  </conditionalFormatting>
  <conditionalFormatting sqref="D720:E720">
    <cfRule type="cellIs" dxfId="7301" priority="12616" operator="lessThan">
      <formula>0</formula>
    </cfRule>
    <cfRule type="cellIs" dxfId="7300" priority="12617" operator="lessThan">
      <formula>0</formula>
    </cfRule>
  </conditionalFormatting>
  <conditionalFormatting sqref="G720:H720">
    <cfRule type="cellIs" dxfId="7299" priority="12613" operator="lessThan">
      <formula>0</formula>
    </cfRule>
    <cfRule type="cellIs" dxfId="7298" priority="12614" operator="lessThan">
      <formula>0</formula>
    </cfRule>
  </conditionalFormatting>
  <conditionalFormatting sqref="J720">
    <cfRule type="expression" dxfId="7297" priority="12612">
      <formula>$I720=0</formula>
    </cfRule>
  </conditionalFormatting>
  <conditionalFormatting sqref="N720:P720">
    <cfRule type="expression" dxfId="7296" priority="12606">
      <formula>$I720=0</formula>
    </cfRule>
  </conditionalFormatting>
  <conditionalFormatting sqref="O720:P720">
    <cfRule type="cellIs" dxfId="7295" priority="12604" operator="lessThan">
      <formula>0</formula>
    </cfRule>
    <cfRule type="cellIs" dxfId="7294" priority="12605" operator="lessThan">
      <formula>0</formula>
    </cfRule>
  </conditionalFormatting>
  <conditionalFormatting sqref="R720:T720">
    <cfRule type="expression" dxfId="7293" priority="12603">
      <formula>$I720=0</formula>
    </cfRule>
  </conditionalFormatting>
  <conditionalFormatting sqref="S720:T720">
    <cfRule type="cellIs" dxfId="7292" priority="12601" operator="lessThan">
      <formula>0</formula>
    </cfRule>
    <cfRule type="cellIs" dxfId="7291" priority="12602" operator="lessThan">
      <formula>0</formula>
    </cfRule>
  </conditionalFormatting>
  <conditionalFormatting sqref="C722:E722">
    <cfRule type="expression" dxfId="7290" priority="12597">
      <formula>$I722=0</formula>
    </cfRule>
  </conditionalFormatting>
  <conditionalFormatting sqref="D722:E722">
    <cfRule type="cellIs" dxfId="7289" priority="12595" operator="lessThan">
      <formula>0</formula>
    </cfRule>
    <cfRule type="cellIs" dxfId="7288" priority="12596" operator="lessThan">
      <formula>0</formula>
    </cfRule>
  </conditionalFormatting>
  <conditionalFormatting sqref="G722:H722">
    <cfRule type="cellIs" dxfId="7287" priority="12592" operator="lessThan">
      <formula>0</formula>
    </cfRule>
    <cfRule type="cellIs" dxfId="7286" priority="12593" operator="lessThan">
      <formula>0</formula>
    </cfRule>
  </conditionalFormatting>
  <conditionalFormatting sqref="J722">
    <cfRule type="expression" dxfId="7285" priority="12591">
      <formula>$I722=0</formula>
    </cfRule>
  </conditionalFormatting>
  <conditionalFormatting sqref="N722:P722">
    <cfRule type="expression" dxfId="7284" priority="12585">
      <formula>$I722=0</formula>
    </cfRule>
  </conditionalFormatting>
  <conditionalFormatting sqref="O722:P722">
    <cfRule type="cellIs" dxfId="7283" priority="12583" operator="lessThan">
      <formula>0</formula>
    </cfRule>
    <cfRule type="cellIs" dxfId="7282" priority="12584" operator="lessThan">
      <formula>0</formula>
    </cfRule>
  </conditionalFormatting>
  <conditionalFormatting sqref="R722:T722">
    <cfRule type="expression" dxfId="7281" priority="12582">
      <formula>$I722=0</formula>
    </cfRule>
  </conditionalFormatting>
  <conditionalFormatting sqref="S722:T722">
    <cfRule type="cellIs" dxfId="7280" priority="12580" operator="lessThan">
      <formula>0</formula>
    </cfRule>
    <cfRule type="cellIs" dxfId="7279" priority="12581" operator="lessThan">
      <formula>0</formula>
    </cfRule>
  </conditionalFormatting>
  <conditionalFormatting sqref="C724:E724">
    <cfRule type="expression" dxfId="7278" priority="12576">
      <formula>$I724=0</formula>
    </cfRule>
  </conditionalFormatting>
  <conditionalFormatting sqref="D724:E724">
    <cfRule type="cellIs" dxfId="7277" priority="12574" operator="lessThan">
      <formula>0</formula>
    </cfRule>
    <cfRule type="cellIs" dxfId="7276" priority="12575" operator="lessThan">
      <formula>0</formula>
    </cfRule>
  </conditionalFormatting>
  <conditionalFormatting sqref="G724:H724">
    <cfRule type="cellIs" dxfId="7275" priority="12571" operator="lessThan">
      <formula>0</formula>
    </cfRule>
    <cfRule type="cellIs" dxfId="7274" priority="12572" operator="lessThan">
      <formula>0</formula>
    </cfRule>
  </conditionalFormatting>
  <conditionalFormatting sqref="J724">
    <cfRule type="expression" dxfId="7273" priority="12570">
      <formula>$I724=0</formula>
    </cfRule>
  </conditionalFormatting>
  <conditionalFormatting sqref="N724:P724">
    <cfRule type="expression" dxfId="7272" priority="12564">
      <formula>$I724=0</formula>
    </cfRule>
  </conditionalFormatting>
  <conditionalFormatting sqref="O724:P724">
    <cfRule type="cellIs" dxfId="7271" priority="12562" operator="lessThan">
      <formula>0</formula>
    </cfRule>
    <cfRule type="cellIs" dxfId="7270" priority="12563" operator="lessThan">
      <formula>0</formula>
    </cfRule>
  </conditionalFormatting>
  <conditionalFormatting sqref="R724:T724">
    <cfRule type="expression" dxfId="7269" priority="12561">
      <formula>$I724=0</formula>
    </cfRule>
  </conditionalFormatting>
  <conditionalFormatting sqref="S724:T724">
    <cfRule type="cellIs" dxfId="7268" priority="12559" operator="lessThan">
      <formula>0</formula>
    </cfRule>
    <cfRule type="cellIs" dxfId="7267" priority="12560" operator="lessThan">
      <formula>0</formula>
    </cfRule>
  </conditionalFormatting>
  <conditionalFormatting sqref="C726:E726">
    <cfRule type="expression" dxfId="7266" priority="12555">
      <formula>$I726=0</formula>
    </cfRule>
  </conditionalFormatting>
  <conditionalFormatting sqref="D726:E726">
    <cfRule type="cellIs" dxfId="7265" priority="12553" operator="lessThan">
      <formula>0</formula>
    </cfRule>
    <cfRule type="cellIs" dxfId="7264" priority="12554" operator="lessThan">
      <formula>0</formula>
    </cfRule>
  </conditionalFormatting>
  <conditionalFormatting sqref="G726:H726">
    <cfRule type="cellIs" dxfId="7263" priority="12550" operator="lessThan">
      <formula>0</formula>
    </cfRule>
    <cfRule type="cellIs" dxfId="7262" priority="12551" operator="lessThan">
      <formula>0</formula>
    </cfRule>
  </conditionalFormatting>
  <conditionalFormatting sqref="J726">
    <cfRule type="expression" dxfId="7261" priority="12549">
      <formula>$I726=0</formula>
    </cfRule>
  </conditionalFormatting>
  <conditionalFormatting sqref="N726:P726">
    <cfRule type="expression" dxfId="7260" priority="12543">
      <formula>$I726=0</formula>
    </cfRule>
  </conditionalFormatting>
  <conditionalFormatting sqref="O726:P726">
    <cfRule type="cellIs" dxfId="7259" priority="12541" operator="lessThan">
      <formula>0</formula>
    </cfRule>
    <cfRule type="cellIs" dxfId="7258" priority="12542" operator="lessThan">
      <formula>0</formula>
    </cfRule>
  </conditionalFormatting>
  <conditionalFormatting sqref="R726:T726">
    <cfRule type="expression" dxfId="7257" priority="12540">
      <formula>$I726=0</formula>
    </cfRule>
  </conditionalFormatting>
  <conditionalFormatting sqref="S726:T726">
    <cfRule type="cellIs" dxfId="7256" priority="12538" operator="lessThan">
      <formula>0</formula>
    </cfRule>
    <cfRule type="cellIs" dxfId="7255" priority="12539" operator="lessThan">
      <formula>0</formula>
    </cfRule>
  </conditionalFormatting>
  <conditionalFormatting sqref="C728:E728">
    <cfRule type="expression" dxfId="7254" priority="12534">
      <formula>$I728=0</formula>
    </cfRule>
  </conditionalFormatting>
  <conditionalFormatting sqref="D728:E728">
    <cfRule type="cellIs" dxfId="7253" priority="12532" operator="lessThan">
      <formula>0</formula>
    </cfRule>
    <cfRule type="cellIs" dxfId="7252" priority="12533" operator="lessThan">
      <formula>0</formula>
    </cfRule>
  </conditionalFormatting>
  <conditionalFormatting sqref="G728:H728">
    <cfRule type="cellIs" dxfId="7251" priority="12529" operator="lessThan">
      <formula>0</formula>
    </cfRule>
    <cfRule type="cellIs" dxfId="7250" priority="12530" operator="lessThan">
      <formula>0</formula>
    </cfRule>
  </conditionalFormatting>
  <conditionalFormatting sqref="J728">
    <cfRule type="expression" dxfId="7249" priority="12528">
      <formula>$I728=0</formula>
    </cfRule>
  </conditionalFormatting>
  <conditionalFormatting sqref="N728:P728">
    <cfRule type="expression" dxfId="7248" priority="12522">
      <formula>$I728=0</formula>
    </cfRule>
  </conditionalFormatting>
  <conditionalFormatting sqref="O728:P728">
    <cfRule type="cellIs" dxfId="7247" priority="12520" operator="lessThan">
      <formula>0</formula>
    </cfRule>
    <cfRule type="cellIs" dxfId="7246" priority="12521" operator="lessThan">
      <formula>0</formula>
    </cfRule>
  </conditionalFormatting>
  <conditionalFormatting sqref="R728:T728">
    <cfRule type="expression" dxfId="7245" priority="12519">
      <formula>$I728=0</formula>
    </cfRule>
  </conditionalFormatting>
  <conditionalFormatting sqref="S728:T728">
    <cfRule type="cellIs" dxfId="7244" priority="12517" operator="lessThan">
      <formula>0</formula>
    </cfRule>
    <cfRule type="cellIs" dxfId="7243" priority="12518" operator="lessThan">
      <formula>0</formula>
    </cfRule>
  </conditionalFormatting>
  <conditionalFormatting sqref="C730:E730">
    <cfRule type="expression" dxfId="7242" priority="12513">
      <formula>$I730=0</formula>
    </cfRule>
  </conditionalFormatting>
  <conditionalFormatting sqref="D730:E730">
    <cfRule type="cellIs" dxfId="7241" priority="12511" operator="lessThan">
      <formula>0</formula>
    </cfRule>
    <cfRule type="cellIs" dxfId="7240" priority="12512" operator="lessThan">
      <formula>0</formula>
    </cfRule>
  </conditionalFormatting>
  <conditionalFormatting sqref="G730:H730">
    <cfRule type="cellIs" dxfId="7239" priority="12508" operator="lessThan">
      <formula>0</formula>
    </cfRule>
    <cfRule type="cellIs" dxfId="7238" priority="12509" operator="lessThan">
      <formula>0</formula>
    </cfRule>
  </conditionalFormatting>
  <conditionalFormatting sqref="J730">
    <cfRule type="expression" dxfId="7237" priority="12507">
      <formula>$I730=0</formula>
    </cfRule>
  </conditionalFormatting>
  <conditionalFormatting sqref="N730:P730">
    <cfRule type="expression" dxfId="7236" priority="12501">
      <formula>$I730=0</formula>
    </cfRule>
  </conditionalFormatting>
  <conditionalFormatting sqref="O730:P730">
    <cfRule type="cellIs" dxfId="7235" priority="12499" operator="lessThan">
      <formula>0</formula>
    </cfRule>
    <cfRule type="cellIs" dxfId="7234" priority="12500" operator="lessThan">
      <formula>0</formula>
    </cfRule>
  </conditionalFormatting>
  <conditionalFormatting sqref="R730:T730">
    <cfRule type="expression" dxfId="7233" priority="12498">
      <formula>$I730=0</formula>
    </cfRule>
  </conditionalFormatting>
  <conditionalFormatting sqref="S730:T730">
    <cfRule type="cellIs" dxfId="7232" priority="12496" operator="lessThan">
      <formula>0</formula>
    </cfRule>
    <cfRule type="cellIs" dxfId="7231" priority="12497" operator="lessThan">
      <formula>0</formula>
    </cfRule>
  </conditionalFormatting>
  <conditionalFormatting sqref="C732:E732">
    <cfRule type="expression" dxfId="7230" priority="12492">
      <formula>$I732=0</formula>
    </cfRule>
  </conditionalFormatting>
  <conditionalFormatting sqref="D732:E732">
    <cfRule type="cellIs" dxfId="7229" priority="12490" operator="lessThan">
      <formula>0</formula>
    </cfRule>
    <cfRule type="cellIs" dxfId="7228" priority="12491" operator="lessThan">
      <formula>0</formula>
    </cfRule>
  </conditionalFormatting>
  <conditionalFormatting sqref="G732:H732">
    <cfRule type="cellIs" dxfId="7227" priority="12487" operator="lessThan">
      <formula>0</formula>
    </cfRule>
    <cfRule type="cellIs" dxfId="7226" priority="12488" operator="lessThan">
      <formula>0</formula>
    </cfRule>
  </conditionalFormatting>
  <conditionalFormatting sqref="J732">
    <cfRule type="expression" dxfId="7225" priority="12486">
      <formula>$I732=0</formula>
    </cfRule>
  </conditionalFormatting>
  <conditionalFormatting sqref="N732:P732">
    <cfRule type="expression" dxfId="7224" priority="12480">
      <formula>$I732=0</formula>
    </cfRule>
  </conditionalFormatting>
  <conditionalFormatting sqref="O732:P732">
    <cfRule type="cellIs" dxfId="7223" priority="12478" operator="lessThan">
      <formula>0</formula>
    </cfRule>
    <cfRule type="cellIs" dxfId="7222" priority="12479" operator="lessThan">
      <formula>0</formula>
    </cfRule>
  </conditionalFormatting>
  <conditionalFormatting sqref="R732:T732">
    <cfRule type="expression" dxfId="7221" priority="12477">
      <formula>$I732=0</formula>
    </cfRule>
  </conditionalFormatting>
  <conditionalFormatting sqref="S732:T732">
    <cfRule type="cellIs" dxfId="7220" priority="12475" operator="lessThan">
      <formula>0</formula>
    </cfRule>
    <cfRule type="cellIs" dxfId="7219" priority="12476" operator="lessThan">
      <formula>0</formula>
    </cfRule>
  </conditionalFormatting>
  <conditionalFormatting sqref="C734:E734">
    <cfRule type="expression" dxfId="7218" priority="12471">
      <formula>$I734=0</formula>
    </cfRule>
  </conditionalFormatting>
  <conditionalFormatting sqref="D734:E734">
    <cfRule type="cellIs" dxfId="7217" priority="12469" operator="lessThan">
      <formula>0</formula>
    </cfRule>
    <cfRule type="cellIs" dxfId="7216" priority="12470" operator="lessThan">
      <formula>0</formula>
    </cfRule>
  </conditionalFormatting>
  <conditionalFormatting sqref="G734:H734">
    <cfRule type="cellIs" dxfId="7215" priority="12466" operator="lessThan">
      <formula>0</formula>
    </cfRule>
    <cfRule type="cellIs" dxfId="7214" priority="12467" operator="lessThan">
      <formula>0</formula>
    </cfRule>
  </conditionalFormatting>
  <conditionalFormatting sqref="J734">
    <cfRule type="expression" dxfId="7213" priority="12465">
      <formula>$I734=0</formula>
    </cfRule>
  </conditionalFormatting>
  <conditionalFormatting sqref="N734:P734">
    <cfRule type="expression" dxfId="7212" priority="12459">
      <formula>$I734=0</formula>
    </cfRule>
  </conditionalFormatting>
  <conditionalFormatting sqref="O734:P734">
    <cfRule type="cellIs" dxfId="7211" priority="12457" operator="lessThan">
      <formula>0</formula>
    </cfRule>
    <cfRule type="cellIs" dxfId="7210" priority="12458" operator="lessThan">
      <formula>0</formula>
    </cfRule>
  </conditionalFormatting>
  <conditionalFormatting sqref="R734:T734">
    <cfRule type="expression" dxfId="7209" priority="12456">
      <formula>$I734=0</formula>
    </cfRule>
  </conditionalFormatting>
  <conditionalFormatting sqref="S734:T734">
    <cfRule type="cellIs" dxfId="7208" priority="12454" operator="lessThan">
      <formula>0</formula>
    </cfRule>
    <cfRule type="cellIs" dxfId="7207" priority="12455" operator="lessThan">
      <formula>0</formula>
    </cfRule>
  </conditionalFormatting>
  <conditionalFormatting sqref="C736:E736">
    <cfRule type="expression" dxfId="7206" priority="12450">
      <formula>$I736=0</formula>
    </cfRule>
  </conditionalFormatting>
  <conditionalFormatting sqref="D736:E736">
    <cfRule type="cellIs" dxfId="7205" priority="12448" operator="lessThan">
      <formula>0</formula>
    </cfRule>
    <cfRule type="cellIs" dxfId="7204" priority="12449" operator="lessThan">
      <formula>0</formula>
    </cfRule>
  </conditionalFormatting>
  <conditionalFormatting sqref="G736:H736">
    <cfRule type="cellIs" dxfId="7203" priority="12445" operator="lessThan">
      <formula>0</formula>
    </cfRule>
    <cfRule type="cellIs" dxfId="7202" priority="12446" operator="lessThan">
      <formula>0</formula>
    </cfRule>
  </conditionalFormatting>
  <conditionalFormatting sqref="J736">
    <cfRule type="expression" dxfId="7201" priority="12444">
      <formula>$I736=0</formula>
    </cfRule>
  </conditionalFormatting>
  <conditionalFormatting sqref="N736:P736">
    <cfRule type="expression" dxfId="7200" priority="12438">
      <formula>$I736=0</formula>
    </cfRule>
  </conditionalFormatting>
  <conditionalFormatting sqref="O736:P736">
    <cfRule type="cellIs" dxfId="7199" priority="12436" operator="lessThan">
      <formula>0</formula>
    </cfRule>
    <cfRule type="cellIs" dxfId="7198" priority="12437" operator="lessThan">
      <formula>0</formula>
    </cfRule>
  </conditionalFormatting>
  <conditionalFormatting sqref="R736:T736">
    <cfRule type="expression" dxfId="7197" priority="12435">
      <formula>$I736=0</formula>
    </cfRule>
  </conditionalFormatting>
  <conditionalFormatting sqref="S736:T736">
    <cfRule type="cellIs" dxfId="7196" priority="12433" operator="lessThan">
      <formula>0</formula>
    </cfRule>
    <cfRule type="cellIs" dxfId="7195" priority="12434" operator="lessThan">
      <formula>0</formula>
    </cfRule>
  </conditionalFormatting>
  <conditionalFormatting sqref="C738:E738">
    <cfRule type="expression" dxfId="7194" priority="12429">
      <formula>$I738=0</formula>
    </cfRule>
  </conditionalFormatting>
  <conditionalFormatting sqref="D738:E738">
    <cfRule type="cellIs" dxfId="7193" priority="12427" operator="lessThan">
      <formula>0</formula>
    </cfRule>
    <cfRule type="cellIs" dxfId="7192" priority="12428" operator="lessThan">
      <formula>0</formula>
    </cfRule>
  </conditionalFormatting>
  <conditionalFormatting sqref="G738:H738">
    <cfRule type="cellIs" dxfId="7191" priority="12424" operator="lessThan">
      <formula>0</formula>
    </cfRule>
    <cfRule type="cellIs" dxfId="7190" priority="12425" operator="lessThan">
      <formula>0</formula>
    </cfRule>
  </conditionalFormatting>
  <conditionalFormatting sqref="J738">
    <cfRule type="expression" dxfId="7189" priority="12423">
      <formula>$I738=0</formula>
    </cfRule>
  </conditionalFormatting>
  <conditionalFormatting sqref="N738:P738">
    <cfRule type="expression" dxfId="7188" priority="12417">
      <formula>$I738=0</formula>
    </cfRule>
  </conditionalFormatting>
  <conditionalFormatting sqref="O738:P738">
    <cfRule type="cellIs" dxfId="7187" priority="12415" operator="lessThan">
      <formula>0</formula>
    </cfRule>
    <cfRule type="cellIs" dxfId="7186" priority="12416" operator="lessThan">
      <formula>0</formula>
    </cfRule>
  </conditionalFormatting>
  <conditionalFormatting sqref="R738:T738">
    <cfRule type="expression" dxfId="7185" priority="12414">
      <formula>$I738=0</formula>
    </cfRule>
  </conditionalFormatting>
  <conditionalFormatting sqref="S738:T738">
    <cfRule type="cellIs" dxfId="7184" priority="12412" operator="lessThan">
      <formula>0</formula>
    </cfRule>
    <cfRule type="cellIs" dxfId="7183" priority="12413" operator="lessThan">
      <formula>0</formula>
    </cfRule>
  </conditionalFormatting>
  <conditionalFormatting sqref="C740:E740">
    <cfRule type="expression" dxfId="7182" priority="12408">
      <formula>$I740=0</formula>
    </cfRule>
  </conditionalFormatting>
  <conditionalFormatting sqref="D740:E740">
    <cfRule type="cellIs" dxfId="7181" priority="12406" operator="lessThan">
      <formula>0</formula>
    </cfRule>
    <cfRule type="cellIs" dxfId="7180" priority="12407" operator="lessThan">
      <formula>0</formula>
    </cfRule>
  </conditionalFormatting>
  <conditionalFormatting sqref="G740:H740">
    <cfRule type="cellIs" dxfId="7179" priority="12403" operator="lessThan">
      <formula>0</formula>
    </cfRule>
    <cfRule type="cellIs" dxfId="7178" priority="12404" operator="lessThan">
      <formula>0</formula>
    </cfRule>
  </conditionalFormatting>
  <conditionalFormatting sqref="J740">
    <cfRule type="expression" dxfId="7177" priority="12402">
      <formula>$I740=0</formula>
    </cfRule>
  </conditionalFormatting>
  <conditionalFormatting sqref="N740:P740">
    <cfRule type="expression" dxfId="7176" priority="12396">
      <formula>$I740=0</formula>
    </cfRule>
  </conditionalFormatting>
  <conditionalFormatting sqref="O740:P740">
    <cfRule type="cellIs" dxfId="7175" priority="12394" operator="lessThan">
      <formula>0</formula>
    </cfRule>
    <cfRule type="cellIs" dxfId="7174" priority="12395" operator="lessThan">
      <formula>0</formula>
    </cfRule>
  </conditionalFormatting>
  <conditionalFormatting sqref="R740:T740">
    <cfRule type="expression" dxfId="7173" priority="12393">
      <formula>$I740=0</formula>
    </cfRule>
  </conditionalFormatting>
  <conditionalFormatting sqref="S740:T740">
    <cfRule type="cellIs" dxfId="7172" priority="12391" operator="lessThan">
      <formula>0</formula>
    </cfRule>
    <cfRule type="cellIs" dxfId="7171" priority="12392" operator="lessThan">
      <formula>0</formula>
    </cfRule>
  </conditionalFormatting>
  <conditionalFormatting sqref="C742:E742">
    <cfRule type="expression" dxfId="7170" priority="12387">
      <formula>$I742=0</formula>
    </cfRule>
  </conditionalFormatting>
  <conditionalFormatting sqref="D742:E742">
    <cfRule type="cellIs" dxfId="7169" priority="12385" operator="lessThan">
      <formula>0</formula>
    </cfRule>
    <cfRule type="cellIs" dxfId="7168" priority="12386" operator="lessThan">
      <formula>0</formula>
    </cfRule>
  </conditionalFormatting>
  <conditionalFormatting sqref="G742:H742">
    <cfRule type="cellIs" dxfId="7167" priority="12382" operator="lessThan">
      <formula>0</formula>
    </cfRule>
    <cfRule type="cellIs" dxfId="7166" priority="12383" operator="lessThan">
      <formula>0</formula>
    </cfRule>
  </conditionalFormatting>
  <conditionalFormatting sqref="J742">
    <cfRule type="expression" dxfId="7165" priority="12381">
      <formula>$I742=0</formula>
    </cfRule>
  </conditionalFormatting>
  <conditionalFormatting sqref="N742:P742">
    <cfRule type="expression" dxfId="7164" priority="12375">
      <formula>$I742=0</formula>
    </cfRule>
  </conditionalFormatting>
  <conditionalFormatting sqref="O742:P742">
    <cfRule type="cellIs" dxfId="7163" priority="12373" operator="lessThan">
      <formula>0</formula>
    </cfRule>
    <cfRule type="cellIs" dxfId="7162" priority="12374" operator="lessThan">
      <formula>0</formula>
    </cfRule>
  </conditionalFormatting>
  <conditionalFormatting sqref="R742:T742">
    <cfRule type="expression" dxfId="7161" priority="12372">
      <formula>$I742=0</formula>
    </cfRule>
  </conditionalFormatting>
  <conditionalFormatting sqref="S742:T742">
    <cfRule type="cellIs" dxfId="7160" priority="12370" operator="lessThan">
      <formula>0</formula>
    </cfRule>
    <cfRule type="cellIs" dxfId="7159" priority="12371" operator="lessThan">
      <formula>0</formula>
    </cfRule>
  </conditionalFormatting>
  <conditionalFormatting sqref="C744:E744">
    <cfRule type="expression" dxfId="7158" priority="12366">
      <formula>$I744=0</formula>
    </cfRule>
  </conditionalFormatting>
  <conditionalFormatting sqref="D744:E744">
    <cfRule type="cellIs" dxfId="7157" priority="12364" operator="lessThan">
      <formula>0</formula>
    </cfRule>
    <cfRule type="cellIs" dxfId="7156" priority="12365" operator="lessThan">
      <formula>0</formula>
    </cfRule>
  </conditionalFormatting>
  <conditionalFormatting sqref="G744:H744">
    <cfRule type="cellIs" dxfId="7155" priority="12361" operator="lessThan">
      <formula>0</formula>
    </cfRule>
    <cfRule type="cellIs" dxfId="7154" priority="12362" operator="lessThan">
      <formula>0</formula>
    </cfRule>
  </conditionalFormatting>
  <conditionalFormatting sqref="J744">
    <cfRule type="expression" dxfId="7153" priority="12360">
      <formula>$I744=0</formula>
    </cfRule>
  </conditionalFormatting>
  <conditionalFormatting sqref="N744:P744">
    <cfRule type="expression" dxfId="7152" priority="12354">
      <formula>$I744=0</formula>
    </cfRule>
  </conditionalFormatting>
  <conditionalFormatting sqref="O744:P744">
    <cfRule type="cellIs" dxfId="7151" priority="12352" operator="lessThan">
      <formula>0</formula>
    </cfRule>
    <cfRule type="cellIs" dxfId="7150" priority="12353" operator="lessThan">
      <formula>0</formula>
    </cfRule>
  </conditionalFormatting>
  <conditionalFormatting sqref="R744:T744">
    <cfRule type="expression" dxfId="7149" priority="12351">
      <formula>$I744=0</formula>
    </cfRule>
  </conditionalFormatting>
  <conditionalFormatting sqref="S744:T744">
    <cfRule type="cellIs" dxfId="7148" priority="12349" operator="lessThan">
      <formula>0</formula>
    </cfRule>
    <cfRule type="cellIs" dxfId="7147" priority="12350" operator="lessThan">
      <formula>0</formula>
    </cfRule>
  </conditionalFormatting>
  <conditionalFormatting sqref="C746:E746">
    <cfRule type="expression" dxfId="7146" priority="12345">
      <formula>$I746=0</formula>
    </cfRule>
  </conditionalFormatting>
  <conditionalFormatting sqref="D746:E746">
    <cfRule type="cellIs" dxfId="7145" priority="12343" operator="lessThan">
      <formula>0</formula>
    </cfRule>
    <cfRule type="cellIs" dxfId="7144" priority="12344" operator="lessThan">
      <formula>0</formula>
    </cfRule>
  </conditionalFormatting>
  <conditionalFormatting sqref="G746:H746">
    <cfRule type="cellIs" dxfId="7143" priority="12340" operator="lessThan">
      <formula>0</formula>
    </cfRule>
    <cfRule type="cellIs" dxfId="7142" priority="12341" operator="lessThan">
      <formula>0</formula>
    </cfRule>
  </conditionalFormatting>
  <conditionalFormatting sqref="J746">
    <cfRule type="expression" dxfId="7141" priority="12339">
      <formula>$I746=0</formula>
    </cfRule>
  </conditionalFormatting>
  <conditionalFormatting sqref="N746:P746">
    <cfRule type="expression" dxfId="7140" priority="12333">
      <formula>$I746=0</formula>
    </cfRule>
  </conditionalFormatting>
  <conditionalFormatting sqref="O746:P746">
    <cfRule type="cellIs" dxfId="7139" priority="12331" operator="lessThan">
      <formula>0</formula>
    </cfRule>
    <cfRule type="cellIs" dxfId="7138" priority="12332" operator="lessThan">
      <formula>0</formula>
    </cfRule>
  </conditionalFormatting>
  <conditionalFormatting sqref="R746:T746">
    <cfRule type="expression" dxfId="7137" priority="12330">
      <formula>$I746=0</formula>
    </cfRule>
  </conditionalFormatting>
  <conditionalFormatting sqref="S746:T746">
    <cfRule type="cellIs" dxfId="7136" priority="12328" operator="lessThan">
      <formula>0</formula>
    </cfRule>
    <cfRule type="cellIs" dxfId="7135" priority="12329" operator="lessThan">
      <formula>0</formula>
    </cfRule>
  </conditionalFormatting>
  <conditionalFormatting sqref="C748:E748">
    <cfRule type="expression" dxfId="7134" priority="12324">
      <formula>$I748=0</formula>
    </cfRule>
  </conditionalFormatting>
  <conditionalFormatting sqref="D748:E748">
    <cfRule type="cellIs" dxfId="7133" priority="12322" operator="lessThan">
      <formula>0</formula>
    </cfRule>
    <cfRule type="cellIs" dxfId="7132" priority="12323" operator="lessThan">
      <formula>0</formula>
    </cfRule>
  </conditionalFormatting>
  <conditionalFormatting sqref="G748:H748">
    <cfRule type="cellIs" dxfId="7131" priority="12319" operator="lessThan">
      <formula>0</formula>
    </cfRule>
    <cfRule type="cellIs" dxfId="7130" priority="12320" operator="lessThan">
      <formula>0</formula>
    </cfRule>
  </conditionalFormatting>
  <conditionalFormatting sqref="J748">
    <cfRule type="expression" dxfId="7129" priority="12318">
      <formula>$I748=0</formula>
    </cfRule>
  </conditionalFormatting>
  <conditionalFormatting sqref="N748:P748">
    <cfRule type="expression" dxfId="7128" priority="12312">
      <formula>$I748=0</formula>
    </cfRule>
  </conditionalFormatting>
  <conditionalFormatting sqref="O748:P748">
    <cfRule type="cellIs" dxfId="7127" priority="12310" operator="lessThan">
      <formula>0</formula>
    </cfRule>
    <cfRule type="cellIs" dxfId="7126" priority="12311" operator="lessThan">
      <formula>0</formula>
    </cfRule>
  </conditionalFormatting>
  <conditionalFormatting sqref="R748:T748">
    <cfRule type="expression" dxfId="7125" priority="12309">
      <formula>$I748=0</formula>
    </cfRule>
  </conditionalFormatting>
  <conditionalFormatting sqref="S748:T748">
    <cfRule type="cellIs" dxfId="7124" priority="12307" operator="lessThan">
      <formula>0</formula>
    </cfRule>
    <cfRule type="cellIs" dxfId="7123" priority="12308" operator="lessThan">
      <formula>0</formula>
    </cfRule>
  </conditionalFormatting>
  <conditionalFormatting sqref="C750:E750">
    <cfRule type="expression" dxfId="7122" priority="12303">
      <formula>$I750=0</formula>
    </cfRule>
  </conditionalFormatting>
  <conditionalFormatting sqref="D750:E750">
    <cfRule type="cellIs" dxfId="7121" priority="12301" operator="lessThan">
      <formula>0</formula>
    </cfRule>
    <cfRule type="cellIs" dxfId="7120" priority="12302" operator="lessThan">
      <formula>0</formula>
    </cfRule>
  </conditionalFormatting>
  <conditionalFormatting sqref="G750:H750">
    <cfRule type="cellIs" dxfId="7119" priority="12298" operator="lessThan">
      <formula>0</formula>
    </cfRule>
    <cfRule type="cellIs" dxfId="7118" priority="12299" operator="lessThan">
      <formula>0</formula>
    </cfRule>
  </conditionalFormatting>
  <conditionalFormatting sqref="J750">
    <cfRule type="expression" dxfId="7117" priority="12297">
      <formula>$I750=0</formula>
    </cfRule>
  </conditionalFormatting>
  <conditionalFormatting sqref="N750:P750">
    <cfRule type="expression" dxfId="7116" priority="12291">
      <formula>$I750=0</formula>
    </cfRule>
  </conditionalFormatting>
  <conditionalFormatting sqref="O750:P750">
    <cfRule type="cellIs" dxfId="7115" priority="12289" operator="lessThan">
      <formula>0</formula>
    </cfRule>
    <cfRule type="cellIs" dxfId="7114" priority="12290" operator="lessThan">
      <formula>0</formula>
    </cfRule>
  </conditionalFormatting>
  <conditionalFormatting sqref="R750:T750">
    <cfRule type="expression" dxfId="7113" priority="12288">
      <formula>$I750=0</formula>
    </cfRule>
  </conditionalFormatting>
  <conditionalFormatting sqref="S750:T750">
    <cfRule type="cellIs" dxfId="7112" priority="12286" operator="lessThan">
      <formula>0</formula>
    </cfRule>
    <cfRule type="cellIs" dxfId="7111" priority="12287" operator="lessThan">
      <formula>0</formula>
    </cfRule>
  </conditionalFormatting>
  <conditionalFormatting sqref="C752:E752">
    <cfRule type="expression" dxfId="7110" priority="12282">
      <formula>$I752=0</formula>
    </cfRule>
  </conditionalFormatting>
  <conditionalFormatting sqref="D752:E752">
    <cfRule type="cellIs" dxfId="7109" priority="12280" operator="lessThan">
      <formula>0</formula>
    </cfRule>
    <cfRule type="cellIs" dxfId="7108" priority="12281" operator="lessThan">
      <formula>0</formula>
    </cfRule>
  </conditionalFormatting>
  <conditionalFormatting sqref="G752:H752">
    <cfRule type="cellIs" dxfId="7107" priority="12277" operator="lessThan">
      <formula>0</formula>
    </cfRule>
    <cfRule type="cellIs" dxfId="7106" priority="12278" operator="lessThan">
      <formula>0</formula>
    </cfRule>
  </conditionalFormatting>
  <conditionalFormatting sqref="J752">
    <cfRule type="expression" dxfId="7105" priority="12276">
      <formula>$I752=0</formula>
    </cfRule>
  </conditionalFormatting>
  <conditionalFormatting sqref="N752:P752">
    <cfRule type="expression" dxfId="7104" priority="12270">
      <formula>$I752=0</formula>
    </cfRule>
  </conditionalFormatting>
  <conditionalFormatting sqref="O752:P752">
    <cfRule type="cellIs" dxfId="7103" priority="12268" operator="lessThan">
      <formula>0</formula>
    </cfRule>
    <cfRule type="cellIs" dxfId="7102" priority="12269" operator="lessThan">
      <formula>0</formula>
    </cfRule>
  </conditionalFormatting>
  <conditionalFormatting sqref="R752:T752">
    <cfRule type="expression" dxfId="7101" priority="12267">
      <formula>$I752=0</formula>
    </cfRule>
  </conditionalFormatting>
  <conditionalFormatting sqref="S752:T752">
    <cfRule type="cellIs" dxfId="7100" priority="12265" operator="lessThan">
      <formula>0</formula>
    </cfRule>
    <cfRule type="cellIs" dxfId="7099" priority="12266" operator="lessThan">
      <formula>0</formula>
    </cfRule>
  </conditionalFormatting>
  <conditionalFormatting sqref="C754:E754">
    <cfRule type="expression" dxfId="7098" priority="12261">
      <formula>$I754=0</formula>
    </cfRule>
  </conditionalFormatting>
  <conditionalFormatting sqref="D754:E754">
    <cfRule type="cellIs" dxfId="7097" priority="12259" operator="lessThan">
      <formula>0</formula>
    </cfRule>
    <cfRule type="cellIs" dxfId="7096" priority="12260" operator="lessThan">
      <formula>0</formula>
    </cfRule>
  </conditionalFormatting>
  <conditionalFormatting sqref="G754:H754">
    <cfRule type="cellIs" dxfId="7095" priority="12256" operator="lessThan">
      <formula>0</formula>
    </cfRule>
    <cfRule type="cellIs" dxfId="7094" priority="12257" operator="lessThan">
      <formula>0</formula>
    </cfRule>
  </conditionalFormatting>
  <conditionalFormatting sqref="J754">
    <cfRule type="expression" dxfId="7093" priority="12255">
      <formula>$I754=0</formula>
    </cfRule>
  </conditionalFormatting>
  <conditionalFormatting sqref="N754:P754">
    <cfRule type="expression" dxfId="7092" priority="12249">
      <formula>$I754=0</formula>
    </cfRule>
  </conditionalFormatting>
  <conditionalFormatting sqref="O754:P754">
    <cfRule type="cellIs" dxfId="7091" priority="12247" operator="lessThan">
      <formula>0</formula>
    </cfRule>
    <cfRule type="cellIs" dxfId="7090" priority="12248" operator="lessThan">
      <formula>0</formula>
    </cfRule>
  </conditionalFormatting>
  <conditionalFormatting sqref="R754:T754">
    <cfRule type="expression" dxfId="7089" priority="12246">
      <formula>$I754=0</formula>
    </cfRule>
  </conditionalFormatting>
  <conditionalFormatting sqref="S754:T754">
    <cfRule type="cellIs" dxfId="7088" priority="12244" operator="lessThan">
      <formula>0</formula>
    </cfRule>
    <cfRule type="cellIs" dxfId="7087" priority="12245" operator="lessThan">
      <formula>0</formula>
    </cfRule>
  </conditionalFormatting>
  <conditionalFormatting sqref="C756:E756">
    <cfRule type="expression" dxfId="7086" priority="12240">
      <formula>$I756=0</formula>
    </cfRule>
  </conditionalFormatting>
  <conditionalFormatting sqref="D756:E756">
    <cfRule type="cellIs" dxfId="7085" priority="12238" operator="lessThan">
      <formula>0</formula>
    </cfRule>
    <cfRule type="cellIs" dxfId="7084" priority="12239" operator="lessThan">
      <formula>0</formula>
    </cfRule>
  </conditionalFormatting>
  <conditionalFormatting sqref="G756:H756">
    <cfRule type="cellIs" dxfId="7083" priority="12235" operator="lessThan">
      <formula>0</formula>
    </cfRule>
    <cfRule type="cellIs" dxfId="7082" priority="12236" operator="lessThan">
      <formula>0</formula>
    </cfRule>
  </conditionalFormatting>
  <conditionalFormatting sqref="J756">
    <cfRule type="expression" dxfId="7081" priority="12234">
      <formula>$I756=0</formula>
    </cfRule>
  </conditionalFormatting>
  <conditionalFormatting sqref="N756:P756">
    <cfRule type="expression" dxfId="7080" priority="12228">
      <formula>$I756=0</formula>
    </cfRule>
  </conditionalFormatting>
  <conditionalFormatting sqref="O756:P756">
    <cfRule type="cellIs" dxfId="7079" priority="12226" operator="lessThan">
      <formula>0</formula>
    </cfRule>
    <cfRule type="cellIs" dxfId="7078" priority="12227" operator="lessThan">
      <formula>0</formula>
    </cfRule>
  </conditionalFormatting>
  <conditionalFormatting sqref="R756:T756">
    <cfRule type="expression" dxfId="7077" priority="12225">
      <formula>$I756=0</formula>
    </cfRule>
  </conditionalFormatting>
  <conditionalFormatting sqref="S756:T756">
    <cfRule type="cellIs" dxfId="7076" priority="12223" operator="lessThan">
      <formula>0</formula>
    </cfRule>
    <cfRule type="cellIs" dxfId="7075" priority="12224" operator="lessThan">
      <formula>0</formula>
    </cfRule>
  </conditionalFormatting>
  <conditionalFormatting sqref="C758:E758">
    <cfRule type="expression" dxfId="7074" priority="12219">
      <formula>$I758=0</formula>
    </cfRule>
  </conditionalFormatting>
  <conditionalFormatting sqref="D758:E758">
    <cfRule type="cellIs" dxfId="7073" priority="12217" operator="lessThan">
      <formula>0</formula>
    </cfRule>
    <cfRule type="cellIs" dxfId="7072" priority="12218" operator="lessThan">
      <formula>0</formula>
    </cfRule>
  </conditionalFormatting>
  <conditionalFormatting sqref="G758:H758">
    <cfRule type="cellIs" dxfId="7071" priority="12214" operator="lessThan">
      <formula>0</formula>
    </cfRule>
    <cfRule type="cellIs" dxfId="7070" priority="12215" operator="lessThan">
      <formula>0</formula>
    </cfRule>
  </conditionalFormatting>
  <conditionalFormatting sqref="J758">
    <cfRule type="expression" dxfId="7069" priority="12213">
      <formula>$I758=0</formula>
    </cfRule>
  </conditionalFormatting>
  <conditionalFormatting sqref="N758:P758">
    <cfRule type="expression" dxfId="7068" priority="12207">
      <formula>$I758=0</formula>
    </cfRule>
  </conditionalFormatting>
  <conditionalFormatting sqref="O758:P758">
    <cfRule type="cellIs" dxfId="7067" priority="12205" operator="lessThan">
      <formula>0</formula>
    </cfRule>
    <cfRule type="cellIs" dxfId="7066" priority="12206" operator="lessThan">
      <formula>0</formula>
    </cfRule>
  </conditionalFormatting>
  <conditionalFormatting sqref="R758:T758">
    <cfRule type="expression" dxfId="7065" priority="12204">
      <formula>$I758=0</formula>
    </cfRule>
  </conditionalFormatting>
  <conditionalFormatting sqref="S758:T758">
    <cfRule type="cellIs" dxfId="7064" priority="12202" operator="lessThan">
      <formula>0</formula>
    </cfRule>
    <cfRule type="cellIs" dxfId="7063" priority="12203" operator="lessThan">
      <formula>0</formula>
    </cfRule>
  </conditionalFormatting>
  <conditionalFormatting sqref="C760:E760">
    <cfRule type="expression" dxfId="7062" priority="12198">
      <formula>$I760=0</formula>
    </cfRule>
  </conditionalFormatting>
  <conditionalFormatting sqref="D760:E760">
    <cfRule type="cellIs" dxfId="7061" priority="12196" operator="lessThan">
      <formula>0</formula>
    </cfRule>
    <cfRule type="cellIs" dxfId="7060" priority="12197" operator="lessThan">
      <formula>0</formula>
    </cfRule>
  </conditionalFormatting>
  <conditionalFormatting sqref="G760:H760">
    <cfRule type="cellIs" dxfId="7059" priority="12193" operator="lessThan">
      <formula>0</formula>
    </cfRule>
    <cfRule type="cellIs" dxfId="7058" priority="12194" operator="lessThan">
      <formula>0</formula>
    </cfRule>
  </conditionalFormatting>
  <conditionalFormatting sqref="J760">
    <cfRule type="expression" dxfId="7057" priority="12192">
      <formula>$I760=0</formula>
    </cfRule>
  </conditionalFormatting>
  <conditionalFormatting sqref="N760:P760">
    <cfRule type="expression" dxfId="7056" priority="12186">
      <formula>$I760=0</formula>
    </cfRule>
  </conditionalFormatting>
  <conditionalFormatting sqref="O760:P760">
    <cfRule type="cellIs" dxfId="7055" priority="12184" operator="lessThan">
      <formula>0</formula>
    </cfRule>
    <cfRule type="cellIs" dxfId="7054" priority="12185" operator="lessThan">
      <formula>0</formula>
    </cfRule>
  </conditionalFormatting>
  <conditionalFormatting sqref="R760:T760">
    <cfRule type="expression" dxfId="7053" priority="12183">
      <formula>$I760=0</formula>
    </cfRule>
  </conditionalFormatting>
  <conditionalFormatting sqref="S760:T760">
    <cfRule type="cellIs" dxfId="7052" priority="12181" operator="lessThan">
      <formula>0</formula>
    </cfRule>
    <cfRule type="cellIs" dxfId="7051" priority="12182" operator="lessThan">
      <formula>0</formula>
    </cfRule>
  </conditionalFormatting>
  <conditionalFormatting sqref="C762:E762">
    <cfRule type="expression" dxfId="7050" priority="12177">
      <formula>$I762=0</formula>
    </cfRule>
  </conditionalFormatting>
  <conditionalFormatting sqref="D762:E762">
    <cfRule type="cellIs" dxfId="7049" priority="12175" operator="lessThan">
      <formula>0</formula>
    </cfRule>
    <cfRule type="cellIs" dxfId="7048" priority="12176" operator="lessThan">
      <formula>0</formula>
    </cfRule>
  </conditionalFormatting>
  <conditionalFormatting sqref="G762:H762">
    <cfRule type="cellIs" dxfId="7047" priority="12172" operator="lessThan">
      <formula>0</formula>
    </cfRule>
    <cfRule type="cellIs" dxfId="7046" priority="12173" operator="lessThan">
      <formula>0</formula>
    </cfRule>
  </conditionalFormatting>
  <conditionalFormatting sqref="J762">
    <cfRule type="expression" dxfId="7045" priority="12171">
      <formula>$I762=0</formula>
    </cfRule>
  </conditionalFormatting>
  <conditionalFormatting sqref="N762:P762">
    <cfRule type="expression" dxfId="7044" priority="12165">
      <formula>$I762=0</formula>
    </cfRule>
  </conditionalFormatting>
  <conditionalFormatting sqref="O762:P762">
    <cfRule type="cellIs" dxfId="7043" priority="12163" operator="lessThan">
      <formula>0</formula>
    </cfRule>
    <cfRule type="cellIs" dxfId="7042" priority="12164" operator="lessThan">
      <formula>0</formula>
    </cfRule>
  </conditionalFormatting>
  <conditionalFormatting sqref="R762:T762">
    <cfRule type="expression" dxfId="7041" priority="12162">
      <formula>$I762=0</formula>
    </cfRule>
  </conditionalFormatting>
  <conditionalFormatting sqref="S762:T762">
    <cfRule type="cellIs" dxfId="7040" priority="12160" operator="lessThan">
      <formula>0</formula>
    </cfRule>
    <cfRule type="cellIs" dxfId="7039" priority="12161" operator="lessThan">
      <formula>0</formula>
    </cfRule>
  </conditionalFormatting>
  <conditionalFormatting sqref="C764:E764">
    <cfRule type="expression" dxfId="7038" priority="12156">
      <formula>$I764=0</formula>
    </cfRule>
  </conditionalFormatting>
  <conditionalFormatting sqref="D764:E764">
    <cfRule type="cellIs" dxfId="7037" priority="12154" operator="lessThan">
      <formula>0</formula>
    </cfRule>
    <cfRule type="cellIs" dxfId="7036" priority="12155" operator="lessThan">
      <formula>0</formula>
    </cfRule>
  </conditionalFormatting>
  <conditionalFormatting sqref="G764:H764">
    <cfRule type="cellIs" dxfId="7035" priority="12151" operator="lessThan">
      <formula>0</formula>
    </cfRule>
    <cfRule type="cellIs" dxfId="7034" priority="12152" operator="lessThan">
      <formula>0</formula>
    </cfRule>
  </conditionalFormatting>
  <conditionalFormatting sqref="J764">
    <cfRule type="expression" dxfId="7033" priority="12150">
      <formula>$I764=0</formula>
    </cfRule>
  </conditionalFormatting>
  <conditionalFormatting sqref="N764:P764">
    <cfRule type="expression" dxfId="7032" priority="12144">
      <formula>$I764=0</formula>
    </cfRule>
  </conditionalFormatting>
  <conditionalFormatting sqref="O764:P764">
    <cfRule type="cellIs" dxfId="7031" priority="12142" operator="lessThan">
      <formula>0</formula>
    </cfRule>
    <cfRule type="cellIs" dxfId="7030" priority="12143" operator="lessThan">
      <formula>0</formula>
    </cfRule>
  </conditionalFormatting>
  <conditionalFormatting sqref="R764:T764">
    <cfRule type="expression" dxfId="7029" priority="12141">
      <formula>$I764=0</formula>
    </cfRule>
  </conditionalFormatting>
  <conditionalFormatting sqref="S764:T764">
    <cfRule type="cellIs" dxfId="7028" priority="12139" operator="lessThan">
      <formula>0</formula>
    </cfRule>
    <cfRule type="cellIs" dxfId="7027" priority="12140" operator="lessThan">
      <formula>0</formula>
    </cfRule>
  </conditionalFormatting>
  <conditionalFormatting sqref="C766:E766">
    <cfRule type="expression" dxfId="7026" priority="12135">
      <formula>$I766=0</formula>
    </cfRule>
  </conditionalFormatting>
  <conditionalFormatting sqref="D766:E766">
    <cfRule type="cellIs" dxfId="7025" priority="12133" operator="lessThan">
      <formula>0</formula>
    </cfRule>
    <cfRule type="cellIs" dxfId="7024" priority="12134" operator="lessThan">
      <formula>0</formula>
    </cfRule>
  </conditionalFormatting>
  <conditionalFormatting sqref="G766:H766">
    <cfRule type="cellIs" dxfId="7023" priority="12130" operator="lessThan">
      <formula>0</formula>
    </cfRule>
    <cfRule type="cellIs" dxfId="7022" priority="12131" operator="lessThan">
      <formula>0</formula>
    </cfRule>
  </conditionalFormatting>
  <conditionalFormatting sqref="J766">
    <cfRule type="expression" dxfId="7021" priority="12129">
      <formula>$I766=0</formula>
    </cfRule>
  </conditionalFormatting>
  <conditionalFormatting sqref="N766:P766">
    <cfRule type="expression" dxfId="7020" priority="12123">
      <formula>$I766=0</formula>
    </cfRule>
  </conditionalFormatting>
  <conditionalFormatting sqref="O766:P766">
    <cfRule type="cellIs" dxfId="7019" priority="12121" operator="lessThan">
      <formula>0</formula>
    </cfRule>
    <cfRule type="cellIs" dxfId="7018" priority="12122" operator="lessThan">
      <formula>0</formula>
    </cfRule>
  </conditionalFormatting>
  <conditionalFormatting sqref="R766:T766">
    <cfRule type="expression" dxfId="7017" priority="12120">
      <formula>$I766=0</formula>
    </cfRule>
  </conditionalFormatting>
  <conditionalFormatting sqref="S766:T766">
    <cfRule type="cellIs" dxfId="7016" priority="12118" operator="lessThan">
      <formula>0</formula>
    </cfRule>
    <cfRule type="cellIs" dxfId="7015" priority="12119" operator="lessThan">
      <formula>0</formula>
    </cfRule>
  </conditionalFormatting>
  <conditionalFormatting sqref="C768:E768">
    <cfRule type="expression" dxfId="7014" priority="12114">
      <formula>$I768=0</formula>
    </cfRule>
  </conditionalFormatting>
  <conditionalFormatting sqref="D768:E768">
    <cfRule type="cellIs" dxfId="7013" priority="12112" operator="lessThan">
      <formula>0</formula>
    </cfRule>
    <cfRule type="cellIs" dxfId="7012" priority="12113" operator="lessThan">
      <formula>0</formula>
    </cfRule>
  </conditionalFormatting>
  <conditionalFormatting sqref="G768:H768">
    <cfRule type="cellIs" dxfId="7011" priority="12109" operator="lessThan">
      <formula>0</formula>
    </cfRule>
    <cfRule type="cellIs" dxfId="7010" priority="12110" operator="lessThan">
      <formula>0</formula>
    </cfRule>
  </conditionalFormatting>
  <conditionalFormatting sqref="J768">
    <cfRule type="expression" dxfId="7009" priority="12108">
      <formula>$I768=0</formula>
    </cfRule>
  </conditionalFormatting>
  <conditionalFormatting sqref="N768:P768">
    <cfRule type="expression" dxfId="7008" priority="12102">
      <formula>$I768=0</formula>
    </cfRule>
  </conditionalFormatting>
  <conditionalFormatting sqref="O768:P768">
    <cfRule type="cellIs" dxfId="7007" priority="12100" operator="lessThan">
      <formula>0</formula>
    </cfRule>
    <cfRule type="cellIs" dxfId="7006" priority="12101" operator="lessThan">
      <formula>0</formula>
    </cfRule>
  </conditionalFormatting>
  <conditionalFormatting sqref="R768:T768">
    <cfRule type="expression" dxfId="7005" priority="12099">
      <formula>$I768=0</formula>
    </cfRule>
  </conditionalFormatting>
  <conditionalFormatting sqref="S768:T768">
    <cfRule type="cellIs" dxfId="7004" priority="12097" operator="lessThan">
      <formula>0</formula>
    </cfRule>
    <cfRule type="cellIs" dxfId="7003" priority="12098" operator="lessThan">
      <formula>0</formula>
    </cfRule>
  </conditionalFormatting>
  <conditionalFormatting sqref="C770:E770">
    <cfRule type="expression" dxfId="7002" priority="12093">
      <formula>$I770=0</formula>
    </cfRule>
  </conditionalFormatting>
  <conditionalFormatting sqref="D770:E770">
    <cfRule type="cellIs" dxfId="7001" priority="12091" operator="lessThan">
      <formula>0</formula>
    </cfRule>
    <cfRule type="cellIs" dxfId="7000" priority="12092" operator="lessThan">
      <formula>0</formula>
    </cfRule>
  </conditionalFormatting>
  <conditionalFormatting sqref="G770:H770">
    <cfRule type="cellIs" dxfId="6999" priority="12088" operator="lessThan">
      <formula>0</formula>
    </cfRule>
    <cfRule type="cellIs" dxfId="6998" priority="12089" operator="lessThan">
      <formula>0</formula>
    </cfRule>
  </conditionalFormatting>
  <conditionalFormatting sqref="J770">
    <cfRule type="expression" dxfId="6997" priority="12087">
      <formula>$I770=0</formula>
    </cfRule>
  </conditionalFormatting>
  <conditionalFormatting sqref="N770:P770">
    <cfRule type="expression" dxfId="6996" priority="12081">
      <formula>$I770=0</formula>
    </cfRule>
  </conditionalFormatting>
  <conditionalFormatting sqref="O770:P770">
    <cfRule type="cellIs" dxfId="6995" priority="12079" operator="lessThan">
      <formula>0</formula>
    </cfRule>
    <cfRule type="cellIs" dxfId="6994" priority="12080" operator="lessThan">
      <formula>0</formula>
    </cfRule>
  </conditionalFormatting>
  <conditionalFormatting sqref="R770:T770">
    <cfRule type="expression" dxfId="6993" priority="12078">
      <formula>$I770=0</formula>
    </cfRule>
  </conditionalFormatting>
  <conditionalFormatting sqref="S770:T770">
    <cfRule type="cellIs" dxfId="6992" priority="12076" operator="lessThan">
      <formula>0</formula>
    </cfRule>
    <cfRule type="cellIs" dxfId="6991" priority="12077" operator="lessThan">
      <formula>0</formula>
    </cfRule>
  </conditionalFormatting>
  <conditionalFormatting sqref="C772:E772">
    <cfRule type="expression" dxfId="6990" priority="12072">
      <formula>$I772=0</formula>
    </cfRule>
  </conditionalFormatting>
  <conditionalFormatting sqref="D772:E772">
    <cfRule type="cellIs" dxfId="6989" priority="12070" operator="lessThan">
      <formula>0</formula>
    </cfRule>
    <cfRule type="cellIs" dxfId="6988" priority="12071" operator="lessThan">
      <formula>0</formula>
    </cfRule>
  </conditionalFormatting>
  <conditionalFormatting sqref="G772:H772">
    <cfRule type="cellIs" dxfId="6987" priority="12067" operator="lessThan">
      <formula>0</formula>
    </cfRule>
    <cfRule type="cellIs" dxfId="6986" priority="12068" operator="lessThan">
      <formula>0</formula>
    </cfRule>
  </conditionalFormatting>
  <conditionalFormatting sqref="J772">
    <cfRule type="expression" dxfId="6985" priority="12066">
      <formula>$I772=0</formula>
    </cfRule>
  </conditionalFormatting>
  <conditionalFormatting sqref="N772:P772">
    <cfRule type="expression" dxfId="6984" priority="12060">
      <formula>$I772=0</formula>
    </cfRule>
  </conditionalFormatting>
  <conditionalFormatting sqref="O772:P772">
    <cfRule type="cellIs" dxfId="6983" priority="12058" operator="lessThan">
      <formula>0</formula>
    </cfRule>
    <cfRule type="cellIs" dxfId="6982" priority="12059" operator="lessThan">
      <formula>0</formula>
    </cfRule>
  </conditionalFormatting>
  <conditionalFormatting sqref="R772:T772">
    <cfRule type="expression" dxfId="6981" priority="12057">
      <formula>$I772=0</formula>
    </cfRule>
  </conditionalFormatting>
  <conditionalFormatting sqref="S772:T772">
    <cfRule type="cellIs" dxfId="6980" priority="12055" operator="lessThan">
      <formula>0</formula>
    </cfRule>
    <cfRule type="cellIs" dxfId="6979" priority="12056" operator="lessThan">
      <formula>0</formula>
    </cfRule>
  </conditionalFormatting>
  <conditionalFormatting sqref="C774:E774">
    <cfRule type="expression" dxfId="6978" priority="12051">
      <formula>$I774=0</formula>
    </cfRule>
  </conditionalFormatting>
  <conditionalFormatting sqref="D774:E774">
    <cfRule type="cellIs" dxfId="6977" priority="12049" operator="lessThan">
      <formula>0</formula>
    </cfRule>
    <cfRule type="cellIs" dxfId="6976" priority="12050" operator="lessThan">
      <formula>0</formula>
    </cfRule>
  </conditionalFormatting>
  <conditionalFormatting sqref="G774:H774">
    <cfRule type="cellIs" dxfId="6975" priority="12046" operator="lessThan">
      <formula>0</formula>
    </cfRule>
    <cfRule type="cellIs" dxfId="6974" priority="12047" operator="lessThan">
      <formula>0</formula>
    </cfRule>
  </conditionalFormatting>
  <conditionalFormatting sqref="J774">
    <cfRule type="expression" dxfId="6973" priority="12045">
      <formula>$I774=0</formula>
    </cfRule>
  </conditionalFormatting>
  <conditionalFormatting sqref="N774:P774">
    <cfRule type="expression" dxfId="6972" priority="12039">
      <formula>$I774=0</formula>
    </cfRule>
  </conditionalFormatting>
  <conditionalFormatting sqref="O774:P774">
    <cfRule type="cellIs" dxfId="6971" priority="12037" operator="lessThan">
      <formula>0</formula>
    </cfRule>
    <cfRule type="cellIs" dxfId="6970" priority="12038" operator="lessThan">
      <formula>0</formula>
    </cfRule>
  </conditionalFormatting>
  <conditionalFormatting sqref="R774:T774">
    <cfRule type="expression" dxfId="6969" priority="12036">
      <formula>$I774=0</formula>
    </cfRule>
  </conditionalFormatting>
  <conditionalFormatting sqref="S774:T774">
    <cfRule type="cellIs" dxfId="6968" priority="12034" operator="lessThan">
      <formula>0</formula>
    </cfRule>
    <cfRule type="cellIs" dxfId="6967" priority="12035" operator="lessThan">
      <formula>0</formula>
    </cfRule>
  </conditionalFormatting>
  <conditionalFormatting sqref="C776:E776">
    <cfRule type="expression" dxfId="6966" priority="12030">
      <formula>$I776=0</formula>
    </cfRule>
  </conditionalFormatting>
  <conditionalFormatting sqref="D776:E776">
    <cfRule type="cellIs" dxfId="6965" priority="12028" operator="lessThan">
      <formula>0</formula>
    </cfRule>
    <cfRule type="cellIs" dxfId="6964" priority="12029" operator="lessThan">
      <formula>0</formula>
    </cfRule>
  </conditionalFormatting>
  <conditionalFormatting sqref="G776:H776">
    <cfRule type="cellIs" dxfId="6963" priority="12025" operator="lessThan">
      <formula>0</formula>
    </cfRule>
    <cfRule type="cellIs" dxfId="6962" priority="12026" operator="lessThan">
      <formula>0</formula>
    </cfRule>
  </conditionalFormatting>
  <conditionalFormatting sqref="J776">
    <cfRule type="expression" dxfId="6961" priority="12024">
      <formula>$I776=0</formula>
    </cfRule>
  </conditionalFormatting>
  <conditionalFormatting sqref="N776:P776">
    <cfRule type="expression" dxfId="6960" priority="12018">
      <formula>$I776=0</formula>
    </cfRule>
  </conditionalFormatting>
  <conditionalFormatting sqref="O776:P776">
    <cfRule type="cellIs" dxfId="6959" priority="12016" operator="lessThan">
      <formula>0</formula>
    </cfRule>
    <cfRule type="cellIs" dxfId="6958" priority="12017" operator="lessThan">
      <formula>0</formula>
    </cfRule>
  </conditionalFormatting>
  <conditionalFormatting sqref="R776:T776">
    <cfRule type="expression" dxfId="6957" priority="12015">
      <formula>$I776=0</formula>
    </cfRule>
  </conditionalFormatting>
  <conditionalFormatting sqref="S776:T776">
    <cfRule type="cellIs" dxfId="6956" priority="12013" operator="lessThan">
      <formula>0</formula>
    </cfRule>
    <cfRule type="cellIs" dxfId="6955" priority="12014" operator="lessThan">
      <formula>0</formula>
    </cfRule>
  </conditionalFormatting>
  <conditionalFormatting sqref="C778:E778">
    <cfRule type="expression" dxfId="6954" priority="12009">
      <formula>$I778=0</formula>
    </cfRule>
  </conditionalFormatting>
  <conditionalFormatting sqref="D778:E778">
    <cfRule type="cellIs" dxfId="6953" priority="12007" operator="lessThan">
      <formula>0</formula>
    </cfRule>
    <cfRule type="cellIs" dxfId="6952" priority="12008" operator="lessThan">
      <formula>0</formula>
    </cfRule>
  </conditionalFormatting>
  <conditionalFormatting sqref="G778:H778">
    <cfRule type="cellIs" dxfId="6951" priority="12004" operator="lessThan">
      <formula>0</formula>
    </cfRule>
    <cfRule type="cellIs" dxfId="6950" priority="12005" operator="lessThan">
      <formula>0</formula>
    </cfRule>
  </conditionalFormatting>
  <conditionalFormatting sqref="J778">
    <cfRule type="expression" dxfId="6949" priority="12003">
      <formula>$I778=0</formula>
    </cfRule>
  </conditionalFormatting>
  <conditionalFormatting sqref="N778:P778">
    <cfRule type="expression" dxfId="6948" priority="11997">
      <formula>$I778=0</formula>
    </cfRule>
  </conditionalFormatting>
  <conditionalFormatting sqref="O778:P778">
    <cfRule type="cellIs" dxfId="6947" priority="11995" operator="lessThan">
      <formula>0</formula>
    </cfRule>
    <cfRule type="cellIs" dxfId="6946" priority="11996" operator="lessThan">
      <formula>0</formula>
    </cfRule>
  </conditionalFormatting>
  <conditionalFormatting sqref="R778:T778">
    <cfRule type="expression" dxfId="6945" priority="11994">
      <formula>$I778=0</formula>
    </cfRule>
  </conditionalFormatting>
  <conditionalFormatting sqref="S778:T778">
    <cfRule type="cellIs" dxfId="6944" priority="11992" operator="lessThan">
      <formula>0</formula>
    </cfRule>
    <cfRule type="cellIs" dxfId="6943" priority="11993" operator="lessThan">
      <formula>0</formula>
    </cfRule>
  </conditionalFormatting>
  <conditionalFormatting sqref="C780:E780">
    <cfRule type="expression" dxfId="6942" priority="11988">
      <formula>$I780=0</formula>
    </cfRule>
  </conditionalFormatting>
  <conditionalFormatting sqref="D780:E780">
    <cfRule type="cellIs" dxfId="6941" priority="11986" operator="lessThan">
      <formula>0</formula>
    </cfRule>
    <cfRule type="cellIs" dxfId="6940" priority="11987" operator="lessThan">
      <formula>0</formula>
    </cfRule>
  </conditionalFormatting>
  <conditionalFormatting sqref="G780:H780">
    <cfRule type="cellIs" dxfId="6939" priority="11983" operator="lessThan">
      <formula>0</formula>
    </cfRule>
    <cfRule type="cellIs" dxfId="6938" priority="11984" operator="lessThan">
      <formula>0</formula>
    </cfRule>
  </conditionalFormatting>
  <conditionalFormatting sqref="J780">
    <cfRule type="expression" dxfId="6937" priority="11982">
      <formula>$I780=0</formula>
    </cfRule>
  </conditionalFormatting>
  <conditionalFormatting sqref="N780:P780">
    <cfRule type="expression" dxfId="6936" priority="11976">
      <formula>$I780=0</formula>
    </cfRule>
  </conditionalFormatting>
  <conditionalFormatting sqref="O780:P780">
    <cfRule type="cellIs" dxfId="6935" priority="11974" operator="lessThan">
      <formula>0</formula>
    </cfRule>
    <cfRule type="cellIs" dxfId="6934" priority="11975" operator="lessThan">
      <formula>0</formula>
    </cfRule>
  </conditionalFormatting>
  <conditionalFormatting sqref="R780:T780">
    <cfRule type="expression" dxfId="6933" priority="11973">
      <formula>$I780=0</formula>
    </cfRule>
  </conditionalFormatting>
  <conditionalFormatting sqref="S780:T780">
    <cfRule type="cellIs" dxfId="6932" priority="11971" operator="lessThan">
      <formula>0</formula>
    </cfRule>
    <cfRule type="cellIs" dxfId="6931" priority="11972" operator="lessThan">
      <formula>0</formula>
    </cfRule>
  </conditionalFormatting>
  <conditionalFormatting sqref="C782:E782">
    <cfRule type="expression" dxfId="6930" priority="11967">
      <formula>$I782=0</formula>
    </cfRule>
  </conditionalFormatting>
  <conditionalFormatting sqref="D782:E782">
    <cfRule type="cellIs" dxfId="6929" priority="11965" operator="lessThan">
      <formula>0</formula>
    </cfRule>
    <cfRule type="cellIs" dxfId="6928" priority="11966" operator="lessThan">
      <formula>0</formula>
    </cfRule>
  </conditionalFormatting>
  <conditionalFormatting sqref="G782:H782">
    <cfRule type="cellIs" dxfId="6927" priority="11962" operator="lessThan">
      <formula>0</formula>
    </cfRule>
    <cfRule type="cellIs" dxfId="6926" priority="11963" operator="lessThan">
      <formula>0</formula>
    </cfRule>
  </conditionalFormatting>
  <conditionalFormatting sqref="J782">
    <cfRule type="expression" dxfId="6925" priority="11961">
      <formula>$I782=0</formula>
    </cfRule>
  </conditionalFormatting>
  <conditionalFormatting sqref="N782:P782">
    <cfRule type="expression" dxfId="6924" priority="11955">
      <formula>$I782=0</formula>
    </cfRule>
  </conditionalFormatting>
  <conditionalFormatting sqref="O782:P782">
    <cfRule type="cellIs" dxfId="6923" priority="11953" operator="lessThan">
      <formula>0</formula>
    </cfRule>
    <cfRule type="cellIs" dxfId="6922" priority="11954" operator="lessThan">
      <formula>0</formula>
    </cfRule>
  </conditionalFormatting>
  <conditionalFormatting sqref="R782:T782">
    <cfRule type="expression" dxfId="6921" priority="11952">
      <formula>$I782=0</formula>
    </cfRule>
  </conditionalFormatting>
  <conditionalFormatting sqref="S782:T782">
    <cfRule type="cellIs" dxfId="6920" priority="11950" operator="lessThan">
      <formula>0</formula>
    </cfRule>
    <cfRule type="cellIs" dxfId="6919" priority="11951" operator="lessThan">
      <formula>0</formula>
    </cfRule>
  </conditionalFormatting>
  <conditionalFormatting sqref="C784:E784">
    <cfRule type="expression" dxfId="6918" priority="11946">
      <formula>$I784=0</formula>
    </cfRule>
  </conditionalFormatting>
  <conditionalFormatting sqref="D784:E784">
    <cfRule type="cellIs" dxfId="6917" priority="11944" operator="lessThan">
      <formula>0</formula>
    </cfRule>
    <cfRule type="cellIs" dxfId="6916" priority="11945" operator="lessThan">
      <formula>0</formula>
    </cfRule>
  </conditionalFormatting>
  <conditionalFormatting sqref="G784:H784">
    <cfRule type="cellIs" dxfId="6915" priority="11941" operator="lessThan">
      <formula>0</formula>
    </cfRule>
    <cfRule type="cellIs" dxfId="6914" priority="11942" operator="lessThan">
      <formula>0</formula>
    </cfRule>
  </conditionalFormatting>
  <conditionalFormatting sqref="J784">
    <cfRule type="expression" dxfId="6913" priority="11940">
      <formula>$I784=0</formula>
    </cfRule>
  </conditionalFormatting>
  <conditionalFormatting sqref="N784:P784">
    <cfRule type="expression" dxfId="6912" priority="11934">
      <formula>$I784=0</formula>
    </cfRule>
  </conditionalFormatting>
  <conditionalFormatting sqref="O784:P784">
    <cfRule type="cellIs" dxfId="6911" priority="11932" operator="lessThan">
      <formula>0</formula>
    </cfRule>
    <cfRule type="cellIs" dxfId="6910" priority="11933" operator="lessThan">
      <formula>0</formula>
    </cfRule>
  </conditionalFormatting>
  <conditionalFormatting sqref="R784:T784">
    <cfRule type="expression" dxfId="6909" priority="11931">
      <formula>$I784=0</formula>
    </cfRule>
  </conditionalFormatting>
  <conditionalFormatting sqref="S784:T784">
    <cfRule type="cellIs" dxfId="6908" priority="11929" operator="lessThan">
      <formula>0</formula>
    </cfRule>
    <cfRule type="cellIs" dxfId="6907" priority="11930" operator="lessThan">
      <formula>0</formula>
    </cfRule>
  </conditionalFormatting>
  <conditionalFormatting sqref="C786:E786">
    <cfRule type="expression" dxfId="6906" priority="11925">
      <formula>$I786=0</formula>
    </cfRule>
  </conditionalFormatting>
  <conditionalFormatting sqref="D786:E786">
    <cfRule type="cellIs" dxfId="6905" priority="11923" operator="lessThan">
      <formula>0</formula>
    </cfRule>
    <cfRule type="cellIs" dxfId="6904" priority="11924" operator="lessThan">
      <formula>0</formula>
    </cfRule>
  </conditionalFormatting>
  <conditionalFormatting sqref="G786:H786">
    <cfRule type="cellIs" dxfId="6903" priority="11920" operator="lessThan">
      <formula>0</formula>
    </cfRule>
    <cfRule type="cellIs" dxfId="6902" priority="11921" operator="lessThan">
      <formula>0</formula>
    </cfRule>
  </conditionalFormatting>
  <conditionalFormatting sqref="J786">
    <cfRule type="expression" dxfId="6901" priority="11919">
      <formula>$I786=0</formula>
    </cfRule>
  </conditionalFormatting>
  <conditionalFormatting sqref="N786:P786">
    <cfRule type="expression" dxfId="6900" priority="11913">
      <formula>$I786=0</formula>
    </cfRule>
  </conditionalFormatting>
  <conditionalFormatting sqref="O786:P786">
    <cfRule type="cellIs" dxfId="6899" priority="11911" operator="lessThan">
      <formula>0</formula>
    </cfRule>
    <cfRule type="cellIs" dxfId="6898" priority="11912" operator="lessThan">
      <formula>0</formula>
    </cfRule>
  </conditionalFormatting>
  <conditionalFormatting sqref="R786:T786">
    <cfRule type="expression" dxfId="6897" priority="11910">
      <formula>$I786=0</formula>
    </cfRule>
  </conditionalFormatting>
  <conditionalFormatting sqref="S786:T786">
    <cfRule type="cellIs" dxfId="6896" priority="11908" operator="lessThan">
      <formula>0</formula>
    </cfRule>
    <cfRule type="cellIs" dxfId="6895" priority="11909" operator="lessThan">
      <formula>0</formula>
    </cfRule>
  </conditionalFormatting>
  <conditionalFormatting sqref="C788:E788">
    <cfRule type="expression" dxfId="6894" priority="11904">
      <formula>$I788=0</formula>
    </cfRule>
  </conditionalFormatting>
  <conditionalFormatting sqref="D788:E788">
    <cfRule type="cellIs" dxfId="6893" priority="11902" operator="lessThan">
      <formula>0</formula>
    </cfRule>
    <cfRule type="cellIs" dxfId="6892" priority="11903" operator="lessThan">
      <formula>0</formula>
    </cfRule>
  </conditionalFormatting>
  <conditionalFormatting sqref="G788:H788">
    <cfRule type="cellIs" dxfId="6891" priority="11899" operator="lessThan">
      <formula>0</formula>
    </cfRule>
    <cfRule type="cellIs" dxfId="6890" priority="11900" operator="lessThan">
      <formula>0</formula>
    </cfRule>
  </conditionalFormatting>
  <conditionalFormatting sqref="J788">
    <cfRule type="expression" dxfId="6889" priority="11898">
      <formula>$I788=0</formula>
    </cfRule>
  </conditionalFormatting>
  <conditionalFormatting sqref="N788:P788">
    <cfRule type="expression" dxfId="6888" priority="11892">
      <formula>$I788=0</formula>
    </cfRule>
  </conditionalFormatting>
  <conditionalFormatting sqref="O788:P788">
    <cfRule type="cellIs" dxfId="6887" priority="11890" operator="lessThan">
      <formula>0</formula>
    </cfRule>
    <cfRule type="cellIs" dxfId="6886" priority="11891" operator="lessThan">
      <formula>0</formula>
    </cfRule>
  </conditionalFormatting>
  <conditionalFormatting sqref="R788:T788">
    <cfRule type="expression" dxfId="6885" priority="11889">
      <formula>$I788=0</formula>
    </cfRule>
  </conditionalFormatting>
  <conditionalFormatting sqref="S788:T788">
    <cfRule type="cellIs" dxfId="6884" priority="11887" operator="lessThan">
      <formula>0</formula>
    </cfRule>
    <cfRule type="cellIs" dxfId="6883" priority="11888" operator="lessThan">
      <formula>0</formula>
    </cfRule>
  </conditionalFormatting>
  <conditionalFormatting sqref="C790:E790">
    <cfRule type="expression" dxfId="6882" priority="11883">
      <formula>$I790=0</formula>
    </cfRule>
  </conditionalFormatting>
  <conditionalFormatting sqref="D790:E790">
    <cfRule type="cellIs" dxfId="6881" priority="11881" operator="lessThan">
      <formula>0</formula>
    </cfRule>
    <cfRule type="cellIs" dxfId="6880" priority="11882" operator="lessThan">
      <formula>0</formula>
    </cfRule>
  </conditionalFormatting>
  <conditionalFormatting sqref="G790:H790">
    <cfRule type="cellIs" dxfId="6879" priority="11878" operator="lessThan">
      <formula>0</formula>
    </cfRule>
    <cfRule type="cellIs" dxfId="6878" priority="11879" operator="lessThan">
      <formula>0</formula>
    </cfRule>
  </conditionalFormatting>
  <conditionalFormatting sqref="J790">
    <cfRule type="expression" dxfId="6877" priority="11877">
      <formula>$I790=0</formula>
    </cfRule>
  </conditionalFormatting>
  <conditionalFormatting sqref="N790:P790">
    <cfRule type="expression" dxfId="6876" priority="11871">
      <formula>$I790=0</formula>
    </cfRule>
  </conditionalFormatting>
  <conditionalFormatting sqref="O790:P790">
    <cfRule type="cellIs" dxfId="6875" priority="11869" operator="lessThan">
      <formula>0</formula>
    </cfRule>
    <cfRule type="cellIs" dxfId="6874" priority="11870" operator="lessThan">
      <formula>0</formula>
    </cfRule>
  </conditionalFormatting>
  <conditionalFormatting sqref="R790:T790">
    <cfRule type="expression" dxfId="6873" priority="11868">
      <formula>$I790=0</formula>
    </cfRule>
  </conditionalFormatting>
  <conditionalFormatting sqref="S790:T790">
    <cfRule type="cellIs" dxfId="6872" priority="11866" operator="lessThan">
      <formula>0</formula>
    </cfRule>
    <cfRule type="cellIs" dxfId="6871" priority="11867" operator="lessThan">
      <formula>0</formula>
    </cfRule>
  </conditionalFormatting>
  <conditionalFormatting sqref="C792:E792">
    <cfRule type="expression" dxfId="6870" priority="11862">
      <formula>$I792=0</formula>
    </cfRule>
  </conditionalFormatting>
  <conditionalFormatting sqref="D792:E792">
    <cfRule type="cellIs" dxfId="6869" priority="11860" operator="lessThan">
      <formula>0</formula>
    </cfRule>
    <cfRule type="cellIs" dxfId="6868" priority="11861" operator="lessThan">
      <formula>0</formula>
    </cfRule>
  </conditionalFormatting>
  <conditionalFormatting sqref="G792:H792">
    <cfRule type="cellIs" dxfId="6867" priority="11857" operator="lessThan">
      <formula>0</formula>
    </cfRule>
    <cfRule type="cellIs" dxfId="6866" priority="11858" operator="lessThan">
      <formula>0</formula>
    </cfRule>
  </conditionalFormatting>
  <conditionalFormatting sqref="J792">
    <cfRule type="expression" dxfId="6865" priority="11856">
      <formula>$I792=0</formula>
    </cfRule>
  </conditionalFormatting>
  <conditionalFormatting sqref="N792:P792">
    <cfRule type="expression" dxfId="6864" priority="11850">
      <formula>$I792=0</formula>
    </cfRule>
  </conditionalFormatting>
  <conditionalFormatting sqref="O792:P792">
    <cfRule type="cellIs" dxfId="6863" priority="11848" operator="lessThan">
      <formula>0</formula>
    </cfRule>
    <cfRule type="cellIs" dxfId="6862" priority="11849" operator="lessThan">
      <formula>0</formula>
    </cfRule>
  </conditionalFormatting>
  <conditionalFormatting sqref="R792:T792">
    <cfRule type="expression" dxfId="6861" priority="11847">
      <formula>$I792=0</formula>
    </cfRule>
  </conditionalFormatting>
  <conditionalFormatting sqref="S792:T792">
    <cfRule type="cellIs" dxfId="6860" priority="11845" operator="lessThan">
      <formula>0</formula>
    </cfRule>
    <cfRule type="cellIs" dxfId="6859" priority="11846" operator="lessThan">
      <formula>0</formula>
    </cfRule>
  </conditionalFormatting>
  <conditionalFormatting sqref="C794:E794">
    <cfRule type="expression" dxfId="6858" priority="11841">
      <formula>$I794=0</formula>
    </cfRule>
  </conditionalFormatting>
  <conditionalFormatting sqref="D794:E794">
    <cfRule type="cellIs" dxfId="6857" priority="11839" operator="lessThan">
      <formula>0</formula>
    </cfRule>
    <cfRule type="cellIs" dxfId="6856" priority="11840" operator="lessThan">
      <formula>0</formula>
    </cfRule>
  </conditionalFormatting>
  <conditionalFormatting sqref="G794:H794">
    <cfRule type="cellIs" dxfId="6855" priority="11836" operator="lessThan">
      <formula>0</formula>
    </cfRule>
    <cfRule type="cellIs" dxfId="6854" priority="11837" operator="lessThan">
      <formula>0</formula>
    </cfRule>
  </conditionalFormatting>
  <conditionalFormatting sqref="J794">
    <cfRule type="expression" dxfId="6853" priority="11835">
      <formula>$I794=0</formula>
    </cfRule>
  </conditionalFormatting>
  <conditionalFormatting sqref="N794:P794">
    <cfRule type="expression" dxfId="6852" priority="11829">
      <formula>$I794=0</formula>
    </cfRule>
  </conditionalFormatting>
  <conditionalFormatting sqref="O794:P794">
    <cfRule type="cellIs" dxfId="6851" priority="11827" operator="lessThan">
      <formula>0</formula>
    </cfRule>
    <cfRule type="cellIs" dxfId="6850" priority="11828" operator="lessThan">
      <formula>0</formula>
    </cfRule>
  </conditionalFormatting>
  <conditionalFormatting sqref="R794:T794">
    <cfRule type="expression" dxfId="6849" priority="11826">
      <formula>$I794=0</formula>
    </cfRule>
  </conditionalFormatting>
  <conditionalFormatting sqref="S794:T794">
    <cfRule type="cellIs" dxfId="6848" priority="11824" operator="lessThan">
      <formula>0</formula>
    </cfRule>
    <cfRule type="cellIs" dxfId="6847" priority="11825" operator="lessThan">
      <formula>0</formula>
    </cfRule>
  </conditionalFormatting>
  <conditionalFormatting sqref="C796:E796">
    <cfRule type="expression" dxfId="6846" priority="11820">
      <formula>$I796=0</formula>
    </cfRule>
  </conditionalFormatting>
  <conditionalFormatting sqref="D796:E796">
    <cfRule type="cellIs" dxfId="6845" priority="11818" operator="lessThan">
      <formula>0</formula>
    </cfRule>
    <cfRule type="cellIs" dxfId="6844" priority="11819" operator="lessThan">
      <formula>0</formula>
    </cfRule>
  </conditionalFormatting>
  <conditionalFormatting sqref="G796:H796">
    <cfRule type="cellIs" dxfId="6843" priority="11815" operator="lessThan">
      <formula>0</formula>
    </cfRule>
    <cfRule type="cellIs" dxfId="6842" priority="11816" operator="lessThan">
      <formula>0</formula>
    </cfRule>
  </conditionalFormatting>
  <conditionalFormatting sqref="J796">
    <cfRule type="expression" dxfId="6841" priority="11814">
      <formula>$I796=0</formula>
    </cfRule>
  </conditionalFormatting>
  <conditionalFormatting sqref="N796:P796">
    <cfRule type="expression" dxfId="6840" priority="11808">
      <formula>$I796=0</formula>
    </cfRule>
  </conditionalFormatting>
  <conditionalFormatting sqref="O796:P796">
    <cfRule type="cellIs" dxfId="6839" priority="11806" operator="lessThan">
      <formula>0</formula>
    </cfRule>
    <cfRule type="cellIs" dxfId="6838" priority="11807" operator="lessThan">
      <formula>0</formula>
    </cfRule>
  </conditionalFormatting>
  <conditionalFormatting sqref="R796:T796">
    <cfRule type="expression" dxfId="6837" priority="11805">
      <formula>$I796=0</formula>
    </cfRule>
  </conditionalFormatting>
  <conditionalFormatting sqref="S796:T796">
    <cfRule type="cellIs" dxfId="6836" priority="11803" operator="lessThan">
      <formula>0</formula>
    </cfRule>
    <cfRule type="cellIs" dxfId="6835" priority="11804" operator="lessThan">
      <formula>0</formula>
    </cfRule>
  </conditionalFormatting>
  <conditionalFormatting sqref="C798:E798">
    <cfRule type="expression" dxfId="6834" priority="11799">
      <formula>$I798=0</formula>
    </cfRule>
  </conditionalFormatting>
  <conditionalFormatting sqref="D798:E798">
    <cfRule type="cellIs" dxfId="6833" priority="11797" operator="lessThan">
      <formula>0</formula>
    </cfRule>
    <cfRule type="cellIs" dxfId="6832" priority="11798" operator="lessThan">
      <formula>0</formula>
    </cfRule>
  </conditionalFormatting>
  <conditionalFormatting sqref="G798:H798">
    <cfRule type="cellIs" dxfId="6831" priority="11794" operator="lessThan">
      <formula>0</formula>
    </cfRule>
    <cfRule type="cellIs" dxfId="6830" priority="11795" operator="lessThan">
      <formula>0</formula>
    </cfRule>
  </conditionalFormatting>
  <conditionalFormatting sqref="J798">
    <cfRule type="expression" dxfId="6829" priority="11793">
      <formula>$I798=0</formula>
    </cfRule>
  </conditionalFormatting>
  <conditionalFormatting sqref="N798:P798">
    <cfRule type="expression" dxfId="6828" priority="11787">
      <formula>$I798=0</formula>
    </cfRule>
  </conditionalFormatting>
  <conditionalFormatting sqref="O798:P798">
    <cfRule type="cellIs" dxfId="6827" priority="11785" operator="lessThan">
      <formula>0</formula>
    </cfRule>
    <cfRule type="cellIs" dxfId="6826" priority="11786" operator="lessThan">
      <formula>0</formula>
    </cfRule>
  </conditionalFormatting>
  <conditionalFormatting sqref="R798:T798">
    <cfRule type="expression" dxfId="6825" priority="11784">
      <formula>$I798=0</formula>
    </cfRule>
  </conditionalFormatting>
  <conditionalFormatting sqref="S798:T798">
    <cfRule type="cellIs" dxfId="6824" priority="11782" operator="lessThan">
      <formula>0</formula>
    </cfRule>
    <cfRule type="cellIs" dxfId="6823" priority="11783" operator="lessThan">
      <formula>0</formula>
    </cfRule>
  </conditionalFormatting>
  <conditionalFormatting sqref="C800:E800">
    <cfRule type="expression" dxfId="6822" priority="11778">
      <formula>$I800=0</formula>
    </cfRule>
  </conditionalFormatting>
  <conditionalFormatting sqref="D800:E800">
    <cfRule type="cellIs" dxfId="6821" priority="11776" operator="lessThan">
      <formula>0</formula>
    </cfRule>
    <cfRule type="cellIs" dxfId="6820" priority="11777" operator="lessThan">
      <formula>0</formula>
    </cfRule>
  </conditionalFormatting>
  <conditionalFormatting sqref="G800:H800">
    <cfRule type="cellIs" dxfId="6819" priority="11773" operator="lessThan">
      <formula>0</formula>
    </cfRule>
    <cfRule type="cellIs" dxfId="6818" priority="11774" operator="lessThan">
      <formula>0</formula>
    </cfRule>
  </conditionalFormatting>
  <conditionalFormatting sqref="J800">
    <cfRule type="expression" dxfId="6817" priority="11772">
      <formula>$I800=0</formula>
    </cfRule>
  </conditionalFormatting>
  <conditionalFormatting sqref="N800:P800">
    <cfRule type="expression" dxfId="6816" priority="11766">
      <formula>$I800=0</formula>
    </cfRule>
  </conditionalFormatting>
  <conditionalFormatting sqref="O800:P800">
    <cfRule type="cellIs" dxfId="6815" priority="11764" operator="lessThan">
      <formula>0</formula>
    </cfRule>
    <cfRule type="cellIs" dxfId="6814" priority="11765" operator="lessThan">
      <formula>0</formula>
    </cfRule>
  </conditionalFormatting>
  <conditionalFormatting sqref="R800:T800">
    <cfRule type="expression" dxfId="6813" priority="11763">
      <formula>$I800=0</formula>
    </cfRule>
  </conditionalFormatting>
  <conditionalFormatting sqref="S800:T800">
    <cfRule type="cellIs" dxfId="6812" priority="11761" operator="lessThan">
      <formula>0</formula>
    </cfRule>
    <cfRule type="cellIs" dxfId="6811" priority="11762" operator="lessThan">
      <formula>0</formula>
    </cfRule>
  </conditionalFormatting>
  <conditionalFormatting sqref="C802:E802">
    <cfRule type="expression" dxfId="6810" priority="11757">
      <formula>$I802=0</formula>
    </cfRule>
  </conditionalFormatting>
  <conditionalFormatting sqref="D802:E802">
    <cfRule type="cellIs" dxfId="6809" priority="11755" operator="lessThan">
      <formula>0</formula>
    </cfRule>
    <cfRule type="cellIs" dxfId="6808" priority="11756" operator="lessThan">
      <formula>0</formula>
    </cfRule>
  </conditionalFormatting>
  <conditionalFormatting sqref="G802:H802">
    <cfRule type="cellIs" dxfId="6807" priority="11752" operator="lessThan">
      <formula>0</formula>
    </cfRule>
    <cfRule type="cellIs" dxfId="6806" priority="11753" operator="lessThan">
      <formula>0</formula>
    </cfRule>
  </conditionalFormatting>
  <conditionalFormatting sqref="J802">
    <cfRule type="expression" dxfId="6805" priority="11751">
      <formula>$I802=0</formula>
    </cfRule>
  </conditionalFormatting>
  <conditionalFormatting sqref="N802:P802">
    <cfRule type="expression" dxfId="6804" priority="11745">
      <formula>$I802=0</formula>
    </cfRule>
  </conditionalFormatting>
  <conditionalFormatting sqref="O802:P802">
    <cfRule type="cellIs" dxfId="6803" priority="11743" operator="lessThan">
      <formula>0</formula>
    </cfRule>
    <cfRule type="cellIs" dxfId="6802" priority="11744" operator="lessThan">
      <formula>0</formula>
    </cfRule>
  </conditionalFormatting>
  <conditionalFormatting sqref="R802:T802">
    <cfRule type="expression" dxfId="6801" priority="11742">
      <formula>$I802=0</formula>
    </cfRule>
  </conditionalFormatting>
  <conditionalFormatting sqref="S802:T802">
    <cfRule type="cellIs" dxfId="6800" priority="11740" operator="lessThan">
      <formula>0</formula>
    </cfRule>
    <cfRule type="cellIs" dxfId="6799" priority="11741" operator="lessThan">
      <formula>0</formula>
    </cfRule>
  </conditionalFormatting>
  <conditionalFormatting sqref="C804:E804">
    <cfRule type="expression" dxfId="6798" priority="11736">
      <formula>$I804=0</formula>
    </cfRule>
  </conditionalFormatting>
  <conditionalFormatting sqref="D804:E804">
    <cfRule type="cellIs" dxfId="6797" priority="11734" operator="lessThan">
      <formula>0</formula>
    </cfRule>
    <cfRule type="cellIs" dxfId="6796" priority="11735" operator="lessThan">
      <formula>0</formula>
    </cfRule>
  </conditionalFormatting>
  <conditionalFormatting sqref="G804:H804">
    <cfRule type="cellIs" dxfId="6795" priority="11731" operator="lessThan">
      <formula>0</formula>
    </cfRule>
    <cfRule type="cellIs" dxfId="6794" priority="11732" operator="lessThan">
      <formula>0</formula>
    </cfRule>
  </conditionalFormatting>
  <conditionalFormatting sqref="J804">
    <cfRule type="expression" dxfId="6793" priority="11730">
      <formula>$I804=0</formula>
    </cfRule>
  </conditionalFormatting>
  <conditionalFormatting sqref="N804:P804">
    <cfRule type="expression" dxfId="6792" priority="11724">
      <formula>$I804=0</formula>
    </cfRule>
  </conditionalFormatting>
  <conditionalFormatting sqref="O804:P804">
    <cfRule type="cellIs" dxfId="6791" priority="11722" operator="lessThan">
      <formula>0</formula>
    </cfRule>
    <cfRule type="cellIs" dxfId="6790" priority="11723" operator="lessThan">
      <formula>0</formula>
    </cfRule>
  </conditionalFormatting>
  <conditionalFormatting sqref="R804:T804">
    <cfRule type="expression" dxfId="6789" priority="11721">
      <formula>$I804=0</formula>
    </cfRule>
  </conditionalFormatting>
  <conditionalFormatting sqref="S804:T804">
    <cfRule type="cellIs" dxfId="6788" priority="11719" operator="lessThan">
      <formula>0</formula>
    </cfRule>
    <cfRule type="cellIs" dxfId="6787" priority="11720" operator="lessThan">
      <formula>0</formula>
    </cfRule>
  </conditionalFormatting>
  <conditionalFormatting sqref="C806:E806">
    <cfRule type="expression" dxfId="6786" priority="11715">
      <formula>$I806=0</formula>
    </cfRule>
  </conditionalFormatting>
  <conditionalFormatting sqref="D806:E806">
    <cfRule type="cellIs" dxfId="6785" priority="11713" operator="lessThan">
      <formula>0</formula>
    </cfRule>
    <cfRule type="cellIs" dxfId="6784" priority="11714" operator="lessThan">
      <formula>0</formula>
    </cfRule>
  </conditionalFormatting>
  <conditionalFormatting sqref="G806:H806">
    <cfRule type="cellIs" dxfId="6783" priority="11710" operator="lessThan">
      <formula>0</formula>
    </cfRule>
    <cfRule type="cellIs" dxfId="6782" priority="11711" operator="lessThan">
      <formula>0</formula>
    </cfRule>
  </conditionalFormatting>
  <conditionalFormatting sqref="J806">
    <cfRule type="expression" dxfId="6781" priority="11709">
      <formula>$I806=0</formula>
    </cfRule>
  </conditionalFormatting>
  <conditionalFormatting sqref="N806:P806">
    <cfRule type="expression" dxfId="6780" priority="11703">
      <formula>$I806=0</formula>
    </cfRule>
  </conditionalFormatting>
  <conditionalFormatting sqref="O806:P806">
    <cfRule type="cellIs" dxfId="6779" priority="11701" operator="lessThan">
      <formula>0</formula>
    </cfRule>
    <cfRule type="cellIs" dxfId="6778" priority="11702" operator="lessThan">
      <formula>0</formula>
    </cfRule>
  </conditionalFormatting>
  <conditionalFormatting sqref="R806:T806">
    <cfRule type="expression" dxfId="6777" priority="11700">
      <formula>$I806=0</formula>
    </cfRule>
  </conditionalFormatting>
  <conditionalFormatting sqref="S806:T806">
    <cfRule type="cellIs" dxfId="6776" priority="11698" operator="lessThan">
      <formula>0</formula>
    </cfRule>
    <cfRule type="cellIs" dxfId="6775" priority="11699" operator="lessThan">
      <formula>0</formula>
    </cfRule>
  </conditionalFormatting>
  <conditionalFormatting sqref="C808:E808">
    <cfRule type="expression" dxfId="6774" priority="11694">
      <formula>$I808=0</formula>
    </cfRule>
  </conditionalFormatting>
  <conditionalFormatting sqref="D808:E808">
    <cfRule type="cellIs" dxfId="6773" priority="11692" operator="lessThan">
      <formula>0</formula>
    </cfRule>
    <cfRule type="cellIs" dxfId="6772" priority="11693" operator="lessThan">
      <formula>0</formula>
    </cfRule>
  </conditionalFormatting>
  <conditionalFormatting sqref="G808:H808">
    <cfRule type="cellIs" dxfId="6771" priority="11689" operator="lessThan">
      <formula>0</formula>
    </cfRule>
    <cfRule type="cellIs" dxfId="6770" priority="11690" operator="lessThan">
      <formula>0</formula>
    </cfRule>
  </conditionalFormatting>
  <conditionalFormatting sqref="J808">
    <cfRule type="expression" dxfId="6769" priority="11688">
      <formula>$I808=0</formula>
    </cfRule>
  </conditionalFormatting>
  <conditionalFormatting sqref="N808:P808">
    <cfRule type="expression" dxfId="6768" priority="11682">
      <formula>$I808=0</formula>
    </cfRule>
  </conditionalFormatting>
  <conditionalFormatting sqref="O808:P808">
    <cfRule type="cellIs" dxfId="6767" priority="11680" operator="lessThan">
      <formula>0</formula>
    </cfRule>
    <cfRule type="cellIs" dxfId="6766" priority="11681" operator="lessThan">
      <formula>0</formula>
    </cfRule>
  </conditionalFormatting>
  <conditionalFormatting sqref="R808:T808">
    <cfRule type="expression" dxfId="6765" priority="11679">
      <formula>$I808=0</formula>
    </cfRule>
  </conditionalFormatting>
  <conditionalFormatting sqref="S808:T808">
    <cfRule type="cellIs" dxfId="6764" priority="11677" operator="lessThan">
      <formula>0</formula>
    </cfRule>
    <cfRule type="cellIs" dxfId="6763" priority="11678" operator="lessThan">
      <formula>0</formula>
    </cfRule>
  </conditionalFormatting>
  <conditionalFormatting sqref="C810:E810">
    <cfRule type="expression" dxfId="6762" priority="11673">
      <formula>$I810=0</formula>
    </cfRule>
  </conditionalFormatting>
  <conditionalFormatting sqref="D810:E810">
    <cfRule type="cellIs" dxfId="6761" priority="11671" operator="lessThan">
      <formula>0</formula>
    </cfRule>
    <cfRule type="cellIs" dxfId="6760" priority="11672" operator="lessThan">
      <formula>0</formula>
    </cfRule>
  </conditionalFormatting>
  <conditionalFormatting sqref="G810:H810">
    <cfRule type="cellIs" dxfId="6759" priority="11668" operator="lessThan">
      <formula>0</formula>
    </cfRule>
    <cfRule type="cellIs" dxfId="6758" priority="11669" operator="lessThan">
      <formula>0</formula>
    </cfRule>
  </conditionalFormatting>
  <conditionalFormatting sqref="J810">
    <cfRule type="expression" dxfId="6757" priority="11667">
      <formula>$I810=0</formula>
    </cfRule>
  </conditionalFormatting>
  <conditionalFormatting sqref="N810:P810">
    <cfRule type="expression" dxfId="6756" priority="11661">
      <formula>$I810=0</formula>
    </cfRule>
  </conditionalFormatting>
  <conditionalFormatting sqref="O810:P810">
    <cfRule type="cellIs" dxfId="6755" priority="11659" operator="lessThan">
      <formula>0</formula>
    </cfRule>
    <cfRule type="cellIs" dxfId="6754" priority="11660" operator="lessThan">
      <formula>0</formula>
    </cfRule>
  </conditionalFormatting>
  <conditionalFormatting sqref="R810:T810">
    <cfRule type="expression" dxfId="6753" priority="11658">
      <formula>$I810=0</formula>
    </cfRule>
  </conditionalFormatting>
  <conditionalFormatting sqref="S810:T810">
    <cfRule type="cellIs" dxfId="6752" priority="11656" operator="lessThan">
      <formula>0</formula>
    </cfRule>
    <cfRule type="cellIs" dxfId="6751" priority="11657" operator="lessThan">
      <formula>0</formula>
    </cfRule>
  </conditionalFormatting>
  <conditionalFormatting sqref="C812:E812">
    <cfRule type="expression" dxfId="6750" priority="11652">
      <formula>$I812=0</formula>
    </cfRule>
  </conditionalFormatting>
  <conditionalFormatting sqref="D812:E812">
    <cfRule type="cellIs" dxfId="6749" priority="11650" operator="lessThan">
      <formula>0</formula>
    </cfRule>
    <cfRule type="cellIs" dxfId="6748" priority="11651" operator="lessThan">
      <formula>0</formula>
    </cfRule>
  </conditionalFormatting>
  <conditionalFormatting sqref="G812:H812">
    <cfRule type="cellIs" dxfId="6747" priority="11647" operator="lessThan">
      <formula>0</formula>
    </cfRule>
    <cfRule type="cellIs" dxfId="6746" priority="11648" operator="lessThan">
      <formula>0</formula>
    </cfRule>
  </conditionalFormatting>
  <conditionalFormatting sqref="J812">
    <cfRule type="expression" dxfId="6745" priority="11646">
      <formula>$I812=0</formula>
    </cfRule>
  </conditionalFormatting>
  <conditionalFormatting sqref="N812:P812">
    <cfRule type="expression" dxfId="6744" priority="11640">
      <formula>$I812=0</formula>
    </cfRule>
  </conditionalFormatting>
  <conditionalFormatting sqref="O812:P812">
    <cfRule type="cellIs" dxfId="6743" priority="11638" operator="lessThan">
      <formula>0</formula>
    </cfRule>
    <cfRule type="cellIs" dxfId="6742" priority="11639" operator="lessThan">
      <formula>0</formula>
    </cfRule>
  </conditionalFormatting>
  <conditionalFormatting sqref="R812:T812">
    <cfRule type="expression" dxfId="6741" priority="11637">
      <formula>$I812=0</formula>
    </cfRule>
  </conditionalFormatting>
  <conditionalFormatting sqref="S812:T812">
    <cfRule type="cellIs" dxfId="6740" priority="11635" operator="lessThan">
      <formula>0</formula>
    </cfRule>
    <cfRule type="cellIs" dxfId="6739" priority="11636" operator="lessThan">
      <formula>0</formula>
    </cfRule>
  </conditionalFormatting>
  <conditionalFormatting sqref="C814:E814">
    <cfRule type="expression" dxfId="6738" priority="11631">
      <formula>$I814=0</formula>
    </cfRule>
  </conditionalFormatting>
  <conditionalFormatting sqref="D814:E814">
    <cfRule type="cellIs" dxfId="6737" priority="11629" operator="lessThan">
      <formula>0</formula>
    </cfRule>
    <cfRule type="cellIs" dxfId="6736" priority="11630" operator="lessThan">
      <formula>0</formula>
    </cfRule>
  </conditionalFormatting>
  <conditionalFormatting sqref="G814:H814">
    <cfRule type="cellIs" dxfId="6735" priority="11626" operator="lessThan">
      <formula>0</formula>
    </cfRule>
    <cfRule type="cellIs" dxfId="6734" priority="11627" operator="lessThan">
      <formula>0</formula>
    </cfRule>
  </conditionalFormatting>
  <conditionalFormatting sqref="J814">
    <cfRule type="expression" dxfId="6733" priority="11625">
      <formula>$I814=0</formula>
    </cfRule>
  </conditionalFormatting>
  <conditionalFormatting sqref="N814:P814">
    <cfRule type="expression" dxfId="6732" priority="11619">
      <formula>$I814=0</formula>
    </cfRule>
  </conditionalFormatting>
  <conditionalFormatting sqref="O814:P814">
    <cfRule type="cellIs" dxfId="6731" priority="11617" operator="lessThan">
      <formula>0</formula>
    </cfRule>
    <cfRule type="cellIs" dxfId="6730" priority="11618" operator="lessThan">
      <formula>0</formula>
    </cfRule>
  </conditionalFormatting>
  <conditionalFormatting sqref="R814:T814">
    <cfRule type="expression" dxfId="6729" priority="11616">
      <formula>$I814=0</formula>
    </cfRule>
  </conditionalFormatting>
  <conditionalFormatting sqref="S814:T814">
    <cfRule type="cellIs" dxfId="6728" priority="11614" operator="lessThan">
      <formula>0</formula>
    </cfRule>
    <cfRule type="cellIs" dxfId="6727" priority="11615" operator="lessThan">
      <formula>0</formula>
    </cfRule>
  </conditionalFormatting>
  <conditionalFormatting sqref="C816:E816">
    <cfRule type="expression" dxfId="6726" priority="11610">
      <formula>$I816=0</formula>
    </cfRule>
  </conditionalFormatting>
  <conditionalFormatting sqref="D816:E816">
    <cfRule type="cellIs" dxfId="6725" priority="11608" operator="lessThan">
      <formula>0</formula>
    </cfRule>
    <cfRule type="cellIs" dxfId="6724" priority="11609" operator="lessThan">
      <formula>0</formula>
    </cfRule>
  </conditionalFormatting>
  <conditionalFormatting sqref="G816:H816">
    <cfRule type="cellIs" dxfId="6723" priority="11605" operator="lessThan">
      <formula>0</formula>
    </cfRule>
    <cfRule type="cellIs" dxfId="6722" priority="11606" operator="lessThan">
      <formula>0</formula>
    </cfRule>
  </conditionalFormatting>
  <conditionalFormatting sqref="J816">
    <cfRule type="expression" dxfId="6721" priority="11604">
      <formula>$I816=0</formula>
    </cfRule>
  </conditionalFormatting>
  <conditionalFormatting sqref="N816:P816">
    <cfRule type="expression" dxfId="6720" priority="11598">
      <formula>$I816=0</formula>
    </cfRule>
  </conditionalFormatting>
  <conditionalFormatting sqref="O816:P816">
    <cfRule type="cellIs" dxfId="6719" priority="11596" operator="lessThan">
      <formula>0</formula>
    </cfRule>
    <cfRule type="cellIs" dxfId="6718" priority="11597" operator="lessThan">
      <formula>0</formula>
    </cfRule>
  </conditionalFormatting>
  <conditionalFormatting sqref="R816:T816">
    <cfRule type="expression" dxfId="6717" priority="11595">
      <formula>$I816=0</formula>
    </cfRule>
  </conditionalFormatting>
  <conditionalFormatting sqref="S816:T816">
    <cfRule type="cellIs" dxfId="6716" priority="11593" operator="lessThan">
      <formula>0</formula>
    </cfRule>
    <cfRule type="cellIs" dxfId="6715" priority="11594" operator="lessThan">
      <formula>0</formula>
    </cfRule>
  </conditionalFormatting>
  <conditionalFormatting sqref="C818:E818">
    <cfRule type="expression" dxfId="6714" priority="11589">
      <formula>$I818=0</formula>
    </cfRule>
  </conditionalFormatting>
  <conditionalFormatting sqref="D818:E818">
    <cfRule type="cellIs" dxfId="6713" priority="11587" operator="lessThan">
      <formula>0</formula>
    </cfRule>
    <cfRule type="cellIs" dxfId="6712" priority="11588" operator="lessThan">
      <formula>0</formula>
    </cfRule>
  </conditionalFormatting>
  <conditionalFormatting sqref="G818:H818">
    <cfRule type="cellIs" dxfId="6711" priority="11584" operator="lessThan">
      <formula>0</formula>
    </cfRule>
    <cfRule type="cellIs" dxfId="6710" priority="11585" operator="lessThan">
      <formula>0</formula>
    </cfRule>
  </conditionalFormatting>
  <conditionalFormatting sqref="J818">
    <cfRule type="expression" dxfId="6709" priority="11583">
      <formula>$I818=0</formula>
    </cfRule>
  </conditionalFormatting>
  <conditionalFormatting sqref="N818:P818">
    <cfRule type="expression" dxfId="6708" priority="11577">
      <formula>$I818=0</formula>
    </cfRule>
  </conditionalFormatting>
  <conditionalFormatting sqref="O818:P818">
    <cfRule type="cellIs" dxfId="6707" priority="11575" operator="lessThan">
      <formula>0</formula>
    </cfRule>
    <cfRule type="cellIs" dxfId="6706" priority="11576" operator="lessThan">
      <formula>0</formula>
    </cfRule>
  </conditionalFormatting>
  <conditionalFormatting sqref="R818:T818">
    <cfRule type="expression" dxfId="6705" priority="11574">
      <formula>$I818=0</formula>
    </cfRule>
  </conditionalFormatting>
  <conditionalFormatting sqref="S818:T818">
    <cfRule type="cellIs" dxfId="6704" priority="11572" operator="lessThan">
      <formula>0</formula>
    </cfRule>
    <cfRule type="cellIs" dxfId="6703" priority="11573" operator="lessThan">
      <formula>0</formula>
    </cfRule>
  </conditionalFormatting>
  <conditionalFormatting sqref="C820:E820">
    <cfRule type="expression" dxfId="6702" priority="11568">
      <formula>$I820=0</formula>
    </cfRule>
  </conditionalFormatting>
  <conditionalFormatting sqref="D820:E820">
    <cfRule type="cellIs" dxfId="6701" priority="11566" operator="lessThan">
      <formula>0</formula>
    </cfRule>
    <cfRule type="cellIs" dxfId="6700" priority="11567" operator="lessThan">
      <formula>0</formula>
    </cfRule>
  </conditionalFormatting>
  <conditionalFormatting sqref="G820:H820">
    <cfRule type="cellIs" dxfId="6699" priority="11563" operator="lessThan">
      <formula>0</formula>
    </cfRule>
    <cfRule type="cellIs" dxfId="6698" priority="11564" operator="lessThan">
      <formula>0</formula>
    </cfRule>
  </conditionalFormatting>
  <conditionalFormatting sqref="J820">
    <cfRule type="expression" dxfId="6697" priority="11562">
      <formula>$I820=0</formula>
    </cfRule>
  </conditionalFormatting>
  <conditionalFormatting sqref="N820:P820">
    <cfRule type="expression" dxfId="6696" priority="11556">
      <formula>$I820=0</formula>
    </cfRule>
  </conditionalFormatting>
  <conditionalFormatting sqref="O820:P820">
    <cfRule type="cellIs" dxfId="6695" priority="11554" operator="lessThan">
      <formula>0</formula>
    </cfRule>
    <cfRule type="cellIs" dxfId="6694" priority="11555" operator="lessThan">
      <formula>0</formula>
    </cfRule>
  </conditionalFormatting>
  <conditionalFormatting sqref="R820:T820">
    <cfRule type="expression" dxfId="6693" priority="11553">
      <formula>$I820=0</formula>
    </cfRule>
  </conditionalFormatting>
  <conditionalFormatting sqref="S820:T820">
    <cfRule type="cellIs" dxfId="6692" priority="11551" operator="lessThan">
      <formula>0</formula>
    </cfRule>
    <cfRule type="cellIs" dxfId="6691" priority="11552" operator="lessThan">
      <formula>0</formula>
    </cfRule>
  </conditionalFormatting>
  <conditionalFormatting sqref="C822:E822">
    <cfRule type="expression" dxfId="6690" priority="11547">
      <formula>$I822=0</formula>
    </cfRule>
  </conditionalFormatting>
  <conditionalFormatting sqref="D822:E822">
    <cfRule type="cellIs" dxfId="6689" priority="11545" operator="lessThan">
      <formula>0</formula>
    </cfRule>
    <cfRule type="cellIs" dxfId="6688" priority="11546" operator="lessThan">
      <formula>0</formula>
    </cfRule>
  </conditionalFormatting>
  <conditionalFormatting sqref="G822:H822">
    <cfRule type="cellIs" dxfId="6687" priority="11542" operator="lessThan">
      <formula>0</formula>
    </cfRule>
    <cfRule type="cellIs" dxfId="6686" priority="11543" operator="lessThan">
      <formula>0</formula>
    </cfRule>
  </conditionalFormatting>
  <conditionalFormatting sqref="J822">
    <cfRule type="expression" dxfId="6685" priority="11541">
      <formula>$I822=0</formula>
    </cfRule>
  </conditionalFormatting>
  <conditionalFormatting sqref="N822:P822">
    <cfRule type="expression" dxfId="6684" priority="11535">
      <formula>$I822=0</formula>
    </cfRule>
  </conditionalFormatting>
  <conditionalFormatting sqref="O822:P822">
    <cfRule type="cellIs" dxfId="6683" priority="11533" operator="lessThan">
      <formula>0</formula>
    </cfRule>
    <cfRule type="cellIs" dxfId="6682" priority="11534" operator="lessThan">
      <formula>0</formula>
    </cfRule>
  </conditionalFormatting>
  <conditionalFormatting sqref="R822:T822">
    <cfRule type="expression" dxfId="6681" priority="11532">
      <formula>$I822=0</formula>
    </cfRule>
  </conditionalFormatting>
  <conditionalFormatting sqref="S822:T822">
    <cfRule type="cellIs" dxfId="6680" priority="11530" operator="lessThan">
      <formula>0</formula>
    </cfRule>
    <cfRule type="cellIs" dxfId="6679" priority="11531" operator="lessThan">
      <formula>0</formula>
    </cfRule>
  </conditionalFormatting>
  <conditionalFormatting sqref="C824:E824">
    <cfRule type="expression" dxfId="6678" priority="11526">
      <formula>$I824=0</formula>
    </cfRule>
  </conditionalFormatting>
  <conditionalFormatting sqref="D824:E824">
    <cfRule type="cellIs" dxfId="6677" priority="11524" operator="lessThan">
      <formula>0</formula>
    </cfRule>
    <cfRule type="cellIs" dxfId="6676" priority="11525" operator="lessThan">
      <formula>0</formula>
    </cfRule>
  </conditionalFormatting>
  <conditionalFormatting sqref="G824:H824">
    <cfRule type="cellIs" dxfId="6675" priority="11521" operator="lessThan">
      <formula>0</formula>
    </cfRule>
    <cfRule type="cellIs" dxfId="6674" priority="11522" operator="lessThan">
      <formula>0</formula>
    </cfRule>
  </conditionalFormatting>
  <conditionalFormatting sqref="J824">
    <cfRule type="expression" dxfId="6673" priority="11520">
      <formula>$I824=0</formula>
    </cfRule>
  </conditionalFormatting>
  <conditionalFormatting sqref="N824:P824">
    <cfRule type="expression" dxfId="6672" priority="11514">
      <formula>$I824=0</formula>
    </cfRule>
  </conditionalFormatting>
  <conditionalFormatting sqref="O824:P824">
    <cfRule type="cellIs" dxfId="6671" priority="11512" operator="lessThan">
      <formula>0</formula>
    </cfRule>
    <cfRule type="cellIs" dxfId="6670" priority="11513" operator="lessThan">
      <formula>0</formula>
    </cfRule>
  </conditionalFormatting>
  <conditionalFormatting sqref="R824:T824">
    <cfRule type="expression" dxfId="6669" priority="11511">
      <formula>$I824=0</formula>
    </cfRule>
  </conditionalFormatting>
  <conditionalFormatting sqref="S824:T824">
    <cfRule type="cellIs" dxfId="6668" priority="11509" operator="lessThan">
      <formula>0</formula>
    </cfRule>
    <cfRule type="cellIs" dxfId="6667" priority="11510" operator="lessThan">
      <formula>0</formula>
    </cfRule>
  </conditionalFormatting>
  <conditionalFormatting sqref="C826:E826">
    <cfRule type="expression" dxfId="6666" priority="11505">
      <formula>$I826=0</formula>
    </cfRule>
  </conditionalFormatting>
  <conditionalFormatting sqref="D826:E826">
    <cfRule type="cellIs" dxfId="6665" priority="11503" operator="lessThan">
      <formula>0</formula>
    </cfRule>
    <cfRule type="cellIs" dxfId="6664" priority="11504" operator="lessThan">
      <formula>0</formula>
    </cfRule>
  </conditionalFormatting>
  <conditionalFormatting sqref="G826:H826">
    <cfRule type="cellIs" dxfId="6663" priority="11500" operator="lessThan">
      <formula>0</formula>
    </cfRule>
    <cfRule type="cellIs" dxfId="6662" priority="11501" operator="lessThan">
      <formula>0</formula>
    </cfRule>
  </conditionalFormatting>
  <conditionalFormatting sqref="J826">
    <cfRule type="expression" dxfId="6661" priority="11499">
      <formula>$I826=0</formula>
    </cfRule>
  </conditionalFormatting>
  <conditionalFormatting sqref="N826:P826">
    <cfRule type="expression" dxfId="6660" priority="11493">
      <formula>$I826=0</formula>
    </cfRule>
  </conditionalFormatting>
  <conditionalFormatting sqref="O826:P826">
    <cfRule type="cellIs" dxfId="6659" priority="11491" operator="lessThan">
      <formula>0</formula>
    </cfRule>
    <cfRule type="cellIs" dxfId="6658" priority="11492" operator="lessThan">
      <formula>0</formula>
    </cfRule>
  </conditionalFormatting>
  <conditionalFormatting sqref="R826:T826">
    <cfRule type="expression" dxfId="6657" priority="11490">
      <formula>$I826=0</formula>
    </cfRule>
  </conditionalFormatting>
  <conditionalFormatting sqref="S826:T826">
    <cfRule type="cellIs" dxfId="6656" priority="11488" operator="lessThan">
      <formula>0</formula>
    </cfRule>
    <cfRule type="cellIs" dxfId="6655" priority="11489" operator="lessThan">
      <formula>0</formula>
    </cfRule>
  </conditionalFormatting>
  <conditionalFormatting sqref="C828:E828">
    <cfRule type="expression" dxfId="6654" priority="11484">
      <formula>$I828=0</formula>
    </cfRule>
  </conditionalFormatting>
  <conditionalFormatting sqref="D828:E828">
    <cfRule type="cellIs" dxfId="6653" priority="11482" operator="lessThan">
      <formula>0</formula>
    </cfRule>
    <cfRule type="cellIs" dxfId="6652" priority="11483" operator="lessThan">
      <formula>0</formula>
    </cfRule>
  </conditionalFormatting>
  <conditionalFormatting sqref="G828:H828">
    <cfRule type="cellIs" dxfId="6651" priority="11479" operator="lessThan">
      <formula>0</formula>
    </cfRule>
    <cfRule type="cellIs" dxfId="6650" priority="11480" operator="lessThan">
      <formula>0</formula>
    </cfRule>
  </conditionalFormatting>
  <conditionalFormatting sqref="J828">
    <cfRule type="expression" dxfId="6649" priority="11478">
      <formula>$I828=0</formula>
    </cfRule>
  </conditionalFormatting>
  <conditionalFormatting sqref="N828:P828">
    <cfRule type="expression" dxfId="6648" priority="11472">
      <formula>$I828=0</formula>
    </cfRule>
  </conditionalFormatting>
  <conditionalFormatting sqref="O828:P828">
    <cfRule type="cellIs" dxfId="6647" priority="11470" operator="lessThan">
      <formula>0</formula>
    </cfRule>
    <cfRule type="cellIs" dxfId="6646" priority="11471" operator="lessThan">
      <formula>0</formula>
    </cfRule>
  </conditionalFormatting>
  <conditionalFormatting sqref="R828:T828">
    <cfRule type="expression" dxfId="6645" priority="11469">
      <formula>$I828=0</formula>
    </cfRule>
  </conditionalFormatting>
  <conditionalFormatting sqref="S828:T828">
    <cfRule type="cellIs" dxfId="6644" priority="11467" operator="lessThan">
      <formula>0</formula>
    </cfRule>
    <cfRule type="cellIs" dxfId="6643" priority="11468" operator="lessThan">
      <formula>0</formula>
    </cfRule>
  </conditionalFormatting>
  <conditionalFormatting sqref="C830:E830">
    <cfRule type="expression" dxfId="6642" priority="11463">
      <formula>$I830=0</formula>
    </cfRule>
  </conditionalFormatting>
  <conditionalFormatting sqref="D830:E830">
    <cfRule type="cellIs" dxfId="6641" priority="11461" operator="lessThan">
      <formula>0</formula>
    </cfRule>
    <cfRule type="cellIs" dxfId="6640" priority="11462" operator="lessThan">
      <formula>0</formula>
    </cfRule>
  </conditionalFormatting>
  <conditionalFormatting sqref="G830:H830">
    <cfRule type="cellIs" dxfId="6639" priority="11458" operator="lessThan">
      <formula>0</formula>
    </cfRule>
    <cfRule type="cellIs" dxfId="6638" priority="11459" operator="lessThan">
      <formula>0</formula>
    </cfRule>
  </conditionalFormatting>
  <conditionalFormatting sqref="J830">
    <cfRule type="expression" dxfId="6637" priority="11457">
      <formula>$I830=0</formula>
    </cfRule>
  </conditionalFormatting>
  <conditionalFormatting sqref="N830:P830">
    <cfRule type="expression" dxfId="6636" priority="11451">
      <formula>$I830=0</formula>
    </cfRule>
  </conditionalFormatting>
  <conditionalFormatting sqref="O830:P830">
    <cfRule type="cellIs" dxfId="6635" priority="11449" operator="lessThan">
      <formula>0</formula>
    </cfRule>
    <cfRule type="cellIs" dxfId="6634" priority="11450" operator="lessThan">
      <formula>0</formula>
    </cfRule>
  </conditionalFormatting>
  <conditionalFormatting sqref="R830:T830">
    <cfRule type="expression" dxfId="6633" priority="11448">
      <formula>$I830=0</formula>
    </cfRule>
  </conditionalFormatting>
  <conditionalFormatting sqref="S830:T830">
    <cfRule type="cellIs" dxfId="6632" priority="11446" operator="lessThan">
      <formula>0</formula>
    </cfRule>
    <cfRule type="cellIs" dxfId="6631" priority="11447" operator="lessThan">
      <formula>0</formula>
    </cfRule>
  </conditionalFormatting>
  <conditionalFormatting sqref="C832:E832">
    <cfRule type="expression" dxfId="6630" priority="11442">
      <formula>$I832=0</formula>
    </cfRule>
  </conditionalFormatting>
  <conditionalFormatting sqref="D832:E832">
    <cfRule type="cellIs" dxfId="6629" priority="11440" operator="lessThan">
      <formula>0</formula>
    </cfRule>
    <cfRule type="cellIs" dxfId="6628" priority="11441" operator="lessThan">
      <formula>0</formula>
    </cfRule>
  </conditionalFormatting>
  <conditionalFormatting sqref="G832:H832">
    <cfRule type="cellIs" dxfId="6627" priority="11437" operator="lessThan">
      <formula>0</formula>
    </cfRule>
    <cfRule type="cellIs" dxfId="6626" priority="11438" operator="lessThan">
      <formula>0</formula>
    </cfRule>
  </conditionalFormatting>
  <conditionalFormatting sqref="J832">
    <cfRule type="expression" dxfId="6625" priority="11436">
      <formula>$I832=0</formula>
    </cfRule>
  </conditionalFormatting>
  <conditionalFormatting sqref="N832:P832">
    <cfRule type="expression" dxfId="6624" priority="11430">
      <formula>$I832=0</formula>
    </cfRule>
  </conditionalFormatting>
  <conditionalFormatting sqref="O832:P832">
    <cfRule type="cellIs" dxfId="6623" priority="11428" operator="lessThan">
      <formula>0</formula>
    </cfRule>
    <cfRule type="cellIs" dxfId="6622" priority="11429" operator="lessThan">
      <formula>0</formula>
    </cfRule>
  </conditionalFormatting>
  <conditionalFormatting sqref="R832:T832">
    <cfRule type="expression" dxfId="6621" priority="11427">
      <formula>$I832=0</formula>
    </cfRule>
  </conditionalFormatting>
  <conditionalFormatting sqref="S832:T832">
    <cfRule type="cellIs" dxfId="6620" priority="11425" operator="lessThan">
      <formula>0</formula>
    </cfRule>
    <cfRule type="cellIs" dxfId="6619" priority="11426" operator="lessThan">
      <formula>0</formula>
    </cfRule>
  </conditionalFormatting>
  <conditionalFormatting sqref="C834:E834">
    <cfRule type="expression" dxfId="6618" priority="11421">
      <formula>$I834=0</formula>
    </cfRule>
  </conditionalFormatting>
  <conditionalFormatting sqref="D834:E834">
    <cfRule type="cellIs" dxfId="6617" priority="11419" operator="lessThan">
      <formula>0</formula>
    </cfRule>
    <cfRule type="cellIs" dxfId="6616" priority="11420" operator="lessThan">
      <formula>0</formula>
    </cfRule>
  </conditionalFormatting>
  <conditionalFormatting sqref="G834:H834">
    <cfRule type="cellIs" dxfId="6615" priority="11416" operator="lessThan">
      <formula>0</formula>
    </cfRule>
    <cfRule type="cellIs" dxfId="6614" priority="11417" operator="lessThan">
      <formula>0</formula>
    </cfRule>
  </conditionalFormatting>
  <conditionalFormatting sqref="J834">
    <cfRule type="expression" dxfId="6613" priority="11415">
      <formula>$I834=0</formula>
    </cfRule>
  </conditionalFormatting>
  <conditionalFormatting sqref="N834:P834">
    <cfRule type="expression" dxfId="6612" priority="11409">
      <formula>$I834=0</formula>
    </cfRule>
  </conditionalFormatting>
  <conditionalFormatting sqref="O834:P834">
    <cfRule type="cellIs" dxfId="6611" priority="11407" operator="lessThan">
      <formula>0</formula>
    </cfRule>
    <cfRule type="cellIs" dxfId="6610" priority="11408" operator="lessThan">
      <formula>0</formula>
    </cfRule>
  </conditionalFormatting>
  <conditionalFormatting sqref="R834:T834">
    <cfRule type="expression" dxfId="6609" priority="11406">
      <formula>$I834=0</formula>
    </cfRule>
  </conditionalFormatting>
  <conditionalFormatting sqref="S834:T834">
    <cfRule type="cellIs" dxfId="6608" priority="11404" operator="lessThan">
      <formula>0</formula>
    </cfRule>
    <cfRule type="cellIs" dxfId="6607" priority="11405" operator="lessThan">
      <formula>0</formula>
    </cfRule>
  </conditionalFormatting>
  <conditionalFormatting sqref="C836:E836">
    <cfRule type="expression" dxfId="6606" priority="11400">
      <formula>$I836=0</formula>
    </cfRule>
  </conditionalFormatting>
  <conditionalFormatting sqref="D836:E836">
    <cfRule type="cellIs" dxfId="6605" priority="11398" operator="lessThan">
      <formula>0</formula>
    </cfRule>
    <cfRule type="cellIs" dxfId="6604" priority="11399" operator="lessThan">
      <formula>0</formula>
    </cfRule>
  </conditionalFormatting>
  <conditionalFormatting sqref="G836:H836">
    <cfRule type="cellIs" dxfId="6603" priority="11395" operator="lessThan">
      <formula>0</formula>
    </cfRule>
    <cfRule type="cellIs" dxfId="6602" priority="11396" operator="lessThan">
      <formula>0</formula>
    </cfRule>
  </conditionalFormatting>
  <conditionalFormatting sqref="J836">
    <cfRule type="expression" dxfId="6601" priority="11394">
      <formula>$I836=0</formula>
    </cfRule>
  </conditionalFormatting>
  <conditionalFormatting sqref="N836:P836">
    <cfRule type="expression" dxfId="6600" priority="11388">
      <formula>$I836=0</formula>
    </cfRule>
  </conditionalFormatting>
  <conditionalFormatting sqref="O836:P836">
    <cfRule type="cellIs" dxfId="6599" priority="11386" operator="lessThan">
      <formula>0</formula>
    </cfRule>
    <cfRule type="cellIs" dxfId="6598" priority="11387" operator="lessThan">
      <formula>0</formula>
    </cfRule>
  </conditionalFormatting>
  <conditionalFormatting sqref="R836:T836">
    <cfRule type="expression" dxfId="6597" priority="11385">
      <formula>$I836=0</formula>
    </cfRule>
  </conditionalFormatting>
  <conditionalFormatting sqref="S836:T836">
    <cfRule type="cellIs" dxfId="6596" priority="11383" operator="lessThan">
      <formula>0</formula>
    </cfRule>
    <cfRule type="cellIs" dxfId="6595" priority="11384" operator="lessThan">
      <formula>0</formula>
    </cfRule>
  </conditionalFormatting>
  <conditionalFormatting sqref="C838:E838">
    <cfRule type="expression" dxfId="6594" priority="11379">
      <formula>$I838=0</formula>
    </cfRule>
  </conditionalFormatting>
  <conditionalFormatting sqref="D838:E838">
    <cfRule type="cellIs" dxfId="6593" priority="11377" operator="lessThan">
      <formula>0</formula>
    </cfRule>
    <cfRule type="cellIs" dxfId="6592" priority="11378" operator="lessThan">
      <formula>0</formula>
    </cfRule>
  </conditionalFormatting>
  <conditionalFormatting sqref="G838:H838">
    <cfRule type="cellIs" dxfId="6591" priority="11374" operator="lessThan">
      <formula>0</formula>
    </cfRule>
    <cfRule type="cellIs" dxfId="6590" priority="11375" operator="lessThan">
      <formula>0</formula>
    </cfRule>
  </conditionalFormatting>
  <conditionalFormatting sqref="J838">
    <cfRule type="expression" dxfId="6589" priority="11373">
      <formula>$I838=0</formula>
    </cfRule>
  </conditionalFormatting>
  <conditionalFormatting sqref="N838:P838">
    <cfRule type="expression" dxfId="6588" priority="11367">
      <formula>$I838=0</formula>
    </cfRule>
  </conditionalFormatting>
  <conditionalFormatting sqref="O838:P838">
    <cfRule type="cellIs" dxfId="6587" priority="11365" operator="lessThan">
      <formula>0</formula>
    </cfRule>
    <cfRule type="cellIs" dxfId="6586" priority="11366" operator="lessThan">
      <formula>0</formula>
    </cfRule>
  </conditionalFormatting>
  <conditionalFormatting sqref="R838:T838">
    <cfRule type="expression" dxfId="6585" priority="11364">
      <formula>$I838=0</formula>
    </cfRule>
  </conditionalFormatting>
  <conditionalFormatting sqref="S838:T838">
    <cfRule type="cellIs" dxfId="6584" priority="11362" operator="lessThan">
      <formula>0</formula>
    </cfRule>
    <cfRule type="cellIs" dxfId="6583" priority="11363" operator="lessThan">
      <formula>0</formula>
    </cfRule>
  </conditionalFormatting>
  <conditionalFormatting sqref="C840:E840">
    <cfRule type="expression" dxfId="6582" priority="11358">
      <formula>$I840=0</formula>
    </cfRule>
  </conditionalFormatting>
  <conditionalFormatting sqref="D840:E840">
    <cfRule type="cellIs" dxfId="6581" priority="11356" operator="lessThan">
      <formula>0</formula>
    </cfRule>
    <cfRule type="cellIs" dxfId="6580" priority="11357" operator="lessThan">
      <formula>0</formula>
    </cfRule>
  </conditionalFormatting>
  <conditionalFormatting sqref="G840:H840">
    <cfRule type="cellIs" dxfId="6579" priority="11353" operator="lessThan">
      <formula>0</formula>
    </cfRule>
    <cfRule type="cellIs" dxfId="6578" priority="11354" operator="lessThan">
      <formula>0</formula>
    </cfRule>
  </conditionalFormatting>
  <conditionalFormatting sqref="J840">
    <cfRule type="expression" dxfId="6577" priority="11352">
      <formula>$I840=0</formula>
    </cfRule>
  </conditionalFormatting>
  <conditionalFormatting sqref="N840:P840">
    <cfRule type="expression" dxfId="6576" priority="11346">
      <formula>$I840=0</formula>
    </cfRule>
  </conditionalFormatting>
  <conditionalFormatting sqref="O840:P840">
    <cfRule type="cellIs" dxfId="6575" priority="11344" operator="lessThan">
      <formula>0</formula>
    </cfRule>
    <cfRule type="cellIs" dxfId="6574" priority="11345" operator="lessThan">
      <formula>0</formula>
    </cfRule>
  </conditionalFormatting>
  <conditionalFormatting sqref="R840:T840">
    <cfRule type="expression" dxfId="6573" priority="11343">
      <formula>$I840=0</formula>
    </cfRule>
  </conditionalFormatting>
  <conditionalFormatting sqref="S840:T840">
    <cfRule type="cellIs" dxfId="6572" priority="11341" operator="lessThan">
      <formula>0</formula>
    </cfRule>
    <cfRule type="cellIs" dxfId="6571" priority="11342" operator="lessThan">
      <formula>0</formula>
    </cfRule>
  </conditionalFormatting>
  <conditionalFormatting sqref="C842:E842">
    <cfRule type="expression" dxfId="6570" priority="11337">
      <formula>$I842=0</formula>
    </cfRule>
  </conditionalFormatting>
  <conditionalFormatting sqref="D842:E842">
    <cfRule type="cellIs" dxfId="6569" priority="11335" operator="lessThan">
      <formula>0</formula>
    </cfRule>
    <cfRule type="cellIs" dxfId="6568" priority="11336" operator="lessThan">
      <formula>0</formula>
    </cfRule>
  </conditionalFormatting>
  <conditionalFormatting sqref="G842:H842">
    <cfRule type="cellIs" dxfId="6567" priority="11332" operator="lessThan">
      <formula>0</formula>
    </cfRule>
    <cfRule type="cellIs" dxfId="6566" priority="11333" operator="lessThan">
      <formula>0</formula>
    </cfRule>
  </conditionalFormatting>
  <conditionalFormatting sqref="J842">
    <cfRule type="expression" dxfId="6565" priority="11331">
      <formula>$I842=0</formula>
    </cfRule>
  </conditionalFormatting>
  <conditionalFormatting sqref="N842:P842">
    <cfRule type="expression" dxfId="6564" priority="11325">
      <formula>$I842=0</formula>
    </cfRule>
  </conditionalFormatting>
  <conditionalFormatting sqref="O842:P842">
    <cfRule type="cellIs" dxfId="6563" priority="11323" operator="lessThan">
      <formula>0</formula>
    </cfRule>
    <cfRule type="cellIs" dxfId="6562" priority="11324" operator="lessThan">
      <formula>0</formula>
    </cfRule>
  </conditionalFormatting>
  <conditionalFormatting sqref="R842:T842">
    <cfRule type="expression" dxfId="6561" priority="11322">
      <formula>$I842=0</formula>
    </cfRule>
  </conditionalFormatting>
  <conditionalFormatting sqref="S842:T842">
    <cfRule type="cellIs" dxfId="6560" priority="11320" operator="lessThan">
      <formula>0</formula>
    </cfRule>
    <cfRule type="cellIs" dxfId="6559" priority="11321" operator="lessThan">
      <formula>0</formula>
    </cfRule>
  </conditionalFormatting>
  <conditionalFormatting sqref="C844:E844">
    <cfRule type="expression" dxfId="6558" priority="11316">
      <formula>$I844=0</formula>
    </cfRule>
  </conditionalFormatting>
  <conditionalFormatting sqref="D844:E844">
    <cfRule type="cellIs" dxfId="6557" priority="11314" operator="lessThan">
      <formula>0</formula>
    </cfRule>
    <cfRule type="cellIs" dxfId="6556" priority="11315" operator="lessThan">
      <formula>0</formula>
    </cfRule>
  </conditionalFormatting>
  <conditionalFormatting sqref="G844:H844">
    <cfRule type="cellIs" dxfId="6555" priority="11311" operator="lessThan">
      <formula>0</formula>
    </cfRule>
    <cfRule type="cellIs" dxfId="6554" priority="11312" operator="lessThan">
      <formula>0</formula>
    </cfRule>
  </conditionalFormatting>
  <conditionalFormatting sqref="J844">
    <cfRule type="expression" dxfId="6553" priority="11310">
      <formula>$I844=0</formula>
    </cfRule>
  </conditionalFormatting>
  <conditionalFormatting sqref="N844:P844">
    <cfRule type="expression" dxfId="6552" priority="11304">
      <formula>$I844=0</formula>
    </cfRule>
  </conditionalFormatting>
  <conditionalFormatting sqref="O844:P844">
    <cfRule type="cellIs" dxfId="6551" priority="11302" operator="lessThan">
      <formula>0</formula>
    </cfRule>
    <cfRule type="cellIs" dxfId="6550" priority="11303" operator="lessThan">
      <formula>0</formula>
    </cfRule>
  </conditionalFormatting>
  <conditionalFormatting sqref="R844:T844">
    <cfRule type="expression" dxfId="6549" priority="11301">
      <formula>$I844=0</formula>
    </cfRule>
  </conditionalFormatting>
  <conditionalFormatting sqref="S844:T844">
    <cfRule type="cellIs" dxfId="6548" priority="11299" operator="lessThan">
      <formula>0</formula>
    </cfRule>
    <cfRule type="cellIs" dxfId="6547" priority="11300" operator="lessThan">
      <formula>0</formula>
    </cfRule>
  </conditionalFormatting>
  <conditionalFormatting sqref="C846:E846">
    <cfRule type="expression" dxfId="6546" priority="11295">
      <formula>$I846=0</formula>
    </cfRule>
  </conditionalFormatting>
  <conditionalFormatting sqref="D846:E846">
    <cfRule type="cellIs" dxfId="6545" priority="11293" operator="lessThan">
      <formula>0</formula>
    </cfRule>
    <cfRule type="cellIs" dxfId="6544" priority="11294" operator="lessThan">
      <formula>0</formula>
    </cfRule>
  </conditionalFormatting>
  <conditionalFormatting sqref="G846:H846">
    <cfRule type="cellIs" dxfId="6543" priority="11290" operator="lessThan">
      <formula>0</formula>
    </cfRule>
    <cfRule type="cellIs" dxfId="6542" priority="11291" operator="lessThan">
      <formula>0</formula>
    </cfRule>
  </conditionalFormatting>
  <conditionalFormatting sqref="J846">
    <cfRule type="expression" dxfId="6541" priority="11289">
      <formula>$I846=0</formula>
    </cfRule>
  </conditionalFormatting>
  <conditionalFormatting sqref="N846:P846">
    <cfRule type="expression" dxfId="6540" priority="11283">
      <formula>$I846=0</formula>
    </cfRule>
  </conditionalFormatting>
  <conditionalFormatting sqref="O846:P846">
    <cfRule type="cellIs" dxfId="6539" priority="11281" operator="lessThan">
      <formula>0</formula>
    </cfRule>
    <cfRule type="cellIs" dxfId="6538" priority="11282" operator="lessThan">
      <formula>0</formula>
    </cfRule>
  </conditionalFormatting>
  <conditionalFormatting sqref="R846:T846">
    <cfRule type="expression" dxfId="6537" priority="11280">
      <formula>$I846=0</formula>
    </cfRule>
  </conditionalFormatting>
  <conditionalFormatting sqref="S846:T846">
    <cfRule type="cellIs" dxfId="6536" priority="11278" operator="lessThan">
      <formula>0</formula>
    </cfRule>
    <cfRule type="cellIs" dxfId="6535" priority="11279" operator="lessThan">
      <formula>0</formula>
    </cfRule>
  </conditionalFormatting>
  <conditionalFormatting sqref="C848:E848">
    <cfRule type="expression" dxfId="6534" priority="11274">
      <formula>$I848=0</formula>
    </cfRule>
  </conditionalFormatting>
  <conditionalFormatting sqref="D848:E848">
    <cfRule type="cellIs" dxfId="6533" priority="11272" operator="lessThan">
      <formula>0</formula>
    </cfRule>
    <cfRule type="cellIs" dxfId="6532" priority="11273" operator="lessThan">
      <formula>0</formula>
    </cfRule>
  </conditionalFormatting>
  <conditionalFormatting sqref="G848:H848">
    <cfRule type="cellIs" dxfId="6531" priority="11269" operator="lessThan">
      <formula>0</formula>
    </cfRule>
    <cfRule type="cellIs" dxfId="6530" priority="11270" operator="lessThan">
      <formula>0</formula>
    </cfRule>
  </conditionalFormatting>
  <conditionalFormatting sqref="J848">
    <cfRule type="expression" dxfId="6529" priority="11268">
      <formula>$I848=0</formula>
    </cfRule>
  </conditionalFormatting>
  <conditionalFormatting sqref="N848:P848">
    <cfRule type="expression" dxfId="6528" priority="11262">
      <formula>$I848=0</formula>
    </cfRule>
  </conditionalFormatting>
  <conditionalFormatting sqref="O848:P848">
    <cfRule type="cellIs" dxfId="6527" priority="11260" operator="lessThan">
      <formula>0</formula>
    </cfRule>
    <cfRule type="cellIs" dxfId="6526" priority="11261" operator="lessThan">
      <formula>0</formula>
    </cfRule>
  </conditionalFormatting>
  <conditionalFormatting sqref="R848:T848">
    <cfRule type="expression" dxfId="6525" priority="11259">
      <formula>$I848=0</formula>
    </cfRule>
  </conditionalFormatting>
  <conditionalFormatting sqref="S848:T848">
    <cfRule type="cellIs" dxfId="6524" priority="11257" operator="lessThan">
      <formula>0</formula>
    </cfRule>
    <cfRule type="cellIs" dxfId="6523" priority="11258" operator="lessThan">
      <formula>0</formula>
    </cfRule>
  </conditionalFormatting>
  <conditionalFormatting sqref="C850:E850">
    <cfRule type="expression" dxfId="6522" priority="11253">
      <formula>$I850=0</formula>
    </cfRule>
  </conditionalFormatting>
  <conditionalFormatting sqref="D850:E850">
    <cfRule type="cellIs" dxfId="6521" priority="11251" operator="lessThan">
      <formula>0</formula>
    </cfRule>
    <cfRule type="cellIs" dxfId="6520" priority="11252" operator="lessThan">
      <formula>0</formula>
    </cfRule>
  </conditionalFormatting>
  <conditionalFormatting sqref="G850:H850">
    <cfRule type="cellIs" dxfId="6519" priority="11248" operator="lessThan">
      <formula>0</formula>
    </cfRule>
    <cfRule type="cellIs" dxfId="6518" priority="11249" operator="lessThan">
      <formula>0</formula>
    </cfRule>
  </conditionalFormatting>
  <conditionalFormatting sqref="J850">
    <cfRule type="expression" dxfId="6517" priority="11247">
      <formula>$I850=0</formula>
    </cfRule>
  </conditionalFormatting>
  <conditionalFormatting sqref="N850:P850">
    <cfRule type="expression" dxfId="6516" priority="11241">
      <formula>$I850=0</formula>
    </cfRule>
  </conditionalFormatting>
  <conditionalFormatting sqref="O850:P850">
    <cfRule type="cellIs" dxfId="6515" priority="11239" operator="lessThan">
      <formula>0</formula>
    </cfRule>
    <cfRule type="cellIs" dxfId="6514" priority="11240" operator="lessThan">
      <formula>0</formula>
    </cfRule>
  </conditionalFormatting>
  <conditionalFormatting sqref="R850:T850">
    <cfRule type="expression" dxfId="6513" priority="11238">
      <formula>$I850=0</formula>
    </cfRule>
  </conditionalFormatting>
  <conditionalFormatting sqref="S850:T850">
    <cfRule type="cellIs" dxfId="6512" priority="11236" operator="lessThan">
      <formula>0</formula>
    </cfRule>
    <cfRule type="cellIs" dxfId="6511" priority="11237" operator="lessThan">
      <formula>0</formula>
    </cfRule>
  </conditionalFormatting>
  <conditionalFormatting sqref="C852:E852">
    <cfRule type="expression" dxfId="6510" priority="11232">
      <formula>$I852=0</formula>
    </cfRule>
  </conditionalFormatting>
  <conditionalFormatting sqref="D852:E852">
    <cfRule type="cellIs" dxfId="6509" priority="11230" operator="lessThan">
      <formula>0</formula>
    </cfRule>
    <cfRule type="cellIs" dxfId="6508" priority="11231" operator="lessThan">
      <formula>0</formula>
    </cfRule>
  </conditionalFormatting>
  <conditionalFormatting sqref="G852:H852">
    <cfRule type="cellIs" dxfId="6507" priority="11227" operator="lessThan">
      <formula>0</formula>
    </cfRule>
    <cfRule type="cellIs" dxfId="6506" priority="11228" operator="lessThan">
      <formula>0</formula>
    </cfRule>
  </conditionalFormatting>
  <conditionalFormatting sqref="J852">
    <cfRule type="expression" dxfId="6505" priority="11226">
      <formula>$I852=0</formula>
    </cfRule>
  </conditionalFormatting>
  <conditionalFormatting sqref="N852:P852">
    <cfRule type="expression" dxfId="6504" priority="11220">
      <formula>$I852=0</formula>
    </cfRule>
  </conditionalFormatting>
  <conditionalFormatting sqref="O852:P852">
    <cfRule type="cellIs" dxfId="6503" priority="11218" operator="lessThan">
      <formula>0</formula>
    </cfRule>
    <cfRule type="cellIs" dxfId="6502" priority="11219" operator="lessThan">
      <formula>0</formula>
    </cfRule>
  </conditionalFormatting>
  <conditionalFormatting sqref="R852:T852">
    <cfRule type="expression" dxfId="6501" priority="11217">
      <formula>$I852=0</formula>
    </cfRule>
  </conditionalFormatting>
  <conditionalFormatting sqref="S852:T852">
    <cfRule type="cellIs" dxfId="6500" priority="11215" operator="lessThan">
      <formula>0</formula>
    </cfRule>
    <cfRule type="cellIs" dxfId="6499" priority="11216" operator="lessThan">
      <formula>0</formula>
    </cfRule>
  </conditionalFormatting>
  <conditionalFormatting sqref="C854:E854">
    <cfRule type="expression" dxfId="6498" priority="11211">
      <formula>$I854=0</formula>
    </cfRule>
  </conditionalFormatting>
  <conditionalFormatting sqref="D854:E854">
    <cfRule type="cellIs" dxfId="6497" priority="11209" operator="lessThan">
      <formula>0</formula>
    </cfRule>
    <cfRule type="cellIs" dxfId="6496" priority="11210" operator="lessThan">
      <formula>0</formula>
    </cfRule>
  </conditionalFormatting>
  <conditionalFormatting sqref="G854:H854">
    <cfRule type="cellIs" dxfId="6495" priority="11206" operator="lessThan">
      <formula>0</formula>
    </cfRule>
    <cfRule type="cellIs" dxfId="6494" priority="11207" operator="lessThan">
      <formula>0</formula>
    </cfRule>
  </conditionalFormatting>
  <conditionalFormatting sqref="J854">
    <cfRule type="expression" dxfId="6493" priority="11205">
      <formula>$I854=0</formula>
    </cfRule>
  </conditionalFormatting>
  <conditionalFormatting sqref="N854:P854">
    <cfRule type="expression" dxfId="6492" priority="11199">
      <formula>$I854=0</formula>
    </cfRule>
  </conditionalFormatting>
  <conditionalFormatting sqref="O854:P854">
    <cfRule type="cellIs" dxfId="6491" priority="11197" operator="lessThan">
      <formula>0</formula>
    </cfRule>
    <cfRule type="cellIs" dxfId="6490" priority="11198" operator="lessThan">
      <formula>0</formula>
    </cfRule>
  </conditionalFormatting>
  <conditionalFormatting sqref="R854:T854">
    <cfRule type="expression" dxfId="6489" priority="11196">
      <formula>$I854=0</formula>
    </cfRule>
  </conditionalFormatting>
  <conditionalFormatting sqref="S854:T854">
    <cfRule type="cellIs" dxfId="6488" priority="11194" operator="lessThan">
      <formula>0</formula>
    </cfRule>
    <cfRule type="cellIs" dxfId="6487" priority="11195" operator="lessThan">
      <formula>0</formula>
    </cfRule>
  </conditionalFormatting>
  <conditionalFormatting sqref="C856:E856">
    <cfRule type="expression" dxfId="6486" priority="11190">
      <formula>$I856=0</formula>
    </cfRule>
  </conditionalFormatting>
  <conditionalFormatting sqref="D856:E856">
    <cfRule type="cellIs" dxfId="6485" priority="11188" operator="lessThan">
      <formula>0</formula>
    </cfRule>
    <cfRule type="cellIs" dxfId="6484" priority="11189" operator="lessThan">
      <formula>0</formula>
    </cfRule>
  </conditionalFormatting>
  <conditionalFormatting sqref="G856:H856">
    <cfRule type="cellIs" dxfId="6483" priority="11185" operator="lessThan">
      <formula>0</formula>
    </cfRule>
    <cfRule type="cellIs" dxfId="6482" priority="11186" operator="lessThan">
      <formula>0</formula>
    </cfRule>
  </conditionalFormatting>
  <conditionalFormatting sqref="J856">
    <cfRule type="expression" dxfId="6481" priority="11184">
      <formula>$I856=0</formula>
    </cfRule>
  </conditionalFormatting>
  <conditionalFormatting sqref="N856:P856">
    <cfRule type="expression" dxfId="6480" priority="11178">
      <formula>$I856=0</formula>
    </cfRule>
  </conditionalFormatting>
  <conditionalFormatting sqref="O856:P856">
    <cfRule type="cellIs" dxfId="6479" priority="11176" operator="lessThan">
      <formula>0</formula>
    </cfRule>
    <cfRule type="cellIs" dxfId="6478" priority="11177" operator="lessThan">
      <formula>0</formula>
    </cfRule>
  </conditionalFormatting>
  <conditionalFormatting sqref="R856:T856">
    <cfRule type="expression" dxfId="6477" priority="11175">
      <formula>$I856=0</formula>
    </cfRule>
  </conditionalFormatting>
  <conditionalFormatting sqref="S856:T856">
    <cfRule type="cellIs" dxfId="6476" priority="11173" operator="lessThan">
      <formula>0</formula>
    </cfRule>
    <cfRule type="cellIs" dxfId="6475" priority="11174" operator="lessThan">
      <formula>0</formula>
    </cfRule>
  </conditionalFormatting>
  <conditionalFormatting sqref="C858:E858">
    <cfRule type="expression" dxfId="6474" priority="11169">
      <formula>$I858=0</formula>
    </cfRule>
  </conditionalFormatting>
  <conditionalFormatting sqref="D858:E858">
    <cfRule type="cellIs" dxfId="6473" priority="11167" operator="lessThan">
      <formula>0</formula>
    </cfRule>
    <cfRule type="cellIs" dxfId="6472" priority="11168" operator="lessThan">
      <formula>0</formula>
    </cfRule>
  </conditionalFormatting>
  <conditionalFormatting sqref="G858:H858">
    <cfRule type="cellIs" dxfId="6471" priority="11164" operator="lessThan">
      <formula>0</formula>
    </cfRule>
    <cfRule type="cellIs" dxfId="6470" priority="11165" operator="lessThan">
      <formula>0</formula>
    </cfRule>
  </conditionalFormatting>
  <conditionalFormatting sqref="J858">
    <cfRule type="expression" dxfId="6469" priority="11163">
      <formula>$I858=0</formula>
    </cfRule>
  </conditionalFormatting>
  <conditionalFormatting sqref="N858:P858">
    <cfRule type="expression" dxfId="6468" priority="11157">
      <formula>$I858=0</formula>
    </cfRule>
  </conditionalFormatting>
  <conditionalFormatting sqref="O858:P858">
    <cfRule type="cellIs" dxfId="6467" priority="11155" operator="lessThan">
      <formula>0</formula>
    </cfRule>
    <cfRule type="cellIs" dxfId="6466" priority="11156" operator="lessThan">
      <formula>0</formula>
    </cfRule>
  </conditionalFormatting>
  <conditionalFormatting sqref="R858:T858">
    <cfRule type="expression" dxfId="6465" priority="11154">
      <formula>$I858=0</formula>
    </cfRule>
  </conditionalFormatting>
  <conditionalFormatting sqref="S858:T858">
    <cfRule type="cellIs" dxfId="6464" priority="11152" operator="lessThan">
      <formula>0</formula>
    </cfRule>
    <cfRule type="cellIs" dxfId="6463" priority="11153" operator="lessThan">
      <formula>0</formula>
    </cfRule>
  </conditionalFormatting>
  <conditionalFormatting sqref="C860:E860">
    <cfRule type="expression" dxfId="6462" priority="11148">
      <formula>$I860=0</formula>
    </cfRule>
  </conditionalFormatting>
  <conditionalFormatting sqref="D860:E860">
    <cfRule type="cellIs" dxfId="6461" priority="11146" operator="lessThan">
      <formula>0</formula>
    </cfRule>
    <cfRule type="cellIs" dxfId="6460" priority="11147" operator="lessThan">
      <formula>0</formula>
    </cfRule>
  </conditionalFormatting>
  <conditionalFormatting sqref="G860:H860">
    <cfRule type="cellIs" dxfId="6459" priority="11143" operator="lessThan">
      <formula>0</formula>
    </cfRule>
    <cfRule type="cellIs" dxfId="6458" priority="11144" operator="lessThan">
      <formula>0</formula>
    </cfRule>
  </conditionalFormatting>
  <conditionalFormatting sqref="J860">
    <cfRule type="expression" dxfId="6457" priority="11142">
      <formula>$I860=0</formula>
    </cfRule>
  </conditionalFormatting>
  <conditionalFormatting sqref="N860:P860">
    <cfRule type="expression" dxfId="6456" priority="11136">
      <formula>$I860=0</formula>
    </cfRule>
  </conditionalFormatting>
  <conditionalFormatting sqref="O860:P860">
    <cfRule type="cellIs" dxfId="6455" priority="11134" operator="lessThan">
      <formula>0</formula>
    </cfRule>
    <cfRule type="cellIs" dxfId="6454" priority="11135" operator="lessThan">
      <formula>0</formula>
    </cfRule>
  </conditionalFormatting>
  <conditionalFormatting sqref="R860:T860">
    <cfRule type="expression" dxfId="6453" priority="11133">
      <formula>$I860=0</formula>
    </cfRule>
  </conditionalFormatting>
  <conditionalFormatting sqref="S860:T860">
    <cfRule type="cellIs" dxfId="6452" priority="11131" operator="lessThan">
      <formula>0</formula>
    </cfRule>
    <cfRule type="cellIs" dxfId="6451" priority="11132" operator="lessThan">
      <formula>0</formula>
    </cfRule>
  </conditionalFormatting>
  <conditionalFormatting sqref="C862:E862">
    <cfRule type="expression" dxfId="6450" priority="11127">
      <formula>$I862=0</formula>
    </cfRule>
  </conditionalFormatting>
  <conditionalFormatting sqref="D862:E862">
    <cfRule type="cellIs" dxfId="6449" priority="11125" operator="lessThan">
      <formula>0</formula>
    </cfRule>
    <cfRule type="cellIs" dxfId="6448" priority="11126" operator="lessThan">
      <formula>0</formula>
    </cfRule>
  </conditionalFormatting>
  <conditionalFormatting sqref="G862:H862">
    <cfRule type="cellIs" dxfId="6447" priority="11122" operator="lessThan">
      <formula>0</formula>
    </cfRule>
    <cfRule type="cellIs" dxfId="6446" priority="11123" operator="lessThan">
      <formula>0</formula>
    </cfRule>
  </conditionalFormatting>
  <conditionalFormatting sqref="J862">
    <cfRule type="expression" dxfId="6445" priority="11121">
      <formula>$I862=0</formula>
    </cfRule>
  </conditionalFormatting>
  <conditionalFormatting sqref="N862:P862">
    <cfRule type="expression" dxfId="6444" priority="11115">
      <formula>$I862=0</formula>
    </cfRule>
  </conditionalFormatting>
  <conditionalFormatting sqref="O862:P862">
    <cfRule type="cellIs" dxfId="6443" priority="11113" operator="lessThan">
      <formula>0</formula>
    </cfRule>
    <cfRule type="cellIs" dxfId="6442" priority="11114" operator="lessThan">
      <formula>0</formula>
    </cfRule>
  </conditionalFormatting>
  <conditionalFormatting sqref="R862:T862">
    <cfRule type="expression" dxfId="6441" priority="11112">
      <formula>$I862=0</formula>
    </cfRule>
  </conditionalFormatting>
  <conditionalFormatting sqref="S862:T862">
    <cfRule type="cellIs" dxfId="6440" priority="11110" operator="lessThan">
      <formula>0</formula>
    </cfRule>
    <cfRule type="cellIs" dxfId="6439" priority="11111" operator="lessThan">
      <formula>0</formula>
    </cfRule>
  </conditionalFormatting>
  <conditionalFormatting sqref="C864:E864">
    <cfRule type="expression" dxfId="6438" priority="11106">
      <formula>$I864=0</formula>
    </cfRule>
  </conditionalFormatting>
  <conditionalFormatting sqref="D864:E864">
    <cfRule type="cellIs" dxfId="6437" priority="11104" operator="lessThan">
      <formula>0</formula>
    </cfRule>
    <cfRule type="cellIs" dxfId="6436" priority="11105" operator="lessThan">
      <formula>0</formula>
    </cfRule>
  </conditionalFormatting>
  <conditionalFormatting sqref="G864:H864">
    <cfRule type="cellIs" dxfId="6435" priority="11101" operator="lessThan">
      <formula>0</formula>
    </cfRule>
    <cfRule type="cellIs" dxfId="6434" priority="11102" operator="lessThan">
      <formula>0</formula>
    </cfRule>
  </conditionalFormatting>
  <conditionalFormatting sqref="J864">
    <cfRule type="expression" dxfId="6433" priority="11100">
      <formula>$I864=0</formula>
    </cfRule>
  </conditionalFormatting>
  <conditionalFormatting sqref="N864:P864">
    <cfRule type="expression" dxfId="6432" priority="11094">
      <formula>$I864=0</formula>
    </cfRule>
  </conditionalFormatting>
  <conditionalFormatting sqref="O864:P864">
    <cfRule type="cellIs" dxfId="6431" priority="11092" operator="lessThan">
      <formula>0</formula>
    </cfRule>
    <cfRule type="cellIs" dxfId="6430" priority="11093" operator="lessThan">
      <formula>0</formula>
    </cfRule>
  </conditionalFormatting>
  <conditionalFormatting sqref="R864:T864">
    <cfRule type="expression" dxfId="6429" priority="11091">
      <formula>$I864=0</formula>
    </cfRule>
  </conditionalFormatting>
  <conditionalFormatting sqref="S864:T864">
    <cfRule type="cellIs" dxfId="6428" priority="11089" operator="lessThan">
      <formula>0</formula>
    </cfRule>
    <cfRule type="cellIs" dxfId="6427" priority="11090" operator="lessThan">
      <formula>0</formula>
    </cfRule>
  </conditionalFormatting>
  <conditionalFormatting sqref="C866:E866">
    <cfRule type="expression" dxfId="6426" priority="11085">
      <formula>$I866=0</formula>
    </cfRule>
  </conditionalFormatting>
  <conditionalFormatting sqref="D866:E866">
    <cfRule type="cellIs" dxfId="6425" priority="11083" operator="lessThan">
      <formula>0</formula>
    </cfRule>
    <cfRule type="cellIs" dxfId="6424" priority="11084" operator="lessThan">
      <formula>0</formula>
    </cfRule>
  </conditionalFormatting>
  <conditionalFormatting sqref="G866:H866">
    <cfRule type="cellIs" dxfId="6423" priority="11080" operator="lessThan">
      <formula>0</formula>
    </cfRule>
    <cfRule type="cellIs" dxfId="6422" priority="11081" operator="lessThan">
      <formula>0</formula>
    </cfRule>
  </conditionalFormatting>
  <conditionalFormatting sqref="J866">
    <cfRule type="expression" dxfId="6421" priority="11079">
      <formula>$I866=0</formula>
    </cfRule>
  </conditionalFormatting>
  <conditionalFormatting sqref="N866:P866">
    <cfRule type="expression" dxfId="6420" priority="11073">
      <formula>$I866=0</formula>
    </cfRule>
  </conditionalFormatting>
  <conditionalFormatting sqref="O866:P866">
    <cfRule type="cellIs" dxfId="6419" priority="11071" operator="lessThan">
      <formula>0</formula>
    </cfRule>
    <cfRule type="cellIs" dxfId="6418" priority="11072" operator="lessThan">
      <formula>0</formula>
    </cfRule>
  </conditionalFormatting>
  <conditionalFormatting sqref="R866:T866">
    <cfRule type="expression" dxfId="6417" priority="11070">
      <formula>$I866=0</formula>
    </cfRule>
  </conditionalFormatting>
  <conditionalFormatting sqref="S866:T866">
    <cfRule type="cellIs" dxfId="6416" priority="11068" operator="lessThan">
      <formula>0</formula>
    </cfRule>
    <cfRule type="cellIs" dxfId="6415" priority="11069" operator="lessThan">
      <formula>0</formula>
    </cfRule>
  </conditionalFormatting>
  <conditionalFormatting sqref="C868:E868">
    <cfRule type="expression" dxfId="6414" priority="11064">
      <formula>$I868=0</formula>
    </cfRule>
  </conditionalFormatting>
  <conditionalFormatting sqref="D868:E868">
    <cfRule type="cellIs" dxfId="6413" priority="11062" operator="lessThan">
      <formula>0</formula>
    </cfRule>
    <cfRule type="cellIs" dxfId="6412" priority="11063" operator="lessThan">
      <formula>0</formula>
    </cfRule>
  </conditionalFormatting>
  <conditionalFormatting sqref="G868:H868">
    <cfRule type="cellIs" dxfId="6411" priority="11059" operator="lessThan">
      <formula>0</formula>
    </cfRule>
    <cfRule type="cellIs" dxfId="6410" priority="11060" operator="lessThan">
      <formula>0</formula>
    </cfRule>
  </conditionalFormatting>
  <conditionalFormatting sqref="J868">
    <cfRule type="expression" dxfId="6409" priority="11058">
      <formula>$I868=0</formula>
    </cfRule>
  </conditionalFormatting>
  <conditionalFormatting sqref="N868:P868">
    <cfRule type="expression" dxfId="6408" priority="11052">
      <formula>$I868=0</formula>
    </cfRule>
  </conditionalFormatting>
  <conditionalFormatting sqref="O868:P868">
    <cfRule type="cellIs" dxfId="6407" priority="11050" operator="lessThan">
      <formula>0</formula>
    </cfRule>
    <cfRule type="cellIs" dxfId="6406" priority="11051" operator="lessThan">
      <formula>0</formula>
    </cfRule>
  </conditionalFormatting>
  <conditionalFormatting sqref="R868:T868">
    <cfRule type="expression" dxfId="6405" priority="11049">
      <formula>$I868=0</formula>
    </cfRule>
  </conditionalFormatting>
  <conditionalFormatting sqref="S868:T868">
    <cfRule type="cellIs" dxfId="6404" priority="11047" operator="lessThan">
      <formula>0</formula>
    </cfRule>
    <cfRule type="cellIs" dxfId="6403" priority="11048" operator="lessThan">
      <formula>0</formula>
    </cfRule>
  </conditionalFormatting>
  <conditionalFormatting sqref="C870:E870">
    <cfRule type="expression" dxfId="6402" priority="11043">
      <formula>$I870=0</formula>
    </cfRule>
  </conditionalFormatting>
  <conditionalFormatting sqref="D870:E870">
    <cfRule type="cellIs" dxfId="6401" priority="11041" operator="lessThan">
      <formula>0</formula>
    </cfRule>
    <cfRule type="cellIs" dxfId="6400" priority="11042" operator="lessThan">
      <formula>0</formula>
    </cfRule>
  </conditionalFormatting>
  <conditionalFormatting sqref="G870:H870">
    <cfRule type="cellIs" dxfId="6399" priority="11038" operator="lessThan">
      <formula>0</formula>
    </cfRule>
    <cfRule type="cellIs" dxfId="6398" priority="11039" operator="lessThan">
      <formula>0</formula>
    </cfRule>
  </conditionalFormatting>
  <conditionalFormatting sqref="J870">
    <cfRule type="expression" dxfId="6397" priority="11037">
      <formula>$I870=0</formula>
    </cfRule>
  </conditionalFormatting>
  <conditionalFormatting sqref="N870:P870">
    <cfRule type="expression" dxfId="6396" priority="11031">
      <formula>$I870=0</formula>
    </cfRule>
  </conditionalFormatting>
  <conditionalFormatting sqref="O870:P870">
    <cfRule type="cellIs" dxfId="6395" priority="11029" operator="lessThan">
      <formula>0</formula>
    </cfRule>
    <cfRule type="cellIs" dxfId="6394" priority="11030" operator="lessThan">
      <formula>0</formula>
    </cfRule>
  </conditionalFormatting>
  <conditionalFormatting sqref="R870:T870">
    <cfRule type="expression" dxfId="6393" priority="11028">
      <formula>$I870=0</formula>
    </cfRule>
  </conditionalFormatting>
  <conditionalFormatting sqref="S870:T870">
    <cfRule type="cellIs" dxfId="6392" priority="11026" operator="lessThan">
      <formula>0</formula>
    </cfRule>
    <cfRule type="cellIs" dxfId="6391" priority="11027" operator="lessThan">
      <formula>0</formula>
    </cfRule>
  </conditionalFormatting>
  <conditionalFormatting sqref="C872:E872">
    <cfRule type="expression" dxfId="6390" priority="11022">
      <formula>$I872=0</formula>
    </cfRule>
  </conditionalFormatting>
  <conditionalFormatting sqref="D872:E872">
    <cfRule type="cellIs" dxfId="6389" priority="11020" operator="lessThan">
      <formula>0</formula>
    </cfRule>
    <cfRule type="cellIs" dxfId="6388" priority="11021" operator="lessThan">
      <formula>0</formula>
    </cfRule>
  </conditionalFormatting>
  <conditionalFormatting sqref="G872:H872">
    <cfRule type="cellIs" dxfId="6387" priority="11017" operator="lessThan">
      <formula>0</formula>
    </cfRule>
    <cfRule type="cellIs" dxfId="6386" priority="11018" operator="lessThan">
      <formula>0</formula>
    </cfRule>
  </conditionalFormatting>
  <conditionalFormatting sqref="J872">
    <cfRule type="expression" dxfId="6385" priority="11016">
      <formula>$I872=0</formula>
    </cfRule>
  </conditionalFormatting>
  <conditionalFormatting sqref="N872:P872">
    <cfRule type="expression" dxfId="6384" priority="11010">
      <formula>$I872=0</formula>
    </cfRule>
  </conditionalFormatting>
  <conditionalFormatting sqref="O872:P872">
    <cfRule type="cellIs" dxfId="6383" priority="11008" operator="lessThan">
      <formula>0</formula>
    </cfRule>
    <cfRule type="cellIs" dxfId="6382" priority="11009" operator="lessThan">
      <formula>0</formula>
    </cfRule>
  </conditionalFormatting>
  <conditionalFormatting sqref="R872:T872">
    <cfRule type="expression" dxfId="6381" priority="11007">
      <formula>$I872=0</formula>
    </cfRule>
  </conditionalFormatting>
  <conditionalFormatting sqref="S872:T872">
    <cfRule type="cellIs" dxfId="6380" priority="11005" operator="lessThan">
      <formula>0</formula>
    </cfRule>
    <cfRule type="cellIs" dxfId="6379" priority="11006" operator="lessThan">
      <formula>0</formula>
    </cfRule>
  </conditionalFormatting>
  <conditionalFormatting sqref="C874:E874">
    <cfRule type="expression" dxfId="6378" priority="11001">
      <formula>$I874=0</formula>
    </cfRule>
  </conditionalFormatting>
  <conditionalFormatting sqref="D874:E874">
    <cfRule type="cellIs" dxfId="6377" priority="10999" operator="lessThan">
      <formula>0</formula>
    </cfRule>
    <cfRule type="cellIs" dxfId="6376" priority="11000" operator="lessThan">
      <formula>0</formula>
    </cfRule>
  </conditionalFormatting>
  <conditionalFormatting sqref="G874:H874">
    <cfRule type="cellIs" dxfId="6375" priority="10996" operator="lessThan">
      <formula>0</formula>
    </cfRule>
    <cfRule type="cellIs" dxfId="6374" priority="10997" operator="lessThan">
      <formula>0</formula>
    </cfRule>
  </conditionalFormatting>
  <conditionalFormatting sqref="J874">
    <cfRule type="expression" dxfId="6373" priority="10995">
      <formula>$I874=0</formula>
    </cfRule>
  </conditionalFormatting>
  <conditionalFormatting sqref="N874:P874">
    <cfRule type="expression" dxfId="6372" priority="10989">
      <formula>$I874=0</formula>
    </cfRule>
  </conditionalFormatting>
  <conditionalFormatting sqref="O874:P874">
    <cfRule type="cellIs" dxfId="6371" priority="10987" operator="lessThan">
      <formula>0</formula>
    </cfRule>
    <cfRule type="cellIs" dxfId="6370" priority="10988" operator="lessThan">
      <formula>0</formula>
    </cfRule>
  </conditionalFormatting>
  <conditionalFormatting sqref="R874:T874">
    <cfRule type="expression" dxfId="6369" priority="10986">
      <formula>$I874=0</formula>
    </cfRule>
  </conditionalFormatting>
  <conditionalFormatting sqref="S874:T874">
    <cfRule type="cellIs" dxfId="6368" priority="10984" operator="lessThan">
      <formula>0</formula>
    </cfRule>
    <cfRule type="cellIs" dxfId="6367" priority="10985" operator="lessThan">
      <formula>0</formula>
    </cfRule>
  </conditionalFormatting>
  <conditionalFormatting sqref="C876:E876">
    <cfRule type="expression" dxfId="6366" priority="10980">
      <formula>$I876=0</formula>
    </cfRule>
  </conditionalFormatting>
  <conditionalFormatting sqref="D876:E876">
    <cfRule type="cellIs" dxfId="6365" priority="10978" operator="lessThan">
      <formula>0</formula>
    </cfRule>
    <cfRule type="cellIs" dxfId="6364" priority="10979" operator="lessThan">
      <formula>0</formula>
    </cfRule>
  </conditionalFormatting>
  <conditionalFormatting sqref="G876:H876">
    <cfRule type="cellIs" dxfId="6363" priority="10975" operator="lessThan">
      <formula>0</formula>
    </cfRule>
    <cfRule type="cellIs" dxfId="6362" priority="10976" operator="lessThan">
      <formula>0</formula>
    </cfRule>
  </conditionalFormatting>
  <conditionalFormatting sqref="J876">
    <cfRule type="expression" dxfId="6361" priority="10974">
      <formula>$I876=0</formula>
    </cfRule>
  </conditionalFormatting>
  <conditionalFormatting sqref="N876:P876">
    <cfRule type="expression" dxfId="6360" priority="10968">
      <formula>$I876=0</formula>
    </cfRule>
  </conditionalFormatting>
  <conditionalFormatting sqref="O876:P876">
    <cfRule type="cellIs" dxfId="6359" priority="10966" operator="lessThan">
      <formula>0</formula>
    </cfRule>
    <cfRule type="cellIs" dxfId="6358" priority="10967" operator="lessThan">
      <formula>0</formula>
    </cfRule>
  </conditionalFormatting>
  <conditionalFormatting sqref="R876:T876">
    <cfRule type="expression" dxfId="6357" priority="10965">
      <formula>$I876=0</formula>
    </cfRule>
  </conditionalFormatting>
  <conditionalFormatting sqref="S876:T876">
    <cfRule type="cellIs" dxfId="6356" priority="10963" operator="lessThan">
      <formula>0</formula>
    </cfRule>
    <cfRule type="cellIs" dxfId="6355" priority="10964" operator="lessThan">
      <formula>0</formula>
    </cfRule>
  </conditionalFormatting>
  <conditionalFormatting sqref="C878:E878">
    <cfRule type="expression" dxfId="6354" priority="10959">
      <formula>$I878=0</formula>
    </cfRule>
  </conditionalFormatting>
  <conditionalFormatting sqref="D878:E878">
    <cfRule type="cellIs" dxfId="6353" priority="10957" operator="lessThan">
      <formula>0</formula>
    </cfRule>
    <cfRule type="cellIs" dxfId="6352" priority="10958" operator="lessThan">
      <formula>0</formula>
    </cfRule>
  </conditionalFormatting>
  <conditionalFormatting sqref="G878:H878">
    <cfRule type="cellIs" dxfId="6351" priority="10954" operator="lessThan">
      <formula>0</formula>
    </cfRule>
    <cfRule type="cellIs" dxfId="6350" priority="10955" operator="lessThan">
      <formula>0</formula>
    </cfRule>
  </conditionalFormatting>
  <conditionalFormatting sqref="J878">
    <cfRule type="expression" dxfId="6349" priority="10953">
      <formula>$I878=0</formula>
    </cfRule>
  </conditionalFormatting>
  <conditionalFormatting sqref="N878:P878">
    <cfRule type="expression" dxfId="6348" priority="10947">
      <formula>$I878=0</formula>
    </cfRule>
  </conditionalFormatting>
  <conditionalFormatting sqref="O878:P878">
    <cfRule type="cellIs" dxfId="6347" priority="10945" operator="lessThan">
      <formula>0</formula>
    </cfRule>
    <cfRule type="cellIs" dxfId="6346" priority="10946" operator="lessThan">
      <formula>0</formula>
    </cfRule>
  </conditionalFormatting>
  <conditionalFormatting sqref="R878:T878">
    <cfRule type="expression" dxfId="6345" priority="10944">
      <formula>$I878=0</formula>
    </cfRule>
  </conditionalFormatting>
  <conditionalFormatting sqref="S878:T878">
    <cfRule type="cellIs" dxfId="6344" priority="10942" operator="lessThan">
      <formula>0</formula>
    </cfRule>
    <cfRule type="cellIs" dxfId="6343" priority="10943" operator="lessThan">
      <formula>0</formula>
    </cfRule>
  </conditionalFormatting>
  <conditionalFormatting sqref="C880:E880">
    <cfRule type="expression" dxfId="6342" priority="10938">
      <formula>$I880=0</formula>
    </cfRule>
  </conditionalFormatting>
  <conditionalFormatting sqref="D880:E880">
    <cfRule type="cellIs" dxfId="6341" priority="10936" operator="lessThan">
      <formula>0</formula>
    </cfRule>
    <cfRule type="cellIs" dxfId="6340" priority="10937" operator="lessThan">
      <formula>0</formula>
    </cfRule>
  </conditionalFormatting>
  <conditionalFormatting sqref="G880:H880">
    <cfRule type="cellIs" dxfId="6339" priority="10933" operator="lessThan">
      <formula>0</formula>
    </cfRule>
    <cfRule type="cellIs" dxfId="6338" priority="10934" operator="lessThan">
      <formula>0</formula>
    </cfRule>
  </conditionalFormatting>
  <conditionalFormatting sqref="J880">
    <cfRule type="expression" dxfId="6337" priority="10932">
      <formula>$I880=0</formula>
    </cfRule>
  </conditionalFormatting>
  <conditionalFormatting sqref="N880:P880">
    <cfRule type="expression" dxfId="6336" priority="10926">
      <formula>$I880=0</formula>
    </cfRule>
  </conditionalFormatting>
  <conditionalFormatting sqref="O880:P880">
    <cfRule type="cellIs" dxfId="6335" priority="10924" operator="lessThan">
      <formula>0</formula>
    </cfRule>
    <cfRule type="cellIs" dxfId="6334" priority="10925" operator="lessThan">
      <formula>0</formula>
    </cfRule>
  </conditionalFormatting>
  <conditionalFormatting sqref="R880:T880">
    <cfRule type="expression" dxfId="6333" priority="10923">
      <formula>$I880=0</formula>
    </cfRule>
  </conditionalFormatting>
  <conditionalFormatting sqref="S880:T880">
    <cfRule type="cellIs" dxfId="6332" priority="10921" operator="lessThan">
      <formula>0</formula>
    </cfRule>
    <cfRule type="cellIs" dxfId="6331" priority="10922" operator="lessThan">
      <formula>0</formula>
    </cfRule>
  </conditionalFormatting>
  <conditionalFormatting sqref="C882:E882">
    <cfRule type="expression" dxfId="6330" priority="10917">
      <formula>$I882=0</formula>
    </cfRule>
  </conditionalFormatting>
  <conditionalFormatting sqref="D882:E882">
    <cfRule type="cellIs" dxfId="6329" priority="10915" operator="lessThan">
      <formula>0</formula>
    </cfRule>
    <cfRule type="cellIs" dxfId="6328" priority="10916" operator="lessThan">
      <formula>0</formula>
    </cfRule>
  </conditionalFormatting>
  <conditionalFormatting sqref="G882:H882">
    <cfRule type="cellIs" dxfId="6327" priority="10912" operator="lessThan">
      <formula>0</formula>
    </cfRule>
    <cfRule type="cellIs" dxfId="6326" priority="10913" operator="lessThan">
      <formula>0</formula>
    </cfRule>
  </conditionalFormatting>
  <conditionalFormatting sqref="J882">
    <cfRule type="expression" dxfId="6325" priority="10911">
      <formula>$I882=0</formula>
    </cfRule>
  </conditionalFormatting>
  <conditionalFormatting sqref="N882:P882">
    <cfRule type="expression" dxfId="6324" priority="10905">
      <formula>$I882=0</formula>
    </cfRule>
  </conditionalFormatting>
  <conditionalFormatting sqref="O882:P882">
    <cfRule type="cellIs" dxfId="6323" priority="10903" operator="lessThan">
      <formula>0</formula>
    </cfRule>
    <cfRule type="cellIs" dxfId="6322" priority="10904" operator="lessThan">
      <formula>0</formula>
    </cfRule>
  </conditionalFormatting>
  <conditionalFormatting sqref="R882:T882">
    <cfRule type="expression" dxfId="6321" priority="10902">
      <formula>$I882=0</formula>
    </cfRule>
  </conditionalFormatting>
  <conditionalFormatting sqref="S882:T882">
    <cfRule type="cellIs" dxfId="6320" priority="10900" operator="lessThan">
      <formula>0</formula>
    </cfRule>
    <cfRule type="cellIs" dxfId="6319" priority="10901" operator="lessThan">
      <formula>0</formula>
    </cfRule>
  </conditionalFormatting>
  <conditionalFormatting sqref="C884:E884">
    <cfRule type="expression" dxfId="6318" priority="10896">
      <formula>$I884=0</formula>
    </cfRule>
  </conditionalFormatting>
  <conditionalFormatting sqref="D884:E884">
    <cfRule type="cellIs" dxfId="6317" priority="10894" operator="lessThan">
      <formula>0</formula>
    </cfRule>
    <cfRule type="cellIs" dxfId="6316" priority="10895" operator="lessThan">
      <formula>0</formula>
    </cfRule>
  </conditionalFormatting>
  <conditionalFormatting sqref="G884:H884">
    <cfRule type="cellIs" dxfId="6315" priority="10891" operator="lessThan">
      <formula>0</formula>
    </cfRule>
    <cfRule type="cellIs" dxfId="6314" priority="10892" operator="lessThan">
      <formula>0</formula>
    </cfRule>
  </conditionalFormatting>
  <conditionalFormatting sqref="J884">
    <cfRule type="expression" dxfId="6313" priority="10890">
      <formula>$I884=0</formula>
    </cfRule>
  </conditionalFormatting>
  <conditionalFormatting sqref="N884:P884">
    <cfRule type="expression" dxfId="6312" priority="10884">
      <formula>$I884=0</formula>
    </cfRule>
  </conditionalFormatting>
  <conditionalFormatting sqref="O884:P884">
    <cfRule type="cellIs" dxfId="6311" priority="10882" operator="lessThan">
      <formula>0</formula>
    </cfRule>
    <cfRule type="cellIs" dxfId="6310" priority="10883" operator="lessThan">
      <formula>0</formula>
    </cfRule>
  </conditionalFormatting>
  <conditionalFormatting sqref="R884:T884">
    <cfRule type="expression" dxfId="6309" priority="10881">
      <formula>$I884=0</formula>
    </cfRule>
  </conditionalFormatting>
  <conditionalFormatting sqref="S884:T884">
    <cfRule type="cellIs" dxfId="6308" priority="10879" operator="lessThan">
      <formula>0</formula>
    </cfRule>
    <cfRule type="cellIs" dxfId="6307" priority="10880" operator="lessThan">
      <formula>0</formula>
    </cfRule>
  </conditionalFormatting>
  <conditionalFormatting sqref="C886:E886">
    <cfRule type="expression" dxfId="6306" priority="10875">
      <formula>$I886=0</formula>
    </cfRule>
  </conditionalFormatting>
  <conditionalFormatting sqref="D886:E886">
    <cfRule type="cellIs" dxfId="6305" priority="10873" operator="lessThan">
      <formula>0</formula>
    </cfRule>
    <cfRule type="cellIs" dxfId="6304" priority="10874" operator="lessThan">
      <formula>0</formula>
    </cfRule>
  </conditionalFormatting>
  <conditionalFormatting sqref="G886:H886">
    <cfRule type="cellIs" dxfId="6303" priority="10870" operator="lessThan">
      <formula>0</formula>
    </cfRule>
    <cfRule type="cellIs" dxfId="6302" priority="10871" operator="lessThan">
      <formula>0</formula>
    </cfRule>
  </conditionalFormatting>
  <conditionalFormatting sqref="J886">
    <cfRule type="expression" dxfId="6301" priority="10869">
      <formula>$I886=0</formula>
    </cfRule>
  </conditionalFormatting>
  <conditionalFormatting sqref="N886:P886">
    <cfRule type="expression" dxfId="6300" priority="10863">
      <formula>$I886=0</formula>
    </cfRule>
  </conditionalFormatting>
  <conditionalFormatting sqref="O886:P886">
    <cfRule type="cellIs" dxfId="6299" priority="10861" operator="lessThan">
      <formula>0</formula>
    </cfRule>
    <cfRule type="cellIs" dxfId="6298" priority="10862" operator="lessThan">
      <formula>0</formula>
    </cfRule>
  </conditionalFormatting>
  <conditionalFormatting sqref="R886:T886">
    <cfRule type="expression" dxfId="6297" priority="10860">
      <formula>$I886=0</formula>
    </cfRule>
  </conditionalFormatting>
  <conditionalFormatting sqref="S886:T886">
    <cfRule type="cellIs" dxfId="6296" priority="10858" operator="lessThan">
      <formula>0</formula>
    </cfRule>
    <cfRule type="cellIs" dxfId="6295" priority="10859" operator="lessThan">
      <formula>0</formula>
    </cfRule>
  </conditionalFormatting>
  <conditionalFormatting sqref="C888:E888">
    <cfRule type="expression" dxfId="6294" priority="10854">
      <formula>$I888=0</formula>
    </cfRule>
  </conditionalFormatting>
  <conditionalFormatting sqref="D888:E888">
    <cfRule type="cellIs" dxfId="6293" priority="10852" operator="lessThan">
      <formula>0</formula>
    </cfRule>
    <cfRule type="cellIs" dxfId="6292" priority="10853" operator="lessThan">
      <formula>0</formula>
    </cfRule>
  </conditionalFormatting>
  <conditionalFormatting sqref="G888:H888">
    <cfRule type="cellIs" dxfId="6291" priority="10849" operator="lessThan">
      <formula>0</formula>
    </cfRule>
    <cfRule type="cellIs" dxfId="6290" priority="10850" operator="lessThan">
      <formula>0</formula>
    </cfRule>
  </conditionalFormatting>
  <conditionalFormatting sqref="J888">
    <cfRule type="expression" dxfId="6289" priority="10848">
      <formula>$I888=0</formula>
    </cfRule>
  </conditionalFormatting>
  <conditionalFormatting sqref="N888:P888">
    <cfRule type="expression" dxfId="6288" priority="10842">
      <formula>$I888=0</formula>
    </cfRule>
  </conditionalFormatting>
  <conditionalFormatting sqref="O888:P888">
    <cfRule type="cellIs" dxfId="6287" priority="10840" operator="lessThan">
      <formula>0</formula>
    </cfRule>
    <cfRule type="cellIs" dxfId="6286" priority="10841" operator="lessThan">
      <formula>0</formula>
    </cfRule>
  </conditionalFormatting>
  <conditionalFormatting sqref="R888:T888">
    <cfRule type="expression" dxfId="6285" priority="10839">
      <formula>$I888=0</formula>
    </cfRule>
  </conditionalFormatting>
  <conditionalFormatting sqref="S888:T888">
    <cfRule type="cellIs" dxfId="6284" priority="10837" operator="lessThan">
      <formula>0</formula>
    </cfRule>
    <cfRule type="cellIs" dxfId="6283" priority="10838" operator="lessThan">
      <formula>0</formula>
    </cfRule>
  </conditionalFormatting>
  <conditionalFormatting sqref="C890:E890">
    <cfRule type="expression" dxfId="6282" priority="10833">
      <formula>$I890=0</formula>
    </cfRule>
  </conditionalFormatting>
  <conditionalFormatting sqref="D890:E890">
    <cfRule type="cellIs" dxfId="6281" priority="10831" operator="lessThan">
      <formula>0</formula>
    </cfRule>
    <cfRule type="cellIs" dxfId="6280" priority="10832" operator="lessThan">
      <formula>0</formula>
    </cfRule>
  </conditionalFormatting>
  <conditionalFormatting sqref="G890:H890">
    <cfRule type="cellIs" dxfId="6279" priority="10828" operator="lessThan">
      <formula>0</formula>
    </cfRule>
    <cfRule type="cellIs" dxfId="6278" priority="10829" operator="lessThan">
      <formula>0</formula>
    </cfRule>
  </conditionalFormatting>
  <conditionalFormatting sqref="J890">
    <cfRule type="expression" dxfId="6277" priority="10827">
      <formula>$I890=0</formula>
    </cfRule>
  </conditionalFormatting>
  <conditionalFormatting sqref="N890:P890">
    <cfRule type="expression" dxfId="6276" priority="10821">
      <formula>$I890=0</formula>
    </cfRule>
  </conditionalFormatting>
  <conditionalFormatting sqref="O890:P890">
    <cfRule type="cellIs" dxfId="6275" priority="10819" operator="lessThan">
      <formula>0</formula>
    </cfRule>
    <cfRule type="cellIs" dxfId="6274" priority="10820" operator="lessThan">
      <formula>0</formula>
    </cfRule>
  </conditionalFormatting>
  <conditionalFormatting sqref="R890:T890">
    <cfRule type="expression" dxfId="6273" priority="10818">
      <formula>$I890=0</formula>
    </cfRule>
  </conditionalFormatting>
  <conditionalFormatting sqref="S890:T890">
    <cfRule type="cellIs" dxfId="6272" priority="10816" operator="lessThan">
      <formula>0</formula>
    </cfRule>
    <cfRule type="cellIs" dxfId="6271" priority="10817" operator="lessThan">
      <formula>0</formula>
    </cfRule>
  </conditionalFormatting>
  <conditionalFormatting sqref="C892:E892">
    <cfRule type="expression" dxfId="6270" priority="10812">
      <formula>$I892=0</formula>
    </cfRule>
  </conditionalFormatting>
  <conditionalFormatting sqref="D892:E892">
    <cfRule type="cellIs" dxfId="6269" priority="10810" operator="lessThan">
      <formula>0</formula>
    </cfRule>
    <cfRule type="cellIs" dxfId="6268" priority="10811" operator="lessThan">
      <formula>0</formula>
    </cfRule>
  </conditionalFormatting>
  <conditionalFormatting sqref="G892:H892">
    <cfRule type="cellIs" dxfId="6267" priority="10807" operator="lessThan">
      <formula>0</formula>
    </cfRule>
    <cfRule type="cellIs" dxfId="6266" priority="10808" operator="lessThan">
      <formula>0</formula>
    </cfRule>
  </conditionalFormatting>
  <conditionalFormatting sqref="J892">
    <cfRule type="expression" dxfId="6265" priority="10806">
      <formula>$I892=0</formula>
    </cfRule>
  </conditionalFormatting>
  <conditionalFormatting sqref="N892:P892">
    <cfRule type="expression" dxfId="6264" priority="10800">
      <formula>$I892=0</formula>
    </cfRule>
  </conditionalFormatting>
  <conditionalFormatting sqref="O892:P892">
    <cfRule type="cellIs" dxfId="6263" priority="10798" operator="lessThan">
      <formula>0</formula>
    </cfRule>
    <cfRule type="cellIs" dxfId="6262" priority="10799" operator="lessThan">
      <formula>0</formula>
    </cfRule>
  </conditionalFormatting>
  <conditionalFormatting sqref="R892:T892">
    <cfRule type="expression" dxfId="6261" priority="10797">
      <formula>$I892=0</formula>
    </cfRule>
  </conditionalFormatting>
  <conditionalFormatting sqref="S892:T892">
    <cfRule type="cellIs" dxfId="6260" priority="10795" operator="lessThan">
      <formula>0</formula>
    </cfRule>
    <cfRule type="cellIs" dxfId="6259" priority="10796" operator="lessThan">
      <formula>0</formula>
    </cfRule>
  </conditionalFormatting>
  <conditionalFormatting sqref="C894:E894">
    <cfRule type="expression" dxfId="6258" priority="10791">
      <formula>$I894=0</formula>
    </cfRule>
  </conditionalFormatting>
  <conditionalFormatting sqref="D894:E894">
    <cfRule type="cellIs" dxfId="6257" priority="10789" operator="lessThan">
      <formula>0</formula>
    </cfRule>
    <cfRule type="cellIs" dxfId="6256" priority="10790" operator="lessThan">
      <formula>0</formula>
    </cfRule>
  </conditionalFormatting>
  <conditionalFormatting sqref="G894:H894">
    <cfRule type="cellIs" dxfId="6255" priority="10786" operator="lessThan">
      <formula>0</formula>
    </cfRule>
    <cfRule type="cellIs" dxfId="6254" priority="10787" operator="lessThan">
      <formula>0</formula>
    </cfRule>
  </conditionalFormatting>
  <conditionalFormatting sqref="J894">
    <cfRule type="expression" dxfId="6253" priority="10785">
      <formula>$I894=0</formula>
    </cfRule>
  </conditionalFormatting>
  <conditionalFormatting sqref="N894:P894">
    <cfRule type="expression" dxfId="6252" priority="10779">
      <formula>$I894=0</formula>
    </cfRule>
  </conditionalFormatting>
  <conditionalFormatting sqref="O894:P894">
    <cfRule type="cellIs" dxfId="6251" priority="10777" operator="lessThan">
      <formula>0</formula>
    </cfRule>
    <cfRule type="cellIs" dxfId="6250" priority="10778" operator="lessThan">
      <formula>0</formula>
    </cfRule>
  </conditionalFormatting>
  <conditionalFormatting sqref="R894:T894">
    <cfRule type="expression" dxfId="6249" priority="10776">
      <formula>$I894=0</formula>
    </cfRule>
  </conditionalFormatting>
  <conditionalFormatting sqref="S894:T894">
    <cfRule type="cellIs" dxfId="6248" priority="10774" operator="lessThan">
      <formula>0</formula>
    </cfRule>
    <cfRule type="cellIs" dxfId="6247" priority="10775" operator="lessThan">
      <formula>0</formula>
    </cfRule>
  </conditionalFormatting>
  <conditionalFormatting sqref="C896:E896">
    <cfRule type="expression" dxfId="6246" priority="10770">
      <formula>$I896=0</formula>
    </cfRule>
  </conditionalFormatting>
  <conditionalFormatting sqref="D896:E896">
    <cfRule type="cellIs" dxfId="6245" priority="10768" operator="lessThan">
      <formula>0</formula>
    </cfRule>
    <cfRule type="cellIs" dxfId="6244" priority="10769" operator="lessThan">
      <formula>0</formula>
    </cfRule>
  </conditionalFormatting>
  <conditionalFormatting sqref="G896:H896">
    <cfRule type="cellIs" dxfId="6243" priority="10765" operator="lessThan">
      <formula>0</formula>
    </cfRule>
    <cfRule type="cellIs" dxfId="6242" priority="10766" operator="lessThan">
      <formula>0</formula>
    </cfRule>
  </conditionalFormatting>
  <conditionalFormatting sqref="J896">
    <cfRule type="expression" dxfId="6241" priority="10764">
      <formula>$I896=0</formula>
    </cfRule>
  </conditionalFormatting>
  <conditionalFormatting sqref="N896:P896">
    <cfRule type="expression" dxfId="6240" priority="10758">
      <formula>$I896=0</formula>
    </cfRule>
  </conditionalFormatting>
  <conditionalFormatting sqref="O896:P896">
    <cfRule type="cellIs" dxfId="6239" priority="10756" operator="lessThan">
      <formula>0</formula>
    </cfRule>
    <cfRule type="cellIs" dxfId="6238" priority="10757" operator="lessThan">
      <formula>0</formula>
    </cfRule>
  </conditionalFormatting>
  <conditionalFormatting sqref="R896:T896">
    <cfRule type="expression" dxfId="6237" priority="10755">
      <formula>$I896=0</formula>
    </cfRule>
  </conditionalFormatting>
  <conditionalFormatting sqref="S896:T896">
    <cfRule type="cellIs" dxfId="6236" priority="10753" operator="lessThan">
      <formula>0</formula>
    </cfRule>
    <cfRule type="cellIs" dxfId="6235" priority="10754" operator="lessThan">
      <formula>0</formula>
    </cfRule>
  </conditionalFormatting>
  <conditionalFormatting sqref="C898:E898">
    <cfRule type="expression" dxfId="6234" priority="10749">
      <formula>$I898=0</formula>
    </cfRule>
  </conditionalFormatting>
  <conditionalFormatting sqref="D898:E898">
    <cfRule type="cellIs" dxfId="6233" priority="10747" operator="lessThan">
      <formula>0</formula>
    </cfRule>
    <cfRule type="cellIs" dxfId="6232" priority="10748" operator="lessThan">
      <formula>0</formula>
    </cfRule>
  </conditionalFormatting>
  <conditionalFormatting sqref="G898:H898">
    <cfRule type="cellIs" dxfId="6231" priority="10744" operator="lessThan">
      <formula>0</formula>
    </cfRule>
    <cfRule type="cellIs" dxfId="6230" priority="10745" operator="lessThan">
      <formula>0</formula>
    </cfRule>
  </conditionalFormatting>
  <conditionalFormatting sqref="J898">
    <cfRule type="expression" dxfId="6229" priority="10743">
      <formula>$I898=0</formula>
    </cfRule>
  </conditionalFormatting>
  <conditionalFormatting sqref="N898:P898">
    <cfRule type="expression" dxfId="6228" priority="10737">
      <formula>$I898=0</formula>
    </cfRule>
  </conditionalFormatting>
  <conditionalFormatting sqref="O898:P898">
    <cfRule type="cellIs" dxfId="6227" priority="10735" operator="lessThan">
      <formula>0</formula>
    </cfRule>
    <cfRule type="cellIs" dxfId="6226" priority="10736" operator="lessThan">
      <formula>0</formula>
    </cfRule>
  </conditionalFormatting>
  <conditionalFormatting sqref="R898:T898">
    <cfRule type="expression" dxfId="6225" priority="10734">
      <formula>$I898=0</formula>
    </cfRule>
  </conditionalFormatting>
  <conditionalFormatting sqref="S898:T898">
    <cfRule type="cellIs" dxfId="6224" priority="10732" operator="lessThan">
      <formula>0</formula>
    </cfRule>
    <cfRule type="cellIs" dxfId="6223" priority="10733" operator="lessThan">
      <formula>0</formula>
    </cfRule>
  </conditionalFormatting>
  <conditionalFormatting sqref="C900:E900">
    <cfRule type="expression" dxfId="6222" priority="10728">
      <formula>$I900=0</formula>
    </cfRule>
  </conditionalFormatting>
  <conditionalFormatting sqref="D900:E900">
    <cfRule type="cellIs" dxfId="6221" priority="10726" operator="lessThan">
      <formula>0</formula>
    </cfRule>
    <cfRule type="cellIs" dxfId="6220" priority="10727" operator="lessThan">
      <formula>0</formula>
    </cfRule>
  </conditionalFormatting>
  <conditionalFormatting sqref="G900:H900">
    <cfRule type="cellIs" dxfId="6219" priority="10723" operator="lessThan">
      <formula>0</formula>
    </cfRule>
    <cfRule type="cellIs" dxfId="6218" priority="10724" operator="lessThan">
      <formula>0</formula>
    </cfRule>
  </conditionalFormatting>
  <conditionalFormatting sqref="J900">
    <cfRule type="expression" dxfId="6217" priority="10722">
      <formula>$I900=0</formula>
    </cfRule>
  </conditionalFormatting>
  <conditionalFormatting sqref="N900:P900">
    <cfRule type="expression" dxfId="6216" priority="10716">
      <formula>$I900=0</formula>
    </cfRule>
  </conditionalFormatting>
  <conditionalFormatting sqref="O900:P900">
    <cfRule type="cellIs" dxfId="6215" priority="10714" operator="lessThan">
      <formula>0</formula>
    </cfRule>
    <cfRule type="cellIs" dxfId="6214" priority="10715" operator="lessThan">
      <formula>0</formula>
    </cfRule>
  </conditionalFormatting>
  <conditionalFormatting sqref="R900:T900">
    <cfRule type="expression" dxfId="6213" priority="10713">
      <formula>$I900=0</formula>
    </cfRule>
  </conditionalFormatting>
  <conditionalFormatting sqref="S900:T900">
    <cfRule type="cellIs" dxfId="6212" priority="10711" operator="lessThan">
      <formula>0</formula>
    </cfRule>
    <cfRule type="cellIs" dxfId="6211" priority="10712" operator="lessThan">
      <formula>0</formula>
    </cfRule>
  </conditionalFormatting>
  <conditionalFormatting sqref="C902:E902">
    <cfRule type="expression" dxfId="6210" priority="10707">
      <formula>$I902=0</formula>
    </cfRule>
  </conditionalFormatting>
  <conditionalFormatting sqref="D902:E902">
    <cfRule type="cellIs" dxfId="6209" priority="10705" operator="lessThan">
      <formula>0</formula>
    </cfRule>
    <cfRule type="cellIs" dxfId="6208" priority="10706" operator="lessThan">
      <formula>0</formula>
    </cfRule>
  </conditionalFormatting>
  <conditionalFormatting sqref="G902:H902">
    <cfRule type="cellIs" dxfId="6207" priority="10702" operator="lessThan">
      <formula>0</formula>
    </cfRule>
    <cfRule type="cellIs" dxfId="6206" priority="10703" operator="lessThan">
      <formula>0</formula>
    </cfRule>
  </conditionalFormatting>
  <conditionalFormatting sqref="J902">
    <cfRule type="expression" dxfId="6205" priority="10701">
      <formula>$I902=0</formula>
    </cfRule>
  </conditionalFormatting>
  <conditionalFormatting sqref="N902:P902">
    <cfRule type="expression" dxfId="6204" priority="10695">
      <formula>$I902=0</formula>
    </cfRule>
  </conditionalFormatting>
  <conditionalFormatting sqref="O902:P902">
    <cfRule type="cellIs" dxfId="6203" priority="10693" operator="lessThan">
      <formula>0</formula>
    </cfRule>
    <cfRule type="cellIs" dxfId="6202" priority="10694" operator="lessThan">
      <formula>0</formula>
    </cfRule>
  </conditionalFormatting>
  <conditionalFormatting sqref="R902:T902">
    <cfRule type="expression" dxfId="6201" priority="10692">
      <formula>$I902=0</formula>
    </cfRule>
  </conditionalFormatting>
  <conditionalFormatting sqref="S902:T902">
    <cfRule type="cellIs" dxfId="6200" priority="10690" operator="lessThan">
      <formula>0</formula>
    </cfRule>
    <cfRule type="cellIs" dxfId="6199" priority="10691" operator="lessThan">
      <formula>0</formula>
    </cfRule>
  </conditionalFormatting>
  <conditionalFormatting sqref="C904:E904">
    <cfRule type="expression" dxfId="6198" priority="10686">
      <formula>$I904=0</formula>
    </cfRule>
  </conditionalFormatting>
  <conditionalFormatting sqref="D904:E904">
    <cfRule type="cellIs" dxfId="6197" priority="10684" operator="lessThan">
      <formula>0</formula>
    </cfRule>
    <cfRule type="cellIs" dxfId="6196" priority="10685" operator="lessThan">
      <formula>0</formula>
    </cfRule>
  </conditionalFormatting>
  <conditionalFormatting sqref="G904:H904">
    <cfRule type="cellIs" dxfId="6195" priority="10681" operator="lessThan">
      <formula>0</formula>
    </cfRule>
    <cfRule type="cellIs" dxfId="6194" priority="10682" operator="lessThan">
      <formula>0</formula>
    </cfRule>
  </conditionalFormatting>
  <conditionalFormatting sqref="J904">
    <cfRule type="expression" dxfId="6193" priority="10680">
      <formula>$I904=0</formula>
    </cfRule>
  </conditionalFormatting>
  <conditionalFormatting sqref="N904:P904">
    <cfRule type="expression" dxfId="6192" priority="10674">
      <formula>$I904=0</formula>
    </cfRule>
  </conditionalFormatting>
  <conditionalFormatting sqref="O904:P904">
    <cfRule type="cellIs" dxfId="6191" priority="10672" operator="lessThan">
      <formula>0</formula>
    </cfRule>
    <cfRule type="cellIs" dxfId="6190" priority="10673" operator="lessThan">
      <formula>0</formula>
    </cfRule>
  </conditionalFormatting>
  <conditionalFormatting sqref="R904:T904">
    <cfRule type="expression" dxfId="6189" priority="10671">
      <formula>$I904=0</formula>
    </cfRule>
  </conditionalFormatting>
  <conditionalFormatting sqref="S904:T904">
    <cfRule type="cellIs" dxfId="6188" priority="10669" operator="lessThan">
      <formula>0</formula>
    </cfRule>
    <cfRule type="cellIs" dxfId="6187" priority="10670" operator="lessThan">
      <formula>0</formula>
    </cfRule>
  </conditionalFormatting>
  <conditionalFormatting sqref="C906:E906">
    <cfRule type="expression" dxfId="6186" priority="10665">
      <formula>$I906=0</formula>
    </cfRule>
  </conditionalFormatting>
  <conditionalFormatting sqref="D906:E906">
    <cfRule type="cellIs" dxfId="6185" priority="10663" operator="lessThan">
      <formula>0</formula>
    </cfRule>
    <cfRule type="cellIs" dxfId="6184" priority="10664" operator="lessThan">
      <formula>0</formula>
    </cfRule>
  </conditionalFormatting>
  <conditionalFormatting sqref="G906:H906">
    <cfRule type="cellIs" dxfId="6183" priority="10660" operator="lessThan">
      <formula>0</formula>
    </cfRule>
    <cfRule type="cellIs" dxfId="6182" priority="10661" operator="lessThan">
      <formula>0</formula>
    </cfRule>
  </conditionalFormatting>
  <conditionalFormatting sqref="J906">
    <cfRule type="expression" dxfId="6181" priority="10659">
      <formula>$I906=0</formula>
    </cfRule>
  </conditionalFormatting>
  <conditionalFormatting sqref="N906:P906">
    <cfRule type="expression" dxfId="6180" priority="10653">
      <formula>$I906=0</formula>
    </cfRule>
  </conditionalFormatting>
  <conditionalFormatting sqref="O906:P906">
    <cfRule type="cellIs" dxfId="6179" priority="10651" operator="lessThan">
      <formula>0</formula>
    </cfRule>
    <cfRule type="cellIs" dxfId="6178" priority="10652" operator="lessThan">
      <formula>0</formula>
    </cfRule>
  </conditionalFormatting>
  <conditionalFormatting sqref="R906:T906">
    <cfRule type="expression" dxfId="6177" priority="10650">
      <formula>$I906=0</formula>
    </cfRule>
  </conditionalFormatting>
  <conditionalFormatting sqref="S906:T906">
    <cfRule type="cellIs" dxfId="6176" priority="10648" operator="lessThan">
      <formula>0</formula>
    </cfRule>
    <cfRule type="cellIs" dxfId="6175" priority="10649" operator="lessThan">
      <formula>0</formula>
    </cfRule>
  </conditionalFormatting>
  <conditionalFormatting sqref="C908:E908">
    <cfRule type="expression" dxfId="6174" priority="10644">
      <formula>$I908=0</formula>
    </cfRule>
  </conditionalFormatting>
  <conditionalFormatting sqref="D908:E908">
    <cfRule type="cellIs" dxfId="6173" priority="10642" operator="lessThan">
      <formula>0</formula>
    </cfRule>
    <cfRule type="cellIs" dxfId="6172" priority="10643" operator="lessThan">
      <formula>0</formula>
    </cfRule>
  </conditionalFormatting>
  <conditionalFormatting sqref="G908:H908">
    <cfRule type="cellIs" dxfId="6171" priority="10639" operator="lessThan">
      <formula>0</formula>
    </cfRule>
    <cfRule type="cellIs" dxfId="6170" priority="10640" operator="lessThan">
      <formula>0</formula>
    </cfRule>
  </conditionalFormatting>
  <conditionalFormatting sqref="J908">
    <cfRule type="expression" dxfId="6169" priority="10638">
      <formula>$I908=0</formula>
    </cfRule>
  </conditionalFormatting>
  <conditionalFormatting sqref="N908:P908">
    <cfRule type="expression" dxfId="6168" priority="10632">
      <formula>$I908=0</formula>
    </cfRule>
  </conditionalFormatting>
  <conditionalFormatting sqref="O908:P908">
    <cfRule type="cellIs" dxfId="6167" priority="10630" operator="lessThan">
      <formula>0</formula>
    </cfRule>
    <cfRule type="cellIs" dxfId="6166" priority="10631" operator="lessThan">
      <formula>0</formula>
    </cfRule>
  </conditionalFormatting>
  <conditionalFormatting sqref="R908:T908">
    <cfRule type="expression" dxfId="6165" priority="10629">
      <formula>$I908=0</formula>
    </cfRule>
  </conditionalFormatting>
  <conditionalFormatting sqref="S908:T908">
    <cfRule type="cellIs" dxfId="6164" priority="10627" operator="lessThan">
      <formula>0</formula>
    </cfRule>
    <cfRule type="cellIs" dxfId="6163" priority="10628" operator="lessThan">
      <formula>0</formula>
    </cfRule>
  </conditionalFormatting>
  <conditionalFormatting sqref="C910:E910">
    <cfRule type="expression" dxfId="6162" priority="10623">
      <formula>$I910=0</formula>
    </cfRule>
  </conditionalFormatting>
  <conditionalFormatting sqref="D910:E910">
    <cfRule type="cellIs" dxfId="6161" priority="10621" operator="lessThan">
      <formula>0</formula>
    </cfRule>
    <cfRule type="cellIs" dxfId="6160" priority="10622" operator="lessThan">
      <formula>0</formula>
    </cfRule>
  </conditionalFormatting>
  <conditionalFormatting sqref="G910:H910">
    <cfRule type="cellIs" dxfId="6159" priority="10618" operator="lessThan">
      <formula>0</formula>
    </cfRule>
    <cfRule type="cellIs" dxfId="6158" priority="10619" operator="lessThan">
      <formula>0</formula>
    </cfRule>
  </conditionalFormatting>
  <conditionalFormatting sqref="J910">
    <cfRule type="expression" dxfId="6157" priority="10617">
      <formula>$I910=0</formula>
    </cfRule>
  </conditionalFormatting>
  <conditionalFormatting sqref="N910:P910">
    <cfRule type="expression" dxfId="6156" priority="10611">
      <formula>$I910=0</formula>
    </cfRule>
  </conditionalFormatting>
  <conditionalFormatting sqref="O910:P910">
    <cfRule type="cellIs" dxfId="6155" priority="10609" operator="lessThan">
      <formula>0</formula>
    </cfRule>
    <cfRule type="cellIs" dxfId="6154" priority="10610" operator="lessThan">
      <formula>0</formula>
    </cfRule>
  </conditionalFormatting>
  <conditionalFormatting sqref="R910:T910">
    <cfRule type="expression" dxfId="6153" priority="10608">
      <formula>$I910=0</formula>
    </cfRule>
  </conditionalFormatting>
  <conditionalFormatting sqref="S910:T910">
    <cfRule type="cellIs" dxfId="6152" priority="10606" operator="lessThan">
      <formula>0</formula>
    </cfRule>
    <cfRule type="cellIs" dxfId="6151" priority="10607" operator="lessThan">
      <formula>0</formula>
    </cfRule>
  </conditionalFormatting>
  <conditionalFormatting sqref="C912:E912">
    <cfRule type="expression" dxfId="6150" priority="10602">
      <formula>$I912=0</formula>
    </cfRule>
  </conditionalFormatting>
  <conditionalFormatting sqref="D912:E912">
    <cfRule type="cellIs" dxfId="6149" priority="10600" operator="lessThan">
      <formula>0</formula>
    </cfRule>
    <cfRule type="cellIs" dxfId="6148" priority="10601" operator="lessThan">
      <formula>0</formula>
    </cfRule>
  </conditionalFormatting>
  <conditionalFormatting sqref="G912:H912">
    <cfRule type="cellIs" dxfId="6147" priority="10597" operator="lessThan">
      <formula>0</formula>
    </cfRule>
    <cfRule type="cellIs" dxfId="6146" priority="10598" operator="lessThan">
      <formula>0</formula>
    </cfRule>
  </conditionalFormatting>
  <conditionalFormatting sqref="J912">
    <cfRule type="expression" dxfId="6145" priority="10596">
      <formula>$I912=0</formula>
    </cfRule>
  </conditionalFormatting>
  <conditionalFormatting sqref="N912:P912">
    <cfRule type="expression" dxfId="6144" priority="10590">
      <formula>$I912=0</formula>
    </cfRule>
  </conditionalFormatting>
  <conditionalFormatting sqref="O912:P912">
    <cfRule type="cellIs" dxfId="6143" priority="10588" operator="lessThan">
      <formula>0</formula>
    </cfRule>
    <cfRule type="cellIs" dxfId="6142" priority="10589" operator="lessThan">
      <formula>0</formula>
    </cfRule>
  </conditionalFormatting>
  <conditionalFormatting sqref="R912:T912">
    <cfRule type="expression" dxfId="6141" priority="10587">
      <formula>$I912=0</formula>
    </cfRule>
  </conditionalFormatting>
  <conditionalFormatting sqref="S912:T912">
    <cfRule type="cellIs" dxfId="6140" priority="10585" operator="lessThan">
      <formula>0</formula>
    </cfRule>
    <cfRule type="cellIs" dxfId="6139" priority="10586" operator="lessThan">
      <formula>0</formula>
    </cfRule>
  </conditionalFormatting>
  <conditionalFormatting sqref="C914:E914">
    <cfRule type="expression" dxfId="6138" priority="10581">
      <formula>$I914=0</formula>
    </cfRule>
  </conditionalFormatting>
  <conditionalFormatting sqref="D914:E914">
    <cfRule type="cellIs" dxfId="6137" priority="10579" operator="lessThan">
      <formula>0</formula>
    </cfRule>
    <cfRule type="cellIs" dxfId="6136" priority="10580" operator="lessThan">
      <formula>0</formula>
    </cfRule>
  </conditionalFormatting>
  <conditionalFormatting sqref="G914:H914">
    <cfRule type="cellIs" dxfId="6135" priority="10576" operator="lessThan">
      <formula>0</formula>
    </cfRule>
    <cfRule type="cellIs" dxfId="6134" priority="10577" operator="lessThan">
      <formula>0</formula>
    </cfRule>
  </conditionalFormatting>
  <conditionalFormatting sqref="J914">
    <cfRule type="expression" dxfId="6133" priority="10575">
      <formula>$I914=0</formula>
    </cfRule>
  </conditionalFormatting>
  <conditionalFormatting sqref="N914:P914">
    <cfRule type="expression" dxfId="6132" priority="10569">
      <formula>$I914=0</formula>
    </cfRule>
  </conditionalFormatting>
  <conditionalFormatting sqref="O914:P914">
    <cfRule type="cellIs" dxfId="6131" priority="10567" operator="lessThan">
      <formula>0</formula>
    </cfRule>
    <cfRule type="cellIs" dxfId="6130" priority="10568" operator="lessThan">
      <formula>0</formula>
    </cfRule>
  </conditionalFormatting>
  <conditionalFormatting sqref="R914:T914">
    <cfRule type="expression" dxfId="6129" priority="10566">
      <formula>$I914=0</formula>
    </cfRule>
  </conditionalFormatting>
  <conditionalFormatting sqref="S914:T914">
    <cfRule type="cellIs" dxfId="6128" priority="10564" operator="lessThan">
      <formula>0</formula>
    </cfRule>
    <cfRule type="cellIs" dxfId="6127" priority="10565" operator="lessThan">
      <formula>0</formula>
    </cfRule>
  </conditionalFormatting>
  <conditionalFormatting sqref="C916:E916">
    <cfRule type="expression" dxfId="6126" priority="10560">
      <formula>$I916=0</formula>
    </cfRule>
  </conditionalFormatting>
  <conditionalFormatting sqref="D916:E916">
    <cfRule type="cellIs" dxfId="6125" priority="10558" operator="lessThan">
      <formula>0</formula>
    </cfRule>
    <cfRule type="cellIs" dxfId="6124" priority="10559" operator="lessThan">
      <formula>0</formula>
    </cfRule>
  </conditionalFormatting>
  <conditionalFormatting sqref="G916:H916">
    <cfRule type="cellIs" dxfId="6123" priority="10555" operator="lessThan">
      <formula>0</formula>
    </cfRule>
    <cfRule type="cellIs" dxfId="6122" priority="10556" operator="lessThan">
      <formula>0</formula>
    </cfRule>
  </conditionalFormatting>
  <conditionalFormatting sqref="J916">
    <cfRule type="expression" dxfId="6121" priority="10554">
      <formula>$I916=0</formula>
    </cfRule>
  </conditionalFormatting>
  <conditionalFormatting sqref="N916:P916">
    <cfRule type="expression" dxfId="6120" priority="10548">
      <formula>$I916=0</formula>
    </cfRule>
  </conditionalFormatting>
  <conditionalFormatting sqref="O916:P916">
    <cfRule type="cellIs" dxfId="6119" priority="10546" operator="lessThan">
      <formula>0</formula>
    </cfRule>
    <cfRule type="cellIs" dxfId="6118" priority="10547" operator="lessThan">
      <formula>0</formula>
    </cfRule>
  </conditionalFormatting>
  <conditionalFormatting sqref="R916:T916">
    <cfRule type="expression" dxfId="6117" priority="10545">
      <formula>$I916=0</formula>
    </cfRule>
  </conditionalFormatting>
  <conditionalFormatting sqref="S916:T916">
    <cfRule type="cellIs" dxfId="6116" priority="10543" operator="lessThan">
      <formula>0</formula>
    </cfRule>
    <cfRule type="cellIs" dxfId="6115" priority="10544" operator="lessThan">
      <formula>0</formula>
    </cfRule>
  </conditionalFormatting>
  <conditionalFormatting sqref="C918:E918">
    <cfRule type="expression" dxfId="6114" priority="10539">
      <formula>$I918=0</formula>
    </cfRule>
  </conditionalFormatting>
  <conditionalFormatting sqref="D918:E918">
    <cfRule type="cellIs" dxfId="6113" priority="10537" operator="lessThan">
      <formula>0</formula>
    </cfRule>
    <cfRule type="cellIs" dxfId="6112" priority="10538" operator="lessThan">
      <formula>0</formula>
    </cfRule>
  </conditionalFormatting>
  <conditionalFormatting sqref="G918:H918">
    <cfRule type="cellIs" dxfId="6111" priority="10534" operator="lessThan">
      <formula>0</formula>
    </cfRule>
    <cfRule type="cellIs" dxfId="6110" priority="10535" operator="lessThan">
      <formula>0</formula>
    </cfRule>
  </conditionalFormatting>
  <conditionalFormatting sqref="J918">
    <cfRule type="expression" dxfId="6109" priority="10533">
      <formula>$I918=0</formula>
    </cfRule>
  </conditionalFormatting>
  <conditionalFormatting sqref="N918:P918">
    <cfRule type="expression" dxfId="6108" priority="10527">
      <formula>$I918=0</formula>
    </cfRule>
  </conditionalFormatting>
  <conditionalFormatting sqref="O918:P918">
    <cfRule type="cellIs" dxfId="6107" priority="10525" operator="lessThan">
      <formula>0</formula>
    </cfRule>
    <cfRule type="cellIs" dxfId="6106" priority="10526" operator="lessThan">
      <formula>0</formula>
    </cfRule>
  </conditionalFormatting>
  <conditionalFormatting sqref="R918:T918">
    <cfRule type="expression" dxfId="6105" priority="10524">
      <formula>$I918=0</formula>
    </cfRule>
  </conditionalFormatting>
  <conditionalFormatting sqref="S918:T918">
    <cfRule type="cellIs" dxfId="6104" priority="10522" operator="lessThan">
      <formula>0</formula>
    </cfRule>
    <cfRule type="cellIs" dxfId="6103" priority="10523" operator="lessThan">
      <formula>0</formula>
    </cfRule>
  </conditionalFormatting>
  <conditionalFormatting sqref="C920:E920">
    <cfRule type="expression" dxfId="6102" priority="10518">
      <formula>$I920=0</formula>
    </cfRule>
  </conditionalFormatting>
  <conditionalFormatting sqref="D920:E920">
    <cfRule type="cellIs" dxfId="6101" priority="10516" operator="lessThan">
      <formula>0</formula>
    </cfRule>
    <cfRule type="cellIs" dxfId="6100" priority="10517" operator="lessThan">
      <formula>0</formula>
    </cfRule>
  </conditionalFormatting>
  <conditionalFormatting sqref="G920:H920">
    <cfRule type="cellIs" dxfId="6099" priority="10513" operator="lessThan">
      <formula>0</formula>
    </cfRule>
    <cfRule type="cellIs" dxfId="6098" priority="10514" operator="lessThan">
      <formula>0</formula>
    </cfRule>
  </conditionalFormatting>
  <conditionalFormatting sqref="J920">
    <cfRule type="expression" dxfId="6097" priority="10512">
      <formula>$I920=0</formula>
    </cfRule>
  </conditionalFormatting>
  <conditionalFormatting sqref="N920:P920">
    <cfRule type="expression" dxfId="6096" priority="10506">
      <formula>$I920=0</formula>
    </cfRule>
  </conditionalFormatting>
  <conditionalFormatting sqref="O920:P920">
    <cfRule type="cellIs" dxfId="6095" priority="10504" operator="lessThan">
      <formula>0</formula>
    </cfRule>
    <cfRule type="cellIs" dxfId="6094" priority="10505" operator="lessThan">
      <formula>0</formula>
    </cfRule>
  </conditionalFormatting>
  <conditionalFormatting sqref="R920:T920">
    <cfRule type="expression" dxfId="6093" priority="10503">
      <formula>$I920=0</formula>
    </cfRule>
  </conditionalFormatting>
  <conditionalFormatting sqref="S920:T920">
    <cfRule type="cellIs" dxfId="6092" priority="10501" operator="lessThan">
      <formula>0</formula>
    </cfRule>
    <cfRule type="cellIs" dxfId="6091" priority="10502" operator="lessThan">
      <formula>0</formula>
    </cfRule>
  </conditionalFormatting>
  <conditionalFormatting sqref="C922:E922">
    <cfRule type="expression" dxfId="6090" priority="10497">
      <formula>$I922=0</formula>
    </cfRule>
  </conditionalFormatting>
  <conditionalFormatting sqref="D922:E922">
    <cfRule type="cellIs" dxfId="6089" priority="10495" operator="lessThan">
      <formula>0</formula>
    </cfRule>
    <cfRule type="cellIs" dxfId="6088" priority="10496" operator="lessThan">
      <formula>0</formula>
    </cfRule>
  </conditionalFormatting>
  <conditionalFormatting sqref="G922:H922">
    <cfRule type="cellIs" dxfId="6087" priority="10492" operator="lessThan">
      <formula>0</formula>
    </cfRule>
    <cfRule type="cellIs" dxfId="6086" priority="10493" operator="lessThan">
      <formula>0</formula>
    </cfRule>
  </conditionalFormatting>
  <conditionalFormatting sqref="J922">
    <cfRule type="expression" dxfId="6085" priority="10491">
      <formula>$I922=0</formula>
    </cfRule>
  </conditionalFormatting>
  <conditionalFormatting sqref="N922:P922">
    <cfRule type="expression" dxfId="6084" priority="10485">
      <formula>$I922=0</formula>
    </cfRule>
  </conditionalFormatting>
  <conditionalFormatting sqref="O922:P922">
    <cfRule type="cellIs" dxfId="6083" priority="10483" operator="lessThan">
      <formula>0</formula>
    </cfRule>
    <cfRule type="cellIs" dxfId="6082" priority="10484" operator="lessThan">
      <formula>0</formula>
    </cfRule>
  </conditionalFormatting>
  <conditionalFormatting sqref="R922:T922">
    <cfRule type="expression" dxfId="6081" priority="10482">
      <formula>$I922=0</formula>
    </cfRule>
  </conditionalFormatting>
  <conditionalFormatting sqref="S922:T922">
    <cfRule type="cellIs" dxfId="6080" priority="10480" operator="lessThan">
      <formula>0</formula>
    </cfRule>
    <cfRule type="cellIs" dxfId="6079" priority="10481" operator="lessThan">
      <formula>0</formula>
    </cfRule>
  </conditionalFormatting>
  <conditionalFormatting sqref="C924:E924">
    <cfRule type="expression" dxfId="6078" priority="10476">
      <formula>$I924=0</formula>
    </cfRule>
  </conditionalFormatting>
  <conditionalFormatting sqref="D924:E924">
    <cfRule type="cellIs" dxfId="6077" priority="10474" operator="lessThan">
      <formula>0</formula>
    </cfRule>
    <cfRule type="cellIs" dxfId="6076" priority="10475" operator="lessThan">
      <formula>0</formula>
    </cfRule>
  </conditionalFormatting>
  <conditionalFormatting sqref="G924:H924">
    <cfRule type="cellIs" dxfId="6075" priority="10471" operator="lessThan">
      <formula>0</formula>
    </cfRule>
    <cfRule type="cellIs" dxfId="6074" priority="10472" operator="lessThan">
      <formula>0</formula>
    </cfRule>
  </conditionalFormatting>
  <conditionalFormatting sqref="J924">
    <cfRule type="expression" dxfId="6073" priority="10470">
      <formula>$I924=0</formula>
    </cfRule>
  </conditionalFormatting>
  <conditionalFormatting sqref="N924:P924">
    <cfRule type="expression" dxfId="6072" priority="10464">
      <formula>$I924=0</formula>
    </cfRule>
  </conditionalFormatting>
  <conditionalFormatting sqref="O924:P924">
    <cfRule type="cellIs" dxfId="6071" priority="10462" operator="lessThan">
      <formula>0</formula>
    </cfRule>
    <cfRule type="cellIs" dxfId="6070" priority="10463" operator="lessThan">
      <formula>0</formula>
    </cfRule>
  </conditionalFormatting>
  <conditionalFormatting sqref="R924:T924">
    <cfRule type="expression" dxfId="6069" priority="10461">
      <formula>$I924=0</formula>
    </cfRule>
  </conditionalFormatting>
  <conditionalFormatting sqref="S924:T924">
    <cfRule type="cellIs" dxfId="6068" priority="10459" operator="lessThan">
      <formula>0</formula>
    </cfRule>
    <cfRule type="cellIs" dxfId="6067" priority="10460" operator="lessThan">
      <formula>0</formula>
    </cfRule>
  </conditionalFormatting>
  <conditionalFormatting sqref="C926:E926">
    <cfRule type="expression" dxfId="6066" priority="10455">
      <formula>$I926=0</formula>
    </cfRule>
  </conditionalFormatting>
  <conditionalFormatting sqref="D926:E926">
    <cfRule type="cellIs" dxfId="6065" priority="10453" operator="lessThan">
      <formula>0</formula>
    </cfRule>
    <cfRule type="cellIs" dxfId="6064" priority="10454" operator="lessThan">
      <formula>0</formula>
    </cfRule>
  </conditionalFormatting>
  <conditionalFormatting sqref="G926:H926">
    <cfRule type="cellIs" dxfId="6063" priority="10450" operator="lessThan">
      <formula>0</formula>
    </cfRule>
    <cfRule type="cellIs" dxfId="6062" priority="10451" operator="lessThan">
      <formula>0</formula>
    </cfRule>
  </conditionalFormatting>
  <conditionalFormatting sqref="J926">
    <cfRule type="expression" dxfId="6061" priority="10449">
      <formula>$I926=0</formula>
    </cfRule>
  </conditionalFormatting>
  <conditionalFormatting sqref="N926:P926">
    <cfRule type="expression" dxfId="6060" priority="10443">
      <formula>$I926=0</formula>
    </cfRule>
  </conditionalFormatting>
  <conditionalFormatting sqref="O926:P926">
    <cfRule type="cellIs" dxfId="6059" priority="10441" operator="lessThan">
      <formula>0</formula>
    </cfRule>
    <cfRule type="cellIs" dxfId="6058" priority="10442" operator="lessThan">
      <formula>0</formula>
    </cfRule>
  </conditionalFormatting>
  <conditionalFormatting sqref="R926:T926">
    <cfRule type="expression" dxfId="6057" priority="10440">
      <formula>$I926=0</formula>
    </cfRule>
  </conditionalFormatting>
  <conditionalFormatting sqref="S926:T926">
    <cfRule type="cellIs" dxfId="6056" priority="10438" operator="lessThan">
      <formula>0</formula>
    </cfRule>
    <cfRule type="cellIs" dxfId="6055" priority="10439" operator="lessThan">
      <formula>0</formula>
    </cfRule>
  </conditionalFormatting>
  <conditionalFormatting sqref="C928:E928">
    <cfRule type="expression" dxfId="6054" priority="10434">
      <formula>$I928=0</formula>
    </cfRule>
  </conditionalFormatting>
  <conditionalFormatting sqref="D928:E928">
    <cfRule type="cellIs" dxfId="6053" priority="10432" operator="lessThan">
      <formula>0</formula>
    </cfRule>
    <cfRule type="cellIs" dxfId="6052" priority="10433" operator="lessThan">
      <formula>0</formula>
    </cfRule>
  </conditionalFormatting>
  <conditionalFormatting sqref="G928:H928">
    <cfRule type="cellIs" dxfId="6051" priority="10429" operator="lessThan">
      <formula>0</formula>
    </cfRule>
    <cfRule type="cellIs" dxfId="6050" priority="10430" operator="lessThan">
      <formula>0</formula>
    </cfRule>
  </conditionalFormatting>
  <conditionalFormatting sqref="J928">
    <cfRule type="expression" dxfId="6049" priority="10428">
      <formula>$I928=0</formula>
    </cfRule>
  </conditionalFormatting>
  <conditionalFormatting sqref="N928:P928">
    <cfRule type="expression" dxfId="6048" priority="10422">
      <formula>$I928=0</formula>
    </cfRule>
  </conditionalFormatting>
  <conditionalFormatting sqref="O928:P928">
    <cfRule type="cellIs" dxfId="6047" priority="10420" operator="lessThan">
      <formula>0</formula>
    </cfRule>
    <cfRule type="cellIs" dxfId="6046" priority="10421" operator="lessThan">
      <formula>0</formula>
    </cfRule>
  </conditionalFormatting>
  <conditionalFormatting sqref="R928:T928">
    <cfRule type="expression" dxfId="6045" priority="10419">
      <formula>$I928=0</formula>
    </cfRule>
  </conditionalFormatting>
  <conditionalFormatting sqref="S928:T928">
    <cfRule type="cellIs" dxfId="6044" priority="10417" operator="lessThan">
      <formula>0</formula>
    </cfRule>
    <cfRule type="cellIs" dxfId="6043" priority="10418" operator="lessThan">
      <formula>0</formula>
    </cfRule>
  </conditionalFormatting>
  <conditionalFormatting sqref="C930:E930">
    <cfRule type="expression" dxfId="6042" priority="10413">
      <formula>$I930=0</formula>
    </cfRule>
  </conditionalFormatting>
  <conditionalFormatting sqref="D930:E930">
    <cfRule type="cellIs" dxfId="6041" priority="10411" operator="lessThan">
      <formula>0</formula>
    </cfRule>
    <cfRule type="cellIs" dxfId="6040" priority="10412" operator="lessThan">
      <formula>0</formula>
    </cfRule>
  </conditionalFormatting>
  <conditionalFormatting sqref="G930:H930">
    <cfRule type="cellIs" dxfId="6039" priority="10408" operator="lessThan">
      <formula>0</formula>
    </cfRule>
    <cfRule type="cellIs" dxfId="6038" priority="10409" operator="lessThan">
      <formula>0</formula>
    </cfRule>
  </conditionalFormatting>
  <conditionalFormatting sqref="J930">
    <cfRule type="expression" dxfId="6037" priority="10407">
      <formula>$I930=0</formula>
    </cfRule>
  </conditionalFormatting>
  <conditionalFormatting sqref="N930:P930">
    <cfRule type="expression" dxfId="6036" priority="10401">
      <formula>$I930=0</formula>
    </cfRule>
  </conditionalFormatting>
  <conditionalFormatting sqref="O930:P930">
    <cfRule type="cellIs" dxfId="6035" priority="10399" operator="lessThan">
      <formula>0</formula>
    </cfRule>
    <cfRule type="cellIs" dxfId="6034" priority="10400" operator="lessThan">
      <formula>0</formula>
    </cfRule>
  </conditionalFormatting>
  <conditionalFormatting sqref="R930:T930">
    <cfRule type="expression" dxfId="6033" priority="10398">
      <formula>$I930=0</formula>
    </cfRule>
  </conditionalFormatting>
  <conditionalFormatting sqref="S930:T930">
    <cfRule type="cellIs" dxfId="6032" priority="10396" operator="lessThan">
      <formula>0</formula>
    </cfRule>
    <cfRule type="cellIs" dxfId="6031" priority="10397" operator="lessThan">
      <formula>0</formula>
    </cfRule>
  </conditionalFormatting>
  <conditionalFormatting sqref="C932:E932">
    <cfRule type="expression" dxfId="6030" priority="10392">
      <formula>$I932=0</formula>
    </cfRule>
  </conditionalFormatting>
  <conditionalFormatting sqref="D932:E932">
    <cfRule type="cellIs" dxfId="6029" priority="10390" operator="lessThan">
      <formula>0</formula>
    </cfRule>
    <cfRule type="cellIs" dxfId="6028" priority="10391" operator="lessThan">
      <formula>0</formula>
    </cfRule>
  </conditionalFormatting>
  <conditionalFormatting sqref="G932:H932">
    <cfRule type="cellIs" dxfId="6027" priority="10387" operator="lessThan">
      <formula>0</formula>
    </cfRule>
    <cfRule type="cellIs" dxfId="6026" priority="10388" operator="lessThan">
      <formula>0</formula>
    </cfRule>
  </conditionalFormatting>
  <conditionalFormatting sqref="J932">
    <cfRule type="expression" dxfId="6025" priority="10386">
      <formula>$I932=0</formula>
    </cfRule>
  </conditionalFormatting>
  <conditionalFormatting sqref="N932:P932">
    <cfRule type="expression" dxfId="6024" priority="10380">
      <formula>$I932=0</formula>
    </cfRule>
  </conditionalFormatting>
  <conditionalFormatting sqref="O932:P932">
    <cfRule type="cellIs" dxfId="6023" priority="10378" operator="lessThan">
      <formula>0</formula>
    </cfRule>
    <cfRule type="cellIs" dxfId="6022" priority="10379" operator="lessThan">
      <formula>0</formula>
    </cfRule>
  </conditionalFormatting>
  <conditionalFormatting sqref="R932:T932">
    <cfRule type="expression" dxfId="6021" priority="10377">
      <formula>$I932=0</formula>
    </cfRule>
  </conditionalFormatting>
  <conditionalFormatting sqref="S932:T932">
    <cfRule type="cellIs" dxfId="6020" priority="10375" operator="lessThan">
      <formula>0</formula>
    </cfRule>
    <cfRule type="cellIs" dxfId="6019" priority="10376" operator="lessThan">
      <formula>0</formula>
    </cfRule>
  </conditionalFormatting>
  <conditionalFormatting sqref="C934:E934">
    <cfRule type="expression" dxfId="6018" priority="10371">
      <formula>$I934=0</formula>
    </cfRule>
  </conditionalFormatting>
  <conditionalFormatting sqref="D934:E934">
    <cfRule type="cellIs" dxfId="6017" priority="10369" operator="lessThan">
      <formula>0</formula>
    </cfRule>
    <cfRule type="cellIs" dxfId="6016" priority="10370" operator="lessThan">
      <formula>0</formula>
    </cfRule>
  </conditionalFormatting>
  <conditionalFormatting sqref="G934:H934">
    <cfRule type="cellIs" dxfId="6015" priority="10366" operator="lessThan">
      <formula>0</formula>
    </cfRule>
    <cfRule type="cellIs" dxfId="6014" priority="10367" operator="lessThan">
      <formula>0</formula>
    </cfRule>
  </conditionalFormatting>
  <conditionalFormatting sqref="J934">
    <cfRule type="expression" dxfId="6013" priority="10365">
      <formula>$I934=0</formula>
    </cfRule>
  </conditionalFormatting>
  <conditionalFormatting sqref="N934:P934">
    <cfRule type="expression" dxfId="6012" priority="10359">
      <formula>$I934=0</formula>
    </cfRule>
  </conditionalFormatting>
  <conditionalFormatting sqref="O934:P934">
    <cfRule type="cellIs" dxfId="6011" priority="10357" operator="lessThan">
      <formula>0</formula>
    </cfRule>
    <cfRule type="cellIs" dxfId="6010" priority="10358" operator="lessThan">
      <formula>0</formula>
    </cfRule>
  </conditionalFormatting>
  <conditionalFormatting sqref="R934:T934">
    <cfRule type="expression" dxfId="6009" priority="10356">
      <formula>$I934=0</formula>
    </cfRule>
  </conditionalFormatting>
  <conditionalFormatting sqref="S934:T934">
    <cfRule type="cellIs" dxfId="6008" priority="10354" operator="lessThan">
      <formula>0</formula>
    </cfRule>
    <cfRule type="cellIs" dxfId="6007" priority="10355" operator="lessThan">
      <formula>0</formula>
    </cfRule>
  </conditionalFormatting>
  <conditionalFormatting sqref="C936:E936">
    <cfRule type="expression" dxfId="6006" priority="10350">
      <formula>$I936=0</formula>
    </cfRule>
  </conditionalFormatting>
  <conditionalFormatting sqref="D936:E936">
    <cfRule type="cellIs" dxfId="6005" priority="10348" operator="lessThan">
      <formula>0</formula>
    </cfRule>
    <cfRule type="cellIs" dxfId="6004" priority="10349" operator="lessThan">
      <formula>0</formula>
    </cfRule>
  </conditionalFormatting>
  <conditionalFormatting sqref="G936:H936">
    <cfRule type="cellIs" dxfId="6003" priority="10345" operator="lessThan">
      <formula>0</formula>
    </cfRule>
    <cfRule type="cellIs" dxfId="6002" priority="10346" operator="lessThan">
      <formula>0</formula>
    </cfRule>
  </conditionalFormatting>
  <conditionalFormatting sqref="J936">
    <cfRule type="expression" dxfId="6001" priority="10344">
      <formula>$I936=0</formula>
    </cfRule>
  </conditionalFormatting>
  <conditionalFormatting sqref="N936:P936">
    <cfRule type="expression" dxfId="6000" priority="10338">
      <formula>$I936=0</formula>
    </cfRule>
  </conditionalFormatting>
  <conditionalFormatting sqref="O936:P936">
    <cfRule type="cellIs" dxfId="5999" priority="10336" operator="lessThan">
      <formula>0</formula>
    </cfRule>
    <cfRule type="cellIs" dxfId="5998" priority="10337" operator="lessThan">
      <formula>0</formula>
    </cfRule>
  </conditionalFormatting>
  <conditionalFormatting sqref="R936:T936">
    <cfRule type="expression" dxfId="5997" priority="10335">
      <formula>$I936=0</formula>
    </cfRule>
  </conditionalFormatting>
  <conditionalFormatting sqref="S936:T936">
    <cfRule type="cellIs" dxfId="5996" priority="10333" operator="lessThan">
      <formula>0</formula>
    </cfRule>
    <cfRule type="cellIs" dxfId="5995" priority="10334" operator="lessThan">
      <formula>0</formula>
    </cfRule>
  </conditionalFormatting>
  <conditionalFormatting sqref="C938:E938">
    <cfRule type="expression" dxfId="5994" priority="10329">
      <formula>$I938=0</formula>
    </cfRule>
  </conditionalFormatting>
  <conditionalFormatting sqref="D938:E938">
    <cfRule type="cellIs" dxfId="5993" priority="10327" operator="lessThan">
      <formula>0</formula>
    </cfRule>
    <cfRule type="cellIs" dxfId="5992" priority="10328" operator="lessThan">
      <formula>0</formula>
    </cfRule>
  </conditionalFormatting>
  <conditionalFormatting sqref="G938:H938">
    <cfRule type="cellIs" dxfId="5991" priority="10324" operator="lessThan">
      <formula>0</formula>
    </cfRule>
    <cfRule type="cellIs" dxfId="5990" priority="10325" operator="lessThan">
      <formula>0</formula>
    </cfRule>
  </conditionalFormatting>
  <conditionalFormatting sqref="J938">
    <cfRule type="expression" dxfId="5989" priority="10323">
      <formula>$I938=0</formula>
    </cfRule>
  </conditionalFormatting>
  <conditionalFormatting sqref="N938:P938">
    <cfRule type="expression" dxfId="5988" priority="10317">
      <formula>$I938=0</formula>
    </cfRule>
  </conditionalFormatting>
  <conditionalFormatting sqref="O938:P938">
    <cfRule type="cellIs" dxfId="5987" priority="10315" operator="lessThan">
      <formula>0</formula>
    </cfRule>
    <cfRule type="cellIs" dxfId="5986" priority="10316" operator="lessThan">
      <formula>0</formula>
    </cfRule>
  </conditionalFormatting>
  <conditionalFormatting sqref="R938:T938">
    <cfRule type="expression" dxfId="5985" priority="10314">
      <formula>$I938=0</formula>
    </cfRule>
  </conditionalFormatting>
  <conditionalFormatting sqref="S938:T938">
    <cfRule type="cellIs" dxfId="5984" priority="10312" operator="lessThan">
      <formula>0</formula>
    </cfRule>
    <cfRule type="cellIs" dxfId="5983" priority="10313" operator="lessThan">
      <formula>0</formula>
    </cfRule>
  </conditionalFormatting>
  <conditionalFormatting sqref="C940:E940">
    <cfRule type="expression" dxfId="5982" priority="10308">
      <formula>$I940=0</formula>
    </cfRule>
  </conditionalFormatting>
  <conditionalFormatting sqref="D940:E940">
    <cfRule type="cellIs" dxfId="5981" priority="10306" operator="lessThan">
      <formula>0</formula>
    </cfRule>
    <cfRule type="cellIs" dxfId="5980" priority="10307" operator="lessThan">
      <formula>0</formula>
    </cfRule>
  </conditionalFormatting>
  <conditionalFormatting sqref="G940:H940">
    <cfRule type="cellIs" dxfId="5979" priority="10303" operator="lessThan">
      <formula>0</formula>
    </cfRule>
    <cfRule type="cellIs" dxfId="5978" priority="10304" operator="lessThan">
      <formula>0</formula>
    </cfRule>
  </conditionalFormatting>
  <conditionalFormatting sqref="J940">
    <cfRule type="expression" dxfId="5977" priority="10302">
      <formula>$I940=0</formula>
    </cfRule>
  </conditionalFormatting>
  <conditionalFormatting sqref="N940:P940">
    <cfRule type="expression" dxfId="5976" priority="10296">
      <formula>$I940=0</formula>
    </cfRule>
  </conditionalFormatting>
  <conditionalFormatting sqref="O940:P940">
    <cfRule type="cellIs" dxfId="5975" priority="10294" operator="lessThan">
      <formula>0</formula>
    </cfRule>
    <cfRule type="cellIs" dxfId="5974" priority="10295" operator="lessThan">
      <formula>0</formula>
    </cfRule>
  </conditionalFormatting>
  <conditionalFormatting sqref="R940:T940">
    <cfRule type="expression" dxfId="5973" priority="10293">
      <formula>$I940=0</formula>
    </cfRule>
  </conditionalFormatting>
  <conditionalFormatting sqref="S940:T940">
    <cfRule type="cellIs" dxfId="5972" priority="10291" operator="lessThan">
      <formula>0</formula>
    </cfRule>
    <cfRule type="cellIs" dxfId="5971" priority="10292" operator="lessThan">
      <formula>0</formula>
    </cfRule>
  </conditionalFormatting>
  <conditionalFormatting sqref="C942:E942">
    <cfRule type="expression" dxfId="5970" priority="10287">
      <formula>$I942=0</formula>
    </cfRule>
  </conditionalFormatting>
  <conditionalFormatting sqref="D942:E942">
    <cfRule type="cellIs" dxfId="5969" priority="10285" operator="lessThan">
      <formula>0</formula>
    </cfRule>
    <cfRule type="cellIs" dxfId="5968" priority="10286" operator="lessThan">
      <formula>0</formula>
    </cfRule>
  </conditionalFormatting>
  <conditionalFormatting sqref="G942:H942">
    <cfRule type="cellIs" dxfId="5967" priority="10282" operator="lessThan">
      <formula>0</formula>
    </cfRule>
    <cfRule type="cellIs" dxfId="5966" priority="10283" operator="lessThan">
      <formula>0</formula>
    </cfRule>
  </conditionalFormatting>
  <conditionalFormatting sqref="J942">
    <cfRule type="expression" dxfId="5965" priority="10281">
      <formula>$I942=0</formula>
    </cfRule>
  </conditionalFormatting>
  <conditionalFormatting sqref="N942:P942">
    <cfRule type="expression" dxfId="5964" priority="10275">
      <formula>$I942=0</formula>
    </cfRule>
  </conditionalFormatting>
  <conditionalFormatting sqref="O942:P942">
    <cfRule type="cellIs" dxfId="5963" priority="10273" operator="lessThan">
      <formula>0</formula>
    </cfRule>
    <cfRule type="cellIs" dxfId="5962" priority="10274" operator="lessThan">
      <formula>0</formula>
    </cfRule>
  </conditionalFormatting>
  <conditionalFormatting sqref="R942:T942">
    <cfRule type="expression" dxfId="5961" priority="10272">
      <formula>$I942=0</formula>
    </cfRule>
  </conditionalFormatting>
  <conditionalFormatting sqref="S942:T942">
    <cfRule type="cellIs" dxfId="5960" priority="10270" operator="lessThan">
      <formula>0</formula>
    </cfRule>
    <cfRule type="cellIs" dxfId="5959" priority="10271" operator="lessThan">
      <formula>0</formula>
    </cfRule>
  </conditionalFormatting>
  <conditionalFormatting sqref="C944:E944">
    <cfRule type="expression" dxfId="5958" priority="10266">
      <formula>$I944=0</formula>
    </cfRule>
  </conditionalFormatting>
  <conditionalFormatting sqref="D944:E944">
    <cfRule type="cellIs" dxfId="5957" priority="10264" operator="lessThan">
      <formula>0</formula>
    </cfRule>
    <cfRule type="cellIs" dxfId="5956" priority="10265" operator="lessThan">
      <formula>0</formula>
    </cfRule>
  </conditionalFormatting>
  <conditionalFormatting sqref="G944:H944">
    <cfRule type="cellIs" dxfId="5955" priority="10261" operator="lessThan">
      <formula>0</formula>
    </cfRule>
    <cfRule type="cellIs" dxfId="5954" priority="10262" operator="lessThan">
      <formula>0</formula>
    </cfRule>
  </conditionalFormatting>
  <conditionalFormatting sqref="J944">
    <cfRule type="expression" dxfId="5953" priority="10260">
      <formula>$I944=0</formula>
    </cfRule>
  </conditionalFormatting>
  <conditionalFormatting sqref="N944:P944">
    <cfRule type="expression" dxfId="5952" priority="10254">
      <formula>$I944=0</formula>
    </cfRule>
  </conditionalFormatting>
  <conditionalFormatting sqref="O944:P944">
    <cfRule type="cellIs" dxfId="5951" priority="10252" operator="lessThan">
      <formula>0</formula>
    </cfRule>
    <cfRule type="cellIs" dxfId="5950" priority="10253" operator="lessThan">
      <formula>0</formula>
    </cfRule>
  </conditionalFormatting>
  <conditionalFormatting sqref="R944:T944">
    <cfRule type="expression" dxfId="5949" priority="10251">
      <formula>$I944=0</formula>
    </cfRule>
  </conditionalFormatting>
  <conditionalFormatting sqref="S944:T944">
    <cfRule type="cellIs" dxfId="5948" priority="10249" operator="lessThan">
      <formula>0</formula>
    </cfRule>
    <cfRule type="cellIs" dxfId="5947" priority="10250" operator="lessThan">
      <formula>0</formula>
    </cfRule>
  </conditionalFormatting>
  <conditionalFormatting sqref="C946:E946">
    <cfRule type="expression" dxfId="5946" priority="10245">
      <formula>$I946=0</formula>
    </cfRule>
  </conditionalFormatting>
  <conditionalFormatting sqref="D946:E946">
    <cfRule type="cellIs" dxfId="5945" priority="10243" operator="lessThan">
      <formula>0</formula>
    </cfRule>
    <cfRule type="cellIs" dxfId="5944" priority="10244" operator="lessThan">
      <formula>0</formula>
    </cfRule>
  </conditionalFormatting>
  <conditionalFormatting sqref="G946:H946">
    <cfRule type="cellIs" dxfId="5943" priority="10240" operator="lessThan">
      <formula>0</formula>
    </cfRule>
    <cfRule type="cellIs" dxfId="5942" priority="10241" operator="lessThan">
      <formula>0</formula>
    </cfRule>
  </conditionalFormatting>
  <conditionalFormatting sqref="J946">
    <cfRule type="expression" dxfId="5941" priority="10239">
      <formula>$I946=0</formula>
    </cfRule>
  </conditionalFormatting>
  <conditionalFormatting sqref="N946:P946">
    <cfRule type="expression" dxfId="5940" priority="10233">
      <formula>$I946=0</formula>
    </cfRule>
  </conditionalFormatting>
  <conditionalFormatting sqref="O946:P946">
    <cfRule type="cellIs" dxfId="5939" priority="10231" operator="lessThan">
      <formula>0</formula>
    </cfRule>
    <cfRule type="cellIs" dxfId="5938" priority="10232" operator="lessThan">
      <formula>0</formula>
    </cfRule>
  </conditionalFormatting>
  <conditionalFormatting sqref="R946:T946">
    <cfRule type="expression" dxfId="5937" priority="10230">
      <formula>$I946=0</formula>
    </cfRule>
  </conditionalFormatting>
  <conditionalFormatting sqref="S946:T946">
    <cfRule type="cellIs" dxfId="5936" priority="10228" operator="lessThan">
      <formula>0</formula>
    </cfRule>
    <cfRule type="cellIs" dxfId="5935" priority="10229" operator="lessThan">
      <formula>0</formula>
    </cfRule>
  </conditionalFormatting>
  <conditionalFormatting sqref="C948:E948">
    <cfRule type="expression" dxfId="5934" priority="10224">
      <formula>$I948=0</formula>
    </cfRule>
  </conditionalFormatting>
  <conditionalFormatting sqref="D948:E948">
    <cfRule type="cellIs" dxfId="5933" priority="10222" operator="lessThan">
      <formula>0</formula>
    </cfRule>
    <cfRule type="cellIs" dxfId="5932" priority="10223" operator="lessThan">
      <formula>0</formula>
    </cfRule>
  </conditionalFormatting>
  <conditionalFormatting sqref="G948:H948">
    <cfRule type="cellIs" dxfId="5931" priority="10219" operator="lessThan">
      <formula>0</formula>
    </cfRule>
    <cfRule type="cellIs" dxfId="5930" priority="10220" operator="lessThan">
      <formula>0</formula>
    </cfRule>
  </conditionalFormatting>
  <conditionalFormatting sqref="J948">
    <cfRule type="expression" dxfId="5929" priority="10218">
      <formula>$I948=0</formula>
    </cfRule>
  </conditionalFormatting>
  <conditionalFormatting sqref="N948:P948">
    <cfRule type="expression" dxfId="5928" priority="10212">
      <formula>$I948=0</formula>
    </cfRule>
  </conditionalFormatting>
  <conditionalFormatting sqref="O948:P948">
    <cfRule type="cellIs" dxfId="5927" priority="10210" operator="lessThan">
      <formula>0</formula>
    </cfRule>
    <cfRule type="cellIs" dxfId="5926" priority="10211" operator="lessThan">
      <formula>0</formula>
    </cfRule>
  </conditionalFormatting>
  <conditionalFormatting sqref="R948:T948">
    <cfRule type="expression" dxfId="5925" priority="10209">
      <formula>$I948=0</formula>
    </cfRule>
  </conditionalFormatting>
  <conditionalFormatting sqref="S948:T948">
    <cfRule type="cellIs" dxfId="5924" priority="10207" operator="lessThan">
      <formula>0</formula>
    </cfRule>
    <cfRule type="cellIs" dxfId="5923" priority="10208" operator="lessThan">
      <formula>0</formula>
    </cfRule>
  </conditionalFormatting>
  <conditionalFormatting sqref="C950:E950">
    <cfRule type="expression" dxfId="5922" priority="10203">
      <formula>$I950=0</formula>
    </cfRule>
  </conditionalFormatting>
  <conditionalFormatting sqref="D950:E950">
    <cfRule type="cellIs" dxfId="5921" priority="10201" operator="lessThan">
      <formula>0</formula>
    </cfRule>
    <cfRule type="cellIs" dxfId="5920" priority="10202" operator="lessThan">
      <formula>0</formula>
    </cfRule>
  </conditionalFormatting>
  <conditionalFormatting sqref="G950:H950">
    <cfRule type="cellIs" dxfId="5919" priority="10198" operator="lessThan">
      <formula>0</formula>
    </cfRule>
    <cfRule type="cellIs" dxfId="5918" priority="10199" operator="lessThan">
      <formula>0</formula>
    </cfRule>
  </conditionalFormatting>
  <conditionalFormatting sqref="J950">
    <cfRule type="expression" dxfId="5917" priority="10197">
      <formula>$I950=0</formula>
    </cfRule>
  </conditionalFormatting>
  <conditionalFormatting sqref="N950:P950">
    <cfRule type="expression" dxfId="5916" priority="10191">
      <formula>$I950=0</formula>
    </cfRule>
  </conditionalFormatting>
  <conditionalFormatting sqref="O950:P950">
    <cfRule type="cellIs" dxfId="5915" priority="10189" operator="lessThan">
      <formula>0</formula>
    </cfRule>
    <cfRule type="cellIs" dxfId="5914" priority="10190" operator="lessThan">
      <formula>0</formula>
    </cfRule>
  </conditionalFormatting>
  <conditionalFormatting sqref="R950:T950">
    <cfRule type="expression" dxfId="5913" priority="10188">
      <formula>$I950=0</formula>
    </cfRule>
  </conditionalFormatting>
  <conditionalFormatting sqref="S950:T950">
    <cfRule type="cellIs" dxfId="5912" priority="10186" operator="lessThan">
      <formula>0</formula>
    </cfRule>
    <cfRule type="cellIs" dxfId="5911" priority="10187" operator="lessThan">
      <formula>0</formula>
    </cfRule>
  </conditionalFormatting>
  <conditionalFormatting sqref="C952:E952">
    <cfRule type="expression" dxfId="5910" priority="10182">
      <formula>$I952=0</formula>
    </cfRule>
  </conditionalFormatting>
  <conditionalFormatting sqref="D952:E952">
    <cfRule type="cellIs" dxfId="5909" priority="10180" operator="lessThan">
      <formula>0</formula>
    </cfRule>
    <cfRule type="cellIs" dxfId="5908" priority="10181" operator="lessThan">
      <formula>0</formula>
    </cfRule>
  </conditionalFormatting>
  <conditionalFormatting sqref="G952:H952">
    <cfRule type="cellIs" dxfId="5907" priority="10177" operator="lessThan">
      <formula>0</formula>
    </cfRule>
    <cfRule type="cellIs" dxfId="5906" priority="10178" operator="lessThan">
      <formula>0</formula>
    </cfRule>
  </conditionalFormatting>
  <conditionalFormatting sqref="J952">
    <cfRule type="expression" dxfId="5905" priority="10176">
      <formula>$I952=0</formula>
    </cfRule>
  </conditionalFormatting>
  <conditionalFormatting sqref="N952:P952">
    <cfRule type="expression" dxfId="5904" priority="10170">
      <formula>$I952=0</formula>
    </cfRule>
  </conditionalFormatting>
  <conditionalFormatting sqref="O952:P952">
    <cfRule type="cellIs" dxfId="5903" priority="10168" operator="lessThan">
      <formula>0</formula>
    </cfRule>
    <cfRule type="cellIs" dxfId="5902" priority="10169" operator="lessThan">
      <formula>0</formula>
    </cfRule>
  </conditionalFormatting>
  <conditionalFormatting sqref="R952:T952">
    <cfRule type="expression" dxfId="5901" priority="10167">
      <formula>$I952=0</formula>
    </cfRule>
  </conditionalFormatting>
  <conditionalFormatting sqref="S952:T952">
    <cfRule type="cellIs" dxfId="5900" priority="10165" operator="lessThan">
      <formula>0</formula>
    </cfRule>
    <cfRule type="cellIs" dxfId="5899" priority="10166" operator="lessThan">
      <formula>0</formula>
    </cfRule>
  </conditionalFormatting>
  <conditionalFormatting sqref="C954:E954">
    <cfRule type="expression" dxfId="5898" priority="10161">
      <formula>$I954=0</formula>
    </cfRule>
  </conditionalFormatting>
  <conditionalFormatting sqref="D954:E954">
    <cfRule type="cellIs" dxfId="5897" priority="10159" operator="lessThan">
      <formula>0</formula>
    </cfRule>
    <cfRule type="cellIs" dxfId="5896" priority="10160" operator="lessThan">
      <formula>0</formula>
    </cfRule>
  </conditionalFormatting>
  <conditionalFormatting sqref="G954:H954">
    <cfRule type="cellIs" dxfId="5895" priority="10156" operator="lessThan">
      <formula>0</formula>
    </cfRule>
    <cfRule type="cellIs" dxfId="5894" priority="10157" operator="lessThan">
      <formula>0</formula>
    </cfRule>
  </conditionalFormatting>
  <conditionalFormatting sqref="J954">
    <cfRule type="expression" dxfId="5893" priority="10155">
      <formula>$I954=0</formula>
    </cfRule>
  </conditionalFormatting>
  <conditionalFormatting sqref="N954:P954">
    <cfRule type="expression" dxfId="5892" priority="10149">
      <formula>$I954=0</formula>
    </cfRule>
  </conditionalFormatting>
  <conditionalFormatting sqref="O954:P954">
    <cfRule type="cellIs" dxfId="5891" priority="10147" operator="lessThan">
      <formula>0</formula>
    </cfRule>
    <cfRule type="cellIs" dxfId="5890" priority="10148" operator="lessThan">
      <formula>0</formula>
    </cfRule>
  </conditionalFormatting>
  <conditionalFormatting sqref="R954:T954">
    <cfRule type="expression" dxfId="5889" priority="10146">
      <formula>$I954=0</formula>
    </cfRule>
  </conditionalFormatting>
  <conditionalFormatting sqref="S954:T954">
    <cfRule type="cellIs" dxfId="5888" priority="10144" operator="lessThan">
      <formula>0</formula>
    </cfRule>
    <cfRule type="cellIs" dxfId="5887" priority="10145" operator="lessThan">
      <formula>0</formula>
    </cfRule>
  </conditionalFormatting>
  <conditionalFormatting sqref="C956:E956">
    <cfRule type="expression" dxfId="5886" priority="10140">
      <formula>$I956=0</formula>
    </cfRule>
  </conditionalFormatting>
  <conditionalFormatting sqref="D956:E956">
    <cfRule type="cellIs" dxfId="5885" priority="10138" operator="lessThan">
      <formula>0</formula>
    </cfRule>
    <cfRule type="cellIs" dxfId="5884" priority="10139" operator="lessThan">
      <formula>0</formula>
    </cfRule>
  </conditionalFormatting>
  <conditionalFormatting sqref="G956:H956">
    <cfRule type="cellIs" dxfId="5883" priority="10135" operator="lessThan">
      <formula>0</formula>
    </cfRule>
    <cfRule type="cellIs" dxfId="5882" priority="10136" operator="lessThan">
      <formula>0</formula>
    </cfRule>
  </conditionalFormatting>
  <conditionalFormatting sqref="J956">
    <cfRule type="expression" dxfId="5881" priority="10134">
      <formula>$I956=0</formula>
    </cfRule>
  </conditionalFormatting>
  <conditionalFormatting sqref="N956:P956">
    <cfRule type="expression" dxfId="5880" priority="10128">
      <formula>$I956=0</formula>
    </cfRule>
  </conditionalFormatting>
  <conditionalFormatting sqref="O956:P956">
    <cfRule type="cellIs" dxfId="5879" priority="10126" operator="lessThan">
      <formula>0</formula>
    </cfRule>
    <cfRule type="cellIs" dxfId="5878" priority="10127" operator="lessThan">
      <formula>0</formula>
    </cfRule>
  </conditionalFormatting>
  <conditionalFormatting sqref="R956:T956">
    <cfRule type="expression" dxfId="5877" priority="10125">
      <formula>$I956=0</formula>
    </cfRule>
  </conditionalFormatting>
  <conditionalFormatting sqref="S956:T956">
    <cfRule type="cellIs" dxfId="5876" priority="10123" operator="lessThan">
      <formula>0</formula>
    </cfRule>
    <cfRule type="cellIs" dxfId="5875" priority="10124" operator="lessThan">
      <formula>0</formula>
    </cfRule>
  </conditionalFormatting>
  <conditionalFormatting sqref="C958:E958">
    <cfRule type="expression" dxfId="5874" priority="10119">
      <formula>$I958=0</formula>
    </cfRule>
  </conditionalFormatting>
  <conditionalFormatting sqref="D958:E958">
    <cfRule type="cellIs" dxfId="5873" priority="10117" operator="lessThan">
      <formula>0</formula>
    </cfRule>
    <cfRule type="cellIs" dxfId="5872" priority="10118" operator="lessThan">
      <formula>0</formula>
    </cfRule>
  </conditionalFormatting>
  <conditionalFormatting sqref="G958:H958">
    <cfRule type="cellIs" dxfId="5871" priority="10114" operator="lessThan">
      <formula>0</formula>
    </cfRule>
    <cfRule type="cellIs" dxfId="5870" priority="10115" operator="lessThan">
      <formula>0</formula>
    </cfRule>
  </conditionalFormatting>
  <conditionalFormatting sqref="J958">
    <cfRule type="expression" dxfId="5869" priority="10113">
      <formula>$I958=0</formula>
    </cfRule>
  </conditionalFormatting>
  <conditionalFormatting sqref="N958:P958">
    <cfRule type="expression" dxfId="5868" priority="10107">
      <formula>$I958=0</formula>
    </cfRule>
  </conditionalFormatting>
  <conditionalFormatting sqref="O958:P958">
    <cfRule type="cellIs" dxfId="5867" priority="10105" operator="lessThan">
      <formula>0</formula>
    </cfRule>
    <cfRule type="cellIs" dxfId="5866" priority="10106" operator="lessThan">
      <formula>0</formula>
    </cfRule>
  </conditionalFormatting>
  <conditionalFormatting sqref="R958:T958">
    <cfRule type="expression" dxfId="5865" priority="10104">
      <formula>$I958=0</formula>
    </cfRule>
  </conditionalFormatting>
  <conditionalFormatting sqref="S958:T958">
    <cfRule type="cellIs" dxfId="5864" priority="10102" operator="lessThan">
      <formula>0</formula>
    </cfRule>
    <cfRule type="cellIs" dxfId="5863" priority="10103" operator="lessThan">
      <formula>0</formula>
    </cfRule>
  </conditionalFormatting>
  <conditionalFormatting sqref="C960:E960">
    <cfRule type="expression" dxfId="5862" priority="10098">
      <formula>$I960=0</formula>
    </cfRule>
  </conditionalFormatting>
  <conditionalFormatting sqref="D960:E960">
    <cfRule type="cellIs" dxfId="5861" priority="10096" operator="lessThan">
      <formula>0</formula>
    </cfRule>
    <cfRule type="cellIs" dxfId="5860" priority="10097" operator="lessThan">
      <formula>0</formula>
    </cfRule>
  </conditionalFormatting>
  <conditionalFormatting sqref="G960:H960">
    <cfRule type="cellIs" dxfId="5859" priority="10093" operator="lessThan">
      <formula>0</formula>
    </cfRule>
    <cfRule type="cellIs" dxfId="5858" priority="10094" operator="lessThan">
      <formula>0</formula>
    </cfRule>
  </conditionalFormatting>
  <conditionalFormatting sqref="J960">
    <cfRule type="expression" dxfId="5857" priority="10092">
      <formula>$I960=0</formula>
    </cfRule>
  </conditionalFormatting>
  <conditionalFormatting sqref="N960:P960">
    <cfRule type="expression" dxfId="5856" priority="10086">
      <formula>$I960=0</formula>
    </cfRule>
  </conditionalFormatting>
  <conditionalFormatting sqref="O960:P960">
    <cfRule type="cellIs" dxfId="5855" priority="10084" operator="lessThan">
      <formula>0</formula>
    </cfRule>
    <cfRule type="cellIs" dxfId="5854" priority="10085" operator="lessThan">
      <formula>0</formula>
    </cfRule>
  </conditionalFormatting>
  <conditionalFormatting sqref="R960:T960">
    <cfRule type="expression" dxfId="5853" priority="10083">
      <formula>$I960=0</formula>
    </cfRule>
  </conditionalFormatting>
  <conditionalFormatting sqref="S960:T960">
    <cfRule type="cellIs" dxfId="5852" priority="10081" operator="lessThan">
      <formula>0</formula>
    </cfRule>
    <cfRule type="cellIs" dxfId="5851" priority="10082" operator="lessThan">
      <formula>0</formula>
    </cfRule>
  </conditionalFormatting>
  <conditionalFormatting sqref="C962:E962">
    <cfRule type="expression" dxfId="5850" priority="10077">
      <formula>$I962=0</formula>
    </cfRule>
  </conditionalFormatting>
  <conditionalFormatting sqref="D962:E962">
    <cfRule type="cellIs" dxfId="5849" priority="10075" operator="lessThan">
      <formula>0</formula>
    </cfRule>
    <cfRule type="cellIs" dxfId="5848" priority="10076" operator="lessThan">
      <formula>0</formula>
    </cfRule>
  </conditionalFormatting>
  <conditionalFormatting sqref="G962:H962">
    <cfRule type="cellIs" dxfId="5847" priority="10072" operator="lessThan">
      <formula>0</formula>
    </cfRule>
    <cfRule type="cellIs" dxfId="5846" priority="10073" operator="lessThan">
      <formula>0</formula>
    </cfRule>
  </conditionalFormatting>
  <conditionalFormatting sqref="J962">
    <cfRule type="expression" dxfId="5845" priority="10071">
      <formula>$I962=0</formula>
    </cfRule>
  </conditionalFormatting>
  <conditionalFormatting sqref="N962:P962">
    <cfRule type="expression" dxfId="5844" priority="10065">
      <formula>$I962=0</formula>
    </cfRule>
  </conditionalFormatting>
  <conditionalFormatting sqref="O962:P962">
    <cfRule type="cellIs" dxfId="5843" priority="10063" operator="lessThan">
      <formula>0</formula>
    </cfRule>
    <cfRule type="cellIs" dxfId="5842" priority="10064" operator="lessThan">
      <formula>0</formula>
    </cfRule>
  </conditionalFormatting>
  <conditionalFormatting sqref="R962:T962">
    <cfRule type="expression" dxfId="5841" priority="10062">
      <formula>$I962=0</formula>
    </cfRule>
  </conditionalFormatting>
  <conditionalFormatting sqref="S962:T962">
    <cfRule type="cellIs" dxfId="5840" priority="10060" operator="lessThan">
      <formula>0</formula>
    </cfRule>
    <cfRule type="cellIs" dxfId="5839" priority="10061" operator="lessThan">
      <formula>0</formula>
    </cfRule>
  </conditionalFormatting>
  <conditionalFormatting sqref="C964:E964">
    <cfRule type="expression" dxfId="5838" priority="10056">
      <formula>$I964=0</formula>
    </cfRule>
  </conditionalFormatting>
  <conditionalFormatting sqref="D964:E964">
    <cfRule type="cellIs" dxfId="5837" priority="10054" operator="lessThan">
      <formula>0</formula>
    </cfRule>
    <cfRule type="cellIs" dxfId="5836" priority="10055" operator="lessThan">
      <formula>0</formula>
    </cfRule>
  </conditionalFormatting>
  <conditionalFormatting sqref="G964:H964">
    <cfRule type="cellIs" dxfId="5835" priority="10051" operator="lessThan">
      <formula>0</formula>
    </cfRule>
    <cfRule type="cellIs" dxfId="5834" priority="10052" operator="lessThan">
      <formula>0</formula>
    </cfRule>
  </conditionalFormatting>
  <conditionalFormatting sqref="J964">
    <cfRule type="expression" dxfId="5833" priority="10050">
      <formula>$I964=0</formula>
    </cfRule>
  </conditionalFormatting>
  <conditionalFormatting sqref="N964:P964">
    <cfRule type="expression" dxfId="5832" priority="10044">
      <formula>$I964=0</formula>
    </cfRule>
  </conditionalFormatting>
  <conditionalFormatting sqref="O964:P964">
    <cfRule type="cellIs" dxfId="5831" priority="10042" operator="lessThan">
      <formula>0</formula>
    </cfRule>
    <cfRule type="cellIs" dxfId="5830" priority="10043" operator="lessThan">
      <formula>0</formula>
    </cfRule>
  </conditionalFormatting>
  <conditionalFormatting sqref="R964:T964">
    <cfRule type="expression" dxfId="5829" priority="10041">
      <formula>$I964=0</formula>
    </cfRule>
  </conditionalFormatting>
  <conditionalFormatting sqref="S964:T964">
    <cfRule type="cellIs" dxfId="5828" priority="10039" operator="lessThan">
      <formula>0</formula>
    </cfRule>
    <cfRule type="cellIs" dxfId="5827" priority="10040" operator="lessThan">
      <formula>0</formula>
    </cfRule>
  </conditionalFormatting>
  <conditionalFormatting sqref="C966:E966">
    <cfRule type="expression" dxfId="5826" priority="10035">
      <formula>$I966=0</formula>
    </cfRule>
  </conditionalFormatting>
  <conditionalFormatting sqref="D966:E966">
    <cfRule type="cellIs" dxfId="5825" priority="10033" operator="lessThan">
      <formula>0</formula>
    </cfRule>
    <cfRule type="cellIs" dxfId="5824" priority="10034" operator="lessThan">
      <formula>0</formula>
    </cfRule>
  </conditionalFormatting>
  <conditionalFormatting sqref="G966:H966">
    <cfRule type="cellIs" dxfId="5823" priority="10030" operator="lessThan">
      <formula>0</formula>
    </cfRule>
    <cfRule type="cellIs" dxfId="5822" priority="10031" operator="lessThan">
      <formula>0</formula>
    </cfRule>
  </conditionalFormatting>
  <conditionalFormatting sqref="J966">
    <cfRule type="expression" dxfId="5821" priority="10029">
      <formula>$I966=0</formula>
    </cfRule>
  </conditionalFormatting>
  <conditionalFormatting sqref="N966:P966">
    <cfRule type="expression" dxfId="5820" priority="10023">
      <formula>$I966=0</formula>
    </cfRule>
  </conditionalFormatting>
  <conditionalFormatting sqref="O966:P966">
    <cfRule type="cellIs" dxfId="5819" priority="10021" operator="lessThan">
      <formula>0</formula>
    </cfRule>
    <cfRule type="cellIs" dxfId="5818" priority="10022" operator="lessThan">
      <formula>0</formula>
    </cfRule>
  </conditionalFormatting>
  <conditionalFormatting sqref="R966:T966">
    <cfRule type="expression" dxfId="5817" priority="10020">
      <formula>$I966=0</formula>
    </cfRule>
  </conditionalFormatting>
  <conditionalFormatting sqref="S966:T966">
    <cfRule type="cellIs" dxfId="5816" priority="10018" operator="lessThan">
      <formula>0</formula>
    </cfRule>
    <cfRule type="cellIs" dxfId="5815" priority="10019" operator="lessThan">
      <formula>0</formula>
    </cfRule>
  </conditionalFormatting>
  <conditionalFormatting sqref="C968:E968">
    <cfRule type="expression" dxfId="5814" priority="10014">
      <formula>$I968=0</formula>
    </cfRule>
  </conditionalFormatting>
  <conditionalFormatting sqref="D968:E968">
    <cfRule type="cellIs" dxfId="5813" priority="10012" operator="lessThan">
      <formula>0</formula>
    </cfRule>
    <cfRule type="cellIs" dxfId="5812" priority="10013" operator="lessThan">
      <formula>0</formula>
    </cfRule>
  </conditionalFormatting>
  <conditionalFormatting sqref="G968:H968">
    <cfRule type="cellIs" dxfId="5811" priority="10009" operator="lessThan">
      <formula>0</formula>
    </cfRule>
    <cfRule type="cellIs" dxfId="5810" priority="10010" operator="lessThan">
      <formula>0</formula>
    </cfRule>
  </conditionalFormatting>
  <conditionalFormatting sqref="J968">
    <cfRule type="expression" dxfId="5809" priority="10008">
      <formula>$I968=0</formula>
    </cfRule>
  </conditionalFormatting>
  <conditionalFormatting sqref="N968:P968">
    <cfRule type="expression" dxfId="5808" priority="10002">
      <formula>$I968=0</formula>
    </cfRule>
  </conditionalFormatting>
  <conditionalFormatting sqref="O968:P968">
    <cfRule type="cellIs" dxfId="5807" priority="10000" operator="lessThan">
      <formula>0</formula>
    </cfRule>
    <cfRule type="cellIs" dxfId="5806" priority="10001" operator="lessThan">
      <formula>0</formula>
    </cfRule>
  </conditionalFormatting>
  <conditionalFormatting sqref="R968:T968">
    <cfRule type="expression" dxfId="5805" priority="9999">
      <formula>$I968=0</formula>
    </cfRule>
  </conditionalFormatting>
  <conditionalFormatting sqref="S968:T968">
    <cfRule type="cellIs" dxfId="5804" priority="9997" operator="lessThan">
      <formula>0</formula>
    </cfRule>
    <cfRule type="cellIs" dxfId="5803" priority="9998" operator="lessThan">
      <formula>0</formula>
    </cfRule>
  </conditionalFormatting>
  <conditionalFormatting sqref="C970:E970">
    <cfRule type="expression" dxfId="5802" priority="9993">
      <formula>$I970=0</formula>
    </cfRule>
  </conditionalFormatting>
  <conditionalFormatting sqref="D970:E970">
    <cfRule type="cellIs" dxfId="5801" priority="9991" operator="lessThan">
      <formula>0</formula>
    </cfRule>
    <cfRule type="cellIs" dxfId="5800" priority="9992" operator="lessThan">
      <formula>0</formula>
    </cfRule>
  </conditionalFormatting>
  <conditionalFormatting sqref="G970:H970">
    <cfRule type="cellIs" dxfId="5799" priority="9988" operator="lessThan">
      <formula>0</formula>
    </cfRule>
    <cfRule type="cellIs" dxfId="5798" priority="9989" operator="lessThan">
      <formula>0</formula>
    </cfRule>
  </conditionalFormatting>
  <conditionalFormatting sqref="J970">
    <cfRule type="expression" dxfId="5797" priority="9987">
      <formula>$I970=0</formula>
    </cfRule>
  </conditionalFormatting>
  <conditionalFormatting sqref="N970:P970">
    <cfRule type="expression" dxfId="5796" priority="9981">
      <formula>$I970=0</formula>
    </cfRule>
  </conditionalFormatting>
  <conditionalFormatting sqref="O970:P970">
    <cfRule type="cellIs" dxfId="5795" priority="9979" operator="lessThan">
      <formula>0</formula>
    </cfRule>
    <cfRule type="cellIs" dxfId="5794" priority="9980" operator="lessThan">
      <formula>0</formula>
    </cfRule>
  </conditionalFormatting>
  <conditionalFormatting sqref="R970:T970">
    <cfRule type="expression" dxfId="5793" priority="9978">
      <formula>$I970=0</formula>
    </cfRule>
  </conditionalFormatting>
  <conditionalFormatting sqref="S970:T970">
    <cfRule type="cellIs" dxfId="5792" priority="9976" operator="lessThan">
      <formula>0</formula>
    </cfRule>
    <cfRule type="cellIs" dxfId="5791" priority="9977" operator="lessThan">
      <formula>0</formula>
    </cfRule>
  </conditionalFormatting>
  <conditionalFormatting sqref="C972:E972">
    <cfRule type="expression" dxfId="5790" priority="9972">
      <formula>$I972=0</formula>
    </cfRule>
  </conditionalFormatting>
  <conditionalFormatting sqref="D972:E972">
    <cfRule type="cellIs" dxfId="5789" priority="9970" operator="lessThan">
      <formula>0</formula>
    </cfRule>
    <cfRule type="cellIs" dxfId="5788" priority="9971" operator="lessThan">
      <formula>0</formula>
    </cfRule>
  </conditionalFormatting>
  <conditionalFormatting sqref="G972:H972">
    <cfRule type="cellIs" dxfId="5787" priority="9967" operator="lessThan">
      <formula>0</formula>
    </cfRule>
    <cfRule type="cellIs" dxfId="5786" priority="9968" operator="lessThan">
      <formula>0</formula>
    </cfRule>
  </conditionalFormatting>
  <conditionalFormatting sqref="J972">
    <cfRule type="expression" dxfId="5785" priority="9966">
      <formula>$I972=0</formula>
    </cfRule>
  </conditionalFormatting>
  <conditionalFormatting sqref="N972:P972">
    <cfRule type="expression" dxfId="5784" priority="9960">
      <formula>$I972=0</formula>
    </cfRule>
  </conditionalFormatting>
  <conditionalFormatting sqref="O972:P972">
    <cfRule type="cellIs" dxfId="5783" priority="9958" operator="lessThan">
      <formula>0</formula>
    </cfRule>
    <cfRule type="cellIs" dxfId="5782" priority="9959" operator="lessThan">
      <formula>0</formula>
    </cfRule>
  </conditionalFormatting>
  <conditionalFormatting sqref="R972:T972">
    <cfRule type="expression" dxfId="5781" priority="9957">
      <formula>$I972=0</formula>
    </cfRule>
  </conditionalFormatting>
  <conditionalFormatting sqref="S972:T972">
    <cfRule type="cellIs" dxfId="5780" priority="9955" operator="lessThan">
      <formula>0</formula>
    </cfRule>
    <cfRule type="cellIs" dxfId="5779" priority="9956" operator="lessThan">
      <formula>0</formula>
    </cfRule>
  </conditionalFormatting>
  <conditionalFormatting sqref="C974:E974">
    <cfRule type="expression" dxfId="5778" priority="9951">
      <formula>$I974=0</formula>
    </cfRule>
  </conditionalFormatting>
  <conditionalFormatting sqref="D974:E974">
    <cfRule type="cellIs" dxfId="5777" priority="9949" operator="lessThan">
      <formula>0</formula>
    </cfRule>
    <cfRule type="cellIs" dxfId="5776" priority="9950" operator="lessThan">
      <formula>0</formula>
    </cfRule>
  </conditionalFormatting>
  <conditionalFormatting sqref="G974:H974">
    <cfRule type="cellIs" dxfId="5775" priority="9946" operator="lessThan">
      <formula>0</formula>
    </cfRule>
    <cfRule type="cellIs" dxfId="5774" priority="9947" operator="lessThan">
      <formula>0</formula>
    </cfRule>
  </conditionalFormatting>
  <conditionalFormatting sqref="J974">
    <cfRule type="expression" dxfId="5773" priority="9945">
      <formula>$I974=0</formula>
    </cfRule>
  </conditionalFormatting>
  <conditionalFormatting sqref="N974:P974">
    <cfRule type="expression" dxfId="5772" priority="9939">
      <formula>$I974=0</formula>
    </cfRule>
  </conditionalFormatting>
  <conditionalFormatting sqref="O974:P974">
    <cfRule type="cellIs" dxfId="5771" priority="9937" operator="lessThan">
      <formula>0</formula>
    </cfRule>
    <cfRule type="cellIs" dxfId="5770" priority="9938" operator="lessThan">
      <formula>0</formula>
    </cfRule>
  </conditionalFormatting>
  <conditionalFormatting sqref="R974:T974">
    <cfRule type="expression" dxfId="5769" priority="9936">
      <formula>$I974=0</formula>
    </cfRule>
  </conditionalFormatting>
  <conditionalFormatting sqref="S974:T974">
    <cfRule type="cellIs" dxfId="5768" priority="9934" operator="lessThan">
      <formula>0</formula>
    </cfRule>
    <cfRule type="cellIs" dxfId="5767" priority="9935" operator="lessThan">
      <formula>0</formula>
    </cfRule>
  </conditionalFormatting>
  <conditionalFormatting sqref="C976:E976">
    <cfRule type="expression" dxfId="5766" priority="9930">
      <formula>$I976=0</formula>
    </cfRule>
  </conditionalFormatting>
  <conditionalFormatting sqref="D976:E976">
    <cfRule type="cellIs" dxfId="5765" priority="9928" operator="lessThan">
      <formula>0</formula>
    </cfRule>
    <cfRule type="cellIs" dxfId="5764" priority="9929" operator="lessThan">
      <formula>0</formula>
    </cfRule>
  </conditionalFormatting>
  <conditionalFormatting sqref="G976:H976">
    <cfRule type="cellIs" dxfId="5763" priority="9925" operator="lessThan">
      <formula>0</formula>
    </cfRule>
    <cfRule type="cellIs" dxfId="5762" priority="9926" operator="lessThan">
      <formula>0</formula>
    </cfRule>
  </conditionalFormatting>
  <conditionalFormatting sqref="J976">
    <cfRule type="expression" dxfId="5761" priority="9924">
      <formula>$I976=0</formula>
    </cfRule>
  </conditionalFormatting>
  <conditionalFormatting sqref="N976:P976">
    <cfRule type="expression" dxfId="5760" priority="9918">
      <formula>$I976=0</formula>
    </cfRule>
  </conditionalFormatting>
  <conditionalFormatting sqref="O976:P976">
    <cfRule type="cellIs" dxfId="5759" priority="9916" operator="lessThan">
      <formula>0</formula>
    </cfRule>
    <cfRule type="cellIs" dxfId="5758" priority="9917" operator="lessThan">
      <formula>0</formula>
    </cfRule>
  </conditionalFormatting>
  <conditionalFormatting sqref="R976:T976">
    <cfRule type="expression" dxfId="5757" priority="9915">
      <formula>$I976=0</formula>
    </cfRule>
  </conditionalFormatting>
  <conditionalFormatting sqref="S976:T976">
    <cfRule type="cellIs" dxfId="5756" priority="9913" operator="lessThan">
      <formula>0</formula>
    </cfRule>
    <cfRule type="cellIs" dxfId="5755" priority="9914" operator="lessThan">
      <formula>0</formula>
    </cfRule>
  </conditionalFormatting>
  <conditionalFormatting sqref="C978:E978">
    <cfRule type="expression" dxfId="5754" priority="9909">
      <formula>$I978=0</formula>
    </cfRule>
  </conditionalFormatting>
  <conditionalFormatting sqref="D978:E978">
    <cfRule type="cellIs" dxfId="5753" priority="9907" operator="lessThan">
      <formula>0</formula>
    </cfRule>
    <cfRule type="cellIs" dxfId="5752" priority="9908" operator="lessThan">
      <formula>0</formula>
    </cfRule>
  </conditionalFormatting>
  <conditionalFormatting sqref="G978:H978">
    <cfRule type="cellIs" dxfId="5751" priority="9904" operator="lessThan">
      <formula>0</formula>
    </cfRule>
    <cfRule type="cellIs" dxfId="5750" priority="9905" operator="lessThan">
      <formula>0</formula>
    </cfRule>
  </conditionalFormatting>
  <conditionalFormatting sqref="J978">
    <cfRule type="expression" dxfId="5749" priority="9903">
      <formula>$I978=0</formula>
    </cfRule>
  </conditionalFormatting>
  <conditionalFormatting sqref="N978:P978">
    <cfRule type="expression" dxfId="5748" priority="9897">
      <formula>$I978=0</formula>
    </cfRule>
  </conditionalFormatting>
  <conditionalFormatting sqref="O978:P978">
    <cfRule type="cellIs" dxfId="5747" priority="9895" operator="lessThan">
      <formula>0</formula>
    </cfRule>
    <cfRule type="cellIs" dxfId="5746" priority="9896" operator="lessThan">
      <formula>0</formula>
    </cfRule>
  </conditionalFormatting>
  <conditionalFormatting sqref="R978:T978">
    <cfRule type="expression" dxfId="5745" priority="9894">
      <formula>$I978=0</formula>
    </cfRule>
  </conditionalFormatting>
  <conditionalFormatting sqref="S978:T978">
    <cfRule type="cellIs" dxfId="5744" priority="9892" operator="lessThan">
      <formula>0</formula>
    </cfRule>
    <cfRule type="cellIs" dxfId="5743" priority="9893" operator="lessThan">
      <formula>0</formula>
    </cfRule>
  </conditionalFormatting>
  <conditionalFormatting sqref="C980:E980">
    <cfRule type="expression" dxfId="5742" priority="9888">
      <formula>$I980=0</formula>
    </cfRule>
  </conditionalFormatting>
  <conditionalFormatting sqref="D980:E980">
    <cfRule type="cellIs" dxfId="5741" priority="9886" operator="lessThan">
      <formula>0</formula>
    </cfRule>
    <cfRule type="cellIs" dxfId="5740" priority="9887" operator="lessThan">
      <formula>0</formula>
    </cfRule>
  </conditionalFormatting>
  <conditionalFormatting sqref="G980:H980">
    <cfRule type="cellIs" dxfId="5739" priority="9883" operator="lessThan">
      <formula>0</formula>
    </cfRule>
    <cfRule type="cellIs" dxfId="5738" priority="9884" operator="lessThan">
      <formula>0</formula>
    </cfRule>
  </conditionalFormatting>
  <conditionalFormatting sqref="J980">
    <cfRule type="expression" dxfId="5737" priority="9882">
      <formula>$I980=0</formula>
    </cfRule>
  </conditionalFormatting>
  <conditionalFormatting sqref="N980:P980">
    <cfRule type="expression" dxfId="5736" priority="9876">
      <formula>$I980=0</formula>
    </cfRule>
  </conditionalFormatting>
  <conditionalFormatting sqref="O980:P980">
    <cfRule type="cellIs" dxfId="5735" priority="9874" operator="lessThan">
      <formula>0</formula>
    </cfRule>
    <cfRule type="cellIs" dxfId="5734" priority="9875" operator="lessThan">
      <formula>0</formula>
    </cfRule>
  </conditionalFormatting>
  <conditionalFormatting sqref="R980:T980">
    <cfRule type="expression" dxfId="5733" priority="9873">
      <formula>$I980=0</formula>
    </cfRule>
  </conditionalFormatting>
  <conditionalFormatting sqref="S980:T980">
    <cfRule type="cellIs" dxfId="5732" priority="9871" operator="lessThan">
      <formula>0</formula>
    </cfRule>
    <cfRule type="cellIs" dxfId="5731" priority="9872" operator="lessThan">
      <formula>0</formula>
    </cfRule>
  </conditionalFormatting>
  <conditionalFormatting sqref="C982:E982">
    <cfRule type="expression" dxfId="5730" priority="9867">
      <formula>$I982=0</formula>
    </cfRule>
  </conditionalFormatting>
  <conditionalFormatting sqref="D982:E982">
    <cfRule type="cellIs" dxfId="5729" priority="9865" operator="lessThan">
      <formula>0</formula>
    </cfRule>
    <cfRule type="cellIs" dxfId="5728" priority="9866" operator="lessThan">
      <formula>0</formula>
    </cfRule>
  </conditionalFormatting>
  <conditionalFormatting sqref="G982:H982">
    <cfRule type="cellIs" dxfId="5727" priority="9862" operator="lessThan">
      <formula>0</formula>
    </cfRule>
    <cfRule type="cellIs" dxfId="5726" priority="9863" operator="lessThan">
      <formula>0</formula>
    </cfRule>
  </conditionalFormatting>
  <conditionalFormatting sqref="J982">
    <cfRule type="expression" dxfId="5725" priority="9861">
      <formula>$I982=0</formula>
    </cfRule>
  </conditionalFormatting>
  <conditionalFormatting sqref="N982:P982">
    <cfRule type="expression" dxfId="5724" priority="9855">
      <formula>$I982=0</formula>
    </cfRule>
  </conditionalFormatting>
  <conditionalFormatting sqref="O982:P982">
    <cfRule type="cellIs" dxfId="5723" priority="9853" operator="lessThan">
      <formula>0</formula>
    </cfRule>
    <cfRule type="cellIs" dxfId="5722" priority="9854" operator="lessThan">
      <formula>0</formula>
    </cfRule>
  </conditionalFormatting>
  <conditionalFormatting sqref="R982:T982">
    <cfRule type="expression" dxfId="5721" priority="9852">
      <formula>$I982=0</formula>
    </cfRule>
  </conditionalFormatting>
  <conditionalFormatting sqref="S982:T982">
    <cfRule type="cellIs" dxfId="5720" priority="9850" operator="lessThan">
      <formula>0</formula>
    </cfRule>
    <cfRule type="cellIs" dxfId="5719" priority="9851" operator="lessThan">
      <formula>0</formula>
    </cfRule>
  </conditionalFormatting>
  <conditionalFormatting sqref="C984:E984">
    <cfRule type="expression" dxfId="5718" priority="9846">
      <formula>$I984=0</formula>
    </cfRule>
  </conditionalFormatting>
  <conditionalFormatting sqref="D984:E984">
    <cfRule type="cellIs" dxfId="5717" priority="9844" operator="lessThan">
      <formula>0</formula>
    </cfRule>
    <cfRule type="cellIs" dxfId="5716" priority="9845" operator="lessThan">
      <formula>0</formula>
    </cfRule>
  </conditionalFormatting>
  <conditionalFormatting sqref="G984:H984">
    <cfRule type="cellIs" dxfId="5715" priority="9841" operator="lessThan">
      <formula>0</formula>
    </cfRule>
    <cfRule type="cellIs" dxfId="5714" priority="9842" operator="lessThan">
      <formula>0</formula>
    </cfRule>
  </conditionalFormatting>
  <conditionalFormatting sqref="J984">
    <cfRule type="expression" dxfId="5713" priority="9840">
      <formula>$I984=0</formula>
    </cfRule>
  </conditionalFormatting>
  <conditionalFormatting sqref="N984:P984">
    <cfRule type="expression" dxfId="5712" priority="9834">
      <formula>$I984=0</formula>
    </cfRule>
  </conditionalFormatting>
  <conditionalFormatting sqref="O984:P984">
    <cfRule type="cellIs" dxfId="5711" priority="9832" operator="lessThan">
      <formula>0</formula>
    </cfRule>
    <cfRule type="cellIs" dxfId="5710" priority="9833" operator="lessThan">
      <formula>0</formula>
    </cfRule>
  </conditionalFormatting>
  <conditionalFormatting sqref="R984:T984">
    <cfRule type="expression" dxfId="5709" priority="9831">
      <formula>$I984=0</formula>
    </cfRule>
  </conditionalFormatting>
  <conditionalFormatting sqref="S984:T984">
    <cfRule type="cellIs" dxfId="5708" priority="9829" operator="lessThan">
      <formula>0</formula>
    </cfRule>
    <cfRule type="cellIs" dxfId="5707" priority="9830" operator="lessThan">
      <formula>0</formula>
    </cfRule>
  </conditionalFormatting>
  <conditionalFormatting sqref="C986:E986">
    <cfRule type="expression" dxfId="5706" priority="9825">
      <formula>$I986=0</formula>
    </cfRule>
  </conditionalFormatting>
  <conditionalFormatting sqref="D986:E986">
    <cfRule type="cellIs" dxfId="5705" priority="9823" operator="lessThan">
      <formula>0</formula>
    </cfRule>
    <cfRule type="cellIs" dxfId="5704" priority="9824" operator="lessThan">
      <formula>0</formula>
    </cfRule>
  </conditionalFormatting>
  <conditionalFormatting sqref="G986:H986">
    <cfRule type="cellIs" dxfId="5703" priority="9820" operator="lessThan">
      <formula>0</formula>
    </cfRule>
    <cfRule type="cellIs" dxfId="5702" priority="9821" operator="lessThan">
      <formula>0</formula>
    </cfRule>
  </conditionalFormatting>
  <conditionalFormatting sqref="J986">
    <cfRule type="expression" dxfId="5701" priority="9819">
      <formula>$I986=0</formula>
    </cfRule>
  </conditionalFormatting>
  <conditionalFormatting sqref="N986:P986">
    <cfRule type="expression" dxfId="5700" priority="9813">
      <formula>$I986=0</formula>
    </cfRule>
  </conditionalFormatting>
  <conditionalFormatting sqref="O986:P986">
    <cfRule type="cellIs" dxfId="5699" priority="9811" operator="lessThan">
      <formula>0</formula>
    </cfRule>
    <cfRule type="cellIs" dxfId="5698" priority="9812" operator="lessThan">
      <formula>0</formula>
    </cfRule>
  </conditionalFormatting>
  <conditionalFormatting sqref="R986:T986">
    <cfRule type="expression" dxfId="5697" priority="9810">
      <formula>$I986=0</formula>
    </cfRule>
  </conditionalFormatting>
  <conditionalFormatting sqref="S986:T986">
    <cfRule type="cellIs" dxfId="5696" priority="9808" operator="lessThan">
      <formula>0</formula>
    </cfRule>
    <cfRule type="cellIs" dxfId="5695" priority="9809" operator="lessThan">
      <formula>0</formula>
    </cfRule>
  </conditionalFormatting>
  <conditionalFormatting sqref="C988:E988">
    <cfRule type="expression" dxfId="5694" priority="9804">
      <formula>$I988=0</formula>
    </cfRule>
  </conditionalFormatting>
  <conditionalFormatting sqref="D988:E988">
    <cfRule type="cellIs" dxfId="5693" priority="9802" operator="lessThan">
      <formula>0</formula>
    </cfRule>
    <cfRule type="cellIs" dxfId="5692" priority="9803" operator="lessThan">
      <formula>0</formula>
    </cfRule>
  </conditionalFormatting>
  <conditionalFormatting sqref="G988:H988">
    <cfRule type="cellIs" dxfId="5691" priority="9799" operator="lessThan">
      <formula>0</formula>
    </cfRule>
    <cfRule type="cellIs" dxfId="5690" priority="9800" operator="lessThan">
      <formula>0</formula>
    </cfRule>
  </conditionalFormatting>
  <conditionalFormatting sqref="J988">
    <cfRule type="expression" dxfId="5689" priority="9798">
      <formula>$I988=0</formula>
    </cfRule>
  </conditionalFormatting>
  <conditionalFormatting sqref="N988:P988">
    <cfRule type="expression" dxfId="5688" priority="9792">
      <formula>$I988=0</formula>
    </cfRule>
  </conditionalFormatting>
  <conditionalFormatting sqref="O988:P988">
    <cfRule type="cellIs" dxfId="5687" priority="9790" operator="lessThan">
      <formula>0</formula>
    </cfRule>
    <cfRule type="cellIs" dxfId="5686" priority="9791" operator="lessThan">
      <formula>0</formula>
    </cfRule>
  </conditionalFormatting>
  <conditionalFormatting sqref="R988:T988">
    <cfRule type="expression" dxfId="5685" priority="9789">
      <formula>$I988=0</formula>
    </cfRule>
  </conditionalFormatting>
  <conditionalFormatting sqref="S988:T988">
    <cfRule type="cellIs" dxfId="5684" priority="9787" operator="lessThan">
      <formula>0</formula>
    </cfRule>
    <cfRule type="cellIs" dxfId="5683" priority="9788" operator="lessThan">
      <formula>0</formula>
    </cfRule>
  </conditionalFormatting>
  <conditionalFormatting sqref="C990:E990">
    <cfRule type="expression" dxfId="5682" priority="9783">
      <formula>$I990=0</formula>
    </cfRule>
  </conditionalFormatting>
  <conditionalFormatting sqref="D990:E990">
    <cfRule type="cellIs" dxfId="5681" priority="9781" operator="lessThan">
      <formula>0</formula>
    </cfRule>
    <cfRule type="cellIs" dxfId="5680" priority="9782" operator="lessThan">
      <formula>0</formula>
    </cfRule>
  </conditionalFormatting>
  <conditionalFormatting sqref="G990:H990">
    <cfRule type="cellIs" dxfId="5679" priority="9778" operator="lessThan">
      <formula>0</formula>
    </cfRule>
    <cfRule type="cellIs" dxfId="5678" priority="9779" operator="lessThan">
      <formula>0</formula>
    </cfRule>
  </conditionalFormatting>
  <conditionalFormatting sqref="J990">
    <cfRule type="expression" dxfId="5677" priority="9777">
      <formula>$I990=0</formula>
    </cfRule>
  </conditionalFormatting>
  <conditionalFormatting sqref="N990:P990">
    <cfRule type="expression" dxfId="5676" priority="9771">
      <formula>$I990=0</formula>
    </cfRule>
  </conditionalFormatting>
  <conditionalFormatting sqref="O990:P990">
    <cfRule type="cellIs" dxfId="5675" priority="9769" operator="lessThan">
      <formula>0</formula>
    </cfRule>
    <cfRule type="cellIs" dxfId="5674" priority="9770" operator="lessThan">
      <formula>0</formula>
    </cfRule>
  </conditionalFormatting>
  <conditionalFormatting sqref="R990:T990">
    <cfRule type="expression" dxfId="5673" priority="9768">
      <formula>$I990=0</formula>
    </cfRule>
  </conditionalFormatting>
  <conditionalFormatting sqref="S990:T990">
    <cfRule type="cellIs" dxfId="5672" priority="9766" operator="lessThan">
      <formula>0</formula>
    </cfRule>
    <cfRule type="cellIs" dxfId="5671" priority="9767" operator="lessThan">
      <formula>0</formula>
    </cfRule>
  </conditionalFormatting>
  <conditionalFormatting sqref="C992:E992">
    <cfRule type="expression" dxfId="5670" priority="9762">
      <formula>$I992=0</formula>
    </cfRule>
  </conditionalFormatting>
  <conditionalFormatting sqref="D992:E992">
    <cfRule type="cellIs" dxfId="5669" priority="9760" operator="lessThan">
      <formula>0</formula>
    </cfRule>
    <cfRule type="cellIs" dxfId="5668" priority="9761" operator="lessThan">
      <formula>0</formula>
    </cfRule>
  </conditionalFormatting>
  <conditionalFormatting sqref="G992:H992">
    <cfRule type="cellIs" dxfId="5667" priority="9757" operator="lessThan">
      <formula>0</formula>
    </cfRule>
    <cfRule type="cellIs" dxfId="5666" priority="9758" operator="lessThan">
      <formula>0</formula>
    </cfRule>
  </conditionalFormatting>
  <conditionalFormatting sqref="J992">
    <cfRule type="expression" dxfId="5665" priority="9756">
      <formula>$I992=0</formula>
    </cfRule>
  </conditionalFormatting>
  <conditionalFormatting sqref="N992:P992">
    <cfRule type="expression" dxfId="5664" priority="9750">
      <formula>$I992=0</formula>
    </cfRule>
  </conditionalFormatting>
  <conditionalFormatting sqref="O992:P992">
    <cfRule type="cellIs" dxfId="5663" priority="9748" operator="lessThan">
      <formula>0</formula>
    </cfRule>
    <cfRule type="cellIs" dxfId="5662" priority="9749" operator="lessThan">
      <formula>0</formula>
    </cfRule>
  </conditionalFormatting>
  <conditionalFormatting sqref="R992:T992">
    <cfRule type="expression" dxfId="5661" priority="9747">
      <formula>$I992=0</formula>
    </cfRule>
  </conditionalFormatting>
  <conditionalFormatting sqref="S992:T992">
    <cfRule type="cellIs" dxfId="5660" priority="9745" operator="lessThan">
      <formula>0</formula>
    </cfRule>
    <cfRule type="cellIs" dxfId="5659" priority="9746" operator="lessThan">
      <formula>0</formula>
    </cfRule>
  </conditionalFormatting>
  <conditionalFormatting sqref="C994:E994">
    <cfRule type="expression" dxfId="5658" priority="9741">
      <formula>$I994=0</formula>
    </cfRule>
  </conditionalFormatting>
  <conditionalFormatting sqref="D994:E994">
    <cfRule type="cellIs" dxfId="5657" priority="9739" operator="lessThan">
      <formula>0</formula>
    </cfRule>
    <cfRule type="cellIs" dxfId="5656" priority="9740" operator="lessThan">
      <formula>0</formula>
    </cfRule>
  </conditionalFormatting>
  <conditionalFormatting sqref="G994:H994">
    <cfRule type="cellIs" dxfId="5655" priority="9736" operator="lessThan">
      <formula>0</formula>
    </cfRule>
    <cfRule type="cellIs" dxfId="5654" priority="9737" operator="lessThan">
      <formula>0</formula>
    </cfRule>
  </conditionalFormatting>
  <conditionalFormatting sqref="J994">
    <cfRule type="expression" dxfId="5653" priority="9735">
      <formula>$I994=0</formula>
    </cfRule>
  </conditionalFormatting>
  <conditionalFormatting sqref="N994:P994">
    <cfRule type="expression" dxfId="5652" priority="9729">
      <formula>$I994=0</formula>
    </cfRule>
  </conditionalFormatting>
  <conditionalFormatting sqref="O994:P994">
    <cfRule type="cellIs" dxfId="5651" priority="9727" operator="lessThan">
      <formula>0</formula>
    </cfRule>
    <cfRule type="cellIs" dxfId="5650" priority="9728" operator="lessThan">
      <formula>0</formula>
    </cfRule>
  </conditionalFormatting>
  <conditionalFormatting sqref="R994:T994">
    <cfRule type="expression" dxfId="5649" priority="9726">
      <formula>$I994=0</formula>
    </cfRule>
  </conditionalFormatting>
  <conditionalFormatting sqref="S994:T994">
    <cfRule type="cellIs" dxfId="5648" priority="9724" operator="lessThan">
      <formula>0</formula>
    </cfRule>
    <cfRule type="cellIs" dxfId="5647" priority="9725" operator="lessThan">
      <formula>0</formula>
    </cfRule>
  </conditionalFormatting>
  <conditionalFormatting sqref="C996:E996">
    <cfRule type="expression" dxfId="5646" priority="9720">
      <formula>$I996=0</formula>
    </cfRule>
  </conditionalFormatting>
  <conditionalFormatting sqref="D996:E996">
    <cfRule type="cellIs" dxfId="5645" priority="9718" operator="lessThan">
      <formula>0</formula>
    </cfRule>
    <cfRule type="cellIs" dxfId="5644" priority="9719" operator="lessThan">
      <formula>0</formula>
    </cfRule>
  </conditionalFormatting>
  <conditionalFormatting sqref="G996:H996">
    <cfRule type="cellIs" dxfId="5643" priority="9715" operator="lessThan">
      <formula>0</formula>
    </cfRule>
    <cfRule type="cellIs" dxfId="5642" priority="9716" operator="lessThan">
      <formula>0</formula>
    </cfRule>
  </conditionalFormatting>
  <conditionalFormatting sqref="J996">
    <cfRule type="expression" dxfId="5641" priority="9714">
      <formula>$I996=0</formula>
    </cfRule>
  </conditionalFormatting>
  <conditionalFormatting sqref="N996:P996">
    <cfRule type="expression" dxfId="5640" priority="9708">
      <formula>$I996=0</formula>
    </cfRule>
  </conditionalFormatting>
  <conditionalFormatting sqref="O996:P996">
    <cfRule type="cellIs" dxfId="5639" priority="9706" operator="lessThan">
      <formula>0</formula>
    </cfRule>
    <cfRule type="cellIs" dxfId="5638" priority="9707" operator="lessThan">
      <formula>0</formula>
    </cfRule>
  </conditionalFormatting>
  <conditionalFormatting sqref="R996:T996">
    <cfRule type="expression" dxfId="5637" priority="9705">
      <formula>$I996=0</formula>
    </cfRule>
  </conditionalFormatting>
  <conditionalFormatting sqref="S996:T996">
    <cfRule type="cellIs" dxfId="5636" priority="9703" operator="lessThan">
      <formula>0</formula>
    </cfRule>
    <cfRule type="cellIs" dxfId="5635" priority="9704" operator="lessThan">
      <formula>0</formula>
    </cfRule>
  </conditionalFormatting>
  <conditionalFormatting sqref="C998:E998">
    <cfRule type="expression" dxfId="5634" priority="9699">
      <formula>$I998=0</formula>
    </cfRule>
  </conditionalFormatting>
  <conditionalFormatting sqref="D998:E998">
    <cfRule type="cellIs" dxfId="5633" priority="9697" operator="lessThan">
      <formula>0</formula>
    </cfRule>
    <cfRule type="cellIs" dxfId="5632" priority="9698" operator="lessThan">
      <formula>0</formula>
    </cfRule>
  </conditionalFormatting>
  <conditionalFormatting sqref="G998:H998">
    <cfRule type="cellIs" dxfId="5631" priority="9694" operator="lessThan">
      <formula>0</formula>
    </cfRule>
    <cfRule type="cellIs" dxfId="5630" priority="9695" operator="lessThan">
      <formula>0</formula>
    </cfRule>
  </conditionalFormatting>
  <conditionalFormatting sqref="J998">
    <cfRule type="expression" dxfId="5629" priority="9693">
      <formula>$I998=0</formula>
    </cfRule>
  </conditionalFormatting>
  <conditionalFormatting sqref="N998:P998">
    <cfRule type="expression" dxfId="5628" priority="9687">
      <formula>$I998=0</formula>
    </cfRule>
  </conditionalFormatting>
  <conditionalFormatting sqref="O998:P998">
    <cfRule type="cellIs" dxfId="5627" priority="9685" operator="lessThan">
      <formula>0</formula>
    </cfRule>
    <cfRule type="cellIs" dxfId="5626" priority="9686" operator="lessThan">
      <formula>0</formula>
    </cfRule>
  </conditionalFormatting>
  <conditionalFormatting sqref="R998:T998">
    <cfRule type="expression" dxfId="5625" priority="9684">
      <formula>$I998=0</formula>
    </cfRule>
  </conditionalFormatting>
  <conditionalFormatting sqref="S998:T998">
    <cfRule type="cellIs" dxfId="5624" priority="9682" operator="lessThan">
      <formula>0</formula>
    </cfRule>
    <cfRule type="cellIs" dxfId="5623" priority="9683" operator="lessThan">
      <formula>0</formula>
    </cfRule>
  </conditionalFormatting>
  <conditionalFormatting sqref="C1000:E1000">
    <cfRule type="expression" dxfId="5622" priority="9678">
      <formula>$I1000=0</formula>
    </cfRule>
  </conditionalFormatting>
  <conditionalFormatting sqref="D1000:E1000">
    <cfRule type="cellIs" dxfId="5621" priority="9676" operator="lessThan">
      <formula>0</formula>
    </cfRule>
    <cfRule type="cellIs" dxfId="5620" priority="9677" operator="lessThan">
      <formula>0</formula>
    </cfRule>
  </conditionalFormatting>
  <conditionalFormatting sqref="G1000:H1000">
    <cfRule type="cellIs" dxfId="5619" priority="9673" operator="lessThan">
      <formula>0</formula>
    </cfRule>
    <cfRule type="cellIs" dxfId="5618" priority="9674" operator="lessThan">
      <formula>0</formula>
    </cfRule>
  </conditionalFormatting>
  <conditionalFormatting sqref="J1000">
    <cfRule type="expression" dxfId="5617" priority="9672">
      <formula>$I1000=0</formula>
    </cfRule>
  </conditionalFormatting>
  <conditionalFormatting sqref="N1000:P1000">
    <cfRule type="expression" dxfId="5616" priority="9666">
      <formula>$I1000=0</formula>
    </cfRule>
  </conditionalFormatting>
  <conditionalFormatting sqref="O1000:P1000">
    <cfRule type="cellIs" dxfId="5615" priority="9664" operator="lessThan">
      <formula>0</formula>
    </cfRule>
    <cfRule type="cellIs" dxfId="5614" priority="9665" operator="lessThan">
      <formula>0</formula>
    </cfRule>
  </conditionalFormatting>
  <conditionalFormatting sqref="R1000:T1000">
    <cfRule type="expression" dxfId="5613" priority="9663">
      <formula>$I1000=0</formula>
    </cfRule>
  </conditionalFormatting>
  <conditionalFormatting sqref="S1000:T1000">
    <cfRule type="cellIs" dxfId="5612" priority="9661" operator="lessThan">
      <formula>0</formula>
    </cfRule>
    <cfRule type="cellIs" dxfId="5611" priority="9662" operator="lessThan">
      <formula>0</formula>
    </cfRule>
  </conditionalFormatting>
  <conditionalFormatting sqref="C1002:E1002">
    <cfRule type="expression" dxfId="5610" priority="9657">
      <formula>$I1002=0</formula>
    </cfRule>
  </conditionalFormatting>
  <conditionalFormatting sqref="D1002:E1002">
    <cfRule type="cellIs" dxfId="5609" priority="9655" operator="lessThan">
      <formula>0</formula>
    </cfRule>
    <cfRule type="cellIs" dxfId="5608" priority="9656" operator="lessThan">
      <formula>0</formula>
    </cfRule>
  </conditionalFormatting>
  <conditionalFormatting sqref="G1002:H1002">
    <cfRule type="cellIs" dxfId="5607" priority="9652" operator="lessThan">
      <formula>0</formula>
    </cfRule>
    <cfRule type="cellIs" dxfId="5606" priority="9653" operator="lessThan">
      <formula>0</formula>
    </cfRule>
  </conditionalFormatting>
  <conditionalFormatting sqref="J1002">
    <cfRule type="expression" dxfId="5605" priority="9651">
      <formula>$I1002=0</formula>
    </cfRule>
  </conditionalFormatting>
  <conditionalFormatting sqref="N1002:P1002">
    <cfRule type="expression" dxfId="5604" priority="9645">
      <formula>$I1002=0</formula>
    </cfRule>
  </conditionalFormatting>
  <conditionalFormatting sqref="O1002:P1002">
    <cfRule type="cellIs" dxfId="5603" priority="9643" operator="lessThan">
      <formula>0</formula>
    </cfRule>
    <cfRule type="cellIs" dxfId="5602" priority="9644" operator="lessThan">
      <formula>0</formula>
    </cfRule>
  </conditionalFormatting>
  <conditionalFormatting sqref="R1002:T1002">
    <cfRule type="expression" dxfId="5601" priority="9642">
      <formula>$I1002=0</formula>
    </cfRule>
  </conditionalFormatting>
  <conditionalFormatting sqref="S1002:T1002">
    <cfRule type="cellIs" dxfId="5600" priority="9640" operator="lessThan">
      <formula>0</formula>
    </cfRule>
    <cfRule type="cellIs" dxfId="5599" priority="9641" operator="lessThan">
      <formula>0</formula>
    </cfRule>
  </conditionalFormatting>
  <conditionalFormatting sqref="C1004:E1004">
    <cfRule type="expression" dxfId="5598" priority="9636">
      <formula>$I1004=0</formula>
    </cfRule>
  </conditionalFormatting>
  <conditionalFormatting sqref="D1004:E1004">
    <cfRule type="cellIs" dxfId="5597" priority="9634" operator="lessThan">
      <formula>0</formula>
    </cfRule>
    <cfRule type="cellIs" dxfId="5596" priority="9635" operator="lessThan">
      <formula>0</formula>
    </cfRule>
  </conditionalFormatting>
  <conditionalFormatting sqref="G1004:H1004">
    <cfRule type="cellIs" dxfId="5595" priority="9631" operator="lessThan">
      <formula>0</formula>
    </cfRule>
    <cfRule type="cellIs" dxfId="5594" priority="9632" operator="lessThan">
      <formula>0</formula>
    </cfRule>
  </conditionalFormatting>
  <conditionalFormatting sqref="J1004">
    <cfRule type="expression" dxfId="5593" priority="9630">
      <formula>$I1004=0</formula>
    </cfRule>
  </conditionalFormatting>
  <conditionalFormatting sqref="N1004:P1004">
    <cfRule type="expression" dxfId="5592" priority="9624">
      <formula>$I1004=0</formula>
    </cfRule>
  </conditionalFormatting>
  <conditionalFormatting sqref="O1004:P1004">
    <cfRule type="cellIs" dxfId="5591" priority="9622" operator="lessThan">
      <formula>0</formula>
    </cfRule>
    <cfRule type="cellIs" dxfId="5590" priority="9623" operator="lessThan">
      <formula>0</formula>
    </cfRule>
  </conditionalFormatting>
  <conditionalFormatting sqref="R1004:T1004">
    <cfRule type="expression" dxfId="5589" priority="9621">
      <formula>$I1004=0</formula>
    </cfRule>
  </conditionalFormatting>
  <conditionalFormatting sqref="S1004:T1004">
    <cfRule type="cellIs" dxfId="5588" priority="9619" operator="lessThan">
      <formula>0</formula>
    </cfRule>
    <cfRule type="cellIs" dxfId="5587" priority="9620" operator="lessThan">
      <formula>0</formula>
    </cfRule>
  </conditionalFormatting>
  <conditionalFormatting sqref="C1006:E1006">
    <cfRule type="expression" dxfId="5586" priority="9615">
      <formula>$I1006=0</formula>
    </cfRule>
  </conditionalFormatting>
  <conditionalFormatting sqref="D1006:E1006">
    <cfRule type="cellIs" dxfId="5585" priority="9613" operator="lessThan">
      <formula>0</formula>
    </cfRule>
    <cfRule type="cellIs" dxfId="5584" priority="9614" operator="lessThan">
      <formula>0</formula>
    </cfRule>
  </conditionalFormatting>
  <conditionalFormatting sqref="G1006:H1006">
    <cfRule type="cellIs" dxfId="5583" priority="9610" operator="lessThan">
      <formula>0</formula>
    </cfRule>
    <cfRule type="cellIs" dxfId="5582" priority="9611" operator="lessThan">
      <formula>0</formula>
    </cfRule>
  </conditionalFormatting>
  <conditionalFormatting sqref="J1006">
    <cfRule type="expression" dxfId="5581" priority="9609">
      <formula>$I1006=0</formula>
    </cfRule>
  </conditionalFormatting>
  <conditionalFormatting sqref="N1006:P1006">
    <cfRule type="expression" dxfId="5580" priority="9603">
      <formula>$I1006=0</formula>
    </cfRule>
  </conditionalFormatting>
  <conditionalFormatting sqref="O1006:P1006">
    <cfRule type="cellIs" dxfId="5579" priority="9601" operator="lessThan">
      <formula>0</formula>
    </cfRule>
    <cfRule type="cellIs" dxfId="5578" priority="9602" operator="lessThan">
      <formula>0</formula>
    </cfRule>
  </conditionalFormatting>
  <conditionalFormatting sqref="R1006:T1006">
    <cfRule type="expression" dxfId="5577" priority="9600">
      <formula>$I1006=0</formula>
    </cfRule>
  </conditionalFormatting>
  <conditionalFormatting sqref="S1006:T1006">
    <cfRule type="cellIs" dxfId="5576" priority="9598" operator="lessThan">
      <formula>0</formula>
    </cfRule>
    <cfRule type="cellIs" dxfId="5575" priority="9599" operator="lessThan">
      <formula>0</formula>
    </cfRule>
  </conditionalFormatting>
  <conditionalFormatting sqref="C1008:E1008">
    <cfRule type="expression" dxfId="5574" priority="9594">
      <formula>$I1008=0</formula>
    </cfRule>
  </conditionalFormatting>
  <conditionalFormatting sqref="D1008:E1008">
    <cfRule type="cellIs" dxfId="5573" priority="9592" operator="lessThan">
      <formula>0</formula>
    </cfRule>
    <cfRule type="cellIs" dxfId="5572" priority="9593" operator="lessThan">
      <formula>0</formula>
    </cfRule>
  </conditionalFormatting>
  <conditionalFormatting sqref="G1008:H1008">
    <cfRule type="cellIs" dxfId="5571" priority="9589" operator="lessThan">
      <formula>0</formula>
    </cfRule>
    <cfRule type="cellIs" dxfId="5570" priority="9590" operator="lessThan">
      <formula>0</formula>
    </cfRule>
  </conditionalFormatting>
  <conditionalFormatting sqref="J1008">
    <cfRule type="expression" dxfId="5569" priority="9588">
      <formula>$I1008=0</formula>
    </cfRule>
  </conditionalFormatting>
  <conditionalFormatting sqref="N1008:P1008">
    <cfRule type="expression" dxfId="5568" priority="9582">
      <formula>$I1008=0</formula>
    </cfRule>
  </conditionalFormatting>
  <conditionalFormatting sqref="O1008:P1008">
    <cfRule type="cellIs" dxfId="5567" priority="9580" operator="lessThan">
      <formula>0</formula>
    </cfRule>
    <cfRule type="cellIs" dxfId="5566" priority="9581" operator="lessThan">
      <formula>0</formula>
    </cfRule>
  </conditionalFormatting>
  <conditionalFormatting sqref="R1008:T1008">
    <cfRule type="expression" dxfId="5565" priority="9579">
      <formula>$I1008=0</formula>
    </cfRule>
  </conditionalFormatting>
  <conditionalFormatting sqref="S1008:T1008">
    <cfRule type="cellIs" dxfId="5564" priority="9577" operator="lessThan">
      <formula>0</formula>
    </cfRule>
    <cfRule type="cellIs" dxfId="5563" priority="9578" operator="lessThan">
      <formula>0</formula>
    </cfRule>
  </conditionalFormatting>
  <conditionalFormatting sqref="C1010:E1010">
    <cfRule type="expression" dxfId="5562" priority="9573">
      <formula>$I1010=0</formula>
    </cfRule>
  </conditionalFormatting>
  <conditionalFormatting sqref="D1010:E1010">
    <cfRule type="cellIs" dxfId="5561" priority="9571" operator="lessThan">
      <formula>0</formula>
    </cfRule>
    <cfRule type="cellIs" dxfId="5560" priority="9572" operator="lessThan">
      <formula>0</formula>
    </cfRule>
  </conditionalFormatting>
  <conditionalFormatting sqref="G1010:H1010">
    <cfRule type="cellIs" dxfId="5559" priority="9568" operator="lessThan">
      <formula>0</formula>
    </cfRule>
    <cfRule type="cellIs" dxfId="5558" priority="9569" operator="lessThan">
      <formula>0</formula>
    </cfRule>
  </conditionalFormatting>
  <conditionalFormatting sqref="J1010">
    <cfRule type="expression" dxfId="5557" priority="9567">
      <formula>$I1010=0</formula>
    </cfRule>
  </conditionalFormatting>
  <conditionalFormatting sqref="N1010:P1010">
    <cfRule type="expression" dxfId="5556" priority="9561">
      <formula>$I1010=0</formula>
    </cfRule>
  </conditionalFormatting>
  <conditionalFormatting sqref="O1010:P1010">
    <cfRule type="cellIs" dxfId="5555" priority="9559" operator="lessThan">
      <formula>0</formula>
    </cfRule>
    <cfRule type="cellIs" dxfId="5554" priority="9560" operator="lessThan">
      <formula>0</formula>
    </cfRule>
  </conditionalFormatting>
  <conditionalFormatting sqref="R1010:T1010">
    <cfRule type="expression" dxfId="5553" priority="9558">
      <formula>$I1010=0</formula>
    </cfRule>
  </conditionalFormatting>
  <conditionalFormatting sqref="S1010:T1010">
    <cfRule type="cellIs" dxfId="5552" priority="9556" operator="lessThan">
      <formula>0</formula>
    </cfRule>
    <cfRule type="cellIs" dxfId="5551" priority="9557" operator="lessThan">
      <formula>0</formula>
    </cfRule>
  </conditionalFormatting>
  <conditionalFormatting sqref="C1012:E1012">
    <cfRule type="expression" dxfId="5550" priority="9552">
      <formula>$I1012=0</formula>
    </cfRule>
  </conditionalFormatting>
  <conditionalFormatting sqref="D1012:E1012">
    <cfRule type="cellIs" dxfId="5549" priority="9550" operator="lessThan">
      <formula>0</formula>
    </cfRule>
    <cfRule type="cellIs" dxfId="5548" priority="9551" operator="lessThan">
      <formula>0</formula>
    </cfRule>
  </conditionalFormatting>
  <conditionalFormatting sqref="G1012:H1012">
    <cfRule type="cellIs" dxfId="5547" priority="9547" operator="lessThan">
      <formula>0</formula>
    </cfRule>
    <cfRule type="cellIs" dxfId="5546" priority="9548" operator="lessThan">
      <formula>0</formula>
    </cfRule>
  </conditionalFormatting>
  <conditionalFormatting sqref="J1012">
    <cfRule type="expression" dxfId="5545" priority="9546">
      <formula>$I1012=0</formula>
    </cfRule>
  </conditionalFormatting>
  <conditionalFormatting sqref="N1012:P1012">
    <cfRule type="expression" dxfId="5544" priority="9540">
      <formula>$I1012=0</formula>
    </cfRule>
  </conditionalFormatting>
  <conditionalFormatting sqref="O1012:P1012">
    <cfRule type="cellIs" dxfId="5543" priority="9538" operator="lessThan">
      <formula>0</formula>
    </cfRule>
    <cfRule type="cellIs" dxfId="5542" priority="9539" operator="lessThan">
      <formula>0</formula>
    </cfRule>
  </conditionalFormatting>
  <conditionalFormatting sqref="R1012:T1012">
    <cfRule type="expression" dxfId="5541" priority="9537">
      <formula>$I1012=0</formula>
    </cfRule>
  </conditionalFormatting>
  <conditionalFormatting sqref="S1012:T1012">
    <cfRule type="cellIs" dxfId="5540" priority="9535" operator="lessThan">
      <formula>0</formula>
    </cfRule>
    <cfRule type="cellIs" dxfId="5539" priority="9536" operator="lessThan">
      <formula>0</formula>
    </cfRule>
  </conditionalFormatting>
  <conditionalFormatting sqref="C1014:E1014">
    <cfRule type="expression" dxfId="5538" priority="9531">
      <formula>$I1014=0</formula>
    </cfRule>
  </conditionalFormatting>
  <conditionalFormatting sqref="D1014:E1014">
    <cfRule type="cellIs" dxfId="5537" priority="9529" operator="lessThan">
      <formula>0</formula>
    </cfRule>
    <cfRule type="cellIs" dxfId="5536" priority="9530" operator="lessThan">
      <formula>0</formula>
    </cfRule>
  </conditionalFormatting>
  <conditionalFormatting sqref="G1014:H1014">
    <cfRule type="cellIs" dxfId="5535" priority="9526" operator="lessThan">
      <formula>0</formula>
    </cfRule>
    <cfRule type="cellIs" dxfId="5534" priority="9527" operator="lessThan">
      <formula>0</formula>
    </cfRule>
  </conditionalFormatting>
  <conditionalFormatting sqref="J1014">
    <cfRule type="expression" dxfId="5533" priority="9525">
      <formula>$I1014=0</formula>
    </cfRule>
  </conditionalFormatting>
  <conditionalFormatting sqref="N1014:P1014">
    <cfRule type="expression" dxfId="5532" priority="9519">
      <formula>$I1014=0</formula>
    </cfRule>
  </conditionalFormatting>
  <conditionalFormatting sqref="O1014:P1014">
    <cfRule type="cellIs" dxfId="5531" priority="9517" operator="lessThan">
      <formula>0</formula>
    </cfRule>
    <cfRule type="cellIs" dxfId="5530" priority="9518" operator="lessThan">
      <formula>0</formula>
    </cfRule>
  </conditionalFormatting>
  <conditionalFormatting sqref="R1014:T1014">
    <cfRule type="expression" dxfId="5529" priority="9516">
      <formula>$I1014=0</formula>
    </cfRule>
  </conditionalFormatting>
  <conditionalFormatting sqref="S1014:T1014">
    <cfRule type="cellIs" dxfId="5528" priority="9514" operator="lessThan">
      <formula>0</formula>
    </cfRule>
    <cfRule type="cellIs" dxfId="5527" priority="9515" operator="lessThan">
      <formula>0</formula>
    </cfRule>
  </conditionalFormatting>
  <conditionalFormatting sqref="C1016:E1016">
    <cfRule type="expression" dxfId="5526" priority="9510">
      <formula>$I1016=0</formula>
    </cfRule>
  </conditionalFormatting>
  <conditionalFormatting sqref="D1016:E1016">
    <cfRule type="cellIs" dxfId="5525" priority="9508" operator="lessThan">
      <formula>0</formula>
    </cfRule>
    <cfRule type="cellIs" dxfId="5524" priority="9509" operator="lessThan">
      <formula>0</formula>
    </cfRule>
  </conditionalFormatting>
  <conditionalFormatting sqref="G1016:H1016">
    <cfRule type="cellIs" dxfId="5523" priority="9505" operator="lessThan">
      <formula>0</formula>
    </cfRule>
    <cfRule type="cellIs" dxfId="5522" priority="9506" operator="lessThan">
      <formula>0</formula>
    </cfRule>
  </conditionalFormatting>
  <conditionalFormatting sqref="J1016">
    <cfRule type="expression" dxfId="5521" priority="9504">
      <formula>$I1016=0</formula>
    </cfRule>
  </conditionalFormatting>
  <conditionalFormatting sqref="N1016:P1016">
    <cfRule type="expression" dxfId="5520" priority="9498">
      <formula>$I1016=0</formula>
    </cfRule>
  </conditionalFormatting>
  <conditionalFormatting sqref="O1016:P1016">
    <cfRule type="cellIs" dxfId="5519" priority="9496" operator="lessThan">
      <formula>0</formula>
    </cfRule>
    <cfRule type="cellIs" dxfId="5518" priority="9497" operator="lessThan">
      <formula>0</formula>
    </cfRule>
  </conditionalFormatting>
  <conditionalFormatting sqref="R1016:T1016">
    <cfRule type="expression" dxfId="5517" priority="9495">
      <formula>$I1016=0</formula>
    </cfRule>
  </conditionalFormatting>
  <conditionalFormatting sqref="S1016:T1016">
    <cfRule type="cellIs" dxfId="5516" priority="9493" operator="lessThan">
      <formula>0</formula>
    </cfRule>
    <cfRule type="cellIs" dxfId="5515" priority="9494" operator="lessThan">
      <formula>0</formula>
    </cfRule>
  </conditionalFormatting>
  <conditionalFormatting sqref="C1018:E1018">
    <cfRule type="expression" dxfId="5514" priority="9489">
      <formula>$I1018=0</formula>
    </cfRule>
  </conditionalFormatting>
  <conditionalFormatting sqref="D1018:E1018">
    <cfRule type="cellIs" dxfId="5513" priority="9487" operator="lessThan">
      <formula>0</formula>
    </cfRule>
    <cfRule type="cellIs" dxfId="5512" priority="9488" operator="lessThan">
      <formula>0</formula>
    </cfRule>
  </conditionalFormatting>
  <conditionalFormatting sqref="G1018:H1018">
    <cfRule type="cellIs" dxfId="5511" priority="9484" operator="lessThan">
      <formula>0</formula>
    </cfRule>
    <cfRule type="cellIs" dxfId="5510" priority="9485" operator="lessThan">
      <formula>0</formula>
    </cfRule>
  </conditionalFormatting>
  <conditionalFormatting sqref="J1018">
    <cfRule type="expression" dxfId="5509" priority="9483">
      <formula>$I1018=0</formula>
    </cfRule>
  </conditionalFormatting>
  <conditionalFormatting sqref="N1018:P1018">
    <cfRule type="expression" dxfId="5508" priority="9477">
      <formula>$I1018=0</formula>
    </cfRule>
  </conditionalFormatting>
  <conditionalFormatting sqref="O1018:P1018">
    <cfRule type="cellIs" dxfId="5507" priority="9475" operator="lessThan">
      <formula>0</formula>
    </cfRule>
    <cfRule type="cellIs" dxfId="5506" priority="9476" operator="lessThan">
      <formula>0</formula>
    </cfRule>
  </conditionalFormatting>
  <conditionalFormatting sqref="R1018:T1018">
    <cfRule type="expression" dxfId="5505" priority="9474">
      <formula>$I1018=0</formula>
    </cfRule>
  </conditionalFormatting>
  <conditionalFormatting sqref="S1018:T1018">
    <cfRule type="cellIs" dxfId="5504" priority="9472" operator="lessThan">
      <formula>0</formula>
    </cfRule>
    <cfRule type="cellIs" dxfId="5503" priority="9473" operator="lessThan">
      <formula>0</formula>
    </cfRule>
  </conditionalFormatting>
  <conditionalFormatting sqref="C1020:E1020">
    <cfRule type="expression" dxfId="5502" priority="9468">
      <formula>$I1020=0</formula>
    </cfRule>
  </conditionalFormatting>
  <conditionalFormatting sqref="D1020:E1020">
    <cfRule type="cellIs" dxfId="5501" priority="9466" operator="lessThan">
      <formula>0</formula>
    </cfRule>
    <cfRule type="cellIs" dxfId="5500" priority="9467" operator="lessThan">
      <formula>0</formula>
    </cfRule>
  </conditionalFormatting>
  <conditionalFormatting sqref="G1020:H1020">
    <cfRule type="cellIs" dxfId="5499" priority="9463" operator="lessThan">
      <formula>0</formula>
    </cfRule>
    <cfRule type="cellIs" dxfId="5498" priority="9464" operator="lessThan">
      <formula>0</formula>
    </cfRule>
  </conditionalFormatting>
  <conditionalFormatting sqref="J1020">
    <cfRule type="expression" dxfId="5497" priority="9462">
      <formula>$I1020=0</formula>
    </cfRule>
  </conditionalFormatting>
  <conditionalFormatting sqref="N1020:P1020">
    <cfRule type="expression" dxfId="5496" priority="9456">
      <formula>$I1020=0</formula>
    </cfRule>
  </conditionalFormatting>
  <conditionalFormatting sqref="O1020:P1020">
    <cfRule type="cellIs" dxfId="5495" priority="9454" operator="lessThan">
      <formula>0</formula>
    </cfRule>
    <cfRule type="cellIs" dxfId="5494" priority="9455" operator="lessThan">
      <formula>0</formula>
    </cfRule>
  </conditionalFormatting>
  <conditionalFormatting sqref="R1020:T1020">
    <cfRule type="expression" dxfId="5493" priority="9453">
      <formula>$I1020=0</formula>
    </cfRule>
  </conditionalFormatting>
  <conditionalFormatting sqref="S1020:T1020">
    <cfRule type="cellIs" dxfId="5492" priority="9451" operator="lessThan">
      <formula>0</formula>
    </cfRule>
    <cfRule type="cellIs" dxfId="5491" priority="9452" operator="lessThan">
      <formula>0</formula>
    </cfRule>
  </conditionalFormatting>
  <conditionalFormatting sqref="C1022:E1022">
    <cfRule type="expression" dxfId="5490" priority="9447">
      <formula>$I1022=0</formula>
    </cfRule>
  </conditionalFormatting>
  <conditionalFormatting sqref="D1022:E1022">
    <cfRule type="cellIs" dxfId="5489" priority="9445" operator="lessThan">
      <formula>0</formula>
    </cfRule>
    <cfRule type="cellIs" dxfId="5488" priority="9446" operator="lessThan">
      <formula>0</formula>
    </cfRule>
  </conditionalFormatting>
  <conditionalFormatting sqref="G1022:H1022">
    <cfRule type="cellIs" dxfId="5487" priority="9442" operator="lessThan">
      <formula>0</formula>
    </cfRule>
    <cfRule type="cellIs" dxfId="5486" priority="9443" operator="lessThan">
      <formula>0</formula>
    </cfRule>
  </conditionalFormatting>
  <conditionalFormatting sqref="J1022">
    <cfRule type="expression" dxfId="5485" priority="9441">
      <formula>$I1022=0</formula>
    </cfRule>
  </conditionalFormatting>
  <conditionalFormatting sqref="N1022:P1022">
    <cfRule type="expression" dxfId="5484" priority="9435">
      <formula>$I1022=0</formula>
    </cfRule>
  </conditionalFormatting>
  <conditionalFormatting sqref="O1022:P1022">
    <cfRule type="cellIs" dxfId="5483" priority="9433" operator="lessThan">
      <formula>0</formula>
    </cfRule>
    <cfRule type="cellIs" dxfId="5482" priority="9434" operator="lessThan">
      <formula>0</formula>
    </cfRule>
  </conditionalFormatting>
  <conditionalFormatting sqref="R1022:T1022">
    <cfRule type="expression" dxfId="5481" priority="9432">
      <formula>$I1022=0</formula>
    </cfRule>
  </conditionalFormatting>
  <conditionalFormatting sqref="S1022:T1022">
    <cfRule type="cellIs" dxfId="5480" priority="9430" operator="lessThan">
      <formula>0</formula>
    </cfRule>
    <cfRule type="cellIs" dxfId="5479" priority="9431" operator="lessThan">
      <formula>0</formula>
    </cfRule>
  </conditionalFormatting>
  <conditionalFormatting sqref="C1024:E1024">
    <cfRule type="expression" dxfId="5478" priority="9426">
      <formula>$I1024=0</formula>
    </cfRule>
  </conditionalFormatting>
  <conditionalFormatting sqref="D1024:E1024">
    <cfRule type="cellIs" dxfId="5477" priority="9424" operator="lessThan">
      <formula>0</formula>
    </cfRule>
    <cfRule type="cellIs" dxfId="5476" priority="9425" operator="lessThan">
      <formula>0</formula>
    </cfRule>
  </conditionalFormatting>
  <conditionalFormatting sqref="G1024:H1024">
    <cfRule type="cellIs" dxfId="5475" priority="9421" operator="lessThan">
      <formula>0</formula>
    </cfRule>
    <cfRule type="cellIs" dxfId="5474" priority="9422" operator="lessThan">
      <formula>0</formula>
    </cfRule>
  </conditionalFormatting>
  <conditionalFormatting sqref="J1024">
    <cfRule type="expression" dxfId="5473" priority="9420">
      <formula>$I1024=0</formula>
    </cfRule>
  </conditionalFormatting>
  <conditionalFormatting sqref="N1024:P1024">
    <cfRule type="expression" dxfId="5472" priority="9414">
      <formula>$I1024=0</formula>
    </cfRule>
  </conditionalFormatting>
  <conditionalFormatting sqref="O1024:P1024">
    <cfRule type="cellIs" dxfId="5471" priority="9412" operator="lessThan">
      <formula>0</formula>
    </cfRule>
    <cfRule type="cellIs" dxfId="5470" priority="9413" operator="lessThan">
      <formula>0</formula>
    </cfRule>
  </conditionalFormatting>
  <conditionalFormatting sqref="R1024:T1024">
    <cfRule type="expression" dxfId="5469" priority="9411">
      <formula>$I1024=0</formula>
    </cfRule>
  </conditionalFormatting>
  <conditionalFormatting sqref="S1024:T1024">
    <cfRule type="cellIs" dxfId="5468" priority="9409" operator="lessThan">
      <formula>0</formula>
    </cfRule>
    <cfRule type="cellIs" dxfId="5467" priority="9410" operator="lessThan">
      <formula>0</formula>
    </cfRule>
  </conditionalFormatting>
  <conditionalFormatting sqref="C1026:E1026">
    <cfRule type="expression" dxfId="5466" priority="9405">
      <formula>$I1026=0</formula>
    </cfRule>
  </conditionalFormatting>
  <conditionalFormatting sqref="D1026:E1026">
    <cfRule type="cellIs" dxfId="5465" priority="9403" operator="lessThan">
      <formula>0</formula>
    </cfRule>
    <cfRule type="cellIs" dxfId="5464" priority="9404" operator="lessThan">
      <formula>0</formula>
    </cfRule>
  </conditionalFormatting>
  <conditionalFormatting sqref="G1026:H1026">
    <cfRule type="cellIs" dxfId="5463" priority="9400" operator="lessThan">
      <formula>0</formula>
    </cfRule>
    <cfRule type="cellIs" dxfId="5462" priority="9401" operator="lessThan">
      <formula>0</formula>
    </cfRule>
  </conditionalFormatting>
  <conditionalFormatting sqref="J1026">
    <cfRule type="expression" dxfId="5461" priority="9399">
      <formula>$I1026=0</formula>
    </cfRule>
  </conditionalFormatting>
  <conditionalFormatting sqref="N1026:P1026">
    <cfRule type="expression" dxfId="5460" priority="9393">
      <formula>$I1026=0</formula>
    </cfRule>
  </conditionalFormatting>
  <conditionalFormatting sqref="O1026:P1026">
    <cfRule type="cellIs" dxfId="5459" priority="9391" operator="lessThan">
      <formula>0</formula>
    </cfRule>
    <cfRule type="cellIs" dxfId="5458" priority="9392" operator="lessThan">
      <formula>0</formula>
    </cfRule>
  </conditionalFormatting>
  <conditionalFormatting sqref="R1026:T1026">
    <cfRule type="expression" dxfId="5457" priority="9390">
      <formula>$I1026=0</formula>
    </cfRule>
  </conditionalFormatting>
  <conditionalFormatting sqref="S1026:T1026">
    <cfRule type="cellIs" dxfId="5456" priority="9388" operator="lessThan">
      <formula>0</formula>
    </cfRule>
    <cfRule type="cellIs" dxfId="5455" priority="9389" operator="lessThan">
      <formula>0</formula>
    </cfRule>
  </conditionalFormatting>
  <conditionalFormatting sqref="C1028:E1028">
    <cfRule type="expression" dxfId="5454" priority="9384">
      <formula>$I1028=0</formula>
    </cfRule>
  </conditionalFormatting>
  <conditionalFormatting sqref="D1028:E1028">
    <cfRule type="cellIs" dxfId="5453" priority="9382" operator="lessThan">
      <formula>0</formula>
    </cfRule>
    <cfRule type="cellIs" dxfId="5452" priority="9383" operator="lessThan">
      <formula>0</formula>
    </cfRule>
  </conditionalFormatting>
  <conditionalFormatting sqref="G1028:H1028">
    <cfRule type="cellIs" dxfId="5451" priority="9379" operator="lessThan">
      <formula>0</formula>
    </cfRule>
    <cfRule type="cellIs" dxfId="5450" priority="9380" operator="lessThan">
      <formula>0</formula>
    </cfRule>
  </conditionalFormatting>
  <conditionalFormatting sqref="J1028">
    <cfRule type="expression" dxfId="5449" priority="9378">
      <formula>$I1028=0</formula>
    </cfRule>
  </conditionalFormatting>
  <conditionalFormatting sqref="N1028:P1028">
    <cfRule type="expression" dxfId="5448" priority="9372">
      <formula>$I1028=0</formula>
    </cfRule>
  </conditionalFormatting>
  <conditionalFormatting sqref="O1028:P1028">
    <cfRule type="cellIs" dxfId="5447" priority="9370" operator="lessThan">
      <formula>0</formula>
    </cfRule>
    <cfRule type="cellIs" dxfId="5446" priority="9371" operator="lessThan">
      <formula>0</formula>
    </cfRule>
  </conditionalFormatting>
  <conditionalFormatting sqref="R1028:T1028">
    <cfRule type="expression" dxfId="5445" priority="9369">
      <formula>$I1028=0</formula>
    </cfRule>
  </conditionalFormatting>
  <conditionalFormatting sqref="S1028:T1028">
    <cfRule type="cellIs" dxfId="5444" priority="9367" operator="lessThan">
      <formula>0</formula>
    </cfRule>
    <cfRule type="cellIs" dxfId="5443" priority="9368" operator="lessThan">
      <formula>0</formula>
    </cfRule>
  </conditionalFormatting>
  <conditionalFormatting sqref="C1030:E1030">
    <cfRule type="expression" dxfId="5442" priority="9363">
      <formula>$I1030=0</formula>
    </cfRule>
  </conditionalFormatting>
  <conditionalFormatting sqref="D1030:E1030">
    <cfRule type="cellIs" dxfId="5441" priority="9361" operator="lessThan">
      <formula>0</formula>
    </cfRule>
    <cfRule type="cellIs" dxfId="5440" priority="9362" operator="lessThan">
      <formula>0</formula>
    </cfRule>
  </conditionalFormatting>
  <conditionalFormatting sqref="G1030:H1030">
    <cfRule type="cellIs" dxfId="5439" priority="9358" operator="lessThan">
      <formula>0</formula>
    </cfRule>
    <cfRule type="cellIs" dxfId="5438" priority="9359" operator="lessThan">
      <formula>0</formula>
    </cfRule>
  </conditionalFormatting>
  <conditionalFormatting sqref="J1030">
    <cfRule type="expression" dxfId="5437" priority="9357">
      <formula>$I1030=0</formula>
    </cfRule>
  </conditionalFormatting>
  <conditionalFormatting sqref="N1030:P1030">
    <cfRule type="expression" dxfId="5436" priority="9351">
      <formula>$I1030=0</formula>
    </cfRule>
  </conditionalFormatting>
  <conditionalFormatting sqref="O1030:P1030">
    <cfRule type="cellIs" dxfId="5435" priority="9349" operator="lessThan">
      <formula>0</formula>
    </cfRule>
    <cfRule type="cellIs" dxfId="5434" priority="9350" operator="lessThan">
      <formula>0</formula>
    </cfRule>
  </conditionalFormatting>
  <conditionalFormatting sqref="R1030:T1030">
    <cfRule type="expression" dxfId="5433" priority="9348">
      <formula>$I1030=0</formula>
    </cfRule>
  </conditionalFormatting>
  <conditionalFormatting sqref="S1030:T1030">
    <cfRule type="cellIs" dxfId="5432" priority="9346" operator="lessThan">
      <formula>0</formula>
    </cfRule>
    <cfRule type="cellIs" dxfId="5431" priority="9347" operator="lessThan">
      <formula>0</formula>
    </cfRule>
  </conditionalFormatting>
  <conditionalFormatting sqref="C1032:E1032">
    <cfRule type="expression" dxfId="5430" priority="9342">
      <formula>$I1032=0</formula>
    </cfRule>
  </conditionalFormatting>
  <conditionalFormatting sqref="D1032:E1032">
    <cfRule type="cellIs" dxfId="5429" priority="9340" operator="lessThan">
      <formula>0</formula>
    </cfRule>
    <cfRule type="cellIs" dxfId="5428" priority="9341" operator="lessThan">
      <formula>0</formula>
    </cfRule>
  </conditionalFormatting>
  <conditionalFormatting sqref="G1032:H1032">
    <cfRule type="cellIs" dxfId="5427" priority="9337" operator="lessThan">
      <formula>0</formula>
    </cfRule>
    <cfRule type="cellIs" dxfId="5426" priority="9338" operator="lessThan">
      <formula>0</formula>
    </cfRule>
  </conditionalFormatting>
  <conditionalFormatting sqref="J1032">
    <cfRule type="expression" dxfId="5425" priority="9336">
      <formula>$I1032=0</formula>
    </cfRule>
  </conditionalFormatting>
  <conditionalFormatting sqref="N1032:P1032">
    <cfRule type="expression" dxfId="5424" priority="9330">
      <formula>$I1032=0</formula>
    </cfRule>
  </conditionalFormatting>
  <conditionalFormatting sqref="O1032:P1032">
    <cfRule type="cellIs" dxfId="5423" priority="9328" operator="lessThan">
      <formula>0</formula>
    </cfRule>
    <cfRule type="cellIs" dxfId="5422" priority="9329" operator="lessThan">
      <formula>0</formula>
    </cfRule>
  </conditionalFormatting>
  <conditionalFormatting sqref="R1032:T1032">
    <cfRule type="expression" dxfId="5421" priority="9327">
      <formula>$I1032=0</formula>
    </cfRule>
  </conditionalFormatting>
  <conditionalFormatting sqref="S1032:T1032">
    <cfRule type="cellIs" dxfId="5420" priority="9325" operator="lessThan">
      <formula>0</formula>
    </cfRule>
    <cfRule type="cellIs" dxfId="5419" priority="9326" operator="lessThan">
      <formula>0</formula>
    </cfRule>
  </conditionalFormatting>
  <conditionalFormatting sqref="C1034:E1034">
    <cfRule type="expression" dxfId="5418" priority="9321">
      <formula>$I1034=0</formula>
    </cfRule>
  </conditionalFormatting>
  <conditionalFormatting sqref="D1034:E1034">
    <cfRule type="cellIs" dxfId="5417" priority="9319" operator="lessThan">
      <formula>0</formula>
    </cfRule>
    <cfRule type="cellIs" dxfId="5416" priority="9320" operator="lessThan">
      <formula>0</formula>
    </cfRule>
  </conditionalFormatting>
  <conditionalFormatting sqref="G1034:H1034">
    <cfRule type="cellIs" dxfId="5415" priority="9316" operator="lessThan">
      <formula>0</formula>
    </cfRule>
    <cfRule type="cellIs" dxfId="5414" priority="9317" operator="lessThan">
      <formula>0</formula>
    </cfRule>
  </conditionalFormatting>
  <conditionalFormatting sqref="J1034">
    <cfRule type="expression" dxfId="5413" priority="9315">
      <formula>$I1034=0</formula>
    </cfRule>
  </conditionalFormatting>
  <conditionalFormatting sqref="N1034:P1034">
    <cfRule type="expression" dxfId="5412" priority="9309">
      <formula>$I1034=0</formula>
    </cfRule>
  </conditionalFormatting>
  <conditionalFormatting sqref="O1034:P1034">
    <cfRule type="cellIs" dxfId="5411" priority="9307" operator="lessThan">
      <formula>0</formula>
    </cfRule>
    <cfRule type="cellIs" dxfId="5410" priority="9308" operator="lessThan">
      <formula>0</formula>
    </cfRule>
  </conditionalFormatting>
  <conditionalFormatting sqref="R1034:T1034">
    <cfRule type="expression" dxfId="5409" priority="9306">
      <formula>$I1034=0</formula>
    </cfRule>
  </conditionalFormatting>
  <conditionalFormatting sqref="S1034:T1034">
    <cfRule type="cellIs" dxfId="5408" priority="9304" operator="lessThan">
      <formula>0</formula>
    </cfRule>
    <cfRule type="cellIs" dxfId="5407" priority="9305" operator="lessThan">
      <formula>0</formula>
    </cfRule>
  </conditionalFormatting>
  <conditionalFormatting sqref="C1036:E1036">
    <cfRule type="expression" dxfId="5406" priority="9300">
      <formula>$I1036=0</formula>
    </cfRule>
  </conditionalFormatting>
  <conditionalFormatting sqref="D1036:E1036">
    <cfRule type="cellIs" dxfId="5405" priority="9298" operator="lessThan">
      <formula>0</formula>
    </cfRule>
    <cfRule type="cellIs" dxfId="5404" priority="9299" operator="lessThan">
      <formula>0</formula>
    </cfRule>
  </conditionalFormatting>
  <conditionalFormatting sqref="G1036:H1036">
    <cfRule type="cellIs" dxfId="5403" priority="9295" operator="lessThan">
      <formula>0</formula>
    </cfRule>
    <cfRule type="cellIs" dxfId="5402" priority="9296" operator="lessThan">
      <formula>0</formula>
    </cfRule>
  </conditionalFormatting>
  <conditionalFormatting sqref="J1036">
    <cfRule type="expression" dxfId="5401" priority="9294">
      <formula>$I1036=0</formula>
    </cfRule>
  </conditionalFormatting>
  <conditionalFormatting sqref="N1036:P1036">
    <cfRule type="expression" dxfId="5400" priority="9288">
      <formula>$I1036=0</formula>
    </cfRule>
  </conditionalFormatting>
  <conditionalFormatting sqref="O1036:P1036">
    <cfRule type="cellIs" dxfId="5399" priority="9286" operator="lessThan">
      <formula>0</formula>
    </cfRule>
    <cfRule type="cellIs" dxfId="5398" priority="9287" operator="lessThan">
      <formula>0</formula>
    </cfRule>
  </conditionalFormatting>
  <conditionalFormatting sqref="R1036:T1036">
    <cfRule type="expression" dxfId="5397" priority="9285">
      <formula>$I1036=0</formula>
    </cfRule>
  </conditionalFormatting>
  <conditionalFormatting sqref="S1036:T1036">
    <cfRule type="cellIs" dxfId="5396" priority="9283" operator="lessThan">
      <formula>0</formula>
    </cfRule>
    <cfRule type="cellIs" dxfId="5395" priority="9284" operator="lessThan">
      <formula>0</formula>
    </cfRule>
  </conditionalFormatting>
  <conditionalFormatting sqref="C1038:E1038">
    <cfRule type="expression" dxfId="5394" priority="9279">
      <formula>$I1038=0</formula>
    </cfRule>
  </conditionalFormatting>
  <conditionalFormatting sqref="D1038:E1038">
    <cfRule type="cellIs" dxfId="5393" priority="9277" operator="lessThan">
      <formula>0</formula>
    </cfRule>
    <cfRule type="cellIs" dxfId="5392" priority="9278" operator="lessThan">
      <formula>0</formula>
    </cfRule>
  </conditionalFormatting>
  <conditionalFormatting sqref="G1038:H1038">
    <cfRule type="cellIs" dxfId="5391" priority="9274" operator="lessThan">
      <formula>0</formula>
    </cfRule>
    <cfRule type="cellIs" dxfId="5390" priority="9275" operator="lessThan">
      <formula>0</formula>
    </cfRule>
  </conditionalFormatting>
  <conditionalFormatting sqref="J1038">
    <cfRule type="expression" dxfId="5389" priority="9273">
      <formula>$I1038=0</formula>
    </cfRule>
  </conditionalFormatting>
  <conditionalFormatting sqref="N1038:P1038">
    <cfRule type="expression" dxfId="5388" priority="9267">
      <formula>$I1038=0</formula>
    </cfRule>
  </conditionalFormatting>
  <conditionalFormatting sqref="O1038:P1038">
    <cfRule type="cellIs" dxfId="5387" priority="9265" operator="lessThan">
      <formula>0</formula>
    </cfRule>
    <cfRule type="cellIs" dxfId="5386" priority="9266" operator="lessThan">
      <formula>0</formula>
    </cfRule>
  </conditionalFormatting>
  <conditionalFormatting sqref="R1038:T1038">
    <cfRule type="expression" dxfId="5385" priority="9264">
      <formula>$I1038=0</formula>
    </cfRule>
  </conditionalFormatting>
  <conditionalFormatting sqref="S1038:T1038">
    <cfRule type="cellIs" dxfId="5384" priority="9262" operator="lessThan">
      <formula>0</formula>
    </cfRule>
    <cfRule type="cellIs" dxfId="5383" priority="9263" operator="lessThan">
      <formula>0</formula>
    </cfRule>
  </conditionalFormatting>
  <conditionalFormatting sqref="C1040:E1040">
    <cfRule type="expression" dxfId="5382" priority="9258">
      <formula>$I1040=0</formula>
    </cfRule>
  </conditionalFormatting>
  <conditionalFormatting sqref="D1040:E1040">
    <cfRule type="cellIs" dxfId="5381" priority="9256" operator="lessThan">
      <formula>0</formula>
    </cfRule>
    <cfRule type="cellIs" dxfId="5380" priority="9257" operator="lessThan">
      <formula>0</formula>
    </cfRule>
  </conditionalFormatting>
  <conditionalFormatting sqref="G1040:H1040">
    <cfRule type="cellIs" dxfId="5379" priority="9253" operator="lessThan">
      <formula>0</formula>
    </cfRule>
    <cfRule type="cellIs" dxfId="5378" priority="9254" operator="lessThan">
      <formula>0</formula>
    </cfRule>
  </conditionalFormatting>
  <conditionalFormatting sqref="J1040">
    <cfRule type="expression" dxfId="5377" priority="9252">
      <formula>$I1040=0</formula>
    </cfRule>
  </conditionalFormatting>
  <conditionalFormatting sqref="N1040:P1040">
    <cfRule type="expression" dxfId="5376" priority="9246">
      <formula>$I1040=0</formula>
    </cfRule>
  </conditionalFormatting>
  <conditionalFormatting sqref="O1040:P1040">
    <cfRule type="cellIs" dxfId="5375" priority="9244" operator="lessThan">
      <formula>0</formula>
    </cfRule>
    <cfRule type="cellIs" dxfId="5374" priority="9245" operator="lessThan">
      <formula>0</formula>
    </cfRule>
  </conditionalFormatting>
  <conditionalFormatting sqref="R1040:T1040">
    <cfRule type="expression" dxfId="5373" priority="9243">
      <formula>$I1040=0</formula>
    </cfRule>
  </conditionalFormatting>
  <conditionalFormatting sqref="S1040:T1040">
    <cfRule type="cellIs" dxfId="5372" priority="9241" operator="lessThan">
      <formula>0</formula>
    </cfRule>
    <cfRule type="cellIs" dxfId="5371" priority="9242" operator="lessThan">
      <formula>0</formula>
    </cfRule>
  </conditionalFormatting>
  <conditionalFormatting sqref="C1042:E1042">
    <cfRule type="expression" dxfId="5370" priority="9237">
      <formula>$I1042=0</formula>
    </cfRule>
  </conditionalFormatting>
  <conditionalFormatting sqref="D1042:E1042">
    <cfRule type="cellIs" dxfId="5369" priority="9235" operator="lessThan">
      <formula>0</formula>
    </cfRule>
    <cfRule type="cellIs" dxfId="5368" priority="9236" operator="lessThan">
      <formula>0</formula>
    </cfRule>
  </conditionalFormatting>
  <conditionalFormatting sqref="G1042:H1042">
    <cfRule type="cellIs" dxfId="5367" priority="9232" operator="lessThan">
      <formula>0</formula>
    </cfRule>
    <cfRule type="cellIs" dxfId="5366" priority="9233" operator="lessThan">
      <formula>0</formula>
    </cfRule>
  </conditionalFormatting>
  <conditionalFormatting sqref="J1042">
    <cfRule type="expression" dxfId="5365" priority="9231">
      <formula>$I1042=0</formula>
    </cfRule>
  </conditionalFormatting>
  <conditionalFormatting sqref="N1042:P1042">
    <cfRule type="expression" dxfId="5364" priority="9225">
      <formula>$I1042=0</formula>
    </cfRule>
  </conditionalFormatting>
  <conditionalFormatting sqref="O1042:P1042">
    <cfRule type="cellIs" dxfId="5363" priority="9223" operator="lessThan">
      <formula>0</formula>
    </cfRule>
    <cfRule type="cellIs" dxfId="5362" priority="9224" operator="lessThan">
      <formula>0</formula>
    </cfRule>
  </conditionalFormatting>
  <conditionalFormatting sqref="R1042:T1042">
    <cfRule type="expression" dxfId="5361" priority="9222">
      <formula>$I1042=0</formula>
    </cfRule>
  </conditionalFormatting>
  <conditionalFormatting sqref="S1042:T1042">
    <cfRule type="cellIs" dxfId="5360" priority="9220" operator="lessThan">
      <formula>0</formula>
    </cfRule>
    <cfRule type="cellIs" dxfId="5359" priority="9221" operator="lessThan">
      <formula>0</formula>
    </cfRule>
  </conditionalFormatting>
  <conditionalFormatting sqref="C1044:E1044">
    <cfRule type="expression" dxfId="5358" priority="9216">
      <formula>$I1044=0</formula>
    </cfRule>
  </conditionalFormatting>
  <conditionalFormatting sqref="D1044:E1044">
    <cfRule type="cellIs" dxfId="5357" priority="9214" operator="lessThan">
      <formula>0</formula>
    </cfRule>
    <cfRule type="cellIs" dxfId="5356" priority="9215" operator="lessThan">
      <formula>0</formula>
    </cfRule>
  </conditionalFormatting>
  <conditionalFormatting sqref="G1044:H1044">
    <cfRule type="cellIs" dxfId="5355" priority="9211" operator="lessThan">
      <formula>0</formula>
    </cfRule>
    <cfRule type="cellIs" dxfId="5354" priority="9212" operator="lessThan">
      <formula>0</formula>
    </cfRule>
  </conditionalFormatting>
  <conditionalFormatting sqref="J1044">
    <cfRule type="expression" dxfId="5353" priority="9210">
      <formula>$I1044=0</formula>
    </cfRule>
  </conditionalFormatting>
  <conditionalFormatting sqref="N1044:P1044">
    <cfRule type="expression" dxfId="5352" priority="9204">
      <formula>$I1044=0</formula>
    </cfRule>
  </conditionalFormatting>
  <conditionalFormatting sqref="O1044:P1044">
    <cfRule type="cellIs" dxfId="5351" priority="9202" operator="lessThan">
      <formula>0</formula>
    </cfRule>
    <cfRule type="cellIs" dxfId="5350" priority="9203" operator="lessThan">
      <formula>0</formula>
    </cfRule>
  </conditionalFormatting>
  <conditionalFormatting sqref="R1044:T1044">
    <cfRule type="expression" dxfId="5349" priority="9201">
      <formula>$I1044=0</formula>
    </cfRule>
  </conditionalFormatting>
  <conditionalFormatting sqref="S1044:T1044">
    <cfRule type="cellIs" dxfId="5348" priority="9199" operator="lessThan">
      <formula>0</formula>
    </cfRule>
    <cfRule type="cellIs" dxfId="5347" priority="9200" operator="lessThan">
      <formula>0</formula>
    </cfRule>
  </conditionalFormatting>
  <conditionalFormatting sqref="C1046:E1046">
    <cfRule type="expression" dxfId="5346" priority="9195">
      <formula>$I1046=0</formula>
    </cfRule>
  </conditionalFormatting>
  <conditionalFormatting sqref="D1046:E1046">
    <cfRule type="cellIs" dxfId="5345" priority="9193" operator="lessThan">
      <formula>0</formula>
    </cfRule>
    <cfRule type="cellIs" dxfId="5344" priority="9194" operator="lessThan">
      <formula>0</formula>
    </cfRule>
  </conditionalFormatting>
  <conditionalFormatting sqref="G1046:H1046">
    <cfRule type="cellIs" dxfId="5343" priority="9190" operator="lessThan">
      <formula>0</formula>
    </cfRule>
    <cfRule type="cellIs" dxfId="5342" priority="9191" operator="lessThan">
      <formula>0</formula>
    </cfRule>
  </conditionalFormatting>
  <conditionalFormatting sqref="J1046">
    <cfRule type="expression" dxfId="5341" priority="9189">
      <formula>$I1046=0</formula>
    </cfRule>
  </conditionalFormatting>
  <conditionalFormatting sqref="N1046:P1046">
    <cfRule type="expression" dxfId="5340" priority="9183">
      <formula>$I1046=0</formula>
    </cfRule>
  </conditionalFormatting>
  <conditionalFormatting sqref="O1046:P1046">
    <cfRule type="cellIs" dxfId="5339" priority="9181" operator="lessThan">
      <formula>0</formula>
    </cfRule>
    <cfRule type="cellIs" dxfId="5338" priority="9182" operator="lessThan">
      <formula>0</formula>
    </cfRule>
  </conditionalFormatting>
  <conditionalFormatting sqref="R1046:T1046">
    <cfRule type="expression" dxfId="5337" priority="9180">
      <formula>$I1046=0</formula>
    </cfRule>
  </conditionalFormatting>
  <conditionalFormatting sqref="S1046:T1046">
    <cfRule type="cellIs" dxfId="5336" priority="9178" operator="lessThan">
      <formula>0</formula>
    </cfRule>
    <cfRule type="cellIs" dxfId="5335" priority="9179" operator="lessThan">
      <formula>0</formula>
    </cfRule>
  </conditionalFormatting>
  <conditionalFormatting sqref="C1048:E1048">
    <cfRule type="expression" dxfId="5334" priority="9174">
      <formula>$I1048=0</formula>
    </cfRule>
  </conditionalFormatting>
  <conditionalFormatting sqref="D1048:E1048">
    <cfRule type="cellIs" dxfId="5333" priority="9172" operator="lessThan">
      <formula>0</formula>
    </cfRule>
    <cfRule type="cellIs" dxfId="5332" priority="9173" operator="lessThan">
      <formula>0</formula>
    </cfRule>
  </conditionalFormatting>
  <conditionalFormatting sqref="G1048:H1048">
    <cfRule type="cellIs" dxfId="5331" priority="9169" operator="lessThan">
      <formula>0</formula>
    </cfRule>
    <cfRule type="cellIs" dxfId="5330" priority="9170" operator="lessThan">
      <formula>0</formula>
    </cfRule>
  </conditionalFormatting>
  <conditionalFormatting sqref="J1048">
    <cfRule type="expression" dxfId="5329" priority="9168">
      <formula>$I1048=0</formula>
    </cfRule>
  </conditionalFormatting>
  <conditionalFormatting sqref="N1048:P1048">
    <cfRule type="expression" dxfId="5328" priority="9162">
      <formula>$I1048=0</formula>
    </cfRule>
  </conditionalFormatting>
  <conditionalFormatting sqref="O1048:P1048">
    <cfRule type="cellIs" dxfId="5327" priority="9160" operator="lessThan">
      <formula>0</formula>
    </cfRule>
    <cfRule type="cellIs" dxfId="5326" priority="9161" operator="lessThan">
      <formula>0</formula>
    </cfRule>
  </conditionalFormatting>
  <conditionalFormatting sqref="R1048:T1048">
    <cfRule type="expression" dxfId="5325" priority="9159">
      <formula>$I1048=0</formula>
    </cfRule>
  </conditionalFormatting>
  <conditionalFormatting sqref="S1048:T1048">
    <cfRule type="cellIs" dxfId="5324" priority="9157" operator="lessThan">
      <formula>0</formula>
    </cfRule>
    <cfRule type="cellIs" dxfId="5323" priority="9158" operator="lessThan">
      <formula>0</formula>
    </cfRule>
  </conditionalFormatting>
  <conditionalFormatting sqref="C1050:E1050">
    <cfRule type="expression" dxfId="5322" priority="9153">
      <formula>$I1050=0</formula>
    </cfRule>
  </conditionalFormatting>
  <conditionalFormatting sqref="D1050:E1050">
    <cfRule type="cellIs" dxfId="5321" priority="9151" operator="lessThan">
      <formula>0</formula>
    </cfRule>
    <cfRule type="cellIs" dxfId="5320" priority="9152" operator="lessThan">
      <formula>0</formula>
    </cfRule>
  </conditionalFormatting>
  <conditionalFormatting sqref="G1050:H1050">
    <cfRule type="cellIs" dxfId="5319" priority="9148" operator="lessThan">
      <formula>0</formula>
    </cfRule>
    <cfRule type="cellIs" dxfId="5318" priority="9149" operator="lessThan">
      <formula>0</formula>
    </cfRule>
  </conditionalFormatting>
  <conditionalFormatting sqref="J1050">
    <cfRule type="expression" dxfId="5317" priority="9147">
      <formula>$I1050=0</formula>
    </cfRule>
  </conditionalFormatting>
  <conditionalFormatting sqref="N1050:P1050">
    <cfRule type="expression" dxfId="5316" priority="9141">
      <formula>$I1050=0</formula>
    </cfRule>
  </conditionalFormatting>
  <conditionalFormatting sqref="O1050:P1050">
    <cfRule type="cellIs" dxfId="5315" priority="9139" operator="lessThan">
      <formula>0</formula>
    </cfRule>
    <cfRule type="cellIs" dxfId="5314" priority="9140" operator="lessThan">
      <formula>0</formula>
    </cfRule>
  </conditionalFormatting>
  <conditionalFormatting sqref="R1050:T1050">
    <cfRule type="expression" dxfId="5313" priority="9138">
      <formula>$I1050=0</formula>
    </cfRule>
  </conditionalFormatting>
  <conditionalFormatting sqref="S1050:T1050">
    <cfRule type="cellIs" dxfId="5312" priority="9136" operator="lessThan">
      <formula>0</formula>
    </cfRule>
    <cfRule type="cellIs" dxfId="5311" priority="9137" operator="lessThan">
      <formula>0</formula>
    </cfRule>
  </conditionalFormatting>
  <conditionalFormatting sqref="C1052:E1052">
    <cfRule type="expression" dxfId="5310" priority="9132">
      <formula>$I1052=0</formula>
    </cfRule>
  </conditionalFormatting>
  <conditionalFormatting sqref="D1052:E1052">
    <cfRule type="cellIs" dxfId="5309" priority="9130" operator="lessThan">
      <formula>0</formula>
    </cfRule>
    <cfRule type="cellIs" dxfId="5308" priority="9131" operator="lessThan">
      <formula>0</formula>
    </cfRule>
  </conditionalFormatting>
  <conditionalFormatting sqref="G1052:H1052">
    <cfRule type="cellIs" dxfId="5307" priority="9127" operator="lessThan">
      <formula>0</formula>
    </cfRule>
    <cfRule type="cellIs" dxfId="5306" priority="9128" operator="lessThan">
      <formula>0</formula>
    </cfRule>
  </conditionalFormatting>
  <conditionalFormatting sqref="J1052">
    <cfRule type="expression" dxfId="5305" priority="9126">
      <formula>$I1052=0</formula>
    </cfRule>
  </conditionalFormatting>
  <conditionalFormatting sqref="N1052:P1052">
    <cfRule type="expression" dxfId="5304" priority="9120">
      <formula>$I1052=0</formula>
    </cfRule>
  </conditionalFormatting>
  <conditionalFormatting sqref="O1052:P1052">
    <cfRule type="cellIs" dxfId="5303" priority="9118" operator="lessThan">
      <formula>0</formula>
    </cfRule>
    <cfRule type="cellIs" dxfId="5302" priority="9119" operator="lessThan">
      <formula>0</formula>
    </cfRule>
  </conditionalFormatting>
  <conditionalFormatting sqref="R1052:T1052">
    <cfRule type="expression" dxfId="5301" priority="9117">
      <formula>$I1052=0</formula>
    </cfRule>
  </conditionalFormatting>
  <conditionalFormatting sqref="S1052:T1052">
    <cfRule type="cellIs" dxfId="5300" priority="9115" operator="lessThan">
      <formula>0</formula>
    </cfRule>
    <cfRule type="cellIs" dxfId="5299" priority="9116" operator="lessThan">
      <formula>0</formula>
    </cfRule>
  </conditionalFormatting>
  <conditionalFormatting sqref="C1054:E1054">
    <cfRule type="expression" dxfId="5298" priority="9111">
      <formula>$I1054=0</formula>
    </cfRule>
  </conditionalFormatting>
  <conditionalFormatting sqref="D1054:E1054">
    <cfRule type="cellIs" dxfId="5297" priority="9109" operator="lessThan">
      <formula>0</formula>
    </cfRule>
    <cfRule type="cellIs" dxfId="5296" priority="9110" operator="lessThan">
      <formula>0</formula>
    </cfRule>
  </conditionalFormatting>
  <conditionalFormatting sqref="G1054:H1054">
    <cfRule type="cellIs" dxfId="5295" priority="9106" operator="lessThan">
      <formula>0</formula>
    </cfRule>
    <cfRule type="cellIs" dxfId="5294" priority="9107" operator="lessThan">
      <formula>0</formula>
    </cfRule>
  </conditionalFormatting>
  <conditionalFormatting sqref="J1054">
    <cfRule type="expression" dxfId="5293" priority="9105">
      <formula>$I1054=0</formula>
    </cfRule>
  </conditionalFormatting>
  <conditionalFormatting sqref="N1054:P1054">
    <cfRule type="expression" dxfId="5292" priority="9099">
      <formula>$I1054=0</formula>
    </cfRule>
  </conditionalFormatting>
  <conditionalFormatting sqref="O1054:P1054">
    <cfRule type="cellIs" dxfId="5291" priority="9097" operator="lessThan">
      <formula>0</formula>
    </cfRule>
    <cfRule type="cellIs" dxfId="5290" priority="9098" operator="lessThan">
      <formula>0</formula>
    </cfRule>
  </conditionalFormatting>
  <conditionalFormatting sqref="R1054:T1054">
    <cfRule type="expression" dxfId="5289" priority="9096">
      <formula>$I1054=0</formula>
    </cfRule>
  </conditionalFormatting>
  <conditionalFormatting sqref="S1054:T1054">
    <cfRule type="cellIs" dxfId="5288" priority="9094" operator="lessThan">
      <formula>0</formula>
    </cfRule>
    <cfRule type="cellIs" dxfId="5287" priority="9095" operator="lessThan">
      <formula>0</formula>
    </cfRule>
  </conditionalFormatting>
  <conditionalFormatting sqref="C1056:E1056">
    <cfRule type="expression" dxfId="5286" priority="9090">
      <formula>$I1056=0</formula>
    </cfRule>
  </conditionalFormatting>
  <conditionalFormatting sqref="D1056:E1056">
    <cfRule type="cellIs" dxfId="5285" priority="9088" operator="lessThan">
      <formula>0</formula>
    </cfRule>
    <cfRule type="cellIs" dxfId="5284" priority="9089" operator="lessThan">
      <formula>0</formula>
    </cfRule>
  </conditionalFormatting>
  <conditionalFormatting sqref="G1056:H1056">
    <cfRule type="cellIs" dxfId="5283" priority="9085" operator="lessThan">
      <formula>0</formula>
    </cfRule>
    <cfRule type="cellIs" dxfId="5282" priority="9086" operator="lessThan">
      <formula>0</formula>
    </cfRule>
  </conditionalFormatting>
  <conditionalFormatting sqref="J1056">
    <cfRule type="expression" dxfId="5281" priority="9084">
      <formula>$I1056=0</formula>
    </cfRule>
  </conditionalFormatting>
  <conditionalFormatting sqref="N1056:P1056">
    <cfRule type="expression" dxfId="5280" priority="9078">
      <formula>$I1056=0</formula>
    </cfRule>
  </conditionalFormatting>
  <conditionalFormatting sqref="O1056:P1056">
    <cfRule type="cellIs" dxfId="5279" priority="9076" operator="lessThan">
      <formula>0</formula>
    </cfRule>
    <cfRule type="cellIs" dxfId="5278" priority="9077" operator="lessThan">
      <formula>0</formula>
    </cfRule>
  </conditionalFormatting>
  <conditionalFormatting sqref="R1056:T1056">
    <cfRule type="expression" dxfId="5277" priority="9075">
      <formula>$I1056=0</formula>
    </cfRule>
  </conditionalFormatting>
  <conditionalFormatting sqref="S1056:T1056">
    <cfRule type="cellIs" dxfId="5276" priority="9073" operator="lessThan">
      <formula>0</formula>
    </cfRule>
    <cfRule type="cellIs" dxfId="5275" priority="9074" operator="lessThan">
      <formula>0</formula>
    </cfRule>
  </conditionalFormatting>
  <conditionalFormatting sqref="C1058:E1058">
    <cfRule type="expression" dxfId="5274" priority="9069">
      <formula>$I1058=0</formula>
    </cfRule>
  </conditionalFormatting>
  <conditionalFormatting sqref="D1058:E1058">
    <cfRule type="cellIs" dxfId="5273" priority="9067" operator="lessThan">
      <formula>0</formula>
    </cfRule>
    <cfRule type="cellIs" dxfId="5272" priority="9068" operator="lessThan">
      <formula>0</formula>
    </cfRule>
  </conditionalFormatting>
  <conditionalFormatting sqref="G1058:H1058">
    <cfRule type="cellIs" dxfId="5271" priority="9064" operator="lessThan">
      <formula>0</formula>
    </cfRule>
    <cfRule type="cellIs" dxfId="5270" priority="9065" operator="lessThan">
      <formula>0</formula>
    </cfRule>
  </conditionalFormatting>
  <conditionalFormatting sqref="J1058">
    <cfRule type="expression" dxfId="5269" priority="9063">
      <formula>$I1058=0</formula>
    </cfRule>
  </conditionalFormatting>
  <conditionalFormatting sqref="N1058:P1058">
    <cfRule type="expression" dxfId="5268" priority="9057">
      <formula>$I1058=0</formula>
    </cfRule>
  </conditionalFormatting>
  <conditionalFormatting sqref="O1058:P1058">
    <cfRule type="cellIs" dxfId="5267" priority="9055" operator="lessThan">
      <formula>0</formula>
    </cfRule>
    <cfRule type="cellIs" dxfId="5266" priority="9056" operator="lessThan">
      <formula>0</formula>
    </cfRule>
  </conditionalFormatting>
  <conditionalFormatting sqref="R1058:T1058">
    <cfRule type="expression" dxfId="5265" priority="9054">
      <formula>$I1058=0</formula>
    </cfRule>
  </conditionalFormatting>
  <conditionalFormatting sqref="S1058:T1058">
    <cfRule type="cellIs" dxfId="5264" priority="9052" operator="lessThan">
      <formula>0</formula>
    </cfRule>
    <cfRule type="cellIs" dxfId="5263" priority="9053" operator="lessThan">
      <formula>0</formula>
    </cfRule>
  </conditionalFormatting>
  <conditionalFormatting sqref="C1060:E1060">
    <cfRule type="expression" dxfId="5262" priority="9048">
      <formula>$I1060=0</formula>
    </cfRule>
  </conditionalFormatting>
  <conditionalFormatting sqref="D1060:E1060">
    <cfRule type="cellIs" dxfId="5261" priority="9046" operator="lessThan">
      <formula>0</formula>
    </cfRule>
    <cfRule type="cellIs" dxfId="5260" priority="9047" operator="lessThan">
      <formula>0</formula>
    </cfRule>
  </conditionalFormatting>
  <conditionalFormatting sqref="G1060:H1060">
    <cfRule type="cellIs" dxfId="5259" priority="9043" operator="lessThan">
      <formula>0</formula>
    </cfRule>
    <cfRule type="cellIs" dxfId="5258" priority="9044" operator="lessThan">
      <formula>0</formula>
    </cfRule>
  </conditionalFormatting>
  <conditionalFormatting sqref="J1060">
    <cfRule type="expression" dxfId="5257" priority="9042">
      <formula>$I1060=0</formula>
    </cfRule>
  </conditionalFormatting>
  <conditionalFormatting sqref="N1060:P1060">
    <cfRule type="expression" dxfId="5256" priority="9036">
      <formula>$I1060=0</formula>
    </cfRule>
  </conditionalFormatting>
  <conditionalFormatting sqref="O1060:P1060">
    <cfRule type="cellIs" dxfId="5255" priority="9034" operator="lessThan">
      <formula>0</formula>
    </cfRule>
    <cfRule type="cellIs" dxfId="5254" priority="9035" operator="lessThan">
      <formula>0</formula>
    </cfRule>
  </conditionalFormatting>
  <conditionalFormatting sqref="R1060:T1060">
    <cfRule type="expression" dxfId="5253" priority="9033">
      <formula>$I1060=0</formula>
    </cfRule>
  </conditionalFormatting>
  <conditionalFormatting sqref="S1060:T1060">
    <cfRule type="cellIs" dxfId="5252" priority="9031" operator="lessThan">
      <formula>0</formula>
    </cfRule>
    <cfRule type="cellIs" dxfId="5251" priority="9032" operator="lessThan">
      <formula>0</formula>
    </cfRule>
  </conditionalFormatting>
  <conditionalFormatting sqref="C1062:E1062">
    <cfRule type="expression" dxfId="5250" priority="9027">
      <formula>$I1062=0</formula>
    </cfRule>
  </conditionalFormatting>
  <conditionalFormatting sqref="D1062:E1062">
    <cfRule type="cellIs" dxfId="5249" priority="9025" operator="lessThan">
      <formula>0</formula>
    </cfRule>
    <cfRule type="cellIs" dxfId="5248" priority="9026" operator="lessThan">
      <formula>0</formula>
    </cfRule>
  </conditionalFormatting>
  <conditionalFormatting sqref="G1062:H1062">
    <cfRule type="cellIs" dxfId="5247" priority="9022" operator="lessThan">
      <formula>0</formula>
    </cfRule>
    <cfRule type="cellIs" dxfId="5246" priority="9023" operator="lessThan">
      <formula>0</formula>
    </cfRule>
  </conditionalFormatting>
  <conditionalFormatting sqref="J1062">
    <cfRule type="expression" dxfId="5245" priority="9021">
      <formula>$I1062=0</formula>
    </cfRule>
  </conditionalFormatting>
  <conditionalFormatting sqref="N1062:P1062">
    <cfRule type="expression" dxfId="5244" priority="9015">
      <formula>$I1062=0</formula>
    </cfRule>
  </conditionalFormatting>
  <conditionalFormatting sqref="O1062:P1062">
    <cfRule type="cellIs" dxfId="5243" priority="9013" operator="lessThan">
      <formula>0</formula>
    </cfRule>
    <cfRule type="cellIs" dxfId="5242" priority="9014" operator="lessThan">
      <formula>0</formula>
    </cfRule>
  </conditionalFormatting>
  <conditionalFormatting sqref="R1062:T1062">
    <cfRule type="expression" dxfId="5241" priority="9012">
      <formula>$I1062=0</formula>
    </cfRule>
  </conditionalFormatting>
  <conditionalFormatting sqref="S1062:T1062">
    <cfRule type="cellIs" dxfId="5240" priority="9010" operator="lessThan">
      <formula>0</formula>
    </cfRule>
    <cfRule type="cellIs" dxfId="5239" priority="9011" operator="lessThan">
      <formula>0</formula>
    </cfRule>
  </conditionalFormatting>
  <conditionalFormatting sqref="C1064:E1064">
    <cfRule type="expression" dxfId="5238" priority="9006">
      <formula>$I1064=0</formula>
    </cfRule>
  </conditionalFormatting>
  <conditionalFormatting sqref="D1064:E1064">
    <cfRule type="cellIs" dxfId="5237" priority="9004" operator="lessThan">
      <formula>0</formula>
    </cfRule>
    <cfRule type="cellIs" dxfId="5236" priority="9005" operator="lessThan">
      <formula>0</formula>
    </cfRule>
  </conditionalFormatting>
  <conditionalFormatting sqref="G1064:H1064">
    <cfRule type="cellIs" dxfId="5235" priority="9001" operator="lessThan">
      <formula>0</formula>
    </cfRule>
    <cfRule type="cellIs" dxfId="5234" priority="9002" operator="lessThan">
      <formula>0</formula>
    </cfRule>
  </conditionalFormatting>
  <conditionalFormatting sqref="J1064">
    <cfRule type="expression" dxfId="5233" priority="9000">
      <formula>$I1064=0</formula>
    </cfRule>
  </conditionalFormatting>
  <conditionalFormatting sqref="N1064:P1064">
    <cfRule type="expression" dxfId="5232" priority="8994">
      <formula>$I1064=0</formula>
    </cfRule>
  </conditionalFormatting>
  <conditionalFormatting sqref="O1064:P1064">
    <cfRule type="cellIs" dxfId="5231" priority="8992" operator="lessThan">
      <formula>0</formula>
    </cfRule>
    <cfRule type="cellIs" dxfId="5230" priority="8993" operator="lessThan">
      <formula>0</formula>
    </cfRule>
  </conditionalFormatting>
  <conditionalFormatting sqref="R1064:T1064">
    <cfRule type="expression" dxfId="5229" priority="8991">
      <formula>$I1064=0</formula>
    </cfRule>
  </conditionalFormatting>
  <conditionalFormatting sqref="S1064:T1064">
    <cfRule type="cellIs" dxfId="5228" priority="8989" operator="lessThan">
      <formula>0</formula>
    </cfRule>
    <cfRule type="cellIs" dxfId="5227" priority="8990" operator="lessThan">
      <formula>0</formula>
    </cfRule>
  </conditionalFormatting>
  <conditionalFormatting sqref="C1066:E1066">
    <cfRule type="expression" dxfId="5226" priority="8985">
      <formula>$I1066=0</formula>
    </cfRule>
  </conditionalFormatting>
  <conditionalFormatting sqref="D1066:E1066">
    <cfRule type="cellIs" dxfId="5225" priority="8983" operator="lessThan">
      <formula>0</formula>
    </cfRule>
    <cfRule type="cellIs" dxfId="5224" priority="8984" operator="lessThan">
      <formula>0</formula>
    </cfRule>
  </conditionalFormatting>
  <conditionalFormatting sqref="G1066:H1066">
    <cfRule type="cellIs" dxfId="5223" priority="8980" operator="lessThan">
      <formula>0</formula>
    </cfRule>
    <cfRule type="cellIs" dxfId="5222" priority="8981" operator="lessThan">
      <formula>0</formula>
    </cfRule>
  </conditionalFormatting>
  <conditionalFormatting sqref="J1066">
    <cfRule type="expression" dxfId="5221" priority="8979">
      <formula>$I1066=0</formula>
    </cfRule>
  </conditionalFormatting>
  <conditionalFormatting sqref="N1066:P1066">
    <cfRule type="expression" dxfId="5220" priority="8973">
      <formula>$I1066=0</formula>
    </cfRule>
  </conditionalFormatting>
  <conditionalFormatting sqref="O1066:P1066">
    <cfRule type="cellIs" dxfId="5219" priority="8971" operator="lessThan">
      <formula>0</formula>
    </cfRule>
    <cfRule type="cellIs" dxfId="5218" priority="8972" operator="lessThan">
      <formula>0</formula>
    </cfRule>
  </conditionalFormatting>
  <conditionalFormatting sqref="R1066:T1066">
    <cfRule type="expression" dxfId="5217" priority="8970">
      <formula>$I1066=0</formula>
    </cfRule>
  </conditionalFormatting>
  <conditionalFormatting sqref="S1066:T1066">
    <cfRule type="cellIs" dxfId="5216" priority="8968" operator="lessThan">
      <formula>0</formula>
    </cfRule>
    <cfRule type="cellIs" dxfId="5215" priority="8969" operator="lessThan">
      <formula>0</formula>
    </cfRule>
  </conditionalFormatting>
  <conditionalFormatting sqref="C1068:E1068">
    <cfRule type="expression" dxfId="5214" priority="8964">
      <formula>$I1068=0</formula>
    </cfRule>
  </conditionalFormatting>
  <conditionalFormatting sqref="D1068:E1068">
    <cfRule type="cellIs" dxfId="5213" priority="8962" operator="lessThan">
      <formula>0</formula>
    </cfRule>
    <cfRule type="cellIs" dxfId="5212" priority="8963" operator="lessThan">
      <formula>0</formula>
    </cfRule>
  </conditionalFormatting>
  <conditionalFormatting sqref="G1068:H1068">
    <cfRule type="cellIs" dxfId="5211" priority="8959" operator="lessThan">
      <formula>0</formula>
    </cfRule>
    <cfRule type="cellIs" dxfId="5210" priority="8960" operator="lessThan">
      <formula>0</formula>
    </cfRule>
  </conditionalFormatting>
  <conditionalFormatting sqref="J1068">
    <cfRule type="expression" dxfId="5209" priority="8958">
      <formula>$I1068=0</formula>
    </cfRule>
  </conditionalFormatting>
  <conditionalFormatting sqref="N1068:P1068">
    <cfRule type="expression" dxfId="5208" priority="8952">
      <formula>$I1068=0</formula>
    </cfRule>
  </conditionalFormatting>
  <conditionalFormatting sqref="O1068:P1068">
    <cfRule type="cellIs" dxfId="5207" priority="8950" operator="lessThan">
      <formula>0</formula>
    </cfRule>
    <cfRule type="cellIs" dxfId="5206" priority="8951" operator="lessThan">
      <formula>0</formula>
    </cfRule>
  </conditionalFormatting>
  <conditionalFormatting sqref="R1068:T1068">
    <cfRule type="expression" dxfId="5205" priority="8949">
      <formula>$I1068=0</formula>
    </cfRule>
  </conditionalFormatting>
  <conditionalFormatting sqref="S1068:T1068">
    <cfRule type="cellIs" dxfId="5204" priority="8947" operator="lessThan">
      <formula>0</formula>
    </cfRule>
    <cfRule type="cellIs" dxfId="5203" priority="8948" operator="lessThan">
      <formula>0</formula>
    </cfRule>
  </conditionalFormatting>
  <conditionalFormatting sqref="C1070:E1070">
    <cfRule type="expression" dxfId="5202" priority="8943">
      <formula>$I1070=0</formula>
    </cfRule>
  </conditionalFormatting>
  <conditionalFormatting sqref="D1070:E1070">
    <cfRule type="cellIs" dxfId="5201" priority="8941" operator="lessThan">
      <formula>0</formula>
    </cfRule>
    <cfRule type="cellIs" dxfId="5200" priority="8942" operator="lessThan">
      <formula>0</formula>
    </cfRule>
  </conditionalFormatting>
  <conditionalFormatting sqref="G1070:H1070">
    <cfRule type="cellIs" dxfId="5199" priority="8938" operator="lessThan">
      <formula>0</formula>
    </cfRule>
    <cfRule type="cellIs" dxfId="5198" priority="8939" operator="lessThan">
      <formula>0</formula>
    </cfRule>
  </conditionalFormatting>
  <conditionalFormatting sqref="J1070">
    <cfRule type="expression" dxfId="5197" priority="8937">
      <formula>$I1070=0</formula>
    </cfRule>
  </conditionalFormatting>
  <conditionalFormatting sqref="N1070:P1070">
    <cfRule type="expression" dxfId="5196" priority="8931">
      <formula>$I1070=0</formula>
    </cfRule>
  </conditionalFormatting>
  <conditionalFormatting sqref="O1070:P1070">
    <cfRule type="cellIs" dxfId="5195" priority="8929" operator="lessThan">
      <formula>0</formula>
    </cfRule>
    <cfRule type="cellIs" dxfId="5194" priority="8930" operator="lessThan">
      <formula>0</formula>
    </cfRule>
  </conditionalFormatting>
  <conditionalFormatting sqref="R1070:T1070">
    <cfRule type="expression" dxfId="5193" priority="8928">
      <formula>$I1070=0</formula>
    </cfRule>
  </conditionalFormatting>
  <conditionalFormatting sqref="S1070:T1070">
    <cfRule type="cellIs" dxfId="5192" priority="8926" operator="lessThan">
      <formula>0</formula>
    </cfRule>
    <cfRule type="cellIs" dxfId="5191" priority="8927" operator="lessThan">
      <formula>0</formula>
    </cfRule>
  </conditionalFormatting>
  <conditionalFormatting sqref="C1072:E1072">
    <cfRule type="expression" dxfId="5190" priority="8922">
      <formula>$I1072=0</formula>
    </cfRule>
  </conditionalFormatting>
  <conditionalFormatting sqref="D1072:E1072">
    <cfRule type="cellIs" dxfId="5189" priority="8920" operator="lessThan">
      <formula>0</formula>
    </cfRule>
    <cfRule type="cellIs" dxfId="5188" priority="8921" operator="lessThan">
      <formula>0</formula>
    </cfRule>
  </conditionalFormatting>
  <conditionalFormatting sqref="G1072:H1072">
    <cfRule type="cellIs" dxfId="5187" priority="8917" operator="lessThan">
      <formula>0</formula>
    </cfRule>
    <cfRule type="cellIs" dxfId="5186" priority="8918" operator="lessThan">
      <formula>0</formula>
    </cfRule>
  </conditionalFormatting>
  <conditionalFormatting sqref="J1072">
    <cfRule type="expression" dxfId="5185" priority="8916">
      <formula>$I1072=0</formula>
    </cfRule>
  </conditionalFormatting>
  <conditionalFormatting sqref="N1072:P1072">
    <cfRule type="expression" dxfId="5184" priority="8910">
      <formula>$I1072=0</formula>
    </cfRule>
  </conditionalFormatting>
  <conditionalFormatting sqref="O1072:P1072">
    <cfRule type="cellIs" dxfId="5183" priority="8908" operator="lessThan">
      <formula>0</formula>
    </cfRule>
    <cfRule type="cellIs" dxfId="5182" priority="8909" operator="lessThan">
      <formula>0</formula>
    </cfRule>
  </conditionalFormatting>
  <conditionalFormatting sqref="R1072:T1072">
    <cfRule type="expression" dxfId="5181" priority="8907">
      <formula>$I1072=0</formula>
    </cfRule>
  </conditionalFormatting>
  <conditionalFormatting sqref="S1072:T1072">
    <cfRule type="cellIs" dxfId="5180" priority="8905" operator="lessThan">
      <formula>0</formula>
    </cfRule>
    <cfRule type="cellIs" dxfId="5179" priority="8906" operator="lessThan">
      <formula>0</formula>
    </cfRule>
  </conditionalFormatting>
  <conditionalFormatting sqref="C1074:E1074">
    <cfRule type="expression" dxfId="5178" priority="8901">
      <formula>$I1074=0</formula>
    </cfRule>
  </conditionalFormatting>
  <conditionalFormatting sqref="D1074:E1074">
    <cfRule type="cellIs" dxfId="5177" priority="8899" operator="lessThan">
      <formula>0</formula>
    </cfRule>
    <cfRule type="cellIs" dxfId="5176" priority="8900" operator="lessThan">
      <formula>0</formula>
    </cfRule>
  </conditionalFormatting>
  <conditionalFormatting sqref="G1074:H1074">
    <cfRule type="cellIs" dxfId="5175" priority="8896" operator="lessThan">
      <formula>0</formula>
    </cfRule>
    <cfRule type="cellIs" dxfId="5174" priority="8897" operator="lessThan">
      <formula>0</formula>
    </cfRule>
  </conditionalFormatting>
  <conditionalFormatting sqref="J1074">
    <cfRule type="expression" dxfId="5173" priority="8895">
      <formula>$I1074=0</formula>
    </cfRule>
  </conditionalFormatting>
  <conditionalFormatting sqref="N1074:P1074">
    <cfRule type="expression" dxfId="5172" priority="8889">
      <formula>$I1074=0</formula>
    </cfRule>
  </conditionalFormatting>
  <conditionalFormatting sqref="O1074:P1074">
    <cfRule type="cellIs" dxfId="5171" priority="8887" operator="lessThan">
      <formula>0</formula>
    </cfRule>
    <cfRule type="cellIs" dxfId="5170" priority="8888" operator="lessThan">
      <formula>0</formula>
    </cfRule>
  </conditionalFormatting>
  <conditionalFormatting sqref="R1074:T1074">
    <cfRule type="expression" dxfId="5169" priority="8886">
      <formula>$I1074=0</formula>
    </cfRule>
  </conditionalFormatting>
  <conditionalFormatting sqref="S1074:T1074">
    <cfRule type="cellIs" dxfId="5168" priority="8884" operator="lessThan">
      <formula>0</formula>
    </cfRule>
    <cfRule type="cellIs" dxfId="5167" priority="8885" operator="lessThan">
      <formula>0</formula>
    </cfRule>
  </conditionalFormatting>
  <conditionalFormatting sqref="C1076:E1076">
    <cfRule type="expression" dxfId="5166" priority="8880">
      <formula>$I1076=0</formula>
    </cfRule>
  </conditionalFormatting>
  <conditionalFormatting sqref="D1076:E1076">
    <cfRule type="cellIs" dxfId="5165" priority="8878" operator="lessThan">
      <formula>0</formula>
    </cfRule>
    <cfRule type="cellIs" dxfId="5164" priority="8879" operator="lessThan">
      <formula>0</formula>
    </cfRule>
  </conditionalFormatting>
  <conditionalFormatting sqref="G1076:H1076">
    <cfRule type="cellIs" dxfId="5163" priority="8875" operator="lessThan">
      <formula>0</formula>
    </cfRule>
    <cfRule type="cellIs" dxfId="5162" priority="8876" operator="lessThan">
      <formula>0</formula>
    </cfRule>
  </conditionalFormatting>
  <conditionalFormatting sqref="J1076">
    <cfRule type="expression" dxfId="5161" priority="8874">
      <formula>$I1076=0</formula>
    </cfRule>
  </conditionalFormatting>
  <conditionalFormatting sqref="N1076:P1076">
    <cfRule type="expression" dxfId="5160" priority="8868">
      <formula>$I1076=0</formula>
    </cfRule>
  </conditionalFormatting>
  <conditionalFormatting sqref="O1076:P1076">
    <cfRule type="cellIs" dxfId="5159" priority="8866" operator="lessThan">
      <formula>0</formula>
    </cfRule>
    <cfRule type="cellIs" dxfId="5158" priority="8867" operator="lessThan">
      <formula>0</formula>
    </cfRule>
  </conditionalFormatting>
  <conditionalFormatting sqref="R1076:T1076">
    <cfRule type="expression" dxfId="5157" priority="8865">
      <formula>$I1076=0</formula>
    </cfRule>
  </conditionalFormatting>
  <conditionalFormatting sqref="S1076:T1076">
    <cfRule type="cellIs" dxfId="5156" priority="8863" operator="lessThan">
      <formula>0</formula>
    </cfRule>
    <cfRule type="cellIs" dxfId="5155" priority="8864" operator="lessThan">
      <formula>0</formula>
    </cfRule>
  </conditionalFormatting>
  <conditionalFormatting sqref="C1078:E1078">
    <cfRule type="expression" dxfId="5154" priority="8859">
      <formula>$I1078=0</formula>
    </cfRule>
  </conditionalFormatting>
  <conditionalFormatting sqref="D1078:E1078">
    <cfRule type="cellIs" dxfId="5153" priority="8857" operator="lessThan">
      <formula>0</formula>
    </cfRule>
    <cfRule type="cellIs" dxfId="5152" priority="8858" operator="lessThan">
      <formula>0</formula>
    </cfRule>
  </conditionalFormatting>
  <conditionalFormatting sqref="G1078:H1078">
    <cfRule type="cellIs" dxfId="5151" priority="8854" operator="lessThan">
      <formula>0</formula>
    </cfRule>
    <cfRule type="cellIs" dxfId="5150" priority="8855" operator="lessThan">
      <formula>0</formula>
    </cfRule>
  </conditionalFormatting>
  <conditionalFormatting sqref="J1078">
    <cfRule type="expression" dxfId="5149" priority="8853">
      <formula>$I1078=0</formula>
    </cfRule>
  </conditionalFormatting>
  <conditionalFormatting sqref="N1078:P1078">
    <cfRule type="expression" dxfId="5148" priority="8847">
      <formula>$I1078=0</formula>
    </cfRule>
  </conditionalFormatting>
  <conditionalFormatting sqref="O1078:P1078">
    <cfRule type="cellIs" dxfId="5147" priority="8845" operator="lessThan">
      <formula>0</formula>
    </cfRule>
    <cfRule type="cellIs" dxfId="5146" priority="8846" operator="lessThan">
      <formula>0</formula>
    </cfRule>
  </conditionalFormatting>
  <conditionalFormatting sqref="R1078:T1078">
    <cfRule type="expression" dxfId="5145" priority="8844">
      <formula>$I1078=0</formula>
    </cfRule>
  </conditionalFormatting>
  <conditionalFormatting sqref="S1078:T1078">
    <cfRule type="cellIs" dxfId="5144" priority="8842" operator="lessThan">
      <formula>0</formula>
    </cfRule>
    <cfRule type="cellIs" dxfId="5143" priority="8843" operator="lessThan">
      <formula>0</formula>
    </cfRule>
  </conditionalFormatting>
  <conditionalFormatting sqref="C1080:E1080">
    <cfRule type="expression" dxfId="5142" priority="8838">
      <formula>$I1080=0</formula>
    </cfRule>
  </conditionalFormatting>
  <conditionalFormatting sqref="D1080:E1080">
    <cfRule type="cellIs" dxfId="5141" priority="8836" operator="lessThan">
      <formula>0</formula>
    </cfRule>
    <cfRule type="cellIs" dxfId="5140" priority="8837" operator="lessThan">
      <formula>0</formula>
    </cfRule>
  </conditionalFormatting>
  <conditionalFormatting sqref="G1080:H1080">
    <cfRule type="cellIs" dxfId="5139" priority="8833" operator="lessThan">
      <formula>0</formula>
    </cfRule>
    <cfRule type="cellIs" dxfId="5138" priority="8834" operator="lessThan">
      <formula>0</formula>
    </cfRule>
  </conditionalFormatting>
  <conditionalFormatting sqref="J1080">
    <cfRule type="expression" dxfId="5137" priority="8832">
      <formula>$I1080=0</formula>
    </cfRule>
  </conditionalFormatting>
  <conditionalFormatting sqref="N1080:P1080">
    <cfRule type="expression" dxfId="5136" priority="8826">
      <formula>$I1080=0</formula>
    </cfRule>
  </conditionalFormatting>
  <conditionalFormatting sqref="O1080:P1080">
    <cfRule type="cellIs" dxfId="5135" priority="8824" operator="lessThan">
      <formula>0</formula>
    </cfRule>
    <cfRule type="cellIs" dxfId="5134" priority="8825" operator="lessThan">
      <formula>0</formula>
    </cfRule>
  </conditionalFormatting>
  <conditionalFormatting sqref="R1080:T1080">
    <cfRule type="expression" dxfId="5133" priority="8823">
      <formula>$I1080=0</formula>
    </cfRule>
  </conditionalFormatting>
  <conditionalFormatting sqref="S1080:T1080">
    <cfRule type="cellIs" dxfId="5132" priority="8821" operator="lessThan">
      <formula>0</formula>
    </cfRule>
    <cfRule type="cellIs" dxfId="5131" priority="8822" operator="lessThan">
      <formula>0</formula>
    </cfRule>
  </conditionalFormatting>
  <conditionalFormatting sqref="C1082:E1082">
    <cfRule type="expression" dxfId="5130" priority="8817">
      <formula>$I1082=0</formula>
    </cfRule>
  </conditionalFormatting>
  <conditionalFormatting sqref="D1082:E1082">
    <cfRule type="cellIs" dxfId="5129" priority="8815" operator="lessThan">
      <formula>0</formula>
    </cfRule>
    <cfRule type="cellIs" dxfId="5128" priority="8816" operator="lessThan">
      <formula>0</formula>
    </cfRule>
  </conditionalFormatting>
  <conditionalFormatting sqref="G1082:H1082">
    <cfRule type="cellIs" dxfId="5127" priority="8812" operator="lessThan">
      <formula>0</formula>
    </cfRule>
    <cfRule type="cellIs" dxfId="5126" priority="8813" operator="lessThan">
      <formula>0</formula>
    </cfRule>
  </conditionalFormatting>
  <conditionalFormatting sqref="J1082">
    <cfRule type="expression" dxfId="5125" priority="8811">
      <formula>$I1082=0</formula>
    </cfRule>
  </conditionalFormatting>
  <conditionalFormatting sqref="N1082:P1082">
    <cfRule type="expression" dxfId="5124" priority="8805">
      <formula>$I1082=0</formula>
    </cfRule>
  </conditionalFormatting>
  <conditionalFormatting sqref="O1082:P1082">
    <cfRule type="cellIs" dxfId="5123" priority="8803" operator="lessThan">
      <formula>0</formula>
    </cfRule>
    <cfRule type="cellIs" dxfId="5122" priority="8804" operator="lessThan">
      <formula>0</formula>
    </cfRule>
  </conditionalFormatting>
  <conditionalFormatting sqref="R1082:T1082">
    <cfRule type="expression" dxfId="5121" priority="8802">
      <formula>$I1082=0</formula>
    </cfRule>
  </conditionalFormatting>
  <conditionalFormatting sqref="S1082:T1082">
    <cfRule type="cellIs" dxfId="5120" priority="8800" operator="lessThan">
      <formula>0</formula>
    </cfRule>
    <cfRule type="cellIs" dxfId="5119" priority="8801" operator="lessThan">
      <formula>0</formula>
    </cfRule>
  </conditionalFormatting>
  <conditionalFormatting sqref="C1084:E1084">
    <cfRule type="expression" dxfId="5118" priority="8796">
      <formula>$I1084=0</formula>
    </cfRule>
  </conditionalFormatting>
  <conditionalFormatting sqref="D1084:E1084">
    <cfRule type="cellIs" dxfId="5117" priority="8794" operator="lessThan">
      <formula>0</formula>
    </cfRule>
    <cfRule type="cellIs" dxfId="5116" priority="8795" operator="lessThan">
      <formula>0</formula>
    </cfRule>
  </conditionalFormatting>
  <conditionalFormatting sqref="G1084:H1084">
    <cfRule type="cellIs" dxfId="5115" priority="8791" operator="lessThan">
      <formula>0</formula>
    </cfRule>
    <cfRule type="cellIs" dxfId="5114" priority="8792" operator="lessThan">
      <formula>0</formula>
    </cfRule>
  </conditionalFormatting>
  <conditionalFormatting sqref="J1084">
    <cfRule type="expression" dxfId="5113" priority="8790">
      <formula>$I1084=0</formula>
    </cfRule>
  </conditionalFormatting>
  <conditionalFormatting sqref="N1084:P1084">
    <cfRule type="expression" dxfId="5112" priority="8784">
      <formula>$I1084=0</formula>
    </cfRule>
  </conditionalFormatting>
  <conditionalFormatting sqref="O1084:P1084">
    <cfRule type="cellIs" dxfId="5111" priority="8782" operator="lessThan">
      <formula>0</formula>
    </cfRule>
    <cfRule type="cellIs" dxfId="5110" priority="8783" operator="lessThan">
      <formula>0</formula>
    </cfRule>
  </conditionalFormatting>
  <conditionalFormatting sqref="R1084:T1084">
    <cfRule type="expression" dxfId="5109" priority="8781">
      <formula>$I1084=0</formula>
    </cfRule>
  </conditionalFormatting>
  <conditionalFormatting sqref="S1084:T1084">
    <cfRule type="cellIs" dxfId="5108" priority="8779" operator="lessThan">
      <formula>0</formula>
    </cfRule>
    <cfRule type="cellIs" dxfId="5107" priority="8780" operator="lessThan">
      <formula>0</formula>
    </cfRule>
  </conditionalFormatting>
  <conditionalFormatting sqref="C1086:E1086">
    <cfRule type="expression" dxfId="5106" priority="8775">
      <formula>$I1086=0</formula>
    </cfRule>
  </conditionalFormatting>
  <conditionalFormatting sqref="D1086:E1086">
    <cfRule type="cellIs" dxfId="5105" priority="8773" operator="lessThan">
      <formula>0</formula>
    </cfRule>
    <cfRule type="cellIs" dxfId="5104" priority="8774" operator="lessThan">
      <formula>0</formula>
    </cfRule>
  </conditionalFormatting>
  <conditionalFormatting sqref="G1086:H1086">
    <cfRule type="cellIs" dxfId="5103" priority="8770" operator="lessThan">
      <formula>0</formula>
    </cfRule>
    <cfRule type="cellIs" dxfId="5102" priority="8771" operator="lessThan">
      <formula>0</formula>
    </cfRule>
  </conditionalFormatting>
  <conditionalFormatting sqref="J1086">
    <cfRule type="expression" dxfId="5101" priority="8769">
      <formula>$I1086=0</formula>
    </cfRule>
  </conditionalFormatting>
  <conditionalFormatting sqref="N1086:P1086">
    <cfRule type="expression" dxfId="5100" priority="8763">
      <formula>$I1086=0</formula>
    </cfRule>
  </conditionalFormatting>
  <conditionalFormatting sqref="O1086:P1086">
    <cfRule type="cellIs" dxfId="5099" priority="8761" operator="lessThan">
      <formula>0</formula>
    </cfRule>
    <cfRule type="cellIs" dxfId="5098" priority="8762" operator="lessThan">
      <formula>0</formula>
    </cfRule>
  </conditionalFormatting>
  <conditionalFormatting sqref="R1086:T1086">
    <cfRule type="expression" dxfId="5097" priority="8760">
      <formula>$I1086=0</formula>
    </cfRule>
  </conditionalFormatting>
  <conditionalFormatting sqref="S1086:T1086">
    <cfRule type="cellIs" dxfId="5096" priority="8758" operator="lessThan">
      <formula>0</formula>
    </cfRule>
    <cfRule type="cellIs" dxfId="5095" priority="8759" operator="lessThan">
      <formula>0</formula>
    </cfRule>
  </conditionalFormatting>
  <conditionalFormatting sqref="C1088:E1088">
    <cfRule type="expression" dxfId="5094" priority="8754">
      <formula>$I1088=0</formula>
    </cfRule>
  </conditionalFormatting>
  <conditionalFormatting sqref="D1088:E1088">
    <cfRule type="cellIs" dxfId="5093" priority="8752" operator="lessThan">
      <formula>0</formula>
    </cfRule>
    <cfRule type="cellIs" dxfId="5092" priority="8753" operator="lessThan">
      <formula>0</formula>
    </cfRule>
  </conditionalFormatting>
  <conditionalFormatting sqref="G1088:H1088">
    <cfRule type="cellIs" dxfId="5091" priority="8749" operator="lessThan">
      <formula>0</formula>
    </cfRule>
    <cfRule type="cellIs" dxfId="5090" priority="8750" operator="lessThan">
      <formula>0</formula>
    </cfRule>
  </conditionalFormatting>
  <conditionalFormatting sqref="J1088">
    <cfRule type="expression" dxfId="5089" priority="8748">
      <formula>$I1088=0</formula>
    </cfRule>
  </conditionalFormatting>
  <conditionalFormatting sqref="N1088:P1088">
    <cfRule type="expression" dxfId="5088" priority="8742">
      <formula>$I1088=0</formula>
    </cfRule>
  </conditionalFormatting>
  <conditionalFormatting sqref="O1088:P1088">
    <cfRule type="cellIs" dxfId="5087" priority="8740" operator="lessThan">
      <formula>0</formula>
    </cfRule>
    <cfRule type="cellIs" dxfId="5086" priority="8741" operator="lessThan">
      <formula>0</formula>
    </cfRule>
  </conditionalFormatting>
  <conditionalFormatting sqref="R1088:T1088">
    <cfRule type="expression" dxfId="5085" priority="8739">
      <formula>$I1088=0</formula>
    </cfRule>
  </conditionalFormatting>
  <conditionalFormatting sqref="S1088:T1088">
    <cfRule type="cellIs" dxfId="5084" priority="8737" operator="lessThan">
      <formula>0</formula>
    </cfRule>
    <cfRule type="cellIs" dxfId="5083" priority="8738" operator="lessThan">
      <formula>0</formula>
    </cfRule>
  </conditionalFormatting>
  <conditionalFormatting sqref="C1090:E1090">
    <cfRule type="expression" dxfId="5082" priority="8733">
      <formula>$I1090=0</formula>
    </cfRule>
  </conditionalFormatting>
  <conditionalFormatting sqref="D1090:E1090">
    <cfRule type="cellIs" dxfId="5081" priority="8731" operator="lessThan">
      <formula>0</formula>
    </cfRule>
    <cfRule type="cellIs" dxfId="5080" priority="8732" operator="lessThan">
      <formula>0</formula>
    </cfRule>
  </conditionalFormatting>
  <conditionalFormatting sqref="G1090:H1090">
    <cfRule type="cellIs" dxfId="5079" priority="8728" operator="lessThan">
      <formula>0</formula>
    </cfRule>
    <cfRule type="cellIs" dxfId="5078" priority="8729" operator="lessThan">
      <formula>0</formula>
    </cfRule>
  </conditionalFormatting>
  <conditionalFormatting sqref="J1090">
    <cfRule type="expression" dxfId="5077" priority="8727">
      <formula>$I1090=0</formula>
    </cfRule>
  </conditionalFormatting>
  <conditionalFormatting sqref="N1090:P1090">
    <cfRule type="expression" dxfId="5076" priority="8721">
      <formula>$I1090=0</formula>
    </cfRule>
  </conditionalFormatting>
  <conditionalFormatting sqref="O1090:P1090">
    <cfRule type="cellIs" dxfId="5075" priority="8719" operator="lessThan">
      <formula>0</formula>
    </cfRule>
    <cfRule type="cellIs" dxfId="5074" priority="8720" operator="lessThan">
      <formula>0</formula>
    </cfRule>
  </conditionalFormatting>
  <conditionalFormatting sqref="R1090:T1090">
    <cfRule type="expression" dxfId="5073" priority="8718">
      <formula>$I1090=0</formula>
    </cfRule>
  </conditionalFormatting>
  <conditionalFormatting sqref="S1090:T1090">
    <cfRule type="cellIs" dxfId="5072" priority="8716" operator="lessThan">
      <formula>0</formula>
    </cfRule>
    <cfRule type="cellIs" dxfId="5071" priority="8717" operator="lessThan">
      <formula>0</formula>
    </cfRule>
  </conditionalFormatting>
  <conditionalFormatting sqref="C1092:E1092">
    <cfRule type="expression" dxfId="5070" priority="8712">
      <formula>$I1092=0</formula>
    </cfRule>
  </conditionalFormatting>
  <conditionalFormatting sqref="D1092:E1092">
    <cfRule type="cellIs" dxfId="5069" priority="8710" operator="lessThan">
      <formula>0</formula>
    </cfRule>
    <cfRule type="cellIs" dxfId="5068" priority="8711" operator="lessThan">
      <formula>0</formula>
    </cfRule>
  </conditionalFormatting>
  <conditionalFormatting sqref="G1092:H1092">
    <cfRule type="cellIs" dxfId="5067" priority="8707" operator="lessThan">
      <formula>0</formula>
    </cfRule>
    <cfRule type="cellIs" dxfId="5066" priority="8708" operator="lessThan">
      <formula>0</formula>
    </cfRule>
  </conditionalFormatting>
  <conditionalFormatting sqref="J1092">
    <cfRule type="expression" dxfId="5065" priority="8706">
      <formula>$I1092=0</formula>
    </cfRule>
  </conditionalFormatting>
  <conditionalFormatting sqref="N1092:P1092">
    <cfRule type="expression" dxfId="5064" priority="8700">
      <formula>$I1092=0</formula>
    </cfRule>
  </conditionalFormatting>
  <conditionalFormatting sqref="O1092:P1092">
    <cfRule type="cellIs" dxfId="5063" priority="8698" operator="lessThan">
      <formula>0</formula>
    </cfRule>
    <cfRule type="cellIs" dxfId="5062" priority="8699" operator="lessThan">
      <formula>0</formula>
    </cfRule>
  </conditionalFormatting>
  <conditionalFormatting sqref="R1092:T1092">
    <cfRule type="expression" dxfId="5061" priority="8697">
      <formula>$I1092=0</formula>
    </cfRule>
  </conditionalFormatting>
  <conditionalFormatting sqref="S1092:T1092">
    <cfRule type="cellIs" dxfId="5060" priority="8695" operator="lessThan">
      <formula>0</formula>
    </cfRule>
    <cfRule type="cellIs" dxfId="5059" priority="8696" operator="lessThan">
      <formula>0</formula>
    </cfRule>
  </conditionalFormatting>
  <conditionalFormatting sqref="C1094:E1094">
    <cfRule type="expression" dxfId="5058" priority="8691">
      <formula>$I1094=0</formula>
    </cfRule>
  </conditionalFormatting>
  <conditionalFormatting sqref="D1094:E1094">
    <cfRule type="cellIs" dxfId="5057" priority="8689" operator="lessThan">
      <formula>0</formula>
    </cfRule>
    <cfRule type="cellIs" dxfId="5056" priority="8690" operator="lessThan">
      <formula>0</formula>
    </cfRule>
  </conditionalFormatting>
  <conditionalFormatting sqref="G1094:H1094">
    <cfRule type="cellIs" dxfId="5055" priority="8686" operator="lessThan">
      <formula>0</formula>
    </cfRule>
    <cfRule type="cellIs" dxfId="5054" priority="8687" operator="lessThan">
      <formula>0</formula>
    </cfRule>
  </conditionalFormatting>
  <conditionalFormatting sqref="J1094">
    <cfRule type="expression" dxfId="5053" priority="8685">
      <formula>$I1094=0</formula>
    </cfRule>
  </conditionalFormatting>
  <conditionalFormatting sqref="N1094:P1094">
    <cfRule type="expression" dxfId="5052" priority="8679">
      <formula>$I1094=0</formula>
    </cfRule>
  </conditionalFormatting>
  <conditionalFormatting sqref="O1094:P1094">
    <cfRule type="cellIs" dxfId="5051" priority="8677" operator="lessThan">
      <formula>0</formula>
    </cfRule>
    <cfRule type="cellIs" dxfId="5050" priority="8678" operator="lessThan">
      <formula>0</formula>
    </cfRule>
  </conditionalFormatting>
  <conditionalFormatting sqref="R1094:T1094">
    <cfRule type="expression" dxfId="5049" priority="8676">
      <formula>$I1094=0</formula>
    </cfRule>
  </conditionalFormatting>
  <conditionalFormatting sqref="S1094:T1094">
    <cfRule type="cellIs" dxfId="5048" priority="8674" operator="lessThan">
      <formula>0</formula>
    </cfRule>
    <cfRule type="cellIs" dxfId="5047" priority="8675" operator="lessThan">
      <formula>0</formula>
    </cfRule>
  </conditionalFormatting>
  <conditionalFormatting sqref="C1096:E1096">
    <cfRule type="expression" dxfId="5046" priority="8670">
      <formula>$I1096=0</formula>
    </cfRule>
  </conditionalFormatting>
  <conditionalFormatting sqref="D1096:E1096">
    <cfRule type="cellIs" dxfId="5045" priority="8668" operator="lessThan">
      <formula>0</formula>
    </cfRule>
    <cfRule type="cellIs" dxfId="5044" priority="8669" operator="lessThan">
      <formula>0</formula>
    </cfRule>
  </conditionalFormatting>
  <conditionalFormatting sqref="G1096:H1096">
    <cfRule type="cellIs" dxfId="5043" priority="8665" operator="lessThan">
      <formula>0</formula>
    </cfRule>
    <cfRule type="cellIs" dxfId="5042" priority="8666" operator="lessThan">
      <formula>0</formula>
    </cfRule>
  </conditionalFormatting>
  <conditionalFormatting sqref="J1096">
    <cfRule type="expression" dxfId="5041" priority="8664">
      <formula>$I1096=0</formula>
    </cfRule>
  </conditionalFormatting>
  <conditionalFormatting sqref="N1096:P1096">
    <cfRule type="expression" dxfId="5040" priority="8658">
      <formula>$I1096=0</formula>
    </cfRule>
  </conditionalFormatting>
  <conditionalFormatting sqref="O1096:P1096">
    <cfRule type="cellIs" dxfId="5039" priority="8656" operator="lessThan">
      <formula>0</formula>
    </cfRule>
    <cfRule type="cellIs" dxfId="5038" priority="8657" operator="lessThan">
      <formula>0</formula>
    </cfRule>
  </conditionalFormatting>
  <conditionalFormatting sqref="R1096:T1096">
    <cfRule type="expression" dxfId="5037" priority="8655">
      <formula>$I1096=0</formula>
    </cfRule>
  </conditionalFormatting>
  <conditionalFormatting sqref="S1096:T1096">
    <cfRule type="cellIs" dxfId="5036" priority="8653" operator="lessThan">
      <formula>0</formula>
    </cfRule>
    <cfRule type="cellIs" dxfId="5035" priority="8654" operator="lessThan">
      <formula>0</formula>
    </cfRule>
  </conditionalFormatting>
  <conditionalFormatting sqref="C1098:E1098">
    <cfRule type="expression" dxfId="5034" priority="8649">
      <formula>$I1098=0</formula>
    </cfRule>
  </conditionalFormatting>
  <conditionalFormatting sqref="D1098:E1098">
    <cfRule type="cellIs" dxfId="5033" priority="8647" operator="lessThan">
      <formula>0</formula>
    </cfRule>
    <cfRule type="cellIs" dxfId="5032" priority="8648" operator="lessThan">
      <formula>0</formula>
    </cfRule>
  </conditionalFormatting>
  <conditionalFormatting sqref="G1098:H1098">
    <cfRule type="cellIs" dxfId="5031" priority="8644" operator="lessThan">
      <formula>0</formula>
    </cfRule>
    <cfRule type="cellIs" dxfId="5030" priority="8645" operator="lessThan">
      <formula>0</formula>
    </cfRule>
  </conditionalFormatting>
  <conditionalFormatting sqref="J1098">
    <cfRule type="expression" dxfId="5029" priority="8643">
      <formula>$I1098=0</formula>
    </cfRule>
  </conditionalFormatting>
  <conditionalFormatting sqref="N1098:P1098">
    <cfRule type="expression" dxfId="5028" priority="8637">
      <formula>$I1098=0</formula>
    </cfRule>
  </conditionalFormatting>
  <conditionalFormatting sqref="O1098:P1098">
    <cfRule type="cellIs" dxfId="5027" priority="8635" operator="lessThan">
      <formula>0</formula>
    </cfRule>
    <cfRule type="cellIs" dxfId="5026" priority="8636" operator="lessThan">
      <formula>0</formula>
    </cfRule>
  </conditionalFormatting>
  <conditionalFormatting sqref="R1098:T1098">
    <cfRule type="expression" dxfId="5025" priority="8634">
      <formula>$I1098=0</formula>
    </cfRule>
  </conditionalFormatting>
  <conditionalFormatting sqref="S1098:T1098">
    <cfRule type="cellIs" dxfId="5024" priority="8632" operator="lessThan">
      <formula>0</formula>
    </cfRule>
    <cfRule type="cellIs" dxfId="5023" priority="8633" operator="lessThan">
      <formula>0</formula>
    </cfRule>
  </conditionalFormatting>
  <conditionalFormatting sqref="C1100:E1100">
    <cfRule type="expression" dxfId="5022" priority="8628">
      <formula>$I1100=0</formula>
    </cfRule>
  </conditionalFormatting>
  <conditionalFormatting sqref="D1100:E1100">
    <cfRule type="cellIs" dxfId="5021" priority="8626" operator="lessThan">
      <formula>0</formula>
    </cfRule>
    <cfRule type="cellIs" dxfId="5020" priority="8627" operator="lessThan">
      <formula>0</formula>
    </cfRule>
  </conditionalFormatting>
  <conditionalFormatting sqref="G1100:H1100">
    <cfRule type="cellIs" dxfId="5019" priority="8623" operator="lessThan">
      <formula>0</formula>
    </cfRule>
    <cfRule type="cellIs" dxfId="5018" priority="8624" operator="lessThan">
      <formula>0</formula>
    </cfRule>
  </conditionalFormatting>
  <conditionalFormatting sqref="J1100">
    <cfRule type="expression" dxfId="5017" priority="8622">
      <formula>$I1100=0</formula>
    </cfRule>
  </conditionalFormatting>
  <conditionalFormatting sqref="N1100:P1100">
    <cfRule type="expression" dxfId="5016" priority="8616">
      <formula>$I1100=0</formula>
    </cfRule>
  </conditionalFormatting>
  <conditionalFormatting sqref="O1100:P1100">
    <cfRule type="cellIs" dxfId="5015" priority="8614" operator="lessThan">
      <formula>0</formula>
    </cfRule>
    <cfRule type="cellIs" dxfId="5014" priority="8615" operator="lessThan">
      <formula>0</formula>
    </cfRule>
  </conditionalFormatting>
  <conditionalFormatting sqref="R1100:T1100">
    <cfRule type="expression" dxfId="5013" priority="8613">
      <formula>$I1100=0</formula>
    </cfRule>
  </conditionalFormatting>
  <conditionalFormatting sqref="S1100:T1100">
    <cfRule type="cellIs" dxfId="5012" priority="8611" operator="lessThan">
      <formula>0</formula>
    </cfRule>
    <cfRule type="cellIs" dxfId="5011" priority="8612" operator="lessThan">
      <formula>0</formula>
    </cfRule>
  </conditionalFormatting>
  <conditionalFormatting sqref="C1102:E1102">
    <cfRule type="expression" dxfId="5010" priority="8607">
      <formula>$I1102=0</formula>
    </cfRule>
  </conditionalFormatting>
  <conditionalFormatting sqref="D1102:E1102">
    <cfRule type="cellIs" dxfId="5009" priority="8605" operator="lessThan">
      <formula>0</formula>
    </cfRule>
    <cfRule type="cellIs" dxfId="5008" priority="8606" operator="lessThan">
      <formula>0</formula>
    </cfRule>
  </conditionalFormatting>
  <conditionalFormatting sqref="G1102:H1102">
    <cfRule type="cellIs" dxfId="5007" priority="8602" operator="lessThan">
      <formula>0</formula>
    </cfRule>
    <cfRule type="cellIs" dxfId="5006" priority="8603" operator="lessThan">
      <formula>0</formula>
    </cfRule>
  </conditionalFormatting>
  <conditionalFormatting sqref="J1102">
    <cfRule type="expression" dxfId="5005" priority="8601">
      <formula>$I1102=0</formula>
    </cfRule>
  </conditionalFormatting>
  <conditionalFormatting sqref="N1102:P1102">
    <cfRule type="expression" dxfId="5004" priority="8595">
      <formula>$I1102=0</formula>
    </cfRule>
  </conditionalFormatting>
  <conditionalFormatting sqref="O1102:P1102">
    <cfRule type="cellIs" dxfId="5003" priority="8593" operator="lessThan">
      <formula>0</formula>
    </cfRule>
    <cfRule type="cellIs" dxfId="5002" priority="8594" operator="lessThan">
      <formula>0</formula>
    </cfRule>
  </conditionalFormatting>
  <conditionalFormatting sqref="R1102:T1102">
    <cfRule type="expression" dxfId="5001" priority="8592">
      <formula>$I1102=0</formula>
    </cfRule>
  </conditionalFormatting>
  <conditionalFormatting sqref="S1102:T1102">
    <cfRule type="cellIs" dxfId="5000" priority="8590" operator="lessThan">
      <formula>0</formula>
    </cfRule>
    <cfRule type="cellIs" dxfId="4999" priority="8591" operator="lessThan">
      <formula>0</formula>
    </cfRule>
  </conditionalFormatting>
  <conditionalFormatting sqref="C1104:E1104">
    <cfRule type="expression" dxfId="4998" priority="8586">
      <formula>$I1104=0</formula>
    </cfRule>
  </conditionalFormatting>
  <conditionalFormatting sqref="D1104:E1104">
    <cfRule type="cellIs" dxfId="4997" priority="8584" operator="lessThan">
      <formula>0</formula>
    </cfRule>
    <cfRule type="cellIs" dxfId="4996" priority="8585" operator="lessThan">
      <formula>0</formula>
    </cfRule>
  </conditionalFormatting>
  <conditionalFormatting sqref="G1104:H1104">
    <cfRule type="cellIs" dxfId="4995" priority="8581" operator="lessThan">
      <formula>0</formula>
    </cfRule>
    <cfRule type="cellIs" dxfId="4994" priority="8582" operator="lessThan">
      <formula>0</formula>
    </cfRule>
  </conditionalFormatting>
  <conditionalFormatting sqref="J1104">
    <cfRule type="expression" dxfId="4993" priority="8580">
      <formula>$I1104=0</formula>
    </cfRule>
  </conditionalFormatting>
  <conditionalFormatting sqref="N1104:P1104">
    <cfRule type="expression" dxfId="4992" priority="8574">
      <formula>$I1104=0</formula>
    </cfRule>
  </conditionalFormatting>
  <conditionalFormatting sqref="O1104:P1104">
    <cfRule type="cellIs" dxfId="4991" priority="8572" operator="lessThan">
      <formula>0</formula>
    </cfRule>
    <cfRule type="cellIs" dxfId="4990" priority="8573" operator="lessThan">
      <formula>0</formula>
    </cfRule>
  </conditionalFormatting>
  <conditionalFormatting sqref="R1104:T1104">
    <cfRule type="expression" dxfId="4989" priority="8571">
      <formula>$I1104=0</formula>
    </cfRule>
  </conditionalFormatting>
  <conditionalFormatting sqref="S1104:T1104">
    <cfRule type="cellIs" dxfId="4988" priority="8569" operator="lessThan">
      <formula>0</formula>
    </cfRule>
    <cfRule type="cellIs" dxfId="4987" priority="8570" operator="lessThan">
      <formula>0</formula>
    </cfRule>
  </conditionalFormatting>
  <conditionalFormatting sqref="C1106:E1106">
    <cfRule type="expression" dxfId="4986" priority="8565">
      <formula>$I1106=0</formula>
    </cfRule>
  </conditionalFormatting>
  <conditionalFormatting sqref="D1106:E1106">
    <cfRule type="cellIs" dxfId="4985" priority="8563" operator="lessThan">
      <formula>0</formula>
    </cfRule>
    <cfRule type="cellIs" dxfId="4984" priority="8564" operator="lessThan">
      <formula>0</formula>
    </cfRule>
  </conditionalFormatting>
  <conditionalFormatting sqref="G1106:H1106">
    <cfRule type="cellIs" dxfId="4983" priority="8560" operator="lessThan">
      <formula>0</formula>
    </cfRule>
    <cfRule type="cellIs" dxfId="4982" priority="8561" operator="lessThan">
      <formula>0</formula>
    </cfRule>
  </conditionalFormatting>
  <conditionalFormatting sqref="J1106">
    <cfRule type="expression" dxfId="4981" priority="8559">
      <formula>$I1106=0</formula>
    </cfRule>
  </conditionalFormatting>
  <conditionalFormatting sqref="N1106:P1106">
    <cfRule type="expression" dxfId="4980" priority="8553">
      <formula>$I1106=0</formula>
    </cfRule>
  </conditionalFormatting>
  <conditionalFormatting sqref="O1106:P1106">
    <cfRule type="cellIs" dxfId="4979" priority="8551" operator="lessThan">
      <formula>0</formula>
    </cfRule>
    <cfRule type="cellIs" dxfId="4978" priority="8552" operator="lessThan">
      <formula>0</formula>
    </cfRule>
  </conditionalFormatting>
  <conditionalFormatting sqref="R1106:T1106">
    <cfRule type="expression" dxfId="4977" priority="8550">
      <formula>$I1106=0</formula>
    </cfRule>
  </conditionalFormatting>
  <conditionalFormatting sqref="S1106:T1106">
    <cfRule type="cellIs" dxfId="4976" priority="8548" operator="lessThan">
      <formula>0</formula>
    </cfRule>
    <cfRule type="cellIs" dxfId="4975" priority="8549" operator="lessThan">
      <formula>0</formula>
    </cfRule>
  </conditionalFormatting>
  <conditionalFormatting sqref="C1108:E1108">
    <cfRule type="expression" dxfId="4974" priority="8544">
      <formula>$I1108=0</formula>
    </cfRule>
  </conditionalFormatting>
  <conditionalFormatting sqref="D1108:E1108">
    <cfRule type="cellIs" dxfId="4973" priority="8542" operator="lessThan">
      <formula>0</formula>
    </cfRule>
    <cfRule type="cellIs" dxfId="4972" priority="8543" operator="lessThan">
      <formula>0</formula>
    </cfRule>
  </conditionalFormatting>
  <conditionalFormatting sqref="G1108:H1108">
    <cfRule type="cellIs" dxfId="4971" priority="8539" operator="lessThan">
      <formula>0</formula>
    </cfRule>
    <cfRule type="cellIs" dxfId="4970" priority="8540" operator="lessThan">
      <formula>0</formula>
    </cfRule>
  </conditionalFormatting>
  <conditionalFormatting sqref="J1108">
    <cfRule type="expression" dxfId="4969" priority="8538">
      <formula>$I1108=0</formula>
    </cfRule>
  </conditionalFormatting>
  <conditionalFormatting sqref="N1108:P1108">
    <cfRule type="expression" dxfId="4968" priority="8532">
      <formula>$I1108=0</formula>
    </cfRule>
  </conditionalFormatting>
  <conditionalFormatting sqref="O1108:P1108">
    <cfRule type="cellIs" dxfId="4967" priority="8530" operator="lessThan">
      <formula>0</formula>
    </cfRule>
    <cfRule type="cellIs" dxfId="4966" priority="8531" operator="lessThan">
      <formula>0</formula>
    </cfRule>
  </conditionalFormatting>
  <conditionalFormatting sqref="R1108:T1108">
    <cfRule type="expression" dxfId="4965" priority="8529">
      <formula>$I1108=0</formula>
    </cfRule>
  </conditionalFormatting>
  <conditionalFormatting sqref="S1108:T1108">
    <cfRule type="cellIs" dxfId="4964" priority="8527" operator="lessThan">
      <formula>0</formula>
    </cfRule>
    <cfRule type="cellIs" dxfId="4963" priority="8528" operator="lessThan">
      <formula>0</formula>
    </cfRule>
  </conditionalFormatting>
  <conditionalFormatting sqref="C1110:E1110">
    <cfRule type="expression" dxfId="4962" priority="8523">
      <formula>$I1110=0</formula>
    </cfRule>
  </conditionalFormatting>
  <conditionalFormatting sqref="D1110:E1110">
    <cfRule type="cellIs" dxfId="4961" priority="8521" operator="lessThan">
      <formula>0</formula>
    </cfRule>
    <cfRule type="cellIs" dxfId="4960" priority="8522" operator="lessThan">
      <formula>0</formula>
    </cfRule>
  </conditionalFormatting>
  <conditionalFormatting sqref="G1110:H1110">
    <cfRule type="cellIs" dxfId="4959" priority="8518" operator="lessThan">
      <formula>0</formula>
    </cfRule>
    <cfRule type="cellIs" dxfId="4958" priority="8519" operator="lessThan">
      <formula>0</formula>
    </cfRule>
  </conditionalFormatting>
  <conditionalFormatting sqref="J1110">
    <cfRule type="expression" dxfId="4957" priority="8517">
      <formula>$I1110=0</formula>
    </cfRule>
  </conditionalFormatting>
  <conditionalFormatting sqref="N1110:P1110">
    <cfRule type="expression" dxfId="4956" priority="8511">
      <formula>$I1110=0</formula>
    </cfRule>
  </conditionalFormatting>
  <conditionalFormatting sqref="O1110:P1110">
    <cfRule type="cellIs" dxfId="4955" priority="8509" operator="lessThan">
      <formula>0</formula>
    </cfRule>
    <cfRule type="cellIs" dxfId="4954" priority="8510" operator="lessThan">
      <formula>0</formula>
    </cfRule>
  </conditionalFormatting>
  <conditionalFormatting sqref="R1110:T1110">
    <cfRule type="expression" dxfId="4953" priority="8508">
      <formula>$I1110=0</formula>
    </cfRule>
  </conditionalFormatting>
  <conditionalFormatting sqref="S1110:T1110">
    <cfRule type="cellIs" dxfId="4952" priority="8506" operator="lessThan">
      <formula>0</formula>
    </cfRule>
    <cfRule type="cellIs" dxfId="4951" priority="8507" operator="lessThan">
      <formula>0</formula>
    </cfRule>
  </conditionalFormatting>
  <conditionalFormatting sqref="C1112:E1112">
    <cfRule type="expression" dxfId="4950" priority="8502">
      <formula>$I1112=0</formula>
    </cfRule>
  </conditionalFormatting>
  <conditionalFormatting sqref="D1112:E1112">
    <cfRule type="cellIs" dxfId="4949" priority="8500" operator="lessThan">
      <formula>0</formula>
    </cfRule>
    <cfRule type="cellIs" dxfId="4948" priority="8501" operator="lessThan">
      <formula>0</formula>
    </cfRule>
  </conditionalFormatting>
  <conditionalFormatting sqref="G1112:H1112">
    <cfRule type="cellIs" dxfId="4947" priority="8497" operator="lessThan">
      <formula>0</formula>
    </cfRule>
    <cfRule type="cellIs" dxfId="4946" priority="8498" operator="lessThan">
      <formula>0</formula>
    </cfRule>
  </conditionalFormatting>
  <conditionalFormatting sqref="J1112">
    <cfRule type="expression" dxfId="4945" priority="8496">
      <formula>$I1112=0</formula>
    </cfRule>
  </conditionalFormatting>
  <conditionalFormatting sqref="N1112:P1112">
    <cfRule type="expression" dxfId="4944" priority="8490">
      <formula>$I1112=0</formula>
    </cfRule>
  </conditionalFormatting>
  <conditionalFormatting sqref="O1112:P1112">
    <cfRule type="cellIs" dxfId="4943" priority="8488" operator="lessThan">
      <formula>0</formula>
    </cfRule>
    <cfRule type="cellIs" dxfId="4942" priority="8489" operator="lessThan">
      <formula>0</formula>
    </cfRule>
  </conditionalFormatting>
  <conditionalFormatting sqref="R1112:T1112">
    <cfRule type="expression" dxfId="4941" priority="8487">
      <formula>$I1112=0</formula>
    </cfRule>
  </conditionalFormatting>
  <conditionalFormatting sqref="S1112:T1112">
    <cfRule type="cellIs" dxfId="4940" priority="8485" operator="lessThan">
      <formula>0</formula>
    </cfRule>
    <cfRule type="cellIs" dxfId="4939" priority="8486" operator="lessThan">
      <formula>0</formula>
    </cfRule>
  </conditionalFormatting>
  <conditionalFormatting sqref="C1114:E1114">
    <cfRule type="expression" dxfId="4938" priority="8481">
      <formula>$I1114=0</formula>
    </cfRule>
  </conditionalFormatting>
  <conditionalFormatting sqref="D1114:E1114">
    <cfRule type="cellIs" dxfId="4937" priority="8479" operator="lessThan">
      <formula>0</formula>
    </cfRule>
    <cfRule type="cellIs" dxfId="4936" priority="8480" operator="lessThan">
      <formula>0</formula>
    </cfRule>
  </conditionalFormatting>
  <conditionalFormatting sqref="G1114:H1114">
    <cfRule type="cellIs" dxfId="4935" priority="8476" operator="lessThan">
      <formula>0</formula>
    </cfRule>
    <cfRule type="cellIs" dxfId="4934" priority="8477" operator="lessThan">
      <formula>0</formula>
    </cfRule>
  </conditionalFormatting>
  <conditionalFormatting sqref="J1114">
    <cfRule type="expression" dxfId="4933" priority="8475">
      <formula>$I1114=0</formula>
    </cfRule>
  </conditionalFormatting>
  <conditionalFormatting sqref="N1114:P1114">
    <cfRule type="expression" dxfId="4932" priority="8469">
      <formula>$I1114=0</formula>
    </cfRule>
  </conditionalFormatting>
  <conditionalFormatting sqref="O1114:P1114">
    <cfRule type="cellIs" dxfId="4931" priority="8467" operator="lessThan">
      <formula>0</formula>
    </cfRule>
    <cfRule type="cellIs" dxfId="4930" priority="8468" operator="lessThan">
      <formula>0</formula>
    </cfRule>
  </conditionalFormatting>
  <conditionalFormatting sqref="R1114:T1114">
    <cfRule type="expression" dxfId="4929" priority="8466">
      <formula>$I1114=0</formula>
    </cfRule>
  </conditionalFormatting>
  <conditionalFormatting sqref="S1114:T1114">
    <cfRule type="cellIs" dxfId="4928" priority="8464" operator="lessThan">
      <formula>0</formula>
    </cfRule>
    <cfRule type="cellIs" dxfId="4927" priority="8465" operator="lessThan">
      <formula>0</formula>
    </cfRule>
  </conditionalFormatting>
  <conditionalFormatting sqref="C1116:E1116">
    <cfRule type="expression" dxfId="4926" priority="8460">
      <formula>$I1116=0</formula>
    </cfRule>
  </conditionalFormatting>
  <conditionalFormatting sqref="D1116:E1116">
    <cfRule type="cellIs" dxfId="4925" priority="8458" operator="lessThan">
      <formula>0</formula>
    </cfRule>
    <cfRule type="cellIs" dxfId="4924" priority="8459" operator="lessThan">
      <formula>0</formula>
    </cfRule>
  </conditionalFormatting>
  <conditionalFormatting sqref="G1116:H1116">
    <cfRule type="cellIs" dxfId="4923" priority="8455" operator="lessThan">
      <formula>0</formula>
    </cfRule>
    <cfRule type="cellIs" dxfId="4922" priority="8456" operator="lessThan">
      <formula>0</formula>
    </cfRule>
  </conditionalFormatting>
  <conditionalFormatting sqref="J1116">
    <cfRule type="expression" dxfId="4921" priority="8454">
      <formula>$I1116=0</formula>
    </cfRule>
  </conditionalFormatting>
  <conditionalFormatting sqref="N1116:P1116">
    <cfRule type="expression" dxfId="4920" priority="8448">
      <formula>$I1116=0</formula>
    </cfRule>
  </conditionalFormatting>
  <conditionalFormatting sqref="O1116:P1116">
    <cfRule type="cellIs" dxfId="4919" priority="8446" operator="lessThan">
      <formula>0</formula>
    </cfRule>
    <cfRule type="cellIs" dxfId="4918" priority="8447" operator="lessThan">
      <formula>0</formula>
    </cfRule>
  </conditionalFormatting>
  <conditionalFormatting sqref="R1116:T1116">
    <cfRule type="expression" dxfId="4917" priority="8445">
      <formula>$I1116=0</formula>
    </cfRule>
  </conditionalFormatting>
  <conditionalFormatting sqref="S1116:T1116">
    <cfRule type="cellIs" dxfId="4916" priority="8443" operator="lessThan">
      <formula>0</formula>
    </cfRule>
    <cfRule type="cellIs" dxfId="4915" priority="8444" operator="lessThan">
      <formula>0</formula>
    </cfRule>
  </conditionalFormatting>
  <conditionalFormatting sqref="C1118:E1118">
    <cfRule type="expression" dxfId="4914" priority="8439">
      <formula>$I1118=0</formula>
    </cfRule>
  </conditionalFormatting>
  <conditionalFormatting sqref="D1118:E1118">
    <cfRule type="cellIs" dxfId="4913" priority="8437" operator="lessThan">
      <formula>0</formula>
    </cfRule>
    <cfRule type="cellIs" dxfId="4912" priority="8438" operator="lessThan">
      <formula>0</formula>
    </cfRule>
  </conditionalFormatting>
  <conditionalFormatting sqref="G1118:H1118">
    <cfRule type="cellIs" dxfId="4911" priority="8434" operator="lessThan">
      <formula>0</formula>
    </cfRule>
    <cfRule type="cellIs" dxfId="4910" priority="8435" operator="lessThan">
      <formula>0</formula>
    </cfRule>
  </conditionalFormatting>
  <conditionalFormatting sqref="J1118">
    <cfRule type="expression" dxfId="4909" priority="8433">
      <formula>$I1118=0</formula>
    </cfRule>
  </conditionalFormatting>
  <conditionalFormatting sqref="N1118:P1118">
    <cfRule type="expression" dxfId="4908" priority="8427">
      <formula>$I1118=0</formula>
    </cfRule>
  </conditionalFormatting>
  <conditionalFormatting sqref="O1118:P1118">
    <cfRule type="cellIs" dxfId="4907" priority="8425" operator="lessThan">
      <formula>0</formula>
    </cfRule>
    <cfRule type="cellIs" dxfId="4906" priority="8426" operator="lessThan">
      <formula>0</formula>
    </cfRule>
  </conditionalFormatting>
  <conditionalFormatting sqref="R1118:T1118">
    <cfRule type="expression" dxfId="4905" priority="8424">
      <formula>$I1118=0</formula>
    </cfRule>
  </conditionalFormatting>
  <conditionalFormatting sqref="S1118:T1118">
    <cfRule type="cellIs" dxfId="4904" priority="8422" operator="lessThan">
      <formula>0</formula>
    </cfRule>
    <cfRule type="cellIs" dxfId="4903" priority="8423" operator="lessThan">
      <formula>0</formula>
    </cfRule>
  </conditionalFormatting>
  <conditionalFormatting sqref="C1120:E1120">
    <cfRule type="expression" dxfId="4902" priority="8418">
      <formula>$I1120=0</formula>
    </cfRule>
  </conditionalFormatting>
  <conditionalFormatting sqref="D1120:E1120">
    <cfRule type="cellIs" dxfId="4901" priority="8416" operator="lessThan">
      <formula>0</formula>
    </cfRule>
    <cfRule type="cellIs" dxfId="4900" priority="8417" operator="lessThan">
      <formula>0</formula>
    </cfRule>
  </conditionalFormatting>
  <conditionalFormatting sqref="G1120:H1120">
    <cfRule type="cellIs" dxfId="4899" priority="8413" operator="lessThan">
      <formula>0</formula>
    </cfRule>
    <cfRule type="cellIs" dxfId="4898" priority="8414" operator="lessThan">
      <formula>0</formula>
    </cfRule>
  </conditionalFormatting>
  <conditionalFormatting sqref="J1120">
    <cfRule type="expression" dxfId="4897" priority="8412">
      <formula>$I1120=0</formula>
    </cfRule>
  </conditionalFormatting>
  <conditionalFormatting sqref="N1120:P1120">
    <cfRule type="expression" dxfId="4896" priority="8406">
      <formula>$I1120=0</formula>
    </cfRule>
  </conditionalFormatting>
  <conditionalFormatting sqref="O1120:P1120">
    <cfRule type="cellIs" dxfId="4895" priority="8404" operator="lessThan">
      <formula>0</formula>
    </cfRule>
    <cfRule type="cellIs" dxfId="4894" priority="8405" operator="lessThan">
      <formula>0</formula>
    </cfRule>
  </conditionalFormatting>
  <conditionalFormatting sqref="R1120:T1120">
    <cfRule type="expression" dxfId="4893" priority="8403">
      <formula>$I1120=0</formula>
    </cfRule>
  </conditionalFormatting>
  <conditionalFormatting sqref="S1120:T1120">
    <cfRule type="cellIs" dxfId="4892" priority="8401" operator="lessThan">
      <formula>0</formula>
    </cfRule>
    <cfRule type="cellIs" dxfId="4891" priority="8402" operator="lessThan">
      <formula>0</formula>
    </cfRule>
  </conditionalFormatting>
  <conditionalFormatting sqref="C1122:E1122">
    <cfRule type="expression" dxfId="4890" priority="8397">
      <formula>$I1122=0</formula>
    </cfRule>
  </conditionalFormatting>
  <conditionalFormatting sqref="D1122:E1122">
    <cfRule type="cellIs" dxfId="4889" priority="8395" operator="lessThan">
      <formula>0</formula>
    </cfRule>
    <cfRule type="cellIs" dxfId="4888" priority="8396" operator="lessThan">
      <formula>0</formula>
    </cfRule>
  </conditionalFormatting>
  <conditionalFormatting sqref="G1122:H1122">
    <cfRule type="cellIs" dxfId="4887" priority="8392" operator="lessThan">
      <formula>0</formula>
    </cfRule>
    <cfRule type="cellIs" dxfId="4886" priority="8393" operator="lessThan">
      <formula>0</formula>
    </cfRule>
  </conditionalFormatting>
  <conditionalFormatting sqref="J1122">
    <cfRule type="expression" dxfId="4885" priority="8391">
      <formula>$I1122=0</formula>
    </cfRule>
  </conditionalFormatting>
  <conditionalFormatting sqref="N1122:P1122">
    <cfRule type="expression" dxfId="4884" priority="8385">
      <formula>$I1122=0</formula>
    </cfRule>
  </conditionalFormatting>
  <conditionalFormatting sqref="O1122:P1122">
    <cfRule type="cellIs" dxfId="4883" priority="8383" operator="lessThan">
      <formula>0</formula>
    </cfRule>
    <cfRule type="cellIs" dxfId="4882" priority="8384" operator="lessThan">
      <formula>0</formula>
    </cfRule>
  </conditionalFormatting>
  <conditionalFormatting sqref="R1122:T1122">
    <cfRule type="expression" dxfId="4881" priority="8382">
      <formula>$I1122=0</formula>
    </cfRule>
  </conditionalFormatting>
  <conditionalFormatting sqref="S1122:T1122">
    <cfRule type="cellIs" dxfId="4880" priority="8380" operator="lessThan">
      <formula>0</formula>
    </cfRule>
    <cfRule type="cellIs" dxfId="4879" priority="8381" operator="lessThan">
      <formula>0</formula>
    </cfRule>
  </conditionalFormatting>
  <conditionalFormatting sqref="C1124:E1124">
    <cfRule type="expression" dxfId="4878" priority="8376">
      <formula>$I1124=0</formula>
    </cfRule>
  </conditionalFormatting>
  <conditionalFormatting sqref="D1124:E1124">
    <cfRule type="cellIs" dxfId="4877" priority="8374" operator="lessThan">
      <formula>0</formula>
    </cfRule>
    <cfRule type="cellIs" dxfId="4876" priority="8375" operator="lessThan">
      <formula>0</formula>
    </cfRule>
  </conditionalFormatting>
  <conditionalFormatting sqref="G1124:H1124">
    <cfRule type="cellIs" dxfId="4875" priority="8371" operator="lessThan">
      <formula>0</formula>
    </cfRule>
    <cfRule type="cellIs" dxfId="4874" priority="8372" operator="lessThan">
      <formula>0</formula>
    </cfRule>
  </conditionalFormatting>
  <conditionalFormatting sqref="J1124">
    <cfRule type="expression" dxfId="4873" priority="8370">
      <formula>$I1124=0</formula>
    </cfRule>
  </conditionalFormatting>
  <conditionalFormatting sqref="N1124:P1124">
    <cfRule type="expression" dxfId="4872" priority="8364">
      <formula>$I1124=0</formula>
    </cfRule>
  </conditionalFormatting>
  <conditionalFormatting sqref="O1124:P1124">
    <cfRule type="cellIs" dxfId="4871" priority="8362" operator="lessThan">
      <formula>0</formula>
    </cfRule>
    <cfRule type="cellIs" dxfId="4870" priority="8363" operator="lessThan">
      <formula>0</formula>
    </cfRule>
  </conditionalFormatting>
  <conditionalFormatting sqref="R1124:T1124">
    <cfRule type="expression" dxfId="4869" priority="8361">
      <formula>$I1124=0</formula>
    </cfRule>
  </conditionalFormatting>
  <conditionalFormatting sqref="S1124:T1124">
    <cfRule type="cellIs" dxfId="4868" priority="8359" operator="lessThan">
      <formula>0</formula>
    </cfRule>
    <cfRule type="cellIs" dxfId="4867" priority="8360" operator="lessThan">
      <formula>0</formula>
    </cfRule>
  </conditionalFormatting>
  <conditionalFormatting sqref="C1126:E1126">
    <cfRule type="expression" dxfId="4866" priority="8355">
      <formula>$I1126=0</formula>
    </cfRule>
  </conditionalFormatting>
  <conditionalFormatting sqref="D1126:E1126">
    <cfRule type="cellIs" dxfId="4865" priority="8353" operator="lessThan">
      <formula>0</formula>
    </cfRule>
    <cfRule type="cellIs" dxfId="4864" priority="8354" operator="lessThan">
      <formula>0</formula>
    </cfRule>
  </conditionalFormatting>
  <conditionalFormatting sqref="G1126:H1126">
    <cfRule type="cellIs" dxfId="4863" priority="8350" operator="lessThan">
      <formula>0</formula>
    </cfRule>
    <cfRule type="cellIs" dxfId="4862" priority="8351" operator="lessThan">
      <formula>0</formula>
    </cfRule>
  </conditionalFormatting>
  <conditionalFormatting sqref="J1126">
    <cfRule type="expression" dxfId="4861" priority="8349">
      <formula>$I1126=0</formula>
    </cfRule>
  </conditionalFormatting>
  <conditionalFormatting sqref="N1126:P1126">
    <cfRule type="expression" dxfId="4860" priority="8343">
      <formula>$I1126=0</formula>
    </cfRule>
  </conditionalFormatting>
  <conditionalFormatting sqref="O1126:P1126">
    <cfRule type="cellIs" dxfId="4859" priority="8341" operator="lessThan">
      <formula>0</formula>
    </cfRule>
    <cfRule type="cellIs" dxfId="4858" priority="8342" operator="lessThan">
      <formula>0</formula>
    </cfRule>
  </conditionalFormatting>
  <conditionalFormatting sqref="R1126:T1126">
    <cfRule type="expression" dxfId="4857" priority="8340">
      <formula>$I1126=0</formula>
    </cfRule>
  </conditionalFormatting>
  <conditionalFormatting sqref="S1126:T1126">
    <cfRule type="cellIs" dxfId="4856" priority="8338" operator="lessThan">
      <formula>0</formula>
    </cfRule>
    <cfRule type="cellIs" dxfId="4855" priority="8339" operator="lessThan">
      <formula>0</formula>
    </cfRule>
  </conditionalFormatting>
  <conditionalFormatting sqref="C1128:E1128">
    <cfRule type="expression" dxfId="4854" priority="8334">
      <formula>$I1128=0</formula>
    </cfRule>
  </conditionalFormatting>
  <conditionalFormatting sqref="D1128:E1128">
    <cfRule type="cellIs" dxfId="4853" priority="8332" operator="lessThan">
      <formula>0</formula>
    </cfRule>
    <cfRule type="cellIs" dxfId="4852" priority="8333" operator="lessThan">
      <formula>0</formula>
    </cfRule>
  </conditionalFormatting>
  <conditionalFormatting sqref="G1128:H1128">
    <cfRule type="cellIs" dxfId="4851" priority="8329" operator="lessThan">
      <formula>0</formula>
    </cfRule>
    <cfRule type="cellIs" dxfId="4850" priority="8330" operator="lessThan">
      <formula>0</formula>
    </cfRule>
  </conditionalFormatting>
  <conditionalFormatting sqref="J1128">
    <cfRule type="expression" dxfId="4849" priority="8328">
      <formula>$I1128=0</formula>
    </cfRule>
  </conditionalFormatting>
  <conditionalFormatting sqref="N1128:P1128">
    <cfRule type="expression" dxfId="4848" priority="8322">
      <formula>$I1128=0</formula>
    </cfRule>
  </conditionalFormatting>
  <conditionalFormatting sqref="O1128:P1128">
    <cfRule type="cellIs" dxfId="4847" priority="8320" operator="lessThan">
      <formula>0</formula>
    </cfRule>
    <cfRule type="cellIs" dxfId="4846" priority="8321" operator="lessThan">
      <formula>0</formula>
    </cfRule>
  </conditionalFormatting>
  <conditionalFormatting sqref="R1128:T1128">
    <cfRule type="expression" dxfId="4845" priority="8319">
      <formula>$I1128=0</formula>
    </cfRule>
  </conditionalFormatting>
  <conditionalFormatting sqref="S1128:T1128">
    <cfRule type="cellIs" dxfId="4844" priority="8317" operator="lessThan">
      <formula>0</formula>
    </cfRule>
    <cfRule type="cellIs" dxfId="4843" priority="8318" operator="lessThan">
      <formula>0</formula>
    </cfRule>
  </conditionalFormatting>
  <conditionalFormatting sqref="C1130:E1130">
    <cfRule type="expression" dxfId="4842" priority="8313">
      <formula>$I1130=0</formula>
    </cfRule>
  </conditionalFormatting>
  <conditionalFormatting sqref="D1130:E1130">
    <cfRule type="cellIs" dxfId="4841" priority="8311" operator="lessThan">
      <formula>0</formula>
    </cfRule>
    <cfRule type="cellIs" dxfId="4840" priority="8312" operator="lessThan">
      <formula>0</formula>
    </cfRule>
  </conditionalFormatting>
  <conditionalFormatting sqref="G1130:H1130">
    <cfRule type="cellIs" dxfId="4839" priority="8308" operator="lessThan">
      <formula>0</formula>
    </cfRule>
    <cfRule type="cellIs" dxfId="4838" priority="8309" operator="lessThan">
      <formula>0</formula>
    </cfRule>
  </conditionalFormatting>
  <conditionalFormatting sqref="J1130">
    <cfRule type="expression" dxfId="4837" priority="8307">
      <formula>$I1130=0</formula>
    </cfRule>
  </conditionalFormatting>
  <conditionalFormatting sqref="N1130:P1130">
    <cfRule type="expression" dxfId="4836" priority="8301">
      <formula>$I1130=0</formula>
    </cfRule>
  </conditionalFormatting>
  <conditionalFormatting sqref="O1130:P1130">
    <cfRule type="cellIs" dxfId="4835" priority="8299" operator="lessThan">
      <formula>0</formula>
    </cfRule>
    <cfRule type="cellIs" dxfId="4834" priority="8300" operator="lessThan">
      <formula>0</formula>
    </cfRule>
  </conditionalFormatting>
  <conditionalFormatting sqref="R1130:T1130">
    <cfRule type="expression" dxfId="4833" priority="8298">
      <formula>$I1130=0</formula>
    </cfRule>
  </conditionalFormatting>
  <conditionalFormatting sqref="S1130:T1130">
    <cfRule type="cellIs" dxfId="4832" priority="8296" operator="lessThan">
      <formula>0</formula>
    </cfRule>
    <cfRule type="cellIs" dxfId="4831" priority="8297" operator="lessThan">
      <formula>0</formula>
    </cfRule>
  </conditionalFormatting>
  <conditionalFormatting sqref="C1132:E1132">
    <cfRule type="expression" dxfId="4830" priority="8292">
      <formula>$I1132=0</formula>
    </cfRule>
  </conditionalFormatting>
  <conditionalFormatting sqref="D1132:E1132">
    <cfRule type="cellIs" dxfId="4829" priority="8290" operator="lessThan">
      <formula>0</formula>
    </cfRule>
    <cfRule type="cellIs" dxfId="4828" priority="8291" operator="lessThan">
      <formula>0</formula>
    </cfRule>
  </conditionalFormatting>
  <conditionalFormatting sqref="G1132:H1132">
    <cfRule type="cellIs" dxfId="4827" priority="8287" operator="lessThan">
      <formula>0</formula>
    </cfRule>
    <cfRule type="cellIs" dxfId="4826" priority="8288" operator="lessThan">
      <formula>0</formula>
    </cfRule>
  </conditionalFormatting>
  <conditionalFormatting sqref="J1132">
    <cfRule type="expression" dxfId="4825" priority="8286">
      <formula>$I1132=0</formula>
    </cfRule>
  </conditionalFormatting>
  <conditionalFormatting sqref="N1132:P1132">
    <cfRule type="expression" dxfId="4824" priority="8280">
      <formula>$I1132=0</formula>
    </cfRule>
  </conditionalFormatting>
  <conditionalFormatting sqref="O1132:P1132">
    <cfRule type="cellIs" dxfId="4823" priority="8278" operator="lessThan">
      <formula>0</formula>
    </cfRule>
    <cfRule type="cellIs" dxfId="4822" priority="8279" operator="lessThan">
      <formula>0</formula>
    </cfRule>
  </conditionalFormatting>
  <conditionalFormatting sqref="R1132:T1132">
    <cfRule type="expression" dxfId="4821" priority="8277">
      <formula>$I1132=0</formula>
    </cfRule>
  </conditionalFormatting>
  <conditionalFormatting sqref="S1132:T1132">
    <cfRule type="cellIs" dxfId="4820" priority="8275" operator="lessThan">
      <formula>0</formula>
    </cfRule>
    <cfRule type="cellIs" dxfId="4819" priority="8276" operator="lessThan">
      <formula>0</formula>
    </cfRule>
  </conditionalFormatting>
  <conditionalFormatting sqref="C1134:E1134">
    <cfRule type="expression" dxfId="4818" priority="8271">
      <formula>$I1134=0</formula>
    </cfRule>
  </conditionalFormatting>
  <conditionalFormatting sqref="D1134:E1134">
    <cfRule type="cellIs" dxfId="4817" priority="8269" operator="lessThan">
      <formula>0</formula>
    </cfRule>
    <cfRule type="cellIs" dxfId="4816" priority="8270" operator="lessThan">
      <formula>0</formula>
    </cfRule>
  </conditionalFormatting>
  <conditionalFormatting sqref="G1134:H1134">
    <cfRule type="cellIs" dxfId="4815" priority="8266" operator="lessThan">
      <formula>0</formula>
    </cfRule>
    <cfRule type="cellIs" dxfId="4814" priority="8267" operator="lessThan">
      <formula>0</formula>
    </cfRule>
  </conditionalFormatting>
  <conditionalFormatting sqref="J1134">
    <cfRule type="expression" dxfId="4813" priority="8265">
      <formula>$I1134=0</formula>
    </cfRule>
  </conditionalFormatting>
  <conditionalFormatting sqref="N1134:P1134">
    <cfRule type="expression" dxfId="4812" priority="8259">
      <formula>$I1134=0</formula>
    </cfRule>
  </conditionalFormatting>
  <conditionalFormatting sqref="O1134:P1134">
    <cfRule type="cellIs" dxfId="4811" priority="8257" operator="lessThan">
      <formula>0</formula>
    </cfRule>
    <cfRule type="cellIs" dxfId="4810" priority="8258" operator="lessThan">
      <formula>0</formula>
    </cfRule>
  </conditionalFormatting>
  <conditionalFormatting sqref="R1134:T1134">
    <cfRule type="expression" dxfId="4809" priority="8256">
      <formula>$I1134=0</formula>
    </cfRule>
  </conditionalFormatting>
  <conditionalFormatting sqref="S1134:T1134">
    <cfRule type="cellIs" dxfId="4808" priority="8254" operator="lessThan">
      <formula>0</formula>
    </cfRule>
    <cfRule type="cellIs" dxfId="4807" priority="8255" operator="lessThan">
      <formula>0</formula>
    </cfRule>
  </conditionalFormatting>
  <conditionalFormatting sqref="C1136:E1136">
    <cfRule type="expression" dxfId="4806" priority="8250">
      <formula>$I1136=0</formula>
    </cfRule>
  </conditionalFormatting>
  <conditionalFormatting sqref="D1136:E1136">
    <cfRule type="cellIs" dxfId="4805" priority="8248" operator="lessThan">
      <formula>0</formula>
    </cfRule>
    <cfRule type="cellIs" dxfId="4804" priority="8249" operator="lessThan">
      <formula>0</formula>
    </cfRule>
  </conditionalFormatting>
  <conditionalFormatting sqref="G1136:H1136">
    <cfRule type="cellIs" dxfId="4803" priority="8245" operator="lessThan">
      <formula>0</formula>
    </cfRule>
    <cfRule type="cellIs" dxfId="4802" priority="8246" operator="lessThan">
      <formula>0</formula>
    </cfRule>
  </conditionalFormatting>
  <conditionalFormatting sqref="J1136">
    <cfRule type="expression" dxfId="4801" priority="8244">
      <formula>$I1136=0</formula>
    </cfRule>
  </conditionalFormatting>
  <conditionalFormatting sqref="N1136:P1136">
    <cfRule type="expression" dxfId="4800" priority="8238">
      <formula>$I1136=0</formula>
    </cfRule>
  </conditionalFormatting>
  <conditionalFormatting sqref="O1136:P1136">
    <cfRule type="cellIs" dxfId="4799" priority="8236" operator="lessThan">
      <formula>0</formula>
    </cfRule>
    <cfRule type="cellIs" dxfId="4798" priority="8237" operator="lessThan">
      <formula>0</formula>
    </cfRule>
  </conditionalFormatting>
  <conditionalFormatting sqref="R1136:T1136">
    <cfRule type="expression" dxfId="4797" priority="8235">
      <formula>$I1136=0</formula>
    </cfRule>
  </conditionalFormatting>
  <conditionalFormatting sqref="S1136:T1136">
    <cfRule type="cellIs" dxfId="4796" priority="8233" operator="lessThan">
      <formula>0</formula>
    </cfRule>
    <cfRule type="cellIs" dxfId="4795" priority="8234" operator="lessThan">
      <formula>0</formula>
    </cfRule>
  </conditionalFormatting>
  <conditionalFormatting sqref="C1138:E1138">
    <cfRule type="expression" dxfId="4794" priority="8229">
      <formula>$I1138=0</formula>
    </cfRule>
  </conditionalFormatting>
  <conditionalFormatting sqref="D1138:E1138">
    <cfRule type="cellIs" dxfId="4793" priority="8227" operator="lessThan">
      <formula>0</formula>
    </cfRule>
    <cfRule type="cellIs" dxfId="4792" priority="8228" operator="lessThan">
      <formula>0</formula>
    </cfRule>
  </conditionalFormatting>
  <conditionalFormatting sqref="G1138:H1138">
    <cfRule type="cellIs" dxfId="4791" priority="8224" operator="lessThan">
      <formula>0</formula>
    </cfRule>
    <cfRule type="cellIs" dxfId="4790" priority="8225" operator="lessThan">
      <formula>0</formula>
    </cfRule>
  </conditionalFormatting>
  <conditionalFormatting sqref="J1138">
    <cfRule type="expression" dxfId="4789" priority="8223">
      <formula>$I1138=0</formula>
    </cfRule>
  </conditionalFormatting>
  <conditionalFormatting sqref="N1138:P1138">
    <cfRule type="expression" dxfId="4788" priority="8217">
      <formula>$I1138=0</formula>
    </cfRule>
  </conditionalFormatting>
  <conditionalFormatting sqref="O1138:P1138">
    <cfRule type="cellIs" dxfId="4787" priority="8215" operator="lessThan">
      <formula>0</formula>
    </cfRule>
    <cfRule type="cellIs" dxfId="4786" priority="8216" operator="lessThan">
      <formula>0</formula>
    </cfRule>
  </conditionalFormatting>
  <conditionalFormatting sqref="R1138:T1138">
    <cfRule type="expression" dxfId="4785" priority="8214">
      <formula>$I1138=0</formula>
    </cfRule>
  </conditionalFormatting>
  <conditionalFormatting sqref="S1138:T1138">
    <cfRule type="cellIs" dxfId="4784" priority="8212" operator="lessThan">
      <formula>0</formula>
    </cfRule>
    <cfRule type="cellIs" dxfId="4783" priority="8213" operator="lessThan">
      <formula>0</formula>
    </cfRule>
  </conditionalFormatting>
  <conditionalFormatting sqref="C1140:E1140">
    <cfRule type="expression" dxfId="4782" priority="8208">
      <formula>$I1140=0</formula>
    </cfRule>
  </conditionalFormatting>
  <conditionalFormatting sqref="D1140:E1140">
    <cfRule type="cellIs" dxfId="4781" priority="8206" operator="lessThan">
      <formula>0</formula>
    </cfRule>
    <cfRule type="cellIs" dxfId="4780" priority="8207" operator="lessThan">
      <formula>0</formula>
    </cfRule>
  </conditionalFormatting>
  <conditionalFormatting sqref="G1140:H1140">
    <cfRule type="cellIs" dxfId="4779" priority="8203" operator="lessThan">
      <formula>0</formula>
    </cfRule>
    <cfRule type="cellIs" dxfId="4778" priority="8204" operator="lessThan">
      <formula>0</formula>
    </cfRule>
  </conditionalFormatting>
  <conditionalFormatting sqref="J1140">
    <cfRule type="expression" dxfId="4777" priority="8202">
      <formula>$I1140=0</formula>
    </cfRule>
  </conditionalFormatting>
  <conditionalFormatting sqref="N1140:P1140">
    <cfRule type="expression" dxfId="4776" priority="8196">
      <formula>$I1140=0</formula>
    </cfRule>
  </conditionalFormatting>
  <conditionalFormatting sqref="O1140:P1140">
    <cfRule type="cellIs" dxfId="4775" priority="8194" operator="lessThan">
      <formula>0</formula>
    </cfRule>
    <cfRule type="cellIs" dxfId="4774" priority="8195" operator="lessThan">
      <formula>0</formula>
    </cfRule>
  </conditionalFormatting>
  <conditionalFormatting sqref="R1140:T1140">
    <cfRule type="expression" dxfId="4773" priority="8193">
      <formula>$I1140=0</formula>
    </cfRule>
  </conditionalFormatting>
  <conditionalFormatting sqref="S1140:T1140">
    <cfRule type="cellIs" dxfId="4772" priority="8191" operator="lessThan">
      <formula>0</formula>
    </cfRule>
    <cfRule type="cellIs" dxfId="4771" priority="8192" operator="lessThan">
      <formula>0</formula>
    </cfRule>
  </conditionalFormatting>
  <conditionalFormatting sqref="C1142:E1142">
    <cfRule type="expression" dxfId="4770" priority="8187">
      <formula>$I1142=0</formula>
    </cfRule>
  </conditionalFormatting>
  <conditionalFormatting sqref="D1142:E1142">
    <cfRule type="cellIs" dxfId="4769" priority="8185" operator="lessThan">
      <formula>0</formula>
    </cfRule>
    <cfRule type="cellIs" dxfId="4768" priority="8186" operator="lessThan">
      <formula>0</formula>
    </cfRule>
  </conditionalFormatting>
  <conditionalFormatting sqref="G1142:H1142">
    <cfRule type="cellIs" dxfId="4767" priority="8182" operator="lessThan">
      <formula>0</formula>
    </cfRule>
    <cfRule type="cellIs" dxfId="4766" priority="8183" operator="lessThan">
      <formula>0</formula>
    </cfRule>
  </conditionalFormatting>
  <conditionalFormatting sqref="J1142">
    <cfRule type="expression" dxfId="4765" priority="8181">
      <formula>$I1142=0</formula>
    </cfRule>
  </conditionalFormatting>
  <conditionalFormatting sqref="N1142:P1142">
    <cfRule type="expression" dxfId="4764" priority="8175">
      <formula>$I1142=0</formula>
    </cfRule>
  </conditionalFormatting>
  <conditionalFormatting sqref="O1142:P1142">
    <cfRule type="cellIs" dxfId="4763" priority="8173" operator="lessThan">
      <formula>0</formula>
    </cfRule>
    <cfRule type="cellIs" dxfId="4762" priority="8174" operator="lessThan">
      <formula>0</formula>
    </cfRule>
  </conditionalFormatting>
  <conditionalFormatting sqref="R1142:T1142">
    <cfRule type="expression" dxfId="4761" priority="8172">
      <formula>$I1142=0</formula>
    </cfRule>
  </conditionalFormatting>
  <conditionalFormatting sqref="S1142:T1142">
    <cfRule type="cellIs" dxfId="4760" priority="8170" operator="lessThan">
      <formula>0</formula>
    </cfRule>
    <cfRule type="cellIs" dxfId="4759" priority="8171" operator="lessThan">
      <formula>0</formula>
    </cfRule>
  </conditionalFormatting>
  <conditionalFormatting sqref="C1144:E1144">
    <cfRule type="expression" dxfId="4758" priority="8166">
      <formula>$I1144=0</formula>
    </cfRule>
  </conditionalFormatting>
  <conditionalFormatting sqref="D1144:E1144">
    <cfRule type="cellIs" dxfId="4757" priority="8164" operator="lessThan">
      <formula>0</formula>
    </cfRule>
    <cfRule type="cellIs" dxfId="4756" priority="8165" operator="lessThan">
      <formula>0</formula>
    </cfRule>
  </conditionalFormatting>
  <conditionalFormatting sqref="G1144:H1144">
    <cfRule type="cellIs" dxfId="4755" priority="8161" operator="lessThan">
      <formula>0</formula>
    </cfRule>
    <cfRule type="cellIs" dxfId="4754" priority="8162" operator="lessThan">
      <formula>0</formula>
    </cfRule>
  </conditionalFormatting>
  <conditionalFormatting sqref="J1144">
    <cfRule type="expression" dxfId="4753" priority="8160">
      <formula>$I1144=0</formula>
    </cfRule>
  </conditionalFormatting>
  <conditionalFormatting sqref="N1144:P1144">
    <cfRule type="expression" dxfId="4752" priority="8154">
      <formula>$I1144=0</formula>
    </cfRule>
  </conditionalFormatting>
  <conditionalFormatting sqref="O1144:P1144">
    <cfRule type="cellIs" dxfId="4751" priority="8152" operator="lessThan">
      <formula>0</formula>
    </cfRule>
    <cfRule type="cellIs" dxfId="4750" priority="8153" operator="lessThan">
      <formula>0</formula>
    </cfRule>
  </conditionalFormatting>
  <conditionalFormatting sqref="R1144:T1144">
    <cfRule type="expression" dxfId="4749" priority="8151">
      <formula>$I1144=0</formula>
    </cfRule>
  </conditionalFormatting>
  <conditionalFormatting sqref="S1144:T1144">
    <cfRule type="cellIs" dxfId="4748" priority="8149" operator="lessThan">
      <formula>0</formula>
    </cfRule>
    <cfRule type="cellIs" dxfId="4747" priority="8150" operator="lessThan">
      <formula>0</formula>
    </cfRule>
  </conditionalFormatting>
  <conditionalFormatting sqref="C1146:E1146">
    <cfRule type="expression" dxfId="4746" priority="8145">
      <formula>$I1146=0</formula>
    </cfRule>
  </conditionalFormatting>
  <conditionalFormatting sqref="D1146:E1146">
    <cfRule type="cellIs" dxfId="4745" priority="8143" operator="lessThan">
      <formula>0</formula>
    </cfRule>
    <cfRule type="cellIs" dxfId="4744" priority="8144" operator="lessThan">
      <formula>0</formula>
    </cfRule>
  </conditionalFormatting>
  <conditionalFormatting sqref="G1146:H1146">
    <cfRule type="cellIs" dxfId="4743" priority="8140" operator="lessThan">
      <formula>0</formula>
    </cfRule>
    <cfRule type="cellIs" dxfId="4742" priority="8141" operator="lessThan">
      <formula>0</formula>
    </cfRule>
  </conditionalFormatting>
  <conditionalFormatting sqref="J1146">
    <cfRule type="expression" dxfId="4741" priority="8139">
      <formula>$I1146=0</formula>
    </cfRule>
  </conditionalFormatting>
  <conditionalFormatting sqref="N1146:P1146">
    <cfRule type="expression" dxfId="4740" priority="8133">
      <formula>$I1146=0</formula>
    </cfRule>
  </conditionalFormatting>
  <conditionalFormatting sqref="O1146:P1146">
    <cfRule type="cellIs" dxfId="4739" priority="8131" operator="lessThan">
      <formula>0</formula>
    </cfRule>
    <cfRule type="cellIs" dxfId="4738" priority="8132" operator="lessThan">
      <formula>0</formula>
    </cfRule>
  </conditionalFormatting>
  <conditionalFormatting sqref="R1146:T1146">
    <cfRule type="expression" dxfId="4737" priority="8130">
      <formula>$I1146=0</formula>
    </cfRule>
  </conditionalFormatting>
  <conditionalFormatting sqref="S1146:T1146">
    <cfRule type="cellIs" dxfId="4736" priority="8128" operator="lessThan">
      <formula>0</formula>
    </cfRule>
    <cfRule type="cellIs" dxfId="4735" priority="8129" operator="lessThan">
      <formula>0</formula>
    </cfRule>
  </conditionalFormatting>
  <conditionalFormatting sqref="C1148:E1148">
    <cfRule type="expression" dxfId="4734" priority="8124">
      <formula>$I1148=0</formula>
    </cfRule>
  </conditionalFormatting>
  <conditionalFormatting sqref="D1148:E1148">
    <cfRule type="cellIs" dxfId="4733" priority="8122" operator="lessThan">
      <formula>0</formula>
    </cfRule>
    <cfRule type="cellIs" dxfId="4732" priority="8123" operator="lessThan">
      <formula>0</formula>
    </cfRule>
  </conditionalFormatting>
  <conditionalFormatting sqref="G1148:H1148">
    <cfRule type="cellIs" dxfId="4731" priority="8119" operator="lessThan">
      <formula>0</formula>
    </cfRule>
    <cfRule type="cellIs" dxfId="4730" priority="8120" operator="lessThan">
      <formula>0</formula>
    </cfRule>
  </conditionalFormatting>
  <conditionalFormatting sqref="J1148">
    <cfRule type="expression" dxfId="4729" priority="8118">
      <formula>$I1148=0</formula>
    </cfRule>
  </conditionalFormatting>
  <conditionalFormatting sqref="N1148:P1148">
    <cfRule type="expression" dxfId="4728" priority="8112">
      <formula>$I1148=0</formula>
    </cfRule>
  </conditionalFormatting>
  <conditionalFormatting sqref="O1148:P1148">
    <cfRule type="cellIs" dxfId="4727" priority="8110" operator="lessThan">
      <formula>0</formula>
    </cfRule>
    <cfRule type="cellIs" dxfId="4726" priority="8111" operator="lessThan">
      <formula>0</formula>
    </cfRule>
  </conditionalFormatting>
  <conditionalFormatting sqref="R1148:T1148">
    <cfRule type="expression" dxfId="4725" priority="8109">
      <formula>$I1148=0</formula>
    </cfRule>
  </conditionalFormatting>
  <conditionalFormatting sqref="S1148:T1148">
    <cfRule type="cellIs" dxfId="4724" priority="8107" operator="lessThan">
      <formula>0</formula>
    </cfRule>
    <cfRule type="cellIs" dxfId="4723" priority="8108" operator="lessThan">
      <formula>0</formula>
    </cfRule>
  </conditionalFormatting>
  <conditionalFormatting sqref="C1150:E1150">
    <cfRule type="expression" dxfId="4722" priority="8103">
      <formula>$I1150=0</formula>
    </cfRule>
  </conditionalFormatting>
  <conditionalFormatting sqref="D1150:E1150">
    <cfRule type="cellIs" dxfId="4721" priority="8101" operator="lessThan">
      <formula>0</formula>
    </cfRule>
    <cfRule type="cellIs" dxfId="4720" priority="8102" operator="lessThan">
      <formula>0</formula>
    </cfRule>
  </conditionalFormatting>
  <conditionalFormatting sqref="G1150:H1150">
    <cfRule type="cellIs" dxfId="4719" priority="8098" operator="lessThan">
      <formula>0</formula>
    </cfRule>
    <cfRule type="cellIs" dxfId="4718" priority="8099" operator="lessThan">
      <formula>0</formula>
    </cfRule>
  </conditionalFormatting>
  <conditionalFormatting sqref="J1150">
    <cfRule type="expression" dxfId="4717" priority="8097">
      <formula>$I1150=0</formula>
    </cfRule>
  </conditionalFormatting>
  <conditionalFormatting sqref="N1150:P1150">
    <cfRule type="expression" dxfId="4716" priority="8091">
      <formula>$I1150=0</formula>
    </cfRule>
  </conditionalFormatting>
  <conditionalFormatting sqref="O1150:P1150">
    <cfRule type="cellIs" dxfId="4715" priority="8089" operator="lessThan">
      <formula>0</formula>
    </cfRule>
    <cfRule type="cellIs" dxfId="4714" priority="8090" operator="lessThan">
      <formula>0</formula>
    </cfRule>
  </conditionalFormatting>
  <conditionalFormatting sqref="R1150:T1150">
    <cfRule type="expression" dxfId="4713" priority="8088">
      <formula>$I1150=0</formula>
    </cfRule>
  </conditionalFormatting>
  <conditionalFormatting sqref="S1150:T1150">
    <cfRule type="cellIs" dxfId="4712" priority="8086" operator="lessThan">
      <formula>0</formula>
    </cfRule>
    <cfRule type="cellIs" dxfId="4711" priority="8087" operator="lessThan">
      <formula>0</formula>
    </cfRule>
  </conditionalFormatting>
  <conditionalFormatting sqref="C1152:E1152">
    <cfRule type="expression" dxfId="4710" priority="8082">
      <formula>$I1152=0</formula>
    </cfRule>
  </conditionalFormatting>
  <conditionalFormatting sqref="D1152:E1152">
    <cfRule type="cellIs" dxfId="4709" priority="8080" operator="lessThan">
      <formula>0</formula>
    </cfRule>
    <cfRule type="cellIs" dxfId="4708" priority="8081" operator="lessThan">
      <formula>0</formula>
    </cfRule>
  </conditionalFormatting>
  <conditionalFormatting sqref="G1152:H1152">
    <cfRule type="cellIs" dxfId="4707" priority="8077" operator="lessThan">
      <formula>0</formula>
    </cfRule>
    <cfRule type="cellIs" dxfId="4706" priority="8078" operator="lessThan">
      <formula>0</formula>
    </cfRule>
  </conditionalFormatting>
  <conditionalFormatting sqref="J1152">
    <cfRule type="expression" dxfId="4705" priority="8076">
      <formula>$I1152=0</formula>
    </cfRule>
  </conditionalFormatting>
  <conditionalFormatting sqref="N1152:P1152">
    <cfRule type="expression" dxfId="4704" priority="8070">
      <formula>$I1152=0</formula>
    </cfRule>
  </conditionalFormatting>
  <conditionalFormatting sqref="O1152:P1152">
    <cfRule type="cellIs" dxfId="4703" priority="8068" operator="lessThan">
      <formula>0</formula>
    </cfRule>
    <cfRule type="cellIs" dxfId="4702" priority="8069" operator="lessThan">
      <formula>0</formula>
    </cfRule>
  </conditionalFormatting>
  <conditionalFormatting sqref="R1152:T1152">
    <cfRule type="expression" dxfId="4701" priority="8067">
      <formula>$I1152=0</formula>
    </cfRule>
  </conditionalFormatting>
  <conditionalFormatting sqref="S1152:T1152">
    <cfRule type="cellIs" dxfId="4700" priority="8065" operator="lessThan">
      <formula>0</formula>
    </cfRule>
    <cfRule type="cellIs" dxfId="4699" priority="8066" operator="lessThan">
      <formula>0</formula>
    </cfRule>
  </conditionalFormatting>
  <conditionalFormatting sqref="C1154:E1154">
    <cfRule type="expression" dxfId="4698" priority="8061">
      <formula>$I1154=0</formula>
    </cfRule>
  </conditionalFormatting>
  <conditionalFormatting sqref="D1154:E1154">
    <cfRule type="cellIs" dxfId="4697" priority="8059" operator="lessThan">
      <formula>0</formula>
    </cfRule>
    <cfRule type="cellIs" dxfId="4696" priority="8060" operator="lessThan">
      <formula>0</formula>
    </cfRule>
  </conditionalFormatting>
  <conditionalFormatting sqref="G1154:H1154">
    <cfRule type="cellIs" dxfId="4695" priority="8056" operator="lessThan">
      <formula>0</formula>
    </cfRule>
    <cfRule type="cellIs" dxfId="4694" priority="8057" operator="lessThan">
      <formula>0</formula>
    </cfRule>
  </conditionalFormatting>
  <conditionalFormatting sqref="J1154">
    <cfRule type="expression" dxfId="4693" priority="8055">
      <formula>$I1154=0</formula>
    </cfRule>
  </conditionalFormatting>
  <conditionalFormatting sqref="N1154:P1154">
    <cfRule type="expression" dxfId="4692" priority="8049">
      <formula>$I1154=0</formula>
    </cfRule>
  </conditionalFormatting>
  <conditionalFormatting sqref="O1154:P1154">
    <cfRule type="cellIs" dxfId="4691" priority="8047" operator="lessThan">
      <formula>0</formula>
    </cfRule>
    <cfRule type="cellIs" dxfId="4690" priority="8048" operator="lessThan">
      <formula>0</formula>
    </cfRule>
  </conditionalFormatting>
  <conditionalFormatting sqref="R1154:T1154">
    <cfRule type="expression" dxfId="4689" priority="8046">
      <formula>$I1154=0</formula>
    </cfRule>
  </conditionalFormatting>
  <conditionalFormatting sqref="S1154:T1154">
    <cfRule type="cellIs" dxfId="4688" priority="8044" operator="lessThan">
      <formula>0</formula>
    </cfRule>
    <cfRule type="cellIs" dxfId="4687" priority="8045" operator="lessThan">
      <formula>0</formula>
    </cfRule>
  </conditionalFormatting>
  <conditionalFormatting sqref="C1156:E1156">
    <cfRule type="expression" dxfId="4686" priority="8040">
      <formula>$I1156=0</formula>
    </cfRule>
  </conditionalFormatting>
  <conditionalFormatting sqref="D1156:E1156">
    <cfRule type="cellIs" dxfId="4685" priority="8038" operator="lessThan">
      <formula>0</formula>
    </cfRule>
    <cfRule type="cellIs" dxfId="4684" priority="8039" operator="lessThan">
      <formula>0</formula>
    </cfRule>
  </conditionalFormatting>
  <conditionalFormatting sqref="G1156:H1156">
    <cfRule type="cellIs" dxfId="4683" priority="8035" operator="lessThan">
      <formula>0</formula>
    </cfRule>
    <cfRule type="cellIs" dxfId="4682" priority="8036" operator="lessThan">
      <formula>0</formula>
    </cfRule>
  </conditionalFormatting>
  <conditionalFormatting sqref="J1156">
    <cfRule type="expression" dxfId="4681" priority="8034">
      <formula>$I1156=0</formula>
    </cfRule>
  </conditionalFormatting>
  <conditionalFormatting sqref="N1156:P1156">
    <cfRule type="expression" dxfId="4680" priority="8028">
      <formula>$I1156=0</formula>
    </cfRule>
  </conditionalFormatting>
  <conditionalFormatting sqref="O1156:P1156">
    <cfRule type="cellIs" dxfId="4679" priority="8026" operator="lessThan">
      <formula>0</formula>
    </cfRule>
    <cfRule type="cellIs" dxfId="4678" priority="8027" operator="lessThan">
      <formula>0</formula>
    </cfRule>
  </conditionalFormatting>
  <conditionalFormatting sqref="R1156:T1156">
    <cfRule type="expression" dxfId="4677" priority="8025">
      <formula>$I1156=0</formula>
    </cfRule>
  </conditionalFormatting>
  <conditionalFormatting sqref="S1156:T1156">
    <cfRule type="cellIs" dxfId="4676" priority="8023" operator="lessThan">
      <formula>0</formula>
    </cfRule>
    <cfRule type="cellIs" dxfId="4675" priority="8024" operator="lessThan">
      <formula>0</formula>
    </cfRule>
  </conditionalFormatting>
  <conditionalFormatting sqref="C1158:E1158">
    <cfRule type="expression" dxfId="4674" priority="8019">
      <formula>$I1158=0</formula>
    </cfRule>
  </conditionalFormatting>
  <conditionalFormatting sqref="D1158:E1158">
    <cfRule type="cellIs" dxfId="4673" priority="8017" operator="lessThan">
      <formula>0</formula>
    </cfRule>
    <cfRule type="cellIs" dxfId="4672" priority="8018" operator="lessThan">
      <formula>0</formula>
    </cfRule>
  </conditionalFormatting>
  <conditionalFormatting sqref="G1158:H1158">
    <cfRule type="cellIs" dxfId="4671" priority="8014" operator="lessThan">
      <formula>0</formula>
    </cfRule>
    <cfRule type="cellIs" dxfId="4670" priority="8015" operator="lessThan">
      <formula>0</formula>
    </cfRule>
  </conditionalFormatting>
  <conditionalFormatting sqref="J1158">
    <cfRule type="expression" dxfId="4669" priority="8013">
      <formula>$I1158=0</formula>
    </cfRule>
  </conditionalFormatting>
  <conditionalFormatting sqref="N1158:P1158">
    <cfRule type="expression" dxfId="4668" priority="8007">
      <formula>$I1158=0</formula>
    </cfRule>
  </conditionalFormatting>
  <conditionalFormatting sqref="O1158:P1158">
    <cfRule type="cellIs" dxfId="4667" priority="8005" operator="lessThan">
      <formula>0</formula>
    </cfRule>
    <cfRule type="cellIs" dxfId="4666" priority="8006" operator="lessThan">
      <formula>0</formula>
    </cfRule>
  </conditionalFormatting>
  <conditionalFormatting sqref="R1158:T1158">
    <cfRule type="expression" dxfId="4665" priority="8004">
      <formula>$I1158=0</formula>
    </cfRule>
  </conditionalFormatting>
  <conditionalFormatting sqref="S1158:T1158">
    <cfRule type="cellIs" dxfId="4664" priority="8002" operator="lessThan">
      <formula>0</formula>
    </cfRule>
    <cfRule type="cellIs" dxfId="4663" priority="8003" operator="lessThan">
      <formula>0</formula>
    </cfRule>
  </conditionalFormatting>
  <conditionalFormatting sqref="C1160:E1160">
    <cfRule type="expression" dxfId="4662" priority="7998">
      <formula>$I1160=0</formula>
    </cfRule>
  </conditionalFormatting>
  <conditionalFormatting sqref="D1160:E1160">
    <cfRule type="cellIs" dxfId="4661" priority="7996" operator="lessThan">
      <formula>0</formula>
    </cfRule>
    <cfRule type="cellIs" dxfId="4660" priority="7997" operator="lessThan">
      <formula>0</formula>
    </cfRule>
  </conditionalFormatting>
  <conditionalFormatting sqref="G1160:H1160">
    <cfRule type="cellIs" dxfId="4659" priority="7993" operator="lessThan">
      <formula>0</formula>
    </cfRule>
    <cfRule type="cellIs" dxfId="4658" priority="7994" operator="lessThan">
      <formula>0</formula>
    </cfRule>
  </conditionalFormatting>
  <conditionalFormatting sqref="J1160">
    <cfRule type="expression" dxfId="4657" priority="7992">
      <formula>$I1160=0</formula>
    </cfRule>
  </conditionalFormatting>
  <conditionalFormatting sqref="N1160:P1160">
    <cfRule type="expression" dxfId="4656" priority="7986">
      <formula>$I1160=0</formula>
    </cfRule>
  </conditionalFormatting>
  <conditionalFormatting sqref="O1160:P1160">
    <cfRule type="cellIs" dxfId="4655" priority="7984" operator="lessThan">
      <formula>0</formula>
    </cfRule>
    <cfRule type="cellIs" dxfId="4654" priority="7985" operator="lessThan">
      <formula>0</formula>
    </cfRule>
  </conditionalFormatting>
  <conditionalFormatting sqref="R1160:T1160">
    <cfRule type="expression" dxfId="4653" priority="7983">
      <formula>$I1160=0</formula>
    </cfRule>
  </conditionalFormatting>
  <conditionalFormatting sqref="S1160:T1160">
    <cfRule type="cellIs" dxfId="4652" priority="7981" operator="lessThan">
      <formula>0</formula>
    </cfRule>
    <cfRule type="cellIs" dxfId="4651" priority="7982" operator="lessThan">
      <formula>0</formula>
    </cfRule>
  </conditionalFormatting>
  <conditionalFormatting sqref="C1162:E1162">
    <cfRule type="expression" dxfId="4650" priority="7977">
      <formula>$I1162=0</formula>
    </cfRule>
  </conditionalFormatting>
  <conditionalFormatting sqref="D1162:E1162">
    <cfRule type="cellIs" dxfId="4649" priority="7975" operator="lessThan">
      <formula>0</formula>
    </cfRule>
    <cfRule type="cellIs" dxfId="4648" priority="7976" operator="lessThan">
      <formula>0</formula>
    </cfRule>
  </conditionalFormatting>
  <conditionalFormatting sqref="G1162:H1162">
    <cfRule type="cellIs" dxfId="4647" priority="7972" operator="lessThan">
      <formula>0</formula>
    </cfRule>
    <cfRule type="cellIs" dxfId="4646" priority="7973" operator="lessThan">
      <formula>0</formula>
    </cfRule>
  </conditionalFormatting>
  <conditionalFormatting sqref="J1162">
    <cfRule type="expression" dxfId="4645" priority="7971">
      <formula>$I1162=0</formula>
    </cfRule>
  </conditionalFormatting>
  <conditionalFormatting sqref="N1162:P1162">
    <cfRule type="expression" dxfId="4644" priority="7965">
      <formula>$I1162=0</formula>
    </cfRule>
  </conditionalFormatting>
  <conditionalFormatting sqref="O1162:P1162">
    <cfRule type="cellIs" dxfId="4643" priority="7963" operator="lessThan">
      <formula>0</formula>
    </cfRule>
    <cfRule type="cellIs" dxfId="4642" priority="7964" operator="lessThan">
      <formula>0</formula>
    </cfRule>
  </conditionalFormatting>
  <conditionalFormatting sqref="R1162:T1162">
    <cfRule type="expression" dxfId="4641" priority="7962">
      <formula>$I1162=0</formula>
    </cfRule>
  </conditionalFormatting>
  <conditionalFormatting sqref="S1162:T1162">
    <cfRule type="cellIs" dxfId="4640" priority="7960" operator="lessThan">
      <formula>0</formula>
    </cfRule>
    <cfRule type="cellIs" dxfId="4639" priority="7961" operator="lessThan">
      <formula>0</formula>
    </cfRule>
  </conditionalFormatting>
  <conditionalFormatting sqref="C1164:E1164">
    <cfRule type="expression" dxfId="4638" priority="7956">
      <formula>$I1164=0</formula>
    </cfRule>
  </conditionalFormatting>
  <conditionalFormatting sqref="D1164:E1164">
    <cfRule type="cellIs" dxfId="4637" priority="7954" operator="lessThan">
      <formula>0</formula>
    </cfRule>
    <cfRule type="cellIs" dxfId="4636" priority="7955" operator="lessThan">
      <formula>0</formula>
    </cfRule>
  </conditionalFormatting>
  <conditionalFormatting sqref="G1164:H1164">
    <cfRule type="cellIs" dxfId="4635" priority="7951" operator="lessThan">
      <formula>0</formula>
    </cfRule>
    <cfRule type="cellIs" dxfId="4634" priority="7952" operator="lessThan">
      <formula>0</formula>
    </cfRule>
  </conditionalFormatting>
  <conditionalFormatting sqref="J1164">
    <cfRule type="expression" dxfId="4633" priority="7950">
      <formula>$I1164=0</formula>
    </cfRule>
  </conditionalFormatting>
  <conditionalFormatting sqref="N1164:P1164">
    <cfRule type="expression" dxfId="4632" priority="7944">
      <formula>$I1164=0</formula>
    </cfRule>
  </conditionalFormatting>
  <conditionalFormatting sqref="O1164:P1164">
    <cfRule type="cellIs" dxfId="4631" priority="7942" operator="lessThan">
      <formula>0</formula>
    </cfRule>
    <cfRule type="cellIs" dxfId="4630" priority="7943" operator="lessThan">
      <formula>0</formula>
    </cfRule>
  </conditionalFormatting>
  <conditionalFormatting sqref="R1164:T1164">
    <cfRule type="expression" dxfId="4629" priority="7941">
      <formula>$I1164=0</formula>
    </cfRule>
  </conditionalFormatting>
  <conditionalFormatting sqref="S1164:T1164">
    <cfRule type="cellIs" dxfId="4628" priority="7939" operator="lessThan">
      <formula>0</formula>
    </cfRule>
    <cfRule type="cellIs" dxfId="4627" priority="7940" operator="lessThan">
      <formula>0</formula>
    </cfRule>
  </conditionalFormatting>
  <conditionalFormatting sqref="C1166:E1166">
    <cfRule type="expression" dxfId="4626" priority="7935">
      <formula>$I1166=0</formula>
    </cfRule>
  </conditionalFormatting>
  <conditionalFormatting sqref="D1166:E1166">
    <cfRule type="cellIs" dxfId="4625" priority="7933" operator="lessThan">
      <formula>0</formula>
    </cfRule>
    <cfRule type="cellIs" dxfId="4624" priority="7934" operator="lessThan">
      <formula>0</formula>
    </cfRule>
  </conditionalFormatting>
  <conditionalFormatting sqref="G1166:H1166">
    <cfRule type="cellIs" dxfId="4623" priority="7930" operator="lessThan">
      <formula>0</formula>
    </cfRule>
    <cfRule type="cellIs" dxfId="4622" priority="7931" operator="lessThan">
      <formula>0</formula>
    </cfRule>
  </conditionalFormatting>
  <conditionalFormatting sqref="J1166">
    <cfRule type="expression" dxfId="4621" priority="7929">
      <formula>$I1166=0</formula>
    </cfRule>
  </conditionalFormatting>
  <conditionalFormatting sqref="N1166:P1166">
    <cfRule type="expression" dxfId="4620" priority="7923">
      <formula>$I1166=0</formula>
    </cfRule>
  </conditionalFormatting>
  <conditionalFormatting sqref="O1166:P1166">
    <cfRule type="cellIs" dxfId="4619" priority="7921" operator="lessThan">
      <formula>0</formula>
    </cfRule>
    <cfRule type="cellIs" dxfId="4618" priority="7922" operator="lessThan">
      <formula>0</formula>
    </cfRule>
  </conditionalFormatting>
  <conditionalFormatting sqref="R1166:T1166">
    <cfRule type="expression" dxfId="4617" priority="7920">
      <formula>$I1166=0</formula>
    </cfRule>
  </conditionalFormatting>
  <conditionalFormatting sqref="S1166:T1166">
    <cfRule type="cellIs" dxfId="4616" priority="7918" operator="lessThan">
      <formula>0</formula>
    </cfRule>
    <cfRule type="cellIs" dxfId="4615" priority="7919" operator="lessThan">
      <formula>0</formula>
    </cfRule>
  </conditionalFormatting>
  <conditionalFormatting sqref="C1168:E1168">
    <cfRule type="expression" dxfId="4614" priority="7914">
      <formula>$I1168=0</formula>
    </cfRule>
  </conditionalFormatting>
  <conditionalFormatting sqref="D1168:E1168">
    <cfRule type="cellIs" dxfId="4613" priority="7912" operator="lessThan">
      <formula>0</formula>
    </cfRule>
    <cfRule type="cellIs" dxfId="4612" priority="7913" operator="lessThan">
      <formula>0</formula>
    </cfRule>
  </conditionalFormatting>
  <conditionalFormatting sqref="G1168:H1168">
    <cfRule type="cellIs" dxfId="4611" priority="7909" operator="lessThan">
      <formula>0</formula>
    </cfRule>
    <cfRule type="cellIs" dxfId="4610" priority="7910" operator="lessThan">
      <formula>0</formula>
    </cfRule>
  </conditionalFormatting>
  <conditionalFormatting sqref="J1168">
    <cfRule type="expression" dxfId="4609" priority="7908">
      <formula>$I1168=0</formula>
    </cfRule>
  </conditionalFormatting>
  <conditionalFormatting sqref="N1168:P1168">
    <cfRule type="expression" dxfId="4608" priority="7902">
      <formula>$I1168=0</formula>
    </cfRule>
  </conditionalFormatting>
  <conditionalFormatting sqref="O1168:P1168">
    <cfRule type="cellIs" dxfId="4607" priority="7900" operator="lessThan">
      <formula>0</formula>
    </cfRule>
    <cfRule type="cellIs" dxfId="4606" priority="7901" operator="lessThan">
      <formula>0</formula>
    </cfRule>
  </conditionalFormatting>
  <conditionalFormatting sqref="R1168:T1168">
    <cfRule type="expression" dxfId="4605" priority="7899">
      <formula>$I1168=0</formula>
    </cfRule>
  </conditionalFormatting>
  <conditionalFormatting sqref="S1168:T1168">
    <cfRule type="cellIs" dxfId="4604" priority="7897" operator="lessThan">
      <formula>0</formula>
    </cfRule>
    <cfRule type="cellIs" dxfId="4603" priority="7898" operator="lessThan">
      <formula>0</formula>
    </cfRule>
  </conditionalFormatting>
  <conditionalFormatting sqref="C1170:E1170">
    <cfRule type="expression" dxfId="4602" priority="7893">
      <formula>$I1170=0</formula>
    </cfRule>
  </conditionalFormatting>
  <conditionalFormatting sqref="D1170:E1170">
    <cfRule type="cellIs" dxfId="4601" priority="7891" operator="lessThan">
      <formula>0</formula>
    </cfRule>
    <cfRule type="cellIs" dxfId="4600" priority="7892" operator="lessThan">
      <formula>0</formula>
    </cfRule>
  </conditionalFormatting>
  <conditionalFormatting sqref="G1170:H1170">
    <cfRule type="cellIs" dxfId="4599" priority="7888" operator="lessThan">
      <formula>0</formula>
    </cfRule>
    <cfRule type="cellIs" dxfId="4598" priority="7889" operator="lessThan">
      <formula>0</formula>
    </cfRule>
  </conditionalFormatting>
  <conditionalFormatting sqref="J1170">
    <cfRule type="expression" dxfId="4597" priority="7887">
      <formula>$I1170=0</formula>
    </cfRule>
  </conditionalFormatting>
  <conditionalFormatting sqref="N1170:P1170">
    <cfRule type="expression" dxfId="4596" priority="7881">
      <formula>$I1170=0</formula>
    </cfRule>
  </conditionalFormatting>
  <conditionalFormatting sqref="O1170:P1170">
    <cfRule type="cellIs" dxfId="4595" priority="7879" operator="lessThan">
      <formula>0</formula>
    </cfRule>
    <cfRule type="cellIs" dxfId="4594" priority="7880" operator="lessThan">
      <formula>0</formula>
    </cfRule>
  </conditionalFormatting>
  <conditionalFormatting sqref="R1170:T1170">
    <cfRule type="expression" dxfId="4593" priority="7878">
      <formula>$I1170=0</formula>
    </cfRule>
  </conditionalFormatting>
  <conditionalFormatting sqref="S1170:T1170">
    <cfRule type="cellIs" dxfId="4592" priority="7876" operator="lessThan">
      <formula>0</formula>
    </cfRule>
    <cfRule type="cellIs" dxfId="4591" priority="7877" operator="lessThan">
      <formula>0</formula>
    </cfRule>
  </conditionalFormatting>
  <conditionalFormatting sqref="C1172:E1172">
    <cfRule type="expression" dxfId="4590" priority="7872">
      <formula>$I1172=0</formula>
    </cfRule>
  </conditionalFormatting>
  <conditionalFormatting sqref="D1172:E1172">
    <cfRule type="cellIs" dxfId="4589" priority="7870" operator="lessThan">
      <formula>0</formula>
    </cfRule>
    <cfRule type="cellIs" dxfId="4588" priority="7871" operator="lessThan">
      <formula>0</formula>
    </cfRule>
  </conditionalFormatting>
  <conditionalFormatting sqref="G1172:H1172">
    <cfRule type="cellIs" dxfId="4587" priority="7867" operator="lessThan">
      <formula>0</formula>
    </cfRule>
    <cfRule type="cellIs" dxfId="4586" priority="7868" operator="lessThan">
      <formula>0</formula>
    </cfRule>
  </conditionalFormatting>
  <conditionalFormatting sqref="J1172">
    <cfRule type="expression" dxfId="4585" priority="7866">
      <formula>$I1172=0</formula>
    </cfRule>
  </conditionalFormatting>
  <conditionalFormatting sqref="N1172:P1172">
    <cfRule type="expression" dxfId="4584" priority="7860">
      <formula>$I1172=0</formula>
    </cfRule>
  </conditionalFormatting>
  <conditionalFormatting sqref="O1172:P1172">
    <cfRule type="cellIs" dxfId="4583" priority="7858" operator="lessThan">
      <formula>0</formula>
    </cfRule>
    <cfRule type="cellIs" dxfId="4582" priority="7859" operator="lessThan">
      <formula>0</formula>
    </cfRule>
  </conditionalFormatting>
  <conditionalFormatting sqref="R1172:T1172">
    <cfRule type="expression" dxfId="4581" priority="7857">
      <formula>$I1172=0</formula>
    </cfRule>
  </conditionalFormatting>
  <conditionalFormatting sqref="S1172:T1172">
    <cfRule type="cellIs" dxfId="4580" priority="7855" operator="lessThan">
      <formula>0</formula>
    </cfRule>
    <cfRule type="cellIs" dxfId="4579" priority="7856" operator="lessThan">
      <formula>0</formula>
    </cfRule>
  </conditionalFormatting>
  <conditionalFormatting sqref="C1174:E1174">
    <cfRule type="expression" dxfId="4578" priority="7851">
      <formula>$I1174=0</formula>
    </cfRule>
  </conditionalFormatting>
  <conditionalFormatting sqref="D1174:E1174">
    <cfRule type="cellIs" dxfId="4577" priority="7849" operator="lessThan">
      <formula>0</formula>
    </cfRule>
    <cfRule type="cellIs" dxfId="4576" priority="7850" operator="lessThan">
      <formula>0</formula>
    </cfRule>
  </conditionalFormatting>
  <conditionalFormatting sqref="G1174:H1174">
    <cfRule type="cellIs" dxfId="4575" priority="7846" operator="lessThan">
      <formula>0</formula>
    </cfRule>
    <cfRule type="cellIs" dxfId="4574" priority="7847" operator="lessThan">
      <formula>0</formula>
    </cfRule>
  </conditionalFormatting>
  <conditionalFormatting sqref="J1174">
    <cfRule type="expression" dxfId="4573" priority="7845">
      <formula>$I1174=0</formula>
    </cfRule>
  </conditionalFormatting>
  <conditionalFormatting sqref="N1174:P1174">
    <cfRule type="expression" dxfId="4572" priority="7839">
      <formula>$I1174=0</formula>
    </cfRule>
  </conditionalFormatting>
  <conditionalFormatting sqref="O1174:P1174">
    <cfRule type="cellIs" dxfId="4571" priority="7837" operator="lessThan">
      <formula>0</formula>
    </cfRule>
    <cfRule type="cellIs" dxfId="4570" priority="7838" operator="lessThan">
      <formula>0</formula>
    </cfRule>
  </conditionalFormatting>
  <conditionalFormatting sqref="R1174:T1174">
    <cfRule type="expression" dxfId="4569" priority="7836">
      <formula>$I1174=0</formula>
    </cfRule>
  </conditionalFormatting>
  <conditionalFormatting sqref="S1174:T1174">
    <cfRule type="cellIs" dxfId="4568" priority="7834" operator="lessThan">
      <formula>0</formula>
    </cfRule>
    <cfRule type="cellIs" dxfId="4567" priority="7835" operator="lessThan">
      <formula>0</formula>
    </cfRule>
  </conditionalFormatting>
  <conditionalFormatting sqref="C1176:E1176">
    <cfRule type="expression" dxfId="4566" priority="7830">
      <formula>$I1176=0</formula>
    </cfRule>
  </conditionalFormatting>
  <conditionalFormatting sqref="D1176:E1176">
    <cfRule type="cellIs" dxfId="4565" priority="7828" operator="lessThan">
      <formula>0</formula>
    </cfRule>
    <cfRule type="cellIs" dxfId="4564" priority="7829" operator="lessThan">
      <formula>0</formula>
    </cfRule>
  </conditionalFormatting>
  <conditionalFormatting sqref="G1176:H1176">
    <cfRule type="cellIs" dxfId="4563" priority="7825" operator="lessThan">
      <formula>0</formula>
    </cfRule>
    <cfRule type="cellIs" dxfId="4562" priority="7826" operator="lessThan">
      <formula>0</formula>
    </cfRule>
  </conditionalFormatting>
  <conditionalFormatting sqref="J1176">
    <cfRule type="expression" dxfId="4561" priority="7824">
      <formula>$I1176=0</formula>
    </cfRule>
  </conditionalFormatting>
  <conditionalFormatting sqref="N1176:P1176">
    <cfRule type="expression" dxfId="4560" priority="7818">
      <formula>$I1176=0</formula>
    </cfRule>
  </conditionalFormatting>
  <conditionalFormatting sqref="O1176:P1176">
    <cfRule type="cellIs" dxfId="4559" priority="7816" operator="lessThan">
      <formula>0</formula>
    </cfRule>
    <cfRule type="cellIs" dxfId="4558" priority="7817" operator="lessThan">
      <formula>0</formula>
    </cfRule>
  </conditionalFormatting>
  <conditionalFormatting sqref="R1176:T1176">
    <cfRule type="expression" dxfId="4557" priority="7815">
      <formula>$I1176=0</formula>
    </cfRule>
  </conditionalFormatting>
  <conditionalFormatting sqref="S1176:T1176">
    <cfRule type="cellIs" dxfId="4556" priority="7813" operator="lessThan">
      <formula>0</formula>
    </cfRule>
    <cfRule type="cellIs" dxfId="4555" priority="7814" operator="lessThan">
      <formula>0</formula>
    </cfRule>
  </conditionalFormatting>
  <conditionalFormatting sqref="C1178:E1178">
    <cfRule type="expression" dxfId="4554" priority="7809">
      <formula>$I1178=0</formula>
    </cfRule>
  </conditionalFormatting>
  <conditionalFormatting sqref="D1178:E1178">
    <cfRule type="cellIs" dxfId="4553" priority="7807" operator="lessThan">
      <formula>0</formula>
    </cfRule>
    <cfRule type="cellIs" dxfId="4552" priority="7808" operator="lessThan">
      <formula>0</formula>
    </cfRule>
  </conditionalFormatting>
  <conditionalFormatting sqref="G1178:H1178">
    <cfRule type="cellIs" dxfId="4551" priority="7804" operator="lessThan">
      <formula>0</formula>
    </cfRule>
    <cfRule type="cellIs" dxfId="4550" priority="7805" operator="lessThan">
      <formula>0</formula>
    </cfRule>
  </conditionalFormatting>
  <conditionalFormatting sqref="J1178">
    <cfRule type="expression" dxfId="4549" priority="7803">
      <formula>$I1178=0</formula>
    </cfRule>
  </conditionalFormatting>
  <conditionalFormatting sqref="N1178:P1178">
    <cfRule type="expression" dxfId="4548" priority="7797">
      <formula>$I1178=0</formula>
    </cfRule>
  </conditionalFormatting>
  <conditionalFormatting sqref="O1178:P1178">
    <cfRule type="cellIs" dxfId="4547" priority="7795" operator="lessThan">
      <formula>0</formula>
    </cfRule>
    <cfRule type="cellIs" dxfId="4546" priority="7796" operator="lessThan">
      <formula>0</formula>
    </cfRule>
  </conditionalFormatting>
  <conditionalFormatting sqref="R1178:T1178">
    <cfRule type="expression" dxfId="4545" priority="7794">
      <formula>$I1178=0</formula>
    </cfRule>
  </conditionalFormatting>
  <conditionalFormatting sqref="S1178:T1178">
    <cfRule type="cellIs" dxfId="4544" priority="7792" operator="lessThan">
      <formula>0</formula>
    </cfRule>
    <cfRule type="cellIs" dxfId="4543" priority="7793" operator="lessThan">
      <formula>0</formula>
    </cfRule>
  </conditionalFormatting>
  <conditionalFormatting sqref="C1180:E1180">
    <cfRule type="expression" dxfId="4542" priority="7788">
      <formula>$I1180=0</formula>
    </cfRule>
  </conditionalFormatting>
  <conditionalFormatting sqref="D1180:E1180">
    <cfRule type="cellIs" dxfId="4541" priority="7786" operator="lessThan">
      <formula>0</formula>
    </cfRule>
    <cfRule type="cellIs" dxfId="4540" priority="7787" operator="lessThan">
      <formula>0</formula>
    </cfRule>
  </conditionalFormatting>
  <conditionalFormatting sqref="G1180:H1180">
    <cfRule type="cellIs" dxfId="4539" priority="7783" operator="lessThan">
      <formula>0</formula>
    </cfRule>
    <cfRule type="cellIs" dxfId="4538" priority="7784" operator="lessThan">
      <formula>0</formula>
    </cfRule>
  </conditionalFormatting>
  <conditionalFormatting sqref="J1180">
    <cfRule type="expression" dxfId="4537" priority="7782">
      <formula>$I1180=0</formula>
    </cfRule>
  </conditionalFormatting>
  <conditionalFormatting sqref="N1180:P1180">
    <cfRule type="expression" dxfId="4536" priority="7776">
      <formula>$I1180=0</formula>
    </cfRule>
  </conditionalFormatting>
  <conditionalFormatting sqref="O1180:P1180">
    <cfRule type="cellIs" dxfId="4535" priority="7774" operator="lessThan">
      <formula>0</formula>
    </cfRule>
    <cfRule type="cellIs" dxfId="4534" priority="7775" operator="lessThan">
      <formula>0</formula>
    </cfRule>
  </conditionalFormatting>
  <conditionalFormatting sqref="R1180:T1180">
    <cfRule type="expression" dxfId="4533" priority="7773">
      <formula>$I1180=0</formula>
    </cfRule>
  </conditionalFormatting>
  <conditionalFormatting sqref="S1180:T1180">
    <cfRule type="cellIs" dxfId="4532" priority="7771" operator="lessThan">
      <formula>0</formula>
    </cfRule>
    <cfRule type="cellIs" dxfId="4531" priority="7772" operator="lessThan">
      <formula>0</formula>
    </cfRule>
  </conditionalFormatting>
  <conditionalFormatting sqref="C1182:E1182">
    <cfRule type="expression" dxfId="4530" priority="7767">
      <formula>$I1182=0</formula>
    </cfRule>
  </conditionalFormatting>
  <conditionalFormatting sqref="D1182:E1182">
    <cfRule type="cellIs" dxfId="4529" priority="7765" operator="lessThan">
      <formula>0</formula>
    </cfRule>
    <cfRule type="cellIs" dxfId="4528" priority="7766" operator="lessThan">
      <formula>0</formula>
    </cfRule>
  </conditionalFormatting>
  <conditionalFormatting sqref="G1182:H1182">
    <cfRule type="cellIs" dxfId="4527" priority="7762" operator="lessThan">
      <formula>0</formula>
    </cfRule>
    <cfRule type="cellIs" dxfId="4526" priority="7763" operator="lessThan">
      <formula>0</formula>
    </cfRule>
  </conditionalFormatting>
  <conditionalFormatting sqref="J1182">
    <cfRule type="expression" dxfId="4525" priority="7761">
      <formula>$I1182=0</formula>
    </cfRule>
  </conditionalFormatting>
  <conditionalFormatting sqref="N1182:P1182">
    <cfRule type="expression" dxfId="4524" priority="7755">
      <formula>$I1182=0</formula>
    </cfRule>
  </conditionalFormatting>
  <conditionalFormatting sqref="O1182:P1182">
    <cfRule type="cellIs" dxfId="4523" priority="7753" operator="lessThan">
      <formula>0</formula>
    </cfRule>
    <cfRule type="cellIs" dxfId="4522" priority="7754" operator="lessThan">
      <formula>0</formula>
    </cfRule>
  </conditionalFormatting>
  <conditionalFormatting sqref="R1182:T1182">
    <cfRule type="expression" dxfId="4521" priority="7752">
      <formula>$I1182=0</formula>
    </cfRule>
  </conditionalFormatting>
  <conditionalFormatting sqref="S1182:T1182">
    <cfRule type="cellIs" dxfId="4520" priority="7750" operator="lessThan">
      <formula>0</formula>
    </cfRule>
    <cfRule type="cellIs" dxfId="4519" priority="7751" operator="lessThan">
      <formula>0</formula>
    </cfRule>
  </conditionalFormatting>
  <conditionalFormatting sqref="C1184:E1184">
    <cfRule type="expression" dxfId="4518" priority="7746">
      <formula>$I1184=0</formula>
    </cfRule>
  </conditionalFormatting>
  <conditionalFormatting sqref="D1184:E1184">
    <cfRule type="cellIs" dxfId="4517" priority="7744" operator="lessThan">
      <formula>0</formula>
    </cfRule>
    <cfRule type="cellIs" dxfId="4516" priority="7745" operator="lessThan">
      <formula>0</formula>
    </cfRule>
  </conditionalFormatting>
  <conditionalFormatting sqref="G1184:H1184">
    <cfRule type="cellIs" dxfId="4515" priority="7741" operator="lessThan">
      <formula>0</formula>
    </cfRule>
    <cfRule type="cellIs" dxfId="4514" priority="7742" operator="lessThan">
      <formula>0</formula>
    </cfRule>
  </conditionalFormatting>
  <conditionalFormatting sqref="J1184">
    <cfRule type="expression" dxfId="4513" priority="7740">
      <formula>$I1184=0</formula>
    </cfRule>
  </conditionalFormatting>
  <conditionalFormatting sqref="N1184:P1184">
    <cfRule type="expression" dxfId="4512" priority="7734">
      <formula>$I1184=0</formula>
    </cfRule>
  </conditionalFormatting>
  <conditionalFormatting sqref="O1184:P1184">
    <cfRule type="cellIs" dxfId="4511" priority="7732" operator="lessThan">
      <formula>0</formula>
    </cfRule>
    <cfRule type="cellIs" dxfId="4510" priority="7733" operator="lessThan">
      <formula>0</formula>
    </cfRule>
  </conditionalFormatting>
  <conditionalFormatting sqref="R1184:T1184">
    <cfRule type="expression" dxfId="4509" priority="7731">
      <formula>$I1184=0</formula>
    </cfRule>
  </conditionalFormatting>
  <conditionalFormatting sqref="S1184:T1184">
    <cfRule type="cellIs" dxfId="4508" priority="7729" operator="lessThan">
      <formula>0</formula>
    </cfRule>
    <cfRule type="cellIs" dxfId="4507" priority="7730" operator="lessThan">
      <formula>0</formula>
    </cfRule>
  </conditionalFormatting>
  <conditionalFormatting sqref="C1186:E1186">
    <cfRule type="expression" dxfId="4506" priority="7725">
      <formula>$I1186=0</formula>
    </cfRule>
  </conditionalFormatting>
  <conditionalFormatting sqref="D1186:E1186">
    <cfRule type="cellIs" dxfId="4505" priority="7723" operator="lessThan">
      <formula>0</formula>
    </cfRule>
    <cfRule type="cellIs" dxfId="4504" priority="7724" operator="lessThan">
      <formula>0</formula>
    </cfRule>
  </conditionalFormatting>
  <conditionalFormatting sqref="G1186:H1186">
    <cfRule type="cellIs" dxfId="4503" priority="7720" operator="lessThan">
      <formula>0</formula>
    </cfRule>
    <cfRule type="cellIs" dxfId="4502" priority="7721" operator="lessThan">
      <formula>0</formula>
    </cfRule>
  </conditionalFormatting>
  <conditionalFormatting sqref="J1186">
    <cfRule type="expression" dxfId="4501" priority="7719">
      <formula>$I1186=0</formula>
    </cfRule>
  </conditionalFormatting>
  <conditionalFormatting sqref="N1186:P1186">
    <cfRule type="expression" dxfId="4500" priority="7713">
      <formula>$I1186=0</formula>
    </cfRule>
  </conditionalFormatting>
  <conditionalFormatting sqref="O1186:P1186">
    <cfRule type="cellIs" dxfId="4499" priority="7711" operator="lessThan">
      <formula>0</formula>
    </cfRule>
    <cfRule type="cellIs" dxfId="4498" priority="7712" operator="lessThan">
      <formula>0</formula>
    </cfRule>
  </conditionalFormatting>
  <conditionalFormatting sqref="R1186:T1186">
    <cfRule type="expression" dxfId="4497" priority="7710">
      <formula>$I1186=0</formula>
    </cfRule>
  </conditionalFormatting>
  <conditionalFormatting sqref="S1186:T1186">
    <cfRule type="cellIs" dxfId="4496" priority="7708" operator="lessThan">
      <formula>0</formula>
    </cfRule>
    <cfRule type="cellIs" dxfId="4495" priority="7709" operator="lessThan">
      <formula>0</formula>
    </cfRule>
  </conditionalFormatting>
  <conditionalFormatting sqref="C1188:E1188">
    <cfRule type="expression" dxfId="4494" priority="7704">
      <formula>$I1188=0</formula>
    </cfRule>
  </conditionalFormatting>
  <conditionalFormatting sqref="D1188:E1188">
    <cfRule type="cellIs" dxfId="4493" priority="7702" operator="lessThan">
      <formula>0</formula>
    </cfRule>
    <cfRule type="cellIs" dxfId="4492" priority="7703" operator="lessThan">
      <formula>0</formula>
    </cfRule>
  </conditionalFormatting>
  <conditionalFormatting sqref="G1188:H1188">
    <cfRule type="cellIs" dxfId="4491" priority="7699" operator="lessThan">
      <formula>0</formula>
    </cfRule>
    <cfRule type="cellIs" dxfId="4490" priority="7700" operator="lessThan">
      <formula>0</formula>
    </cfRule>
  </conditionalFormatting>
  <conditionalFormatting sqref="J1188">
    <cfRule type="expression" dxfId="4489" priority="7698">
      <formula>$I1188=0</formula>
    </cfRule>
  </conditionalFormatting>
  <conditionalFormatting sqref="N1188:P1188">
    <cfRule type="expression" dxfId="4488" priority="7692">
      <formula>$I1188=0</formula>
    </cfRule>
  </conditionalFormatting>
  <conditionalFormatting sqref="O1188:P1188">
    <cfRule type="cellIs" dxfId="4487" priority="7690" operator="lessThan">
      <formula>0</formula>
    </cfRule>
    <cfRule type="cellIs" dxfId="4486" priority="7691" operator="lessThan">
      <formula>0</formula>
    </cfRule>
  </conditionalFormatting>
  <conditionalFormatting sqref="R1188:T1188">
    <cfRule type="expression" dxfId="4485" priority="7689">
      <formula>$I1188=0</formula>
    </cfRule>
  </conditionalFormatting>
  <conditionalFormatting sqref="S1188:T1188">
    <cfRule type="cellIs" dxfId="4484" priority="7687" operator="lessThan">
      <formula>0</formula>
    </cfRule>
    <cfRule type="cellIs" dxfId="4483" priority="7688" operator="lessThan">
      <formula>0</formula>
    </cfRule>
  </conditionalFormatting>
  <conditionalFormatting sqref="C1190:E1190">
    <cfRule type="expression" dxfId="4482" priority="7683">
      <formula>$I1190=0</formula>
    </cfRule>
  </conditionalFormatting>
  <conditionalFormatting sqref="D1190:E1190">
    <cfRule type="cellIs" dxfId="4481" priority="7681" operator="lessThan">
      <formula>0</formula>
    </cfRule>
    <cfRule type="cellIs" dxfId="4480" priority="7682" operator="lessThan">
      <formula>0</formula>
    </cfRule>
  </conditionalFormatting>
  <conditionalFormatting sqref="G1190:H1190">
    <cfRule type="cellIs" dxfId="4479" priority="7678" operator="lessThan">
      <formula>0</formula>
    </cfRule>
    <cfRule type="cellIs" dxfId="4478" priority="7679" operator="lessThan">
      <formula>0</formula>
    </cfRule>
  </conditionalFormatting>
  <conditionalFormatting sqref="J1190">
    <cfRule type="expression" dxfId="4477" priority="7677">
      <formula>$I1190=0</formula>
    </cfRule>
  </conditionalFormatting>
  <conditionalFormatting sqref="N1190:P1190">
    <cfRule type="expression" dxfId="4476" priority="7671">
      <formula>$I1190=0</formula>
    </cfRule>
  </conditionalFormatting>
  <conditionalFormatting sqref="O1190:P1190">
    <cfRule type="cellIs" dxfId="4475" priority="7669" operator="lessThan">
      <formula>0</formula>
    </cfRule>
    <cfRule type="cellIs" dxfId="4474" priority="7670" operator="lessThan">
      <formula>0</formula>
    </cfRule>
  </conditionalFormatting>
  <conditionalFormatting sqref="R1190:T1190">
    <cfRule type="expression" dxfId="4473" priority="7668">
      <formula>$I1190=0</formula>
    </cfRule>
  </conditionalFormatting>
  <conditionalFormatting sqref="S1190:T1190">
    <cfRule type="cellIs" dxfId="4472" priority="7666" operator="lessThan">
      <formula>0</formula>
    </cfRule>
    <cfRule type="cellIs" dxfId="4471" priority="7667" operator="lessThan">
      <formula>0</formula>
    </cfRule>
  </conditionalFormatting>
  <conditionalFormatting sqref="C1192:E1192">
    <cfRule type="expression" dxfId="4470" priority="7662">
      <formula>$I1192=0</formula>
    </cfRule>
  </conditionalFormatting>
  <conditionalFormatting sqref="D1192:E1192">
    <cfRule type="cellIs" dxfId="4469" priority="7660" operator="lessThan">
      <formula>0</formula>
    </cfRule>
    <cfRule type="cellIs" dxfId="4468" priority="7661" operator="lessThan">
      <formula>0</formula>
    </cfRule>
  </conditionalFormatting>
  <conditionalFormatting sqref="G1192:H1192">
    <cfRule type="cellIs" dxfId="4467" priority="7657" operator="lessThan">
      <formula>0</formula>
    </cfRule>
    <cfRule type="cellIs" dxfId="4466" priority="7658" operator="lessThan">
      <formula>0</formula>
    </cfRule>
  </conditionalFormatting>
  <conditionalFormatting sqref="J1192">
    <cfRule type="expression" dxfId="4465" priority="7656">
      <formula>$I1192=0</formula>
    </cfRule>
  </conditionalFormatting>
  <conditionalFormatting sqref="N1192:P1192">
    <cfRule type="expression" dxfId="4464" priority="7650">
      <formula>$I1192=0</formula>
    </cfRule>
  </conditionalFormatting>
  <conditionalFormatting sqref="O1192:P1192">
    <cfRule type="cellIs" dxfId="4463" priority="7648" operator="lessThan">
      <formula>0</formula>
    </cfRule>
    <cfRule type="cellIs" dxfId="4462" priority="7649" operator="lessThan">
      <formula>0</formula>
    </cfRule>
  </conditionalFormatting>
  <conditionalFormatting sqref="R1192:T1192">
    <cfRule type="expression" dxfId="4461" priority="7647">
      <formula>$I1192=0</formula>
    </cfRule>
  </conditionalFormatting>
  <conditionalFormatting sqref="S1192:T1192">
    <cfRule type="cellIs" dxfId="4460" priority="7645" operator="lessThan">
      <formula>0</formula>
    </cfRule>
    <cfRule type="cellIs" dxfId="4459" priority="7646" operator="lessThan">
      <formula>0</formula>
    </cfRule>
  </conditionalFormatting>
  <conditionalFormatting sqref="C1194:E1194">
    <cfRule type="expression" dxfId="4458" priority="7641">
      <formula>$I1194=0</formula>
    </cfRule>
  </conditionalFormatting>
  <conditionalFormatting sqref="D1194:E1194">
    <cfRule type="cellIs" dxfId="4457" priority="7639" operator="lessThan">
      <formula>0</formula>
    </cfRule>
    <cfRule type="cellIs" dxfId="4456" priority="7640" operator="lessThan">
      <formula>0</formula>
    </cfRule>
  </conditionalFormatting>
  <conditionalFormatting sqref="G1194:H1194">
    <cfRule type="cellIs" dxfId="4455" priority="7636" operator="lessThan">
      <formula>0</formula>
    </cfRule>
    <cfRule type="cellIs" dxfId="4454" priority="7637" operator="lessThan">
      <formula>0</formula>
    </cfRule>
  </conditionalFormatting>
  <conditionalFormatting sqref="J1194">
    <cfRule type="expression" dxfId="4453" priority="7635">
      <formula>$I1194=0</formula>
    </cfRule>
  </conditionalFormatting>
  <conditionalFormatting sqref="N1194:P1194">
    <cfRule type="expression" dxfId="4452" priority="7629">
      <formula>$I1194=0</formula>
    </cfRule>
  </conditionalFormatting>
  <conditionalFormatting sqref="O1194:P1194">
    <cfRule type="cellIs" dxfId="4451" priority="7627" operator="lessThan">
      <formula>0</formula>
    </cfRule>
    <cfRule type="cellIs" dxfId="4450" priority="7628" operator="lessThan">
      <formula>0</formula>
    </cfRule>
  </conditionalFormatting>
  <conditionalFormatting sqref="R1194:T1194">
    <cfRule type="expression" dxfId="4449" priority="7626">
      <formula>$I1194=0</formula>
    </cfRule>
  </conditionalFormatting>
  <conditionalFormatting sqref="S1194:T1194">
    <cfRule type="cellIs" dxfId="4448" priority="7624" operator="lessThan">
      <formula>0</formula>
    </cfRule>
    <cfRule type="cellIs" dxfId="4447" priority="7625" operator="lessThan">
      <formula>0</formula>
    </cfRule>
  </conditionalFormatting>
  <conditionalFormatting sqref="C1196:E1196">
    <cfRule type="expression" dxfId="4446" priority="7620">
      <formula>$I1196=0</formula>
    </cfRule>
  </conditionalFormatting>
  <conditionalFormatting sqref="D1196:E1196">
    <cfRule type="cellIs" dxfId="4445" priority="7618" operator="lessThan">
      <formula>0</formula>
    </cfRule>
    <cfRule type="cellIs" dxfId="4444" priority="7619" operator="lessThan">
      <formula>0</formula>
    </cfRule>
  </conditionalFormatting>
  <conditionalFormatting sqref="G1196:H1196">
    <cfRule type="cellIs" dxfId="4443" priority="7615" operator="lessThan">
      <formula>0</formula>
    </cfRule>
    <cfRule type="cellIs" dxfId="4442" priority="7616" operator="lessThan">
      <formula>0</formula>
    </cfRule>
  </conditionalFormatting>
  <conditionalFormatting sqref="J1196">
    <cfRule type="expression" dxfId="4441" priority="7614">
      <formula>$I1196=0</formula>
    </cfRule>
  </conditionalFormatting>
  <conditionalFormatting sqref="N1196:P1196">
    <cfRule type="expression" dxfId="4440" priority="7608">
      <formula>$I1196=0</formula>
    </cfRule>
  </conditionalFormatting>
  <conditionalFormatting sqref="O1196:P1196">
    <cfRule type="cellIs" dxfId="4439" priority="7606" operator="lessThan">
      <formula>0</formula>
    </cfRule>
    <cfRule type="cellIs" dxfId="4438" priority="7607" operator="lessThan">
      <formula>0</formula>
    </cfRule>
  </conditionalFormatting>
  <conditionalFormatting sqref="R1196:T1196">
    <cfRule type="expression" dxfId="4437" priority="7605">
      <formula>$I1196=0</formula>
    </cfRule>
  </conditionalFormatting>
  <conditionalFormatting sqref="S1196:T1196">
    <cfRule type="cellIs" dxfId="4436" priority="7603" operator="lessThan">
      <formula>0</formula>
    </cfRule>
    <cfRule type="cellIs" dxfId="4435" priority="7604" operator="lessThan">
      <formula>0</formula>
    </cfRule>
  </conditionalFormatting>
  <conditionalFormatting sqref="C1198:E1198">
    <cfRule type="expression" dxfId="4434" priority="7599">
      <formula>$I1198=0</formula>
    </cfRule>
  </conditionalFormatting>
  <conditionalFormatting sqref="D1198:E1198">
    <cfRule type="cellIs" dxfId="4433" priority="7597" operator="lessThan">
      <formula>0</formula>
    </cfRule>
    <cfRule type="cellIs" dxfId="4432" priority="7598" operator="lessThan">
      <formula>0</formula>
    </cfRule>
  </conditionalFormatting>
  <conditionalFormatting sqref="G1198:H1198">
    <cfRule type="cellIs" dxfId="4431" priority="7594" operator="lessThan">
      <formula>0</formula>
    </cfRule>
    <cfRule type="cellIs" dxfId="4430" priority="7595" operator="lessThan">
      <formula>0</formula>
    </cfRule>
  </conditionalFormatting>
  <conditionalFormatting sqref="J1198">
    <cfRule type="expression" dxfId="4429" priority="7593">
      <formula>$I1198=0</formula>
    </cfRule>
  </conditionalFormatting>
  <conditionalFormatting sqref="N1198:P1198">
    <cfRule type="expression" dxfId="4428" priority="7587">
      <formula>$I1198=0</formula>
    </cfRule>
  </conditionalFormatting>
  <conditionalFormatting sqref="O1198:P1198">
    <cfRule type="cellIs" dxfId="4427" priority="7585" operator="lessThan">
      <formula>0</formula>
    </cfRule>
    <cfRule type="cellIs" dxfId="4426" priority="7586" operator="lessThan">
      <formula>0</formula>
    </cfRule>
  </conditionalFormatting>
  <conditionalFormatting sqref="R1198:T1198">
    <cfRule type="expression" dxfId="4425" priority="7584">
      <formula>$I1198=0</formula>
    </cfRule>
  </conditionalFormatting>
  <conditionalFormatting sqref="S1198:T1198">
    <cfRule type="cellIs" dxfId="4424" priority="7582" operator="lessThan">
      <formula>0</formula>
    </cfRule>
    <cfRule type="cellIs" dxfId="4423" priority="7583" operator="lessThan">
      <formula>0</formula>
    </cfRule>
  </conditionalFormatting>
  <conditionalFormatting sqref="C1200:E1200">
    <cfRule type="expression" dxfId="4422" priority="7578">
      <formula>$I1200=0</formula>
    </cfRule>
  </conditionalFormatting>
  <conditionalFormatting sqref="D1200:E1200">
    <cfRule type="cellIs" dxfId="4421" priority="7576" operator="lessThan">
      <formula>0</formula>
    </cfRule>
    <cfRule type="cellIs" dxfId="4420" priority="7577" operator="lessThan">
      <formula>0</formula>
    </cfRule>
  </conditionalFormatting>
  <conditionalFormatting sqref="G1200:H1200">
    <cfRule type="cellIs" dxfId="4419" priority="7573" operator="lessThan">
      <formula>0</formula>
    </cfRule>
    <cfRule type="cellIs" dxfId="4418" priority="7574" operator="lessThan">
      <formula>0</formula>
    </cfRule>
  </conditionalFormatting>
  <conditionalFormatting sqref="J1200">
    <cfRule type="expression" dxfId="4417" priority="7572">
      <formula>$I1200=0</formula>
    </cfRule>
  </conditionalFormatting>
  <conditionalFormatting sqref="N1200:P1200">
    <cfRule type="expression" dxfId="4416" priority="7566">
      <formula>$I1200=0</formula>
    </cfRule>
  </conditionalFormatting>
  <conditionalFormatting sqref="O1200:P1200">
    <cfRule type="cellIs" dxfId="4415" priority="7564" operator="lessThan">
      <formula>0</formula>
    </cfRule>
    <cfRule type="cellIs" dxfId="4414" priority="7565" operator="lessThan">
      <formula>0</formula>
    </cfRule>
  </conditionalFormatting>
  <conditionalFormatting sqref="R1200:T1200">
    <cfRule type="expression" dxfId="4413" priority="7563">
      <formula>$I1200=0</formula>
    </cfRule>
  </conditionalFormatting>
  <conditionalFormatting sqref="S1200:T1200">
    <cfRule type="cellIs" dxfId="4412" priority="7561" operator="lessThan">
      <formula>0</formula>
    </cfRule>
    <cfRule type="cellIs" dxfId="4411" priority="7562" operator="lessThan">
      <formula>0</formula>
    </cfRule>
  </conditionalFormatting>
  <conditionalFormatting sqref="C1202:E1202">
    <cfRule type="expression" dxfId="4410" priority="7557">
      <formula>$I1202=0</formula>
    </cfRule>
  </conditionalFormatting>
  <conditionalFormatting sqref="D1202:E1202">
    <cfRule type="cellIs" dxfId="4409" priority="7555" operator="lessThan">
      <formula>0</formula>
    </cfRule>
    <cfRule type="cellIs" dxfId="4408" priority="7556" operator="lessThan">
      <formula>0</formula>
    </cfRule>
  </conditionalFormatting>
  <conditionalFormatting sqref="G1202:H1202">
    <cfRule type="cellIs" dxfId="4407" priority="7552" operator="lessThan">
      <formula>0</formula>
    </cfRule>
    <cfRule type="cellIs" dxfId="4406" priority="7553" operator="lessThan">
      <formula>0</formula>
    </cfRule>
  </conditionalFormatting>
  <conditionalFormatting sqref="J1202">
    <cfRule type="expression" dxfId="4405" priority="7551">
      <formula>$I1202=0</formula>
    </cfRule>
  </conditionalFormatting>
  <conditionalFormatting sqref="N1202:P1202">
    <cfRule type="expression" dxfId="4404" priority="7545">
      <formula>$I1202=0</formula>
    </cfRule>
  </conditionalFormatting>
  <conditionalFormatting sqref="O1202:P1202">
    <cfRule type="cellIs" dxfId="4403" priority="7543" operator="lessThan">
      <formula>0</formula>
    </cfRule>
    <cfRule type="cellIs" dxfId="4402" priority="7544" operator="lessThan">
      <formula>0</formula>
    </cfRule>
  </conditionalFormatting>
  <conditionalFormatting sqref="R1202:T1202">
    <cfRule type="expression" dxfId="4401" priority="7542">
      <formula>$I1202=0</formula>
    </cfRule>
  </conditionalFormatting>
  <conditionalFormatting sqref="S1202:T1202">
    <cfRule type="cellIs" dxfId="4400" priority="7540" operator="lessThan">
      <formula>0</formula>
    </cfRule>
    <cfRule type="cellIs" dxfId="4399" priority="7541" operator="lessThan">
      <formula>0</formula>
    </cfRule>
  </conditionalFormatting>
  <conditionalFormatting sqref="C1204:E1204">
    <cfRule type="expression" dxfId="4398" priority="7536">
      <formula>$I1204=0</formula>
    </cfRule>
  </conditionalFormatting>
  <conditionalFormatting sqref="D1204:E1204">
    <cfRule type="cellIs" dxfId="4397" priority="7534" operator="lessThan">
      <formula>0</formula>
    </cfRule>
    <cfRule type="cellIs" dxfId="4396" priority="7535" operator="lessThan">
      <formula>0</formula>
    </cfRule>
  </conditionalFormatting>
  <conditionalFormatting sqref="G1204:H1204">
    <cfRule type="cellIs" dxfId="4395" priority="7531" operator="lessThan">
      <formula>0</formula>
    </cfRule>
    <cfRule type="cellIs" dxfId="4394" priority="7532" operator="lessThan">
      <formula>0</formula>
    </cfRule>
  </conditionalFormatting>
  <conditionalFormatting sqref="J1204">
    <cfRule type="expression" dxfId="4393" priority="7530">
      <formula>$I1204=0</formula>
    </cfRule>
  </conditionalFormatting>
  <conditionalFormatting sqref="N1204:P1204">
    <cfRule type="expression" dxfId="4392" priority="7524">
      <formula>$I1204=0</formula>
    </cfRule>
  </conditionalFormatting>
  <conditionalFormatting sqref="O1204:P1204">
    <cfRule type="cellIs" dxfId="4391" priority="7522" operator="lessThan">
      <formula>0</formula>
    </cfRule>
    <cfRule type="cellIs" dxfId="4390" priority="7523" operator="lessThan">
      <formula>0</formula>
    </cfRule>
  </conditionalFormatting>
  <conditionalFormatting sqref="R1204:T1204">
    <cfRule type="expression" dxfId="4389" priority="7521">
      <formula>$I1204=0</formula>
    </cfRule>
  </conditionalFormatting>
  <conditionalFormatting sqref="S1204:T1204">
    <cfRule type="cellIs" dxfId="4388" priority="7519" operator="lessThan">
      <formula>0</formula>
    </cfRule>
    <cfRule type="cellIs" dxfId="4387" priority="7520" operator="lessThan">
      <formula>0</formula>
    </cfRule>
  </conditionalFormatting>
  <conditionalFormatting sqref="C1206:E1206">
    <cfRule type="expression" dxfId="4386" priority="7515">
      <formula>$I1206=0</formula>
    </cfRule>
  </conditionalFormatting>
  <conditionalFormatting sqref="D1206:E1206">
    <cfRule type="cellIs" dxfId="4385" priority="7513" operator="lessThan">
      <formula>0</formula>
    </cfRule>
    <cfRule type="cellIs" dxfId="4384" priority="7514" operator="lessThan">
      <formula>0</formula>
    </cfRule>
  </conditionalFormatting>
  <conditionalFormatting sqref="G1206:H1206">
    <cfRule type="cellIs" dxfId="4383" priority="7510" operator="lessThan">
      <formula>0</formula>
    </cfRule>
    <cfRule type="cellIs" dxfId="4382" priority="7511" operator="lessThan">
      <formula>0</formula>
    </cfRule>
  </conditionalFormatting>
  <conditionalFormatting sqref="J1206">
    <cfRule type="expression" dxfId="4381" priority="7509">
      <formula>$I1206=0</formula>
    </cfRule>
  </conditionalFormatting>
  <conditionalFormatting sqref="N1206:P1206">
    <cfRule type="expression" dxfId="4380" priority="7503">
      <formula>$I1206=0</formula>
    </cfRule>
  </conditionalFormatting>
  <conditionalFormatting sqref="O1206:P1206">
    <cfRule type="cellIs" dxfId="4379" priority="7501" operator="lessThan">
      <formula>0</formula>
    </cfRule>
    <cfRule type="cellIs" dxfId="4378" priority="7502" operator="lessThan">
      <formula>0</formula>
    </cfRule>
  </conditionalFormatting>
  <conditionalFormatting sqref="R1206:T1206">
    <cfRule type="expression" dxfId="4377" priority="7500">
      <formula>$I1206=0</formula>
    </cfRule>
  </conditionalFormatting>
  <conditionalFormatting sqref="S1206:T1206">
    <cfRule type="cellIs" dxfId="4376" priority="7498" operator="lessThan">
      <formula>0</formula>
    </cfRule>
    <cfRule type="cellIs" dxfId="4375" priority="7499" operator="lessThan">
      <formula>0</formula>
    </cfRule>
  </conditionalFormatting>
  <conditionalFormatting sqref="C1208:E1208">
    <cfRule type="expression" dxfId="4374" priority="7494">
      <formula>$I1208=0</formula>
    </cfRule>
  </conditionalFormatting>
  <conditionalFormatting sqref="D1208:E1208">
    <cfRule type="cellIs" dxfId="4373" priority="7492" operator="lessThan">
      <formula>0</formula>
    </cfRule>
    <cfRule type="cellIs" dxfId="4372" priority="7493" operator="lessThan">
      <formula>0</formula>
    </cfRule>
  </conditionalFormatting>
  <conditionalFormatting sqref="G1208:H1208">
    <cfRule type="cellIs" dxfId="4371" priority="7489" operator="lessThan">
      <formula>0</formula>
    </cfRule>
    <cfRule type="cellIs" dxfId="4370" priority="7490" operator="lessThan">
      <formula>0</formula>
    </cfRule>
  </conditionalFormatting>
  <conditionalFormatting sqref="J1208">
    <cfRule type="expression" dxfId="4369" priority="7488">
      <formula>$I1208=0</formula>
    </cfRule>
  </conditionalFormatting>
  <conditionalFormatting sqref="N1208:P1208">
    <cfRule type="expression" dxfId="4368" priority="7482">
      <formula>$I1208=0</formula>
    </cfRule>
  </conditionalFormatting>
  <conditionalFormatting sqref="O1208:P1208">
    <cfRule type="cellIs" dxfId="4367" priority="7480" operator="lessThan">
      <formula>0</formula>
    </cfRule>
    <cfRule type="cellIs" dxfId="4366" priority="7481" operator="lessThan">
      <formula>0</formula>
    </cfRule>
  </conditionalFormatting>
  <conditionalFormatting sqref="R1208:T1208">
    <cfRule type="expression" dxfId="4365" priority="7479">
      <formula>$I1208=0</formula>
    </cfRule>
  </conditionalFormatting>
  <conditionalFormatting sqref="S1208:T1208">
    <cfRule type="cellIs" dxfId="4364" priority="7477" operator="lessThan">
      <formula>0</formula>
    </cfRule>
    <cfRule type="cellIs" dxfId="4363" priority="7478" operator="lessThan">
      <formula>0</formula>
    </cfRule>
  </conditionalFormatting>
  <conditionalFormatting sqref="C1210:E1210">
    <cfRule type="expression" dxfId="4362" priority="7473">
      <formula>$I1210=0</formula>
    </cfRule>
  </conditionalFormatting>
  <conditionalFormatting sqref="D1210:E1210">
    <cfRule type="cellIs" dxfId="4361" priority="7471" operator="lessThan">
      <formula>0</formula>
    </cfRule>
    <cfRule type="cellIs" dxfId="4360" priority="7472" operator="lessThan">
      <formula>0</formula>
    </cfRule>
  </conditionalFormatting>
  <conditionalFormatting sqref="G1210:H1210">
    <cfRule type="cellIs" dxfId="4359" priority="7468" operator="lessThan">
      <formula>0</formula>
    </cfRule>
    <cfRule type="cellIs" dxfId="4358" priority="7469" operator="lessThan">
      <formula>0</formula>
    </cfRule>
  </conditionalFormatting>
  <conditionalFormatting sqref="J1210">
    <cfRule type="expression" dxfId="4357" priority="7467">
      <formula>$I1210=0</formula>
    </cfRule>
  </conditionalFormatting>
  <conditionalFormatting sqref="N1210:P1210">
    <cfRule type="expression" dxfId="4356" priority="7461">
      <formula>$I1210=0</formula>
    </cfRule>
  </conditionalFormatting>
  <conditionalFormatting sqref="O1210:P1210">
    <cfRule type="cellIs" dxfId="4355" priority="7459" operator="lessThan">
      <formula>0</formula>
    </cfRule>
    <cfRule type="cellIs" dxfId="4354" priority="7460" operator="lessThan">
      <formula>0</formula>
    </cfRule>
  </conditionalFormatting>
  <conditionalFormatting sqref="R1210:T1210">
    <cfRule type="expression" dxfId="4353" priority="7458">
      <formula>$I1210=0</formula>
    </cfRule>
  </conditionalFormatting>
  <conditionalFormatting sqref="S1210:T1210">
    <cfRule type="cellIs" dxfId="4352" priority="7456" operator="lessThan">
      <formula>0</formula>
    </cfRule>
    <cfRule type="cellIs" dxfId="4351" priority="7457" operator="lessThan">
      <formula>0</formula>
    </cfRule>
  </conditionalFormatting>
  <conditionalFormatting sqref="C1212:E1212">
    <cfRule type="expression" dxfId="4350" priority="7452">
      <formula>$I1212=0</formula>
    </cfRule>
  </conditionalFormatting>
  <conditionalFormatting sqref="D1212:E1212">
    <cfRule type="cellIs" dxfId="4349" priority="7450" operator="lessThan">
      <formula>0</formula>
    </cfRule>
    <cfRule type="cellIs" dxfId="4348" priority="7451" operator="lessThan">
      <formula>0</formula>
    </cfRule>
  </conditionalFormatting>
  <conditionalFormatting sqref="G1212:H1212">
    <cfRule type="cellIs" dxfId="4347" priority="7447" operator="lessThan">
      <formula>0</formula>
    </cfRule>
    <cfRule type="cellIs" dxfId="4346" priority="7448" operator="lessThan">
      <formula>0</formula>
    </cfRule>
  </conditionalFormatting>
  <conditionalFormatting sqref="J1212">
    <cfRule type="expression" dxfId="4345" priority="7446">
      <formula>$I1212=0</formula>
    </cfRule>
  </conditionalFormatting>
  <conditionalFormatting sqref="N1212:P1212">
    <cfRule type="expression" dxfId="4344" priority="7440">
      <formula>$I1212=0</formula>
    </cfRule>
  </conditionalFormatting>
  <conditionalFormatting sqref="O1212:P1212">
    <cfRule type="cellIs" dxfId="4343" priority="7438" operator="lessThan">
      <formula>0</formula>
    </cfRule>
    <cfRule type="cellIs" dxfId="4342" priority="7439" operator="lessThan">
      <formula>0</formula>
    </cfRule>
  </conditionalFormatting>
  <conditionalFormatting sqref="R1212:T1212">
    <cfRule type="expression" dxfId="4341" priority="7437">
      <formula>$I1212=0</formula>
    </cfRule>
  </conditionalFormatting>
  <conditionalFormatting sqref="S1212:T1212">
    <cfRule type="cellIs" dxfId="4340" priority="7435" operator="lessThan">
      <formula>0</formula>
    </cfRule>
    <cfRule type="cellIs" dxfId="4339" priority="7436" operator="lessThan">
      <formula>0</formula>
    </cfRule>
  </conditionalFormatting>
  <conditionalFormatting sqref="C1214:E1214">
    <cfRule type="expression" dxfId="4338" priority="7431">
      <formula>$I1214=0</formula>
    </cfRule>
  </conditionalFormatting>
  <conditionalFormatting sqref="D1214:E1214">
    <cfRule type="cellIs" dxfId="4337" priority="7429" operator="lessThan">
      <formula>0</formula>
    </cfRule>
    <cfRule type="cellIs" dxfId="4336" priority="7430" operator="lessThan">
      <formula>0</formula>
    </cfRule>
  </conditionalFormatting>
  <conditionalFormatting sqref="G1214:H1214">
    <cfRule type="cellIs" dxfId="4335" priority="7426" operator="lessThan">
      <formula>0</formula>
    </cfRule>
    <cfRule type="cellIs" dxfId="4334" priority="7427" operator="lessThan">
      <formula>0</formula>
    </cfRule>
  </conditionalFormatting>
  <conditionalFormatting sqref="J1214">
    <cfRule type="expression" dxfId="4333" priority="7425">
      <formula>$I1214=0</formula>
    </cfRule>
  </conditionalFormatting>
  <conditionalFormatting sqref="N1214:P1214">
    <cfRule type="expression" dxfId="4332" priority="7419">
      <formula>$I1214=0</formula>
    </cfRule>
  </conditionalFormatting>
  <conditionalFormatting sqref="O1214:P1214">
    <cfRule type="cellIs" dxfId="4331" priority="7417" operator="lessThan">
      <formula>0</formula>
    </cfRule>
    <cfRule type="cellIs" dxfId="4330" priority="7418" operator="lessThan">
      <formula>0</formula>
    </cfRule>
  </conditionalFormatting>
  <conditionalFormatting sqref="R1214:T1214">
    <cfRule type="expression" dxfId="4329" priority="7416">
      <formula>$I1214=0</formula>
    </cfRule>
  </conditionalFormatting>
  <conditionalFormatting sqref="S1214:T1214">
    <cfRule type="cellIs" dxfId="4328" priority="7414" operator="lessThan">
      <formula>0</formula>
    </cfRule>
    <cfRule type="cellIs" dxfId="4327" priority="7415" operator="lessThan">
      <formula>0</formula>
    </cfRule>
  </conditionalFormatting>
  <conditionalFormatting sqref="C1216:E1216">
    <cfRule type="expression" dxfId="4326" priority="7410">
      <formula>$I1216=0</formula>
    </cfRule>
  </conditionalFormatting>
  <conditionalFormatting sqref="D1216:E1216">
    <cfRule type="cellIs" dxfId="4325" priority="7408" operator="lessThan">
      <formula>0</formula>
    </cfRule>
    <cfRule type="cellIs" dxfId="4324" priority="7409" operator="lessThan">
      <formula>0</formula>
    </cfRule>
  </conditionalFormatting>
  <conditionalFormatting sqref="G1216:H1216">
    <cfRule type="cellIs" dxfId="4323" priority="7405" operator="lessThan">
      <formula>0</formula>
    </cfRule>
    <cfRule type="cellIs" dxfId="4322" priority="7406" operator="lessThan">
      <formula>0</formula>
    </cfRule>
  </conditionalFormatting>
  <conditionalFormatting sqref="J1216">
    <cfRule type="expression" dxfId="4321" priority="7404">
      <formula>$I1216=0</formula>
    </cfRule>
  </conditionalFormatting>
  <conditionalFormatting sqref="N1216:P1216">
    <cfRule type="expression" dxfId="4320" priority="7398">
      <formula>$I1216=0</formula>
    </cfRule>
  </conditionalFormatting>
  <conditionalFormatting sqref="O1216:P1216">
    <cfRule type="cellIs" dxfId="4319" priority="7396" operator="lessThan">
      <formula>0</formula>
    </cfRule>
    <cfRule type="cellIs" dxfId="4318" priority="7397" operator="lessThan">
      <formula>0</formula>
    </cfRule>
  </conditionalFormatting>
  <conditionalFormatting sqref="R1216:T1216">
    <cfRule type="expression" dxfId="4317" priority="7395">
      <formula>$I1216=0</formula>
    </cfRule>
  </conditionalFormatting>
  <conditionalFormatting sqref="S1216:T1216">
    <cfRule type="cellIs" dxfId="4316" priority="7393" operator="lessThan">
      <formula>0</formula>
    </cfRule>
    <cfRule type="cellIs" dxfId="4315" priority="7394" operator="lessThan">
      <formula>0</formula>
    </cfRule>
  </conditionalFormatting>
  <conditionalFormatting sqref="C1218:E1218">
    <cfRule type="expression" dxfId="4314" priority="7389">
      <formula>$I1218=0</formula>
    </cfRule>
  </conditionalFormatting>
  <conditionalFormatting sqref="D1218:E1218">
    <cfRule type="cellIs" dxfId="4313" priority="7387" operator="lessThan">
      <formula>0</formula>
    </cfRule>
    <cfRule type="cellIs" dxfId="4312" priority="7388" operator="lessThan">
      <formula>0</formula>
    </cfRule>
  </conditionalFormatting>
  <conditionalFormatting sqref="G1218:H1218">
    <cfRule type="cellIs" dxfId="4311" priority="7384" operator="lessThan">
      <formula>0</formula>
    </cfRule>
    <cfRule type="cellIs" dxfId="4310" priority="7385" operator="lessThan">
      <formula>0</formula>
    </cfRule>
  </conditionalFormatting>
  <conditionalFormatting sqref="J1218">
    <cfRule type="expression" dxfId="4309" priority="7383">
      <formula>$I1218=0</formula>
    </cfRule>
  </conditionalFormatting>
  <conditionalFormatting sqref="N1218:P1218">
    <cfRule type="expression" dxfId="4308" priority="7377">
      <formula>$I1218=0</formula>
    </cfRule>
  </conditionalFormatting>
  <conditionalFormatting sqref="O1218:P1218">
    <cfRule type="cellIs" dxfId="4307" priority="7375" operator="lessThan">
      <formula>0</formula>
    </cfRule>
    <cfRule type="cellIs" dxfId="4306" priority="7376" operator="lessThan">
      <formula>0</formula>
    </cfRule>
  </conditionalFormatting>
  <conditionalFormatting sqref="R1218:T1218">
    <cfRule type="expression" dxfId="4305" priority="7374">
      <formula>$I1218=0</formula>
    </cfRule>
  </conditionalFormatting>
  <conditionalFormatting sqref="S1218:T1218">
    <cfRule type="cellIs" dxfId="4304" priority="7372" operator="lessThan">
      <formula>0</formula>
    </cfRule>
    <cfRule type="cellIs" dxfId="4303" priority="7373" operator="lessThan">
      <formula>0</formula>
    </cfRule>
  </conditionalFormatting>
  <conditionalFormatting sqref="C1220:E1220">
    <cfRule type="expression" dxfId="4302" priority="7368">
      <formula>$I1220=0</formula>
    </cfRule>
  </conditionalFormatting>
  <conditionalFormatting sqref="D1220:E1220">
    <cfRule type="cellIs" dxfId="4301" priority="7366" operator="lessThan">
      <formula>0</formula>
    </cfRule>
    <cfRule type="cellIs" dxfId="4300" priority="7367" operator="lessThan">
      <formula>0</formula>
    </cfRule>
  </conditionalFormatting>
  <conditionalFormatting sqref="G1220:H1220">
    <cfRule type="cellIs" dxfId="4299" priority="7363" operator="lessThan">
      <formula>0</formula>
    </cfRule>
    <cfRule type="cellIs" dxfId="4298" priority="7364" operator="lessThan">
      <formula>0</formula>
    </cfRule>
  </conditionalFormatting>
  <conditionalFormatting sqref="J1220">
    <cfRule type="expression" dxfId="4297" priority="7362">
      <formula>$I1220=0</formula>
    </cfRule>
  </conditionalFormatting>
  <conditionalFormatting sqref="N1220:P1220">
    <cfRule type="expression" dxfId="4296" priority="7356">
      <formula>$I1220=0</formula>
    </cfRule>
  </conditionalFormatting>
  <conditionalFormatting sqref="O1220:P1220">
    <cfRule type="cellIs" dxfId="4295" priority="7354" operator="lessThan">
      <formula>0</formula>
    </cfRule>
    <cfRule type="cellIs" dxfId="4294" priority="7355" operator="lessThan">
      <formula>0</formula>
    </cfRule>
  </conditionalFormatting>
  <conditionalFormatting sqref="R1220:T1220">
    <cfRule type="expression" dxfId="4293" priority="7353">
      <formula>$I1220=0</formula>
    </cfRule>
  </conditionalFormatting>
  <conditionalFormatting sqref="S1220:T1220">
    <cfRule type="cellIs" dxfId="4292" priority="7351" operator="lessThan">
      <formula>0</formula>
    </cfRule>
    <cfRule type="cellIs" dxfId="4291" priority="7352" operator="lessThan">
      <formula>0</formula>
    </cfRule>
  </conditionalFormatting>
  <conditionalFormatting sqref="C1222:E1222">
    <cfRule type="expression" dxfId="4290" priority="7347">
      <formula>$I1222=0</formula>
    </cfRule>
  </conditionalFormatting>
  <conditionalFormatting sqref="D1222:E1222">
    <cfRule type="cellIs" dxfId="4289" priority="7345" operator="lessThan">
      <formula>0</formula>
    </cfRule>
    <cfRule type="cellIs" dxfId="4288" priority="7346" operator="lessThan">
      <formula>0</formula>
    </cfRule>
  </conditionalFormatting>
  <conditionalFormatting sqref="G1222:H1222">
    <cfRule type="cellIs" dxfId="4287" priority="7342" operator="lessThan">
      <formula>0</formula>
    </cfRule>
    <cfRule type="cellIs" dxfId="4286" priority="7343" operator="lessThan">
      <formula>0</formula>
    </cfRule>
  </conditionalFormatting>
  <conditionalFormatting sqref="J1222">
    <cfRule type="expression" dxfId="4285" priority="7341">
      <formula>$I1222=0</formula>
    </cfRule>
  </conditionalFormatting>
  <conditionalFormatting sqref="N1222:P1222">
    <cfRule type="expression" dxfId="4284" priority="7335">
      <formula>$I1222=0</formula>
    </cfRule>
  </conditionalFormatting>
  <conditionalFormatting sqref="O1222:P1222">
    <cfRule type="cellIs" dxfId="4283" priority="7333" operator="lessThan">
      <formula>0</formula>
    </cfRule>
    <cfRule type="cellIs" dxfId="4282" priority="7334" operator="lessThan">
      <formula>0</formula>
    </cfRule>
  </conditionalFormatting>
  <conditionalFormatting sqref="R1222:T1222">
    <cfRule type="expression" dxfId="4281" priority="7332">
      <formula>$I1222=0</formula>
    </cfRule>
  </conditionalFormatting>
  <conditionalFormatting sqref="S1222:T1222">
    <cfRule type="cellIs" dxfId="4280" priority="7330" operator="lessThan">
      <formula>0</formula>
    </cfRule>
    <cfRule type="cellIs" dxfId="4279" priority="7331" operator="lessThan">
      <formula>0</formula>
    </cfRule>
  </conditionalFormatting>
  <conditionalFormatting sqref="C1224:E1224">
    <cfRule type="expression" dxfId="4278" priority="7326">
      <formula>$I1224=0</formula>
    </cfRule>
  </conditionalFormatting>
  <conditionalFormatting sqref="D1224:E1224">
    <cfRule type="cellIs" dxfId="4277" priority="7324" operator="lessThan">
      <formula>0</formula>
    </cfRule>
    <cfRule type="cellIs" dxfId="4276" priority="7325" operator="lessThan">
      <formula>0</formula>
    </cfRule>
  </conditionalFormatting>
  <conditionalFormatting sqref="G1224:H1224">
    <cfRule type="cellIs" dxfId="4275" priority="7321" operator="lessThan">
      <formula>0</formula>
    </cfRule>
    <cfRule type="cellIs" dxfId="4274" priority="7322" operator="lessThan">
      <formula>0</formula>
    </cfRule>
  </conditionalFormatting>
  <conditionalFormatting sqref="J1224">
    <cfRule type="expression" dxfId="4273" priority="7320">
      <formula>$I1224=0</formula>
    </cfRule>
  </conditionalFormatting>
  <conditionalFormatting sqref="N1224:P1224">
    <cfRule type="expression" dxfId="4272" priority="7314">
      <formula>$I1224=0</formula>
    </cfRule>
  </conditionalFormatting>
  <conditionalFormatting sqref="O1224:P1224">
    <cfRule type="cellIs" dxfId="4271" priority="7312" operator="lessThan">
      <formula>0</formula>
    </cfRule>
    <cfRule type="cellIs" dxfId="4270" priority="7313" operator="lessThan">
      <formula>0</formula>
    </cfRule>
  </conditionalFormatting>
  <conditionalFormatting sqref="R1224:T1224">
    <cfRule type="expression" dxfId="4269" priority="7311">
      <formula>$I1224=0</formula>
    </cfRule>
  </conditionalFormatting>
  <conditionalFormatting sqref="S1224:T1224">
    <cfRule type="cellIs" dxfId="4268" priority="7309" operator="lessThan">
      <formula>0</formula>
    </cfRule>
    <cfRule type="cellIs" dxfId="4267" priority="7310" operator="lessThan">
      <formula>0</formula>
    </cfRule>
  </conditionalFormatting>
  <conditionalFormatting sqref="C1226:E1226">
    <cfRule type="expression" dxfId="4266" priority="7305">
      <formula>$I1226=0</formula>
    </cfRule>
  </conditionalFormatting>
  <conditionalFormatting sqref="D1226:E1226">
    <cfRule type="cellIs" dxfId="4265" priority="7303" operator="lessThan">
      <formula>0</formula>
    </cfRule>
    <cfRule type="cellIs" dxfId="4264" priority="7304" operator="lessThan">
      <formula>0</formula>
    </cfRule>
  </conditionalFormatting>
  <conditionalFormatting sqref="G1226:H1226">
    <cfRule type="cellIs" dxfId="4263" priority="7300" operator="lessThan">
      <formula>0</formula>
    </cfRule>
    <cfRule type="cellIs" dxfId="4262" priority="7301" operator="lessThan">
      <formula>0</formula>
    </cfRule>
  </conditionalFormatting>
  <conditionalFormatting sqref="J1226">
    <cfRule type="expression" dxfId="4261" priority="7299">
      <formula>$I1226=0</formula>
    </cfRule>
  </conditionalFormatting>
  <conditionalFormatting sqref="N1226:P1226">
    <cfRule type="expression" dxfId="4260" priority="7293">
      <formula>$I1226=0</formula>
    </cfRule>
  </conditionalFormatting>
  <conditionalFormatting sqref="O1226:P1226">
    <cfRule type="cellIs" dxfId="4259" priority="7291" operator="lessThan">
      <formula>0</formula>
    </cfRule>
    <cfRule type="cellIs" dxfId="4258" priority="7292" operator="lessThan">
      <formula>0</formula>
    </cfRule>
  </conditionalFormatting>
  <conditionalFormatting sqref="R1226:T1226">
    <cfRule type="expression" dxfId="4257" priority="7290">
      <formula>$I1226=0</formula>
    </cfRule>
  </conditionalFormatting>
  <conditionalFormatting sqref="S1226:T1226">
    <cfRule type="cellIs" dxfId="4256" priority="7288" operator="lessThan">
      <formula>0</formula>
    </cfRule>
    <cfRule type="cellIs" dxfId="4255" priority="7289" operator="lessThan">
      <formula>0</formula>
    </cfRule>
  </conditionalFormatting>
  <conditionalFormatting sqref="C1228:E1228">
    <cfRule type="expression" dxfId="4254" priority="7284">
      <formula>$I1228=0</formula>
    </cfRule>
  </conditionalFormatting>
  <conditionalFormatting sqref="D1228:E1228">
    <cfRule type="cellIs" dxfId="4253" priority="7282" operator="lessThan">
      <formula>0</formula>
    </cfRule>
    <cfRule type="cellIs" dxfId="4252" priority="7283" operator="lessThan">
      <formula>0</formula>
    </cfRule>
  </conditionalFormatting>
  <conditionalFormatting sqref="G1228:H1228">
    <cfRule type="cellIs" dxfId="4251" priority="7279" operator="lessThan">
      <formula>0</formula>
    </cfRule>
    <cfRule type="cellIs" dxfId="4250" priority="7280" operator="lessThan">
      <formula>0</formula>
    </cfRule>
  </conditionalFormatting>
  <conditionalFormatting sqref="J1228">
    <cfRule type="expression" dxfId="4249" priority="7278">
      <formula>$I1228=0</formula>
    </cfRule>
  </conditionalFormatting>
  <conditionalFormatting sqref="N1228:P1228">
    <cfRule type="expression" dxfId="4248" priority="7272">
      <formula>$I1228=0</formula>
    </cfRule>
  </conditionalFormatting>
  <conditionalFormatting sqref="O1228:P1228">
    <cfRule type="cellIs" dxfId="4247" priority="7270" operator="lessThan">
      <formula>0</formula>
    </cfRule>
    <cfRule type="cellIs" dxfId="4246" priority="7271" operator="lessThan">
      <formula>0</formula>
    </cfRule>
  </conditionalFormatting>
  <conditionalFormatting sqref="R1228:T1228">
    <cfRule type="expression" dxfId="4245" priority="7269">
      <formula>$I1228=0</formula>
    </cfRule>
  </conditionalFormatting>
  <conditionalFormatting sqref="S1228:T1228">
    <cfRule type="cellIs" dxfId="4244" priority="7267" operator="lessThan">
      <formula>0</formula>
    </cfRule>
    <cfRule type="cellIs" dxfId="4243" priority="7268" operator="lessThan">
      <formula>0</formula>
    </cfRule>
  </conditionalFormatting>
  <conditionalFormatting sqref="C1230:E1230">
    <cfRule type="expression" dxfId="4242" priority="7263">
      <formula>$I1230=0</formula>
    </cfRule>
  </conditionalFormatting>
  <conditionalFormatting sqref="D1230:E1230">
    <cfRule type="cellIs" dxfId="4241" priority="7261" operator="lessThan">
      <formula>0</formula>
    </cfRule>
    <cfRule type="cellIs" dxfId="4240" priority="7262" operator="lessThan">
      <formula>0</formula>
    </cfRule>
  </conditionalFormatting>
  <conditionalFormatting sqref="G1230:H1230">
    <cfRule type="cellIs" dxfId="4239" priority="7258" operator="lessThan">
      <formula>0</formula>
    </cfRule>
    <cfRule type="cellIs" dxfId="4238" priority="7259" operator="lessThan">
      <formula>0</formula>
    </cfRule>
  </conditionalFormatting>
  <conditionalFormatting sqref="J1230">
    <cfRule type="expression" dxfId="4237" priority="7257">
      <formula>$I1230=0</formula>
    </cfRule>
  </conditionalFormatting>
  <conditionalFormatting sqref="N1230:P1230">
    <cfRule type="expression" dxfId="4236" priority="7251">
      <formula>$I1230=0</formula>
    </cfRule>
  </conditionalFormatting>
  <conditionalFormatting sqref="O1230:P1230">
    <cfRule type="cellIs" dxfId="4235" priority="7249" operator="lessThan">
      <formula>0</formula>
    </cfRule>
    <cfRule type="cellIs" dxfId="4234" priority="7250" operator="lessThan">
      <formula>0</formula>
    </cfRule>
  </conditionalFormatting>
  <conditionalFormatting sqref="R1230:T1230">
    <cfRule type="expression" dxfId="4233" priority="7248">
      <formula>$I1230=0</formula>
    </cfRule>
  </conditionalFormatting>
  <conditionalFormatting sqref="S1230:T1230">
    <cfRule type="cellIs" dxfId="4232" priority="7246" operator="lessThan">
      <formula>0</formula>
    </cfRule>
    <cfRule type="cellIs" dxfId="4231" priority="7247" operator="lessThan">
      <formula>0</formula>
    </cfRule>
  </conditionalFormatting>
  <conditionalFormatting sqref="C1232:E1232">
    <cfRule type="expression" dxfId="4230" priority="7242">
      <formula>$I1232=0</formula>
    </cfRule>
  </conditionalFormatting>
  <conditionalFormatting sqref="D1232:E1232">
    <cfRule type="cellIs" dxfId="4229" priority="7240" operator="lessThan">
      <formula>0</formula>
    </cfRule>
    <cfRule type="cellIs" dxfId="4228" priority="7241" operator="lessThan">
      <formula>0</formula>
    </cfRule>
  </conditionalFormatting>
  <conditionalFormatting sqref="G1232:H1232">
    <cfRule type="cellIs" dxfId="4227" priority="7237" operator="lessThan">
      <formula>0</formula>
    </cfRule>
    <cfRule type="cellIs" dxfId="4226" priority="7238" operator="lessThan">
      <formula>0</formula>
    </cfRule>
  </conditionalFormatting>
  <conditionalFormatting sqref="J1232">
    <cfRule type="expression" dxfId="4225" priority="7236">
      <formula>$I1232=0</formula>
    </cfRule>
  </conditionalFormatting>
  <conditionalFormatting sqref="N1232:P1232">
    <cfRule type="expression" dxfId="4224" priority="7230">
      <formula>$I1232=0</formula>
    </cfRule>
  </conditionalFormatting>
  <conditionalFormatting sqref="O1232:P1232">
    <cfRule type="cellIs" dxfId="4223" priority="7228" operator="lessThan">
      <formula>0</formula>
    </cfRule>
    <cfRule type="cellIs" dxfId="4222" priority="7229" operator="lessThan">
      <formula>0</formula>
    </cfRule>
  </conditionalFormatting>
  <conditionalFormatting sqref="R1232:T1232">
    <cfRule type="expression" dxfId="4221" priority="7227">
      <formula>$I1232=0</formula>
    </cfRule>
  </conditionalFormatting>
  <conditionalFormatting sqref="S1232:T1232">
    <cfRule type="cellIs" dxfId="4220" priority="7225" operator="lessThan">
      <formula>0</formula>
    </cfRule>
    <cfRule type="cellIs" dxfId="4219" priority="7226" operator="lessThan">
      <formula>0</formula>
    </cfRule>
  </conditionalFormatting>
  <conditionalFormatting sqref="C1234:E1234">
    <cfRule type="expression" dxfId="4218" priority="7221">
      <formula>$I1234=0</formula>
    </cfRule>
  </conditionalFormatting>
  <conditionalFormatting sqref="D1234:E1234">
    <cfRule type="cellIs" dxfId="4217" priority="7219" operator="lessThan">
      <formula>0</formula>
    </cfRule>
    <cfRule type="cellIs" dxfId="4216" priority="7220" operator="lessThan">
      <formula>0</formula>
    </cfRule>
  </conditionalFormatting>
  <conditionalFormatting sqref="G1234:H1234">
    <cfRule type="cellIs" dxfId="4215" priority="7216" operator="lessThan">
      <formula>0</formula>
    </cfRule>
    <cfRule type="cellIs" dxfId="4214" priority="7217" operator="lessThan">
      <formula>0</formula>
    </cfRule>
  </conditionalFormatting>
  <conditionalFormatting sqref="J1234">
    <cfRule type="expression" dxfId="4213" priority="7215">
      <formula>$I1234=0</formula>
    </cfRule>
  </conditionalFormatting>
  <conditionalFormatting sqref="N1234:P1234">
    <cfRule type="expression" dxfId="4212" priority="7209">
      <formula>$I1234=0</formula>
    </cfRule>
  </conditionalFormatting>
  <conditionalFormatting sqref="O1234:P1234">
    <cfRule type="cellIs" dxfId="4211" priority="7207" operator="lessThan">
      <formula>0</formula>
    </cfRule>
    <cfRule type="cellIs" dxfId="4210" priority="7208" operator="lessThan">
      <formula>0</formula>
    </cfRule>
  </conditionalFormatting>
  <conditionalFormatting sqref="R1234:T1234">
    <cfRule type="expression" dxfId="4209" priority="7206">
      <formula>$I1234=0</formula>
    </cfRule>
  </conditionalFormatting>
  <conditionalFormatting sqref="S1234:T1234">
    <cfRule type="cellIs" dxfId="4208" priority="7204" operator="lessThan">
      <formula>0</formula>
    </cfRule>
    <cfRule type="cellIs" dxfId="4207" priority="7205" operator="lessThan">
      <formula>0</formula>
    </cfRule>
  </conditionalFormatting>
  <conditionalFormatting sqref="C1236:E1236">
    <cfRule type="expression" dxfId="4206" priority="7200">
      <formula>$I1236=0</formula>
    </cfRule>
  </conditionalFormatting>
  <conditionalFormatting sqref="D1236:E1236">
    <cfRule type="cellIs" dxfId="4205" priority="7198" operator="lessThan">
      <formula>0</formula>
    </cfRule>
    <cfRule type="cellIs" dxfId="4204" priority="7199" operator="lessThan">
      <formula>0</formula>
    </cfRule>
  </conditionalFormatting>
  <conditionalFormatting sqref="G1236:H1236">
    <cfRule type="cellIs" dxfId="4203" priority="7195" operator="lessThan">
      <formula>0</formula>
    </cfRule>
    <cfRule type="cellIs" dxfId="4202" priority="7196" operator="lessThan">
      <formula>0</formula>
    </cfRule>
  </conditionalFormatting>
  <conditionalFormatting sqref="J1236">
    <cfRule type="expression" dxfId="4201" priority="7194">
      <formula>$I1236=0</formula>
    </cfRule>
  </conditionalFormatting>
  <conditionalFormatting sqref="N1236:P1236">
    <cfRule type="expression" dxfId="4200" priority="7188">
      <formula>$I1236=0</formula>
    </cfRule>
  </conditionalFormatting>
  <conditionalFormatting sqref="O1236:P1236">
    <cfRule type="cellIs" dxfId="4199" priority="7186" operator="lessThan">
      <formula>0</formula>
    </cfRule>
    <cfRule type="cellIs" dxfId="4198" priority="7187" operator="lessThan">
      <formula>0</formula>
    </cfRule>
  </conditionalFormatting>
  <conditionalFormatting sqref="R1236:T1236">
    <cfRule type="expression" dxfId="4197" priority="7185">
      <formula>$I1236=0</formula>
    </cfRule>
  </conditionalFormatting>
  <conditionalFormatting sqref="S1236:T1236">
    <cfRule type="cellIs" dxfId="4196" priority="7183" operator="lessThan">
      <formula>0</formula>
    </cfRule>
    <cfRule type="cellIs" dxfId="4195" priority="7184" operator="lessThan">
      <formula>0</formula>
    </cfRule>
  </conditionalFormatting>
  <conditionalFormatting sqref="C1238:E1238">
    <cfRule type="expression" dxfId="4194" priority="7179">
      <formula>$I1238=0</formula>
    </cfRule>
  </conditionalFormatting>
  <conditionalFormatting sqref="D1238:E1238">
    <cfRule type="cellIs" dxfId="4193" priority="7177" operator="lessThan">
      <formula>0</formula>
    </cfRule>
    <cfRule type="cellIs" dxfId="4192" priority="7178" operator="lessThan">
      <formula>0</formula>
    </cfRule>
  </conditionalFormatting>
  <conditionalFormatting sqref="G1238:H1238">
    <cfRule type="cellIs" dxfId="4191" priority="7174" operator="lessThan">
      <formula>0</formula>
    </cfRule>
    <cfRule type="cellIs" dxfId="4190" priority="7175" operator="lessThan">
      <formula>0</formula>
    </cfRule>
  </conditionalFormatting>
  <conditionalFormatting sqref="J1238">
    <cfRule type="expression" dxfId="4189" priority="7173">
      <formula>$I1238=0</formula>
    </cfRule>
  </conditionalFormatting>
  <conditionalFormatting sqref="N1238:P1238">
    <cfRule type="expression" dxfId="4188" priority="7167">
      <formula>$I1238=0</formula>
    </cfRule>
  </conditionalFormatting>
  <conditionalFormatting sqref="O1238:P1238">
    <cfRule type="cellIs" dxfId="4187" priority="7165" operator="lessThan">
      <formula>0</formula>
    </cfRule>
    <cfRule type="cellIs" dxfId="4186" priority="7166" operator="lessThan">
      <formula>0</formula>
    </cfRule>
  </conditionalFormatting>
  <conditionalFormatting sqref="R1238:T1238">
    <cfRule type="expression" dxfId="4185" priority="7164">
      <formula>$I1238=0</formula>
    </cfRule>
  </conditionalFormatting>
  <conditionalFormatting sqref="S1238:T1238">
    <cfRule type="cellIs" dxfId="4184" priority="7162" operator="lessThan">
      <formula>0</formula>
    </cfRule>
    <cfRule type="cellIs" dxfId="4183" priority="7163" operator="lessThan">
      <formula>0</formula>
    </cfRule>
  </conditionalFormatting>
  <conditionalFormatting sqref="C1240:E1240">
    <cfRule type="expression" dxfId="4182" priority="7158">
      <formula>$I1240=0</formula>
    </cfRule>
  </conditionalFormatting>
  <conditionalFormatting sqref="D1240:E1240">
    <cfRule type="cellIs" dxfId="4181" priority="7156" operator="lessThan">
      <formula>0</formula>
    </cfRule>
    <cfRule type="cellIs" dxfId="4180" priority="7157" operator="lessThan">
      <formula>0</formula>
    </cfRule>
  </conditionalFormatting>
  <conditionalFormatting sqref="G1240:H1240">
    <cfRule type="cellIs" dxfId="4179" priority="7153" operator="lessThan">
      <formula>0</formula>
    </cfRule>
    <cfRule type="cellIs" dxfId="4178" priority="7154" operator="lessThan">
      <formula>0</formula>
    </cfRule>
  </conditionalFormatting>
  <conditionalFormatting sqref="J1240">
    <cfRule type="expression" dxfId="4177" priority="7152">
      <formula>$I1240=0</formula>
    </cfRule>
  </conditionalFormatting>
  <conditionalFormatting sqref="N1240:P1240">
    <cfRule type="expression" dxfId="4176" priority="7146">
      <formula>$I1240=0</formula>
    </cfRule>
  </conditionalFormatting>
  <conditionalFormatting sqref="O1240:P1240">
    <cfRule type="cellIs" dxfId="4175" priority="7144" operator="lessThan">
      <formula>0</formula>
    </cfRule>
    <cfRule type="cellIs" dxfId="4174" priority="7145" operator="lessThan">
      <formula>0</formula>
    </cfRule>
  </conditionalFormatting>
  <conditionalFormatting sqref="R1240:T1240">
    <cfRule type="expression" dxfId="4173" priority="7143">
      <formula>$I1240=0</formula>
    </cfRule>
  </conditionalFormatting>
  <conditionalFormatting sqref="S1240:T1240">
    <cfRule type="cellIs" dxfId="4172" priority="7141" operator="lessThan">
      <formula>0</formula>
    </cfRule>
    <cfRule type="cellIs" dxfId="4171" priority="7142" operator="lessThan">
      <formula>0</formula>
    </cfRule>
  </conditionalFormatting>
  <conditionalFormatting sqref="C1242:E1242">
    <cfRule type="expression" dxfId="4170" priority="7137">
      <formula>$I1242=0</formula>
    </cfRule>
  </conditionalFormatting>
  <conditionalFormatting sqref="D1242:E1242">
    <cfRule type="cellIs" dxfId="4169" priority="7135" operator="lessThan">
      <formula>0</formula>
    </cfRule>
    <cfRule type="cellIs" dxfId="4168" priority="7136" operator="lessThan">
      <formula>0</formula>
    </cfRule>
  </conditionalFormatting>
  <conditionalFormatting sqref="G1242:H1242">
    <cfRule type="cellIs" dxfId="4167" priority="7132" operator="lessThan">
      <formula>0</formula>
    </cfRule>
    <cfRule type="cellIs" dxfId="4166" priority="7133" operator="lessThan">
      <formula>0</formula>
    </cfRule>
  </conditionalFormatting>
  <conditionalFormatting sqref="J1242">
    <cfRule type="expression" dxfId="4165" priority="7131">
      <formula>$I1242=0</formula>
    </cfRule>
  </conditionalFormatting>
  <conditionalFormatting sqref="N1242:P1242">
    <cfRule type="expression" dxfId="4164" priority="7125">
      <formula>$I1242=0</formula>
    </cfRule>
  </conditionalFormatting>
  <conditionalFormatting sqref="O1242:P1242">
    <cfRule type="cellIs" dxfId="4163" priority="7123" operator="lessThan">
      <formula>0</formula>
    </cfRule>
    <cfRule type="cellIs" dxfId="4162" priority="7124" operator="lessThan">
      <formula>0</formula>
    </cfRule>
  </conditionalFormatting>
  <conditionalFormatting sqref="R1242:T1242">
    <cfRule type="expression" dxfId="4161" priority="7122">
      <formula>$I1242=0</formula>
    </cfRule>
  </conditionalFormatting>
  <conditionalFormatting sqref="S1242:T1242">
    <cfRule type="cellIs" dxfId="4160" priority="7120" operator="lessThan">
      <formula>0</formula>
    </cfRule>
    <cfRule type="cellIs" dxfId="4159" priority="7121" operator="lessThan">
      <formula>0</formula>
    </cfRule>
  </conditionalFormatting>
  <conditionalFormatting sqref="C1244:E1244">
    <cfRule type="expression" dxfId="4158" priority="7116">
      <formula>$I1244=0</formula>
    </cfRule>
  </conditionalFormatting>
  <conditionalFormatting sqref="D1244:E1244">
    <cfRule type="cellIs" dxfId="4157" priority="7114" operator="lessThan">
      <formula>0</formula>
    </cfRule>
    <cfRule type="cellIs" dxfId="4156" priority="7115" operator="lessThan">
      <formula>0</formula>
    </cfRule>
  </conditionalFormatting>
  <conditionalFormatting sqref="G1244:H1244">
    <cfRule type="cellIs" dxfId="4155" priority="7111" operator="lessThan">
      <formula>0</formula>
    </cfRule>
    <cfRule type="cellIs" dxfId="4154" priority="7112" operator="lessThan">
      <formula>0</formula>
    </cfRule>
  </conditionalFormatting>
  <conditionalFormatting sqref="J1244">
    <cfRule type="expression" dxfId="4153" priority="7110">
      <formula>$I1244=0</formula>
    </cfRule>
  </conditionalFormatting>
  <conditionalFormatting sqref="N1244:P1244">
    <cfRule type="expression" dxfId="4152" priority="7104">
      <formula>$I1244=0</formula>
    </cfRule>
  </conditionalFormatting>
  <conditionalFormatting sqref="O1244:P1244">
    <cfRule type="cellIs" dxfId="4151" priority="7102" operator="lessThan">
      <formula>0</formula>
    </cfRule>
    <cfRule type="cellIs" dxfId="4150" priority="7103" operator="lessThan">
      <formula>0</formula>
    </cfRule>
  </conditionalFormatting>
  <conditionalFormatting sqref="R1244:T1244">
    <cfRule type="expression" dxfId="4149" priority="7101">
      <formula>$I1244=0</formula>
    </cfRule>
  </conditionalFormatting>
  <conditionalFormatting sqref="S1244:T1244">
    <cfRule type="cellIs" dxfId="4148" priority="7099" operator="lessThan">
      <formula>0</formula>
    </cfRule>
    <cfRule type="cellIs" dxfId="4147" priority="7100" operator="lessThan">
      <formula>0</formula>
    </cfRule>
  </conditionalFormatting>
  <conditionalFormatting sqref="C1246:E1246">
    <cfRule type="expression" dxfId="4146" priority="7095">
      <formula>$I1246=0</formula>
    </cfRule>
  </conditionalFormatting>
  <conditionalFormatting sqref="D1246:E1246">
    <cfRule type="cellIs" dxfId="4145" priority="7093" operator="lessThan">
      <formula>0</formula>
    </cfRule>
    <cfRule type="cellIs" dxfId="4144" priority="7094" operator="lessThan">
      <formula>0</formula>
    </cfRule>
  </conditionalFormatting>
  <conditionalFormatting sqref="G1246:H1246">
    <cfRule type="cellIs" dxfId="4143" priority="7090" operator="lessThan">
      <formula>0</formula>
    </cfRule>
    <cfRule type="cellIs" dxfId="4142" priority="7091" operator="lessThan">
      <formula>0</formula>
    </cfRule>
  </conditionalFormatting>
  <conditionalFormatting sqref="J1246">
    <cfRule type="expression" dxfId="4141" priority="7089">
      <formula>$I1246=0</formula>
    </cfRule>
  </conditionalFormatting>
  <conditionalFormatting sqref="N1246:P1246">
    <cfRule type="expression" dxfId="4140" priority="7083">
      <formula>$I1246=0</formula>
    </cfRule>
  </conditionalFormatting>
  <conditionalFormatting sqref="O1246:P1246">
    <cfRule type="cellIs" dxfId="4139" priority="7081" operator="lessThan">
      <formula>0</formula>
    </cfRule>
    <cfRule type="cellIs" dxfId="4138" priority="7082" operator="lessThan">
      <formula>0</formula>
    </cfRule>
  </conditionalFormatting>
  <conditionalFormatting sqref="R1246:T1246">
    <cfRule type="expression" dxfId="4137" priority="7080">
      <formula>$I1246=0</formula>
    </cfRule>
  </conditionalFormatting>
  <conditionalFormatting sqref="S1246:T1246">
    <cfRule type="cellIs" dxfId="4136" priority="7078" operator="lessThan">
      <formula>0</formula>
    </cfRule>
    <cfRule type="cellIs" dxfId="4135" priority="7079" operator="lessThan">
      <formula>0</formula>
    </cfRule>
  </conditionalFormatting>
  <conditionalFormatting sqref="C1248:E1248">
    <cfRule type="expression" dxfId="4134" priority="7074">
      <formula>$I1248=0</formula>
    </cfRule>
  </conditionalFormatting>
  <conditionalFormatting sqref="D1248:E1248">
    <cfRule type="cellIs" dxfId="4133" priority="7072" operator="lessThan">
      <formula>0</formula>
    </cfRule>
    <cfRule type="cellIs" dxfId="4132" priority="7073" operator="lessThan">
      <formula>0</formula>
    </cfRule>
  </conditionalFormatting>
  <conditionalFormatting sqref="G1248:H1248">
    <cfRule type="cellIs" dxfId="4131" priority="7069" operator="lessThan">
      <formula>0</formula>
    </cfRule>
    <cfRule type="cellIs" dxfId="4130" priority="7070" operator="lessThan">
      <formula>0</formula>
    </cfRule>
  </conditionalFormatting>
  <conditionalFormatting sqref="J1248">
    <cfRule type="expression" dxfId="4129" priority="7068">
      <formula>$I1248=0</formula>
    </cfRule>
  </conditionalFormatting>
  <conditionalFormatting sqref="N1248:P1248">
    <cfRule type="expression" dxfId="4128" priority="7062">
      <formula>$I1248=0</formula>
    </cfRule>
  </conditionalFormatting>
  <conditionalFormatting sqref="O1248:P1248">
    <cfRule type="cellIs" dxfId="4127" priority="7060" operator="lessThan">
      <formula>0</formula>
    </cfRule>
    <cfRule type="cellIs" dxfId="4126" priority="7061" operator="lessThan">
      <formula>0</formula>
    </cfRule>
  </conditionalFormatting>
  <conditionalFormatting sqref="R1248:T1248">
    <cfRule type="expression" dxfId="4125" priority="7059">
      <formula>$I1248=0</formula>
    </cfRule>
  </conditionalFormatting>
  <conditionalFormatting sqref="S1248:T1248">
    <cfRule type="cellIs" dxfId="4124" priority="7057" operator="lessThan">
      <formula>0</formula>
    </cfRule>
    <cfRule type="cellIs" dxfId="4123" priority="7058" operator="lessThan">
      <formula>0</formula>
    </cfRule>
  </conditionalFormatting>
  <conditionalFormatting sqref="C1250:E1250">
    <cfRule type="expression" dxfId="4122" priority="7053">
      <formula>$I1250=0</formula>
    </cfRule>
  </conditionalFormatting>
  <conditionalFormatting sqref="D1250:E1250">
    <cfRule type="cellIs" dxfId="4121" priority="7051" operator="lessThan">
      <formula>0</formula>
    </cfRule>
    <cfRule type="cellIs" dxfId="4120" priority="7052" operator="lessThan">
      <formula>0</formula>
    </cfRule>
  </conditionalFormatting>
  <conditionalFormatting sqref="G1250:H1250">
    <cfRule type="cellIs" dxfId="4119" priority="7048" operator="lessThan">
      <formula>0</formula>
    </cfRule>
    <cfRule type="cellIs" dxfId="4118" priority="7049" operator="lessThan">
      <formula>0</formula>
    </cfRule>
  </conditionalFormatting>
  <conditionalFormatting sqref="J1250">
    <cfRule type="expression" dxfId="4117" priority="7047">
      <formula>$I1250=0</formula>
    </cfRule>
  </conditionalFormatting>
  <conditionalFormatting sqref="N1250:P1250">
    <cfRule type="expression" dxfId="4116" priority="7041">
      <formula>$I1250=0</formula>
    </cfRule>
  </conditionalFormatting>
  <conditionalFormatting sqref="O1250:P1250">
    <cfRule type="cellIs" dxfId="4115" priority="7039" operator="lessThan">
      <formula>0</formula>
    </cfRule>
    <cfRule type="cellIs" dxfId="4114" priority="7040" operator="lessThan">
      <formula>0</formula>
    </cfRule>
  </conditionalFormatting>
  <conditionalFormatting sqref="R1250:T1250">
    <cfRule type="expression" dxfId="4113" priority="7038">
      <formula>$I1250=0</formula>
    </cfRule>
  </conditionalFormatting>
  <conditionalFormatting sqref="S1250:T1250">
    <cfRule type="cellIs" dxfId="4112" priority="7036" operator="lessThan">
      <formula>0</formula>
    </cfRule>
    <cfRule type="cellIs" dxfId="4111" priority="7037" operator="lessThan">
      <formula>0</formula>
    </cfRule>
  </conditionalFormatting>
  <conditionalFormatting sqref="C1252:E1252">
    <cfRule type="expression" dxfId="4110" priority="7032">
      <formula>$I1252=0</formula>
    </cfRule>
  </conditionalFormatting>
  <conditionalFormatting sqref="D1252:E1252">
    <cfRule type="cellIs" dxfId="4109" priority="7030" operator="lessThan">
      <formula>0</formula>
    </cfRule>
    <cfRule type="cellIs" dxfId="4108" priority="7031" operator="lessThan">
      <formula>0</formula>
    </cfRule>
  </conditionalFormatting>
  <conditionalFormatting sqref="G1252:H1252">
    <cfRule type="cellIs" dxfId="4107" priority="7027" operator="lessThan">
      <formula>0</formula>
    </cfRule>
    <cfRule type="cellIs" dxfId="4106" priority="7028" operator="lessThan">
      <formula>0</formula>
    </cfRule>
  </conditionalFormatting>
  <conditionalFormatting sqref="J1252">
    <cfRule type="expression" dxfId="4105" priority="7026">
      <formula>$I1252=0</formula>
    </cfRule>
  </conditionalFormatting>
  <conditionalFormatting sqref="N1252:P1252">
    <cfRule type="expression" dxfId="4104" priority="7020">
      <formula>$I1252=0</formula>
    </cfRule>
  </conditionalFormatting>
  <conditionalFormatting sqref="O1252:P1252">
    <cfRule type="cellIs" dxfId="4103" priority="7018" operator="lessThan">
      <formula>0</formula>
    </cfRule>
    <cfRule type="cellIs" dxfId="4102" priority="7019" operator="lessThan">
      <formula>0</formula>
    </cfRule>
  </conditionalFormatting>
  <conditionalFormatting sqref="R1252:T1252">
    <cfRule type="expression" dxfId="4101" priority="7017">
      <formula>$I1252=0</formula>
    </cfRule>
  </conditionalFormatting>
  <conditionalFormatting sqref="S1252:T1252">
    <cfRule type="cellIs" dxfId="4100" priority="7015" operator="lessThan">
      <formula>0</formula>
    </cfRule>
    <cfRule type="cellIs" dxfId="4099" priority="7016" operator="lessThan">
      <formula>0</formula>
    </cfRule>
  </conditionalFormatting>
  <conditionalFormatting sqref="C1254:E1254">
    <cfRule type="expression" dxfId="4098" priority="7011">
      <formula>$I1254=0</formula>
    </cfRule>
  </conditionalFormatting>
  <conditionalFormatting sqref="D1254:E1254">
    <cfRule type="cellIs" dxfId="4097" priority="7009" operator="lessThan">
      <formula>0</formula>
    </cfRule>
    <cfRule type="cellIs" dxfId="4096" priority="7010" operator="lessThan">
      <formula>0</formula>
    </cfRule>
  </conditionalFormatting>
  <conditionalFormatting sqref="G1254:H1254">
    <cfRule type="cellIs" dxfId="4095" priority="7006" operator="lessThan">
      <formula>0</formula>
    </cfRule>
    <cfRule type="cellIs" dxfId="4094" priority="7007" operator="lessThan">
      <formula>0</formula>
    </cfRule>
  </conditionalFormatting>
  <conditionalFormatting sqref="J1254">
    <cfRule type="expression" dxfId="4093" priority="7005">
      <formula>$I1254=0</formula>
    </cfRule>
  </conditionalFormatting>
  <conditionalFormatting sqref="N1254:P1254">
    <cfRule type="expression" dxfId="4092" priority="6999">
      <formula>$I1254=0</formula>
    </cfRule>
  </conditionalFormatting>
  <conditionalFormatting sqref="O1254:P1254">
    <cfRule type="cellIs" dxfId="4091" priority="6997" operator="lessThan">
      <formula>0</formula>
    </cfRule>
    <cfRule type="cellIs" dxfId="4090" priority="6998" operator="lessThan">
      <formula>0</formula>
    </cfRule>
  </conditionalFormatting>
  <conditionalFormatting sqref="R1254:T1254">
    <cfRule type="expression" dxfId="4089" priority="6996">
      <formula>$I1254=0</formula>
    </cfRule>
  </conditionalFormatting>
  <conditionalFormatting sqref="S1254:T1254">
    <cfRule type="cellIs" dxfId="4088" priority="6994" operator="lessThan">
      <formula>0</formula>
    </cfRule>
    <cfRule type="cellIs" dxfId="4087" priority="6995" operator="lessThan">
      <formula>0</formula>
    </cfRule>
  </conditionalFormatting>
  <conditionalFormatting sqref="C1256:E1256">
    <cfRule type="expression" dxfId="4086" priority="6990">
      <formula>$I1256=0</formula>
    </cfRule>
  </conditionalFormatting>
  <conditionalFormatting sqref="D1256:E1256">
    <cfRule type="cellIs" dxfId="4085" priority="6988" operator="lessThan">
      <formula>0</formula>
    </cfRule>
    <cfRule type="cellIs" dxfId="4084" priority="6989" operator="lessThan">
      <formula>0</formula>
    </cfRule>
  </conditionalFormatting>
  <conditionalFormatting sqref="G1256:H1256">
    <cfRule type="cellIs" dxfId="4083" priority="6985" operator="lessThan">
      <formula>0</formula>
    </cfRule>
    <cfRule type="cellIs" dxfId="4082" priority="6986" operator="lessThan">
      <formula>0</formula>
    </cfRule>
  </conditionalFormatting>
  <conditionalFormatting sqref="J1256">
    <cfRule type="expression" dxfId="4081" priority="6984">
      <formula>$I1256=0</formula>
    </cfRule>
  </conditionalFormatting>
  <conditionalFormatting sqref="N1256:P1256">
    <cfRule type="expression" dxfId="4080" priority="6978">
      <formula>$I1256=0</formula>
    </cfRule>
  </conditionalFormatting>
  <conditionalFormatting sqref="O1256:P1256">
    <cfRule type="cellIs" dxfId="4079" priority="6976" operator="lessThan">
      <formula>0</formula>
    </cfRule>
    <cfRule type="cellIs" dxfId="4078" priority="6977" operator="lessThan">
      <formula>0</formula>
    </cfRule>
  </conditionalFormatting>
  <conditionalFormatting sqref="R1256:T1256">
    <cfRule type="expression" dxfId="4077" priority="6975">
      <formula>$I1256=0</formula>
    </cfRule>
  </conditionalFormatting>
  <conditionalFormatting sqref="S1256:T1256">
    <cfRule type="cellIs" dxfId="4076" priority="6973" operator="lessThan">
      <formula>0</formula>
    </cfRule>
    <cfRule type="cellIs" dxfId="4075" priority="6974" operator="lessThan">
      <formula>0</formula>
    </cfRule>
  </conditionalFormatting>
  <conditionalFormatting sqref="C1258:E1258">
    <cfRule type="expression" dxfId="4074" priority="6969">
      <formula>$I1258=0</formula>
    </cfRule>
  </conditionalFormatting>
  <conditionalFormatting sqref="D1258:E1258">
    <cfRule type="cellIs" dxfId="4073" priority="6967" operator="lessThan">
      <formula>0</formula>
    </cfRule>
    <cfRule type="cellIs" dxfId="4072" priority="6968" operator="lessThan">
      <formula>0</formula>
    </cfRule>
  </conditionalFormatting>
  <conditionalFormatting sqref="G1258:H1258">
    <cfRule type="cellIs" dxfId="4071" priority="6964" operator="lessThan">
      <formula>0</formula>
    </cfRule>
    <cfRule type="cellIs" dxfId="4070" priority="6965" operator="lessThan">
      <formula>0</formula>
    </cfRule>
  </conditionalFormatting>
  <conditionalFormatting sqref="J1258">
    <cfRule type="expression" dxfId="4069" priority="6963">
      <formula>$I1258=0</formula>
    </cfRule>
  </conditionalFormatting>
  <conditionalFormatting sqref="N1258:P1258">
    <cfRule type="expression" dxfId="4068" priority="6957">
      <formula>$I1258=0</formula>
    </cfRule>
  </conditionalFormatting>
  <conditionalFormatting sqref="O1258:P1258">
    <cfRule type="cellIs" dxfId="4067" priority="6955" operator="lessThan">
      <formula>0</formula>
    </cfRule>
    <cfRule type="cellIs" dxfId="4066" priority="6956" operator="lessThan">
      <formula>0</formula>
    </cfRule>
  </conditionalFormatting>
  <conditionalFormatting sqref="R1258:T1258">
    <cfRule type="expression" dxfId="4065" priority="6954">
      <formula>$I1258=0</formula>
    </cfRule>
  </conditionalFormatting>
  <conditionalFormatting sqref="S1258:T1258">
    <cfRule type="cellIs" dxfId="4064" priority="6952" operator="lessThan">
      <formula>0</formula>
    </cfRule>
    <cfRule type="cellIs" dxfId="4063" priority="6953" operator="lessThan">
      <formula>0</formula>
    </cfRule>
  </conditionalFormatting>
  <conditionalFormatting sqref="C1260:E1260">
    <cfRule type="expression" dxfId="4062" priority="6948">
      <formula>$I1260=0</formula>
    </cfRule>
  </conditionalFormatting>
  <conditionalFormatting sqref="D1260:E1260">
    <cfRule type="cellIs" dxfId="4061" priority="6946" operator="lessThan">
      <formula>0</formula>
    </cfRule>
    <cfRule type="cellIs" dxfId="4060" priority="6947" operator="lessThan">
      <formula>0</formula>
    </cfRule>
  </conditionalFormatting>
  <conditionalFormatting sqref="G1260:H1260">
    <cfRule type="cellIs" dxfId="4059" priority="6943" operator="lessThan">
      <formula>0</formula>
    </cfRule>
    <cfRule type="cellIs" dxfId="4058" priority="6944" operator="lessThan">
      <formula>0</formula>
    </cfRule>
  </conditionalFormatting>
  <conditionalFormatting sqref="J1260">
    <cfRule type="expression" dxfId="4057" priority="6942">
      <formula>$I1260=0</formula>
    </cfRule>
  </conditionalFormatting>
  <conditionalFormatting sqref="N1260:P1260">
    <cfRule type="expression" dxfId="4056" priority="6936">
      <formula>$I1260=0</formula>
    </cfRule>
  </conditionalFormatting>
  <conditionalFormatting sqref="O1260:P1260">
    <cfRule type="cellIs" dxfId="4055" priority="6934" operator="lessThan">
      <formula>0</formula>
    </cfRule>
    <cfRule type="cellIs" dxfId="4054" priority="6935" operator="lessThan">
      <formula>0</formula>
    </cfRule>
  </conditionalFormatting>
  <conditionalFormatting sqref="R1260:T1260">
    <cfRule type="expression" dxfId="4053" priority="6933">
      <formula>$I1260=0</formula>
    </cfRule>
  </conditionalFormatting>
  <conditionalFormatting sqref="S1260:T1260">
    <cfRule type="cellIs" dxfId="4052" priority="6931" operator="lessThan">
      <formula>0</formula>
    </cfRule>
    <cfRule type="cellIs" dxfId="4051" priority="6932" operator="lessThan">
      <formula>0</formula>
    </cfRule>
  </conditionalFormatting>
  <conditionalFormatting sqref="C1262:E1262">
    <cfRule type="expression" dxfId="4050" priority="6927">
      <formula>$I1262=0</formula>
    </cfRule>
  </conditionalFormatting>
  <conditionalFormatting sqref="D1262:E1262">
    <cfRule type="cellIs" dxfId="4049" priority="6925" operator="lessThan">
      <formula>0</formula>
    </cfRule>
    <cfRule type="cellIs" dxfId="4048" priority="6926" operator="lessThan">
      <formula>0</formula>
    </cfRule>
  </conditionalFormatting>
  <conditionalFormatting sqref="G1262:H1262">
    <cfRule type="cellIs" dxfId="4047" priority="6922" operator="lessThan">
      <formula>0</formula>
    </cfRule>
    <cfRule type="cellIs" dxfId="4046" priority="6923" operator="lessThan">
      <formula>0</formula>
    </cfRule>
  </conditionalFormatting>
  <conditionalFormatting sqref="J1262">
    <cfRule type="expression" dxfId="4045" priority="6921">
      <formula>$I1262=0</formula>
    </cfRule>
  </conditionalFormatting>
  <conditionalFormatting sqref="N1262:P1262">
    <cfRule type="expression" dxfId="4044" priority="6915">
      <formula>$I1262=0</formula>
    </cfRule>
  </conditionalFormatting>
  <conditionalFormatting sqref="O1262:P1262">
    <cfRule type="cellIs" dxfId="4043" priority="6913" operator="lessThan">
      <formula>0</formula>
    </cfRule>
    <cfRule type="cellIs" dxfId="4042" priority="6914" operator="lessThan">
      <formula>0</formula>
    </cfRule>
  </conditionalFormatting>
  <conditionalFormatting sqref="R1262:T1262">
    <cfRule type="expression" dxfId="4041" priority="6912">
      <formula>$I1262=0</formula>
    </cfRule>
  </conditionalFormatting>
  <conditionalFormatting sqref="S1262:T1262">
    <cfRule type="cellIs" dxfId="4040" priority="6910" operator="lessThan">
      <formula>0</formula>
    </cfRule>
    <cfRule type="cellIs" dxfId="4039" priority="6911" operator="lessThan">
      <formula>0</formula>
    </cfRule>
  </conditionalFormatting>
  <conditionalFormatting sqref="C1264:E1264">
    <cfRule type="expression" dxfId="4038" priority="6906">
      <formula>$I1264=0</formula>
    </cfRule>
  </conditionalFormatting>
  <conditionalFormatting sqref="D1264:E1264">
    <cfRule type="cellIs" dxfId="4037" priority="6904" operator="lessThan">
      <formula>0</formula>
    </cfRule>
    <cfRule type="cellIs" dxfId="4036" priority="6905" operator="lessThan">
      <formula>0</formula>
    </cfRule>
  </conditionalFormatting>
  <conditionalFormatting sqref="G1264:H1264">
    <cfRule type="cellIs" dxfId="4035" priority="6901" operator="lessThan">
      <formula>0</formula>
    </cfRule>
    <cfRule type="cellIs" dxfId="4034" priority="6902" operator="lessThan">
      <formula>0</formula>
    </cfRule>
  </conditionalFormatting>
  <conditionalFormatting sqref="J1264">
    <cfRule type="expression" dxfId="4033" priority="6900">
      <formula>$I1264=0</formula>
    </cfRule>
  </conditionalFormatting>
  <conditionalFormatting sqref="N1264:P1264">
    <cfRule type="expression" dxfId="4032" priority="6894">
      <formula>$I1264=0</formula>
    </cfRule>
  </conditionalFormatting>
  <conditionalFormatting sqref="O1264:P1264">
    <cfRule type="cellIs" dxfId="4031" priority="6892" operator="lessThan">
      <formula>0</formula>
    </cfRule>
    <cfRule type="cellIs" dxfId="4030" priority="6893" operator="lessThan">
      <formula>0</formula>
    </cfRule>
  </conditionalFormatting>
  <conditionalFormatting sqref="R1264:T1264">
    <cfRule type="expression" dxfId="4029" priority="6891">
      <formula>$I1264=0</formula>
    </cfRule>
  </conditionalFormatting>
  <conditionalFormatting sqref="S1264:T1264">
    <cfRule type="cellIs" dxfId="4028" priority="6889" operator="lessThan">
      <formula>0</formula>
    </cfRule>
    <cfRule type="cellIs" dxfId="4027" priority="6890" operator="lessThan">
      <formula>0</formula>
    </cfRule>
  </conditionalFormatting>
  <conditionalFormatting sqref="C1266:E1266">
    <cfRule type="expression" dxfId="4026" priority="6885">
      <formula>$I1266=0</formula>
    </cfRule>
  </conditionalFormatting>
  <conditionalFormatting sqref="D1266:E1266">
    <cfRule type="cellIs" dxfId="4025" priority="6883" operator="lessThan">
      <formula>0</formula>
    </cfRule>
    <cfRule type="cellIs" dxfId="4024" priority="6884" operator="lessThan">
      <formula>0</formula>
    </cfRule>
  </conditionalFormatting>
  <conditionalFormatting sqref="G1266:H1266">
    <cfRule type="cellIs" dxfId="4023" priority="6880" operator="lessThan">
      <formula>0</formula>
    </cfRule>
    <cfRule type="cellIs" dxfId="4022" priority="6881" operator="lessThan">
      <formula>0</formula>
    </cfRule>
  </conditionalFormatting>
  <conditionalFormatting sqref="J1266">
    <cfRule type="expression" dxfId="4021" priority="6879">
      <formula>$I1266=0</formula>
    </cfRule>
  </conditionalFormatting>
  <conditionalFormatting sqref="N1266:P1266">
    <cfRule type="expression" dxfId="4020" priority="6873">
      <formula>$I1266=0</formula>
    </cfRule>
  </conditionalFormatting>
  <conditionalFormatting sqref="O1266:P1266">
    <cfRule type="cellIs" dxfId="4019" priority="6871" operator="lessThan">
      <formula>0</formula>
    </cfRule>
    <cfRule type="cellIs" dxfId="4018" priority="6872" operator="lessThan">
      <formula>0</formula>
    </cfRule>
  </conditionalFormatting>
  <conditionalFormatting sqref="R1266:T1266">
    <cfRule type="expression" dxfId="4017" priority="6870">
      <formula>$I1266=0</formula>
    </cfRule>
  </conditionalFormatting>
  <conditionalFormatting sqref="S1266:T1266">
    <cfRule type="cellIs" dxfId="4016" priority="6868" operator="lessThan">
      <formula>0</formula>
    </cfRule>
    <cfRule type="cellIs" dxfId="4015" priority="6869" operator="lessThan">
      <formula>0</formula>
    </cfRule>
  </conditionalFormatting>
  <conditionalFormatting sqref="C1268:E1268">
    <cfRule type="expression" dxfId="4014" priority="6864">
      <formula>$I1268=0</formula>
    </cfRule>
  </conditionalFormatting>
  <conditionalFormatting sqref="D1268:E1268">
    <cfRule type="cellIs" dxfId="4013" priority="6862" operator="lessThan">
      <formula>0</formula>
    </cfRule>
    <cfRule type="cellIs" dxfId="4012" priority="6863" operator="lessThan">
      <formula>0</formula>
    </cfRule>
  </conditionalFormatting>
  <conditionalFormatting sqref="G1268:H1268">
    <cfRule type="cellIs" dxfId="4011" priority="6859" operator="lessThan">
      <formula>0</formula>
    </cfRule>
    <cfRule type="cellIs" dxfId="4010" priority="6860" operator="lessThan">
      <formula>0</formula>
    </cfRule>
  </conditionalFormatting>
  <conditionalFormatting sqref="J1268">
    <cfRule type="expression" dxfId="4009" priority="6858">
      <formula>$I1268=0</formula>
    </cfRule>
  </conditionalFormatting>
  <conditionalFormatting sqref="N1268:P1268">
    <cfRule type="expression" dxfId="4008" priority="6852">
      <formula>$I1268=0</formula>
    </cfRule>
  </conditionalFormatting>
  <conditionalFormatting sqref="O1268:P1268">
    <cfRule type="cellIs" dxfId="4007" priority="6850" operator="lessThan">
      <formula>0</formula>
    </cfRule>
    <cfRule type="cellIs" dxfId="4006" priority="6851" operator="lessThan">
      <formula>0</formula>
    </cfRule>
  </conditionalFormatting>
  <conditionalFormatting sqref="R1268:T1268">
    <cfRule type="expression" dxfId="4005" priority="6849">
      <formula>$I1268=0</formula>
    </cfRule>
  </conditionalFormatting>
  <conditionalFormatting sqref="S1268:T1268">
    <cfRule type="cellIs" dxfId="4004" priority="6847" operator="lessThan">
      <formula>0</formula>
    </cfRule>
    <cfRule type="cellIs" dxfId="4003" priority="6848" operator="lessThan">
      <formula>0</formula>
    </cfRule>
  </conditionalFormatting>
  <conditionalFormatting sqref="C1270:E1270">
    <cfRule type="expression" dxfId="4002" priority="6843">
      <formula>$I1270=0</formula>
    </cfRule>
  </conditionalFormatting>
  <conditionalFormatting sqref="D1270:E1270">
    <cfRule type="cellIs" dxfId="4001" priority="6841" operator="lessThan">
      <formula>0</formula>
    </cfRule>
    <cfRule type="cellIs" dxfId="4000" priority="6842" operator="lessThan">
      <formula>0</formula>
    </cfRule>
  </conditionalFormatting>
  <conditionalFormatting sqref="G1270:H1270">
    <cfRule type="cellIs" dxfId="3999" priority="6838" operator="lessThan">
      <formula>0</formula>
    </cfRule>
    <cfRule type="cellIs" dxfId="3998" priority="6839" operator="lessThan">
      <formula>0</formula>
    </cfRule>
  </conditionalFormatting>
  <conditionalFormatting sqref="J1270">
    <cfRule type="expression" dxfId="3997" priority="6837">
      <formula>$I1270=0</formula>
    </cfRule>
  </conditionalFormatting>
  <conditionalFormatting sqref="N1270:P1270">
    <cfRule type="expression" dxfId="3996" priority="6831">
      <formula>$I1270=0</formula>
    </cfRule>
  </conditionalFormatting>
  <conditionalFormatting sqref="O1270:P1270">
    <cfRule type="cellIs" dxfId="3995" priority="6829" operator="lessThan">
      <formula>0</formula>
    </cfRule>
    <cfRule type="cellIs" dxfId="3994" priority="6830" operator="lessThan">
      <formula>0</formula>
    </cfRule>
  </conditionalFormatting>
  <conditionalFormatting sqref="R1270:T1270">
    <cfRule type="expression" dxfId="3993" priority="6828">
      <formula>$I1270=0</formula>
    </cfRule>
  </conditionalFormatting>
  <conditionalFormatting sqref="S1270:T1270">
    <cfRule type="cellIs" dxfId="3992" priority="6826" operator="lessThan">
      <formula>0</formula>
    </cfRule>
    <cfRule type="cellIs" dxfId="3991" priority="6827" operator="lessThan">
      <formula>0</formula>
    </cfRule>
  </conditionalFormatting>
  <conditionalFormatting sqref="C1272:E1272">
    <cfRule type="expression" dxfId="3990" priority="6822">
      <formula>$I1272=0</formula>
    </cfRule>
  </conditionalFormatting>
  <conditionalFormatting sqref="D1272:E1272">
    <cfRule type="cellIs" dxfId="3989" priority="6820" operator="lessThan">
      <formula>0</formula>
    </cfRule>
    <cfRule type="cellIs" dxfId="3988" priority="6821" operator="lessThan">
      <formula>0</formula>
    </cfRule>
  </conditionalFormatting>
  <conditionalFormatting sqref="G1272:H1272">
    <cfRule type="cellIs" dxfId="3987" priority="6817" operator="lessThan">
      <formula>0</formula>
    </cfRule>
    <cfRule type="cellIs" dxfId="3986" priority="6818" operator="lessThan">
      <formula>0</formula>
    </cfRule>
  </conditionalFormatting>
  <conditionalFormatting sqref="J1272">
    <cfRule type="expression" dxfId="3985" priority="6816">
      <formula>$I1272=0</formula>
    </cfRule>
  </conditionalFormatting>
  <conditionalFormatting sqref="N1272:P1272">
    <cfRule type="expression" dxfId="3984" priority="6810">
      <formula>$I1272=0</formula>
    </cfRule>
  </conditionalFormatting>
  <conditionalFormatting sqref="O1272:P1272">
    <cfRule type="cellIs" dxfId="3983" priority="6808" operator="lessThan">
      <formula>0</formula>
    </cfRule>
    <cfRule type="cellIs" dxfId="3982" priority="6809" operator="lessThan">
      <formula>0</formula>
    </cfRule>
  </conditionalFormatting>
  <conditionalFormatting sqref="R1272:T1272">
    <cfRule type="expression" dxfId="3981" priority="6807">
      <formula>$I1272=0</formula>
    </cfRule>
  </conditionalFormatting>
  <conditionalFormatting sqref="S1272:T1272">
    <cfRule type="cellIs" dxfId="3980" priority="6805" operator="lessThan">
      <formula>0</formula>
    </cfRule>
    <cfRule type="cellIs" dxfId="3979" priority="6806" operator="lessThan">
      <formula>0</formula>
    </cfRule>
  </conditionalFormatting>
  <conditionalFormatting sqref="C1274:E1274">
    <cfRule type="expression" dxfId="3978" priority="6801">
      <formula>$I1274=0</formula>
    </cfRule>
  </conditionalFormatting>
  <conditionalFormatting sqref="D1274:E1274">
    <cfRule type="cellIs" dxfId="3977" priority="6799" operator="lessThan">
      <formula>0</formula>
    </cfRule>
    <cfRule type="cellIs" dxfId="3976" priority="6800" operator="lessThan">
      <formula>0</formula>
    </cfRule>
  </conditionalFormatting>
  <conditionalFormatting sqref="G1274:H1274">
    <cfRule type="cellIs" dxfId="3975" priority="6796" operator="lessThan">
      <formula>0</formula>
    </cfRule>
    <cfRule type="cellIs" dxfId="3974" priority="6797" operator="lessThan">
      <formula>0</formula>
    </cfRule>
  </conditionalFormatting>
  <conditionalFormatting sqref="J1274">
    <cfRule type="expression" dxfId="3973" priority="6795">
      <formula>$I1274=0</formula>
    </cfRule>
  </conditionalFormatting>
  <conditionalFormatting sqref="N1274:P1274">
    <cfRule type="expression" dxfId="3972" priority="6789">
      <formula>$I1274=0</formula>
    </cfRule>
  </conditionalFormatting>
  <conditionalFormatting sqref="O1274:P1274">
    <cfRule type="cellIs" dxfId="3971" priority="6787" operator="lessThan">
      <formula>0</formula>
    </cfRule>
    <cfRule type="cellIs" dxfId="3970" priority="6788" operator="lessThan">
      <formula>0</formula>
    </cfRule>
  </conditionalFormatting>
  <conditionalFormatting sqref="R1274:T1274">
    <cfRule type="expression" dxfId="3969" priority="6786">
      <formula>$I1274=0</formula>
    </cfRule>
  </conditionalFormatting>
  <conditionalFormatting sqref="S1274:T1274">
    <cfRule type="cellIs" dxfId="3968" priority="6784" operator="lessThan">
      <formula>0</formula>
    </cfRule>
    <cfRule type="cellIs" dxfId="3967" priority="6785" operator="lessThan">
      <formula>0</formula>
    </cfRule>
  </conditionalFormatting>
  <conditionalFormatting sqref="C1276:E1276">
    <cfRule type="expression" dxfId="3966" priority="6780">
      <formula>$I1276=0</formula>
    </cfRule>
  </conditionalFormatting>
  <conditionalFormatting sqref="D1276:E1276">
    <cfRule type="cellIs" dxfId="3965" priority="6778" operator="lessThan">
      <formula>0</formula>
    </cfRule>
    <cfRule type="cellIs" dxfId="3964" priority="6779" operator="lessThan">
      <formula>0</formula>
    </cfRule>
  </conditionalFormatting>
  <conditionalFormatting sqref="G1276:H1276">
    <cfRule type="cellIs" dxfId="3963" priority="6775" operator="lessThan">
      <formula>0</formula>
    </cfRule>
    <cfRule type="cellIs" dxfId="3962" priority="6776" operator="lessThan">
      <formula>0</formula>
    </cfRule>
  </conditionalFormatting>
  <conditionalFormatting sqref="J1276">
    <cfRule type="expression" dxfId="3961" priority="6774">
      <formula>$I1276=0</formula>
    </cfRule>
  </conditionalFormatting>
  <conditionalFormatting sqref="N1276:P1276">
    <cfRule type="expression" dxfId="3960" priority="6768">
      <formula>$I1276=0</formula>
    </cfRule>
  </conditionalFormatting>
  <conditionalFormatting sqref="O1276:P1276">
    <cfRule type="cellIs" dxfId="3959" priority="6766" operator="lessThan">
      <formula>0</formula>
    </cfRule>
    <cfRule type="cellIs" dxfId="3958" priority="6767" operator="lessThan">
      <formula>0</formula>
    </cfRule>
  </conditionalFormatting>
  <conditionalFormatting sqref="R1276:T1276">
    <cfRule type="expression" dxfId="3957" priority="6765">
      <formula>$I1276=0</formula>
    </cfRule>
  </conditionalFormatting>
  <conditionalFormatting sqref="S1276:T1276">
    <cfRule type="cellIs" dxfId="3956" priority="6763" operator="lessThan">
      <formula>0</formula>
    </cfRule>
    <cfRule type="cellIs" dxfId="3955" priority="6764" operator="lessThan">
      <formula>0</formula>
    </cfRule>
  </conditionalFormatting>
  <conditionalFormatting sqref="C1278:E1278">
    <cfRule type="expression" dxfId="3954" priority="6759">
      <formula>$I1278=0</formula>
    </cfRule>
  </conditionalFormatting>
  <conditionalFormatting sqref="D1278:E1278">
    <cfRule type="cellIs" dxfId="3953" priority="6757" operator="lessThan">
      <formula>0</formula>
    </cfRule>
    <cfRule type="cellIs" dxfId="3952" priority="6758" operator="lessThan">
      <formula>0</formula>
    </cfRule>
  </conditionalFormatting>
  <conditionalFormatting sqref="G1278:H1278">
    <cfRule type="cellIs" dxfId="3951" priority="6754" operator="lessThan">
      <formula>0</formula>
    </cfRule>
    <cfRule type="cellIs" dxfId="3950" priority="6755" operator="lessThan">
      <formula>0</formula>
    </cfRule>
  </conditionalFormatting>
  <conditionalFormatting sqref="J1278">
    <cfRule type="expression" dxfId="3949" priority="6753">
      <formula>$I1278=0</formula>
    </cfRule>
  </conditionalFormatting>
  <conditionalFormatting sqref="N1278:P1278">
    <cfRule type="expression" dxfId="3948" priority="6747">
      <formula>$I1278=0</formula>
    </cfRule>
  </conditionalFormatting>
  <conditionalFormatting sqref="O1278:P1278">
    <cfRule type="cellIs" dxfId="3947" priority="6745" operator="lessThan">
      <formula>0</formula>
    </cfRule>
    <cfRule type="cellIs" dxfId="3946" priority="6746" operator="lessThan">
      <formula>0</formula>
    </cfRule>
  </conditionalFormatting>
  <conditionalFormatting sqref="R1278:T1278">
    <cfRule type="expression" dxfId="3945" priority="6744">
      <formula>$I1278=0</formula>
    </cfRule>
  </conditionalFormatting>
  <conditionalFormatting sqref="S1278:T1278">
    <cfRule type="cellIs" dxfId="3944" priority="6742" operator="lessThan">
      <formula>0</formula>
    </cfRule>
    <cfRule type="cellIs" dxfId="3943" priority="6743" operator="lessThan">
      <formula>0</formula>
    </cfRule>
  </conditionalFormatting>
  <conditionalFormatting sqref="C1280:E1280">
    <cfRule type="expression" dxfId="3942" priority="6738">
      <formula>$I1280=0</formula>
    </cfRule>
  </conditionalFormatting>
  <conditionalFormatting sqref="D1280:E1280">
    <cfRule type="cellIs" dxfId="3941" priority="6736" operator="lessThan">
      <formula>0</formula>
    </cfRule>
    <cfRule type="cellIs" dxfId="3940" priority="6737" operator="lessThan">
      <formula>0</formula>
    </cfRule>
  </conditionalFormatting>
  <conditionalFormatting sqref="G1280:H1280">
    <cfRule type="cellIs" dxfId="3939" priority="6733" operator="lessThan">
      <formula>0</formula>
    </cfRule>
    <cfRule type="cellIs" dxfId="3938" priority="6734" operator="lessThan">
      <formula>0</formula>
    </cfRule>
  </conditionalFormatting>
  <conditionalFormatting sqref="J1280">
    <cfRule type="expression" dxfId="3937" priority="6732">
      <formula>$I1280=0</formula>
    </cfRule>
  </conditionalFormatting>
  <conditionalFormatting sqref="N1280:P1280">
    <cfRule type="expression" dxfId="3936" priority="6726">
      <formula>$I1280=0</formula>
    </cfRule>
  </conditionalFormatting>
  <conditionalFormatting sqref="O1280:P1280">
    <cfRule type="cellIs" dxfId="3935" priority="6724" operator="lessThan">
      <formula>0</formula>
    </cfRule>
    <cfRule type="cellIs" dxfId="3934" priority="6725" operator="lessThan">
      <formula>0</formula>
    </cfRule>
  </conditionalFormatting>
  <conditionalFormatting sqref="R1280:T1280">
    <cfRule type="expression" dxfId="3933" priority="6723">
      <formula>$I1280=0</formula>
    </cfRule>
  </conditionalFormatting>
  <conditionalFormatting sqref="S1280:T1280">
    <cfRule type="cellIs" dxfId="3932" priority="6721" operator="lessThan">
      <formula>0</formula>
    </cfRule>
    <cfRule type="cellIs" dxfId="3931" priority="6722" operator="lessThan">
      <formula>0</formula>
    </cfRule>
  </conditionalFormatting>
  <conditionalFormatting sqref="C1282:E1282">
    <cfRule type="expression" dxfId="3930" priority="6717">
      <formula>$I1282=0</formula>
    </cfRule>
  </conditionalFormatting>
  <conditionalFormatting sqref="D1282:E1282">
    <cfRule type="cellIs" dxfId="3929" priority="6715" operator="lessThan">
      <formula>0</formula>
    </cfRule>
    <cfRule type="cellIs" dxfId="3928" priority="6716" operator="lessThan">
      <formula>0</formula>
    </cfRule>
  </conditionalFormatting>
  <conditionalFormatting sqref="G1282:H1282">
    <cfRule type="cellIs" dxfId="3927" priority="6712" operator="lessThan">
      <formula>0</formula>
    </cfRule>
    <cfRule type="cellIs" dxfId="3926" priority="6713" operator="lessThan">
      <formula>0</formula>
    </cfRule>
  </conditionalFormatting>
  <conditionalFormatting sqref="J1282">
    <cfRule type="expression" dxfId="3925" priority="6711">
      <formula>$I1282=0</formula>
    </cfRule>
  </conditionalFormatting>
  <conditionalFormatting sqref="N1282:P1282">
    <cfRule type="expression" dxfId="3924" priority="6705">
      <formula>$I1282=0</formula>
    </cfRule>
  </conditionalFormatting>
  <conditionalFormatting sqref="O1282:P1282">
    <cfRule type="cellIs" dxfId="3923" priority="6703" operator="lessThan">
      <formula>0</formula>
    </cfRule>
    <cfRule type="cellIs" dxfId="3922" priority="6704" operator="lessThan">
      <formula>0</formula>
    </cfRule>
  </conditionalFormatting>
  <conditionalFormatting sqref="R1282:T1282">
    <cfRule type="expression" dxfId="3921" priority="6702">
      <formula>$I1282=0</formula>
    </cfRule>
  </conditionalFormatting>
  <conditionalFormatting sqref="S1282:T1282">
    <cfRule type="cellIs" dxfId="3920" priority="6700" operator="lessThan">
      <formula>0</formula>
    </cfRule>
    <cfRule type="cellIs" dxfId="3919" priority="6701" operator="lessThan">
      <formula>0</formula>
    </cfRule>
  </conditionalFormatting>
  <conditionalFormatting sqref="C1284:E1284">
    <cfRule type="expression" dxfId="3918" priority="6696">
      <formula>$I1284=0</formula>
    </cfRule>
  </conditionalFormatting>
  <conditionalFormatting sqref="D1284:E1284">
    <cfRule type="cellIs" dxfId="3917" priority="6694" operator="lessThan">
      <formula>0</formula>
    </cfRule>
    <cfRule type="cellIs" dxfId="3916" priority="6695" operator="lessThan">
      <formula>0</formula>
    </cfRule>
  </conditionalFormatting>
  <conditionalFormatting sqref="G1284:H1284">
    <cfRule type="cellIs" dxfId="3915" priority="6691" operator="lessThan">
      <formula>0</formula>
    </cfRule>
    <cfRule type="cellIs" dxfId="3914" priority="6692" operator="lessThan">
      <formula>0</formula>
    </cfRule>
  </conditionalFormatting>
  <conditionalFormatting sqref="J1284">
    <cfRule type="expression" dxfId="3913" priority="6690">
      <formula>$I1284=0</formula>
    </cfRule>
  </conditionalFormatting>
  <conditionalFormatting sqref="N1284:P1284">
    <cfRule type="expression" dxfId="3912" priority="6684">
      <formula>$I1284=0</formula>
    </cfRule>
  </conditionalFormatting>
  <conditionalFormatting sqref="O1284:P1284">
    <cfRule type="cellIs" dxfId="3911" priority="6682" operator="lessThan">
      <formula>0</formula>
    </cfRule>
    <cfRule type="cellIs" dxfId="3910" priority="6683" operator="lessThan">
      <formula>0</formula>
    </cfRule>
  </conditionalFormatting>
  <conditionalFormatting sqref="R1284:T1284">
    <cfRule type="expression" dxfId="3909" priority="6681">
      <formula>$I1284=0</formula>
    </cfRule>
  </conditionalFormatting>
  <conditionalFormatting sqref="S1284:T1284">
    <cfRule type="cellIs" dxfId="3908" priority="6679" operator="lessThan">
      <formula>0</formula>
    </cfRule>
    <cfRule type="cellIs" dxfId="3907" priority="6680" operator="lessThan">
      <formula>0</formula>
    </cfRule>
  </conditionalFormatting>
  <conditionalFormatting sqref="C1286:E1286">
    <cfRule type="expression" dxfId="3906" priority="6675">
      <formula>$I1286=0</formula>
    </cfRule>
  </conditionalFormatting>
  <conditionalFormatting sqref="D1286:E1286">
    <cfRule type="cellIs" dxfId="3905" priority="6673" operator="lessThan">
      <formula>0</formula>
    </cfRule>
    <cfRule type="cellIs" dxfId="3904" priority="6674" operator="lessThan">
      <formula>0</formula>
    </cfRule>
  </conditionalFormatting>
  <conditionalFormatting sqref="G1286:H1286">
    <cfRule type="cellIs" dxfId="3903" priority="6670" operator="lessThan">
      <formula>0</formula>
    </cfRule>
    <cfRule type="cellIs" dxfId="3902" priority="6671" operator="lessThan">
      <formula>0</formula>
    </cfRule>
  </conditionalFormatting>
  <conditionalFormatting sqref="J1286">
    <cfRule type="expression" dxfId="3901" priority="6669">
      <formula>$I1286=0</formula>
    </cfRule>
  </conditionalFormatting>
  <conditionalFormatting sqref="N1286:P1286">
    <cfRule type="expression" dxfId="3900" priority="6663">
      <formula>$I1286=0</formula>
    </cfRule>
  </conditionalFormatting>
  <conditionalFormatting sqref="O1286:P1286">
    <cfRule type="cellIs" dxfId="3899" priority="6661" operator="lessThan">
      <formula>0</formula>
    </cfRule>
    <cfRule type="cellIs" dxfId="3898" priority="6662" operator="lessThan">
      <formula>0</formula>
    </cfRule>
  </conditionalFormatting>
  <conditionalFormatting sqref="R1286:T1286">
    <cfRule type="expression" dxfId="3897" priority="6660">
      <formula>$I1286=0</formula>
    </cfRule>
  </conditionalFormatting>
  <conditionalFormatting sqref="S1286:T1286">
    <cfRule type="cellIs" dxfId="3896" priority="6658" operator="lessThan">
      <formula>0</formula>
    </cfRule>
    <cfRule type="cellIs" dxfId="3895" priority="6659" operator="lessThan">
      <formula>0</formula>
    </cfRule>
  </conditionalFormatting>
  <conditionalFormatting sqref="C1288:E1288">
    <cfRule type="expression" dxfId="3894" priority="6654">
      <formula>$I1288=0</formula>
    </cfRule>
  </conditionalFormatting>
  <conditionalFormatting sqref="D1288:E1288">
    <cfRule type="cellIs" dxfId="3893" priority="6652" operator="lessThan">
      <formula>0</formula>
    </cfRule>
    <cfRule type="cellIs" dxfId="3892" priority="6653" operator="lessThan">
      <formula>0</formula>
    </cfRule>
  </conditionalFormatting>
  <conditionalFormatting sqref="G1288:H1288">
    <cfRule type="cellIs" dxfId="3891" priority="6649" operator="lessThan">
      <formula>0</formula>
    </cfRule>
    <cfRule type="cellIs" dxfId="3890" priority="6650" operator="lessThan">
      <formula>0</formula>
    </cfRule>
  </conditionalFormatting>
  <conditionalFormatting sqref="J1288">
    <cfRule type="expression" dxfId="3889" priority="6648">
      <formula>$I1288=0</formula>
    </cfRule>
  </conditionalFormatting>
  <conditionalFormatting sqref="N1288:P1288">
    <cfRule type="expression" dxfId="3888" priority="6642">
      <formula>$I1288=0</formula>
    </cfRule>
  </conditionalFormatting>
  <conditionalFormatting sqref="O1288:P1288">
    <cfRule type="cellIs" dxfId="3887" priority="6640" operator="lessThan">
      <formula>0</formula>
    </cfRule>
    <cfRule type="cellIs" dxfId="3886" priority="6641" operator="lessThan">
      <formula>0</formula>
    </cfRule>
  </conditionalFormatting>
  <conditionalFormatting sqref="R1288:T1288">
    <cfRule type="expression" dxfId="3885" priority="6639">
      <formula>$I1288=0</formula>
    </cfRule>
  </conditionalFormatting>
  <conditionalFormatting sqref="S1288:T1288">
    <cfRule type="cellIs" dxfId="3884" priority="6637" operator="lessThan">
      <formula>0</formula>
    </cfRule>
    <cfRule type="cellIs" dxfId="3883" priority="6638" operator="lessThan">
      <formula>0</formula>
    </cfRule>
  </conditionalFormatting>
  <conditionalFormatting sqref="C1290:E1290">
    <cfRule type="expression" dxfId="3882" priority="6633">
      <formula>$I1290=0</formula>
    </cfRule>
  </conditionalFormatting>
  <conditionalFormatting sqref="D1290:E1290">
    <cfRule type="cellIs" dxfId="3881" priority="6631" operator="lessThan">
      <formula>0</formula>
    </cfRule>
    <cfRule type="cellIs" dxfId="3880" priority="6632" operator="lessThan">
      <formula>0</formula>
    </cfRule>
  </conditionalFormatting>
  <conditionalFormatting sqref="G1290:H1290">
    <cfRule type="cellIs" dxfId="3879" priority="6628" operator="lessThan">
      <formula>0</formula>
    </cfRule>
    <cfRule type="cellIs" dxfId="3878" priority="6629" operator="lessThan">
      <formula>0</formula>
    </cfRule>
  </conditionalFormatting>
  <conditionalFormatting sqref="J1290">
    <cfRule type="expression" dxfId="3877" priority="6627">
      <formula>$I1290=0</formula>
    </cfRule>
  </conditionalFormatting>
  <conditionalFormatting sqref="N1290:P1290">
    <cfRule type="expression" dxfId="3876" priority="6621">
      <formula>$I1290=0</formula>
    </cfRule>
  </conditionalFormatting>
  <conditionalFormatting sqref="O1290:P1290">
    <cfRule type="cellIs" dxfId="3875" priority="6619" operator="lessThan">
      <formula>0</formula>
    </cfRule>
    <cfRule type="cellIs" dxfId="3874" priority="6620" operator="lessThan">
      <formula>0</formula>
    </cfRule>
  </conditionalFormatting>
  <conditionalFormatting sqref="R1290:T1290">
    <cfRule type="expression" dxfId="3873" priority="6618">
      <formula>$I1290=0</formula>
    </cfRule>
  </conditionalFormatting>
  <conditionalFormatting sqref="S1290:T1290">
    <cfRule type="cellIs" dxfId="3872" priority="6616" operator="lessThan">
      <formula>0</formula>
    </cfRule>
    <cfRule type="cellIs" dxfId="3871" priority="6617" operator="lessThan">
      <formula>0</formula>
    </cfRule>
  </conditionalFormatting>
  <conditionalFormatting sqref="C1292:E1292">
    <cfRule type="expression" dxfId="3870" priority="6612">
      <formula>$I1292=0</formula>
    </cfRule>
  </conditionalFormatting>
  <conditionalFormatting sqref="D1292:E1292">
    <cfRule type="cellIs" dxfId="3869" priority="6610" operator="lessThan">
      <formula>0</formula>
    </cfRule>
    <cfRule type="cellIs" dxfId="3868" priority="6611" operator="lessThan">
      <formula>0</formula>
    </cfRule>
  </conditionalFormatting>
  <conditionalFormatting sqref="G1292:H1292">
    <cfRule type="cellIs" dxfId="3867" priority="6607" operator="lessThan">
      <formula>0</formula>
    </cfRule>
    <cfRule type="cellIs" dxfId="3866" priority="6608" operator="lessThan">
      <formula>0</formula>
    </cfRule>
  </conditionalFormatting>
  <conditionalFormatting sqref="J1292">
    <cfRule type="expression" dxfId="3865" priority="6606">
      <formula>$I1292=0</formula>
    </cfRule>
  </conditionalFormatting>
  <conditionalFormatting sqref="N1292:P1292">
    <cfRule type="expression" dxfId="3864" priority="6600">
      <formula>$I1292=0</formula>
    </cfRule>
  </conditionalFormatting>
  <conditionalFormatting sqref="O1292:P1292">
    <cfRule type="cellIs" dxfId="3863" priority="6598" operator="lessThan">
      <formula>0</formula>
    </cfRule>
    <cfRule type="cellIs" dxfId="3862" priority="6599" operator="lessThan">
      <formula>0</formula>
    </cfRule>
  </conditionalFormatting>
  <conditionalFormatting sqref="R1292:T1292">
    <cfRule type="expression" dxfId="3861" priority="6597">
      <formula>$I1292=0</formula>
    </cfRule>
  </conditionalFormatting>
  <conditionalFormatting sqref="S1292:T1292">
    <cfRule type="cellIs" dxfId="3860" priority="6595" operator="lessThan">
      <formula>0</formula>
    </cfRule>
    <cfRule type="cellIs" dxfId="3859" priority="6596" operator="lessThan">
      <formula>0</formula>
    </cfRule>
  </conditionalFormatting>
  <conditionalFormatting sqref="C1294:E1294">
    <cfRule type="expression" dxfId="3858" priority="6591">
      <formula>$I1294=0</formula>
    </cfRule>
  </conditionalFormatting>
  <conditionalFormatting sqref="D1294:E1294">
    <cfRule type="cellIs" dxfId="3857" priority="6589" operator="lessThan">
      <formula>0</formula>
    </cfRule>
    <cfRule type="cellIs" dxfId="3856" priority="6590" operator="lessThan">
      <formula>0</formula>
    </cfRule>
  </conditionalFormatting>
  <conditionalFormatting sqref="G1294:H1294">
    <cfRule type="cellIs" dxfId="3855" priority="6586" operator="lessThan">
      <formula>0</formula>
    </cfRule>
    <cfRule type="cellIs" dxfId="3854" priority="6587" operator="lessThan">
      <formula>0</formula>
    </cfRule>
  </conditionalFormatting>
  <conditionalFormatting sqref="J1294">
    <cfRule type="expression" dxfId="3853" priority="6585">
      <formula>$I1294=0</formula>
    </cfRule>
  </conditionalFormatting>
  <conditionalFormatting sqref="N1294:P1294">
    <cfRule type="expression" dxfId="3852" priority="6579">
      <formula>$I1294=0</formula>
    </cfRule>
  </conditionalFormatting>
  <conditionalFormatting sqref="O1294:P1294">
    <cfRule type="cellIs" dxfId="3851" priority="6577" operator="lessThan">
      <formula>0</formula>
    </cfRule>
    <cfRule type="cellIs" dxfId="3850" priority="6578" operator="lessThan">
      <formula>0</formula>
    </cfRule>
  </conditionalFormatting>
  <conditionalFormatting sqref="R1294:T1294">
    <cfRule type="expression" dxfId="3849" priority="6576">
      <formula>$I1294=0</formula>
    </cfRule>
  </conditionalFormatting>
  <conditionalFormatting sqref="S1294:T1294">
    <cfRule type="cellIs" dxfId="3848" priority="6574" operator="lessThan">
      <formula>0</formula>
    </cfRule>
    <cfRule type="cellIs" dxfId="3847" priority="6575" operator="lessThan">
      <formula>0</formula>
    </cfRule>
  </conditionalFormatting>
  <conditionalFormatting sqref="C1296:E1296">
    <cfRule type="expression" dxfId="3846" priority="6570">
      <formula>$I1296=0</formula>
    </cfRule>
  </conditionalFormatting>
  <conditionalFormatting sqref="D1296:E1296">
    <cfRule type="cellIs" dxfId="3845" priority="6568" operator="lessThan">
      <formula>0</formula>
    </cfRule>
    <cfRule type="cellIs" dxfId="3844" priority="6569" operator="lessThan">
      <formula>0</formula>
    </cfRule>
  </conditionalFormatting>
  <conditionalFormatting sqref="G1296:H1296">
    <cfRule type="cellIs" dxfId="3843" priority="6565" operator="lessThan">
      <formula>0</formula>
    </cfRule>
    <cfRule type="cellIs" dxfId="3842" priority="6566" operator="lessThan">
      <formula>0</formula>
    </cfRule>
  </conditionalFormatting>
  <conditionalFormatting sqref="J1296">
    <cfRule type="expression" dxfId="3841" priority="6564">
      <formula>$I1296=0</formula>
    </cfRule>
  </conditionalFormatting>
  <conditionalFormatting sqref="N1296:P1296">
    <cfRule type="expression" dxfId="3840" priority="6558">
      <formula>$I1296=0</formula>
    </cfRule>
  </conditionalFormatting>
  <conditionalFormatting sqref="O1296:P1296">
    <cfRule type="cellIs" dxfId="3839" priority="6556" operator="lessThan">
      <formula>0</formula>
    </cfRule>
    <cfRule type="cellIs" dxfId="3838" priority="6557" operator="lessThan">
      <formula>0</formula>
    </cfRule>
  </conditionalFormatting>
  <conditionalFormatting sqref="R1296:T1296">
    <cfRule type="expression" dxfId="3837" priority="6555">
      <formula>$I1296=0</formula>
    </cfRule>
  </conditionalFormatting>
  <conditionalFormatting sqref="S1296:T1296">
    <cfRule type="cellIs" dxfId="3836" priority="6553" operator="lessThan">
      <formula>0</formula>
    </cfRule>
    <cfRule type="cellIs" dxfId="3835" priority="6554" operator="lessThan">
      <formula>0</formula>
    </cfRule>
  </conditionalFormatting>
  <conditionalFormatting sqref="C1298:E1298">
    <cfRule type="expression" dxfId="3834" priority="6549">
      <formula>$I1298=0</formula>
    </cfRule>
  </conditionalFormatting>
  <conditionalFormatting sqref="D1298:E1298">
    <cfRule type="cellIs" dxfId="3833" priority="6547" operator="lessThan">
      <formula>0</formula>
    </cfRule>
    <cfRule type="cellIs" dxfId="3832" priority="6548" operator="lessThan">
      <formula>0</formula>
    </cfRule>
  </conditionalFormatting>
  <conditionalFormatting sqref="G1298:H1298">
    <cfRule type="cellIs" dxfId="3831" priority="6544" operator="lessThan">
      <formula>0</formula>
    </cfRule>
    <cfRule type="cellIs" dxfId="3830" priority="6545" operator="lessThan">
      <formula>0</formula>
    </cfRule>
  </conditionalFormatting>
  <conditionalFormatting sqref="J1298">
    <cfRule type="expression" dxfId="3829" priority="6543">
      <formula>$I1298=0</formula>
    </cfRule>
  </conditionalFormatting>
  <conditionalFormatting sqref="N1298:P1298">
    <cfRule type="expression" dxfId="3828" priority="6537">
      <formula>$I1298=0</formula>
    </cfRule>
  </conditionalFormatting>
  <conditionalFormatting sqref="O1298:P1298">
    <cfRule type="cellIs" dxfId="3827" priority="6535" operator="lessThan">
      <formula>0</formula>
    </cfRule>
    <cfRule type="cellIs" dxfId="3826" priority="6536" operator="lessThan">
      <formula>0</formula>
    </cfRule>
  </conditionalFormatting>
  <conditionalFormatting sqref="R1298:T1298">
    <cfRule type="expression" dxfId="3825" priority="6534">
      <formula>$I1298=0</formula>
    </cfRule>
  </conditionalFormatting>
  <conditionalFormatting sqref="S1298:T1298">
    <cfRule type="cellIs" dxfId="3824" priority="6532" operator="lessThan">
      <formula>0</formula>
    </cfRule>
    <cfRule type="cellIs" dxfId="3823" priority="6533" operator="lessThan">
      <formula>0</formula>
    </cfRule>
  </conditionalFormatting>
  <conditionalFormatting sqref="C1300:E1300">
    <cfRule type="expression" dxfId="3822" priority="6528">
      <formula>$I1300=0</formula>
    </cfRule>
  </conditionalFormatting>
  <conditionalFormatting sqref="D1300:E1300">
    <cfRule type="cellIs" dxfId="3821" priority="6526" operator="lessThan">
      <formula>0</formula>
    </cfRule>
    <cfRule type="cellIs" dxfId="3820" priority="6527" operator="lessThan">
      <formula>0</formula>
    </cfRule>
  </conditionalFormatting>
  <conditionalFormatting sqref="G1300:H1300">
    <cfRule type="cellIs" dxfId="3819" priority="6523" operator="lessThan">
      <formula>0</formula>
    </cfRule>
    <cfRule type="cellIs" dxfId="3818" priority="6524" operator="lessThan">
      <formula>0</formula>
    </cfRule>
  </conditionalFormatting>
  <conditionalFormatting sqref="J1300">
    <cfRule type="expression" dxfId="3817" priority="6522">
      <formula>$I1300=0</formula>
    </cfRule>
  </conditionalFormatting>
  <conditionalFormatting sqref="N1300:P1300">
    <cfRule type="expression" dxfId="3816" priority="6516">
      <formula>$I1300=0</formula>
    </cfRule>
  </conditionalFormatting>
  <conditionalFormatting sqref="O1300:P1300">
    <cfRule type="cellIs" dxfId="3815" priority="6514" operator="lessThan">
      <formula>0</formula>
    </cfRule>
    <cfRule type="cellIs" dxfId="3814" priority="6515" operator="lessThan">
      <formula>0</formula>
    </cfRule>
  </conditionalFormatting>
  <conditionalFormatting sqref="R1300:T1300">
    <cfRule type="expression" dxfId="3813" priority="6513">
      <formula>$I1300=0</formula>
    </cfRule>
  </conditionalFormatting>
  <conditionalFormatting sqref="S1300:T1300">
    <cfRule type="cellIs" dxfId="3812" priority="6511" operator="lessThan">
      <formula>0</formula>
    </cfRule>
    <cfRule type="cellIs" dxfId="3811" priority="6512" operator="lessThan">
      <formula>0</formula>
    </cfRule>
  </conditionalFormatting>
  <conditionalFormatting sqref="C1302:E1302">
    <cfRule type="expression" dxfId="3810" priority="6507">
      <formula>$I1302=0</formula>
    </cfRule>
  </conditionalFormatting>
  <conditionalFormatting sqref="D1302:E1302">
    <cfRule type="cellIs" dxfId="3809" priority="6505" operator="lessThan">
      <formula>0</formula>
    </cfRule>
    <cfRule type="cellIs" dxfId="3808" priority="6506" operator="lessThan">
      <formula>0</formula>
    </cfRule>
  </conditionalFormatting>
  <conditionalFormatting sqref="G1302:H1302">
    <cfRule type="cellIs" dxfId="3807" priority="6502" operator="lessThan">
      <formula>0</formula>
    </cfRule>
    <cfRule type="cellIs" dxfId="3806" priority="6503" operator="lessThan">
      <formula>0</formula>
    </cfRule>
  </conditionalFormatting>
  <conditionalFormatting sqref="J1302">
    <cfRule type="expression" dxfId="3805" priority="6501">
      <formula>$I1302=0</formula>
    </cfRule>
  </conditionalFormatting>
  <conditionalFormatting sqref="N1302:P1302">
    <cfRule type="expression" dxfId="3804" priority="6495">
      <formula>$I1302=0</formula>
    </cfRule>
  </conditionalFormatting>
  <conditionalFormatting sqref="O1302:P1302">
    <cfRule type="cellIs" dxfId="3803" priority="6493" operator="lessThan">
      <formula>0</formula>
    </cfRule>
    <cfRule type="cellIs" dxfId="3802" priority="6494" operator="lessThan">
      <formula>0</formula>
    </cfRule>
  </conditionalFormatting>
  <conditionalFormatting sqref="R1302:T1302">
    <cfRule type="expression" dxfId="3801" priority="6492">
      <formula>$I1302=0</formula>
    </cfRule>
  </conditionalFormatting>
  <conditionalFormatting sqref="S1302:T1302">
    <cfRule type="cellIs" dxfId="3800" priority="6490" operator="lessThan">
      <formula>0</formula>
    </cfRule>
    <cfRule type="cellIs" dxfId="3799" priority="6491" operator="lessThan">
      <formula>0</formula>
    </cfRule>
  </conditionalFormatting>
  <conditionalFormatting sqref="C1304:E1304">
    <cfRule type="expression" dxfId="3798" priority="6486">
      <formula>$I1304=0</formula>
    </cfRule>
  </conditionalFormatting>
  <conditionalFormatting sqref="D1304:E1304">
    <cfRule type="cellIs" dxfId="3797" priority="6484" operator="lessThan">
      <formula>0</formula>
    </cfRule>
    <cfRule type="cellIs" dxfId="3796" priority="6485" operator="lessThan">
      <formula>0</formula>
    </cfRule>
  </conditionalFormatting>
  <conditionalFormatting sqref="G1304:H1304">
    <cfRule type="cellIs" dxfId="3795" priority="6481" operator="lessThan">
      <formula>0</formula>
    </cfRule>
    <cfRule type="cellIs" dxfId="3794" priority="6482" operator="lessThan">
      <formula>0</formula>
    </cfRule>
  </conditionalFormatting>
  <conditionalFormatting sqref="J1304">
    <cfRule type="expression" dxfId="3793" priority="6480">
      <formula>$I1304=0</formula>
    </cfRule>
  </conditionalFormatting>
  <conditionalFormatting sqref="N1304:P1304">
    <cfRule type="expression" dxfId="3792" priority="6474">
      <formula>$I1304=0</formula>
    </cfRule>
  </conditionalFormatting>
  <conditionalFormatting sqref="O1304:P1304">
    <cfRule type="cellIs" dxfId="3791" priority="6472" operator="lessThan">
      <formula>0</formula>
    </cfRule>
    <cfRule type="cellIs" dxfId="3790" priority="6473" operator="lessThan">
      <formula>0</formula>
    </cfRule>
  </conditionalFormatting>
  <conditionalFormatting sqref="R1304:T1304">
    <cfRule type="expression" dxfId="3789" priority="6471">
      <formula>$I1304=0</formula>
    </cfRule>
  </conditionalFormatting>
  <conditionalFormatting sqref="S1304:T1304">
    <cfRule type="cellIs" dxfId="3788" priority="6469" operator="lessThan">
      <formula>0</formula>
    </cfRule>
    <cfRule type="cellIs" dxfId="3787" priority="6470" operator="lessThan">
      <formula>0</formula>
    </cfRule>
  </conditionalFormatting>
  <conditionalFormatting sqref="C1306:E1306">
    <cfRule type="expression" dxfId="3786" priority="6465">
      <formula>$I1306=0</formula>
    </cfRule>
  </conditionalFormatting>
  <conditionalFormatting sqref="D1306:E1306">
    <cfRule type="cellIs" dxfId="3785" priority="6463" operator="lessThan">
      <formula>0</formula>
    </cfRule>
    <cfRule type="cellIs" dxfId="3784" priority="6464" operator="lessThan">
      <formula>0</formula>
    </cfRule>
  </conditionalFormatting>
  <conditionalFormatting sqref="G1306:H1306">
    <cfRule type="cellIs" dxfId="3783" priority="6460" operator="lessThan">
      <formula>0</formula>
    </cfRule>
    <cfRule type="cellIs" dxfId="3782" priority="6461" operator="lessThan">
      <formula>0</formula>
    </cfRule>
  </conditionalFormatting>
  <conditionalFormatting sqref="J1306">
    <cfRule type="expression" dxfId="3781" priority="6459">
      <formula>$I1306=0</formula>
    </cfRule>
  </conditionalFormatting>
  <conditionalFormatting sqref="N1306:P1306">
    <cfRule type="expression" dxfId="3780" priority="6453">
      <formula>$I1306=0</formula>
    </cfRule>
  </conditionalFormatting>
  <conditionalFormatting sqref="O1306:P1306">
    <cfRule type="cellIs" dxfId="3779" priority="6451" operator="lessThan">
      <formula>0</formula>
    </cfRule>
    <cfRule type="cellIs" dxfId="3778" priority="6452" operator="lessThan">
      <formula>0</formula>
    </cfRule>
  </conditionalFormatting>
  <conditionalFormatting sqref="R1306:T1306">
    <cfRule type="expression" dxfId="3777" priority="6450">
      <formula>$I1306=0</formula>
    </cfRule>
  </conditionalFormatting>
  <conditionalFormatting sqref="S1306:T1306">
    <cfRule type="cellIs" dxfId="3776" priority="6448" operator="lessThan">
      <formula>0</formula>
    </cfRule>
    <cfRule type="cellIs" dxfId="3775" priority="6449" operator="lessThan">
      <formula>0</formula>
    </cfRule>
  </conditionalFormatting>
  <conditionalFormatting sqref="C1308:E1308">
    <cfRule type="expression" dxfId="3774" priority="6444">
      <formula>$I1308=0</formula>
    </cfRule>
  </conditionalFormatting>
  <conditionalFormatting sqref="D1308:E1308">
    <cfRule type="cellIs" dxfId="3773" priority="6442" operator="lessThan">
      <formula>0</formula>
    </cfRule>
    <cfRule type="cellIs" dxfId="3772" priority="6443" operator="lessThan">
      <formula>0</formula>
    </cfRule>
  </conditionalFormatting>
  <conditionalFormatting sqref="G1308:H1308">
    <cfRule type="cellIs" dxfId="3771" priority="6439" operator="lessThan">
      <formula>0</formula>
    </cfRule>
    <cfRule type="cellIs" dxfId="3770" priority="6440" operator="lessThan">
      <formula>0</formula>
    </cfRule>
  </conditionalFormatting>
  <conditionalFormatting sqref="J1308">
    <cfRule type="expression" dxfId="3769" priority="6438">
      <formula>$I1308=0</formula>
    </cfRule>
  </conditionalFormatting>
  <conditionalFormatting sqref="N1308:P1308">
    <cfRule type="expression" dxfId="3768" priority="6432">
      <formula>$I1308=0</formula>
    </cfRule>
  </conditionalFormatting>
  <conditionalFormatting sqref="O1308:P1308">
    <cfRule type="cellIs" dxfId="3767" priority="6430" operator="lessThan">
      <formula>0</formula>
    </cfRule>
    <cfRule type="cellIs" dxfId="3766" priority="6431" operator="lessThan">
      <formula>0</formula>
    </cfRule>
  </conditionalFormatting>
  <conditionalFormatting sqref="R1308:T1308">
    <cfRule type="expression" dxfId="3765" priority="6429">
      <formula>$I1308=0</formula>
    </cfRule>
  </conditionalFormatting>
  <conditionalFormatting sqref="S1308:T1308">
    <cfRule type="cellIs" dxfId="3764" priority="6427" operator="lessThan">
      <formula>0</formula>
    </cfRule>
    <cfRule type="cellIs" dxfId="3763" priority="6428" operator="lessThan">
      <formula>0</formula>
    </cfRule>
  </conditionalFormatting>
  <conditionalFormatting sqref="C1310:E1310">
    <cfRule type="expression" dxfId="3762" priority="6423">
      <formula>$I1310=0</formula>
    </cfRule>
  </conditionalFormatting>
  <conditionalFormatting sqref="D1310:E1310">
    <cfRule type="cellIs" dxfId="3761" priority="6421" operator="lessThan">
      <formula>0</formula>
    </cfRule>
    <cfRule type="cellIs" dxfId="3760" priority="6422" operator="lessThan">
      <formula>0</formula>
    </cfRule>
  </conditionalFormatting>
  <conditionalFormatting sqref="G1310:H1310">
    <cfRule type="cellIs" dxfId="3759" priority="6418" operator="lessThan">
      <formula>0</formula>
    </cfRule>
    <cfRule type="cellIs" dxfId="3758" priority="6419" operator="lessThan">
      <formula>0</formula>
    </cfRule>
  </conditionalFormatting>
  <conditionalFormatting sqref="J1310">
    <cfRule type="expression" dxfId="3757" priority="6417">
      <formula>$I1310=0</formula>
    </cfRule>
  </conditionalFormatting>
  <conditionalFormatting sqref="N1310:P1310">
    <cfRule type="expression" dxfId="3756" priority="6411">
      <formula>$I1310=0</formula>
    </cfRule>
  </conditionalFormatting>
  <conditionalFormatting sqref="O1310:P1310">
    <cfRule type="cellIs" dxfId="3755" priority="6409" operator="lessThan">
      <formula>0</formula>
    </cfRule>
    <cfRule type="cellIs" dxfId="3754" priority="6410" operator="lessThan">
      <formula>0</formula>
    </cfRule>
  </conditionalFormatting>
  <conditionalFormatting sqref="R1310:T1310">
    <cfRule type="expression" dxfId="3753" priority="6408">
      <formula>$I1310=0</formula>
    </cfRule>
  </conditionalFormatting>
  <conditionalFormatting sqref="S1310:T1310">
    <cfRule type="cellIs" dxfId="3752" priority="6406" operator="lessThan">
      <formula>0</formula>
    </cfRule>
    <cfRule type="cellIs" dxfId="3751" priority="6407" operator="lessThan">
      <formula>0</formula>
    </cfRule>
  </conditionalFormatting>
  <conditionalFormatting sqref="C1312:E1312">
    <cfRule type="expression" dxfId="3750" priority="6402">
      <formula>$I1312=0</formula>
    </cfRule>
  </conditionalFormatting>
  <conditionalFormatting sqref="D1312:E1312">
    <cfRule type="cellIs" dxfId="3749" priority="6400" operator="lessThan">
      <formula>0</formula>
    </cfRule>
    <cfRule type="cellIs" dxfId="3748" priority="6401" operator="lessThan">
      <formula>0</formula>
    </cfRule>
  </conditionalFormatting>
  <conditionalFormatting sqref="G1312:H1312">
    <cfRule type="cellIs" dxfId="3747" priority="6397" operator="lessThan">
      <formula>0</formula>
    </cfRule>
    <cfRule type="cellIs" dxfId="3746" priority="6398" operator="lessThan">
      <formula>0</formula>
    </cfRule>
  </conditionalFormatting>
  <conditionalFormatting sqref="J1312">
    <cfRule type="expression" dxfId="3745" priority="6396">
      <formula>$I1312=0</formula>
    </cfRule>
  </conditionalFormatting>
  <conditionalFormatting sqref="N1312:P1312">
    <cfRule type="expression" dxfId="3744" priority="6390">
      <formula>$I1312=0</formula>
    </cfRule>
  </conditionalFormatting>
  <conditionalFormatting sqref="O1312:P1312">
    <cfRule type="cellIs" dxfId="3743" priority="6388" operator="lessThan">
      <formula>0</formula>
    </cfRule>
    <cfRule type="cellIs" dxfId="3742" priority="6389" operator="lessThan">
      <formula>0</formula>
    </cfRule>
  </conditionalFormatting>
  <conditionalFormatting sqref="R1312:T1312">
    <cfRule type="expression" dxfId="3741" priority="6387">
      <formula>$I1312=0</formula>
    </cfRule>
  </conditionalFormatting>
  <conditionalFormatting sqref="S1312:T1312">
    <cfRule type="cellIs" dxfId="3740" priority="6385" operator="lessThan">
      <formula>0</formula>
    </cfRule>
    <cfRule type="cellIs" dxfId="3739" priority="6386" operator="lessThan">
      <formula>0</formula>
    </cfRule>
  </conditionalFormatting>
  <conditionalFormatting sqref="C1314:E1314">
    <cfRule type="expression" dxfId="3738" priority="6381">
      <formula>$I1314=0</formula>
    </cfRule>
  </conditionalFormatting>
  <conditionalFormatting sqref="D1314:E1314">
    <cfRule type="cellIs" dxfId="3737" priority="6379" operator="lessThan">
      <formula>0</formula>
    </cfRule>
    <cfRule type="cellIs" dxfId="3736" priority="6380" operator="lessThan">
      <formula>0</formula>
    </cfRule>
  </conditionalFormatting>
  <conditionalFormatting sqref="G1314:H1314">
    <cfRule type="cellIs" dxfId="3735" priority="6376" operator="lessThan">
      <formula>0</formula>
    </cfRule>
    <cfRule type="cellIs" dxfId="3734" priority="6377" operator="lessThan">
      <formula>0</formula>
    </cfRule>
  </conditionalFormatting>
  <conditionalFormatting sqref="J1314">
    <cfRule type="expression" dxfId="3733" priority="6375">
      <formula>$I1314=0</formula>
    </cfRule>
  </conditionalFormatting>
  <conditionalFormatting sqref="N1314:P1314">
    <cfRule type="expression" dxfId="3732" priority="6369">
      <formula>$I1314=0</formula>
    </cfRule>
  </conditionalFormatting>
  <conditionalFormatting sqref="O1314:P1314">
    <cfRule type="cellIs" dxfId="3731" priority="6367" operator="lessThan">
      <formula>0</formula>
    </cfRule>
    <cfRule type="cellIs" dxfId="3730" priority="6368" operator="lessThan">
      <formula>0</formula>
    </cfRule>
  </conditionalFormatting>
  <conditionalFormatting sqref="R1314:T1314">
    <cfRule type="expression" dxfId="3729" priority="6366">
      <formula>$I1314=0</formula>
    </cfRule>
  </conditionalFormatting>
  <conditionalFormatting sqref="S1314:T1314">
    <cfRule type="cellIs" dxfId="3728" priority="6364" operator="lessThan">
      <formula>0</formula>
    </cfRule>
    <cfRule type="cellIs" dxfId="3727" priority="6365" operator="lessThan">
      <formula>0</formula>
    </cfRule>
  </conditionalFormatting>
  <conditionalFormatting sqref="C1316:E1316">
    <cfRule type="expression" dxfId="3726" priority="6360">
      <formula>$I1316=0</formula>
    </cfRule>
  </conditionalFormatting>
  <conditionalFormatting sqref="D1316:E1316">
    <cfRule type="cellIs" dxfId="3725" priority="6358" operator="lessThan">
      <formula>0</formula>
    </cfRule>
    <cfRule type="cellIs" dxfId="3724" priority="6359" operator="lessThan">
      <formula>0</formula>
    </cfRule>
  </conditionalFormatting>
  <conditionalFormatting sqref="G1316:H1316">
    <cfRule type="cellIs" dxfId="3723" priority="6355" operator="lessThan">
      <formula>0</formula>
    </cfRule>
    <cfRule type="cellIs" dxfId="3722" priority="6356" operator="lessThan">
      <formula>0</formula>
    </cfRule>
  </conditionalFormatting>
  <conditionalFormatting sqref="J1316">
    <cfRule type="expression" dxfId="3721" priority="6354">
      <formula>$I1316=0</formula>
    </cfRule>
  </conditionalFormatting>
  <conditionalFormatting sqref="N1316:P1316">
    <cfRule type="expression" dxfId="3720" priority="6348">
      <formula>$I1316=0</formula>
    </cfRule>
  </conditionalFormatting>
  <conditionalFormatting sqref="O1316:P1316">
    <cfRule type="cellIs" dxfId="3719" priority="6346" operator="lessThan">
      <formula>0</formula>
    </cfRule>
    <cfRule type="cellIs" dxfId="3718" priority="6347" operator="lessThan">
      <formula>0</formula>
    </cfRule>
  </conditionalFormatting>
  <conditionalFormatting sqref="R1316:T1316">
    <cfRule type="expression" dxfId="3717" priority="6345">
      <formula>$I1316=0</formula>
    </cfRule>
  </conditionalFormatting>
  <conditionalFormatting sqref="S1316:T1316">
    <cfRule type="cellIs" dxfId="3716" priority="6343" operator="lessThan">
      <formula>0</formula>
    </cfRule>
    <cfRule type="cellIs" dxfId="3715" priority="6344" operator="lessThan">
      <formula>0</formula>
    </cfRule>
  </conditionalFormatting>
  <conditionalFormatting sqref="C1318:E1318">
    <cfRule type="expression" dxfId="3714" priority="6339">
      <formula>$I1318=0</formula>
    </cfRule>
  </conditionalFormatting>
  <conditionalFormatting sqref="D1318:E1318">
    <cfRule type="cellIs" dxfId="3713" priority="6337" operator="lessThan">
      <formula>0</formula>
    </cfRule>
    <cfRule type="cellIs" dxfId="3712" priority="6338" operator="lessThan">
      <formula>0</formula>
    </cfRule>
  </conditionalFormatting>
  <conditionalFormatting sqref="G1318:H1318">
    <cfRule type="cellIs" dxfId="3711" priority="6334" operator="lessThan">
      <formula>0</formula>
    </cfRule>
    <cfRule type="cellIs" dxfId="3710" priority="6335" operator="lessThan">
      <formula>0</formula>
    </cfRule>
  </conditionalFormatting>
  <conditionalFormatting sqref="J1318">
    <cfRule type="expression" dxfId="3709" priority="6333">
      <formula>$I1318=0</formula>
    </cfRule>
  </conditionalFormatting>
  <conditionalFormatting sqref="N1318:P1318">
    <cfRule type="expression" dxfId="3708" priority="6327">
      <formula>$I1318=0</formula>
    </cfRule>
  </conditionalFormatting>
  <conditionalFormatting sqref="O1318:P1318">
    <cfRule type="cellIs" dxfId="3707" priority="6325" operator="lessThan">
      <formula>0</formula>
    </cfRule>
    <cfRule type="cellIs" dxfId="3706" priority="6326" operator="lessThan">
      <formula>0</formula>
    </cfRule>
  </conditionalFormatting>
  <conditionalFormatting sqref="R1318:T1318">
    <cfRule type="expression" dxfId="3705" priority="6324">
      <formula>$I1318=0</formula>
    </cfRule>
  </conditionalFormatting>
  <conditionalFormatting sqref="S1318:T1318">
    <cfRule type="cellIs" dxfId="3704" priority="6322" operator="lessThan">
      <formula>0</formula>
    </cfRule>
    <cfRule type="cellIs" dxfId="3703" priority="6323" operator="lessThan">
      <formula>0</formula>
    </cfRule>
  </conditionalFormatting>
  <conditionalFormatting sqref="C1320:E1320">
    <cfRule type="expression" dxfId="3702" priority="6318">
      <formula>$I1320=0</formula>
    </cfRule>
  </conditionalFormatting>
  <conditionalFormatting sqref="D1320:E1320">
    <cfRule type="cellIs" dxfId="3701" priority="6316" operator="lessThan">
      <formula>0</formula>
    </cfRule>
    <cfRule type="cellIs" dxfId="3700" priority="6317" operator="lessThan">
      <formula>0</formula>
    </cfRule>
  </conditionalFormatting>
  <conditionalFormatting sqref="G1320:H1320">
    <cfRule type="cellIs" dxfId="3699" priority="6313" operator="lessThan">
      <formula>0</formula>
    </cfRule>
    <cfRule type="cellIs" dxfId="3698" priority="6314" operator="lessThan">
      <formula>0</formula>
    </cfRule>
  </conditionalFormatting>
  <conditionalFormatting sqref="J1320">
    <cfRule type="expression" dxfId="3697" priority="6312">
      <formula>$I1320=0</formula>
    </cfRule>
  </conditionalFormatting>
  <conditionalFormatting sqref="N1320:P1320">
    <cfRule type="expression" dxfId="3696" priority="6306">
      <formula>$I1320=0</formula>
    </cfRule>
  </conditionalFormatting>
  <conditionalFormatting sqref="O1320:P1320">
    <cfRule type="cellIs" dxfId="3695" priority="6304" operator="lessThan">
      <formula>0</formula>
    </cfRule>
    <cfRule type="cellIs" dxfId="3694" priority="6305" operator="lessThan">
      <formula>0</formula>
    </cfRule>
  </conditionalFormatting>
  <conditionalFormatting sqref="R1320:T1320">
    <cfRule type="expression" dxfId="3693" priority="6303">
      <formula>$I1320=0</formula>
    </cfRule>
  </conditionalFormatting>
  <conditionalFormatting sqref="S1320:T1320">
    <cfRule type="cellIs" dxfId="3692" priority="6301" operator="lessThan">
      <formula>0</formula>
    </cfRule>
    <cfRule type="cellIs" dxfId="3691" priority="6302" operator="lessThan">
      <formula>0</formula>
    </cfRule>
  </conditionalFormatting>
  <conditionalFormatting sqref="C1322:E1322">
    <cfRule type="expression" dxfId="3690" priority="6297">
      <formula>$I1322=0</formula>
    </cfRule>
  </conditionalFormatting>
  <conditionalFormatting sqref="D1322:E1322">
    <cfRule type="cellIs" dxfId="3689" priority="6295" operator="lessThan">
      <formula>0</formula>
    </cfRule>
    <cfRule type="cellIs" dxfId="3688" priority="6296" operator="lessThan">
      <formula>0</formula>
    </cfRule>
  </conditionalFormatting>
  <conditionalFormatting sqref="G1322:H1322">
    <cfRule type="cellIs" dxfId="3687" priority="6292" operator="lessThan">
      <formula>0</formula>
    </cfRule>
    <cfRule type="cellIs" dxfId="3686" priority="6293" operator="lessThan">
      <formula>0</formula>
    </cfRule>
  </conditionalFormatting>
  <conditionalFormatting sqref="J1322">
    <cfRule type="expression" dxfId="3685" priority="6291">
      <formula>$I1322=0</formula>
    </cfRule>
  </conditionalFormatting>
  <conditionalFormatting sqref="N1322:P1322">
    <cfRule type="expression" dxfId="3684" priority="6285">
      <formula>$I1322=0</formula>
    </cfRule>
  </conditionalFormatting>
  <conditionalFormatting sqref="O1322:P1322">
    <cfRule type="cellIs" dxfId="3683" priority="6283" operator="lessThan">
      <formula>0</formula>
    </cfRule>
    <cfRule type="cellIs" dxfId="3682" priority="6284" operator="lessThan">
      <formula>0</formula>
    </cfRule>
  </conditionalFormatting>
  <conditionalFormatting sqref="R1322:T1322">
    <cfRule type="expression" dxfId="3681" priority="6282">
      <formula>$I1322=0</formula>
    </cfRule>
  </conditionalFormatting>
  <conditionalFormatting sqref="S1322:T1322">
    <cfRule type="cellIs" dxfId="3680" priority="6280" operator="lessThan">
      <formula>0</formula>
    </cfRule>
    <cfRule type="cellIs" dxfId="3679" priority="6281" operator="lessThan">
      <formula>0</formula>
    </cfRule>
  </conditionalFormatting>
  <conditionalFormatting sqref="C1324:E1324">
    <cfRule type="expression" dxfId="3678" priority="6276">
      <formula>$I1324=0</formula>
    </cfRule>
  </conditionalFormatting>
  <conditionalFormatting sqref="D1324:E1324">
    <cfRule type="cellIs" dxfId="3677" priority="6274" operator="lessThan">
      <formula>0</formula>
    </cfRule>
    <cfRule type="cellIs" dxfId="3676" priority="6275" operator="lessThan">
      <formula>0</formula>
    </cfRule>
  </conditionalFormatting>
  <conditionalFormatting sqref="G1324:H1324">
    <cfRule type="cellIs" dxfId="3675" priority="6271" operator="lessThan">
      <formula>0</formula>
    </cfRule>
    <cfRule type="cellIs" dxfId="3674" priority="6272" operator="lessThan">
      <formula>0</formula>
    </cfRule>
  </conditionalFormatting>
  <conditionalFormatting sqref="J1324">
    <cfRule type="expression" dxfId="3673" priority="6270">
      <formula>$I1324=0</formula>
    </cfRule>
  </conditionalFormatting>
  <conditionalFormatting sqref="N1324:P1324">
    <cfRule type="expression" dxfId="3672" priority="6264">
      <formula>$I1324=0</formula>
    </cfRule>
  </conditionalFormatting>
  <conditionalFormatting sqref="O1324:P1324">
    <cfRule type="cellIs" dxfId="3671" priority="6262" operator="lessThan">
      <formula>0</formula>
    </cfRule>
    <cfRule type="cellIs" dxfId="3670" priority="6263" operator="lessThan">
      <formula>0</formula>
    </cfRule>
  </conditionalFormatting>
  <conditionalFormatting sqref="R1324:T1324">
    <cfRule type="expression" dxfId="3669" priority="6261">
      <formula>$I1324=0</formula>
    </cfRule>
  </conditionalFormatting>
  <conditionalFormatting sqref="S1324:T1324">
    <cfRule type="cellIs" dxfId="3668" priority="6259" operator="lessThan">
      <formula>0</formula>
    </cfRule>
    <cfRule type="cellIs" dxfId="3667" priority="6260" operator="lessThan">
      <formula>0</formula>
    </cfRule>
  </conditionalFormatting>
  <conditionalFormatting sqref="C1326:E1326">
    <cfRule type="expression" dxfId="3666" priority="6255">
      <formula>$I1326=0</formula>
    </cfRule>
  </conditionalFormatting>
  <conditionalFormatting sqref="D1326:E1326">
    <cfRule type="cellIs" dxfId="3665" priority="6253" operator="lessThan">
      <formula>0</formula>
    </cfRule>
    <cfRule type="cellIs" dxfId="3664" priority="6254" operator="lessThan">
      <formula>0</formula>
    </cfRule>
  </conditionalFormatting>
  <conditionalFormatting sqref="G1326:H1326">
    <cfRule type="cellIs" dxfId="3663" priority="6250" operator="lessThan">
      <formula>0</formula>
    </cfRule>
    <cfRule type="cellIs" dxfId="3662" priority="6251" operator="lessThan">
      <formula>0</formula>
    </cfRule>
  </conditionalFormatting>
  <conditionalFormatting sqref="J1326">
    <cfRule type="expression" dxfId="3661" priority="6249">
      <formula>$I1326=0</formula>
    </cfRule>
  </conditionalFormatting>
  <conditionalFormatting sqref="N1326:P1326">
    <cfRule type="expression" dxfId="3660" priority="6243">
      <formula>$I1326=0</formula>
    </cfRule>
  </conditionalFormatting>
  <conditionalFormatting sqref="O1326:P1326">
    <cfRule type="cellIs" dxfId="3659" priority="6241" operator="lessThan">
      <formula>0</formula>
    </cfRule>
    <cfRule type="cellIs" dxfId="3658" priority="6242" operator="lessThan">
      <formula>0</formula>
    </cfRule>
  </conditionalFormatting>
  <conditionalFormatting sqref="R1326:T1326">
    <cfRule type="expression" dxfId="3657" priority="6240">
      <formula>$I1326=0</formula>
    </cfRule>
  </conditionalFormatting>
  <conditionalFormatting sqref="S1326:T1326">
    <cfRule type="cellIs" dxfId="3656" priority="6238" operator="lessThan">
      <formula>0</formula>
    </cfRule>
    <cfRule type="cellIs" dxfId="3655" priority="6239" operator="lessThan">
      <formula>0</formula>
    </cfRule>
  </conditionalFormatting>
  <conditionalFormatting sqref="C1328:E1328">
    <cfRule type="expression" dxfId="3654" priority="6234">
      <formula>$I1328=0</formula>
    </cfRule>
  </conditionalFormatting>
  <conditionalFormatting sqref="D1328:E1328">
    <cfRule type="cellIs" dxfId="3653" priority="6232" operator="lessThan">
      <formula>0</formula>
    </cfRule>
    <cfRule type="cellIs" dxfId="3652" priority="6233" operator="lessThan">
      <formula>0</formula>
    </cfRule>
  </conditionalFormatting>
  <conditionalFormatting sqref="G1328:H1328">
    <cfRule type="cellIs" dxfId="3651" priority="6229" operator="lessThan">
      <formula>0</formula>
    </cfRule>
    <cfRule type="cellIs" dxfId="3650" priority="6230" operator="lessThan">
      <formula>0</formula>
    </cfRule>
  </conditionalFormatting>
  <conditionalFormatting sqref="J1328">
    <cfRule type="expression" dxfId="3649" priority="6228">
      <formula>$I1328=0</formula>
    </cfRule>
  </conditionalFormatting>
  <conditionalFormatting sqref="N1328:P1328">
    <cfRule type="expression" dxfId="3648" priority="6222">
      <formula>$I1328=0</formula>
    </cfRule>
  </conditionalFormatting>
  <conditionalFormatting sqref="O1328:P1328">
    <cfRule type="cellIs" dxfId="3647" priority="6220" operator="lessThan">
      <formula>0</formula>
    </cfRule>
    <cfRule type="cellIs" dxfId="3646" priority="6221" operator="lessThan">
      <formula>0</formula>
    </cfRule>
  </conditionalFormatting>
  <conditionalFormatting sqref="R1328:T1328">
    <cfRule type="expression" dxfId="3645" priority="6219">
      <formula>$I1328=0</formula>
    </cfRule>
  </conditionalFormatting>
  <conditionalFormatting sqref="S1328:T1328">
    <cfRule type="cellIs" dxfId="3644" priority="6217" operator="lessThan">
      <formula>0</formula>
    </cfRule>
    <cfRule type="cellIs" dxfId="3643" priority="6218" operator="lessThan">
      <formula>0</formula>
    </cfRule>
  </conditionalFormatting>
  <conditionalFormatting sqref="C1330:E1330">
    <cfRule type="expression" dxfId="3642" priority="6213">
      <formula>$I1330=0</formula>
    </cfRule>
  </conditionalFormatting>
  <conditionalFormatting sqref="D1330:E1330">
    <cfRule type="cellIs" dxfId="3641" priority="6211" operator="lessThan">
      <formula>0</formula>
    </cfRule>
    <cfRule type="cellIs" dxfId="3640" priority="6212" operator="lessThan">
      <formula>0</formula>
    </cfRule>
  </conditionalFormatting>
  <conditionalFormatting sqref="G1330:H1330">
    <cfRule type="cellIs" dxfId="3639" priority="6208" operator="lessThan">
      <formula>0</formula>
    </cfRule>
    <cfRule type="cellIs" dxfId="3638" priority="6209" operator="lessThan">
      <formula>0</formula>
    </cfRule>
  </conditionalFormatting>
  <conditionalFormatting sqref="J1330">
    <cfRule type="expression" dxfId="3637" priority="6207">
      <formula>$I1330=0</formula>
    </cfRule>
  </conditionalFormatting>
  <conditionalFormatting sqref="N1330:P1330">
    <cfRule type="expression" dxfId="3636" priority="6201">
      <formula>$I1330=0</formula>
    </cfRule>
  </conditionalFormatting>
  <conditionalFormatting sqref="O1330:P1330">
    <cfRule type="cellIs" dxfId="3635" priority="6199" operator="lessThan">
      <formula>0</formula>
    </cfRule>
    <cfRule type="cellIs" dxfId="3634" priority="6200" operator="lessThan">
      <formula>0</formula>
    </cfRule>
  </conditionalFormatting>
  <conditionalFormatting sqref="R1330:T1330">
    <cfRule type="expression" dxfId="3633" priority="6198">
      <formula>$I1330=0</formula>
    </cfRule>
  </conditionalFormatting>
  <conditionalFormatting sqref="S1330:T1330">
    <cfRule type="cellIs" dxfId="3632" priority="6196" operator="lessThan">
      <formula>0</formula>
    </cfRule>
    <cfRule type="cellIs" dxfId="3631" priority="6197" operator="lessThan">
      <formula>0</formula>
    </cfRule>
  </conditionalFormatting>
  <conditionalFormatting sqref="C1332:E1332">
    <cfRule type="expression" dxfId="3630" priority="6192">
      <formula>$I1332=0</formula>
    </cfRule>
  </conditionalFormatting>
  <conditionalFormatting sqref="D1332:E1332">
    <cfRule type="cellIs" dxfId="3629" priority="6190" operator="lessThan">
      <formula>0</formula>
    </cfRule>
    <cfRule type="cellIs" dxfId="3628" priority="6191" operator="lessThan">
      <formula>0</formula>
    </cfRule>
  </conditionalFormatting>
  <conditionalFormatting sqref="G1332:H1332">
    <cfRule type="cellIs" dxfId="3627" priority="6187" operator="lessThan">
      <formula>0</formula>
    </cfRule>
    <cfRule type="cellIs" dxfId="3626" priority="6188" operator="lessThan">
      <formula>0</formula>
    </cfRule>
  </conditionalFormatting>
  <conditionalFormatting sqref="J1332">
    <cfRule type="expression" dxfId="3625" priority="6186">
      <formula>$I1332=0</formula>
    </cfRule>
  </conditionalFormatting>
  <conditionalFormatting sqref="N1332:P1332">
    <cfRule type="expression" dxfId="3624" priority="6180">
      <formula>$I1332=0</formula>
    </cfRule>
  </conditionalFormatting>
  <conditionalFormatting sqref="O1332:P1332">
    <cfRule type="cellIs" dxfId="3623" priority="6178" operator="lessThan">
      <formula>0</formula>
    </cfRule>
    <cfRule type="cellIs" dxfId="3622" priority="6179" operator="lessThan">
      <formula>0</formula>
    </cfRule>
  </conditionalFormatting>
  <conditionalFormatting sqref="R1332:T1332">
    <cfRule type="expression" dxfId="3621" priority="6177">
      <formula>$I1332=0</formula>
    </cfRule>
  </conditionalFormatting>
  <conditionalFormatting sqref="S1332:T1332">
    <cfRule type="cellIs" dxfId="3620" priority="6175" operator="lessThan">
      <formula>0</formula>
    </cfRule>
    <cfRule type="cellIs" dxfId="3619" priority="6176" operator="lessThan">
      <formula>0</formula>
    </cfRule>
  </conditionalFormatting>
  <conditionalFormatting sqref="C1334:E1334">
    <cfRule type="expression" dxfId="3618" priority="6171">
      <formula>$I1334=0</formula>
    </cfRule>
  </conditionalFormatting>
  <conditionalFormatting sqref="D1334:E1334">
    <cfRule type="cellIs" dxfId="3617" priority="6169" operator="lessThan">
      <formula>0</formula>
    </cfRule>
    <cfRule type="cellIs" dxfId="3616" priority="6170" operator="lessThan">
      <formula>0</formula>
    </cfRule>
  </conditionalFormatting>
  <conditionalFormatting sqref="G1334:H1334">
    <cfRule type="cellIs" dxfId="3615" priority="6166" operator="lessThan">
      <formula>0</formula>
    </cfRule>
    <cfRule type="cellIs" dxfId="3614" priority="6167" operator="lessThan">
      <formula>0</formula>
    </cfRule>
  </conditionalFormatting>
  <conditionalFormatting sqref="J1334">
    <cfRule type="expression" dxfId="3613" priority="6165">
      <formula>$I1334=0</formula>
    </cfRule>
  </conditionalFormatting>
  <conditionalFormatting sqref="N1334:P1334">
    <cfRule type="expression" dxfId="3612" priority="6159">
      <formula>$I1334=0</formula>
    </cfRule>
  </conditionalFormatting>
  <conditionalFormatting sqref="O1334:P1334">
    <cfRule type="cellIs" dxfId="3611" priority="6157" operator="lessThan">
      <formula>0</formula>
    </cfRule>
    <cfRule type="cellIs" dxfId="3610" priority="6158" operator="lessThan">
      <formula>0</formula>
    </cfRule>
  </conditionalFormatting>
  <conditionalFormatting sqref="R1334:T1334">
    <cfRule type="expression" dxfId="3609" priority="6156">
      <formula>$I1334=0</formula>
    </cfRule>
  </conditionalFormatting>
  <conditionalFormatting sqref="S1334:T1334">
    <cfRule type="cellIs" dxfId="3608" priority="6154" operator="lessThan">
      <formula>0</formula>
    </cfRule>
    <cfRule type="cellIs" dxfId="3607" priority="6155" operator="lessThan">
      <formula>0</formula>
    </cfRule>
  </conditionalFormatting>
  <conditionalFormatting sqref="C1336:E1336">
    <cfRule type="expression" dxfId="3606" priority="6150">
      <formula>$I1336=0</formula>
    </cfRule>
  </conditionalFormatting>
  <conditionalFormatting sqref="D1336:E1336">
    <cfRule type="cellIs" dxfId="3605" priority="6148" operator="lessThan">
      <formula>0</formula>
    </cfRule>
    <cfRule type="cellIs" dxfId="3604" priority="6149" operator="lessThan">
      <formula>0</formula>
    </cfRule>
  </conditionalFormatting>
  <conditionalFormatting sqref="G1336:H1336">
    <cfRule type="cellIs" dxfId="3603" priority="6145" operator="lessThan">
      <formula>0</formula>
    </cfRule>
    <cfRule type="cellIs" dxfId="3602" priority="6146" operator="lessThan">
      <formula>0</formula>
    </cfRule>
  </conditionalFormatting>
  <conditionalFormatting sqref="J1336">
    <cfRule type="expression" dxfId="3601" priority="6144">
      <formula>$I1336=0</formula>
    </cfRule>
  </conditionalFormatting>
  <conditionalFormatting sqref="N1336:P1336">
    <cfRule type="expression" dxfId="3600" priority="6138">
      <formula>$I1336=0</formula>
    </cfRule>
  </conditionalFormatting>
  <conditionalFormatting sqref="O1336:P1336">
    <cfRule type="cellIs" dxfId="3599" priority="6136" operator="lessThan">
      <formula>0</formula>
    </cfRule>
    <cfRule type="cellIs" dxfId="3598" priority="6137" operator="lessThan">
      <formula>0</formula>
    </cfRule>
  </conditionalFormatting>
  <conditionalFormatting sqref="R1336:T1336">
    <cfRule type="expression" dxfId="3597" priority="6135">
      <formula>$I1336=0</formula>
    </cfRule>
  </conditionalFormatting>
  <conditionalFormatting sqref="S1336:T1336">
    <cfRule type="cellIs" dxfId="3596" priority="6133" operator="lessThan">
      <formula>0</formula>
    </cfRule>
    <cfRule type="cellIs" dxfId="3595" priority="6134" operator="lessThan">
      <formula>0</formula>
    </cfRule>
  </conditionalFormatting>
  <conditionalFormatting sqref="C1338:E1338">
    <cfRule type="expression" dxfId="3594" priority="6129">
      <formula>$I1338=0</formula>
    </cfRule>
  </conditionalFormatting>
  <conditionalFormatting sqref="D1338:E1338">
    <cfRule type="cellIs" dxfId="3593" priority="6127" operator="lessThan">
      <formula>0</formula>
    </cfRule>
    <cfRule type="cellIs" dxfId="3592" priority="6128" operator="lessThan">
      <formula>0</formula>
    </cfRule>
  </conditionalFormatting>
  <conditionalFormatting sqref="G1338:H1338">
    <cfRule type="cellIs" dxfId="3591" priority="6124" operator="lessThan">
      <formula>0</formula>
    </cfRule>
    <cfRule type="cellIs" dxfId="3590" priority="6125" operator="lessThan">
      <formula>0</formula>
    </cfRule>
  </conditionalFormatting>
  <conditionalFormatting sqref="J1338">
    <cfRule type="expression" dxfId="3589" priority="6123">
      <formula>$I1338=0</formula>
    </cfRule>
  </conditionalFormatting>
  <conditionalFormatting sqref="N1338:P1338">
    <cfRule type="expression" dxfId="3588" priority="6117">
      <formula>$I1338=0</formula>
    </cfRule>
  </conditionalFormatting>
  <conditionalFormatting sqref="O1338:P1338">
    <cfRule type="cellIs" dxfId="3587" priority="6115" operator="lessThan">
      <formula>0</formula>
    </cfRule>
    <cfRule type="cellIs" dxfId="3586" priority="6116" operator="lessThan">
      <formula>0</formula>
    </cfRule>
  </conditionalFormatting>
  <conditionalFormatting sqref="R1338:T1338">
    <cfRule type="expression" dxfId="3585" priority="6114">
      <formula>$I1338=0</formula>
    </cfRule>
  </conditionalFormatting>
  <conditionalFormatting sqref="S1338:T1338">
    <cfRule type="cellIs" dxfId="3584" priority="6112" operator="lessThan">
      <formula>0</formula>
    </cfRule>
    <cfRule type="cellIs" dxfId="3583" priority="6113" operator="lessThan">
      <formula>0</formula>
    </cfRule>
  </conditionalFormatting>
  <conditionalFormatting sqref="C1340:E1340">
    <cfRule type="expression" dxfId="3582" priority="6108">
      <formula>$I1340=0</formula>
    </cfRule>
  </conditionalFormatting>
  <conditionalFormatting sqref="D1340:E1340">
    <cfRule type="cellIs" dxfId="3581" priority="6106" operator="lessThan">
      <formula>0</formula>
    </cfRule>
    <cfRule type="cellIs" dxfId="3580" priority="6107" operator="lessThan">
      <formula>0</formula>
    </cfRule>
  </conditionalFormatting>
  <conditionalFormatting sqref="G1340:H1340">
    <cfRule type="cellIs" dxfId="3579" priority="6103" operator="lessThan">
      <formula>0</formula>
    </cfRule>
    <cfRule type="cellIs" dxfId="3578" priority="6104" operator="lessThan">
      <formula>0</formula>
    </cfRule>
  </conditionalFormatting>
  <conditionalFormatting sqref="J1340">
    <cfRule type="expression" dxfId="3577" priority="6102">
      <formula>$I1340=0</formula>
    </cfRule>
  </conditionalFormatting>
  <conditionalFormatting sqref="N1340:P1340">
    <cfRule type="expression" dxfId="3576" priority="6096">
      <formula>$I1340=0</formula>
    </cfRule>
  </conditionalFormatting>
  <conditionalFormatting sqref="O1340:P1340">
    <cfRule type="cellIs" dxfId="3575" priority="6094" operator="lessThan">
      <formula>0</formula>
    </cfRule>
    <cfRule type="cellIs" dxfId="3574" priority="6095" operator="lessThan">
      <formula>0</formula>
    </cfRule>
  </conditionalFormatting>
  <conditionalFormatting sqref="R1340:T1340">
    <cfRule type="expression" dxfId="3573" priority="6093">
      <formula>$I1340=0</formula>
    </cfRule>
  </conditionalFormatting>
  <conditionalFormatting sqref="S1340:T1340">
    <cfRule type="cellIs" dxfId="3572" priority="6091" operator="lessThan">
      <formula>0</formula>
    </cfRule>
    <cfRule type="cellIs" dxfId="3571" priority="6092" operator="lessThan">
      <formula>0</formula>
    </cfRule>
  </conditionalFormatting>
  <conditionalFormatting sqref="C1342:E1342">
    <cfRule type="expression" dxfId="3570" priority="6087">
      <formula>$I1342=0</formula>
    </cfRule>
  </conditionalFormatting>
  <conditionalFormatting sqref="D1342:E1342">
    <cfRule type="cellIs" dxfId="3569" priority="6085" operator="lessThan">
      <formula>0</formula>
    </cfRule>
    <cfRule type="cellIs" dxfId="3568" priority="6086" operator="lessThan">
      <formula>0</formula>
    </cfRule>
  </conditionalFormatting>
  <conditionalFormatting sqref="G1342:H1342">
    <cfRule type="cellIs" dxfId="3567" priority="6082" operator="lessThan">
      <formula>0</formula>
    </cfRule>
    <cfRule type="cellIs" dxfId="3566" priority="6083" operator="lessThan">
      <formula>0</formula>
    </cfRule>
  </conditionalFormatting>
  <conditionalFormatting sqref="J1342">
    <cfRule type="expression" dxfId="3565" priority="6081">
      <formula>$I1342=0</formula>
    </cfRule>
  </conditionalFormatting>
  <conditionalFormatting sqref="N1342:P1342">
    <cfRule type="expression" dxfId="3564" priority="6075">
      <formula>$I1342=0</formula>
    </cfRule>
  </conditionalFormatting>
  <conditionalFormatting sqref="O1342:P1342">
    <cfRule type="cellIs" dxfId="3563" priority="6073" operator="lessThan">
      <formula>0</formula>
    </cfRule>
    <cfRule type="cellIs" dxfId="3562" priority="6074" operator="lessThan">
      <formula>0</formula>
    </cfRule>
  </conditionalFormatting>
  <conditionalFormatting sqref="R1342:T1342">
    <cfRule type="expression" dxfId="3561" priority="6072">
      <formula>$I1342=0</formula>
    </cfRule>
  </conditionalFormatting>
  <conditionalFormatting sqref="S1342:T1342">
    <cfRule type="cellIs" dxfId="3560" priority="6070" operator="lessThan">
      <formula>0</formula>
    </cfRule>
    <cfRule type="cellIs" dxfId="3559" priority="6071" operator="lessThan">
      <formula>0</formula>
    </cfRule>
  </conditionalFormatting>
  <conditionalFormatting sqref="C1344:E1344">
    <cfRule type="expression" dxfId="3558" priority="6066">
      <formula>$I1344=0</formula>
    </cfRule>
  </conditionalFormatting>
  <conditionalFormatting sqref="D1344:E1344">
    <cfRule type="cellIs" dxfId="3557" priority="6064" operator="lessThan">
      <formula>0</formula>
    </cfRule>
    <cfRule type="cellIs" dxfId="3556" priority="6065" operator="lessThan">
      <formula>0</formula>
    </cfRule>
  </conditionalFormatting>
  <conditionalFormatting sqref="G1344:H1344">
    <cfRule type="cellIs" dxfId="3555" priority="6061" operator="lessThan">
      <formula>0</formula>
    </cfRule>
    <cfRule type="cellIs" dxfId="3554" priority="6062" operator="lessThan">
      <formula>0</formula>
    </cfRule>
  </conditionalFormatting>
  <conditionalFormatting sqref="J1344">
    <cfRule type="expression" dxfId="3553" priority="6060">
      <formula>$I1344=0</formula>
    </cfRule>
  </conditionalFormatting>
  <conditionalFormatting sqref="N1344:P1344">
    <cfRule type="expression" dxfId="3552" priority="6054">
      <formula>$I1344=0</formula>
    </cfRule>
  </conditionalFormatting>
  <conditionalFormatting sqref="O1344:P1344">
    <cfRule type="cellIs" dxfId="3551" priority="6052" operator="lessThan">
      <formula>0</formula>
    </cfRule>
    <cfRule type="cellIs" dxfId="3550" priority="6053" operator="lessThan">
      <formula>0</formula>
    </cfRule>
  </conditionalFormatting>
  <conditionalFormatting sqref="R1344:T1344">
    <cfRule type="expression" dxfId="3549" priority="6051">
      <formula>$I1344=0</formula>
    </cfRule>
  </conditionalFormatting>
  <conditionalFormatting sqref="S1344:T1344">
    <cfRule type="cellIs" dxfId="3548" priority="6049" operator="lessThan">
      <formula>0</formula>
    </cfRule>
    <cfRule type="cellIs" dxfId="3547" priority="6050" operator="lessThan">
      <formula>0</formula>
    </cfRule>
  </conditionalFormatting>
  <conditionalFormatting sqref="C1346:E1346">
    <cfRule type="expression" dxfId="3546" priority="6045">
      <formula>$I1346=0</formula>
    </cfRule>
  </conditionalFormatting>
  <conditionalFormatting sqref="D1346:E1346">
    <cfRule type="cellIs" dxfId="3545" priority="6043" operator="lessThan">
      <formula>0</formula>
    </cfRule>
    <cfRule type="cellIs" dxfId="3544" priority="6044" operator="lessThan">
      <formula>0</formula>
    </cfRule>
  </conditionalFormatting>
  <conditionalFormatting sqref="G1346:H1346">
    <cfRule type="cellIs" dxfId="3543" priority="6040" operator="lessThan">
      <formula>0</formula>
    </cfRule>
    <cfRule type="cellIs" dxfId="3542" priority="6041" operator="lessThan">
      <formula>0</formula>
    </cfRule>
  </conditionalFormatting>
  <conditionalFormatting sqref="J1346">
    <cfRule type="expression" dxfId="3541" priority="6039">
      <formula>$I1346=0</formula>
    </cfRule>
  </conditionalFormatting>
  <conditionalFormatting sqref="N1346:P1346">
    <cfRule type="expression" dxfId="3540" priority="6033">
      <formula>$I1346=0</formula>
    </cfRule>
  </conditionalFormatting>
  <conditionalFormatting sqref="O1346:P1346">
    <cfRule type="cellIs" dxfId="3539" priority="6031" operator="lessThan">
      <formula>0</formula>
    </cfRule>
    <cfRule type="cellIs" dxfId="3538" priority="6032" operator="lessThan">
      <formula>0</formula>
    </cfRule>
  </conditionalFormatting>
  <conditionalFormatting sqref="R1346:T1346">
    <cfRule type="expression" dxfId="3537" priority="6030">
      <formula>$I1346=0</formula>
    </cfRule>
  </conditionalFormatting>
  <conditionalFormatting sqref="S1346:T1346">
    <cfRule type="cellIs" dxfId="3536" priority="6028" operator="lessThan">
      <formula>0</formula>
    </cfRule>
    <cfRule type="cellIs" dxfId="3535" priority="6029" operator="lessThan">
      <formula>0</formula>
    </cfRule>
  </conditionalFormatting>
  <conditionalFormatting sqref="C1348:E1348">
    <cfRule type="expression" dxfId="3534" priority="6024">
      <formula>$I1348=0</formula>
    </cfRule>
  </conditionalFormatting>
  <conditionalFormatting sqref="D1348:E1348">
    <cfRule type="cellIs" dxfId="3533" priority="6022" operator="lessThan">
      <formula>0</formula>
    </cfRule>
    <cfRule type="cellIs" dxfId="3532" priority="6023" operator="lessThan">
      <formula>0</formula>
    </cfRule>
  </conditionalFormatting>
  <conditionalFormatting sqref="G1348:H1348">
    <cfRule type="cellIs" dxfId="3531" priority="6019" operator="lessThan">
      <formula>0</formula>
    </cfRule>
    <cfRule type="cellIs" dxfId="3530" priority="6020" operator="lessThan">
      <formula>0</formula>
    </cfRule>
  </conditionalFormatting>
  <conditionalFormatting sqref="J1348">
    <cfRule type="expression" dxfId="3529" priority="6018">
      <formula>$I1348=0</formula>
    </cfRule>
  </conditionalFormatting>
  <conditionalFormatting sqref="N1348:P1348">
    <cfRule type="expression" dxfId="3528" priority="6012">
      <formula>$I1348=0</formula>
    </cfRule>
  </conditionalFormatting>
  <conditionalFormatting sqref="O1348:P1348">
    <cfRule type="cellIs" dxfId="3527" priority="6010" operator="lessThan">
      <formula>0</formula>
    </cfRule>
    <cfRule type="cellIs" dxfId="3526" priority="6011" operator="lessThan">
      <formula>0</formula>
    </cfRule>
  </conditionalFormatting>
  <conditionalFormatting sqref="R1348:T1348">
    <cfRule type="expression" dxfId="3525" priority="6009">
      <formula>$I1348=0</formula>
    </cfRule>
  </conditionalFormatting>
  <conditionalFormatting sqref="S1348:T1348">
    <cfRule type="cellIs" dxfId="3524" priority="6007" operator="lessThan">
      <formula>0</formula>
    </cfRule>
    <cfRule type="cellIs" dxfId="3523" priority="6008" operator="lessThan">
      <formula>0</formula>
    </cfRule>
  </conditionalFormatting>
  <conditionalFormatting sqref="C1350:E1350">
    <cfRule type="expression" dxfId="3522" priority="6003">
      <formula>$I1350=0</formula>
    </cfRule>
  </conditionalFormatting>
  <conditionalFormatting sqref="D1350:E1350">
    <cfRule type="cellIs" dxfId="3521" priority="6001" operator="lessThan">
      <formula>0</formula>
    </cfRule>
    <cfRule type="cellIs" dxfId="3520" priority="6002" operator="lessThan">
      <formula>0</formula>
    </cfRule>
  </conditionalFormatting>
  <conditionalFormatting sqref="G1350:H1350">
    <cfRule type="cellIs" dxfId="3519" priority="5998" operator="lessThan">
      <formula>0</formula>
    </cfRule>
    <cfRule type="cellIs" dxfId="3518" priority="5999" operator="lessThan">
      <formula>0</formula>
    </cfRule>
  </conditionalFormatting>
  <conditionalFormatting sqref="J1350">
    <cfRule type="expression" dxfId="3517" priority="5997">
      <formula>$I1350=0</formula>
    </cfRule>
  </conditionalFormatting>
  <conditionalFormatting sqref="N1350:P1350">
    <cfRule type="expression" dxfId="3516" priority="5991">
      <formula>$I1350=0</formula>
    </cfRule>
  </conditionalFormatting>
  <conditionalFormatting sqref="O1350:P1350">
    <cfRule type="cellIs" dxfId="3515" priority="5989" operator="lessThan">
      <formula>0</formula>
    </cfRule>
    <cfRule type="cellIs" dxfId="3514" priority="5990" operator="lessThan">
      <formula>0</formula>
    </cfRule>
  </conditionalFormatting>
  <conditionalFormatting sqref="R1350:T1350">
    <cfRule type="expression" dxfId="3513" priority="5988">
      <formula>$I1350=0</formula>
    </cfRule>
  </conditionalFormatting>
  <conditionalFormatting sqref="S1350:T1350">
    <cfRule type="cellIs" dxfId="3512" priority="5986" operator="lessThan">
      <formula>0</formula>
    </cfRule>
    <cfRule type="cellIs" dxfId="3511" priority="5987" operator="lessThan">
      <formula>0</formula>
    </cfRule>
  </conditionalFormatting>
  <conditionalFormatting sqref="C1352:E1352">
    <cfRule type="expression" dxfId="3510" priority="5982">
      <formula>$I1352=0</formula>
    </cfRule>
  </conditionalFormatting>
  <conditionalFormatting sqref="D1352:E1352">
    <cfRule type="cellIs" dxfId="3509" priority="5980" operator="lessThan">
      <formula>0</formula>
    </cfRule>
    <cfRule type="cellIs" dxfId="3508" priority="5981" operator="lessThan">
      <formula>0</formula>
    </cfRule>
  </conditionalFormatting>
  <conditionalFormatting sqref="G1352:H1352">
    <cfRule type="cellIs" dxfId="3507" priority="5977" operator="lessThan">
      <formula>0</formula>
    </cfRule>
    <cfRule type="cellIs" dxfId="3506" priority="5978" operator="lessThan">
      <formula>0</formula>
    </cfRule>
  </conditionalFormatting>
  <conditionalFormatting sqref="J1352">
    <cfRule type="expression" dxfId="3505" priority="5976">
      <formula>$I1352=0</formula>
    </cfRule>
  </conditionalFormatting>
  <conditionalFormatting sqref="N1352:P1352">
    <cfRule type="expression" dxfId="3504" priority="5970">
      <formula>$I1352=0</formula>
    </cfRule>
  </conditionalFormatting>
  <conditionalFormatting sqref="O1352:P1352">
    <cfRule type="cellIs" dxfId="3503" priority="5968" operator="lessThan">
      <formula>0</formula>
    </cfRule>
    <cfRule type="cellIs" dxfId="3502" priority="5969" operator="lessThan">
      <formula>0</formula>
    </cfRule>
  </conditionalFormatting>
  <conditionalFormatting sqref="R1352:T1352">
    <cfRule type="expression" dxfId="3501" priority="5967">
      <formula>$I1352=0</formula>
    </cfRule>
  </conditionalFormatting>
  <conditionalFormatting sqref="S1352:T1352">
    <cfRule type="cellIs" dxfId="3500" priority="5965" operator="lessThan">
      <formula>0</formula>
    </cfRule>
    <cfRule type="cellIs" dxfId="3499" priority="5966" operator="lessThan">
      <formula>0</formula>
    </cfRule>
  </conditionalFormatting>
  <conditionalFormatting sqref="C1354:E1354">
    <cfRule type="expression" dxfId="3498" priority="5961">
      <formula>$I1354=0</formula>
    </cfRule>
  </conditionalFormatting>
  <conditionalFormatting sqref="D1354:E1354">
    <cfRule type="cellIs" dxfId="3497" priority="5959" operator="lessThan">
      <formula>0</formula>
    </cfRule>
    <cfRule type="cellIs" dxfId="3496" priority="5960" operator="lessThan">
      <formula>0</formula>
    </cfRule>
  </conditionalFormatting>
  <conditionalFormatting sqref="G1354:H1354">
    <cfRule type="cellIs" dxfId="3495" priority="5956" operator="lessThan">
      <formula>0</formula>
    </cfRule>
    <cfRule type="cellIs" dxfId="3494" priority="5957" operator="lessThan">
      <formula>0</formula>
    </cfRule>
  </conditionalFormatting>
  <conditionalFormatting sqref="J1354">
    <cfRule type="expression" dxfId="3493" priority="5955">
      <formula>$I1354=0</formula>
    </cfRule>
  </conditionalFormatting>
  <conditionalFormatting sqref="N1354:P1354">
    <cfRule type="expression" dxfId="3492" priority="5949">
      <formula>$I1354=0</formula>
    </cfRule>
  </conditionalFormatting>
  <conditionalFormatting sqref="O1354:P1354">
    <cfRule type="cellIs" dxfId="3491" priority="5947" operator="lessThan">
      <formula>0</formula>
    </cfRule>
    <cfRule type="cellIs" dxfId="3490" priority="5948" operator="lessThan">
      <formula>0</formula>
    </cfRule>
  </conditionalFormatting>
  <conditionalFormatting sqref="R1354:T1354">
    <cfRule type="expression" dxfId="3489" priority="5946">
      <formula>$I1354=0</formula>
    </cfRule>
  </conditionalFormatting>
  <conditionalFormatting sqref="S1354:T1354">
    <cfRule type="cellIs" dxfId="3488" priority="5944" operator="lessThan">
      <formula>0</formula>
    </cfRule>
    <cfRule type="cellIs" dxfId="3487" priority="5945" operator="lessThan">
      <formula>0</formula>
    </cfRule>
  </conditionalFormatting>
  <conditionalFormatting sqref="C1356:E1356">
    <cfRule type="expression" dxfId="3486" priority="5940">
      <formula>$I1356=0</formula>
    </cfRule>
  </conditionalFormatting>
  <conditionalFormatting sqref="D1356:E1356">
    <cfRule type="cellIs" dxfId="3485" priority="5938" operator="lessThan">
      <formula>0</formula>
    </cfRule>
    <cfRule type="cellIs" dxfId="3484" priority="5939" operator="lessThan">
      <formula>0</formula>
    </cfRule>
  </conditionalFormatting>
  <conditionalFormatting sqref="G1356:H1356">
    <cfRule type="cellIs" dxfId="3483" priority="5935" operator="lessThan">
      <formula>0</formula>
    </cfRule>
    <cfRule type="cellIs" dxfId="3482" priority="5936" operator="lessThan">
      <formula>0</formula>
    </cfRule>
  </conditionalFormatting>
  <conditionalFormatting sqref="J1356">
    <cfRule type="expression" dxfId="3481" priority="5934">
      <formula>$I1356=0</formula>
    </cfRule>
  </conditionalFormatting>
  <conditionalFormatting sqref="N1356:P1356">
    <cfRule type="expression" dxfId="3480" priority="5928">
      <formula>$I1356=0</formula>
    </cfRule>
  </conditionalFormatting>
  <conditionalFormatting sqref="O1356:P1356">
    <cfRule type="cellIs" dxfId="3479" priority="5926" operator="lessThan">
      <formula>0</formula>
    </cfRule>
    <cfRule type="cellIs" dxfId="3478" priority="5927" operator="lessThan">
      <formula>0</formula>
    </cfRule>
  </conditionalFormatting>
  <conditionalFormatting sqref="R1356:T1356">
    <cfRule type="expression" dxfId="3477" priority="5925">
      <formula>$I1356=0</formula>
    </cfRule>
  </conditionalFormatting>
  <conditionalFormatting sqref="S1356:T1356">
    <cfRule type="cellIs" dxfId="3476" priority="5923" operator="lessThan">
      <formula>0</formula>
    </cfRule>
    <cfRule type="cellIs" dxfId="3475" priority="5924" operator="lessThan">
      <formula>0</formula>
    </cfRule>
  </conditionalFormatting>
  <conditionalFormatting sqref="C1358:E1358">
    <cfRule type="expression" dxfId="3474" priority="5919">
      <formula>$I1358=0</formula>
    </cfRule>
  </conditionalFormatting>
  <conditionalFormatting sqref="D1358:E1358">
    <cfRule type="cellIs" dxfId="3473" priority="5917" operator="lessThan">
      <formula>0</formula>
    </cfRule>
    <cfRule type="cellIs" dxfId="3472" priority="5918" operator="lessThan">
      <formula>0</formula>
    </cfRule>
  </conditionalFormatting>
  <conditionalFormatting sqref="G1358:H1358">
    <cfRule type="cellIs" dxfId="3471" priority="5914" operator="lessThan">
      <formula>0</formula>
    </cfRule>
    <cfRule type="cellIs" dxfId="3470" priority="5915" operator="lessThan">
      <formula>0</formula>
    </cfRule>
  </conditionalFormatting>
  <conditionalFormatting sqref="J1358">
    <cfRule type="expression" dxfId="3469" priority="5913">
      <formula>$I1358=0</formula>
    </cfRule>
  </conditionalFormatting>
  <conditionalFormatting sqref="N1358:P1358">
    <cfRule type="expression" dxfId="3468" priority="5907">
      <formula>$I1358=0</formula>
    </cfRule>
  </conditionalFormatting>
  <conditionalFormatting sqref="O1358:P1358">
    <cfRule type="cellIs" dxfId="3467" priority="5905" operator="lessThan">
      <formula>0</formula>
    </cfRule>
    <cfRule type="cellIs" dxfId="3466" priority="5906" operator="lessThan">
      <formula>0</formula>
    </cfRule>
  </conditionalFormatting>
  <conditionalFormatting sqref="R1358:T1358">
    <cfRule type="expression" dxfId="3465" priority="5904">
      <formula>$I1358=0</formula>
    </cfRule>
  </conditionalFormatting>
  <conditionalFormatting sqref="S1358:T1358">
    <cfRule type="cellIs" dxfId="3464" priority="5902" operator="lessThan">
      <formula>0</formula>
    </cfRule>
    <cfRule type="cellIs" dxfId="3463" priority="5903" operator="lessThan">
      <formula>0</formula>
    </cfRule>
  </conditionalFormatting>
  <conditionalFormatting sqref="C1360:E1360">
    <cfRule type="expression" dxfId="3462" priority="5898">
      <formula>$I1360=0</formula>
    </cfRule>
  </conditionalFormatting>
  <conditionalFormatting sqref="D1360:E1360">
    <cfRule type="cellIs" dxfId="3461" priority="5896" operator="lessThan">
      <formula>0</formula>
    </cfRule>
    <cfRule type="cellIs" dxfId="3460" priority="5897" operator="lessThan">
      <formula>0</formula>
    </cfRule>
  </conditionalFormatting>
  <conditionalFormatting sqref="G1360:H1360">
    <cfRule type="cellIs" dxfId="3459" priority="5893" operator="lessThan">
      <formula>0</formula>
    </cfRule>
    <cfRule type="cellIs" dxfId="3458" priority="5894" operator="lessThan">
      <formula>0</formula>
    </cfRule>
  </conditionalFormatting>
  <conditionalFormatting sqref="J1360">
    <cfRule type="expression" dxfId="3457" priority="5892">
      <formula>$I1360=0</formula>
    </cfRule>
  </conditionalFormatting>
  <conditionalFormatting sqref="N1360:P1360">
    <cfRule type="expression" dxfId="3456" priority="5886">
      <formula>$I1360=0</formula>
    </cfRule>
  </conditionalFormatting>
  <conditionalFormatting sqref="O1360:P1360">
    <cfRule type="cellIs" dxfId="3455" priority="5884" operator="lessThan">
      <formula>0</formula>
    </cfRule>
    <cfRule type="cellIs" dxfId="3454" priority="5885" operator="lessThan">
      <formula>0</formula>
    </cfRule>
  </conditionalFormatting>
  <conditionalFormatting sqref="R1360:T1360">
    <cfRule type="expression" dxfId="3453" priority="5883">
      <formula>$I1360=0</formula>
    </cfRule>
  </conditionalFormatting>
  <conditionalFormatting sqref="S1360:T1360">
    <cfRule type="cellIs" dxfId="3452" priority="5881" operator="lessThan">
      <formula>0</formula>
    </cfRule>
    <cfRule type="cellIs" dxfId="3451" priority="5882" operator="lessThan">
      <formula>0</formula>
    </cfRule>
  </conditionalFormatting>
  <conditionalFormatting sqref="C1362:E1362">
    <cfRule type="expression" dxfId="3450" priority="5877">
      <formula>$I1362=0</formula>
    </cfRule>
  </conditionalFormatting>
  <conditionalFormatting sqref="D1362:E1362">
    <cfRule type="cellIs" dxfId="3449" priority="5875" operator="lessThan">
      <formula>0</formula>
    </cfRule>
    <cfRule type="cellIs" dxfId="3448" priority="5876" operator="lessThan">
      <formula>0</formula>
    </cfRule>
  </conditionalFormatting>
  <conditionalFormatting sqref="G1362:H1362">
    <cfRule type="cellIs" dxfId="3447" priority="5872" operator="lessThan">
      <formula>0</formula>
    </cfRule>
    <cfRule type="cellIs" dxfId="3446" priority="5873" operator="lessThan">
      <formula>0</formula>
    </cfRule>
  </conditionalFormatting>
  <conditionalFormatting sqref="J1362">
    <cfRule type="expression" dxfId="3445" priority="5871">
      <formula>$I1362=0</formula>
    </cfRule>
  </conditionalFormatting>
  <conditionalFormatting sqref="N1362:P1362">
    <cfRule type="expression" dxfId="3444" priority="5865">
      <formula>$I1362=0</formula>
    </cfRule>
  </conditionalFormatting>
  <conditionalFormatting sqref="O1362:P1362">
    <cfRule type="cellIs" dxfId="3443" priority="5863" operator="lessThan">
      <formula>0</formula>
    </cfRule>
    <cfRule type="cellIs" dxfId="3442" priority="5864" operator="lessThan">
      <formula>0</formula>
    </cfRule>
  </conditionalFormatting>
  <conditionalFormatting sqref="R1362:T1362">
    <cfRule type="expression" dxfId="3441" priority="5862">
      <formula>$I1362=0</formula>
    </cfRule>
  </conditionalFormatting>
  <conditionalFormatting sqref="S1362:T1362">
    <cfRule type="cellIs" dxfId="3440" priority="5860" operator="lessThan">
      <formula>0</formula>
    </cfRule>
    <cfRule type="cellIs" dxfId="3439" priority="5861" operator="lessThan">
      <formula>0</formula>
    </cfRule>
  </conditionalFormatting>
  <conditionalFormatting sqref="C1364:E1364">
    <cfRule type="expression" dxfId="3438" priority="5856">
      <formula>$I1364=0</formula>
    </cfRule>
  </conditionalFormatting>
  <conditionalFormatting sqref="D1364:E1364">
    <cfRule type="cellIs" dxfId="3437" priority="5854" operator="lessThan">
      <formula>0</formula>
    </cfRule>
    <cfRule type="cellIs" dxfId="3436" priority="5855" operator="lessThan">
      <formula>0</formula>
    </cfRule>
  </conditionalFormatting>
  <conditionalFormatting sqref="G1364:H1364">
    <cfRule type="cellIs" dxfId="3435" priority="5851" operator="lessThan">
      <formula>0</formula>
    </cfRule>
    <cfRule type="cellIs" dxfId="3434" priority="5852" operator="lessThan">
      <formula>0</formula>
    </cfRule>
  </conditionalFormatting>
  <conditionalFormatting sqref="J1364">
    <cfRule type="expression" dxfId="3433" priority="5850">
      <formula>$I1364=0</formula>
    </cfRule>
  </conditionalFormatting>
  <conditionalFormatting sqref="N1364:P1364">
    <cfRule type="expression" dxfId="3432" priority="5844">
      <formula>$I1364=0</formula>
    </cfRule>
  </conditionalFormatting>
  <conditionalFormatting sqref="O1364:P1364">
    <cfRule type="cellIs" dxfId="3431" priority="5842" operator="lessThan">
      <formula>0</formula>
    </cfRule>
    <cfRule type="cellIs" dxfId="3430" priority="5843" operator="lessThan">
      <formula>0</formula>
    </cfRule>
  </conditionalFormatting>
  <conditionalFormatting sqref="R1364:T1364">
    <cfRule type="expression" dxfId="3429" priority="5841">
      <formula>$I1364=0</formula>
    </cfRule>
  </conditionalFormatting>
  <conditionalFormatting sqref="S1364:T1364">
    <cfRule type="cellIs" dxfId="3428" priority="5839" operator="lessThan">
      <formula>0</formula>
    </cfRule>
    <cfRule type="cellIs" dxfId="3427" priority="5840" operator="lessThan">
      <formula>0</formula>
    </cfRule>
  </conditionalFormatting>
  <conditionalFormatting sqref="C1366:E1366">
    <cfRule type="expression" dxfId="3426" priority="5835">
      <formula>$I1366=0</formula>
    </cfRule>
  </conditionalFormatting>
  <conditionalFormatting sqref="D1366:E1366">
    <cfRule type="cellIs" dxfId="3425" priority="5833" operator="lessThan">
      <formula>0</formula>
    </cfRule>
    <cfRule type="cellIs" dxfId="3424" priority="5834" operator="lessThan">
      <formula>0</formula>
    </cfRule>
  </conditionalFormatting>
  <conditionalFormatting sqref="G1366:H1366">
    <cfRule type="cellIs" dxfId="3423" priority="5830" operator="lessThan">
      <formula>0</formula>
    </cfRule>
    <cfRule type="cellIs" dxfId="3422" priority="5831" operator="lessThan">
      <formula>0</formula>
    </cfRule>
  </conditionalFormatting>
  <conditionalFormatting sqref="J1366">
    <cfRule type="expression" dxfId="3421" priority="5829">
      <formula>$I1366=0</formula>
    </cfRule>
  </conditionalFormatting>
  <conditionalFormatting sqref="N1366:P1366">
    <cfRule type="expression" dxfId="3420" priority="5823">
      <formula>$I1366=0</formula>
    </cfRule>
  </conditionalFormatting>
  <conditionalFormatting sqref="O1366:P1366">
    <cfRule type="cellIs" dxfId="3419" priority="5821" operator="lessThan">
      <formula>0</formula>
    </cfRule>
    <cfRule type="cellIs" dxfId="3418" priority="5822" operator="lessThan">
      <formula>0</formula>
    </cfRule>
  </conditionalFormatting>
  <conditionalFormatting sqref="R1366:T1366">
    <cfRule type="expression" dxfId="3417" priority="5820">
      <formula>$I1366=0</formula>
    </cfRule>
  </conditionalFormatting>
  <conditionalFormatting sqref="S1366:T1366">
    <cfRule type="cellIs" dxfId="3416" priority="5818" operator="lessThan">
      <formula>0</formula>
    </cfRule>
    <cfRule type="cellIs" dxfId="3415" priority="5819" operator="lessThan">
      <formula>0</formula>
    </cfRule>
  </conditionalFormatting>
  <conditionalFormatting sqref="C1368:E1368">
    <cfRule type="expression" dxfId="3414" priority="5814">
      <formula>$I1368=0</formula>
    </cfRule>
  </conditionalFormatting>
  <conditionalFormatting sqref="D1368:E1368">
    <cfRule type="cellIs" dxfId="3413" priority="5812" operator="lessThan">
      <formula>0</formula>
    </cfRule>
    <cfRule type="cellIs" dxfId="3412" priority="5813" operator="lessThan">
      <formula>0</formula>
    </cfRule>
  </conditionalFormatting>
  <conditionalFormatting sqref="G1368:H1368">
    <cfRule type="cellIs" dxfId="3411" priority="5809" operator="lessThan">
      <formula>0</formula>
    </cfRule>
    <cfRule type="cellIs" dxfId="3410" priority="5810" operator="lessThan">
      <formula>0</formula>
    </cfRule>
  </conditionalFormatting>
  <conditionalFormatting sqref="J1368">
    <cfRule type="expression" dxfId="3409" priority="5808">
      <formula>$I1368=0</formula>
    </cfRule>
  </conditionalFormatting>
  <conditionalFormatting sqref="N1368:P1368">
    <cfRule type="expression" dxfId="3408" priority="5802">
      <formula>$I1368=0</formula>
    </cfRule>
  </conditionalFormatting>
  <conditionalFormatting sqref="O1368:P1368">
    <cfRule type="cellIs" dxfId="3407" priority="5800" operator="lessThan">
      <formula>0</formula>
    </cfRule>
    <cfRule type="cellIs" dxfId="3406" priority="5801" operator="lessThan">
      <formula>0</formula>
    </cfRule>
  </conditionalFormatting>
  <conditionalFormatting sqref="R1368:T1368">
    <cfRule type="expression" dxfId="3405" priority="5799">
      <formula>$I1368=0</formula>
    </cfRule>
  </conditionalFormatting>
  <conditionalFormatting sqref="S1368:T1368">
    <cfRule type="cellIs" dxfId="3404" priority="5797" operator="lessThan">
      <formula>0</formula>
    </cfRule>
    <cfRule type="cellIs" dxfId="3403" priority="5798" operator="lessThan">
      <formula>0</formula>
    </cfRule>
  </conditionalFormatting>
  <conditionalFormatting sqref="C1370:E1370">
    <cfRule type="expression" dxfId="3402" priority="5793">
      <formula>$I1370=0</formula>
    </cfRule>
  </conditionalFormatting>
  <conditionalFormatting sqref="D1370:E1370">
    <cfRule type="cellIs" dxfId="3401" priority="5791" operator="lessThan">
      <formula>0</formula>
    </cfRule>
    <cfRule type="cellIs" dxfId="3400" priority="5792" operator="lessThan">
      <formula>0</formula>
    </cfRule>
  </conditionalFormatting>
  <conditionalFormatting sqref="G1370:H1370">
    <cfRule type="cellIs" dxfId="3399" priority="5788" operator="lessThan">
      <formula>0</formula>
    </cfRule>
    <cfRule type="cellIs" dxfId="3398" priority="5789" operator="lessThan">
      <formula>0</formula>
    </cfRule>
  </conditionalFormatting>
  <conditionalFormatting sqref="J1370">
    <cfRule type="expression" dxfId="3397" priority="5787">
      <formula>$I1370=0</formula>
    </cfRule>
  </conditionalFormatting>
  <conditionalFormatting sqref="N1370:P1370">
    <cfRule type="expression" dxfId="3396" priority="5781">
      <formula>$I1370=0</formula>
    </cfRule>
  </conditionalFormatting>
  <conditionalFormatting sqref="O1370:P1370">
    <cfRule type="cellIs" dxfId="3395" priority="5779" operator="lessThan">
      <formula>0</formula>
    </cfRule>
    <cfRule type="cellIs" dxfId="3394" priority="5780" operator="lessThan">
      <formula>0</formula>
    </cfRule>
  </conditionalFormatting>
  <conditionalFormatting sqref="R1370:T1370">
    <cfRule type="expression" dxfId="3393" priority="5778">
      <formula>$I1370=0</formula>
    </cfRule>
  </conditionalFormatting>
  <conditionalFormatting sqref="S1370:T1370">
    <cfRule type="cellIs" dxfId="3392" priority="5776" operator="lessThan">
      <formula>0</formula>
    </cfRule>
    <cfRule type="cellIs" dxfId="3391" priority="5777" operator="lessThan">
      <formula>0</formula>
    </cfRule>
  </conditionalFormatting>
  <conditionalFormatting sqref="C1372:E1372">
    <cfRule type="expression" dxfId="3390" priority="5772">
      <formula>$I1372=0</formula>
    </cfRule>
  </conditionalFormatting>
  <conditionalFormatting sqref="D1372:E1372">
    <cfRule type="cellIs" dxfId="3389" priority="5770" operator="lessThan">
      <formula>0</formula>
    </cfRule>
    <cfRule type="cellIs" dxfId="3388" priority="5771" operator="lessThan">
      <formula>0</formula>
    </cfRule>
  </conditionalFormatting>
  <conditionalFormatting sqref="G1372:H1372">
    <cfRule type="cellIs" dxfId="3387" priority="5767" operator="lessThan">
      <formula>0</formula>
    </cfRule>
    <cfRule type="cellIs" dxfId="3386" priority="5768" operator="lessThan">
      <formula>0</formula>
    </cfRule>
  </conditionalFormatting>
  <conditionalFormatting sqref="J1372">
    <cfRule type="expression" dxfId="3385" priority="5766">
      <formula>$I1372=0</formula>
    </cfRule>
  </conditionalFormatting>
  <conditionalFormatting sqref="N1372:P1372">
    <cfRule type="expression" dxfId="3384" priority="5760">
      <formula>$I1372=0</formula>
    </cfRule>
  </conditionalFormatting>
  <conditionalFormatting sqref="O1372:P1372">
    <cfRule type="cellIs" dxfId="3383" priority="5758" operator="lessThan">
      <formula>0</formula>
    </cfRule>
    <cfRule type="cellIs" dxfId="3382" priority="5759" operator="lessThan">
      <formula>0</formula>
    </cfRule>
  </conditionalFormatting>
  <conditionalFormatting sqref="R1372:T1372">
    <cfRule type="expression" dxfId="3381" priority="5757">
      <formula>$I1372=0</formula>
    </cfRule>
  </conditionalFormatting>
  <conditionalFormatting sqref="S1372:T1372">
    <cfRule type="cellIs" dxfId="3380" priority="5755" operator="lessThan">
      <formula>0</formula>
    </cfRule>
    <cfRule type="cellIs" dxfId="3379" priority="5756" operator="lessThan">
      <formula>0</formula>
    </cfRule>
  </conditionalFormatting>
  <conditionalFormatting sqref="C1374:E1374">
    <cfRule type="expression" dxfId="3378" priority="5751">
      <formula>$I1374=0</formula>
    </cfRule>
  </conditionalFormatting>
  <conditionalFormatting sqref="D1374:E1374">
    <cfRule type="cellIs" dxfId="3377" priority="5749" operator="lessThan">
      <formula>0</formula>
    </cfRule>
    <cfRule type="cellIs" dxfId="3376" priority="5750" operator="lessThan">
      <formula>0</formula>
    </cfRule>
  </conditionalFormatting>
  <conditionalFormatting sqref="G1374:H1374">
    <cfRule type="cellIs" dxfId="3375" priority="5746" operator="lessThan">
      <formula>0</formula>
    </cfRule>
    <cfRule type="cellIs" dxfId="3374" priority="5747" operator="lessThan">
      <formula>0</formula>
    </cfRule>
  </conditionalFormatting>
  <conditionalFormatting sqref="J1374">
    <cfRule type="expression" dxfId="3373" priority="5745">
      <formula>$I1374=0</formula>
    </cfRule>
  </conditionalFormatting>
  <conditionalFormatting sqref="N1374:P1374">
    <cfRule type="expression" dxfId="3372" priority="5739">
      <formula>$I1374=0</formula>
    </cfRule>
  </conditionalFormatting>
  <conditionalFormatting sqref="O1374:P1374">
    <cfRule type="cellIs" dxfId="3371" priority="5737" operator="lessThan">
      <formula>0</formula>
    </cfRule>
    <cfRule type="cellIs" dxfId="3370" priority="5738" operator="lessThan">
      <formula>0</formula>
    </cfRule>
  </conditionalFormatting>
  <conditionalFormatting sqref="R1374:T1374">
    <cfRule type="expression" dxfId="3369" priority="5736">
      <formula>$I1374=0</formula>
    </cfRule>
  </conditionalFormatting>
  <conditionalFormatting sqref="S1374:T1374">
    <cfRule type="cellIs" dxfId="3368" priority="5734" operator="lessThan">
      <formula>0</formula>
    </cfRule>
    <cfRule type="cellIs" dxfId="3367" priority="5735" operator="lessThan">
      <formula>0</formula>
    </cfRule>
  </conditionalFormatting>
  <conditionalFormatting sqref="C1376:E1376">
    <cfRule type="expression" dxfId="3366" priority="5730">
      <formula>$I1376=0</formula>
    </cfRule>
  </conditionalFormatting>
  <conditionalFormatting sqref="D1376:E1376">
    <cfRule type="cellIs" dxfId="3365" priority="5728" operator="lessThan">
      <formula>0</formula>
    </cfRule>
    <cfRule type="cellIs" dxfId="3364" priority="5729" operator="lessThan">
      <formula>0</formula>
    </cfRule>
  </conditionalFormatting>
  <conditionalFormatting sqref="G1376:H1376">
    <cfRule type="cellIs" dxfId="3363" priority="5725" operator="lessThan">
      <formula>0</formula>
    </cfRule>
    <cfRule type="cellIs" dxfId="3362" priority="5726" operator="lessThan">
      <formula>0</formula>
    </cfRule>
  </conditionalFormatting>
  <conditionalFormatting sqref="J1376">
    <cfRule type="expression" dxfId="3361" priority="5724">
      <formula>$I1376=0</formula>
    </cfRule>
  </conditionalFormatting>
  <conditionalFormatting sqref="N1376:P1376">
    <cfRule type="expression" dxfId="3360" priority="5718">
      <formula>$I1376=0</formula>
    </cfRule>
  </conditionalFormatting>
  <conditionalFormatting sqref="O1376:P1376">
    <cfRule type="cellIs" dxfId="3359" priority="5716" operator="lessThan">
      <formula>0</formula>
    </cfRule>
    <cfRule type="cellIs" dxfId="3358" priority="5717" operator="lessThan">
      <formula>0</formula>
    </cfRule>
  </conditionalFormatting>
  <conditionalFormatting sqref="R1376:T1376">
    <cfRule type="expression" dxfId="3357" priority="5715">
      <formula>$I1376=0</formula>
    </cfRule>
  </conditionalFormatting>
  <conditionalFormatting sqref="S1376:T1376">
    <cfRule type="cellIs" dxfId="3356" priority="5713" operator="lessThan">
      <formula>0</formula>
    </cfRule>
    <cfRule type="cellIs" dxfId="3355" priority="5714" operator="lessThan">
      <formula>0</formula>
    </cfRule>
  </conditionalFormatting>
  <conditionalFormatting sqref="C1378:E1378">
    <cfRule type="expression" dxfId="3354" priority="5709">
      <formula>$I1378=0</formula>
    </cfRule>
  </conditionalFormatting>
  <conditionalFormatting sqref="D1378:E1378">
    <cfRule type="cellIs" dxfId="3353" priority="5707" operator="lessThan">
      <formula>0</formula>
    </cfRule>
    <cfRule type="cellIs" dxfId="3352" priority="5708" operator="lessThan">
      <formula>0</formula>
    </cfRule>
  </conditionalFormatting>
  <conditionalFormatting sqref="G1378:H1378">
    <cfRule type="cellIs" dxfId="3351" priority="5704" operator="lessThan">
      <formula>0</formula>
    </cfRule>
    <cfRule type="cellIs" dxfId="3350" priority="5705" operator="lessThan">
      <formula>0</formula>
    </cfRule>
  </conditionalFormatting>
  <conditionalFormatting sqref="J1378">
    <cfRule type="expression" dxfId="3349" priority="5703">
      <formula>$I1378=0</formula>
    </cfRule>
  </conditionalFormatting>
  <conditionalFormatting sqref="N1378:P1378">
    <cfRule type="expression" dxfId="3348" priority="5697">
      <formula>$I1378=0</formula>
    </cfRule>
  </conditionalFormatting>
  <conditionalFormatting sqref="O1378:P1378">
    <cfRule type="cellIs" dxfId="3347" priority="5695" operator="lessThan">
      <formula>0</formula>
    </cfRule>
    <cfRule type="cellIs" dxfId="3346" priority="5696" operator="lessThan">
      <formula>0</formula>
    </cfRule>
  </conditionalFormatting>
  <conditionalFormatting sqref="R1378:T1378">
    <cfRule type="expression" dxfId="3345" priority="5694">
      <formula>$I1378=0</formula>
    </cfRule>
  </conditionalFormatting>
  <conditionalFormatting sqref="S1378:T1378">
    <cfRule type="cellIs" dxfId="3344" priority="5692" operator="lessThan">
      <formula>0</formula>
    </cfRule>
    <cfRule type="cellIs" dxfId="3343" priority="5693" operator="lessThan">
      <formula>0</formula>
    </cfRule>
  </conditionalFormatting>
  <conditionalFormatting sqref="C1380:E1380">
    <cfRule type="expression" dxfId="3342" priority="5688">
      <formula>$I1380=0</formula>
    </cfRule>
  </conditionalFormatting>
  <conditionalFormatting sqref="D1380:E1380">
    <cfRule type="cellIs" dxfId="3341" priority="5686" operator="lessThan">
      <formula>0</formula>
    </cfRule>
    <cfRule type="cellIs" dxfId="3340" priority="5687" operator="lessThan">
      <formula>0</formula>
    </cfRule>
  </conditionalFormatting>
  <conditionalFormatting sqref="G1380:H1380">
    <cfRule type="cellIs" dxfId="3339" priority="5683" operator="lessThan">
      <formula>0</formula>
    </cfRule>
    <cfRule type="cellIs" dxfId="3338" priority="5684" operator="lessThan">
      <formula>0</formula>
    </cfRule>
  </conditionalFormatting>
  <conditionalFormatting sqref="J1380">
    <cfRule type="expression" dxfId="3337" priority="5682">
      <formula>$I1380=0</formula>
    </cfRule>
  </conditionalFormatting>
  <conditionalFormatting sqref="N1380:P1380">
    <cfRule type="expression" dxfId="3336" priority="5676">
      <formula>$I1380=0</formula>
    </cfRule>
  </conditionalFormatting>
  <conditionalFormatting sqref="O1380:P1380">
    <cfRule type="cellIs" dxfId="3335" priority="5674" operator="lessThan">
      <formula>0</formula>
    </cfRule>
    <cfRule type="cellIs" dxfId="3334" priority="5675" operator="lessThan">
      <formula>0</formula>
    </cfRule>
  </conditionalFormatting>
  <conditionalFormatting sqref="R1380:T1380">
    <cfRule type="expression" dxfId="3333" priority="5673">
      <formula>$I1380=0</formula>
    </cfRule>
  </conditionalFormatting>
  <conditionalFormatting sqref="S1380:T1380">
    <cfRule type="cellIs" dxfId="3332" priority="5671" operator="lessThan">
      <formula>0</formula>
    </cfRule>
    <cfRule type="cellIs" dxfId="3331" priority="5672" operator="lessThan">
      <formula>0</formula>
    </cfRule>
  </conditionalFormatting>
  <conditionalFormatting sqref="C1382:E1382">
    <cfRule type="expression" dxfId="3330" priority="5667">
      <formula>$I1382=0</formula>
    </cfRule>
  </conditionalFormatting>
  <conditionalFormatting sqref="D1382:E1382">
    <cfRule type="cellIs" dxfId="3329" priority="5665" operator="lessThan">
      <formula>0</formula>
    </cfRule>
    <cfRule type="cellIs" dxfId="3328" priority="5666" operator="lessThan">
      <formula>0</formula>
    </cfRule>
  </conditionalFormatting>
  <conditionalFormatting sqref="G1382:H1382">
    <cfRule type="cellIs" dxfId="3327" priority="5662" operator="lessThan">
      <formula>0</formula>
    </cfRule>
    <cfRule type="cellIs" dxfId="3326" priority="5663" operator="lessThan">
      <formula>0</formula>
    </cfRule>
  </conditionalFormatting>
  <conditionalFormatting sqref="J1382">
    <cfRule type="expression" dxfId="3325" priority="5661">
      <formula>$I1382=0</formula>
    </cfRule>
  </conditionalFormatting>
  <conditionalFormatting sqref="N1382:P1382">
    <cfRule type="expression" dxfId="3324" priority="5655">
      <formula>$I1382=0</formula>
    </cfRule>
  </conditionalFormatting>
  <conditionalFormatting sqref="O1382:P1382">
    <cfRule type="cellIs" dxfId="3323" priority="5653" operator="lessThan">
      <formula>0</formula>
    </cfRule>
    <cfRule type="cellIs" dxfId="3322" priority="5654" operator="lessThan">
      <formula>0</formula>
    </cfRule>
  </conditionalFormatting>
  <conditionalFormatting sqref="R1382:T1382">
    <cfRule type="expression" dxfId="3321" priority="5652">
      <formula>$I1382=0</formula>
    </cfRule>
  </conditionalFormatting>
  <conditionalFormatting sqref="S1382:T1382">
    <cfRule type="cellIs" dxfId="3320" priority="5650" operator="lessThan">
      <formula>0</formula>
    </cfRule>
    <cfRule type="cellIs" dxfId="3319" priority="5651" operator="lessThan">
      <formula>0</formula>
    </cfRule>
  </conditionalFormatting>
  <conditionalFormatting sqref="C1384:E1384">
    <cfRule type="expression" dxfId="3318" priority="5646">
      <formula>$I1384=0</formula>
    </cfRule>
  </conditionalFormatting>
  <conditionalFormatting sqref="D1384:E1384">
    <cfRule type="cellIs" dxfId="3317" priority="5644" operator="lessThan">
      <formula>0</formula>
    </cfRule>
    <cfRule type="cellIs" dxfId="3316" priority="5645" operator="lessThan">
      <formula>0</formula>
    </cfRule>
  </conditionalFormatting>
  <conditionalFormatting sqref="G1384:H1384">
    <cfRule type="cellIs" dxfId="3315" priority="5641" operator="lessThan">
      <formula>0</formula>
    </cfRule>
    <cfRule type="cellIs" dxfId="3314" priority="5642" operator="lessThan">
      <formula>0</formula>
    </cfRule>
  </conditionalFormatting>
  <conditionalFormatting sqref="J1384">
    <cfRule type="expression" dxfId="3313" priority="5640">
      <formula>$I1384=0</formula>
    </cfRule>
  </conditionalFormatting>
  <conditionalFormatting sqref="N1384:P1384">
    <cfRule type="expression" dxfId="3312" priority="5634">
      <formula>$I1384=0</formula>
    </cfRule>
  </conditionalFormatting>
  <conditionalFormatting sqref="O1384:P1384">
    <cfRule type="cellIs" dxfId="3311" priority="5632" operator="lessThan">
      <formula>0</formula>
    </cfRule>
    <cfRule type="cellIs" dxfId="3310" priority="5633" operator="lessThan">
      <formula>0</formula>
    </cfRule>
  </conditionalFormatting>
  <conditionalFormatting sqref="R1384:T1384">
    <cfRule type="expression" dxfId="3309" priority="5631">
      <formula>$I1384=0</formula>
    </cfRule>
  </conditionalFormatting>
  <conditionalFormatting sqref="S1384:T1384">
    <cfRule type="cellIs" dxfId="3308" priority="5629" operator="lessThan">
      <formula>0</formula>
    </cfRule>
    <cfRule type="cellIs" dxfId="3307" priority="5630" operator="lessThan">
      <formula>0</formula>
    </cfRule>
  </conditionalFormatting>
  <conditionalFormatting sqref="C1386:E1386">
    <cfRule type="expression" dxfId="3306" priority="5625">
      <formula>$I1386=0</formula>
    </cfRule>
  </conditionalFormatting>
  <conditionalFormatting sqref="D1386:E1386">
    <cfRule type="cellIs" dxfId="3305" priority="5623" operator="lessThan">
      <formula>0</formula>
    </cfRule>
    <cfRule type="cellIs" dxfId="3304" priority="5624" operator="lessThan">
      <formula>0</formula>
    </cfRule>
  </conditionalFormatting>
  <conditionalFormatting sqref="G1386:H1386">
    <cfRule type="cellIs" dxfId="3303" priority="5620" operator="lessThan">
      <formula>0</formula>
    </cfRule>
    <cfRule type="cellIs" dxfId="3302" priority="5621" operator="lessThan">
      <formula>0</formula>
    </cfRule>
  </conditionalFormatting>
  <conditionalFormatting sqref="J1386">
    <cfRule type="expression" dxfId="3301" priority="5619">
      <formula>$I1386=0</formula>
    </cfRule>
  </conditionalFormatting>
  <conditionalFormatting sqref="N1386:P1386">
    <cfRule type="expression" dxfId="3300" priority="5613">
      <formula>$I1386=0</formula>
    </cfRule>
  </conditionalFormatting>
  <conditionalFormatting sqref="O1386:P1386">
    <cfRule type="cellIs" dxfId="3299" priority="5611" operator="lessThan">
      <formula>0</formula>
    </cfRule>
    <cfRule type="cellIs" dxfId="3298" priority="5612" operator="lessThan">
      <formula>0</formula>
    </cfRule>
  </conditionalFormatting>
  <conditionalFormatting sqref="R1386:T1386">
    <cfRule type="expression" dxfId="3297" priority="5610">
      <formula>$I1386=0</formula>
    </cfRule>
  </conditionalFormatting>
  <conditionalFormatting sqref="S1386:T1386">
    <cfRule type="cellIs" dxfId="3296" priority="5608" operator="lessThan">
      <formula>0</formula>
    </cfRule>
    <cfRule type="cellIs" dxfId="3295" priority="5609" operator="lessThan">
      <formula>0</formula>
    </cfRule>
  </conditionalFormatting>
  <conditionalFormatting sqref="C1388:E1388">
    <cfRule type="expression" dxfId="3294" priority="5604">
      <formula>$I1388=0</formula>
    </cfRule>
  </conditionalFormatting>
  <conditionalFormatting sqref="D1388:E1388">
    <cfRule type="cellIs" dxfId="3293" priority="5602" operator="lessThan">
      <formula>0</formula>
    </cfRule>
    <cfRule type="cellIs" dxfId="3292" priority="5603" operator="lessThan">
      <formula>0</formula>
    </cfRule>
  </conditionalFormatting>
  <conditionalFormatting sqref="G1388:H1388">
    <cfRule type="cellIs" dxfId="3291" priority="5599" operator="lessThan">
      <formula>0</formula>
    </cfRule>
    <cfRule type="cellIs" dxfId="3290" priority="5600" operator="lessThan">
      <formula>0</formula>
    </cfRule>
  </conditionalFormatting>
  <conditionalFormatting sqref="J1388">
    <cfRule type="expression" dxfId="3289" priority="5598">
      <formula>$I1388=0</formula>
    </cfRule>
  </conditionalFormatting>
  <conditionalFormatting sqref="N1388:P1388">
    <cfRule type="expression" dxfId="3288" priority="5592">
      <formula>$I1388=0</formula>
    </cfRule>
  </conditionalFormatting>
  <conditionalFormatting sqref="O1388:P1388">
    <cfRule type="cellIs" dxfId="3287" priority="5590" operator="lessThan">
      <formula>0</formula>
    </cfRule>
    <cfRule type="cellIs" dxfId="3286" priority="5591" operator="lessThan">
      <formula>0</formula>
    </cfRule>
  </conditionalFormatting>
  <conditionalFormatting sqref="R1388:T1388">
    <cfRule type="expression" dxfId="3285" priority="5589">
      <formula>$I1388=0</formula>
    </cfRule>
  </conditionalFormatting>
  <conditionalFormatting sqref="S1388:T1388">
    <cfRule type="cellIs" dxfId="3284" priority="5587" operator="lessThan">
      <formula>0</formula>
    </cfRule>
    <cfRule type="cellIs" dxfId="3283" priority="5588" operator="lessThan">
      <formula>0</formula>
    </cfRule>
  </conditionalFormatting>
  <conditionalFormatting sqref="C1390:E1390">
    <cfRule type="expression" dxfId="3282" priority="5583">
      <formula>$I1390=0</formula>
    </cfRule>
  </conditionalFormatting>
  <conditionalFormatting sqref="D1390:E1390">
    <cfRule type="cellIs" dxfId="3281" priority="5581" operator="lessThan">
      <formula>0</formula>
    </cfRule>
    <cfRule type="cellIs" dxfId="3280" priority="5582" operator="lessThan">
      <formula>0</formula>
    </cfRule>
  </conditionalFormatting>
  <conditionalFormatting sqref="G1390:H1390">
    <cfRule type="cellIs" dxfId="3279" priority="5578" operator="lessThan">
      <formula>0</formula>
    </cfRule>
    <cfRule type="cellIs" dxfId="3278" priority="5579" operator="lessThan">
      <formula>0</formula>
    </cfRule>
  </conditionalFormatting>
  <conditionalFormatting sqref="J1390">
    <cfRule type="expression" dxfId="3277" priority="5577">
      <formula>$I1390=0</formula>
    </cfRule>
  </conditionalFormatting>
  <conditionalFormatting sqref="N1390:P1390">
    <cfRule type="expression" dxfId="3276" priority="5571">
      <formula>$I1390=0</formula>
    </cfRule>
  </conditionalFormatting>
  <conditionalFormatting sqref="O1390:P1390">
    <cfRule type="cellIs" dxfId="3275" priority="5569" operator="lessThan">
      <formula>0</formula>
    </cfRule>
    <cfRule type="cellIs" dxfId="3274" priority="5570" operator="lessThan">
      <formula>0</formula>
    </cfRule>
  </conditionalFormatting>
  <conditionalFormatting sqref="R1390:T1390">
    <cfRule type="expression" dxfId="3273" priority="5568">
      <formula>$I1390=0</formula>
    </cfRule>
  </conditionalFormatting>
  <conditionalFormatting sqref="S1390:T1390">
    <cfRule type="cellIs" dxfId="3272" priority="5566" operator="lessThan">
      <formula>0</formula>
    </cfRule>
    <cfRule type="cellIs" dxfId="3271" priority="5567" operator="lessThan">
      <formula>0</formula>
    </cfRule>
  </conditionalFormatting>
  <conditionalFormatting sqref="C1392:E1392">
    <cfRule type="expression" dxfId="3270" priority="5562">
      <formula>$I1392=0</formula>
    </cfRule>
  </conditionalFormatting>
  <conditionalFormatting sqref="D1392:E1392">
    <cfRule type="cellIs" dxfId="3269" priority="5560" operator="lessThan">
      <formula>0</formula>
    </cfRule>
    <cfRule type="cellIs" dxfId="3268" priority="5561" operator="lessThan">
      <formula>0</formula>
    </cfRule>
  </conditionalFormatting>
  <conditionalFormatting sqref="G1392:H1392">
    <cfRule type="cellIs" dxfId="3267" priority="5557" operator="lessThan">
      <formula>0</formula>
    </cfRule>
    <cfRule type="cellIs" dxfId="3266" priority="5558" operator="lessThan">
      <formula>0</formula>
    </cfRule>
  </conditionalFormatting>
  <conditionalFormatting sqref="J1392">
    <cfRule type="expression" dxfId="3265" priority="5556">
      <formula>$I1392=0</formula>
    </cfRule>
  </conditionalFormatting>
  <conditionalFormatting sqref="N1392:P1392">
    <cfRule type="expression" dxfId="3264" priority="5550">
      <formula>$I1392=0</formula>
    </cfRule>
  </conditionalFormatting>
  <conditionalFormatting sqref="O1392:P1392">
    <cfRule type="cellIs" dxfId="3263" priority="5548" operator="lessThan">
      <formula>0</formula>
    </cfRule>
    <cfRule type="cellIs" dxfId="3262" priority="5549" operator="lessThan">
      <formula>0</formula>
    </cfRule>
  </conditionalFormatting>
  <conditionalFormatting sqref="R1392:T1392">
    <cfRule type="expression" dxfId="3261" priority="5547">
      <formula>$I1392=0</formula>
    </cfRule>
  </conditionalFormatting>
  <conditionalFormatting sqref="S1392:T1392">
    <cfRule type="cellIs" dxfId="3260" priority="5545" operator="lessThan">
      <formula>0</formula>
    </cfRule>
    <cfRule type="cellIs" dxfId="3259" priority="5546" operator="lessThan">
      <formula>0</formula>
    </cfRule>
  </conditionalFormatting>
  <conditionalFormatting sqref="C1394:E1394">
    <cfRule type="expression" dxfId="3258" priority="5541">
      <formula>$I1394=0</formula>
    </cfRule>
  </conditionalFormatting>
  <conditionalFormatting sqref="D1394:E1394">
    <cfRule type="cellIs" dxfId="3257" priority="5539" operator="lessThan">
      <formula>0</formula>
    </cfRule>
    <cfRule type="cellIs" dxfId="3256" priority="5540" operator="lessThan">
      <formula>0</formula>
    </cfRule>
  </conditionalFormatting>
  <conditionalFormatting sqref="G1394:H1394">
    <cfRule type="cellIs" dxfId="3255" priority="5536" operator="lessThan">
      <formula>0</formula>
    </cfRule>
    <cfRule type="cellIs" dxfId="3254" priority="5537" operator="lessThan">
      <formula>0</formula>
    </cfRule>
  </conditionalFormatting>
  <conditionalFormatting sqref="J1394">
    <cfRule type="expression" dxfId="3253" priority="5535">
      <formula>$I1394=0</formula>
    </cfRule>
  </conditionalFormatting>
  <conditionalFormatting sqref="N1394:P1394">
    <cfRule type="expression" dxfId="3252" priority="5529">
      <formula>$I1394=0</formula>
    </cfRule>
  </conditionalFormatting>
  <conditionalFormatting sqref="O1394:P1394">
    <cfRule type="cellIs" dxfId="3251" priority="5527" operator="lessThan">
      <formula>0</formula>
    </cfRule>
    <cfRule type="cellIs" dxfId="3250" priority="5528" operator="lessThan">
      <formula>0</formula>
    </cfRule>
  </conditionalFormatting>
  <conditionalFormatting sqref="R1394:T1394">
    <cfRule type="expression" dxfId="3249" priority="5526">
      <formula>$I1394=0</formula>
    </cfRule>
  </conditionalFormatting>
  <conditionalFormatting sqref="S1394:T1394">
    <cfRule type="cellIs" dxfId="3248" priority="5524" operator="lessThan">
      <formula>0</formula>
    </cfRule>
    <cfRule type="cellIs" dxfId="3247" priority="5525" operator="lessThan">
      <formula>0</formula>
    </cfRule>
  </conditionalFormatting>
  <conditionalFormatting sqref="C1396:E1396">
    <cfRule type="expression" dxfId="3246" priority="5520">
      <formula>$I1396=0</formula>
    </cfRule>
  </conditionalFormatting>
  <conditionalFormatting sqref="D1396:E1396">
    <cfRule type="cellIs" dxfId="3245" priority="5518" operator="lessThan">
      <formula>0</formula>
    </cfRule>
    <cfRule type="cellIs" dxfId="3244" priority="5519" operator="lessThan">
      <formula>0</formula>
    </cfRule>
  </conditionalFormatting>
  <conditionalFormatting sqref="G1396:H1396">
    <cfRule type="cellIs" dxfId="3243" priority="5515" operator="lessThan">
      <formula>0</formula>
    </cfRule>
    <cfRule type="cellIs" dxfId="3242" priority="5516" operator="lessThan">
      <formula>0</formula>
    </cfRule>
  </conditionalFormatting>
  <conditionalFormatting sqref="J1396">
    <cfRule type="expression" dxfId="3241" priority="5514">
      <formula>$I1396=0</formula>
    </cfRule>
  </conditionalFormatting>
  <conditionalFormatting sqref="N1396:P1396">
    <cfRule type="expression" dxfId="3240" priority="5508">
      <formula>$I1396=0</formula>
    </cfRule>
  </conditionalFormatting>
  <conditionalFormatting sqref="O1396:P1396">
    <cfRule type="cellIs" dxfId="3239" priority="5506" operator="lessThan">
      <formula>0</formula>
    </cfRule>
    <cfRule type="cellIs" dxfId="3238" priority="5507" operator="lessThan">
      <formula>0</formula>
    </cfRule>
  </conditionalFormatting>
  <conditionalFormatting sqref="R1396:T1396">
    <cfRule type="expression" dxfId="3237" priority="5505">
      <formula>$I1396=0</formula>
    </cfRule>
  </conditionalFormatting>
  <conditionalFormatting sqref="S1396:T1396">
    <cfRule type="cellIs" dxfId="3236" priority="5503" operator="lessThan">
      <formula>0</formula>
    </cfRule>
    <cfRule type="cellIs" dxfId="3235" priority="5504" operator="lessThan">
      <formula>0</formula>
    </cfRule>
  </conditionalFormatting>
  <conditionalFormatting sqref="C1398:E1398">
    <cfRule type="expression" dxfId="3234" priority="5499">
      <formula>$I1398=0</formula>
    </cfRule>
  </conditionalFormatting>
  <conditionalFormatting sqref="D1398:E1398">
    <cfRule type="cellIs" dxfId="3233" priority="5497" operator="lessThan">
      <formula>0</formula>
    </cfRule>
    <cfRule type="cellIs" dxfId="3232" priority="5498" operator="lessThan">
      <formula>0</formula>
    </cfRule>
  </conditionalFormatting>
  <conditionalFormatting sqref="G1398:H1398">
    <cfRule type="cellIs" dxfId="3231" priority="5494" operator="lessThan">
      <formula>0</formula>
    </cfRule>
    <cfRule type="cellIs" dxfId="3230" priority="5495" operator="lessThan">
      <formula>0</formula>
    </cfRule>
  </conditionalFormatting>
  <conditionalFormatting sqref="J1398">
    <cfRule type="expression" dxfId="3229" priority="5493">
      <formula>$I1398=0</formula>
    </cfRule>
  </conditionalFormatting>
  <conditionalFormatting sqref="N1398:P1398">
    <cfRule type="expression" dxfId="3228" priority="5487">
      <formula>$I1398=0</formula>
    </cfRule>
  </conditionalFormatting>
  <conditionalFormatting sqref="O1398:P1398">
    <cfRule type="cellIs" dxfId="3227" priority="5485" operator="lessThan">
      <formula>0</formula>
    </cfRule>
    <cfRule type="cellIs" dxfId="3226" priority="5486" operator="lessThan">
      <formula>0</formula>
    </cfRule>
  </conditionalFormatting>
  <conditionalFormatting sqref="R1398:T1398">
    <cfRule type="expression" dxfId="3225" priority="5484">
      <formula>$I1398=0</formula>
    </cfRule>
  </conditionalFormatting>
  <conditionalFormatting sqref="S1398:T1398">
    <cfRule type="cellIs" dxfId="3224" priority="5482" operator="lessThan">
      <formula>0</formula>
    </cfRule>
    <cfRule type="cellIs" dxfId="3223" priority="5483" operator="lessThan">
      <formula>0</formula>
    </cfRule>
  </conditionalFormatting>
  <conditionalFormatting sqref="C1400:E1400">
    <cfRule type="expression" dxfId="3222" priority="5478">
      <formula>$I1400=0</formula>
    </cfRule>
  </conditionalFormatting>
  <conditionalFormatting sqref="D1400:E1400">
    <cfRule type="cellIs" dxfId="3221" priority="5476" operator="lessThan">
      <formula>0</formula>
    </cfRule>
    <cfRule type="cellIs" dxfId="3220" priority="5477" operator="lessThan">
      <formula>0</formula>
    </cfRule>
  </conditionalFormatting>
  <conditionalFormatting sqref="G1400:H1400">
    <cfRule type="cellIs" dxfId="3219" priority="5473" operator="lessThan">
      <formula>0</formula>
    </cfRule>
    <cfRule type="cellIs" dxfId="3218" priority="5474" operator="lessThan">
      <formula>0</formula>
    </cfRule>
  </conditionalFormatting>
  <conditionalFormatting sqref="J1400">
    <cfRule type="expression" dxfId="3217" priority="5472">
      <formula>$I1400=0</formula>
    </cfRule>
  </conditionalFormatting>
  <conditionalFormatting sqref="N1400:P1400">
    <cfRule type="expression" dxfId="3216" priority="5466">
      <formula>$I1400=0</formula>
    </cfRule>
  </conditionalFormatting>
  <conditionalFormatting sqref="O1400:P1400">
    <cfRule type="cellIs" dxfId="3215" priority="5464" operator="lessThan">
      <formula>0</formula>
    </cfRule>
    <cfRule type="cellIs" dxfId="3214" priority="5465" operator="lessThan">
      <formula>0</formula>
    </cfRule>
  </conditionalFormatting>
  <conditionalFormatting sqref="R1400:T1400">
    <cfRule type="expression" dxfId="3213" priority="5463">
      <formula>$I1400=0</formula>
    </cfRule>
  </conditionalFormatting>
  <conditionalFormatting sqref="S1400:T1400">
    <cfRule type="cellIs" dxfId="3212" priority="5461" operator="lessThan">
      <formula>0</formula>
    </cfRule>
    <cfRule type="cellIs" dxfId="3211" priority="5462" operator="lessThan">
      <formula>0</formula>
    </cfRule>
  </conditionalFormatting>
  <conditionalFormatting sqref="C1402:E1402">
    <cfRule type="expression" dxfId="3210" priority="5457">
      <formula>$I1402=0</formula>
    </cfRule>
  </conditionalFormatting>
  <conditionalFormatting sqref="D1402:E1402">
    <cfRule type="cellIs" dxfId="3209" priority="5455" operator="lessThan">
      <formula>0</formula>
    </cfRule>
    <cfRule type="cellIs" dxfId="3208" priority="5456" operator="lessThan">
      <formula>0</formula>
    </cfRule>
  </conditionalFormatting>
  <conditionalFormatting sqref="G1402:H1402">
    <cfRule type="cellIs" dxfId="3207" priority="5452" operator="lessThan">
      <formula>0</formula>
    </cfRule>
    <cfRule type="cellIs" dxfId="3206" priority="5453" operator="lessThan">
      <formula>0</formula>
    </cfRule>
  </conditionalFormatting>
  <conditionalFormatting sqref="J1402">
    <cfRule type="expression" dxfId="3205" priority="5451">
      <formula>$I1402=0</formula>
    </cfRule>
  </conditionalFormatting>
  <conditionalFormatting sqref="N1402:P1402">
    <cfRule type="expression" dxfId="3204" priority="5445">
      <formula>$I1402=0</formula>
    </cfRule>
  </conditionalFormatting>
  <conditionalFormatting sqref="O1402:P1402">
    <cfRule type="cellIs" dxfId="3203" priority="5443" operator="lessThan">
      <formula>0</formula>
    </cfRule>
    <cfRule type="cellIs" dxfId="3202" priority="5444" operator="lessThan">
      <formula>0</formula>
    </cfRule>
  </conditionalFormatting>
  <conditionalFormatting sqref="R1402:T1402">
    <cfRule type="expression" dxfId="3201" priority="5442">
      <formula>$I1402=0</formula>
    </cfRule>
  </conditionalFormatting>
  <conditionalFormatting sqref="S1402:T1402">
    <cfRule type="cellIs" dxfId="3200" priority="5440" operator="lessThan">
      <formula>0</formula>
    </cfRule>
    <cfRule type="cellIs" dxfId="3199" priority="5441" operator="lessThan">
      <formula>0</formula>
    </cfRule>
  </conditionalFormatting>
  <conditionalFormatting sqref="C1404:E1404">
    <cfRule type="expression" dxfId="3198" priority="5436">
      <formula>$I1404=0</formula>
    </cfRule>
  </conditionalFormatting>
  <conditionalFormatting sqref="D1404:E1404">
    <cfRule type="cellIs" dxfId="3197" priority="5434" operator="lessThan">
      <formula>0</formula>
    </cfRule>
    <cfRule type="cellIs" dxfId="3196" priority="5435" operator="lessThan">
      <formula>0</formula>
    </cfRule>
  </conditionalFormatting>
  <conditionalFormatting sqref="G1404:H1404">
    <cfRule type="cellIs" dxfId="3195" priority="5431" operator="lessThan">
      <formula>0</formula>
    </cfRule>
    <cfRule type="cellIs" dxfId="3194" priority="5432" operator="lessThan">
      <formula>0</formula>
    </cfRule>
  </conditionalFormatting>
  <conditionalFormatting sqref="J1404">
    <cfRule type="expression" dxfId="3193" priority="5430">
      <formula>$I1404=0</formula>
    </cfRule>
  </conditionalFormatting>
  <conditionalFormatting sqref="N1404:P1404">
    <cfRule type="expression" dxfId="3192" priority="5424">
      <formula>$I1404=0</formula>
    </cfRule>
  </conditionalFormatting>
  <conditionalFormatting sqref="O1404:P1404">
    <cfRule type="cellIs" dxfId="3191" priority="5422" operator="lessThan">
      <formula>0</formula>
    </cfRule>
    <cfRule type="cellIs" dxfId="3190" priority="5423" operator="lessThan">
      <formula>0</formula>
    </cfRule>
  </conditionalFormatting>
  <conditionalFormatting sqref="R1404:T1404">
    <cfRule type="expression" dxfId="3189" priority="5421">
      <formula>$I1404=0</formula>
    </cfRule>
  </conditionalFormatting>
  <conditionalFormatting sqref="S1404:T1404">
    <cfRule type="cellIs" dxfId="3188" priority="5419" operator="lessThan">
      <formula>0</formula>
    </cfRule>
    <cfRule type="cellIs" dxfId="3187" priority="5420" operator="lessThan">
      <formula>0</formula>
    </cfRule>
  </conditionalFormatting>
  <conditionalFormatting sqref="C1406:E1406">
    <cfRule type="expression" dxfId="3186" priority="5415">
      <formula>$I1406=0</formula>
    </cfRule>
  </conditionalFormatting>
  <conditionalFormatting sqref="D1406:E1406">
    <cfRule type="cellIs" dxfId="3185" priority="5413" operator="lessThan">
      <formula>0</formula>
    </cfRule>
    <cfRule type="cellIs" dxfId="3184" priority="5414" operator="lessThan">
      <formula>0</formula>
    </cfRule>
  </conditionalFormatting>
  <conditionalFormatting sqref="G1406:H1406">
    <cfRule type="cellIs" dxfId="3183" priority="5410" operator="lessThan">
      <formula>0</formula>
    </cfRule>
    <cfRule type="cellIs" dxfId="3182" priority="5411" operator="lessThan">
      <formula>0</formula>
    </cfRule>
  </conditionalFormatting>
  <conditionalFormatting sqref="J1406">
    <cfRule type="expression" dxfId="3181" priority="5409">
      <formula>$I1406=0</formula>
    </cfRule>
  </conditionalFormatting>
  <conditionalFormatting sqref="N1406:P1406">
    <cfRule type="expression" dxfId="3180" priority="5403">
      <formula>$I1406=0</formula>
    </cfRule>
  </conditionalFormatting>
  <conditionalFormatting sqref="O1406:P1406">
    <cfRule type="cellIs" dxfId="3179" priority="5401" operator="lessThan">
      <formula>0</formula>
    </cfRule>
    <cfRule type="cellIs" dxfId="3178" priority="5402" operator="lessThan">
      <formula>0</formula>
    </cfRule>
  </conditionalFormatting>
  <conditionalFormatting sqref="R1406:T1406">
    <cfRule type="expression" dxfId="3177" priority="5400">
      <formula>$I1406=0</formula>
    </cfRule>
  </conditionalFormatting>
  <conditionalFormatting sqref="S1406:T1406">
    <cfRule type="cellIs" dxfId="3176" priority="5398" operator="lessThan">
      <formula>0</formula>
    </cfRule>
    <cfRule type="cellIs" dxfId="3175" priority="5399" operator="lessThan">
      <formula>0</formula>
    </cfRule>
  </conditionalFormatting>
  <conditionalFormatting sqref="C1408:E1408">
    <cfRule type="expression" dxfId="3174" priority="5394">
      <formula>$I1408=0</formula>
    </cfRule>
  </conditionalFormatting>
  <conditionalFormatting sqref="D1408:E1408">
    <cfRule type="cellIs" dxfId="3173" priority="5392" operator="lessThan">
      <formula>0</formula>
    </cfRule>
    <cfRule type="cellIs" dxfId="3172" priority="5393" operator="lessThan">
      <formula>0</formula>
    </cfRule>
  </conditionalFormatting>
  <conditionalFormatting sqref="G1408:H1408">
    <cfRule type="cellIs" dxfId="3171" priority="5389" operator="lessThan">
      <formula>0</formula>
    </cfRule>
    <cfRule type="cellIs" dxfId="3170" priority="5390" operator="lessThan">
      <formula>0</formula>
    </cfRule>
  </conditionalFormatting>
  <conditionalFormatting sqref="J1408">
    <cfRule type="expression" dxfId="3169" priority="5388">
      <formula>$I1408=0</formula>
    </cfRule>
  </conditionalFormatting>
  <conditionalFormatting sqref="N1408:P1408">
    <cfRule type="expression" dxfId="3168" priority="5382">
      <formula>$I1408=0</formula>
    </cfRule>
  </conditionalFormatting>
  <conditionalFormatting sqref="O1408:P1408">
    <cfRule type="cellIs" dxfId="3167" priority="5380" operator="lessThan">
      <formula>0</formula>
    </cfRule>
    <cfRule type="cellIs" dxfId="3166" priority="5381" operator="lessThan">
      <formula>0</formula>
    </cfRule>
  </conditionalFormatting>
  <conditionalFormatting sqref="R1408:T1408">
    <cfRule type="expression" dxfId="3165" priority="5379">
      <formula>$I1408=0</formula>
    </cfRule>
  </conditionalFormatting>
  <conditionalFormatting sqref="S1408:T1408">
    <cfRule type="cellIs" dxfId="3164" priority="5377" operator="lessThan">
      <formula>0</formula>
    </cfRule>
    <cfRule type="cellIs" dxfId="3163" priority="5378" operator="lessThan">
      <formula>0</formula>
    </cfRule>
  </conditionalFormatting>
  <conditionalFormatting sqref="C1410:E1410">
    <cfRule type="expression" dxfId="3162" priority="5373">
      <formula>$I1410=0</formula>
    </cfRule>
  </conditionalFormatting>
  <conditionalFormatting sqref="D1410:E1410">
    <cfRule type="cellIs" dxfId="3161" priority="5371" operator="lessThan">
      <formula>0</formula>
    </cfRule>
    <cfRule type="cellIs" dxfId="3160" priority="5372" operator="lessThan">
      <formula>0</formula>
    </cfRule>
  </conditionalFormatting>
  <conditionalFormatting sqref="G1410:H1410">
    <cfRule type="cellIs" dxfId="3159" priority="5368" operator="lessThan">
      <formula>0</formula>
    </cfRule>
    <cfRule type="cellIs" dxfId="3158" priority="5369" operator="lessThan">
      <formula>0</formula>
    </cfRule>
  </conditionalFormatting>
  <conditionalFormatting sqref="J1410">
    <cfRule type="expression" dxfId="3157" priority="5367">
      <formula>$I1410=0</formula>
    </cfRule>
  </conditionalFormatting>
  <conditionalFormatting sqref="N1410:P1410">
    <cfRule type="expression" dxfId="3156" priority="5361">
      <formula>$I1410=0</formula>
    </cfRule>
  </conditionalFormatting>
  <conditionalFormatting sqref="O1410:P1410">
    <cfRule type="cellIs" dxfId="3155" priority="5359" operator="lessThan">
      <formula>0</formula>
    </cfRule>
    <cfRule type="cellIs" dxfId="3154" priority="5360" operator="lessThan">
      <formula>0</formula>
    </cfRule>
  </conditionalFormatting>
  <conditionalFormatting sqref="R1410:T1410">
    <cfRule type="expression" dxfId="3153" priority="5358">
      <formula>$I1410=0</formula>
    </cfRule>
  </conditionalFormatting>
  <conditionalFormatting sqref="S1410:T1410">
    <cfRule type="cellIs" dxfId="3152" priority="5356" operator="lessThan">
      <formula>0</formula>
    </cfRule>
    <cfRule type="cellIs" dxfId="3151" priority="5357" operator="lessThan">
      <formula>0</formula>
    </cfRule>
  </conditionalFormatting>
  <conditionalFormatting sqref="C1412:E1412">
    <cfRule type="expression" dxfId="3150" priority="5352">
      <formula>$I1412=0</formula>
    </cfRule>
  </conditionalFormatting>
  <conditionalFormatting sqref="D1412:E1412">
    <cfRule type="cellIs" dxfId="3149" priority="5350" operator="lessThan">
      <formula>0</formula>
    </cfRule>
    <cfRule type="cellIs" dxfId="3148" priority="5351" operator="lessThan">
      <formula>0</formula>
    </cfRule>
  </conditionalFormatting>
  <conditionalFormatting sqref="G1412:H1412">
    <cfRule type="cellIs" dxfId="3147" priority="5347" operator="lessThan">
      <formula>0</formula>
    </cfRule>
    <cfRule type="cellIs" dxfId="3146" priority="5348" operator="lessThan">
      <formula>0</formula>
    </cfRule>
  </conditionalFormatting>
  <conditionalFormatting sqref="J1412">
    <cfRule type="expression" dxfId="3145" priority="5346">
      <formula>$I1412=0</formula>
    </cfRule>
  </conditionalFormatting>
  <conditionalFormatting sqref="N1412:P1412">
    <cfRule type="expression" dxfId="3144" priority="5340">
      <formula>$I1412=0</formula>
    </cfRule>
  </conditionalFormatting>
  <conditionalFormatting sqref="O1412:P1412">
    <cfRule type="cellIs" dxfId="3143" priority="5338" operator="lessThan">
      <formula>0</formula>
    </cfRule>
    <cfRule type="cellIs" dxfId="3142" priority="5339" operator="lessThan">
      <formula>0</formula>
    </cfRule>
  </conditionalFormatting>
  <conditionalFormatting sqref="R1412:T1412">
    <cfRule type="expression" dxfId="3141" priority="5337">
      <formula>$I1412=0</formula>
    </cfRule>
  </conditionalFormatting>
  <conditionalFormatting sqref="S1412:T1412">
    <cfRule type="cellIs" dxfId="3140" priority="5335" operator="lessThan">
      <formula>0</formula>
    </cfRule>
    <cfRule type="cellIs" dxfId="3139" priority="5336" operator="lessThan">
      <formula>0</formula>
    </cfRule>
  </conditionalFormatting>
  <conditionalFormatting sqref="C1414:E1414">
    <cfRule type="expression" dxfId="3138" priority="5331">
      <formula>$I1414=0</formula>
    </cfRule>
  </conditionalFormatting>
  <conditionalFormatting sqref="D1414:E1414">
    <cfRule type="cellIs" dxfId="3137" priority="5329" operator="lessThan">
      <formula>0</formula>
    </cfRule>
    <cfRule type="cellIs" dxfId="3136" priority="5330" operator="lessThan">
      <formula>0</formula>
    </cfRule>
  </conditionalFormatting>
  <conditionalFormatting sqref="G1414:H1414">
    <cfRule type="cellIs" dxfId="3135" priority="5326" operator="lessThan">
      <formula>0</formula>
    </cfRule>
    <cfRule type="cellIs" dxfId="3134" priority="5327" operator="lessThan">
      <formula>0</formula>
    </cfRule>
  </conditionalFormatting>
  <conditionalFormatting sqref="J1414">
    <cfRule type="expression" dxfId="3133" priority="5325">
      <formula>$I1414=0</formula>
    </cfRule>
  </conditionalFormatting>
  <conditionalFormatting sqref="N1414:P1414">
    <cfRule type="expression" dxfId="3132" priority="5319">
      <formula>$I1414=0</formula>
    </cfRule>
  </conditionalFormatting>
  <conditionalFormatting sqref="O1414:P1414">
    <cfRule type="cellIs" dxfId="3131" priority="5317" operator="lessThan">
      <formula>0</formula>
    </cfRule>
    <cfRule type="cellIs" dxfId="3130" priority="5318" operator="lessThan">
      <formula>0</formula>
    </cfRule>
  </conditionalFormatting>
  <conditionalFormatting sqref="R1414:T1414">
    <cfRule type="expression" dxfId="3129" priority="5316">
      <formula>$I1414=0</formula>
    </cfRule>
  </conditionalFormatting>
  <conditionalFormatting sqref="S1414:T1414">
    <cfRule type="cellIs" dxfId="3128" priority="5314" operator="lessThan">
      <formula>0</formula>
    </cfRule>
    <cfRule type="cellIs" dxfId="3127" priority="5315" operator="lessThan">
      <formula>0</formula>
    </cfRule>
  </conditionalFormatting>
  <conditionalFormatting sqref="C1416:E1416">
    <cfRule type="expression" dxfId="3126" priority="5310">
      <formula>$I1416=0</formula>
    </cfRule>
  </conditionalFormatting>
  <conditionalFormatting sqref="D1416:E1416">
    <cfRule type="cellIs" dxfId="3125" priority="5308" operator="lessThan">
      <formula>0</formula>
    </cfRule>
    <cfRule type="cellIs" dxfId="3124" priority="5309" operator="lessThan">
      <formula>0</formula>
    </cfRule>
  </conditionalFormatting>
  <conditionalFormatting sqref="G1416:H1416">
    <cfRule type="cellIs" dxfId="3123" priority="5305" operator="lessThan">
      <formula>0</formula>
    </cfRule>
    <cfRule type="cellIs" dxfId="3122" priority="5306" operator="lessThan">
      <formula>0</formula>
    </cfRule>
  </conditionalFormatting>
  <conditionalFormatting sqref="J1416">
    <cfRule type="expression" dxfId="3121" priority="5304">
      <formula>$I1416=0</formula>
    </cfRule>
  </conditionalFormatting>
  <conditionalFormatting sqref="N1416:P1416">
    <cfRule type="expression" dxfId="3120" priority="5298">
      <formula>$I1416=0</formula>
    </cfRule>
  </conditionalFormatting>
  <conditionalFormatting sqref="O1416:P1416">
    <cfRule type="cellIs" dxfId="3119" priority="5296" operator="lessThan">
      <formula>0</formula>
    </cfRule>
    <cfRule type="cellIs" dxfId="3118" priority="5297" operator="lessThan">
      <formula>0</formula>
    </cfRule>
  </conditionalFormatting>
  <conditionalFormatting sqref="R1416:T1416">
    <cfRule type="expression" dxfId="3117" priority="5295">
      <formula>$I1416=0</formula>
    </cfRule>
  </conditionalFormatting>
  <conditionalFormatting sqref="S1416:T1416">
    <cfRule type="cellIs" dxfId="3116" priority="5293" operator="lessThan">
      <formula>0</formula>
    </cfRule>
    <cfRule type="cellIs" dxfId="3115" priority="5294" operator="lessThan">
      <formula>0</formula>
    </cfRule>
  </conditionalFormatting>
  <conditionalFormatting sqref="C1418:E1418">
    <cfRule type="expression" dxfId="3114" priority="5289">
      <formula>$I1418=0</formula>
    </cfRule>
  </conditionalFormatting>
  <conditionalFormatting sqref="D1418:E1418">
    <cfRule type="cellIs" dxfId="3113" priority="5287" operator="lessThan">
      <formula>0</formula>
    </cfRule>
    <cfRule type="cellIs" dxfId="3112" priority="5288" operator="lessThan">
      <formula>0</formula>
    </cfRule>
  </conditionalFormatting>
  <conditionalFormatting sqref="G1418:H1418">
    <cfRule type="cellIs" dxfId="3111" priority="5284" operator="lessThan">
      <formula>0</formula>
    </cfRule>
    <cfRule type="cellIs" dxfId="3110" priority="5285" operator="lessThan">
      <formula>0</formula>
    </cfRule>
  </conditionalFormatting>
  <conditionalFormatting sqref="J1418">
    <cfRule type="expression" dxfId="3109" priority="5283">
      <formula>$I1418=0</formula>
    </cfRule>
  </conditionalFormatting>
  <conditionalFormatting sqref="N1418:P1418">
    <cfRule type="expression" dxfId="3108" priority="5277">
      <formula>$I1418=0</formula>
    </cfRule>
  </conditionalFormatting>
  <conditionalFormatting sqref="O1418:P1418">
    <cfRule type="cellIs" dxfId="3107" priority="5275" operator="lessThan">
      <formula>0</formula>
    </cfRule>
    <cfRule type="cellIs" dxfId="3106" priority="5276" operator="lessThan">
      <formula>0</formula>
    </cfRule>
  </conditionalFormatting>
  <conditionalFormatting sqref="R1418:T1418">
    <cfRule type="expression" dxfId="3105" priority="5274">
      <formula>$I1418=0</formula>
    </cfRule>
  </conditionalFormatting>
  <conditionalFormatting sqref="S1418:T1418">
    <cfRule type="cellIs" dxfId="3104" priority="5272" operator="lessThan">
      <formula>0</formula>
    </cfRule>
    <cfRule type="cellIs" dxfId="3103" priority="5273" operator="lessThan">
      <formula>0</formula>
    </cfRule>
  </conditionalFormatting>
  <conditionalFormatting sqref="C1420:E1420">
    <cfRule type="expression" dxfId="3102" priority="5268">
      <formula>$I1420=0</formula>
    </cfRule>
  </conditionalFormatting>
  <conditionalFormatting sqref="D1420:E1420">
    <cfRule type="cellIs" dxfId="3101" priority="5266" operator="lessThan">
      <formula>0</formula>
    </cfRule>
    <cfRule type="cellIs" dxfId="3100" priority="5267" operator="lessThan">
      <formula>0</formula>
    </cfRule>
  </conditionalFormatting>
  <conditionalFormatting sqref="G1420:H1420">
    <cfRule type="cellIs" dxfId="3099" priority="5263" operator="lessThan">
      <formula>0</formula>
    </cfRule>
    <cfRule type="cellIs" dxfId="3098" priority="5264" operator="lessThan">
      <formula>0</formula>
    </cfRule>
  </conditionalFormatting>
  <conditionalFormatting sqref="J1420">
    <cfRule type="expression" dxfId="3097" priority="5262">
      <formula>$I1420=0</formula>
    </cfRule>
  </conditionalFormatting>
  <conditionalFormatting sqref="N1420:P1420">
    <cfRule type="expression" dxfId="3096" priority="5256">
      <formula>$I1420=0</formula>
    </cfRule>
  </conditionalFormatting>
  <conditionalFormatting sqref="O1420:P1420">
    <cfRule type="cellIs" dxfId="3095" priority="5254" operator="lessThan">
      <formula>0</formula>
    </cfRule>
    <cfRule type="cellIs" dxfId="3094" priority="5255" operator="lessThan">
      <formula>0</formula>
    </cfRule>
  </conditionalFormatting>
  <conditionalFormatting sqref="R1420:T1420">
    <cfRule type="expression" dxfId="3093" priority="5253">
      <formula>$I1420=0</formula>
    </cfRule>
  </conditionalFormatting>
  <conditionalFormatting sqref="S1420:T1420">
    <cfRule type="cellIs" dxfId="3092" priority="5251" operator="lessThan">
      <formula>0</formula>
    </cfRule>
    <cfRule type="cellIs" dxfId="3091" priority="5252" operator="lessThan">
      <formula>0</formula>
    </cfRule>
  </conditionalFormatting>
  <conditionalFormatting sqref="C1422:E1422">
    <cfRule type="expression" dxfId="3090" priority="5247">
      <formula>$I1422=0</formula>
    </cfRule>
  </conditionalFormatting>
  <conditionalFormatting sqref="D1422:E1422">
    <cfRule type="cellIs" dxfId="3089" priority="5245" operator="lessThan">
      <formula>0</formula>
    </cfRule>
    <cfRule type="cellIs" dxfId="3088" priority="5246" operator="lessThan">
      <formula>0</formula>
    </cfRule>
  </conditionalFormatting>
  <conditionalFormatting sqref="G1422:H1422">
    <cfRule type="cellIs" dxfId="3087" priority="5242" operator="lessThan">
      <formula>0</formula>
    </cfRule>
    <cfRule type="cellIs" dxfId="3086" priority="5243" operator="lessThan">
      <formula>0</formula>
    </cfRule>
  </conditionalFormatting>
  <conditionalFormatting sqref="J1422">
    <cfRule type="expression" dxfId="3085" priority="5241">
      <formula>$I1422=0</formula>
    </cfRule>
  </conditionalFormatting>
  <conditionalFormatting sqref="N1422:P1422">
    <cfRule type="expression" dxfId="3084" priority="5235">
      <formula>$I1422=0</formula>
    </cfRule>
  </conditionalFormatting>
  <conditionalFormatting sqref="O1422:P1422">
    <cfRule type="cellIs" dxfId="3083" priority="5233" operator="lessThan">
      <formula>0</formula>
    </cfRule>
    <cfRule type="cellIs" dxfId="3082" priority="5234" operator="lessThan">
      <formula>0</formula>
    </cfRule>
  </conditionalFormatting>
  <conditionalFormatting sqref="R1422:T1422">
    <cfRule type="expression" dxfId="3081" priority="5232">
      <formula>$I1422=0</formula>
    </cfRule>
  </conditionalFormatting>
  <conditionalFormatting sqref="S1422:T1422">
    <cfRule type="cellIs" dxfId="3080" priority="5230" operator="lessThan">
      <formula>0</formula>
    </cfRule>
    <cfRule type="cellIs" dxfId="3079" priority="5231" operator="lessThan">
      <formula>0</formula>
    </cfRule>
  </conditionalFormatting>
  <conditionalFormatting sqref="C1424:E1424">
    <cfRule type="expression" dxfId="3078" priority="5226">
      <formula>$I1424=0</formula>
    </cfRule>
  </conditionalFormatting>
  <conditionalFormatting sqref="D1424:E1424">
    <cfRule type="cellIs" dxfId="3077" priority="5224" operator="lessThan">
      <formula>0</formula>
    </cfRule>
    <cfRule type="cellIs" dxfId="3076" priority="5225" operator="lessThan">
      <formula>0</formula>
    </cfRule>
  </conditionalFormatting>
  <conditionalFormatting sqref="G1424:H1424">
    <cfRule type="cellIs" dxfId="3075" priority="5221" operator="lessThan">
      <formula>0</formula>
    </cfRule>
    <cfRule type="cellIs" dxfId="3074" priority="5222" operator="lessThan">
      <formula>0</formula>
    </cfRule>
  </conditionalFormatting>
  <conditionalFormatting sqref="J1424">
    <cfRule type="expression" dxfId="3073" priority="5220">
      <formula>$I1424=0</formula>
    </cfRule>
  </conditionalFormatting>
  <conditionalFormatting sqref="N1424:P1424">
    <cfRule type="expression" dxfId="3072" priority="5214">
      <formula>$I1424=0</formula>
    </cfRule>
  </conditionalFormatting>
  <conditionalFormatting sqref="O1424:P1424">
    <cfRule type="cellIs" dxfId="3071" priority="5212" operator="lessThan">
      <formula>0</formula>
    </cfRule>
    <cfRule type="cellIs" dxfId="3070" priority="5213" operator="lessThan">
      <formula>0</formula>
    </cfRule>
  </conditionalFormatting>
  <conditionalFormatting sqref="R1424:T1424">
    <cfRule type="expression" dxfId="3069" priority="5211">
      <formula>$I1424=0</formula>
    </cfRule>
  </conditionalFormatting>
  <conditionalFormatting sqref="S1424:T1424">
    <cfRule type="cellIs" dxfId="3068" priority="5209" operator="lessThan">
      <formula>0</formula>
    </cfRule>
    <cfRule type="cellIs" dxfId="3067" priority="5210" operator="lessThan">
      <formula>0</formula>
    </cfRule>
  </conditionalFormatting>
  <conditionalFormatting sqref="C1426:E1426">
    <cfRule type="expression" dxfId="3066" priority="5205">
      <formula>$I1426=0</formula>
    </cfRule>
  </conditionalFormatting>
  <conditionalFormatting sqref="D1426:E1426">
    <cfRule type="cellIs" dxfId="3065" priority="5203" operator="lessThan">
      <formula>0</formula>
    </cfRule>
    <cfRule type="cellIs" dxfId="3064" priority="5204" operator="lessThan">
      <formula>0</formula>
    </cfRule>
  </conditionalFormatting>
  <conditionalFormatting sqref="G1426:H1426">
    <cfRule type="cellIs" dxfId="3063" priority="5200" operator="lessThan">
      <formula>0</formula>
    </cfRule>
    <cfRule type="cellIs" dxfId="3062" priority="5201" operator="lessThan">
      <formula>0</formula>
    </cfRule>
  </conditionalFormatting>
  <conditionalFormatting sqref="J1426">
    <cfRule type="expression" dxfId="3061" priority="5199">
      <formula>$I1426=0</formula>
    </cfRule>
  </conditionalFormatting>
  <conditionalFormatting sqref="N1426:P1426">
    <cfRule type="expression" dxfId="3060" priority="5193">
      <formula>$I1426=0</formula>
    </cfRule>
  </conditionalFormatting>
  <conditionalFormatting sqref="O1426:P1426">
    <cfRule type="cellIs" dxfId="3059" priority="5191" operator="lessThan">
      <formula>0</formula>
    </cfRule>
    <cfRule type="cellIs" dxfId="3058" priority="5192" operator="lessThan">
      <formula>0</formula>
    </cfRule>
  </conditionalFormatting>
  <conditionalFormatting sqref="R1426:T1426">
    <cfRule type="expression" dxfId="3057" priority="5190">
      <formula>$I1426=0</formula>
    </cfRule>
  </conditionalFormatting>
  <conditionalFormatting sqref="S1426:T1426">
    <cfRule type="cellIs" dxfId="3056" priority="5188" operator="lessThan">
      <formula>0</formula>
    </cfRule>
    <cfRule type="cellIs" dxfId="3055" priority="5189" operator="lessThan">
      <formula>0</formula>
    </cfRule>
  </conditionalFormatting>
  <conditionalFormatting sqref="C1428:E1428">
    <cfRule type="expression" dxfId="3054" priority="5184">
      <formula>$I1428=0</formula>
    </cfRule>
  </conditionalFormatting>
  <conditionalFormatting sqref="D1428:E1428">
    <cfRule type="cellIs" dxfId="3053" priority="5182" operator="lessThan">
      <formula>0</formula>
    </cfRule>
    <cfRule type="cellIs" dxfId="3052" priority="5183" operator="lessThan">
      <formula>0</formula>
    </cfRule>
  </conditionalFormatting>
  <conditionalFormatting sqref="G1428:H1428">
    <cfRule type="cellIs" dxfId="3051" priority="5179" operator="lessThan">
      <formula>0</formula>
    </cfRule>
    <cfRule type="cellIs" dxfId="3050" priority="5180" operator="lessThan">
      <formula>0</formula>
    </cfRule>
  </conditionalFormatting>
  <conditionalFormatting sqref="J1428">
    <cfRule type="expression" dxfId="3049" priority="5178">
      <formula>$I1428=0</formula>
    </cfRule>
  </conditionalFormatting>
  <conditionalFormatting sqref="N1428:P1428">
    <cfRule type="expression" dxfId="3048" priority="5172">
      <formula>$I1428=0</formula>
    </cfRule>
  </conditionalFormatting>
  <conditionalFormatting sqref="O1428:P1428">
    <cfRule type="cellIs" dxfId="3047" priority="5170" operator="lessThan">
      <formula>0</formula>
    </cfRule>
    <cfRule type="cellIs" dxfId="3046" priority="5171" operator="lessThan">
      <formula>0</formula>
    </cfRule>
  </conditionalFormatting>
  <conditionalFormatting sqref="R1428:T1428">
    <cfRule type="expression" dxfId="3045" priority="5169">
      <formula>$I1428=0</formula>
    </cfRule>
  </conditionalFormatting>
  <conditionalFormatting sqref="S1428:T1428">
    <cfRule type="cellIs" dxfId="3044" priority="5167" operator="lessThan">
      <formula>0</formula>
    </cfRule>
    <cfRule type="cellIs" dxfId="3043" priority="5168" operator="lessThan">
      <formula>0</formula>
    </cfRule>
  </conditionalFormatting>
  <conditionalFormatting sqref="C1430:E1430">
    <cfRule type="expression" dxfId="3042" priority="5163">
      <formula>$I1430=0</formula>
    </cfRule>
  </conditionalFormatting>
  <conditionalFormatting sqref="D1430:E1430">
    <cfRule type="cellIs" dxfId="3041" priority="5161" operator="lessThan">
      <formula>0</formula>
    </cfRule>
    <cfRule type="cellIs" dxfId="3040" priority="5162" operator="lessThan">
      <formula>0</formula>
    </cfRule>
  </conditionalFormatting>
  <conditionalFormatting sqref="G1430:H1430">
    <cfRule type="cellIs" dxfId="3039" priority="5158" operator="lessThan">
      <formula>0</formula>
    </cfRule>
    <cfRule type="cellIs" dxfId="3038" priority="5159" operator="lessThan">
      <formula>0</formula>
    </cfRule>
  </conditionalFormatting>
  <conditionalFormatting sqref="J1430">
    <cfRule type="expression" dxfId="3037" priority="5157">
      <formula>$I1430=0</formula>
    </cfRule>
  </conditionalFormatting>
  <conditionalFormatting sqref="N1430:P1430">
    <cfRule type="expression" dxfId="3036" priority="5151">
      <formula>$I1430=0</formula>
    </cfRule>
  </conditionalFormatting>
  <conditionalFormatting sqref="O1430:P1430">
    <cfRule type="cellIs" dxfId="3035" priority="5149" operator="lessThan">
      <formula>0</formula>
    </cfRule>
    <cfRule type="cellIs" dxfId="3034" priority="5150" operator="lessThan">
      <formula>0</formula>
    </cfRule>
  </conditionalFormatting>
  <conditionalFormatting sqref="R1430:T1430">
    <cfRule type="expression" dxfId="3033" priority="5148">
      <formula>$I1430=0</formula>
    </cfRule>
  </conditionalFormatting>
  <conditionalFormatting sqref="S1430:T1430">
    <cfRule type="cellIs" dxfId="3032" priority="5146" operator="lessThan">
      <formula>0</formula>
    </cfRule>
    <cfRule type="cellIs" dxfId="3031" priority="5147" operator="lessThan">
      <formula>0</formula>
    </cfRule>
  </conditionalFormatting>
  <conditionalFormatting sqref="C1432:E1432">
    <cfRule type="expression" dxfId="3030" priority="5142">
      <formula>$I1432=0</formula>
    </cfRule>
  </conditionalFormatting>
  <conditionalFormatting sqref="D1432:E1432">
    <cfRule type="cellIs" dxfId="3029" priority="5140" operator="lessThan">
      <formula>0</formula>
    </cfRule>
    <cfRule type="cellIs" dxfId="3028" priority="5141" operator="lessThan">
      <formula>0</formula>
    </cfRule>
  </conditionalFormatting>
  <conditionalFormatting sqref="G1432:H1432">
    <cfRule type="cellIs" dxfId="3027" priority="5137" operator="lessThan">
      <formula>0</formula>
    </cfRule>
    <cfRule type="cellIs" dxfId="3026" priority="5138" operator="lessThan">
      <formula>0</formula>
    </cfRule>
  </conditionalFormatting>
  <conditionalFormatting sqref="J1432">
    <cfRule type="expression" dxfId="3025" priority="5136">
      <formula>$I1432=0</formula>
    </cfRule>
  </conditionalFormatting>
  <conditionalFormatting sqref="N1432:P1432">
    <cfRule type="expression" dxfId="3024" priority="5130">
      <formula>$I1432=0</formula>
    </cfRule>
  </conditionalFormatting>
  <conditionalFormatting sqref="O1432:P1432">
    <cfRule type="cellIs" dxfId="3023" priority="5128" operator="lessThan">
      <formula>0</formula>
    </cfRule>
    <cfRule type="cellIs" dxfId="3022" priority="5129" operator="lessThan">
      <formula>0</formula>
    </cfRule>
  </conditionalFormatting>
  <conditionalFormatting sqref="R1432:T1432">
    <cfRule type="expression" dxfId="3021" priority="5127">
      <formula>$I1432=0</formula>
    </cfRule>
  </conditionalFormatting>
  <conditionalFormatting sqref="S1432:T1432">
    <cfRule type="cellIs" dxfId="3020" priority="5125" operator="lessThan">
      <formula>0</formula>
    </cfRule>
    <cfRule type="cellIs" dxfId="3019" priority="5126" operator="lessThan">
      <formula>0</formula>
    </cfRule>
  </conditionalFormatting>
  <conditionalFormatting sqref="C1434:E1434">
    <cfRule type="expression" dxfId="3018" priority="5121">
      <formula>$I1434=0</formula>
    </cfRule>
  </conditionalFormatting>
  <conditionalFormatting sqref="D1434:E1434">
    <cfRule type="cellIs" dxfId="3017" priority="5119" operator="lessThan">
      <formula>0</formula>
    </cfRule>
    <cfRule type="cellIs" dxfId="3016" priority="5120" operator="lessThan">
      <formula>0</formula>
    </cfRule>
  </conditionalFormatting>
  <conditionalFormatting sqref="G1434:H1434">
    <cfRule type="cellIs" dxfId="3015" priority="5116" operator="lessThan">
      <formula>0</formula>
    </cfRule>
    <cfRule type="cellIs" dxfId="3014" priority="5117" operator="lessThan">
      <formula>0</formula>
    </cfRule>
  </conditionalFormatting>
  <conditionalFormatting sqref="J1434">
    <cfRule type="expression" dxfId="3013" priority="5115">
      <formula>$I1434=0</formula>
    </cfRule>
  </conditionalFormatting>
  <conditionalFormatting sqref="N1434:P1434">
    <cfRule type="expression" dxfId="3012" priority="5109">
      <formula>$I1434=0</formula>
    </cfRule>
  </conditionalFormatting>
  <conditionalFormatting sqref="O1434:P1434">
    <cfRule type="cellIs" dxfId="3011" priority="5107" operator="lessThan">
      <formula>0</formula>
    </cfRule>
    <cfRule type="cellIs" dxfId="3010" priority="5108" operator="lessThan">
      <formula>0</formula>
    </cfRule>
  </conditionalFormatting>
  <conditionalFormatting sqref="R1434:T1434">
    <cfRule type="expression" dxfId="3009" priority="5106">
      <formula>$I1434=0</formula>
    </cfRule>
  </conditionalFormatting>
  <conditionalFormatting sqref="S1434:T1434">
    <cfRule type="cellIs" dxfId="3008" priority="5104" operator="lessThan">
      <formula>0</formula>
    </cfRule>
    <cfRule type="cellIs" dxfId="3007" priority="5105" operator="lessThan">
      <formula>0</formula>
    </cfRule>
  </conditionalFormatting>
  <conditionalFormatting sqref="C1436:E1436">
    <cfRule type="expression" dxfId="3006" priority="5100">
      <formula>$I1436=0</formula>
    </cfRule>
  </conditionalFormatting>
  <conditionalFormatting sqref="D1436:E1436">
    <cfRule type="cellIs" dxfId="3005" priority="5098" operator="lessThan">
      <formula>0</formula>
    </cfRule>
    <cfRule type="cellIs" dxfId="3004" priority="5099" operator="lessThan">
      <formula>0</formula>
    </cfRule>
  </conditionalFormatting>
  <conditionalFormatting sqref="G1436:H1436">
    <cfRule type="cellIs" dxfId="3003" priority="5095" operator="lessThan">
      <formula>0</formula>
    </cfRule>
    <cfRule type="cellIs" dxfId="3002" priority="5096" operator="lessThan">
      <formula>0</formula>
    </cfRule>
  </conditionalFormatting>
  <conditionalFormatting sqref="J1436">
    <cfRule type="expression" dxfId="3001" priority="5094">
      <formula>$I1436=0</formula>
    </cfRule>
  </conditionalFormatting>
  <conditionalFormatting sqref="N1436:P1436">
    <cfRule type="expression" dxfId="3000" priority="5088">
      <formula>$I1436=0</formula>
    </cfRule>
  </conditionalFormatting>
  <conditionalFormatting sqref="O1436:P1436">
    <cfRule type="cellIs" dxfId="2999" priority="5086" operator="lessThan">
      <formula>0</formula>
    </cfRule>
    <cfRule type="cellIs" dxfId="2998" priority="5087" operator="lessThan">
      <formula>0</formula>
    </cfRule>
  </conditionalFormatting>
  <conditionalFormatting sqref="R1436:T1436">
    <cfRule type="expression" dxfId="2997" priority="5085">
      <formula>$I1436=0</formula>
    </cfRule>
  </conditionalFormatting>
  <conditionalFormatting sqref="S1436:T1436">
    <cfRule type="cellIs" dxfId="2996" priority="5083" operator="lessThan">
      <formula>0</formula>
    </cfRule>
    <cfRule type="cellIs" dxfId="2995" priority="5084" operator="lessThan">
      <formula>0</formula>
    </cfRule>
  </conditionalFormatting>
  <conditionalFormatting sqref="C1438:E1438">
    <cfRule type="expression" dxfId="2994" priority="5079">
      <formula>$I1438=0</formula>
    </cfRule>
  </conditionalFormatting>
  <conditionalFormatting sqref="D1438:E1438">
    <cfRule type="cellIs" dxfId="2993" priority="5077" operator="lessThan">
      <formula>0</formula>
    </cfRule>
    <cfRule type="cellIs" dxfId="2992" priority="5078" operator="lessThan">
      <formula>0</formula>
    </cfRule>
  </conditionalFormatting>
  <conditionalFormatting sqref="G1438:H1438">
    <cfRule type="cellIs" dxfId="2991" priority="5074" operator="lessThan">
      <formula>0</formula>
    </cfRule>
    <cfRule type="cellIs" dxfId="2990" priority="5075" operator="lessThan">
      <formula>0</formula>
    </cfRule>
  </conditionalFormatting>
  <conditionalFormatting sqref="J1438">
    <cfRule type="expression" dxfId="2989" priority="5073">
      <formula>$I1438=0</formula>
    </cfRule>
  </conditionalFormatting>
  <conditionalFormatting sqref="N1438:P1438">
    <cfRule type="expression" dxfId="2988" priority="5067">
      <formula>$I1438=0</formula>
    </cfRule>
  </conditionalFormatting>
  <conditionalFormatting sqref="O1438:P1438">
    <cfRule type="cellIs" dxfId="2987" priority="5065" operator="lessThan">
      <formula>0</formula>
    </cfRule>
    <cfRule type="cellIs" dxfId="2986" priority="5066" operator="lessThan">
      <formula>0</formula>
    </cfRule>
  </conditionalFormatting>
  <conditionalFormatting sqref="R1438:T1438">
    <cfRule type="expression" dxfId="2985" priority="5064">
      <formula>$I1438=0</formula>
    </cfRule>
  </conditionalFormatting>
  <conditionalFormatting sqref="S1438:T1438">
    <cfRule type="cellIs" dxfId="2984" priority="5062" operator="lessThan">
      <formula>0</formula>
    </cfRule>
    <cfRule type="cellIs" dxfId="2983" priority="5063" operator="lessThan">
      <formula>0</formula>
    </cfRule>
  </conditionalFormatting>
  <conditionalFormatting sqref="C1440:E1440">
    <cfRule type="expression" dxfId="2982" priority="5058">
      <formula>$I1440=0</formula>
    </cfRule>
  </conditionalFormatting>
  <conditionalFormatting sqref="D1440:E1440">
    <cfRule type="cellIs" dxfId="2981" priority="5056" operator="lessThan">
      <formula>0</formula>
    </cfRule>
    <cfRule type="cellIs" dxfId="2980" priority="5057" operator="lessThan">
      <formula>0</formula>
    </cfRule>
  </conditionalFormatting>
  <conditionalFormatting sqref="G1440:H1440">
    <cfRule type="cellIs" dxfId="2979" priority="5053" operator="lessThan">
      <formula>0</formula>
    </cfRule>
    <cfRule type="cellIs" dxfId="2978" priority="5054" operator="lessThan">
      <formula>0</formula>
    </cfRule>
  </conditionalFormatting>
  <conditionalFormatting sqref="J1440">
    <cfRule type="expression" dxfId="2977" priority="5052">
      <formula>$I1440=0</formula>
    </cfRule>
  </conditionalFormatting>
  <conditionalFormatting sqref="N1440:P1440">
    <cfRule type="expression" dxfId="2976" priority="5046">
      <formula>$I1440=0</formula>
    </cfRule>
  </conditionalFormatting>
  <conditionalFormatting sqref="O1440:P1440">
    <cfRule type="cellIs" dxfId="2975" priority="5044" operator="lessThan">
      <formula>0</formula>
    </cfRule>
    <cfRule type="cellIs" dxfId="2974" priority="5045" operator="lessThan">
      <formula>0</formula>
    </cfRule>
  </conditionalFormatting>
  <conditionalFormatting sqref="R1440:T1440">
    <cfRule type="expression" dxfId="2973" priority="5043">
      <formula>$I1440=0</formula>
    </cfRule>
  </conditionalFormatting>
  <conditionalFormatting sqref="S1440:T1440">
    <cfRule type="cellIs" dxfId="2972" priority="5041" operator="lessThan">
      <formula>0</formula>
    </cfRule>
    <cfRule type="cellIs" dxfId="2971" priority="5042" operator="lessThan">
      <formula>0</formula>
    </cfRule>
  </conditionalFormatting>
  <conditionalFormatting sqref="C1442:E1442">
    <cfRule type="expression" dxfId="2970" priority="5037">
      <formula>$I1442=0</formula>
    </cfRule>
  </conditionalFormatting>
  <conditionalFormatting sqref="D1442:E1442">
    <cfRule type="cellIs" dxfId="2969" priority="5035" operator="lessThan">
      <formula>0</formula>
    </cfRule>
    <cfRule type="cellIs" dxfId="2968" priority="5036" operator="lessThan">
      <formula>0</formula>
    </cfRule>
  </conditionalFormatting>
  <conditionalFormatting sqref="G1442:H1442">
    <cfRule type="cellIs" dxfId="2967" priority="5032" operator="lessThan">
      <formula>0</formula>
    </cfRule>
    <cfRule type="cellIs" dxfId="2966" priority="5033" operator="lessThan">
      <formula>0</formula>
    </cfRule>
  </conditionalFormatting>
  <conditionalFormatting sqref="J1442">
    <cfRule type="expression" dxfId="2965" priority="5031">
      <formula>$I1442=0</formula>
    </cfRule>
  </conditionalFormatting>
  <conditionalFormatting sqref="N1442:P1442">
    <cfRule type="expression" dxfId="2964" priority="5025">
      <formula>$I1442=0</formula>
    </cfRule>
  </conditionalFormatting>
  <conditionalFormatting sqref="O1442:P1442">
    <cfRule type="cellIs" dxfId="2963" priority="5023" operator="lessThan">
      <formula>0</formula>
    </cfRule>
    <cfRule type="cellIs" dxfId="2962" priority="5024" operator="lessThan">
      <formula>0</formula>
    </cfRule>
  </conditionalFormatting>
  <conditionalFormatting sqref="R1442:T1442">
    <cfRule type="expression" dxfId="2961" priority="5022">
      <formula>$I1442=0</formula>
    </cfRule>
  </conditionalFormatting>
  <conditionalFormatting sqref="S1442:T1442">
    <cfRule type="cellIs" dxfId="2960" priority="5020" operator="lessThan">
      <formula>0</formula>
    </cfRule>
    <cfRule type="cellIs" dxfId="2959" priority="5021" operator="lessThan">
      <formula>0</formula>
    </cfRule>
  </conditionalFormatting>
  <conditionalFormatting sqref="C1444:E1444">
    <cfRule type="expression" dxfId="2958" priority="5016">
      <formula>$I1444=0</formula>
    </cfRule>
  </conditionalFormatting>
  <conditionalFormatting sqref="D1444:E1444">
    <cfRule type="cellIs" dxfId="2957" priority="5014" operator="lessThan">
      <formula>0</formula>
    </cfRule>
    <cfRule type="cellIs" dxfId="2956" priority="5015" operator="lessThan">
      <formula>0</formula>
    </cfRule>
  </conditionalFormatting>
  <conditionalFormatting sqref="G1444:H1444">
    <cfRule type="cellIs" dxfId="2955" priority="5011" operator="lessThan">
      <formula>0</formula>
    </cfRule>
    <cfRule type="cellIs" dxfId="2954" priority="5012" operator="lessThan">
      <formula>0</formula>
    </cfRule>
  </conditionalFormatting>
  <conditionalFormatting sqref="J1444">
    <cfRule type="expression" dxfId="2953" priority="5010">
      <formula>$I1444=0</formula>
    </cfRule>
  </conditionalFormatting>
  <conditionalFormatting sqref="N1444:P1444">
    <cfRule type="expression" dxfId="2952" priority="5004">
      <formula>$I1444=0</formula>
    </cfRule>
  </conditionalFormatting>
  <conditionalFormatting sqref="O1444:P1444">
    <cfRule type="cellIs" dxfId="2951" priority="5002" operator="lessThan">
      <formula>0</formula>
    </cfRule>
    <cfRule type="cellIs" dxfId="2950" priority="5003" operator="lessThan">
      <formula>0</formula>
    </cfRule>
  </conditionalFormatting>
  <conditionalFormatting sqref="R1444:T1444">
    <cfRule type="expression" dxfId="2949" priority="5001">
      <formula>$I1444=0</formula>
    </cfRule>
  </conditionalFormatting>
  <conditionalFormatting sqref="S1444:T1444">
    <cfRule type="cellIs" dxfId="2948" priority="4999" operator="lessThan">
      <formula>0</formula>
    </cfRule>
    <cfRule type="cellIs" dxfId="2947" priority="5000" operator="lessThan">
      <formula>0</formula>
    </cfRule>
  </conditionalFormatting>
  <conditionalFormatting sqref="C1446:E1446">
    <cfRule type="expression" dxfId="2946" priority="4995">
      <formula>$I1446=0</formula>
    </cfRule>
  </conditionalFormatting>
  <conditionalFormatting sqref="D1446:E1446">
    <cfRule type="cellIs" dxfId="2945" priority="4993" operator="lessThan">
      <formula>0</formula>
    </cfRule>
    <cfRule type="cellIs" dxfId="2944" priority="4994" operator="lessThan">
      <formula>0</formula>
    </cfRule>
  </conditionalFormatting>
  <conditionalFormatting sqref="G1446:H1446">
    <cfRule type="cellIs" dxfId="2943" priority="4990" operator="lessThan">
      <formula>0</formula>
    </cfRule>
    <cfRule type="cellIs" dxfId="2942" priority="4991" operator="lessThan">
      <formula>0</formula>
    </cfRule>
  </conditionalFormatting>
  <conditionalFormatting sqref="J1446">
    <cfRule type="expression" dxfId="2941" priority="4989">
      <formula>$I1446=0</formula>
    </cfRule>
  </conditionalFormatting>
  <conditionalFormatting sqref="N1446:P1446">
    <cfRule type="expression" dxfId="2940" priority="4983">
      <formula>$I1446=0</formula>
    </cfRule>
  </conditionalFormatting>
  <conditionalFormatting sqref="O1446:P1446">
    <cfRule type="cellIs" dxfId="2939" priority="4981" operator="lessThan">
      <formula>0</formula>
    </cfRule>
    <cfRule type="cellIs" dxfId="2938" priority="4982" operator="lessThan">
      <formula>0</formula>
    </cfRule>
  </conditionalFormatting>
  <conditionalFormatting sqref="R1446:T1446">
    <cfRule type="expression" dxfId="2937" priority="4980">
      <formula>$I1446=0</formula>
    </cfRule>
  </conditionalFormatting>
  <conditionalFormatting sqref="S1446:T1446">
    <cfRule type="cellIs" dxfId="2936" priority="4978" operator="lessThan">
      <formula>0</formula>
    </cfRule>
    <cfRule type="cellIs" dxfId="2935" priority="4979" operator="lessThan">
      <formula>0</formula>
    </cfRule>
  </conditionalFormatting>
  <conditionalFormatting sqref="C1448:E1448">
    <cfRule type="expression" dxfId="2934" priority="4974">
      <formula>$I1448=0</formula>
    </cfRule>
  </conditionalFormatting>
  <conditionalFormatting sqref="D1448:E1448">
    <cfRule type="cellIs" dxfId="2933" priority="4972" operator="lessThan">
      <formula>0</formula>
    </cfRule>
    <cfRule type="cellIs" dxfId="2932" priority="4973" operator="lessThan">
      <formula>0</formula>
    </cfRule>
  </conditionalFormatting>
  <conditionalFormatting sqref="G1448:H1448">
    <cfRule type="cellIs" dxfId="2931" priority="4969" operator="lessThan">
      <formula>0</formula>
    </cfRule>
    <cfRule type="cellIs" dxfId="2930" priority="4970" operator="lessThan">
      <formula>0</formula>
    </cfRule>
  </conditionalFormatting>
  <conditionalFormatting sqref="J1448">
    <cfRule type="expression" dxfId="2929" priority="4968">
      <formula>$I1448=0</formula>
    </cfRule>
  </conditionalFormatting>
  <conditionalFormatting sqref="N1448:P1448">
    <cfRule type="expression" dxfId="2928" priority="4962">
      <formula>$I1448=0</formula>
    </cfRule>
  </conditionalFormatting>
  <conditionalFormatting sqref="O1448:P1448">
    <cfRule type="cellIs" dxfId="2927" priority="4960" operator="lessThan">
      <formula>0</formula>
    </cfRule>
    <cfRule type="cellIs" dxfId="2926" priority="4961" operator="lessThan">
      <formula>0</formula>
    </cfRule>
  </conditionalFormatting>
  <conditionalFormatting sqref="R1448:T1448">
    <cfRule type="expression" dxfId="2925" priority="4959">
      <formula>$I1448=0</formula>
    </cfRule>
  </conditionalFormatting>
  <conditionalFormatting sqref="S1448:T1448">
    <cfRule type="cellIs" dxfId="2924" priority="4957" operator="lessThan">
      <formula>0</formula>
    </cfRule>
    <cfRule type="cellIs" dxfId="2923" priority="4958" operator="lessThan">
      <formula>0</formula>
    </cfRule>
  </conditionalFormatting>
  <conditionalFormatting sqref="C1450:E1450">
    <cfRule type="expression" dxfId="2922" priority="4953">
      <formula>$I1450=0</formula>
    </cfRule>
  </conditionalFormatting>
  <conditionalFormatting sqref="D1450:E1450">
    <cfRule type="cellIs" dxfId="2921" priority="4951" operator="lessThan">
      <formula>0</formula>
    </cfRule>
    <cfRule type="cellIs" dxfId="2920" priority="4952" operator="lessThan">
      <formula>0</formula>
    </cfRule>
  </conditionalFormatting>
  <conditionalFormatting sqref="G1450:H1450">
    <cfRule type="cellIs" dxfId="2919" priority="4948" operator="lessThan">
      <formula>0</formula>
    </cfRule>
    <cfRule type="cellIs" dxfId="2918" priority="4949" operator="lessThan">
      <formula>0</formula>
    </cfRule>
  </conditionalFormatting>
  <conditionalFormatting sqref="J1450">
    <cfRule type="expression" dxfId="2917" priority="4947">
      <formula>$I1450=0</formula>
    </cfRule>
  </conditionalFormatting>
  <conditionalFormatting sqref="N1450:P1450">
    <cfRule type="expression" dxfId="2916" priority="4941">
      <formula>$I1450=0</formula>
    </cfRule>
  </conditionalFormatting>
  <conditionalFormatting sqref="O1450:P1450">
    <cfRule type="cellIs" dxfId="2915" priority="4939" operator="lessThan">
      <formula>0</formula>
    </cfRule>
    <cfRule type="cellIs" dxfId="2914" priority="4940" operator="lessThan">
      <formula>0</formula>
    </cfRule>
  </conditionalFormatting>
  <conditionalFormatting sqref="R1450:T1450">
    <cfRule type="expression" dxfId="2913" priority="4938">
      <formula>$I1450=0</formula>
    </cfRule>
  </conditionalFormatting>
  <conditionalFormatting sqref="S1450:T1450">
    <cfRule type="cellIs" dxfId="2912" priority="4936" operator="lessThan">
      <formula>0</formula>
    </cfRule>
    <cfRule type="cellIs" dxfId="2911" priority="4937" operator="lessThan">
      <formula>0</formula>
    </cfRule>
  </conditionalFormatting>
  <conditionalFormatting sqref="C1452:E1452">
    <cfRule type="expression" dxfId="2910" priority="4932">
      <formula>$I1452=0</formula>
    </cfRule>
  </conditionalFormatting>
  <conditionalFormatting sqref="D1452:E1452">
    <cfRule type="cellIs" dxfId="2909" priority="4930" operator="lessThan">
      <formula>0</formula>
    </cfRule>
    <cfRule type="cellIs" dxfId="2908" priority="4931" operator="lessThan">
      <formula>0</formula>
    </cfRule>
  </conditionalFormatting>
  <conditionalFormatting sqref="G1452:H1452">
    <cfRule type="cellIs" dxfId="2907" priority="4927" operator="lessThan">
      <formula>0</formula>
    </cfRule>
    <cfRule type="cellIs" dxfId="2906" priority="4928" operator="lessThan">
      <formula>0</formula>
    </cfRule>
  </conditionalFormatting>
  <conditionalFormatting sqref="J1452">
    <cfRule type="expression" dxfId="2905" priority="4926">
      <formula>$I1452=0</formula>
    </cfRule>
  </conditionalFormatting>
  <conditionalFormatting sqref="N1452:P1452">
    <cfRule type="expression" dxfId="2904" priority="4920">
      <formula>$I1452=0</formula>
    </cfRule>
  </conditionalFormatting>
  <conditionalFormatting sqref="O1452:P1452">
    <cfRule type="cellIs" dxfId="2903" priority="4918" operator="lessThan">
      <formula>0</formula>
    </cfRule>
    <cfRule type="cellIs" dxfId="2902" priority="4919" operator="lessThan">
      <formula>0</formula>
    </cfRule>
  </conditionalFormatting>
  <conditionalFormatting sqref="R1452:T1452">
    <cfRule type="expression" dxfId="2901" priority="4917">
      <formula>$I1452=0</formula>
    </cfRule>
  </conditionalFormatting>
  <conditionalFormatting sqref="S1452:T1452">
    <cfRule type="cellIs" dxfId="2900" priority="4915" operator="lessThan">
      <formula>0</formula>
    </cfRule>
    <cfRule type="cellIs" dxfId="2899" priority="4916" operator="lessThan">
      <formula>0</formula>
    </cfRule>
  </conditionalFormatting>
  <conditionalFormatting sqref="C1454:E1454">
    <cfRule type="expression" dxfId="2898" priority="4911">
      <formula>$I1454=0</formula>
    </cfRule>
  </conditionalFormatting>
  <conditionalFormatting sqref="D1454:E1454">
    <cfRule type="cellIs" dxfId="2897" priority="4909" operator="lessThan">
      <formula>0</formula>
    </cfRule>
    <cfRule type="cellIs" dxfId="2896" priority="4910" operator="lessThan">
      <formula>0</formula>
    </cfRule>
  </conditionalFormatting>
  <conditionalFormatting sqref="G1454:H1454">
    <cfRule type="cellIs" dxfId="2895" priority="4906" operator="lessThan">
      <formula>0</formula>
    </cfRule>
    <cfRule type="cellIs" dxfId="2894" priority="4907" operator="lessThan">
      <formula>0</formula>
    </cfRule>
  </conditionalFormatting>
  <conditionalFormatting sqref="J1454">
    <cfRule type="expression" dxfId="2893" priority="4905">
      <formula>$I1454=0</formula>
    </cfRule>
  </conditionalFormatting>
  <conditionalFormatting sqref="N1454:P1454">
    <cfRule type="expression" dxfId="2892" priority="4899">
      <formula>$I1454=0</formula>
    </cfRule>
  </conditionalFormatting>
  <conditionalFormatting sqref="O1454:P1454">
    <cfRule type="cellIs" dxfId="2891" priority="4897" operator="lessThan">
      <formula>0</formula>
    </cfRule>
    <cfRule type="cellIs" dxfId="2890" priority="4898" operator="lessThan">
      <formula>0</formula>
    </cfRule>
  </conditionalFormatting>
  <conditionalFormatting sqref="R1454:T1454">
    <cfRule type="expression" dxfId="2889" priority="4896">
      <formula>$I1454=0</formula>
    </cfRule>
  </conditionalFormatting>
  <conditionalFormatting sqref="S1454:T1454">
    <cfRule type="cellIs" dxfId="2888" priority="4894" operator="lessThan">
      <formula>0</formula>
    </cfRule>
    <cfRule type="cellIs" dxfId="2887" priority="4895" operator="lessThan">
      <formula>0</formula>
    </cfRule>
  </conditionalFormatting>
  <conditionalFormatting sqref="C1456:E1456">
    <cfRule type="expression" dxfId="2886" priority="4890">
      <formula>$I1456=0</formula>
    </cfRule>
  </conditionalFormatting>
  <conditionalFormatting sqref="D1456:E1456">
    <cfRule type="cellIs" dxfId="2885" priority="4888" operator="lessThan">
      <formula>0</formula>
    </cfRule>
    <cfRule type="cellIs" dxfId="2884" priority="4889" operator="lessThan">
      <formula>0</formula>
    </cfRule>
  </conditionalFormatting>
  <conditionalFormatting sqref="G1456:H1456">
    <cfRule type="cellIs" dxfId="2883" priority="4885" operator="lessThan">
      <formula>0</formula>
    </cfRule>
    <cfRule type="cellIs" dxfId="2882" priority="4886" operator="lessThan">
      <formula>0</formula>
    </cfRule>
  </conditionalFormatting>
  <conditionalFormatting sqref="J1456">
    <cfRule type="expression" dxfId="2881" priority="4884">
      <formula>$I1456=0</formula>
    </cfRule>
  </conditionalFormatting>
  <conditionalFormatting sqref="N1456:P1456">
    <cfRule type="expression" dxfId="2880" priority="4878">
      <formula>$I1456=0</formula>
    </cfRule>
  </conditionalFormatting>
  <conditionalFormatting sqref="O1456:P1456">
    <cfRule type="cellIs" dxfId="2879" priority="4876" operator="lessThan">
      <formula>0</formula>
    </cfRule>
    <cfRule type="cellIs" dxfId="2878" priority="4877" operator="lessThan">
      <formula>0</formula>
    </cfRule>
  </conditionalFormatting>
  <conditionalFormatting sqref="R1456:T1456">
    <cfRule type="expression" dxfId="2877" priority="4875">
      <formula>$I1456=0</formula>
    </cfRule>
  </conditionalFormatting>
  <conditionalFormatting sqref="S1456:T1456">
    <cfRule type="cellIs" dxfId="2876" priority="4873" operator="lessThan">
      <formula>0</formula>
    </cfRule>
    <cfRule type="cellIs" dxfId="2875" priority="4874" operator="lessThan">
      <formula>0</formula>
    </cfRule>
  </conditionalFormatting>
  <conditionalFormatting sqref="C1458:E1458">
    <cfRule type="expression" dxfId="2874" priority="4869">
      <formula>$I1458=0</formula>
    </cfRule>
  </conditionalFormatting>
  <conditionalFormatting sqref="D1458:E1458">
    <cfRule type="cellIs" dxfId="2873" priority="4867" operator="lessThan">
      <formula>0</formula>
    </cfRule>
    <cfRule type="cellIs" dxfId="2872" priority="4868" operator="lessThan">
      <formula>0</formula>
    </cfRule>
  </conditionalFormatting>
  <conditionalFormatting sqref="G1458:H1458">
    <cfRule type="cellIs" dxfId="2871" priority="4864" operator="lessThan">
      <formula>0</formula>
    </cfRule>
    <cfRule type="cellIs" dxfId="2870" priority="4865" operator="lessThan">
      <formula>0</formula>
    </cfRule>
  </conditionalFormatting>
  <conditionalFormatting sqref="J1458">
    <cfRule type="expression" dxfId="2869" priority="4863">
      <formula>$I1458=0</formula>
    </cfRule>
  </conditionalFormatting>
  <conditionalFormatting sqref="N1458:P1458">
    <cfRule type="expression" dxfId="2868" priority="4857">
      <formula>$I1458=0</formula>
    </cfRule>
  </conditionalFormatting>
  <conditionalFormatting sqref="O1458:P1458">
    <cfRule type="cellIs" dxfId="2867" priority="4855" operator="lessThan">
      <formula>0</formula>
    </cfRule>
    <cfRule type="cellIs" dxfId="2866" priority="4856" operator="lessThan">
      <formula>0</formula>
    </cfRule>
  </conditionalFormatting>
  <conditionalFormatting sqref="R1458:T1458">
    <cfRule type="expression" dxfId="2865" priority="4854">
      <formula>$I1458=0</formula>
    </cfRule>
  </conditionalFormatting>
  <conditionalFormatting sqref="S1458:T1458">
    <cfRule type="cellIs" dxfId="2864" priority="4852" operator="lessThan">
      <formula>0</formula>
    </cfRule>
    <cfRule type="cellIs" dxfId="2863" priority="4853" operator="lessThan">
      <formula>0</formula>
    </cfRule>
  </conditionalFormatting>
  <conditionalFormatting sqref="C1460:E1460">
    <cfRule type="expression" dxfId="2862" priority="4848">
      <formula>$I1460=0</formula>
    </cfRule>
  </conditionalFormatting>
  <conditionalFormatting sqref="D1460:E1460">
    <cfRule type="cellIs" dxfId="2861" priority="4846" operator="lessThan">
      <formula>0</formula>
    </cfRule>
    <cfRule type="cellIs" dxfId="2860" priority="4847" operator="lessThan">
      <formula>0</formula>
    </cfRule>
  </conditionalFormatting>
  <conditionalFormatting sqref="G1460:H1460">
    <cfRule type="cellIs" dxfId="2859" priority="4843" operator="lessThan">
      <formula>0</formula>
    </cfRule>
    <cfRule type="cellIs" dxfId="2858" priority="4844" operator="lessThan">
      <formula>0</formula>
    </cfRule>
  </conditionalFormatting>
  <conditionalFormatting sqref="J1460">
    <cfRule type="expression" dxfId="2857" priority="4842">
      <formula>$I1460=0</formula>
    </cfRule>
  </conditionalFormatting>
  <conditionalFormatting sqref="N1460:P1460">
    <cfRule type="expression" dxfId="2856" priority="4836">
      <formula>$I1460=0</formula>
    </cfRule>
  </conditionalFormatting>
  <conditionalFormatting sqref="O1460:P1460">
    <cfRule type="cellIs" dxfId="2855" priority="4834" operator="lessThan">
      <formula>0</formula>
    </cfRule>
    <cfRule type="cellIs" dxfId="2854" priority="4835" operator="lessThan">
      <formula>0</formula>
    </cfRule>
  </conditionalFormatting>
  <conditionalFormatting sqref="R1460:T1460">
    <cfRule type="expression" dxfId="2853" priority="4833">
      <formula>$I1460=0</formula>
    </cfRule>
  </conditionalFormatting>
  <conditionalFormatting sqref="S1460:T1460">
    <cfRule type="cellIs" dxfId="2852" priority="4831" operator="lessThan">
      <formula>0</formula>
    </cfRule>
    <cfRule type="cellIs" dxfId="2851" priority="4832" operator="lessThan">
      <formula>0</formula>
    </cfRule>
  </conditionalFormatting>
  <conditionalFormatting sqref="C1462:E1462">
    <cfRule type="expression" dxfId="2850" priority="4827">
      <formula>$I1462=0</formula>
    </cfRule>
  </conditionalFormatting>
  <conditionalFormatting sqref="D1462:E1462">
    <cfRule type="cellIs" dxfId="2849" priority="4825" operator="lessThan">
      <formula>0</formula>
    </cfRule>
    <cfRule type="cellIs" dxfId="2848" priority="4826" operator="lessThan">
      <formula>0</formula>
    </cfRule>
  </conditionalFormatting>
  <conditionalFormatting sqref="G1462:H1462">
    <cfRule type="cellIs" dxfId="2847" priority="4822" operator="lessThan">
      <formula>0</formula>
    </cfRule>
    <cfRule type="cellIs" dxfId="2846" priority="4823" operator="lessThan">
      <formula>0</formula>
    </cfRule>
  </conditionalFormatting>
  <conditionalFormatting sqref="J1462">
    <cfRule type="expression" dxfId="2845" priority="4821">
      <formula>$I1462=0</formula>
    </cfRule>
  </conditionalFormatting>
  <conditionalFormatting sqref="N1462:P1462">
    <cfRule type="expression" dxfId="2844" priority="4815">
      <formula>$I1462=0</formula>
    </cfRule>
  </conditionalFormatting>
  <conditionalFormatting sqref="O1462:P1462">
    <cfRule type="cellIs" dxfId="2843" priority="4813" operator="lessThan">
      <formula>0</formula>
    </cfRule>
    <cfRule type="cellIs" dxfId="2842" priority="4814" operator="lessThan">
      <formula>0</formula>
    </cfRule>
  </conditionalFormatting>
  <conditionalFormatting sqref="R1462:T1462">
    <cfRule type="expression" dxfId="2841" priority="4812">
      <formula>$I1462=0</formula>
    </cfRule>
  </conditionalFormatting>
  <conditionalFormatting sqref="S1462:T1462">
    <cfRule type="cellIs" dxfId="2840" priority="4810" operator="lessThan">
      <formula>0</formula>
    </cfRule>
    <cfRule type="cellIs" dxfId="2839" priority="4811" operator="lessThan">
      <formula>0</formula>
    </cfRule>
  </conditionalFormatting>
  <conditionalFormatting sqref="C1464:E1464">
    <cfRule type="expression" dxfId="2838" priority="4806">
      <formula>$I1464=0</formula>
    </cfRule>
  </conditionalFormatting>
  <conditionalFormatting sqref="D1464:E1464">
    <cfRule type="cellIs" dxfId="2837" priority="4804" operator="lessThan">
      <formula>0</formula>
    </cfRule>
    <cfRule type="cellIs" dxfId="2836" priority="4805" operator="lessThan">
      <formula>0</formula>
    </cfRule>
  </conditionalFormatting>
  <conditionalFormatting sqref="G1464:H1464">
    <cfRule type="cellIs" dxfId="2835" priority="4801" operator="lessThan">
      <formula>0</formula>
    </cfRule>
    <cfRule type="cellIs" dxfId="2834" priority="4802" operator="lessThan">
      <formula>0</formula>
    </cfRule>
  </conditionalFormatting>
  <conditionalFormatting sqref="J1464">
    <cfRule type="expression" dxfId="2833" priority="4800">
      <formula>$I1464=0</formula>
    </cfRule>
  </conditionalFormatting>
  <conditionalFormatting sqref="N1464:P1464">
    <cfRule type="expression" dxfId="2832" priority="4794">
      <formula>$I1464=0</formula>
    </cfRule>
  </conditionalFormatting>
  <conditionalFormatting sqref="O1464:P1464">
    <cfRule type="cellIs" dxfId="2831" priority="4792" operator="lessThan">
      <formula>0</formula>
    </cfRule>
    <cfRule type="cellIs" dxfId="2830" priority="4793" operator="lessThan">
      <formula>0</formula>
    </cfRule>
  </conditionalFormatting>
  <conditionalFormatting sqref="R1464:T1464">
    <cfRule type="expression" dxfId="2829" priority="4791">
      <formula>$I1464=0</formula>
    </cfRule>
  </conditionalFormatting>
  <conditionalFormatting sqref="S1464:T1464">
    <cfRule type="cellIs" dxfId="2828" priority="4789" operator="lessThan">
      <formula>0</formula>
    </cfRule>
    <cfRule type="cellIs" dxfId="2827" priority="4790" operator="lessThan">
      <formula>0</formula>
    </cfRule>
  </conditionalFormatting>
  <conditionalFormatting sqref="C1466:E1466">
    <cfRule type="expression" dxfId="2826" priority="4785">
      <formula>$I1466=0</formula>
    </cfRule>
  </conditionalFormatting>
  <conditionalFormatting sqref="D1466:E1466">
    <cfRule type="cellIs" dxfId="2825" priority="4783" operator="lessThan">
      <formula>0</formula>
    </cfRule>
    <cfRule type="cellIs" dxfId="2824" priority="4784" operator="lessThan">
      <formula>0</formula>
    </cfRule>
  </conditionalFormatting>
  <conditionalFormatting sqref="G1466:H1466">
    <cfRule type="cellIs" dxfId="2823" priority="4780" operator="lessThan">
      <formula>0</formula>
    </cfRule>
    <cfRule type="cellIs" dxfId="2822" priority="4781" operator="lessThan">
      <formula>0</formula>
    </cfRule>
  </conditionalFormatting>
  <conditionalFormatting sqref="J1466">
    <cfRule type="expression" dxfId="2821" priority="4779">
      <formula>$I1466=0</formula>
    </cfRule>
  </conditionalFormatting>
  <conditionalFormatting sqref="N1466:P1466">
    <cfRule type="expression" dxfId="2820" priority="4773">
      <formula>$I1466=0</formula>
    </cfRule>
  </conditionalFormatting>
  <conditionalFormatting sqref="O1466:P1466">
    <cfRule type="cellIs" dxfId="2819" priority="4771" operator="lessThan">
      <formula>0</formula>
    </cfRule>
    <cfRule type="cellIs" dxfId="2818" priority="4772" operator="lessThan">
      <formula>0</formula>
    </cfRule>
  </conditionalFormatting>
  <conditionalFormatting sqref="R1466:T1466">
    <cfRule type="expression" dxfId="2817" priority="4770">
      <formula>$I1466=0</formula>
    </cfRule>
  </conditionalFormatting>
  <conditionalFormatting sqref="S1466:T1466">
    <cfRule type="cellIs" dxfId="2816" priority="4768" operator="lessThan">
      <formula>0</formula>
    </cfRule>
    <cfRule type="cellIs" dxfId="2815" priority="4769" operator="lessThan">
      <formula>0</formula>
    </cfRule>
  </conditionalFormatting>
  <conditionalFormatting sqref="C1468:E1468">
    <cfRule type="expression" dxfId="2814" priority="4764">
      <formula>$I1468=0</formula>
    </cfRule>
  </conditionalFormatting>
  <conditionalFormatting sqref="D1468:E1468">
    <cfRule type="cellIs" dxfId="2813" priority="4762" operator="lessThan">
      <formula>0</formula>
    </cfRule>
    <cfRule type="cellIs" dxfId="2812" priority="4763" operator="lessThan">
      <formula>0</formula>
    </cfRule>
  </conditionalFormatting>
  <conditionalFormatting sqref="G1468:H1468">
    <cfRule type="cellIs" dxfId="2811" priority="4759" operator="lessThan">
      <formula>0</formula>
    </cfRule>
    <cfRule type="cellIs" dxfId="2810" priority="4760" operator="lessThan">
      <formula>0</formula>
    </cfRule>
  </conditionalFormatting>
  <conditionalFormatting sqref="J1468">
    <cfRule type="expression" dxfId="2809" priority="4758">
      <formula>$I1468=0</formula>
    </cfRule>
  </conditionalFormatting>
  <conditionalFormatting sqref="N1468:P1468">
    <cfRule type="expression" dxfId="2808" priority="4752">
      <formula>$I1468=0</formula>
    </cfRule>
  </conditionalFormatting>
  <conditionalFormatting sqref="O1468:P1468">
    <cfRule type="cellIs" dxfId="2807" priority="4750" operator="lessThan">
      <formula>0</formula>
    </cfRule>
    <cfRule type="cellIs" dxfId="2806" priority="4751" operator="lessThan">
      <formula>0</formula>
    </cfRule>
  </conditionalFormatting>
  <conditionalFormatting sqref="R1468:T1468">
    <cfRule type="expression" dxfId="2805" priority="4749">
      <formula>$I1468=0</formula>
    </cfRule>
  </conditionalFormatting>
  <conditionalFormatting sqref="S1468:T1468">
    <cfRule type="cellIs" dxfId="2804" priority="4747" operator="lessThan">
      <formula>0</formula>
    </cfRule>
    <cfRule type="cellIs" dxfId="2803" priority="4748" operator="lessThan">
      <formula>0</formula>
    </cfRule>
  </conditionalFormatting>
  <conditionalFormatting sqref="C1470:E1470">
    <cfRule type="expression" dxfId="2802" priority="4743">
      <formula>$I1470=0</formula>
    </cfRule>
  </conditionalFormatting>
  <conditionalFormatting sqref="D1470:E1470">
    <cfRule type="cellIs" dxfId="2801" priority="4741" operator="lessThan">
      <formula>0</formula>
    </cfRule>
    <cfRule type="cellIs" dxfId="2800" priority="4742" operator="lessThan">
      <formula>0</formula>
    </cfRule>
  </conditionalFormatting>
  <conditionalFormatting sqref="G1470:H1470">
    <cfRule type="cellIs" dxfId="2799" priority="4738" operator="lessThan">
      <formula>0</formula>
    </cfRule>
    <cfRule type="cellIs" dxfId="2798" priority="4739" operator="lessThan">
      <formula>0</formula>
    </cfRule>
  </conditionalFormatting>
  <conditionalFormatting sqref="J1470">
    <cfRule type="expression" dxfId="2797" priority="4737">
      <formula>$I1470=0</formula>
    </cfRule>
  </conditionalFormatting>
  <conditionalFormatting sqref="N1470:P1470">
    <cfRule type="expression" dxfId="2796" priority="4731">
      <formula>$I1470=0</formula>
    </cfRule>
  </conditionalFormatting>
  <conditionalFormatting sqref="O1470:P1470">
    <cfRule type="cellIs" dxfId="2795" priority="4729" operator="lessThan">
      <formula>0</formula>
    </cfRule>
    <cfRule type="cellIs" dxfId="2794" priority="4730" operator="lessThan">
      <formula>0</formula>
    </cfRule>
  </conditionalFormatting>
  <conditionalFormatting sqref="R1470:T1470">
    <cfRule type="expression" dxfId="2793" priority="4728">
      <formula>$I1470=0</formula>
    </cfRule>
  </conditionalFormatting>
  <conditionalFormatting sqref="S1470:T1470">
    <cfRule type="cellIs" dxfId="2792" priority="4726" operator="lessThan">
      <formula>0</formula>
    </cfRule>
    <cfRule type="cellIs" dxfId="2791" priority="4727" operator="lessThan">
      <formula>0</formula>
    </cfRule>
  </conditionalFormatting>
  <conditionalFormatting sqref="C1472:E1472">
    <cfRule type="expression" dxfId="2790" priority="4722">
      <formula>$I1472=0</formula>
    </cfRule>
  </conditionalFormatting>
  <conditionalFormatting sqref="D1472:E1472">
    <cfRule type="cellIs" dxfId="2789" priority="4720" operator="lessThan">
      <formula>0</formula>
    </cfRule>
    <cfRule type="cellIs" dxfId="2788" priority="4721" operator="lessThan">
      <formula>0</formula>
    </cfRule>
  </conditionalFormatting>
  <conditionalFormatting sqref="G1472:H1472">
    <cfRule type="cellIs" dxfId="2787" priority="4717" operator="lessThan">
      <formula>0</formula>
    </cfRule>
    <cfRule type="cellIs" dxfId="2786" priority="4718" operator="lessThan">
      <formula>0</formula>
    </cfRule>
  </conditionalFormatting>
  <conditionalFormatting sqref="J1472">
    <cfRule type="expression" dxfId="2785" priority="4716">
      <formula>$I1472=0</formula>
    </cfRule>
  </conditionalFormatting>
  <conditionalFormatting sqref="N1472:P1472">
    <cfRule type="expression" dxfId="2784" priority="4710">
      <formula>$I1472=0</formula>
    </cfRule>
  </conditionalFormatting>
  <conditionalFormatting sqref="O1472:P1472">
    <cfRule type="cellIs" dxfId="2783" priority="4708" operator="lessThan">
      <formula>0</formula>
    </cfRule>
    <cfRule type="cellIs" dxfId="2782" priority="4709" operator="lessThan">
      <formula>0</formula>
    </cfRule>
  </conditionalFormatting>
  <conditionalFormatting sqref="R1472:T1472">
    <cfRule type="expression" dxfId="2781" priority="4707">
      <formula>$I1472=0</formula>
    </cfRule>
  </conditionalFormatting>
  <conditionalFormatting sqref="S1472:T1472">
    <cfRule type="cellIs" dxfId="2780" priority="4705" operator="lessThan">
      <formula>0</formula>
    </cfRule>
    <cfRule type="cellIs" dxfId="2779" priority="4706" operator="lessThan">
      <formula>0</formula>
    </cfRule>
  </conditionalFormatting>
  <conditionalFormatting sqref="C1474:E1474">
    <cfRule type="expression" dxfId="2778" priority="4701">
      <formula>$I1474=0</formula>
    </cfRule>
  </conditionalFormatting>
  <conditionalFormatting sqref="D1474:E1474">
    <cfRule type="cellIs" dxfId="2777" priority="4699" operator="lessThan">
      <formula>0</formula>
    </cfRule>
    <cfRule type="cellIs" dxfId="2776" priority="4700" operator="lessThan">
      <formula>0</formula>
    </cfRule>
  </conditionalFormatting>
  <conditionalFormatting sqref="G1474:H1474">
    <cfRule type="cellIs" dxfId="2775" priority="4696" operator="lessThan">
      <formula>0</formula>
    </cfRule>
    <cfRule type="cellIs" dxfId="2774" priority="4697" operator="lessThan">
      <formula>0</formula>
    </cfRule>
  </conditionalFormatting>
  <conditionalFormatting sqref="J1474">
    <cfRule type="expression" dxfId="2773" priority="4695">
      <formula>$I1474=0</formula>
    </cfRule>
  </conditionalFormatting>
  <conditionalFormatting sqref="N1474:P1474">
    <cfRule type="expression" dxfId="2772" priority="4689">
      <formula>$I1474=0</formula>
    </cfRule>
  </conditionalFormatting>
  <conditionalFormatting sqref="O1474:P1474">
    <cfRule type="cellIs" dxfId="2771" priority="4687" operator="lessThan">
      <formula>0</formula>
    </cfRule>
    <cfRule type="cellIs" dxfId="2770" priority="4688" operator="lessThan">
      <formula>0</formula>
    </cfRule>
  </conditionalFormatting>
  <conditionalFormatting sqref="R1474:T1474">
    <cfRule type="expression" dxfId="2769" priority="4686">
      <formula>$I1474=0</formula>
    </cfRule>
  </conditionalFormatting>
  <conditionalFormatting sqref="S1474:T1474">
    <cfRule type="cellIs" dxfId="2768" priority="4684" operator="lessThan">
      <formula>0</formula>
    </cfRule>
    <cfRule type="cellIs" dxfId="2767" priority="4685" operator="lessThan">
      <formula>0</formula>
    </cfRule>
  </conditionalFormatting>
  <conditionalFormatting sqref="C1476:E1476">
    <cfRule type="expression" dxfId="2766" priority="4680">
      <formula>$I1476=0</formula>
    </cfRule>
  </conditionalFormatting>
  <conditionalFormatting sqref="D1476:E1476">
    <cfRule type="cellIs" dxfId="2765" priority="4678" operator="lessThan">
      <formula>0</formula>
    </cfRule>
    <cfRule type="cellIs" dxfId="2764" priority="4679" operator="lessThan">
      <formula>0</formula>
    </cfRule>
  </conditionalFormatting>
  <conditionalFormatting sqref="G1476:H1476">
    <cfRule type="cellIs" dxfId="2763" priority="4675" operator="lessThan">
      <formula>0</formula>
    </cfRule>
    <cfRule type="cellIs" dxfId="2762" priority="4676" operator="lessThan">
      <formula>0</formula>
    </cfRule>
  </conditionalFormatting>
  <conditionalFormatting sqref="J1476">
    <cfRule type="expression" dxfId="2761" priority="4674">
      <formula>$I1476=0</formula>
    </cfRule>
  </conditionalFormatting>
  <conditionalFormatting sqref="N1476:P1476">
    <cfRule type="expression" dxfId="2760" priority="4668">
      <formula>$I1476=0</formula>
    </cfRule>
  </conditionalFormatting>
  <conditionalFormatting sqref="O1476:P1476">
    <cfRule type="cellIs" dxfId="2759" priority="4666" operator="lessThan">
      <formula>0</formula>
    </cfRule>
    <cfRule type="cellIs" dxfId="2758" priority="4667" operator="lessThan">
      <formula>0</formula>
    </cfRule>
  </conditionalFormatting>
  <conditionalFormatting sqref="R1476:T1476">
    <cfRule type="expression" dxfId="2757" priority="4665">
      <formula>$I1476=0</formula>
    </cfRule>
  </conditionalFormatting>
  <conditionalFormatting sqref="S1476:T1476">
    <cfRule type="cellIs" dxfId="2756" priority="4663" operator="lessThan">
      <formula>0</formula>
    </cfRule>
    <cfRule type="cellIs" dxfId="2755" priority="4664" operator="lessThan">
      <formula>0</formula>
    </cfRule>
  </conditionalFormatting>
  <conditionalFormatting sqref="C1478:E1478">
    <cfRule type="expression" dxfId="2754" priority="4659">
      <formula>$I1478=0</formula>
    </cfRule>
  </conditionalFormatting>
  <conditionalFormatting sqref="D1478:E1478">
    <cfRule type="cellIs" dxfId="2753" priority="4657" operator="lessThan">
      <formula>0</formula>
    </cfRule>
    <cfRule type="cellIs" dxfId="2752" priority="4658" operator="lessThan">
      <formula>0</formula>
    </cfRule>
  </conditionalFormatting>
  <conditionalFormatting sqref="G1478:H1478">
    <cfRule type="cellIs" dxfId="2751" priority="4654" operator="lessThan">
      <formula>0</formula>
    </cfRule>
    <cfRule type="cellIs" dxfId="2750" priority="4655" operator="lessThan">
      <formula>0</formula>
    </cfRule>
  </conditionalFormatting>
  <conditionalFormatting sqref="J1478">
    <cfRule type="expression" dxfId="2749" priority="4653">
      <formula>$I1478=0</formula>
    </cfRule>
  </conditionalFormatting>
  <conditionalFormatting sqref="N1478:P1478">
    <cfRule type="expression" dxfId="2748" priority="4647">
      <formula>$I1478=0</formula>
    </cfRule>
  </conditionalFormatting>
  <conditionalFormatting sqref="O1478:P1478">
    <cfRule type="cellIs" dxfId="2747" priority="4645" operator="lessThan">
      <formula>0</formula>
    </cfRule>
    <cfRule type="cellIs" dxfId="2746" priority="4646" operator="lessThan">
      <formula>0</formula>
    </cfRule>
  </conditionalFormatting>
  <conditionalFormatting sqref="R1478:T1478">
    <cfRule type="expression" dxfId="2745" priority="4644">
      <formula>$I1478=0</formula>
    </cfRule>
  </conditionalFormatting>
  <conditionalFormatting sqref="S1478:T1478">
    <cfRule type="cellIs" dxfId="2744" priority="4642" operator="lessThan">
      <formula>0</formula>
    </cfRule>
    <cfRule type="cellIs" dxfId="2743" priority="4643" operator="lessThan">
      <formula>0</formula>
    </cfRule>
  </conditionalFormatting>
  <conditionalFormatting sqref="C1480:E1480">
    <cfRule type="expression" dxfId="2742" priority="4638">
      <formula>$I1480=0</formula>
    </cfRule>
  </conditionalFormatting>
  <conditionalFormatting sqref="D1480:E1480">
    <cfRule type="cellIs" dxfId="2741" priority="4636" operator="lessThan">
      <formula>0</formula>
    </cfRule>
    <cfRule type="cellIs" dxfId="2740" priority="4637" operator="lessThan">
      <formula>0</formula>
    </cfRule>
  </conditionalFormatting>
  <conditionalFormatting sqref="G1480:H1480">
    <cfRule type="cellIs" dxfId="2739" priority="4633" operator="lessThan">
      <formula>0</formula>
    </cfRule>
    <cfRule type="cellIs" dxfId="2738" priority="4634" operator="lessThan">
      <formula>0</formula>
    </cfRule>
  </conditionalFormatting>
  <conditionalFormatting sqref="J1480">
    <cfRule type="expression" dxfId="2737" priority="4632">
      <formula>$I1480=0</formula>
    </cfRule>
  </conditionalFormatting>
  <conditionalFormatting sqref="N1480:P1480">
    <cfRule type="expression" dxfId="2736" priority="4626">
      <formula>$I1480=0</formula>
    </cfRule>
  </conditionalFormatting>
  <conditionalFormatting sqref="O1480:P1480">
    <cfRule type="cellIs" dxfId="2735" priority="4624" operator="lessThan">
      <formula>0</formula>
    </cfRule>
    <cfRule type="cellIs" dxfId="2734" priority="4625" operator="lessThan">
      <formula>0</formula>
    </cfRule>
  </conditionalFormatting>
  <conditionalFormatting sqref="R1480:T1480">
    <cfRule type="expression" dxfId="2733" priority="4623">
      <formula>$I1480=0</formula>
    </cfRule>
  </conditionalFormatting>
  <conditionalFormatting sqref="S1480:T1480">
    <cfRule type="cellIs" dxfId="2732" priority="4621" operator="lessThan">
      <formula>0</formula>
    </cfRule>
    <cfRule type="cellIs" dxfId="2731" priority="4622" operator="lessThan">
      <formula>0</formula>
    </cfRule>
  </conditionalFormatting>
  <conditionalFormatting sqref="C1482:E1482">
    <cfRule type="expression" dxfId="2730" priority="4617">
      <formula>$I1482=0</formula>
    </cfRule>
  </conditionalFormatting>
  <conditionalFormatting sqref="D1482:E1482">
    <cfRule type="cellIs" dxfId="2729" priority="4615" operator="lessThan">
      <formula>0</formula>
    </cfRule>
    <cfRule type="cellIs" dxfId="2728" priority="4616" operator="lessThan">
      <formula>0</formula>
    </cfRule>
  </conditionalFormatting>
  <conditionalFormatting sqref="G1482:H1482">
    <cfRule type="cellIs" dxfId="2727" priority="4612" operator="lessThan">
      <formula>0</formula>
    </cfRule>
    <cfRule type="cellIs" dxfId="2726" priority="4613" operator="lessThan">
      <formula>0</formula>
    </cfRule>
  </conditionalFormatting>
  <conditionalFormatting sqref="J1482">
    <cfRule type="expression" dxfId="2725" priority="4611">
      <formula>$I1482=0</formula>
    </cfRule>
  </conditionalFormatting>
  <conditionalFormatting sqref="N1482:P1482">
    <cfRule type="expression" dxfId="2724" priority="4605">
      <formula>$I1482=0</formula>
    </cfRule>
  </conditionalFormatting>
  <conditionalFormatting sqref="O1482:P1482">
    <cfRule type="cellIs" dxfId="2723" priority="4603" operator="lessThan">
      <formula>0</formula>
    </cfRule>
    <cfRule type="cellIs" dxfId="2722" priority="4604" operator="lessThan">
      <formula>0</formula>
    </cfRule>
  </conditionalFormatting>
  <conditionalFormatting sqref="R1482:T1482">
    <cfRule type="expression" dxfId="2721" priority="4602">
      <formula>$I1482=0</formula>
    </cfRule>
  </conditionalFormatting>
  <conditionalFormatting sqref="S1482:T1482">
    <cfRule type="cellIs" dxfId="2720" priority="4600" operator="lessThan">
      <formula>0</formula>
    </cfRule>
    <cfRule type="cellIs" dxfId="2719" priority="4601" operator="lessThan">
      <formula>0</formula>
    </cfRule>
  </conditionalFormatting>
  <conditionalFormatting sqref="C1484:E1484">
    <cfRule type="expression" dxfId="2718" priority="4596">
      <formula>$I1484=0</formula>
    </cfRule>
  </conditionalFormatting>
  <conditionalFormatting sqref="D1484:E1484">
    <cfRule type="cellIs" dxfId="2717" priority="4594" operator="lessThan">
      <formula>0</formula>
    </cfRule>
    <cfRule type="cellIs" dxfId="2716" priority="4595" operator="lessThan">
      <formula>0</formula>
    </cfRule>
  </conditionalFormatting>
  <conditionalFormatting sqref="G1484:H1484">
    <cfRule type="cellIs" dxfId="2715" priority="4591" operator="lessThan">
      <formula>0</formula>
    </cfRule>
    <cfRule type="cellIs" dxfId="2714" priority="4592" operator="lessThan">
      <formula>0</formula>
    </cfRule>
  </conditionalFormatting>
  <conditionalFormatting sqref="J1484">
    <cfRule type="expression" dxfId="2713" priority="4590">
      <formula>$I1484=0</formula>
    </cfRule>
  </conditionalFormatting>
  <conditionalFormatting sqref="N1484:P1484">
    <cfRule type="expression" dxfId="2712" priority="4584">
      <formula>$I1484=0</formula>
    </cfRule>
  </conditionalFormatting>
  <conditionalFormatting sqref="O1484:P1484">
    <cfRule type="cellIs" dxfId="2711" priority="4582" operator="lessThan">
      <formula>0</formula>
    </cfRule>
    <cfRule type="cellIs" dxfId="2710" priority="4583" operator="lessThan">
      <formula>0</formula>
    </cfRule>
  </conditionalFormatting>
  <conditionalFormatting sqref="R1484:T1484">
    <cfRule type="expression" dxfId="2709" priority="4581">
      <formula>$I1484=0</formula>
    </cfRule>
  </conditionalFormatting>
  <conditionalFormatting sqref="S1484:T1484">
    <cfRule type="cellIs" dxfId="2708" priority="4579" operator="lessThan">
      <formula>0</formula>
    </cfRule>
    <cfRule type="cellIs" dxfId="2707" priority="4580" operator="lessThan">
      <formula>0</formula>
    </cfRule>
  </conditionalFormatting>
  <conditionalFormatting sqref="C1486:E1486">
    <cfRule type="expression" dxfId="2706" priority="4575">
      <formula>$I1486=0</formula>
    </cfRule>
  </conditionalFormatting>
  <conditionalFormatting sqref="D1486:E1486">
    <cfRule type="cellIs" dxfId="2705" priority="4573" operator="lessThan">
      <formula>0</formula>
    </cfRule>
    <cfRule type="cellIs" dxfId="2704" priority="4574" operator="lessThan">
      <formula>0</formula>
    </cfRule>
  </conditionalFormatting>
  <conditionalFormatting sqref="G1486:H1486">
    <cfRule type="cellIs" dxfId="2703" priority="4570" operator="lessThan">
      <formula>0</formula>
    </cfRule>
    <cfRule type="cellIs" dxfId="2702" priority="4571" operator="lessThan">
      <formula>0</formula>
    </cfRule>
  </conditionalFormatting>
  <conditionalFormatting sqref="J1486">
    <cfRule type="expression" dxfId="2701" priority="4569">
      <formula>$I1486=0</formula>
    </cfRule>
  </conditionalFormatting>
  <conditionalFormatting sqref="N1486:P1486">
    <cfRule type="expression" dxfId="2700" priority="4563">
      <formula>$I1486=0</formula>
    </cfRule>
  </conditionalFormatting>
  <conditionalFormatting sqref="O1486:P1486">
    <cfRule type="cellIs" dxfId="2699" priority="4561" operator="lessThan">
      <formula>0</formula>
    </cfRule>
    <cfRule type="cellIs" dxfId="2698" priority="4562" operator="lessThan">
      <formula>0</formula>
    </cfRule>
  </conditionalFormatting>
  <conditionalFormatting sqref="R1486:T1486">
    <cfRule type="expression" dxfId="2697" priority="4560">
      <formula>$I1486=0</formula>
    </cfRule>
  </conditionalFormatting>
  <conditionalFormatting sqref="S1486:T1486">
    <cfRule type="cellIs" dxfId="2696" priority="4558" operator="lessThan">
      <formula>0</formula>
    </cfRule>
    <cfRule type="cellIs" dxfId="2695" priority="4559" operator="lessThan">
      <formula>0</formula>
    </cfRule>
  </conditionalFormatting>
  <conditionalFormatting sqref="C1488:E1488">
    <cfRule type="expression" dxfId="2694" priority="4554">
      <formula>$I1488=0</formula>
    </cfRule>
  </conditionalFormatting>
  <conditionalFormatting sqref="D1488:E1488">
    <cfRule type="cellIs" dxfId="2693" priority="4552" operator="lessThan">
      <formula>0</formula>
    </cfRule>
    <cfRule type="cellIs" dxfId="2692" priority="4553" operator="lessThan">
      <formula>0</formula>
    </cfRule>
  </conditionalFormatting>
  <conditionalFormatting sqref="G1488:H1488">
    <cfRule type="cellIs" dxfId="2691" priority="4549" operator="lessThan">
      <formula>0</formula>
    </cfRule>
    <cfRule type="cellIs" dxfId="2690" priority="4550" operator="lessThan">
      <formula>0</formula>
    </cfRule>
  </conditionalFormatting>
  <conditionalFormatting sqref="J1488">
    <cfRule type="expression" dxfId="2689" priority="4548">
      <formula>$I1488=0</formula>
    </cfRule>
  </conditionalFormatting>
  <conditionalFormatting sqref="N1488:P1488">
    <cfRule type="expression" dxfId="2688" priority="4542">
      <formula>$I1488=0</formula>
    </cfRule>
  </conditionalFormatting>
  <conditionalFormatting sqref="O1488:P1488">
    <cfRule type="cellIs" dxfId="2687" priority="4540" operator="lessThan">
      <formula>0</formula>
    </cfRule>
    <cfRule type="cellIs" dxfId="2686" priority="4541" operator="lessThan">
      <formula>0</formula>
    </cfRule>
  </conditionalFormatting>
  <conditionalFormatting sqref="R1488:T1488">
    <cfRule type="expression" dxfId="2685" priority="4539">
      <formula>$I1488=0</formula>
    </cfRule>
  </conditionalFormatting>
  <conditionalFormatting sqref="S1488:T1488">
    <cfRule type="cellIs" dxfId="2684" priority="4537" operator="lessThan">
      <formula>0</formula>
    </cfRule>
    <cfRule type="cellIs" dxfId="2683" priority="4538" operator="lessThan">
      <formula>0</formula>
    </cfRule>
  </conditionalFormatting>
  <conditionalFormatting sqref="C1490:E1490">
    <cfRule type="expression" dxfId="2682" priority="4533">
      <formula>$I1490=0</formula>
    </cfRule>
  </conditionalFormatting>
  <conditionalFormatting sqref="D1490:E1490">
    <cfRule type="cellIs" dxfId="2681" priority="4531" operator="lessThan">
      <formula>0</formula>
    </cfRule>
    <cfRule type="cellIs" dxfId="2680" priority="4532" operator="lessThan">
      <formula>0</formula>
    </cfRule>
  </conditionalFormatting>
  <conditionalFormatting sqref="G1490:H1490">
    <cfRule type="cellIs" dxfId="2679" priority="4528" operator="lessThan">
      <formula>0</formula>
    </cfRule>
    <cfRule type="cellIs" dxfId="2678" priority="4529" operator="lessThan">
      <formula>0</formula>
    </cfRule>
  </conditionalFormatting>
  <conditionalFormatting sqref="J1490">
    <cfRule type="expression" dxfId="2677" priority="4527">
      <formula>$I1490=0</formula>
    </cfRule>
  </conditionalFormatting>
  <conditionalFormatting sqref="N1490:P1490">
    <cfRule type="expression" dxfId="2676" priority="4521">
      <formula>$I1490=0</formula>
    </cfRule>
  </conditionalFormatting>
  <conditionalFormatting sqref="O1490:P1490">
    <cfRule type="cellIs" dxfId="2675" priority="4519" operator="lessThan">
      <formula>0</formula>
    </cfRule>
    <cfRule type="cellIs" dxfId="2674" priority="4520" operator="lessThan">
      <formula>0</formula>
    </cfRule>
  </conditionalFormatting>
  <conditionalFormatting sqref="R1490:T1490">
    <cfRule type="expression" dxfId="2673" priority="4518">
      <formula>$I1490=0</formula>
    </cfRule>
  </conditionalFormatting>
  <conditionalFormatting sqref="S1490:T1490">
    <cfRule type="cellIs" dxfId="2672" priority="4516" operator="lessThan">
      <formula>0</formula>
    </cfRule>
    <cfRule type="cellIs" dxfId="2671" priority="4517" operator="lessThan">
      <formula>0</formula>
    </cfRule>
  </conditionalFormatting>
  <conditionalFormatting sqref="C1492:E1492">
    <cfRule type="expression" dxfId="2670" priority="4512">
      <formula>$I1492=0</formula>
    </cfRule>
  </conditionalFormatting>
  <conditionalFormatting sqref="D1492:E1492">
    <cfRule type="cellIs" dxfId="2669" priority="4510" operator="lessThan">
      <formula>0</formula>
    </cfRule>
    <cfRule type="cellIs" dxfId="2668" priority="4511" operator="lessThan">
      <formula>0</formula>
    </cfRule>
  </conditionalFormatting>
  <conditionalFormatting sqref="G1492:H1492">
    <cfRule type="cellIs" dxfId="2667" priority="4507" operator="lessThan">
      <formula>0</formula>
    </cfRule>
    <cfRule type="cellIs" dxfId="2666" priority="4508" operator="lessThan">
      <formula>0</formula>
    </cfRule>
  </conditionalFormatting>
  <conditionalFormatting sqref="J1492">
    <cfRule type="expression" dxfId="2665" priority="4506">
      <formula>$I1492=0</formula>
    </cfRule>
  </conditionalFormatting>
  <conditionalFormatting sqref="N1492:P1492">
    <cfRule type="expression" dxfId="2664" priority="4500">
      <formula>$I1492=0</formula>
    </cfRule>
  </conditionalFormatting>
  <conditionalFormatting sqref="O1492:P1492">
    <cfRule type="cellIs" dxfId="2663" priority="4498" operator="lessThan">
      <formula>0</formula>
    </cfRule>
    <cfRule type="cellIs" dxfId="2662" priority="4499" operator="lessThan">
      <formula>0</formula>
    </cfRule>
  </conditionalFormatting>
  <conditionalFormatting sqref="R1492:T1492">
    <cfRule type="expression" dxfId="2661" priority="4497">
      <formula>$I1492=0</formula>
    </cfRule>
  </conditionalFormatting>
  <conditionalFormatting sqref="S1492:T1492">
    <cfRule type="cellIs" dxfId="2660" priority="4495" operator="lessThan">
      <formula>0</formula>
    </cfRule>
    <cfRule type="cellIs" dxfId="2659" priority="4496" operator="lessThan">
      <formula>0</formula>
    </cfRule>
  </conditionalFormatting>
  <conditionalFormatting sqref="C1494:E1494">
    <cfRule type="expression" dxfId="2658" priority="4491">
      <formula>$I1494=0</formula>
    </cfRule>
  </conditionalFormatting>
  <conditionalFormatting sqref="D1494:E1494">
    <cfRule type="cellIs" dxfId="2657" priority="4489" operator="lessThan">
      <formula>0</formula>
    </cfRule>
    <cfRule type="cellIs" dxfId="2656" priority="4490" operator="lessThan">
      <formula>0</formula>
    </cfRule>
  </conditionalFormatting>
  <conditionalFormatting sqref="G1494:H1494">
    <cfRule type="cellIs" dxfId="2655" priority="4486" operator="lessThan">
      <formula>0</formula>
    </cfRule>
    <cfRule type="cellIs" dxfId="2654" priority="4487" operator="lessThan">
      <formula>0</formula>
    </cfRule>
  </conditionalFormatting>
  <conditionalFormatting sqref="J1494">
    <cfRule type="expression" dxfId="2653" priority="4485">
      <formula>$I1494=0</formula>
    </cfRule>
  </conditionalFormatting>
  <conditionalFormatting sqref="N1494:P1494">
    <cfRule type="expression" dxfId="2652" priority="4479">
      <formula>$I1494=0</formula>
    </cfRule>
  </conditionalFormatting>
  <conditionalFormatting sqref="O1494:P1494">
    <cfRule type="cellIs" dxfId="2651" priority="4477" operator="lessThan">
      <formula>0</formula>
    </cfRule>
    <cfRule type="cellIs" dxfId="2650" priority="4478" operator="lessThan">
      <formula>0</formula>
    </cfRule>
  </conditionalFormatting>
  <conditionalFormatting sqref="R1494:T1494">
    <cfRule type="expression" dxfId="2649" priority="4476">
      <formula>$I1494=0</formula>
    </cfRule>
  </conditionalFormatting>
  <conditionalFormatting sqref="S1494:T1494">
    <cfRule type="cellIs" dxfId="2648" priority="4474" operator="lessThan">
      <formula>0</formula>
    </cfRule>
    <cfRule type="cellIs" dxfId="2647" priority="4475" operator="lessThan">
      <formula>0</formula>
    </cfRule>
  </conditionalFormatting>
  <conditionalFormatting sqref="C1496:E1496">
    <cfRule type="expression" dxfId="2646" priority="4470">
      <formula>$I1496=0</formula>
    </cfRule>
  </conditionalFormatting>
  <conditionalFormatting sqref="D1496:E1496">
    <cfRule type="cellIs" dxfId="2645" priority="4468" operator="lessThan">
      <formula>0</formula>
    </cfRule>
    <cfRule type="cellIs" dxfId="2644" priority="4469" operator="lessThan">
      <formula>0</formula>
    </cfRule>
  </conditionalFormatting>
  <conditionalFormatting sqref="G1496:H1496">
    <cfRule type="cellIs" dxfId="2643" priority="4465" operator="lessThan">
      <formula>0</formula>
    </cfRule>
    <cfRule type="cellIs" dxfId="2642" priority="4466" operator="lessThan">
      <formula>0</formula>
    </cfRule>
  </conditionalFormatting>
  <conditionalFormatting sqref="J1496">
    <cfRule type="expression" dxfId="2641" priority="4464">
      <formula>$I1496=0</formula>
    </cfRule>
  </conditionalFormatting>
  <conditionalFormatting sqref="N1496:P1496">
    <cfRule type="expression" dxfId="2640" priority="4458">
      <formula>$I1496=0</formula>
    </cfRule>
  </conditionalFormatting>
  <conditionalFormatting sqref="O1496:P1496">
    <cfRule type="cellIs" dxfId="2639" priority="4456" operator="lessThan">
      <formula>0</formula>
    </cfRule>
    <cfRule type="cellIs" dxfId="2638" priority="4457" operator="lessThan">
      <formula>0</formula>
    </cfRule>
  </conditionalFormatting>
  <conditionalFormatting sqref="R1496:T1496">
    <cfRule type="expression" dxfId="2637" priority="4455">
      <formula>$I1496=0</formula>
    </cfRule>
  </conditionalFormatting>
  <conditionalFormatting sqref="S1496:T1496">
    <cfRule type="cellIs" dxfId="2636" priority="4453" operator="lessThan">
      <formula>0</formula>
    </cfRule>
    <cfRule type="cellIs" dxfId="2635" priority="4454" operator="lessThan">
      <formula>0</formula>
    </cfRule>
  </conditionalFormatting>
  <conditionalFormatting sqref="C1498:E1498">
    <cfRule type="expression" dxfId="2634" priority="4449">
      <formula>$I1498=0</formula>
    </cfRule>
  </conditionalFormatting>
  <conditionalFormatting sqref="D1498:E1498">
    <cfRule type="cellIs" dxfId="2633" priority="4447" operator="lessThan">
      <formula>0</formula>
    </cfRule>
    <cfRule type="cellIs" dxfId="2632" priority="4448" operator="lessThan">
      <formula>0</formula>
    </cfRule>
  </conditionalFormatting>
  <conditionalFormatting sqref="G1498:H1498">
    <cfRule type="cellIs" dxfId="2631" priority="4444" operator="lessThan">
      <formula>0</formula>
    </cfRule>
    <cfRule type="cellIs" dxfId="2630" priority="4445" operator="lessThan">
      <formula>0</formula>
    </cfRule>
  </conditionalFormatting>
  <conditionalFormatting sqref="J1498">
    <cfRule type="expression" dxfId="2629" priority="4443">
      <formula>$I1498=0</formula>
    </cfRule>
  </conditionalFormatting>
  <conditionalFormatting sqref="N1498:P1498">
    <cfRule type="expression" dxfId="2628" priority="4437">
      <formula>$I1498=0</formula>
    </cfRule>
  </conditionalFormatting>
  <conditionalFormatting sqref="O1498:P1498">
    <cfRule type="cellIs" dxfId="2627" priority="4435" operator="lessThan">
      <formula>0</formula>
    </cfRule>
    <cfRule type="cellIs" dxfId="2626" priority="4436" operator="lessThan">
      <formula>0</formula>
    </cfRule>
  </conditionalFormatting>
  <conditionalFormatting sqref="R1498:T1498">
    <cfRule type="expression" dxfId="2625" priority="4434">
      <formula>$I1498=0</formula>
    </cfRule>
  </conditionalFormatting>
  <conditionalFormatting sqref="S1498:T1498">
    <cfRule type="cellIs" dxfId="2624" priority="4432" operator="lessThan">
      <formula>0</formula>
    </cfRule>
    <cfRule type="cellIs" dxfId="2623" priority="4433" operator="lessThan">
      <formula>0</formula>
    </cfRule>
  </conditionalFormatting>
  <conditionalFormatting sqref="C1500:E1500">
    <cfRule type="expression" dxfId="2622" priority="4428">
      <formula>$I1500=0</formula>
    </cfRule>
  </conditionalFormatting>
  <conditionalFormatting sqref="D1500:E1500">
    <cfRule type="cellIs" dxfId="2621" priority="4426" operator="lessThan">
      <formula>0</formula>
    </cfRule>
    <cfRule type="cellIs" dxfId="2620" priority="4427" operator="lessThan">
      <formula>0</formula>
    </cfRule>
  </conditionalFormatting>
  <conditionalFormatting sqref="G1500:H1500">
    <cfRule type="cellIs" dxfId="2619" priority="4423" operator="lessThan">
      <formula>0</formula>
    </cfRule>
    <cfRule type="cellIs" dxfId="2618" priority="4424" operator="lessThan">
      <formula>0</formula>
    </cfRule>
  </conditionalFormatting>
  <conditionalFormatting sqref="J1500">
    <cfRule type="expression" dxfId="2617" priority="4422">
      <formula>$I1500=0</formula>
    </cfRule>
  </conditionalFormatting>
  <conditionalFormatting sqref="N1500:P1500">
    <cfRule type="expression" dxfId="2616" priority="4416">
      <formula>$I1500=0</formula>
    </cfRule>
  </conditionalFormatting>
  <conditionalFormatting sqref="O1500:P1500">
    <cfRule type="cellIs" dxfId="2615" priority="4414" operator="lessThan">
      <formula>0</formula>
    </cfRule>
    <cfRule type="cellIs" dxfId="2614" priority="4415" operator="lessThan">
      <formula>0</formula>
    </cfRule>
  </conditionalFormatting>
  <conditionalFormatting sqref="R1500:T1500">
    <cfRule type="expression" dxfId="2613" priority="4413">
      <formula>$I1500=0</formula>
    </cfRule>
  </conditionalFormatting>
  <conditionalFormatting sqref="S1500:T1500">
    <cfRule type="cellIs" dxfId="2612" priority="4411" operator="lessThan">
      <formula>0</formula>
    </cfRule>
    <cfRule type="cellIs" dxfId="2611" priority="4412" operator="lessThan">
      <formula>0</formula>
    </cfRule>
  </conditionalFormatting>
  <conditionalFormatting sqref="C1502:E1502">
    <cfRule type="expression" dxfId="2610" priority="4407">
      <formula>$I1502=0</formula>
    </cfRule>
  </conditionalFormatting>
  <conditionalFormatting sqref="D1502:E1502">
    <cfRule type="cellIs" dxfId="2609" priority="4405" operator="lessThan">
      <formula>0</formula>
    </cfRule>
    <cfRule type="cellIs" dxfId="2608" priority="4406" operator="lessThan">
      <formula>0</formula>
    </cfRule>
  </conditionalFormatting>
  <conditionalFormatting sqref="G1502:H1502">
    <cfRule type="cellIs" dxfId="2607" priority="4402" operator="lessThan">
      <formula>0</formula>
    </cfRule>
    <cfRule type="cellIs" dxfId="2606" priority="4403" operator="lessThan">
      <formula>0</formula>
    </cfRule>
  </conditionalFormatting>
  <conditionalFormatting sqref="J1502">
    <cfRule type="expression" dxfId="2605" priority="4401">
      <formula>$I1502=0</formula>
    </cfRule>
  </conditionalFormatting>
  <conditionalFormatting sqref="N1502:P1502">
    <cfRule type="expression" dxfId="2604" priority="4395">
      <formula>$I1502=0</formula>
    </cfRule>
  </conditionalFormatting>
  <conditionalFormatting sqref="O1502:P1502">
    <cfRule type="cellIs" dxfId="2603" priority="4393" operator="lessThan">
      <formula>0</formula>
    </cfRule>
    <cfRule type="cellIs" dxfId="2602" priority="4394" operator="lessThan">
      <formula>0</formula>
    </cfRule>
  </conditionalFormatting>
  <conditionalFormatting sqref="R1502:T1502">
    <cfRule type="expression" dxfId="2601" priority="4392">
      <formula>$I1502=0</formula>
    </cfRule>
  </conditionalFormatting>
  <conditionalFormatting sqref="S1502:T1502">
    <cfRule type="cellIs" dxfId="2600" priority="4390" operator="lessThan">
      <formula>0</formula>
    </cfRule>
    <cfRule type="cellIs" dxfId="2599" priority="4391" operator="lessThan">
      <formula>0</formula>
    </cfRule>
  </conditionalFormatting>
  <conditionalFormatting sqref="C1504:E1504">
    <cfRule type="expression" dxfId="2598" priority="4386">
      <formula>$I1504=0</formula>
    </cfRule>
  </conditionalFormatting>
  <conditionalFormatting sqref="D1504:E1504">
    <cfRule type="cellIs" dxfId="2597" priority="4384" operator="lessThan">
      <formula>0</formula>
    </cfRule>
    <cfRule type="cellIs" dxfId="2596" priority="4385" operator="lessThan">
      <formula>0</formula>
    </cfRule>
  </conditionalFormatting>
  <conditionalFormatting sqref="G1504:H1504">
    <cfRule type="cellIs" dxfId="2595" priority="4381" operator="lessThan">
      <formula>0</formula>
    </cfRule>
    <cfRule type="cellIs" dxfId="2594" priority="4382" operator="lessThan">
      <formula>0</formula>
    </cfRule>
  </conditionalFormatting>
  <conditionalFormatting sqref="J1504">
    <cfRule type="expression" dxfId="2593" priority="4380">
      <formula>$I1504=0</formula>
    </cfRule>
  </conditionalFormatting>
  <conditionalFormatting sqref="N1504:P1504">
    <cfRule type="expression" dxfId="2592" priority="4374">
      <formula>$I1504=0</formula>
    </cfRule>
  </conditionalFormatting>
  <conditionalFormatting sqref="O1504:P1504">
    <cfRule type="cellIs" dxfId="2591" priority="4372" operator="lessThan">
      <formula>0</formula>
    </cfRule>
    <cfRule type="cellIs" dxfId="2590" priority="4373" operator="lessThan">
      <formula>0</formula>
    </cfRule>
  </conditionalFormatting>
  <conditionalFormatting sqref="R1504:T1504">
    <cfRule type="expression" dxfId="2589" priority="4371">
      <formula>$I1504=0</formula>
    </cfRule>
  </conditionalFormatting>
  <conditionalFormatting sqref="S1504:T1504">
    <cfRule type="cellIs" dxfId="2588" priority="4369" operator="lessThan">
      <formula>0</formula>
    </cfRule>
    <cfRule type="cellIs" dxfId="2587" priority="4370" operator="lessThan">
      <formula>0</formula>
    </cfRule>
  </conditionalFormatting>
  <conditionalFormatting sqref="C1506:E1506">
    <cfRule type="expression" dxfId="2586" priority="4365">
      <formula>$I1506=0</formula>
    </cfRule>
  </conditionalFormatting>
  <conditionalFormatting sqref="D1506:E1506">
    <cfRule type="cellIs" dxfId="2585" priority="4363" operator="lessThan">
      <formula>0</formula>
    </cfRule>
    <cfRule type="cellIs" dxfId="2584" priority="4364" operator="lessThan">
      <formula>0</formula>
    </cfRule>
  </conditionalFormatting>
  <conditionalFormatting sqref="G1506:H1506">
    <cfRule type="cellIs" dxfId="2583" priority="4360" operator="lessThan">
      <formula>0</formula>
    </cfRule>
    <cfRule type="cellIs" dxfId="2582" priority="4361" operator="lessThan">
      <formula>0</formula>
    </cfRule>
  </conditionalFormatting>
  <conditionalFormatting sqref="J1506">
    <cfRule type="expression" dxfId="2581" priority="4359">
      <formula>$I1506=0</formula>
    </cfRule>
  </conditionalFormatting>
  <conditionalFormatting sqref="N1506:P1506">
    <cfRule type="expression" dxfId="2580" priority="4353">
      <formula>$I1506=0</formula>
    </cfRule>
  </conditionalFormatting>
  <conditionalFormatting sqref="O1506:P1506">
    <cfRule type="cellIs" dxfId="2579" priority="4351" operator="lessThan">
      <formula>0</formula>
    </cfRule>
    <cfRule type="cellIs" dxfId="2578" priority="4352" operator="lessThan">
      <formula>0</formula>
    </cfRule>
  </conditionalFormatting>
  <conditionalFormatting sqref="R1506:T1506">
    <cfRule type="expression" dxfId="2577" priority="4350">
      <formula>$I1506=0</formula>
    </cfRule>
  </conditionalFormatting>
  <conditionalFormatting sqref="S1506:T1506">
    <cfRule type="cellIs" dxfId="2576" priority="4348" operator="lessThan">
      <formula>0</formula>
    </cfRule>
    <cfRule type="cellIs" dxfId="2575" priority="4349" operator="lessThan">
      <formula>0</formula>
    </cfRule>
  </conditionalFormatting>
  <conditionalFormatting sqref="C1508:E1508">
    <cfRule type="expression" dxfId="2574" priority="4344">
      <formula>$I1508=0</formula>
    </cfRule>
  </conditionalFormatting>
  <conditionalFormatting sqref="D1508:E1508">
    <cfRule type="cellIs" dxfId="2573" priority="4342" operator="lessThan">
      <formula>0</formula>
    </cfRule>
    <cfRule type="cellIs" dxfId="2572" priority="4343" operator="lessThan">
      <formula>0</formula>
    </cfRule>
  </conditionalFormatting>
  <conditionalFormatting sqref="G1508:H1508">
    <cfRule type="cellIs" dxfId="2571" priority="4339" operator="lessThan">
      <formula>0</formula>
    </cfRule>
    <cfRule type="cellIs" dxfId="2570" priority="4340" operator="lessThan">
      <formula>0</formula>
    </cfRule>
  </conditionalFormatting>
  <conditionalFormatting sqref="J1508">
    <cfRule type="expression" dxfId="2569" priority="4338">
      <formula>$I1508=0</formula>
    </cfRule>
  </conditionalFormatting>
  <conditionalFormatting sqref="N1508:P1508">
    <cfRule type="expression" dxfId="2568" priority="4332">
      <formula>$I1508=0</formula>
    </cfRule>
  </conditionalFormatting>
  <conditionalFormatting sqref="O1508:P1508">
    <cfRule type="cellIs" dxfId="2567" priority="4330" operator="lessThan">
      <formula>0</formula>
    </cfRule>
    <cfRule type="cellIs" dxfId="2566" priority="4331" operator="lessThan">
      <formula>0</formula>
    </cfRule>
  </conditionalFormatting>
  <conditionalFormatting sqref="R1508:T1508">
    <cfRule type="expression" dxfId="2565" priority="4329">
      <formula>$I1508=0</formula>
    </cfRule>
  </conditionalFormatting>
  <conditionalFormatting sqref="S1508:T1508">
    <cfRule type="cellIs" dxfId="2564" priority="4327" operator="lessThan">
      <formula>0</formula>
    </cfRule>
    <cfRule type="cellIs" dxfId="2563" priority="4328" operator="lessThan">
      <formula>0</formula>
    </cfRule>
  </conditionalFormatting>
  <conditionalFormatting sqref="C1510:E1510">
    <cfRule type="expression" dxfId="2562" priority="4323">
      <formula>$I1510=0</formula>
    </cfRule>
  </conditionalFormatting>
  <conditionalFormatting sqref="D1510:E1510">
    <cfRule type="cellIs" dxfId="2561" priority="4321" operator="lessThan">
      <formula>0</formula>
    </cfRule>
    <cfRule type="cellIs" dxfId="2560" priority="4322" operator="lessThan">
      <formula>0</formula>
    </cfRule>
  </conditionalFormatting>
  <conditionalFormatting sqref="G1510:H1510">
    <cfRule type="cellIs" dxfId="2559" priority="4318" operator="lessThan">
      <formula>0</formula>
    </cfRule>
    <cfRule type="cellIs" dxfId="2558" priority="4319" operator="lessThan">
      <formula>0</formula>
    </cfRule>
  </conditionalFormatting>
  <conditionalFormatting sqref="J1510">
    <cfRule type="expression" dxfId="2557" priority="4317">
      <formula>$I1510=0</formula>
    </cfRule>
  </conditionalFormatting>
  <conditionalFormatting sqref="N1510:P1510">
    <cfRule type="expression" dxfId="2556" priority="4311">
      <formula>$I1510=0</formula>
    </cfRule>
  </conditionalFormatting>
  <conditionalFormatting sqref="O1510:P1510">
    <cfRule type="cellIs" dxfId="2555" priority="4309" operator="lessThan">
      <formula>0</formula>
    </cfRule>
    <cfRule type="cellIs" dxfId="2554" priority="4310" operator="lessThan">
      <formula>0</formula>
    </cfRule>
  </conditionalFormatting>
  <conditionalFormatting sqref="R1510:T1510">
    <cfRule type="expression" dxfId="2553" priority="4308">
      <formula>$I1510=0</formula>
    </cfRule>
  </conditionalFormatting>
  <conditionalFormatting sqref="S1510:T1510">
    <cfRule type="cellIs" dxfId="2552" priority="4306" operator="lessThan">
      <formula>0</formula>
    </cfRule>
    <cfRule type="cellIs" dxfId="2551" priority="4307" operator="lessThan">
      <formula>0</formula>
    </cfRule>
  </conditionalFormatting>
  <conditionalFormatting sqref="C1512:E1512">
    <cfRule type="expression" dxfId="2550" priority="4302">
      <formula>$I1512=0</formula>
    </cfRule>
  </conditionalFormatting>
  <conditionalFormatting sqref="D1512:E1512">
    <cfRule type="cellIs" dxfId="2549" priority="4300" operator="lessThan">
      <formula>0</formula>
    </cfRule>
    <cfRule type="cellIs" dxfId="2548" priority="4301" operator="lessThan">
      <formula>0</formula>
    </cfRule>
  </conditionalFormatting>
  <conditionalFormatting sqref="G1512:H1512">
    <cfRule type="cellIs" dxfId="2547" priority="4297" operator="lessThan">
      <formula>0</formula>
    </cfRule>
    <cfRule type="cellIs" dxfId="2546" priority="4298" operator="lessThan">
      <formula>0</formula>
    </cfRule>
  </conditionalFormatting>
  <conditionalFormatting sqref="J1512">
    <cfRule type="expression" dxfId="2545" priority="4296">
      <formula>$I1512=0</formula>
    </cfRule>
  </conditionalFormatting>
  <conditionalFormatting sqref="N1512:P1512">
    <cfRule type="expression" dxfId="2544" priority="4290">
      <formula>$I1512=0</formula>
    </cfRule>
  </conditionalFormatting>
  <conditionalFormatting sqref="O1512:P1512">
    <cfRule type="cellIs" dxfId="2543" priority="4288" operator="lessThan">
      <formula>0</formula>
    </cfRule>
    <cfRule type="cellIs" dxfId="2542" priority="4289" operator="lessThan">
      <formula>0</formula>
    </cfRule>
  </conditionalFormatting>
  <conditionalFormatting sqref="R1512:T1512">
    <cfRule type="expression" dxfId="2541" priority="4287">
      <formula>$I1512=0</formula>
    </cfRule>
  </conditionalFormatting>
  <conditionalFormatting sqref="S1512:T1512">
    <cfRule type="cellIs" dxfId="2540" priority="4285" operator="lessThan">
      <formula>0</formula>
    </cfRule>
    <cfRule type="cellIs" dxfId="2539" priority="4286" operator="lessThan">
      <formula>0</formula>
    </cfRule>
  </conditionalFormatting>
  <conditionalFormatting sqref="C1514:E1514">
    <cfRule type="expression" dxfId="2538" priority="4281">
      <formula>$I1514=0</formula>
    </cfRule>
  </conditionalFormatting>
  <conditionalFormatting sqref="D1514:E1514">
    <cfRule type="cellIs" dxfId="2537" priority="4279" operator="lessThan">
      <formula>0</formula>
    </cfRule>
    <cfRule type="cellIs" dxfId="2536" priority="4280" operator="lessThan">
      <formula>0</formula>
    </cfRule>
  </conditionalFormatting>
  <conditionalFormatting sqref="G1514:H1514">
    <cfRule type="cellIs" dxfId="2535" priority="4276" operator="lessThan">
      <formula>0</formula>
    </cfRule>
    <cfRule type="cellIs" dxfId="2534" priority="4277" operator="lessThan">
      <formula>0</formula>
    </cfRule>
  </conditionalFormatting>
  <conditionalFormatting sqref="J1514">
    <cfRule type="expression" dxfId="2533" priority="4275">
      <formula>$I1514=0</formula>
    </cfRule>
  </conditionalFormatting>
  <conditionalFormatting sqref="N1514:P1514">
    <cfRule type="expression" dxfId="2532" priority="4269">
      <formula>$I1514=0</formula>
    </cfRule>
  </conditionalFormatting>
  <conditionalFormatting sqref="O1514:P1514">
    <cfRule type="cellIs" dxfId="2531" priority="4267" operator="lessThan">
      <formula>0</formula>
    </cfRule>
    <cfRule type="cellIs" dxfId="2530" priority="4268" operator="lessThan">
      <formula>0</formula>
    </cfRule>
  </conditionalFormatting>
  <conditionalFormatting sqref="R1514:T1514">
    <cfRule type="expression" dxfId="2529" priority="4266">
      <formula>$I1514=0</formula>
    </cfRule>
  </conditionalFormatting>
  <conditionalFormatting sqref="S1514:T1514">
    <cfRule type="cellIs" dxfId="2528" priority="4264" operator="lessThan">
      <formula>0</formula>
    </cfRule>
    <cfRule type="cellIs" dxfId="2527" priority="4265" operator="lessThan">
      <formula>0</formula>
    </cfRule>
  </conditionalFormatting>
  <conditionalFormatting sqref="C1516:E1516">
    <cfRule type="expression" dxfId="2526" priority="4260">
      <formula>$I1516=0</formula>
    </cfRule>
  </conditionalFormatting>
  <conditionalFormatting sqref="D1516:E1516">
    <cfRule type="cellIs" dxfId="2525" priority="4258" operator="lessThan">
      <formula>0</formula>
    </cfRule>
    <cfRule type="cellIs" dxfId="2524" priority="4259" operator="lessThan">
      <formula>0</formula>
    </cfRule>
  </conditionalFormatting>
  <conditionalFormatting sqref="G1516:H1516">
    <cfRule type="cellIs" dxfId="2523" priority="4255" operator="lessThan">
      <formula>0</formula>
    </cfRule>
    <cfRule type="cellIs" dxfId="2522" priority="4256" operator="lessThan">
      <formula>0</formula>
    </cfRule>
  </conditionalFormatting>
  <conditionalFormatting sqref="J1516">
    <cfRule type="expression" dxfId="2521" priority="4254">
      <formula>$I1516=0</formula>
    </cfRule>
  </conditionalFormatting>
  <conditionalFormatting sqref="N1516:P1516">
    <cfRule type="expression" dxfId="2520" priority="4248">
      <formula>$I1516=0</formula>
    </cfRule>
  </conditionalFormatting>
  <conditionalFormatting sqref="O1516:P1516">
    <cfRule type="cellIs" dxfId="2519" priority="4246" operator="lessThan">
      <formula>0</formula>
    </cfRule>
    <cfRule type="cellIs" dxfId="2518" priority="4247" operator="lessThan">
      <formula>0</formula>
    </cfRule>
  </conditionalFormatting>
  <conditionalFormatting sqref="R1516:T1516">
    <cfRule type="expression" dxfId="2517" priority="4245">
      <formula>$I1516=0</formula>
    </cfRule>
  </conditionalFormatting>
  <conditionalFormatting sqref="S1516:T1516">
    <cfRule type="cellIs" dxfId="2516" priority="4243" operator="lessThan">
      <formula>0</formula>
    </cfRule>
    <cfRule type="cellIs" dxfId="2515" priority="4244" operator="lessThan">
      <formula>0</formula>
    </cfRule>
  </conditionalFormatting>
  <conditionalFormatting sqref="C1518:E1518">
    <cfRule type="expression" dxfId="2514" priority="4239">
      <formula>$I1518=0</formula>
    </cfRule>
  </conditionalFormatting>
  <conditionalFormatting sqref="D1518:E1518">
    <cfRule type="cellIs" dxfId="2513" priority="4237" operator="lessThan">
      <formula>0</formula>
    </cfRule>
    <cfRule type="cellIs" dxfId="2512" priority="4238" operator="lessThan">
      <formula>0</formula>
    </cfRule>
  </conditionalFormatting>
  <conditionalFormatting sqref="G1518:H1518">
    <cfRule type="cellIs" dxfId="2511" priority="4234" operator="lessThan">
      <formula>0</formula>
    </cfRule>
    <cfRule type="cellIs" dxfId="2510" priority="4235" operator="lessThan">
      <formula>0</formula>
    </cfRule>
  </conditionalFormatting>
  <conditionalFormatting sqref="J1518">
    <cfRule type="expression" dxfId="2509" priority="4233">
      <formula>$I1518=0</formula>
    </cfRule>
  </conditionalFormatting>
  <conditionalFormatting sqref="N1518:P1518">
    <cfRule type="expression" dxfId="2508" priority="4227">
      <formula>$I1518=0</formula>
    </cfRule>
  </conditionalFormatting>
  <conditionalFormatting sqref="O1518:P1518">
    <cfRule type="cellIs" dxfId="2507" priority="4225" operator="lessThan">
      <formula>0</formula>
    </cfRule>
    <cfRule type="cellIs" dxfId="2506" priority="4226" operator="lessThan">
      <formula>0</formula>
    </cfRule>
  </conditionalFormatting>
  <conditionalFormatting sqref="R1518:T1518">
    <cfRule type="expression" dxfId="2505" priority="4224">
      <formula>$I1518=0</formula>
    </cfRule>
  </conditionalFormatting>
  <conditionalFormatting sqref="S1518:T1518">
    <cfRule type="cellIs" dxfId="2504" priority="4222" operator="lessThan">
      <formula>0</formula>
    </cfRule>
    <cfRule type="cellIs" dxfId="2503" priority="4223" operator="lessThan">
      <formula>0</formula>
    </cfRule>
  </conditionalFormatting>
  <conditionalFormatting sqref="C1520:E1520">
    <cfRule type="expression" dxfId="2502" priority="4218">
      <formula>$I1520=0</formula>
    </cfRule>
  </conditionalFormatting>
  <conditionalFormatting sqref="D1520:E1520">
    <cfRule type="cellIs" dxfId="2501" priority="4216" operator="lessThan">
      <formula>0</formula>
    </cfRule>
    <cfRule type="cellIs" dxfId="2500" priority="4217" operator="lessThan">
      <formula>0</formula>
    </cfRule>
  </conditionalFormatting>
  <conditionalFormatting sqref="G1520:H1520">
    <cfRule type="cellIs" dxfId="2499" priority="4213" operator="lessThan">
      <formula>0</formula>
    </cfRule>
    <cfRule type="cellIs" dxfId="2498" priority="4214" operator="lessThan">
      <formula>0</formula>
    </cfRule>
  </conditionalFormatting>
  <conditionalFormatting sqref="J1520">
    <cfRule type="expression" dxfId="2497" priority="4212">
      <formula>$I1520=0</formula>
    </cfRule>
  </conditionalFormatting>
  <conditionalFormatting sqref="N1520:P1520">
    <cfRule type="expression" dxfId="2496" priority="4206">
      <formula>$I1520=0</formula>
    </cfRule>
  </conditionalFormatting>
  <conditionalFormatting sqref="O1520:P1520">
    <cfRule type="cellIs" dxfId="2495" priority="4204" operator="lessThan">
      <formula>0</formula>
    </cfRule>
    <cfRule type="cellIs" dxfId="2494" priority="4205" operator="lessThan">
      <formula>0</formula>
    </cfRule>
  </conditionalFormatting>
  <conditionalFormatting sqref="R1520:T1520">
    <cfRule type="expression" dxfId="2493" priority="4203">
      <formula>$I1520=0</formula>
    </cfRule>
  </conditionalFormatting>
  <conditionalFormatting sqref="S1520:T1520">
    <cfRule type="cellIs" dxfId="2492" priority="4201" operator="lessThan">
      <formula>0</formula>
    </cfRule>
    <cfRule type="cellIs" dxfId="2491" priority="4202" operator="lessThan">
      <formula>0</formula>
    </cfRule>
  </conditionalFormatting>
  <conditionalFormatting sqref="C1522:E1522">
    <cfRule type="expression" dxfId="2490" priority="4197">
      <formula>$I1522=0</formula>
    </cfRule>
  </conditionalFormatting>
  <conditionalFormatting sqref="D1522:E1522">
    <cfRule type="cellIs" dxfId="2489" priority="4195" operator="lessThan">
      <formula>0</formula>
    </cfRule>
    <cfRule type="cellIs" dxfId="2488" priority="4196" operator="lessThan">
      <formula>0</formula>
    </cfRule>
  </conditionalFormatting>
  <conditionalFormatting sqref="G1522:H1522">
    <cfRule type="cellIs" dxfId="2487" priority="4192" operator="lessThan">
      <formula>0</formula>
    </cfRule>
    <cfRule type="cellIs" dxfId="2486" priority="4193" operator="lessThan">
      <formula>0</formula>
    </cfRule>
  </conditionalFormatting>
  <conditionalFormatting sqref="J1522">
    <cfRule type="expression" dxfId="2485" priority="4191">
      <formula>$I1522=0</formula>
    </cfRule>
  </conditionalFormatting>
  <conditionalFormatting sqref="N1522:P1522">
    <cfRule type="expression" dxfId="2484" priority="4185">
      <formula>$I1522=0</formula>
    </cfRule>
  </conditionalFormatting>
  <conditionalFormatting sqref="O1522:P1522">
    <cfRule type="cellIs" dxfId="2483" priority="4183" operator="lessThan">
      <formula>0</formula>
    </cfRule>
    <cfRule type="cellIs" dxfId="2482" priority="4184" operator="lessThan">
      <formula>0</formula>
    </cfRule>
  </conditionalFormatting>
  <conditionalFormatting sqref="R1522:T1522">
    <cfRule type="expression" dxfId="2481" priority="4182">
      <formula>$I1522=0</formula>
    </cfRule>
  </conditionalFormatting>
  <conditionalFormatting sqref="S1522:T1522">
    <cfRule type="cellIs" dxfId="2480" priority="4180" operator="lessThan">
      <formula>0</formula>
    </cfRule>
    <cfRule type="cellIs" dxfId="2479" priority="4181" operator="lessThan">
      <formula>0</formula>
    </cfRule>
  </conditionalFormatting>
  <conditionalFormatting sqref="C1524:E1524">
    <cfRule type="expression" dxfId="2478" priority="4176">
      <formula>$I1524=0</formula>
    </cfRule>
  </conditionalFormatting>
  <conditionalFormatting sqref="D1524:E1524">
    <cfRule type="cellIs" dxfId="2477" priority="4174" operator="lessThan">
      <formula>0</formula>
    </cfRule>
    <cfRule type="cellIs" dxfId="2476" priority="4175" operator="lessThan">
      <formula>0</formula>
    </cfRule>
  </conditionalFormatting>
  <conditionalFormatting sqref="G1524:H1524">
    <cfRule type="cellIs" dxfId="2475" priority="4171" operator="lessThan">
      <formula>0</formula>
    </cfRule>
    <cfRule type="cellIs" dxfId="2474" priority="4172" operator="lessThan">
      <formula>0</formula>
    </cfRule>
  </conditionalFormatting>
  <conditionalFormatting sqref="J1524">
    <cfRule type="expression" dxfId="2473" priority="4170">
      <formula>$I1524=0</formula>
    </cfRule>
  </conditionalFormatting>
  <conditionalFormatting sqref="N1524:P1524">
    <cfRule type="expression" dxfId="2472" priority="4164">
      <formula>$I1524=0</formula>
    </cfRule>
  </conditionalFormatting>
  <conditionalFormatting sqref="O1524:P1524">
    <cfRule type="cellIs" dxfId="2471" priority="4162" operator="lessThan">
      <formula>0</formula>
    </cfRule>
    <cfRule type="cellIs" dxfId="2470" priority="4163" operator="lessThan">
      <formula>0</formula>
    </cfRule>
  </conditionalFormatting>
  <conditionalFormatting sqref="R1524:T1524">
    <cfRule type="expression" dxfId="2469" priority="4161">
      <formula>$I1524=0</formula>
    </cfRule>
  </conditionalFormatting>
  <conditionalFormatting sqref="S1524:T1524">
    <cfRule type="cellIs" dxfId="2468" priority="4159" operator="lessThan">
      <formula>0</formula>
    </cfRule>
    <cfRule type="cellIs" dxfId="2467" priority="4160" operator="lessThan">
      <formula>0</formula>
    </cfRule>
  </conditionalFormatting>
  <conditionalFormatting sqref="C1526:E1526">
    <cfRule type="expression" dxfId="2466" priority="4155">
      <formula>$I1526=0</formula>
    </cfRule>
  </conditionalFormatting>
  <conditionalFormatting sqref="D1526:E1526">
    <cfRule type="cellIs" dxfId="2465" priority="4153" operator="lessThan">
      <formula>0</formula>
    </cfRule>
    <cfRule type="cellIs" dxfId="2464" priority="4154" operator="lessThan">
      <formula>0</formula>
    </cfRule>
  </conditionalFormatting>
  <conditionalFormatting sqref="G1526:H1526">
    <cfRule type="cellIs" dxfId="2463" priority="4150" operator="lessThan">
      <formula>0</formula>
    </cfRule>
    <cfRule type="cellIs" dxfId="2462" priority="4151" operator="lessThan">
      <formula>0</formula>
    </cfRule>
  </conditionalFormatting>
  <conditionalFormatting sqref="J1526">
    <cfRule type="expression" dxfId="2461" priority="4149">
      <formula>$I1526=0</formula>
    </cfRule>
  </conditionalFormatting>
  <conditionalFormatting sqref="N1526:P1526">
    <cfRule type="expression" dxfId="2460" priority="4143">
      <formula>$I1526=0</formula>
    </cfRule>
  </conditionalFormatting>
  <conditionalFormatting sqref="O1526:P1526">
    <cfRule type="cellIs" dxfId="2459" priority="4141" operator="lessThan">
      <formula>0</formula>
    </cfRule>
    <cfRule type="cellIs" dxfId="2458" priority="4142" operator="lessThan">
      <formula>0</formula>
    </cfRule>
  </conditionalFormatting>
  <conditionalFormatting sqref="R1526:T1526">
    <cfRule type="expression" dxfId="2457" priority="4140">
      <formula>$I1526=0</formula>
    </cfRule>
  </conditionalFormatting>
  <conditionalFormatting sqref="S1526:T1526">
    <cfRule type="cellIs" dxfId="2456" priority="4138" operator="lessThan">
      <formula>0</formula>
    </cfRule>
    <cfRule type="cellIs" dxfId="2455" priority="4139" operator="lessThan">
      <formula>0</formula>
    </cfRule>
  </conditionalFormatting>
  <conditionalFormatting sqref="C1528:E1528">
    <cfRule type="expression" dxfId="2454" priority="4134">
      <formula>$I1528=0</formula>
    </cfRule>
  </conditionalFormatting>
  <conditionalFormatting sqref="D1528:E1528">
    <cfRule type="cellIs" dxfId="2453" priority="4132" operator="lessThan">
      <formula>0</formula>
    </cfRule>
    <cfRule type="cellIs" dxfId="2452" priority="4133" operator="lessThan">
      <formula>0</formula>
    </cfRule>
  </conditionalFormatting>
  <conditionalFormatting sqref="G1528:H1528">
    <cfRule type="cellIs" dxfId="2451" priority="4129" operator="lessThan">
      <formula>0</formula>
    </cfRule>
    <cfRule type="cellIs" dxfId="2450" priority="4130" operator="lessThan">
      <formula>0</formula>
    </cfRule>
  </conditionalFormatting>
  <conditionalFormatting sqref="J1528">
    <cfRule type="expression" dxfId="2449" priority="4128">
      <formula>$I1528=0</formula>
    </cfRule>
  </conditionalFormatting>
  <conditionalFormatting sqref="N1528:P1528">
    <cfRule type="expression" dxfId="2448" priority="4122">
      <formula>$I1528=0</formula>
    </cfRule>
  </conditionalFormatting>
  <conditionalFormatting sqref="O1528:P1528">
    <cfRule type="cellIs" dxfId="2447" priority="4120" operator="lessThan">
      <formula>0</formula>
    </cfRule>
    <cfRule type="cellIs" dxfId="2446" priority="4121" operator="lessThan">
      <formula>0</formula>
    </cfRule>
  </conditionalFormatting>
  <conditionalFormatting sqref="R1528:T1528">
    <cfRule type="expression" dxfId="2445" priority="4119">
      <formula>$I1528=0</formula>
    </cfRule>
  </conditionalFormatting>
  <conditionalFormatting sqref="S1528:T1528">
    <cfRule type="cellIs" dxfId="2444" priority="4117" operator="lessThan">
      <formula>0</formula>
    </cfRule>
    <cfRule type="cellIs" dxfId="2443" priority="4118" operator="lessThan">
      <formula>0</formula>
    </cfRule>
  </conditionalFormatting>
  <conditionalFormatting sqref="C1530:E1530">
    <cfRule type="expression" dxfId="2442" priority="4113">
      <formula>$I1530=0</formula>
    </cfRule>
  </conditionalFormatting>
  <conditionalFormatting sqref="D1530:E1530">
    <cfRule type="cellIs" dxfId="2441" priority="4111" operator="lessThan">
      <formula>0</formula>
    </cfRule>
    <cfRule type="cellIs" dxfId="2440" priority="4112" operator="lessThan">
      <formula>0</formula>
    </cfRule>
  </conditionalFormatting>
  <conditionalFormatting sqref="G1530:H1530">
    <cfRule type="cellIs" dxfId="2439" priority="4108" operator="lessThan">
      <formula>0</formula>
    </cfRule>
    <cfRule type="cellIs" dxfId="2438" priority="4109" operator="lessThan">
      <formula>0</formula>
    </cfRule>
  </conditionalFormatting>
  <conditionalFormatting sqref="J1530">
    <cfRule type="expression" dxfId="2437" priority="4107">
      <formula>$I1530=0</formula>
    </cfRule>
  </conditionalFormatting>
  <conditionalFormatting sqref="N1530:P1530">
    <cfRule type="expression" dxfId="2436" priority="4101">
      <formula>$I1530=0</formula>
    </cfRule>
  </conditionalFormatting>
  <conditionalFormatting sqref="O1530:P1530">
    <cfRule type="cellIs" dxfId="2435" priority="4099" operator="lessThan">
      <formula>0</formula>
    </cfRule>
    <cfRule type="cellIs" dxfId="2434" priority="4100" operator="lessThan">
      <formula>0</formula>
    </cfRule>
  </conditionalFormatting>
  <conditionalFormatting sqref="R1530:T1530">
    <cfRule type="expression" dxfId="2433" priority="4098">
      <formula>$I1530=0</formula>
    </cfRule>
  </conditionalFormatting>
  <conditionalFormatting sqref="S1530:T1530">
    <cfRule type="cellIs" dxfId="2432" priority="4096" operator="lessThan">
      <formula>0</formula>
    </cfRule>
    <cfRule type="cellIs" dxfId="2431" priority="4097" operator="lessThan">
      <formula>0</formula>
    </cfRule>
  </conditionalFormatting>
  <conditionalFormatting sqref="C1532:E1532">
    <cfRule type="expression" dxfId="2430" priority="4092">
      <formula>$I1532=0</formula>
    </cfRule>
  </conditionalFormatting>
  <conditionalFormatting sqref="D1532:E1532">
    <cfRule type="cellIs" dxfId="2429" priority="4090" operator="lessThan">
      <formula>0</formula>
    </cfRule>
    <cfRule type="cellIs" dxfId="2428" priority="4091" operator="lessThan">
      <formula>0</formula>
    </cfRule>
  </conditionalFormatting>
  <conditionalFormatting sqref="G1532:H1532">
    <cfRule type="cellIs" dxfId="2427" priority="4087" operator="lessThan">
      <formula>0</formula>
    </cfRule>
    <cfRule type="cellIs" dxfId="2426" priority="4088" operator="lessThan">
      <formula>0</formula>
    </cfRule>
  </conditionalFormatting>
  <conditionalFormatting sqref="J1532">
    <cfRule type="expression" dxfId="2425" priority="4086">
      <formula>$I1532=0</formula>
    </cfRule>
  </conditionalFormatting>
  <conditionalFormatting sqref="N1532:P1532">
    <cfRule type="expression" dxfId="2424" priority="4080">
      <formula>$I1532=0</formula>
    </cfRule>
  </conditionalFormatting>
  <conditionalFormatting sqref="O1532:P1532">
    <cfRule type="cellIs" dxfId="2423" priority="4078" operator="lessThan">
      <formula>0</formula>
    </cfRule>
    <cfRule type="cellIs" dxfId="2422" priority="4079" operator="lessThan">
      <formula>0</formula>
    </cfRule>
  </conditionalFormatting>
  <conditionalFormatting sqref="R1532:T1532">
    <cfRule type="expression" dxfId="2421" priority="4077">
      <formula>$I1532=0</formula>
    </cfRule>
  </conditionalFormatting>
  <conditionalFormatting sqref="S1532:T1532">
    <cfRule type="cellIs" dxfId="2420" priority="4075" operator="lessThan">
      <formula>0</formula>
    </cfRule>
    <cfRule type="cellIs" dxfId="2419" priority="4076" operator="lessThan">
      <formula>0</formula>
    </cfRule>
  </conditionalFormatting>
  <conditionalFormatting sqref="C1534:E1534">
    <cfRule type="expression" dxfId="2418" priority="4071">
      <formula>$I1534=0</formula>
    </cfRule>
  </conditionalFormatting>
  <conditionalFormatting sqref="D1534:E1534">
    <cfRule type="cellIs" dxfId="2417" priority="4069" operator="lessThan">
      <formula>0</formula>
    </cfRule>
    <cfRule type="cellIs" dxfId="2416" priority="4070" operator="lessThan">
      <formula>0</formula>
    </cfRule>
  </conditionalFormatting>
  <conditionalFormatting sqref="G1534:H1534">
    <cfRule type="cellIs" dxfId="2415" priority="4066" operator="lessThan">
      <formula>0</formula>
    </cfRule>
    <cfRule type="cellIs" dxfId="2414" priority="4067" operator="lessThan">
      <formula>0</formula>
    </cfRule>
  </conditionalFormatting>
  <conditionalFormatting sqref="J1534">
    <cfRule type="expression" dxfId="2413" priority="4065">
      <formula>$I1534=0</formula>
    </cfRule>
  </conditionalFormatting>
  <conditionalFormatting sqref="N1534:P1534">
    <cfRule type="expression" dxfId="2412" priority="4059">
      <formula>$I1534=0</formula>
    </cfRule>
  </conditionalFormatting>
  <conditionalFormatting sqref="O1534:P1534">
    <cfRule type="cellIs" dxfId="2411" priority="4057" operator="lessThan">
      <formula>0</formula>
    </cfRule>
    <cfRule type="cellIs" dxfId="2410" priority="4058" operator="lessThan">
      <formula>0</formula>
    </cfRule>
  </conditionalFormatting>
  <conditionalFormatting sqref="R1534:T1534">
    <cfRule type="expression" dxfId="2409" priority="4056">
      <formula>$I1534=0</formula>
    </cfRule>
  </conditionalFormatting>
  <conditionalFormatting sqref="S1534:T1534">
    <cfRule type="cellIs" dxfId="2408" priority="4054" operator="lessThan">
      <formula>0</formula>
    </cfRule>
    <cfRule type="cellIs" dxfId="2407" priority="4055" operator="lessThan">
      <formula>0</formula>
    </cfRule>
  </conditionalFormatting>
  <conditionalFormatting sqref="C1536:E1536">
    <cfRule type="expression" dxfId="2406" priority="4050">
      <formula>$I1536=0</formula>
    </cfRule>
  </conditionalFormatting>
  <conditionalFormatting sqref="D1536:E1536">
    <cfRule type="cellIs" dxfId="2405" priority="4048" operator="lessThan">
      <formula>0</formula>
    </cfRule>
    <cfRule type="cellIs" dxfId="2404" priority="4049" operator="lessThan">
      <formula>0</formula>
    </cfRule>
  </conditionalFormatting>
  <conditionalFormatting sqref="G1536:H1536">
    <cfRule type="cellIs" dxfId="2403" priority="4045" operator="lessThan">
      <formula>0</formula>
    </cfRule>
    <cfRule type="cellIs" dxfId="2402" priority="4046" operator="lessThan">
      <formula>0</formula>
    </cfRule>
  </conditionalFormatting>
  <conditionalFormatting sqref="J1536">
    <cfRule type="expression" dxfId="2401" priority="4044">
      <formula>$I1536=0</formula>
    </cfRule>
  </conditionalFormatting>
  <conditionalFormatting sqref="N1536:P1536">
    <cfRule type="expression" dxfId="2400" priority="4038">
      <formula>$I1536=0</formula>
    </cfRule>
  </conditionalFormatting>
  <conditionalFormatting sqref="O1536:P1536">
    <cfRule type="cellIs" dxfId="2399" priority="4036" operator="lessThan">
      <formula>0</formula>
    </cfRule>
    <cfRule type="cellIs" dxfId="2398" priority="4037" operator="lessThan">
      <formula>0</formula>
    </cfRule>
  </conditionalFormatting>
  <conditionalFormatting sqref="R1536:T1536">
    <cfRule type="expression" dxfId="2397" priority="4035">
      <formula>$I1536=0</formula>
    </cfRule>
  </conditionalFormatting>
  <conditionalFormatting sqref="S1536:T1536">
    <cfRule type="cellIs" dxfId="2396" priority="4033" operator="lessThan">
      <formula>0</formula>
    </cfRule>
    <cfRule type="cellIs" dxfId="2395" priority="4034" operator="lessThan">
      <formula>0</formula>
    </cfRule>
  </conditionalFormatting>
  <conditionalFormatting sqref="C1538:E1538">
    <cfRule type="expression" dxfId="2394" priority="4029">
      <formula>$I1538=0</formula>
    </cfRule>
  </conditionalFormatting>
  <conditionalFormatting sqref="D1538:E1538">
    <cfRule type="cellIs" dxfId="2393" priority="4027" operator="lessThan">
      <formula>0</formula>
    </cfRule>
    <cfRule type="cellIs" dxfId="2392" priority="4028" operator="lessThan">
      <formula>0</formula>
    </cfRule>
  </conditionalFormatting>
  <conditionalFormatting sqref="G1538:H1538">
    <cfRule type="cellIs" dxfId="2391" priority="4024" operator="lessThan">
      <formula>0</formula>
    </cfRule>
    <cfRule type="cellIs" dxfId="2390" priority="4025" operator="lessThan">
      <formula>0</formula>
    </cfRule>
  </conditionalFormatting>
  <conditionalFormatting sqref="J1538">
    <cfRule type="expression" dxfId="2389" priority="4023">
      <formula>$I1538=0</formula>
    </cfRule>
  </conditionalFormatting>
  <conditionalFormatting sqref="N1538:P1538">
    <cfRule type="expression" dxfId="2388" priority="4017">
      <formula>$I1538=0</formula>
    </cfRule>
  </conditionalFormatting>
  <conditionalFormatting sqref="O1538:P1538">
    <cfRule type="cellIs" dxfId="2387" priority="4015" operator="lessThan">
      <formula>0</formula>
    </cfRule>
    <cfRule type="cellIs" dxfId="2386" priority="4016" operator="lessThan">
      <formula>0</formula>
    </cfRule>
  </conditionalFormatting>
  <conditionalFormatting sqref="R1538:T1538">
    <cfRule type="expression" dxfId="2385" priority="4014">
      <formula>$I1538=0</formula>
    </cfRule>
  </conditionalFormatting>
  <conditionalFormatting sqref="S1538:T1538">
    <cfRule type="cellIs" dxfId="2384" priority="4012" operator="lessThan">
      <formula>0</formula>
    </cfRule>
    <cfRule type="cellIs" dxfId="2383" priority="4013" operator="lessThan">
      <formula>0</formula>
    </cfRule>
  </conditionalFormatting>
  <conditionalFormatting sqref="C1540:E1540">
    <cfRule type="expression" dxfId="2382" priority="4008">
      <formula>$I1540=0</formula>
    </cfRule>
  </conditionalFormatting>
  <conditionalFormatting sqref="D1540:E1540">
    <cfRule type="cellIs" dxfId="2381" priority="4006" operator="lessThan">
      <formula>0</formula>
    </cfRule>
    <cfRule type="cellIs" dxfId="2380" priority="4007" operator="lessThan">
      <formula>0</formula>
    </cfRule>
  </conditionalFormatting>
  <conditionalFormatting sqref="G1540:H1540">
    <cfRule type="cellIs" dxfId="2379" priority="4003" operator="lessThan">
      <formula>0</formula>
    </cfRule>
    <cfRule type="cellIs" dxfId="2378" priority="4004" operator="lessThan">
      <formula>0</formula>
    </cfRule>
  </conditionalFormatting>
  <conditionalFormatting sqref="J1540">
    <cfRule type="expression" dxfId="2377" priority="4002">
      <formula>$I1540=0</formula>
    </cfRule>
  </conditionalFormatting>
  <conditionalFormatting sqref="N1540:P1540">
    <cfRule type="expression" dxfId="2376" priority="3996">
      <formula>$I1540=0</formula>
    </cfRule>
  </conditionalFormatting>
  <conditionalFormatting sqref="O1540:P1540">
    <cfRule type="cellIs" dxfId="2375" priority="3994" operator="lessThan">
      <formula>0</formula>
    </cfRule>
    <cfRule type="cellIs" dxfId="2374" priority="3995" operator="lessThan">
      <formula>0</formula>
    </cfRule>
  </conditionalFormatting>
  <conditionalFormatting sqref="R1540:T1540">
    <cfRule type="expression" dxfId="2373" priority="3993">
      <formula>$I1540=0</formula>
    </cfRule>
  </conditionalFormatting>
  <conditionalFormatting sqref="S1540:T1540">
    <cfRule type="cellIs" dxfId="2372" priority="3991" operator="lessThan">
      <formula>0</formula>
    </cfRule>
    <cfRule type="cellIs" dxfId="2371" priority="3992" operator="lessThan">
      <formula>0</formula>
    </cfRule>
  </conditionalFormatting>
  <conditionalFormatting sqref="C1542:E1542">
    <cfRule type="expression" dxfId="2370" priority="3987">
      <formula>$I1542=0</formula>
    </cfRule>
  </conditionalFormatting>
  <conditionalFormatting sqref="D1542:E1542">
    <cfRule type="cellIs" dxfId="2369" priority="3985" operator="lessThan">
      <formula>0</formula>
    </cfRule>
    <cfRule type="cellIs" dxfId="2368" priority="3986" operator="lessThan">
      <formula>0</formula>
    </cfRule>
  </conditionalFormatting>
  <conditionalFormatting sqref="G1542:H1542">
    <cfRule type="cellIs" dxfId="2367" priority="3982" operator="lessThan">
      <formula>0</formula>
    </cfRule>
    <cfRule type="cellIs" dxfId="2366" priority="3983" operator="lessThan">
      <formula>0</formula>
    </cfRule>
  </conditionalFormatting>
  <conditionalFormatting sqref="J1542">
    <cfRule type="expression" dxfId="2365" priority="3981">
      <formula>$I1542=0</formula>
    </cfRule>
  </conditionalFormatting>
  <conditionalFormatting sqref="N1542:P1542">
    <cfRule type="expression" dxfId="2364" priority="3975">
      <formula>$I1542=0</formula>
    </cfRule>
  </conditionalFormatting>
  <conditionalFormatting sqref="O1542:P1542">
    <cfRule type="cellIs" dxfId="2363" priority="3973" operator="lessThan">
      <formula>0</formula>
    </cfRule>
    <cfRule type="cellIs" dxfId="2362" priority="3974" operator="lessThan">
      <formula>0</formula>
    </cfRule>
  </conditionalFormatting>
  <conditionalFormatting sqref="R1542:T1542">
    <cfRule type="expression" dxfId="2361" priority="3972">
      <formula>$I1542=0</formula>
    </cfRule>
  </conditionalFormatting>
  <conditionalFormatting sqref="S1542:T1542">
    <cfRule type="cellIs" dxfId="2360" priority="3970" operator="lessThan">
      <formula>0</formula>
    </cfRule>
    <cfRule type="cellIs" dxfId="2359" priority="3971" operator="lessThan">
      <formula>0</formula>
    </cfRule>
  </conditionalFormatting>
  <conditionalFormatting sqref="C1544:E1544">
    <cfRule type="expression" dxfId="2358" priority="3966">
      <formula>$I1544=0</formula>
    </cfRule>
  </conditionalFormatting>
  <conditionalFormatting sqref="D1544:E1544">
    <cfRule type="cellIs" dxfId="2357" priority="3964" operator="lessThan">
      <formula>0</formula>
    </cfRule>
    <cfRule type="cellIs" dxfId="2356" priority="3965" operator="lessThan">
      <formula>0</formula>
    </cfRule>
  </conditionalFormatting>
  <conditionalFormatting sqref="G1544:H1544">
    <cfRule type="cellIs" dxfId="2355" priority="3961" operator="lessThan">
      <formula>0</formula>
    </cfRule>
    <cfRule type="cellIs" dxfId="2354" priority="3962" operator="lessThan">
      <formula>0</formula>
    </cfRule>
  </conditionalFormatting>
  <conditionalFormatting sqref="J1544">
    <cfRule type="expression" dxfId="2353" priority="3960">
      <formula>$I1544=0</formula>
    </cfRule>
  </conditionalFormatting>
  <conditionalFormatting sqref="N1544:P1544">
    <cfRule type="expression" dxfId="2352" priority="3954">
      <formula>$I1544=0</formula>
    </cfRule>
  </conditionalFormatting>
  <conditionalFormatting sqref="O1544:P1544">
    <cfRule type="cellIs" dxfId="2351" priority="3952" operator="lessThan">
      <formula>0</formula>
    </cfRule>
    <cfRule type="cellIs" dxfId="2350" priority="3953" operator="lessThan">
      <formula>0</formula>
    </cfRule>
  </conditionalFormatting>
  <conditionalFormatting sqref="R1544:T1544">
    <cfRule type="expression" dxfId="2349" priority="3951">
      <formula>$I1544=0</formula>
    </cfRule>
  </conditionalFormatting>
  <conditionalFormatting sqref="S1544:T1544">
    <cfRule type="cellIs" dxfId="2348" priority="3949" operator="lessThan">
      <formula>0</formula>
    </cfRule>
    <cfRule type="cellIs" dxfId="2347" priority="3950" operator="lessThan">
      <formula>0</formula>
    </cfRule>
  </conditionalFormatting>
  <conditionalFormatting sqref="C1546:E1546">
    <cfRule type="expression" dxfId="2346" priority="3945">
      <formula>$I1546=0</formula>
    </cfRule>
  </conditionalFormatting>
  <conditionalFormatting sqref="D1546:E1546">
    <cfRule type="cellIs" dxfId="2345" priority="3943" operator="lessThan">
      <formula>0</formula>
    </cfRule>
    <cfRule type="cellIs" dxfId="2344" priority="3944" operator="lessThan">
      <formula>0</formula>
    </cfRule>
  </conditionalFormatting>
  <conditionalFormatting sqref="G1546:H1546">
    <cfRule type="cellIs" dxfId="2343" priority="3940" operator="lessThan">
      <formula>0</formula>
    </cfRule>
    <cfRule type="cellIs" dxfId="2342" priority="3941" operator="lessThan">
      <formula>0</formula>
    </cfRule>
  </conditionalFormatting>
  <conditionalFormatting sqref="J1546">
    <cfRule type="expression" dxfId="2341" priority="3939">
      <formula>$I1546=0</formula>
    </cfRule>
  </conditionalFormatting>
  <conditionalFormatting sqref="N1546:P1546">
    <cfRule type="expression" dxfId="2340" priority="3933">
      <formula>$I1546=0</formula>
    </cfRule>
  </conditionalFormatting>
  <conditionalFormatting sqref="O1546:P1546">
    <cfRule type="cellIs" dxfId="2339" priority="3931" operator="lessThan">
      <formula>0</formula>
    </cfRule>
    <cfRule type="cellIs" dxfId="2338" priority="3932" operator="lessThan">
      <formula>0</formula>
    </cfRule>
  </conditionalFormatting>
  <conditionalFormatting sqref="R1546:T1546">
    <cfRule type="expression" dxfId="2337" priority="3930">
      <formula>$I1546=0</formula>
    </cfRule>
  </conditionalFormatting>
  <conditionalFormatting sqref="S1546:T1546">
    <cfRule type="cellIs" dxfId="2336" priority="3928" operator="lessThan">
      <formula>0</formula>
    </cfRule>
    <cfRule type="cellIs" dxfId="2335" priority="3929" operator="lessThan">
      <formula>0</formula>
    </cfRule>
  </conditionalFormatting>
  <conditionalFormatting sqref="C1548:E1548">
    <cfRule type="expression" dxfId="2334" priority="3924">
      <formula>$I1548=0</formula>
    </cfRule>
  </conditionalFormatting>
  <conditionalFormatting sqref="D1548:E1548">
    <cfRule type="cellIs" dxfId="2333" priority="3922" operator="lessThan">
      <formula>0</formula>
    </cfRule>
    <cfRule type="cellIs" dxfId="2332" priority="3923" operator="lessThan">
      <formula>0</formula>
    </cfRule>
  </conditionalFormatting>
  <conditionalFormatting sqref="G1548:H1548">
    <cfRule type="cellIs" dxfId="2331" priority="3919" operator="lessThan">
      <formula>0</formula>
    </cfRule>
    <cfRule type="cellIs" dxfId="2330" priority="3920" operator="lessThan">
      <formula>0</formula>
    </cfRule>
  </conditionalFormatting>
  <conditionalFormatting sqref="J1548">
    <cfRule type="expression" dxfId="2329" priority="3918">
      <formula>$I1548=0</formula>
    </cfRule>
  </conditionalFormatting>
  <conditionalFormatting sqref="N1548:P1548">
    <cfRule type="expression" dxfId="2328" priority="3912">
      <formula>$I1548=0</formula>
    </cfRule>
  </conditionalFormatting>
  <conditionalFormatting sqref="O1548:P1548">
    <cfRule type="cellIs" dxfId="2327" priority="3910" operator="lessThan">
      <formula>0</formula>
    </cfRule>
    <cfRule type="cellIs" dxfId="2326" priority="3911" operator="lessThan">
      <formula>0</formula>
    </cfRule>
  </conditionalFormatting>
  <conditionalFormatting sqref="R1548:T1548">
    <cfRule type="expression" dxfId="2325" priority="3909">
      <formula>$I1548=0</formula>
    </cfRule>
  </conditionalFormatting>
  <conditionalFormatting sqref="S1548:T1548">
    <cfRule type="cellIs" dxfId="2324" priority="3907" operator="lessThan">
      <formula>0</formula>
    </cfRule>
    <cfRule type="cellIs" dxfId="2323" priority="3908" operator="lessThan">
      <formula>0</formula>
    </cfRule>
  </conditionalFormatting>
  <conditionalFormatting sqref="C1550:E1550">
    <cfRule type="expression" dxfId="2322" priority="3903">
      <formula>$I1550=0</formula>
    </cfRule>
  </conditionalFormatting>
  <conditionalFormatting sqref="D1550:E1550">
    <cfRule type="cellIs" dxfId="2321" priority="3901" operator="lessThan">
      <formula>0</formula>
    </cfRule>
    <cfRule type="cellIs" dxfId="2320" priority="3902" operator="lessThan">
      <formula>0</formula>
    </cfRule>
  </conditionalFormatting>
  <conditionalFormatting sqref="G1550:H1550">
    <cfRule type="cellIs" dxfId="2319" priority="3898" operator="lessThan">
      <formula>0</formula>
    </cfRule>
    <cfRule type="cellIs" dxfId="2318" priority="3899" operator="lessThan">
      <formula>0</formula>
    </cfRule>
  </conditionalFormatting>
  <conditionalFormatting sqref="J1550">
    <cfRule type="expression" dxfId="2317" priority="3897">
      <formula>$I1550=0</formula>
    </cfRule>
  </conditionalFormatting>
  <conditionalFormatting sqref="N1550:P1550">
    <cfRule type="expression" dxfId="2316" priority="3891">
      <formula>$I1550=0</formula>
    </cfRule>
  </conditionalFormatting>
  <conditionalFormatting sqref="O1550:P1550">
    <cfRule type="cellIs" dxfId="2315" priority="3889" operator="lessThan">
      <formula>0</formula>
    </cfRule>
    <cfRule type="cellIs" dxfId="2314" priority="3890" operator="lessThan">
      <formula>0</formula>
    </cfRule>
  </conditionalFormatting>
  <conditionalFormatting sqref="R1550:T1550">
    <cfRule type="expression" dxfId="2313" priority="3888">
      <formula>$I1550=0</formula>
    </cfRule>
  </conditionalFormatting>
  <conditionalFormatting sqref="S1550:T1550">
    <cfRule type="cellIs" dxfId="2312" priority="3886" operator="lessThan">
      <formula>0</formula>
    </cfRule>
    <cfRule type="cellIs" dxfId="2311" priority="3887" operator="lessThan">
      <formula>0</formula>
    </cfRule>
  </conditionalFormatting>
  <conditionalFormatting sqref="C1552:E1552">
    <cfRule type="expression" dxfId="2310" priority="3882">
      <formula>$I1552=0</formula>
    </cfRule>
  </conditionalFormatting>
  <conditionalFormatting sqref="D1552:E1552">
    <cfRule type="cellIs" dxfId="2309" priority="3880" operator="lessThan">
      <formula>0</formula>
    </cfRule>
    <cfRule type="cellIs" dxfId="2308" priority="3881" operator="lessThan">
      <formula>0</formula>
    </cfRule>
  </conditionalFormatting>
  <conditionalFormatting sqref="G1552:H1552">
    <cfRule type="cellIs" dxfId="2307" priority="3877" operator="lessThan">
      <formula>0</formula>
    </cfRule>
    <cfRule type="cellIs" dxfId="2306" priority="3878" operator="lessThan">
      <formula>0</formula>
    </cfRule>
  </conditionalFormatting>
  <conditionalFormatting sqref="J1552">
    <cfRule type="expression" dxfId="2305" priority="3876">
      <formula>$I1552=0</formula>
    </cfRule>
  </conditionalFormatting>
  <conditionalFormatting sqref="N1552:P1552">
    <cfRule type="expression" dxfId="2304" priority="3870">
      <formula>$I1552=0</formula>
    </cfRule>
  </conditionalFormatting>
  <conditionalFormatting sqref="O1552:P1552">
    <cfRule type="cellIs" dxfId="2303" priority="3868" operator="lessThan">
      <formula>0</formula>
    </cfRule>
    <cfRule type="cellIs" dxfId="2302" priority="3869" operator="lessThan">
      <formula>0</formula>
    </cfRule>
  </conditionalFormatting>
  <conditionalFormatting sqref="R1552:T1552">
    <cfRule type="expression" dxfId="2301" priority="3867">
      <formula>$I1552=0</formula>
    </cfRule>
  </conditionalFormatting>
  <conditionalFormatting sqref="S1552:T1552">
    <cfRule type="cellIs" dxfId="2300" priority="3865" operator="lessThan">
      <formula>0</formula>
    </cfRule>
    <cfRule type="cellIs" dxfId="2299" priority="3866" operator="lessThan">
      <formula>0</formula>
    </cfRule>
  </conditionalFormatting>
  <conditionalFormatting sqref="C1554:E1554">
    <cfRule type="expression" dxfId="2298" priority="3861">
      <formula>$I1554=0</formula>
    </cfRule>
  </conditionalFormatting>
  <conditionalFormatting sqref="D1554:E1554">
    <cfRule type="cellIs" dxfId="2297" priority="3859" operator="lessThan">
      <formula>0</formula>
    </cfRule>
    <cfRule type="cellIs" dxfId="2296" priority="3860" operator="lessThan">
      <formula>0</formula>
    </cfRule>
  </conditionalFormatting>
  <conditionalFormatting sqref="G1554:H1554">
    <cfRule type="cellIs" dxfId="2295" priority="3856" operator="lessThan">
      <formula>0</formula>
    </cfRule>
    <cfRule type="cellIs" dxfId="2294" priority="3857" operator="lessThan">
      <formula>0</formula>
    </cfRule>
  </conditionalFormatting>
  <conditionalFormatting sqref="J1554">
    <cfRule type="expression" dxfId="2293" priority="3855">
      <formula>$I1554=0</formula>
    </cfRule>
  </conditionalFormatting>
  <conditionalFormatting sqref="N1554:P1554">
    <cfRule type="expression" dxfId="2292" priority="3849">
      <formula>$I1554=0</formula>
    </cfRule>
  </conditionalFormatting>
  <conditionalFormatting sqref="O1554:P1554">
    <cfRule type="cellIs" dxfId="2291" priority="3847" operator="lessThan">
      <formula>0</formula>
    </cfRule>
    <cfRule type="cellIs" dxfId="2290" priority="3848" operator="lessThan">
      <formula>0</formula>
    </cfRule>
  </conditionalFormatting>
  <conditionalFormatting sqref="R1554:T1554">
    <cfRule type="expression" dxfId="2289" priority="3846">
      <formula>$I1554=0</formula>
    </cfRule>
  </conditionalFormatting>
  <conditionalFormatting sqref="S1554:T1554">
    <cfRule type="cellIs" dxfId="2288" priority="3844" operator="lessThan">
      <formula>0</formula>
    </cfRule>
    <cfRule type="cellIs" dxfId="2287" priority="3845" operator="lessThan">
      <formula>0</formula>
    </cfRule>
  </conditionalFormatting>
  <conditionalFormatting sqref="C1556:E1556">
    <cfRule type="expression" dxfId="2286" priority="3840">
      <formula>$I1556=0</formula>
    </cfRule>
  </conditionalFormatting>
  <conditionalFormatting sqref="D1556:E1556">
    <cfRule type="cellIs" dxfId="2285" priority="3838" operator="lessThan">
      <formula>0</formula>
    </cfRule>
    <cfRule type="cellIs" dxfId="2284" priority="3839" operator="lessThan">
      <formula>0</formula>
    </cfRule>
  </conditionalFormatting>
  <conditionalFormatting sqref="G1556:H1556">
    <cfRule type="cellIs" dxfId="2283" priority="3835" operator="lessThan">
      <formula>0</formula>
    </cfRule>
    <cfRule type="cellIs" dxfId="2282" priority="3836" operator="lessThan">
      <formula>0</formula>
    </cfRule>
  </conditionalFormatting>
  <conditionalFormatting sqref="J1556">
    <cfRule type="expression" dxfId="2281" priority="3834">
      <formula>$I1556=0</formula>
    </cfRule>
  </conditionalFormatting>
  <conditionalFormatting sqref="N1556:P1556">
    <cfRule type="expression" dxfId="2280" priority="3828">
      <formula>$I1556=0</formula>
    </cfRule>
  </conditionalFormatting>
  <conditionalFormatting sqref="O1556:P1556">
    <cfRule type="cellIs" dxfId="2279" priority="3826" operator="lessThan">
      <formula>0</formula>
    </cfRule>
    <cfRule type="cellIs" dxfId="2278" priority="3827" operator="lessThan">
      <formula>0</formula>
    </cfRule>
  </conditionalFormatting>
  <conditionalFormatting sqref="R1556:T1556">
    <cfRule type="expression" dxfId="2277" priority="3825">
      <formula>$I1556=0</formula>
    </cfRule>
  </conditionalFormatting>
  <conditionalFormatting sqref="S1556:T1556">
    <cfRule type="cellIs" dxfId="2276" priority="3823" operator="lessThan">
      <formula>0</formula>
    </cfRule>
    <cfRule type="cellIs" dxfId="2275" priority="3824" operator="lessThan">
      <formula>0</formula>
    </cfRule>
  </conditionalFormatting>
  <conditionalFormatting sqref="C1558:E1558">
    <cfRule type="expression" dxfId="2274" priority="3819">
      <formula>$I1558=0</formula>
    </cfRule>
  </conditionalFormatting>
  <conditionalFormatting sqref="D1558:E1558">
    <cfRule type="cellIs" dxfId="2273" priority="3817" operator="lessThan">
      <formula>0</formula>
    </cfRule>
    <cfRule type="cellIs" dxfId="2272" priority="3818" operator="lessThan">
      <formula>0</formula>
    </cfRule>
  </conditionalFormatting>
  <conditionalFormatting sqref="G1558:H1558">
    <cfRule type="cellIs" dxfId="2271" priority="3814" operator="lessThan">
      <formula>0</formula>
    </cfRule>
    <cfRule type="cellIs" dxfId="2270" priority="3815" operator="lessThan">
      <formula>0</formula>
    </cfRule>
  </conditionalFormatting>
  <conditionalFormatting sqref="J1558">
    <cfRule type="expression" dxfId="2269" priority="3813">
      <formula>$I1558=0</formula>
    </cfRule>
  </conditionalFormatting>
  <conditionalFormatting sqref="N1558:P1558">
    <cfRule type="expression" dxfId="2268" priority="3807">
      <formula>$I1558=0</formula>
    </cfRule>
  </conditionalFormatting>
  <conditionalFormatting sqref="O1558:P1558">
    <cfRule type="cellIs" dxfId="2267" priority="3805" operator="lessThan">
      <formula>0</formula>
    </cfRule>
    <cfRule type="cellIs" dxfId="2266" priority="3806" operator="lessThan">
      <formula>0</formula>
    </cfRule>
  </conditionalFormatting>
  <conditionalFormatting sqref="R1558:T1558">
    <cfRule type="expression" dxfId="2265" priority="3804">
      <formula>$I1558=0</formula>
    </cfRule>
  </conditionalFormatting>
  <conditionalFormatting sqref="S1558:T1558">
    <cfRule type="cellIs" dxfId="2264" priority="3802" operator="lessThan">
      <formula>0</formula>
    </cfRule>
    <cfRule type="cellIs" dxfId="2263" priority="3803" operator="lessThan">
      <formula>0</formula>
    </cfRule>
  </conditionalFormatting>
  <conditionalFormatting sqref="C1560:E1560">
    <cfRule type="expression" dxfId="2262" priority="3798">
      <formula>$I1560=0</formula>
    </cfRule>
  </conditionalFormatting>
  <conditionalFormatting sqref="D1560:E1560">
    <cfRule type="cellIs" dxfId="2261" priority="3796" operator="lessThan">
      <formula>0</formula>
    </cfRule>
    <cfRule type="cellIs" dxfId="2260" priority="3797" operator="lessThan">
      <formula>0</formula>
    </cfRule>
  </conditionalFormatting>
  <conditionalFormatting sqref="G1560:H1560">
    <cfRule type="cellIs" dxfId="2259" priority="3793" operator="lessThan">
      <formula>0</formula>
    </cfRule>
    <cfRule type="cellIs" dxfId="2258" priority="3794" operator="lessThan">
      <formula>0</formula>
    </cfRule>
  </conditionalFormatting>
  <conditionalFormatting sqref="J1560">
    <cfRule type="expression" dxfId="2257" priority="3792">
      <formula>$I1560=0</formula>
    </cfRule>
  </conditionalFormatting>
  <conditionalFormatting sqref="N1560:P1560">
    <cfRule type="expression" dxfId="2256" priority="3786">
      <formula>$I1560=0</formula>
    </cfRule>
  </conditionalFormatting>
  <conditionalFormatting sqref="O1560:P1560">
    <cfRule type="cellIs" dxfId="2255" priority="3784" operator="lessThan">
      <formula>0</formula>
    </cfRule>
    <cfRule type="cellIs" dxfId="2254" priority="3785" operator="lessThan">
      <formula>0</formula>
    </cfRule>
  </conditionalFormatting>
  <conditionalFormatting sqref="R1560:T1560">
    <cfRule type="expression" dxfId="2253" priority="3783">
      <formula>$I1560=0</formula>
    </cfRule>
  </conditionalFormatting>
  <conditionalFormatting sqref="S1560:T1560">
    <cfRule type="cellIs" dxfId="2252" priority="3781" operator="lessThan">
      <formula>0</formula>
    </cfRule>
    <cfRule type="cellIs" dxfId="2251" priority="3782" operator="lessThan">
      <formula>0</formula>
    </cfRule>
  </conditionalFormatting>
  <conditionalFormatting sqref="C1562:E1562">
    <cfRule type="expression" dxfId="2250" priority="3777">
      <formula>$I1562=0</formula>
    </cfRule>
  </conditionalFormatting>
  <conditionalFormatting sqref="D1562:E1562">
    <cfRule type="cellIs" dxfId="2249" priority="3775" operator="lessThan">
      <formula>0</formula>
    </cfRule>
    <cfRule type="cellIs" dxfId="2248" priority="3776" operator="lessThan">
      <formula>0</formula>
    </cfRule>
  </conditionalFormatting>
  <conditionalFormatting sqref="G1562:H1562">
    <cfRule type="cellIs" dxfId="2247" priority="3772" operator="lessThan">
      <formula>0</formula>
    </cfRule>
    <cfRule type="cellIs" dxfId="2246" priority="3773" operator="lessThan">
      <formula>0</formula>
    </cfRule>
  </conditionalFormatting>
  <conditionalFormatting sqref="J1562">
    <cfRule type="expression" dxfId="2245" priority="3771">
      <formula>$I1562=0</formula>
    </cfRule>
  </conditionalFormatting>
  <conditionalFormatting sqref="N1562:P1562">
    <cfRule type="expression" dxfId="2244" priority="3765">
      <formula>$I1562=0</formula>
    </cfRule>
  </conditionalFormatting>
  <conditionalFormatting sqref="O1562:P1562">
    <cfRule type="cellIs" dxfId="2243" priority="3763" operator="lessThan">
      <formula>0</formula>
    </cfRule>
    <cfRule type="cellIs" dxfId="2242" priority="3764" operator="lessThan">
      <formula>0</formula>
    </cfRule>
  </conditionalFormatting>
  <conditionalFormatting sqref="R1562:T1562">
    <cfRule type="expression" dxfId="2241" priority="3762">
      <formula>$I1562=0</formula>
    </cfRule>
  </conditionalFormatting>
  <conditionalFormatting sqref="S1562:T1562">
    <cfRule type="cellIs" dxfId="2240" priority="3760" operator="lessThan">
      <formula>0</formula>
    </cfRule>
    <cfRule type="cellIs" dxfId="2239" priority="3761" operator="lessThan">
      <formula>0</formula>
    </cfRule>
  </conditionalFormatting>
  <conditionalFormatting sqref="C1564:E1564">
    <cfRule type="expression" dxfId="2238" priority="3756">
      <formula>$I1564=0</formula>
    </cfRule>
  </conditionalFormatting>
  <conditionalFormatting sqref="D1564:E1564">
    <cfRule type="cellIs" dxfId="2237" priority="3754" operator="lessThan">
      <formula>0</formula>
    </cfRule>
    <cfRule type="cellIs" dxfId="2236" priority="3755" operator="lessThan">
      <formula>0</formula>
    </cfRule>
  </conditionalFormatting>
  <conditionalFormatting sqref="G1564:H1564">
    <cfRule type="cellIs" dxfId="2235" priority="3751" operator="lessThan">
      <formula>0</formula>
    </cfRule>
    <cfRule type="cellIs" dxfId="2234" priority="3752" operator="lessThan">
      <formula>0</formula>
    </cfRule>
  </conditionalFormatting>
  <conditionalFormatting sqref="J1564">
    <cfRule type="expression" dxfId="2233" priority="3750">
      <formula>$I1564=0</formula>
    </cfRule>
  </conditionalFormatting>
  <conditionalFormatting sqref="N1564:P1564">
    <cfRule type="expression" dxfId="2232" priority="3744">
      <formula>$I1564=0</formula>
    </cfRule>
  </conditionalFormatting>
  <conditionalFormatting sqref="O1564:P1564">
    <cfRule type="cellIs" dxfId="2231" priority="3742" operator="lessThan">
      <formula>0</formula>
    </cfRule>
    <cfRule type="cellIs" dxfId="2230" priority="3743" operator="lessThan">
      <formula>0</formula>
    </cfRule>
  </conditionalFormatting>
  <conditionalFormatting sqref="R1564:T1564">
    <cfRule type="expression" dxfId="2229" priority="3741">
      <formula>$I1564=0</formula>
    </cfRule>
  </conditionalFormatting>
  <conditionalFormatting sqref="S1564:T1564">
    <cfRule type="cellIs" dxfId="2228" priority="3739" operator="lessThan">
      <formula>0</formula>
    </cfRule>
    <cfRule type="cellIs" dxfId="2227" priority="3740" operator="lessThan">
      <formula>0</formula>
    </cfRule>
  </conditionalFormatting>
  <conditionalFormatting sqref="C1566:E1566">
    <cfRule type="expression" dxfId="2226" priority="3735">
      <formula>$I1566=0</formula>
    </cfRule>
  </conditionalFormatting>
  <conditionalFormatting sqref="D1566:E1566">
    <cfRule type="cellIs" dxfId="2225" priority="3733" operator="lessThan">
      <formula>0</formula>
    </cfRule>
    <cfRule type="cellIs" dxfId="2224" priority="3734" operator="lessThan">
      <formula>0</formula>
    </cfRule>
  </conditionalFormatting>
  <conditionalFormatting sqref="G1566:H1566">
    <cfRule type="cellIs" dxfId="2223" priority="3730" operator="lessThan">
      <formula>0</formula>
    </cfRule>
    <cfRule type="cellIs" dxfId="2222" priority="3731" operator="lessThan">
      <formula>0</formula>
    </cfRule>
  </conditionalFormatting>
  <conditionalFormatting sqref="J1566">
    <cfRule type="expression" dxfId="2221" priority="3729">
      <formula>$I1566=0</formula>
    </cfRule>
  </conditionalFormatting>
  <conditionalFormatting sqref="N1566:P1566">
    <cfRule type="expression" dxfId="2220" priority="3723">
      <formula>$I1566=0</formula>
    </cfRule>
  </conditionalFormatting>
  <conditionalFormatting sqref="O1566:P1566">
    <cfRule type="cellIs" dxfId="2219" priority="3721" operator="lessThan">
      <formula>0</formula>
    </cfRule>
    <cfRule type="cellIs" dxfId="2218" priority="3722" operator="lessThan">
      <formula>0</formula>
    </cfRule>
  </conditionalFormatting>
  <conditionalFormatting sqref="R1566:T1566">
    <cfRule type="expression" dxfId="2217" priority="3720">
      <formula>$I1566=0</formula>
    </cfRule>
  </conditionalFormatting>
  <conditionalFormatting sqref="S1566:T1566">
    <cfRule type="cellIs" dxfId="2216" priority="3718" operator="lessThan">
      <formula>0</formula>
    </cfRule>
    <cfRule type="cellIs" dxfId="2215" priority="3719" operator="lessThan">
      <formula>0</formula>
    </cfRule>
  </conditionalFormatting>
  <conditionalFormatting sqref="C1568:E1568">
    <cfRule type="expression" dxfId="2214" priority="3714">
      <formula>$I1568=0</formula>
    </cfRule>
  </conditionalFormatting>
  <conditionalFormatting sqref="D1568:E1568">
    <cfRule type="cellIs" dxfId="2213" priority="3712" operator="lessThan">
      <formula>0</formula>
    </cfRule>
    <cfRule type="cellIs" dxfId="2212" priority="3713" operator="lessThan">
      <formula>0</formula>
    </cfRule>
  </conditionalFormatting>
  <conditionalFormatting sqref="G1568:H1568">
    <cfRule type="cellIs" dxfId="2211" priority="3709" operator="lessThan">
      <formula>0</formula>
    </cfRule>
    <cfRule type="cellIs" dxfId="2210" priority="3710" operator="lessThan">
      <formula>0</formula>
    </cfRule>
  </conditionalFormatting>
  <conditionalFormatting sqref="J1568">
    <cfRule type="expression" dxfId="2209" priority="3708">
      <formula>$I1568=0</formula>
    </cfRule>
  </conditionalFormatting>
  <conditionalFormatting sqref="N1568:P1568">
    <cfRule type="expression" dxfId="2208" priority="3702">
      <formula>$I1568=0</formula>
    </cfRule>
  </conditionalFormatting>
  <conditionalFormatting sqref="O1568:P1568">
    <cfRule type="cellIs" dxfId="2207" priority="3700" operator="lessThan">
      <formula>0</formula>
    </cfRule>
    <cfRule type="cellIs" dxfId="2206" priority="3701" operator="lessThan">
      <formula>0</formula>
    </cfRule>
  </conditionalFormatting>
  <conditionalFormatting sqref="R1568:T1568">
    <cfRule type="expression" dxfId="2205" priority="3699">
      <formula>$I1568=0</formula>
    </cfRule>
  </conditionalFormatting>
  <conditionalFormatting sqref="S1568:T1568">
    <cfRule type="cellIs" dxfId="2204" priority="3697" operator="lessThan">
      <formula>0</formula>
    </cfRule>
    <cfRule type="cellIs" dxfId="2203" priority="3698" operator="lessThan">
      <formula>0</formula>
    </cfRule>
  </conditionalFormatting>
  <conditionalFormatting sqref="C1570:E1570">
    <cfRule type="expression" dxfId="2202" priority="3693">
      <formula>$I1570=0</formula>
    </cfRule>
  </conditionalFormatting>
  <conditionalFormatting sqref="D1570:E1570">
    <cfRule type="cellIs" dxfId="2201" priority="3691" operator="lessThan">
      <formula>0</formula>
    </cfRule>
    <cfRule type="cellIs" dxfId="2200" priority="3692" operator="lessThan">
      <formula>0</formula>
    </cfRule>
  </conditionalFormatting>
  <conditionalFormatting sqref="G1570:H1570">
    <cfRule type="cellIs" dxfId="2199" priority="3688" operator="lessThan">
      <formula>0</formula>
    </cfRule>
    <cfRule type="cellIs" dxfId="2198" priority="3689" operator="lessThan">
      <formula>0</formula>
    </cfRule>
  </conditionalFormatting>
  <conditionalFormatting sqref="J1570">
    <cfRule type="expression" dxfId="2197" priority="3687">
      <formula>$I1570=0</formula>
    </cfRule>
  </conditionalFormatting>
  <conditionalFormatting sqref="N1570:P1570">
    <cfRule type="expression" dxfId="2196" priority="3681">
      <formula>$I1570=0</formula>
    </cfRule>
  </conditionalFormatting>
  <conditionalFormatting sqref="O1570:P1570">
    <cfRule type="cellIs" dxfId="2195" priority="3679" operator="lessThan">
      <formula>0</formula>
    </cfRule>
    <cfRule type="cellIs" dxfId="2194" priority="3680" operator="lessThan">
      <formula>0</formula>
    </cfRule>
  </conditionalFormatting>
  <conditionalFormatting sqref="R1570:T1570">
    <cfRule type="expression" dxfId="2193" priority="3678">
      <formula>$I1570=0</formula>
    </cfRule>
  </conditionalFormatting>
  <conditionalFormatting sqref="S1570:T1570">
    <cfRule type="cellIs" dxfId="2192" priority="3676" operator="lessThan">
      <formula>0</formula>
    </cfRule>
    <cfRule type="cellIs" dxfId="2191" priority="3677" operator="lessThan">
      <formula>0</formula>
    </cfRule>
  </conditionalFormatting>
  <conditionalFormatting sqref="C1572:E1572">
    <cfRule type="expression" dxfId="2190" priority="3672">
      <formula>$I1572=0</formula>
    </cfRule>
  </conditionalFormatting>
  <conditionalFormatting sqref="D1572:E1572">
    <cfRule type="cellIs" dxfId="2189" priority="3670" operator="lessThan">
      <formula>0</formula>
    </cfRule>
    <cfRule type="cellIs" dxfId="2188" priority="3671" operator="lessThan">
      <formula>0</formula>
    </cfRule>
  </conditionalFormatting>
  <conditionalFormatting sqref="G1572:H1572">
    <cfRule type="cellIs" dxfId="2187" priority="3667" operator="lessThan">
      <formula>0</formula>
    </cfRule>
    <cfRule type="cellIs" dxfId="2186" priority="3668" operator="lessThan">
      <formula>0</formula>
    </cfRule>
  </conditionalFormatting>
  <conditionalFormatting sqref="J1572">
    <cfRule type="expression" dxfId="2185" priority="3666">
      <formula>$I1572=0</formula>
    </cfRule>
  </conditionalFormatting>
  <conditionalFormatting sqref="N1572:P1572">
    <cfRule type="expression" dxfId="2184" priority="3660">
      <formula>$I1572=0</formula>
    </cfRule>
  </conditionalFormatting>
  <conditionalFormatting sqref="O1572:P1572">
    <cfRule type="cellIs" dxfId="2183" priority="3658" operator="lessThan">
      <formula>0</formula>
    </cfRule>
    <cfRule type="cellIs" dxfId="2182" priority="3659" operator="lessThan">
      <formula>0</formula>
    </cfRule>
  </conditionalFormatting>
  <conditionalFormatting sqref="R1572:T1572">
    <cfRule type="expression" dxfId="2181" priority="3657">
      <formula>$I1572=0</formula>
    </cfRule>
  </conditionalFormatting>
  <conditionalFormatting sqref="S1572:T1572">
    <cfRule type="cellIs" dxfId="2180" priority="3655" operator="lessThan">
      <formula>0</formula>
    </cfRule>
    <cfRule type="cellIs" dxfId="2179" priority="3656" operator="lessThan">
      <formula>0</formula>
    </cfRule>
  </conditionalFormatting>
  <conditionalFormatting sqref="C1574:E1574">
    <cfRule type="expression" dxfId="2178" priority="3651">
      <formula>$I1574=0</formula>
    </cfRule>
  </conditionalFormatting>
  <conditionalFormatting sqref="D1574:E1574">
    <cfRule type="cellIs" dxfId="2177" priority="3649" operator="lessThan">
      <formula>0</formula>
    </cfRule>
    <cfRule type="cellIs" dxfId="2176" priority="3650" operator="lessThan">
      <formula>0</formula>
    </cfRule>
  </conditionalFormatting>
  <conditionalFormatting sqref="G1574:H1574">
    <cfRule type="cellIs" dxfId="2175" priority="3646" operator="lessThan">
      <formula>0</formula>
    </cfRule>
    <cfRule type="cellIs" dxfId="2174" priority="3647" operator="lessThan">
      <formula>0</formula>
    </cfRule>
  </conditionalFormatting>
  <conditionalFormatting sqref="J1574">
    <cfRule type="expression" dxfId="2173" priority="3645">
      <formula>$I1574=0</formula>
    </cfRule>
  </conditionalFormatting>
  <conditionalFormatting sqref="N1574:P1574">
    <cfRule type="expression" dxfId="2172" priority="3639">
      <formula>$I1574=0</formula>
    </cfRule>
  </conditionalFormatting>
  <conditionalFormatting sqref="O1574:P1574">
    <cfRule type="cellIs" dxfId="2171" priority="3637" operator="lessThan">
      <formula>0</formula>
    </cfRule>
    <cfRule type="cellIs" dxfId="2170" priority="3638" operator="lessThan">
      <formula>0</formula>
    </cfRule>
  </conditionalFormatting>
  <conditionalFormatting sqref="R1574:T1574">
    <cfRule type="expression" dxfId="2169" priority="3636">
      <formula>$I1574=0</formula>
    </cfRule>
  </conditionalFormatting>
  <conditionalFormatting sqref="S1574:T1574">
    <cfRule type="cellIs" dxfId="2168" priority="3634" operator="lessThan">
      <formula>0</formula>
    </cfRule>
    <cfRule type="cellIs" dxfId="2167" priority="3635" operator="lessThan">
      <formula>0</formula>
    </cfRule>
  </conditionalFormatting>
  <conditionalFormatting sqref="C1576:E1576">
    <cfRule type="expression" dxfId="2166" priority="3630">
      <formula>$I1576=0</formula>
    </cfRule>
  </conditionalFormatting>
  <conditionalFormatting sqref="D1576:E1576">
    <cfRule type="cellIs" dxfId="2165" priority="3628" operator="lessThan">
      <formula>0</formula>
    </cfRule>
    <cfRule type="cellIs" dxfId="2164" priority="3629" operator="lessThan">
      <formula>0</formula>
    </cfRule>
  </conditionalFormatting>
  <conditionalFormatting sqref="G1576:H1576">
    <cfRule type="cellIs" dxfId="2163" priority="3625" operator="lessThan">
      <formula>0</formula>
    </cfRule>
    <cfRule type="cellIs" dxfId="2162" priority="3626" operator="lessThan">
      <formula>0</formula>
    </cfRule>
  </conditionalFormatting>
  <conditionalFormatting sqref="J1576">
    <cfRule type="expression" dxfId="2161" priority="3624">
      <formula>$I1576=0</formula>
    </cfRule>
  </conditionalFormatting>
  <conditionalFormatting sqref="N1576:P1576">
    <cfRule type="expression" dxfId="2160" priority="3618">
      <formula>$I1576=0</formula>
    </cfRule>
  </conditionalFormatting>
  <conditionalFormatting sqref="O1576:P1576">
    <cfRule type="cellIs" dxfId="2159" priority="3616" operator="lessThan">
      <formula>0</formula>
    </cfRule>
    <cfRule type="cellIs" dxfId="2158" priority="3617" operator="lessThan">
      <formula>0</formula>
    </cfRule>
  </conditionalFormatting>
  <conditionalFormatting sqref="R1576:T1576">
    <cfRule type="expression" dxfId="2157" priority="3615">
      <formula>$I1576=0</formula>
    </cfRule>
  </conditionalFormatting>
  <conditionalFormatting sqref="S1576:T1576">
    <cfRule type="cellIs" dxfId="2156" priority="3613" operator="lessThan">
      <formula>0</formula>
    </cfRule>
    <cfRule type="cellIs" dxfId="2155" priority="3614" operator="lessThan">
      <formula>0</formula>
    </cfRule>
  </conditionalFormatting>
  <conditionalFormatting sqref="C1578:E1578">
    <cfRule type="expression" dxfId="2154" priority="3609">
      <formula>$I1578=0</formula>
    </cfRule>
  </conditionalFormatting>
  <conditionalFormatting sqref="D1578:E1578">
    <cfRule type="cellIs" dxfId="2153" priority="3607" operator="lessThan">
      <formula>0</formula>
    </cfRule>
    <cfRule type="cellIs" dxfId="2152" priority="3608" operator="lessThan">
      <formula>0</formula>
    </cfRule>
  </conditionalFormatting>
  <conditionalFormatting sqref="G1578:H1578">
    <cfRule type="cellIs" dxfId="2151" priority="3604" operator="lessThan">
      <formula>0</formula>
    </cfRule>
    <cfRule type="cellIs" dxfId="2150" priority="3605" operator="lessThan">
      <formula>0</formula>
    </cfRule>
  </conditionalFormatting>
  <conditionalFormatting sqref="J1578">
    <cfRule type="expression" dxfId="2149" priority="3603">
      <formula>$I1578=0</formula>
    </cfRule>
  </conditionalFormatting>
  <conditionalFormatting sqref="N1578:P1578">
    <cfRule type="expression" dxfId="2148" priority="3597">
      <formula>$I1578=0</formula>
    </cfRule>
  </conditionalFormatting>
  <conditionalFormatting sqref="O1578:P1578">
    <cfRule type="cellIs" dxfId="2147" priority="3595" operator="lessThan">
      <formula>0</formula>
    </cfRule>
    <cfRule type="cellIs" dxfId="2146" priority="3596" operator="lessThan">
      <formula>0</formula>
    </cfRule>
  </conditionalFormatting>
  <conditionalFormatting sqref="R1578:T1578">
    <cfRule type="expression" dxfId="2145" priority="3594">
      <formula>$I1578=0</formula>
    </cfRule>
  </conditionalFormatting>
  <conditionalFormatting sqref="S1578:T1578">
    <cfRule type="cellIs" dxfId="2144" priority="3592" operator="lessThan">
      <formula>0</formula>
    </cfRule>
    <cfRule type="cellIs" dxfId="2143" priority="3593" operator="lessThan">
      <formula>0</formula>
    </cfRule>
  </conditionalFormatting>
  <conditionalFormatting sqref="C1580:E1580">
    <cfRule type="expression" dxfId="2142" priority="3588">
      <formula>$I1580=0</formula>
    </cfRule>
  </conditionalFormatting>
  <conditionalFormatting sqref="D1580:E1580">
    <cfRule type="cellIs" dxfId="2141" priority="3586" operator="lessThan">
      <formula>0</formula>
    </cfRule>
    <cfRule type="cellIs" dxfId="2140" priority="3587" operator="lessThan">
      <formula>0</formula>
    </cfRule>
  </conditionalFormatting>
  <conditionalFormatting sqref="G1580:H1580">
    <cfRule type="cellIs" dxfId="2139" priority="3583" operator="lessThan">
      <formula>0</formula>
    </cfRule>
    <cfRule type="cellIs" dxfId="2138" priority="3584" operator="lessThan">
      <formula>0</formula>
    </cfRule>
  </conditionalFormatting>
  <conditionalFormatting sqref="J1580">
    <cfRule type="expression" dxfId="2137" priority="3582">
      <formula>$I1580=0</formula>
    </cfRule>
  </conditionalFormatting>
  <conditionalFormatting sqref="N1580:P1580">
    <cfRule type="expression" dxfId="2136" priority="3576">
      <formula>$I1580=0</formula>
    </cfRule>
  </conditionalFormatting>
  <conditionalFormatting sqref="O1580:P1580">
    <cfRule type="cellIs" dxfId="2135" priority="3574" operator="lessThan">
      <formula>0</formula>
    </cfRule>
    <cfRule type="cellIs" dxfId="2134" priority="3575" operator="lessThan">
      <formula>0</formula>
    </cfRule>
  </conditionalFormatting>
  <conditionalFormatting sqref="R1580:T1580">
    <cfRule type="expression" dxfId="2133" priority="3573">
      <formula>$I1580=0</formula>
    </cfRule>
  </conditionalFormatting>
  <conditionalFormatting sqref="S1580:T1580">
    <cfRule type="cellIs" dxfId="2132" priority="3571" operator="lessThan">
      <formula>0</formula>
    </cfRule>
    <cfRule type="cellIs" dxfId="2131" priority="3572" operator="lessThan">
      <formula>0</formula>
    </cfRule>
  </conditionalFormatting>
  <conditionalFormatting sqref="C1582:E1582">
    <cfRule type="expression" dxfId="2130" priority="3567">
      <formula>$I1582=0</formula>
    </cfRule>
  </conditionalFormatting>
  <conditionalFormatting sqref="D1582:E1582">
    <cfRule type="cellIs" dxfId="2129" priority="3565" operator="lessThan">
      <formula>0</formula>
    </cfRule>
    <cfRule type="cellIs" dxfId="2128" priority="3566" operator="lessThan">
      <formula>0</formula>
    </cfRule>
  </conditionalFormatting>
  <conditionalFormatting sqref="G1582:H1582">
    <cfRule type="cellIs" dxfId="2127" priority="3562" operator="lessThan">
      <formula>0</formula>
    </cfRule>
    <cfRule type="cellIs" dxfId="2126" priority="3563" operator="lessThan">
      <formula>0</formula>
    </cfRule>
  </conditionalFormatting>
  <conditionalFormatting sqref="J1582">
    <cfRule type="expression" dxfId="2125" priority="3561">
      <formula>$I1582=0</formula>
    </cfRule>
  </conditionalFormatting>
  <conditionalFormatting sqref="N1582:P1582">
    <cfRule type="expression" dxfId="2124" priority="3555">
      <formula>$I1582=0</formula>
    </cfRule>
  </conditionalFormatting>
  <conditionalFormatting sqref="O1582:P1582">
    <cfRule type="cellIs" dxfId="2123" priority="3553" operator="lessThan">
      <formula>0</formula>
    </cfRule>
    <cfRule type="cellIs" dxfId="2122" priority="3554" operator="lessThan">
      <formula>0</formula>
    </cfRule>
  </conditionalFormatting>
  <conditionalFormatting sqref="R1582:T1582">
    <cfRule type="expression" dxfId="2121" priority="3552">
      <formula>$I1582=0</formula>
    </cfRule>
  </conditionalFormatting>
  <conditionalFormatting sqref="S1582:T1582">
    <cfRule type="cellIs" dxfId="2120" priority="3550" operator="lessThan">
      <formula>0</formula>
    </cfRule>
    <cfRule type="cellIs" dxfId="2119" priority="3551" operator="lessThan">
      <formula>0</formula>
    </cfRule>
  </conditionalFormatting>
  <conditionalFormatting sqref="C1584:E1584">
    <cfRule type="expression" dxfId="2118" priority="3546">
      <formula>$I1584=0</formula>
    </cfRule>
  </conditionalFormatting>
  <conditionalFormatting sqref="D1584:E1584">
    <cfRule type="cellIs" dxfId="2117" priority="3544" operator="lessThan">
      <formula>0</formula>
    </cfRule>
    <cfRule type="cellIs" dxfId="2116" priority="3545" operator="lessThan">
      <formula>0</formula>
    </cfRule>
  </conditionalFormatting>
  <conditionalFormatting sqref="G1584:H1584">
    <cfRule type="cellIs" dxfId="2115" priority="3541" operator="lessThan">
      <formula>0</formula>
    </cfRule>
    <cfRule type="cellIs" dxfId="2114" priority="3542" operator="lessThan">
      <formula>0</formula>
    </cfRule>
  </conditionalFormatting>
  <conditionalFormatting sqref="J1584">
    <cfRule type="expression" dxfId="2113" priority="3540">
      <formula>$I1584=0</formula>
    </cfRule>
  </conditionalFormatting>
  <conditionalFormatting sqref="N1584:P1584">
    <cfRule type="expression" dxfId="2112" priority="3534">
      <formula>$I1584=0</formula>
    </cfRule>
  </conditionalFormatting>
  <conditionalFormatting sqref="O1584:P1584">
    <cfRule type="cellIs" dxfId="2111" priority="3532" operator="lessThan">
      <formula>0</formula>
    </cfRule>
    <cfRule type="cellIs" dxfId="2110" priority="3533" operator="lessThan">
      <formula>0</formula>
    </cfRule>
  </conditionalFormatting>
  <conditionalFormatting sqref="R1584:T1584">
    <cfRule type="expression" dxfId="2109" priority="3531">
      <formula>$I1584=0</formula>
    </cfRule>
  </conditionalFormatting>
  <conditionalFormatting sqref="S1584:T1584">
    <cfRule type="cellIs" dxfId="2108" priority="3529" operator="lessThan">
      <formula>0</formula>
    </cfRule>
    <cfRule type="cellIs" dxfId="2107" priority="3530" operator="lessThan">
      <formula>0</formula>
    </cfRule>
  </conditionalFormatting>
  <conditionalFormatting sqref="C1586:E1586">
    <cfRule type="expression" dxfId="2106" priority="3525">
      <formula>$I1586=0</formula>
    </cfRule>
  </conditionalFormatting>
  <conditionalFormatting sqref="D1586:E1586">
    <cfRule type="cellIs" dxfId="2105" priority="3523" operator="lessThan">
      <formula>0</formula>
    </cfRule>
    <cfRule type="cellIs" dxfId="2104" priority="3524" operator="lessThan">
      <formula>0</formula>
    </cfRule>
  </conditionalFormatting>
  <conditionalFormatting sqref="G1586:H1586">
    <cfRule type="cellIs" dxfId="2103" priority="3520" operator="lessThan">
      <formula>0</formula>
    </cfRule>
    <cfRule type="cellIs" dxfId="2102" priority="3521" operator="lessThan">
      <formula>0</formula>
    </cfRule>
  </conditionalFormatting>
  <conditionalFormatting sqref="J1586">
    <cfRule type="expression" dxfId="2101" priority="3519">
      <formula>$I1586=0</formula>
    </cfRule>
  </conditionalFormatting>
  <conditionalFormatting sqref="N1586:P1586">
    <cfRule type="expression" dxfId="2100" priority="3513">
      <formula>$I1586=0</formula>
    </cfRule>
  </conditionalFormatting>
  <conditionalFormatting sqref="O1586:P1586">
    <cfRule type="cellIs" dxfId="2099" priority="3511" operator="lessThan">
      <formula>0</formula>
    </cfRule>
    <cfRule type="cellIs" dxfId="2098" priority="3512" operator="lessThan">
      <formula>0</formula>
    </cfRule>
  </conditionalFormatting>
  <conditionalFormatting sqref="R1586:T1586">
    <cfRule type="expression" dxfId="2097" priority="3510">
      <formula>$I1586=0</formula>
    </cfRule>
  </conditionalFormatting>
  <conditionalFormatting sqref="S1586:T1586">
    <cfRule type="cellIs" dxfId="2096" priority="3508" operator="lessThan">
      <formula>0</formula>
    </cfRule>
    <cfRule type="cellIs" dxfId="2095" priority="3509" operator="lessThan">
      <formula>0</formula>
    </cfRule>
  </conditionalFormatting>
  <conditionalFormatting sqref="C1588:E1588">
    <cfRule type="expression" dxfId="2094" priority="3504">
      <formula>$I1588=0</formula>
    </cfRule>
  </conditionalFormatting>
  <conditionalFormatting sqref="D1588:E1588">
    <cfRule type="cellIs" dxfId="2093" priority="3502" operator="lessThan">
      <formula>0</formula>
    </cfRule>
    <cfRule type="cellIs" dxfId="2092" priority="3503" operator="lessThan">
      <formula>0</formula>
    </cfRule>
  </conditionalFormatting>
  <conditionalFormatting sqref="G1588:H1588">
    <cfRule type="cellIs" dxfId="2091" priority="3499" operator="lessThan">
      <formula>0</formula>
    </cfRule>
    <cfRule type="cellIs" dxfId="2090" priority="3500" operator="lessThan">
      <formula>0</formula>
    </cfRule>
  </conditionalFormatting>
  <conditionalFormatting sqref="J1588">
    <cfRule type="expression" dxfId="2089" priority="3498">
      <formula>$I1588=0</formula>
    </cfRule>
  </conditionalFormatting>
  <conditionalFormatting sqref="N1588:P1588">
    <cfRule type="expression" dxfId="2088" priority="3492">
      <formula>$I1588=0</formula>
    </cfRule>
  </conditionalFormatting>
  <conditionalFormatting sqref="O1588:P1588">
    <cfRule type="cellIs" dxfId="2087" priority="3490" operator="lessThan">
      <formula>0</formula>
    </cfRule>
    <cfRule type="cellIs" dxfId="2086" priority="3491" operator="lessThan">
      <formula>0</formula>
    </cfRule>
  </conditionalFormatting>
  <conditionalFormatting sqref="R1588:T1588">
    <cfRule type="expression" dxfId="2085" priority="3489">
      <formula>$I1588=0</formula>
    </cfRule>
  </conditionalFormatting>
  <conditionalFormatting sqref="S1588:T1588">
    <cfRule type="cellIs" dxfId="2084" priority="3487" operator="lessThan">
      <formula>0</formula>
    </cfRule>
    <cfRule type="cellIs" dxfId="2083" priority="3488" operator="lessThan">
      <formula>0</formula>
    </cfRule>
  </conditionalFormatting>
  <conditionalFormatting sqref="C1590:E1590">
    <cfRule type="expression" dxfId="2082" priority="3483">
      <formula>$I1590=0</formula>
    </cfRule>
  </conditionalFormatting>
  <conditionalFormatting sqref="D1590:E1590">
    <cfRule type="cellIs" dxfId="2081" priority="3481" operator="lessThan">
      <formula>0</formula>
    </cfRule>
    <cfRule type="cellIs" dxfId="2080" priority="3482" operator="lessThan">
      <formula>0</formula>
    </cfRule>
  </conditionalFormatting>
  <conditionalFormatting sqref="G1590:H1590">
    <cfRule type="cellIs" dxfId="2079" priority="3478" operator="lessThan">
      <formula>0</formula>
    </cfRule>
    <cfRule type="cellIs" dxfId="2078" priority="3479" operator="lessThan">
      <formula>0</formula>
    </cfRule>
  </conditionalFormatting>
  <conditionalFormatting sqref="J1590">
    <cfRule type="expression" dxfId="2077" priority="3477">
      <formula>$I1590=0</formula>
    </cfRule>
  </conditionalFormatting>
  <conditionalFormatting sqref="N1590:P1590">
    <cfRule type="expression" dxfId="2076" priority="3471">
      <formula>$I1590=0</formula>
    </cfRule>
  </conditionalFormatting>
  <conditionalFormatting sqref="O1590:P1590">
    <cfRule type="cellIs" dxfId="2075" priority="3469" operator="lessThan">
      <formula>0</formula>
    </cfRule>
    <cfRule type="cellIs" dxfId="2074" priority="3470" operator="lessThan">
      <formula>0</formula>
    </cfRule>
  </conditionalFormatting>
  <conditionalFormatting sqref="R1590:T1590">
    <cfRule type="expression" dxfId="2073" priority="3468">
      <formula>$I1590=0</formula>
    </cfRule>
  </conditionalFormatting>
  <conditionalFormatting sqref="S1590:T1590">
    <cfRule type="cellIs" dxfId="2072" priority="3466" operator="lessThan">
      <formula>0</formula>
    </cfRule>
    <cfRule type="cellIs" dxfId="2071" priority="3467" operator="lessThan">
      <formula>0</formula>
    </cfRule>
  </conditionalFormatting>
  <conditionalFormatting sqref="C1592:E1592">
    <cfRule type="expression" dxfId="2070" priority="3462">
      <formula>$I1592=0</formula>
    </cfRule>
  </conditionalFormatting>
  <conditionalFormatting sqref="D1592:E1592">
    <cfRule type="cellIs" dxfId="2069" priority="3460" operator="lessThan">
      <formula>0</formula>
    </cfRule>
    <cfRule type="cellIs" dxfId="2068" priority="3461" operator="lessThan">
      <formula>0</formula>
    </cfRule>
  </conditionalFormatting>
  <conditionalFormatting sqref="G1592:H1592">
    <cfRule type="cellIs" dxfId="2067" priority="3457" operator="lessThan">
      <formula>0</formula>
    </cfRule>
    <cfRule type="cellIs" dxfId="2066" priority="3458" operator="lessThan">
      <formula>0</formula>
    </cfRule>
  </conditionalFormatting>
  <conditionalFormatting sqref="J1592">
    <cfRule type="expression" dxfId="2065" priority="3456">
      <formula>$I1592=0</formula>
    </cfRule>
  </conditionalFormatting>
  <conditionalFormatting sqref="N1592:P1592">
    <cfRule type="expression" dxfId="2064" priority="3450">
      <formula>$I1592=0</formula>
    </cfRule>
  </conditionalFormatting>
  <conditionalFormatting sqref="O1592:P1592">
    <cfRule type="cellIs" dxfId="2063" priority="3448" operator="lessThan">
      <formula>0</formula>
    </cfRule>
    <cfRule type="cellIs" dxfId="2062" priority="3449" operator="lessThan">
      <formula>0</formula>
    </cfRule>
  </conditionalFormatting>
  <conditionalFormatting sqref="R1592:T1592">
    <cfRule type="expression" dxfId="2061" priority="3447">
      <formula>$I1592=0</formula>
    </cfRule>
  </conditionalFormatting>
  <conditionalFormatting sqref="S1592:T1592">
    <cfRule type="cellIs" dxfId="2060" priority="3445" operator="lessThan">
      <formula>0</formula>
    </cfRule>
    <cfRule type="cellIs" dxfId="2059" priority="3446" operator="lessThan">
      <formula>0</formula>
    </cfRule>
  </conditionalFormatting>
  <conditionalFormatting sqref="C1594:E1594">
    <cfRule type="expression" dxfId="2058" priority="3441">
      <formula>$I1594=0</formula>
    </cfRule>
  </conditionalFormatting>
  <conditionalFormatting sqref="D1594:E1594">
    <cfRule type="cellIs" dxfId="2057" priority="3439" operator="lessThan">
      <formula>0</formula>
    </cfRule>
    <cfRule type="cellIs" dxfId="2056" priority="3440" operator="lessThan">
      <formula>0</formula>
    </cfRule>
  </conditionalFormatting>
  <conditionalFormatting sqref="G1594:H1594">
    <cfRule type="cellIs" dxfId="2055" priority="3436" operator="lessThan">
      <formula>0</formula>
    </cfRule>
    <cfRule type="cellIs" dxfId="2054" priority="3437" operator="lessThan">
      <formula>0</formula>
    </cfRule>
  </conditionalFormatting>
  <conditionalFormatting sqref="J1594">
    <cfRule type="expression" dxfId="2053" priority="3435">
      <formula>$I1594=0</formula>
    </cfRule>
  </conditionalFormatting>
  <conditionalFormatting sqref="N1594:P1594">
    <cfRule type="expression" dxfId="2052" priority="3429">
      <formula>$I1594=0</formula>
    </cfRule>
  </conditionalFormatting>
  <conditionalFormatting sqref="O1594:P1594">
    <cfRule type="cellIs" dxfId="2051" priority="3427" operator="lessThan">
      <formula>0</formula>
    </cfRule>
    <cfRule type="cellIs" dxfId="2050" priority="3428" operator="lessThan">
      <formula>0</formula>
    </cfRule>
  </conditionalFormatting>
  <conditionalFormatting sqref="R1594:T1594">
    <cfRule type="expression" dxfId="2049" priority="3426">
      <formula>$I1594=0</formula>
    </cfRule>
  </conditionalFormatting>
  <conditionalFormatting sqref="S1594:T1594">
    <cfRule type="cellIs" dxfId="2048" priority="3424" operator="lessThan">
      <formula>0</formula>
    </cfRule>
    <cfRule type="cellIs" dxfId="2047" priority="3425" operator="lessThan">
      <formula>0</formula>
    </cfRule>
  </conditionalFormatting>
  <conditionalFormatting sqref="C1596:E1596">
    <cfRule type="expression" dxfId="2046" priority="3420">
      <formula>$I1596=0</formula>
    </cfRule>
  </conditionalFormatting>
  <conditionalFormatting sqref="D1596:E1596">
    <cfRule type="cellIs" dxfId="2045" priority="3418" operator="lessThan">
      <formula>0</formula>
    </cfRule>
    <cfRule type="cellIs" dxfId="2044" priority="3419" operator="lessThan">
      <formula>0</formula>
    </cfRule>
  </conditionalFormatting>
  <conditionalFormatting sqref="G1596:H1596">
    <cfRule type="cellIs" dxfId="2043" priority="3415" operator="lessThan">
      <formula>0</formula>
    </cfRule>
    <cfRule type="cellIs" dxfId="2042" priority="3416" operator="lessThan">
      <formula>0</formula>
    </cfRule>
  </conditionalFormatting>
  <conditionalFormatting sqref="J1596">
    <cfRule type="expression" dxfId="2041" priority="3414">
      <formula>$I1596=0</formula>
    </cfRule>
  </conditionalFormatting>
  <conditionalFormatting sqref="N1596:P1596">
    <cfRule type="expression" dxfId="2040" priority="3408">
      <formula>$I1596=0</formula>
    </cfRule>
  </conditionalFormatting>
  <conditionalFormatting sqref="O1596:P1596">
    <cfRule type="cellIs" dxfId="2039" priority="3406" operator="lessThan">
      <formula>0</formula>
    </cfRule>
    <cfRule type="cellIs" dxfId="2038" priority="3407" operator="lessThan">
      <formula>0</formula>
    </cfRule>
  </conditionalFormatting>
  <conditionalFormatting sqref="R1596:T1596">
    <cfRule type="expression" dxfId="2037" priority="3405">
      <formula>$I1596=0</formula>
    </cfRule>
  </conditionalFormatting>
  <conditionalFormatting sqref="S1596:T1596">
    <cfRule type="cellIs" dxfId="2036" priority="3403" operator="lessThan">
      <formula>0</formula>
    </cfRule>
    <cfRule type="cellIs" dxfId="2035" priority="3404" operator="lessThan">
      <formula>0</formula>
    </cfRule>
  </conditionalFormatting>
  <conditionalFormatting sqref="C1598:E1598">
    <cfRule type="expression" dxfId="2034" priority="3399">
      <formula>$I1598=0</formula>
    </cfRule>
  </conditionalFormatting>
  <conditionalFormatting sqref="D1598:E1598">
    <cfRule type="cellIs" dxfId="2033" priority="3397" operator="lessThan">
      <formula>0</formula>
    </cfRule>
    <cfRule type="cellIs" dxfId="2032" priority="3398" operator="lessThan">
      <formula>0</formula>
    </cfRule>
  </conditionalFormatting>
  <conditionalFormatting sqref="G1598:H1598">
    <cfRule type="cellIs" dxfId="2031" priority="3394" operator="lessThan">
      <formula>0</formula>
    </cfRule>
    <cfRule type="cellIs" dxfId="2030" priority="3395" operator="lessThan">
      <formula>0</formula>
    </cfRule>
  </conditionalFormatting>
  <conditionalFormatting sqref="J1598">
    <cfRule type="expression" dxfId="2029" priority="3393">
      <formula>$I1598=0</formula>
    </cfRule>
  </conditionalFormatting>
  <conditionalFormatting sqref="N1598:P1598">
    <cfRule type="expression" dxfId="2028" priority="3387">
      <formula>$I1598=0</formula>
    </cfRule>
  </conditionalFormatting>
  <conditionalFormatting sqref="O1598:P1598">
    <cfRule type="cellIs" dxfId="2027" priority="3385" operator="lessThan">
      <formula>0</formula>
    </cfRule>
    <cfRule type="cellIs" dxfId="2026" priority="3386" operator="lessThan">
      <formula>0</formula>
    </cfRule>
  </conditionalFormatting>
  <conditionalFormatting sqref="R1598:T1598">
    <cfRule type="expression" dxfId="2025" priority="3384">
      <formula>$I1598=0</formula>
    </cfRule>
  </conditionalFormatting>
  <conditionalFormatting sqref="S1598:T1598">
    <cfRule type="cellIs" dxfId="2024" priority="3382" operator="lessThan">
      <formula>0</formula>
    </cfRule>
    <cfRule type="cellIs" dxfId="2023" priority="3383" operator="lessThan">
      <formula>0</formula>
    </cfRule>
  </conditionalFormatting>
  <conditionalFormatting sqref="C1600:E1600">
    <cfRule type="expression" dxfId="2022" priority="3378">
      <formula>$I1600=0</formula>
    </cfRule>
  </conditionalFormatting>
  <conditionalFormatting sqref="D1600:E1600">
    <cfRule type="cellIs" dxfId="2021" priority="3376" operator="lessThan">
      <formula>0</formula>
    </cfRule>
    <cfRule type="cellIs" dxfId="2020" priority="3377" operator="lessThan">
      <formula>0</formula>
    </cfRule>
  </conditionalFormatting>
  <conditionalFormatting sqref="G1600:H1600">
    <cfRule type="cellIs" dxfId="2019" priority="3373" operator="lessThan">
      <formula>0</formula>
    </cfRule>
    <cfRule type="cellIs" dxfId="2018" priority="3374" operator="lessThan">
      <formula>0</formula>
    </cfRule>
  </conditionalFormatting>
  <conditionalFormatting sqref="J1600">
    <cfRule type="expression" dxfId="2017" priority="3372">
      <formula>$I1600=0</formula>
    </cfRule>
  </conditionalFormatting>
  <conditionalFormatting sqref="N1600:P1600">
    <cfRule type="expression" dxfId="2016" priority="3366">
      <formula>$I1600=0</formula>
    </cfRule>
  </conditionalFormatting>
  <conditionalFormatting sqref="O1600:P1600">
    <cfRule type="cellIs" dxfId="2015" priority="3364" operator="lessThan">
      <formula>0</formula>
    </cfRule>
    <cfRule type="cellIs" dxfId="2014" priority="3365" operator="lessThan">
      <formula>0</formula>
    </cfRule>
  </conditionalFormatting>
  <conditionalFormatting sqref="R1600:T1600">
    <cfRule type="expression" dxfId="2013" priority="3363">
      <formula>$I1600=0</formula>
    </cfRule>
  </conditionalFormatting>
  <conditionalFormatting sqref="S1600:T1600">
    <cfRule type="cellIs" dxfId="2012" priority="3361" operator="lessThan">
      <formula>0</formula>
    </cfRule>
    <cfRule type="cellIs" dxfId="2011" priority="3362" operator="lessThan">
      <formula>0</formula>
    </cfRule>
  </conditionalFormatting>
  <conditionalFormatting sqref="C1602:E1602">
    <cfRule type="expression" dxfId="2010" priority="3357">
      <formula>$I1602=0</formula>
    </cfRule>
  </conditionalFormatting>
  <conditionalFormatting sqref="D1602:E1602">
    <cfRule type="cellIs" dxfId="2009" priority="3355" operator="lessThan">
      <formula>0</formula>
    </cfRule>
    <cfRule type="cellIs" dxfId="2008" priority="3356" operator="lessThan">
      <formula>0</formula>
    </cfRule>
  </conditionalFormatting>
  <conditionalFormatting sqref="G1602:H1602">
    <cfRule type="cellIs" dxfId="2007" priority="3352" operator="lessThan">
      <formula>0</formula>
    </cfRule>
    <cfRule type="cellIs" dxfId="2006" priority="3353" operator="lessThan">
      <formula>0</formula>
    </cfRule>
  </conditionalFormatting>
  <conditionalFormatting sqref="J1602">
    <cfRule type="expression" dxfId="2005" priority="3351">
      <formula>$I1602=0</formula>
    </cfRule>
  </conditionalFormatting>
  <conditionalFormatting sqref="N1602:P1602">
    <cfRule type="expression" dxfId="2004" priority="3345">
      <formula>$I1602=0</formula>
    </cfRule>
  </conditionalFormatting>
  <conditionalFormatting sqref="O1602:P1602">
    <cfRule type="cellIs" dxfId="2003" priority="3343" operator="lessThan">
      <formula>0</formula>
    </cfRule>
    <cfRule type="cellIs" dxfId="2002" priority="3344" operator="lessThan">
      <formula>0</formula>
    </cfRule>
  </conditionalFormatting>
  <conditionalFormatting sqref="R1602:T1602">
    <cfRule type="expression" dxfId="2001" priority="3342">
      <formula>$I1602=0</formula>
    </cfRule>
  </conditionalFormatting>
  <conditionalFormatting sqref="S1602:T1602">
    <cfRule type="cellIs" dxfId="2000" priority="3340" operator="lessThan">
      <formula>0</formula>
    </cfRule>
    <cfRule type="cellIs" dxfId="1999" priority="3341" operator="lessThan">
      <formula>0</formula>
    </cfRule>
  </conditionalFormatting>
  <conditionalFormatting sqref="C1604:E1604">
    <cfRule type="expression" dxfId="1998" priority="3336">
      <formula>$I1604=0</formula>
    </cfRule>
  </conditionalFormatting>
  <conditionalFormatting sqref="D1604:E1604">
    <cfRule type="cellIs" dxfId="1997" priority="3334" operator="lessThan">
      <formula>0</formula>
    </cfRule>
    <cfRule type="cellIs" dxfId="1996" priority="3335" operator="lessThan">
      <formula>0</formula>
    </cfRule>
  </conditionalFormatting>
  <conditionalFormatting sqref="G1604:H1604">
    <cfRule type="cellIs" dxfId="1995" priority="3331" operator="lessThan">
      <formula>0</formula>
    </cfRule>
    <cfRule type="cellIs" dxfId="1994" priority="3332" operator="lessThan">
      <formula>0</formula>
    </cfRule>
  </conditionalFormatting>
  <conditionalFormatting sqref="J1604">
    <cfRule type="expression" dxfId="1993" priority="3330">
      <formula>$I1604=0</formula>
    </cfRule>
  </conditionalFormatting>
  <conditionalFormatting sqref="N1604:P1604">
    <cfRule type="expression" dxfId="1992" priority="3324">
      <formula>$I1604=0</formula>
    </cfRule>
  </conditionalFormatting>
  <conditionalFormatting sqref="O1604:P1604">
    <cfRule type="cellIs" dxfId="1991" priority="3322" operator="lessThan">
      <formula>0</formula>
    </cfRule>
    <cfRule type="cellIs" dxfId="1990" priority="3323" operator="lessThan">
      <formula>0</formula>
    </cfRule>
  </conditionalFormatting>
  <conditionalFormatting sqref="R1604:T1604">
    <cfRule type="expression" dxfId="1989" priority="3321">
      <formula>$I1604=0</formula>
    </cfRule>
  </conditionalFormatting>
  <conditionalFormatting sqref="S1604:T1604">
    <cfRule type="cellIs" dxfId="1988" priority="3319" operator="lessThan">
      <formula>0</formula>
    </cfRule>
    <cfRule type="cellIs" dxfId="1987" priority="3320" operator="lessThan">
      <formula>0</formula>
    </cfRule>
  </conditionalFormatting>
  <conditionalFormatting sqref="C1606:E1606">
    <cfRule type="expression" dxfId="1986" priority="3315">
      <formula>$I1606=0</formula>
    </cfRule>
  </conditionalFormatting>
  <conditionalFormatting sqref="D1606:E1606">
    <cfRule type="cellIs" dxfId="1985" priority="3313" operator="lessThan">
      <formula>0</formula>
    </cfRule>
    <cfRule type="cellIs" dxfId="1984" priority="3314" operator="lessThan">
      <formula>0</formula>
    </cfRule>
  </conditionalFormatting>
  <conditionalFormatting sqref="G1606:H1606">
    <cfRule type="cellIs" dxfId="1983" priority="3310" operator="lessThan">
      <formula>0</formula>
    </cfRule>
    <cfRule type="cellIs" dxfId="1982" priority="3311" operator="lessThan">
      <formula>0</formula>
    </cfRule>
  </conditionalFormatting>
  <conditionalFormatting sqref="J1606">
    <cfRule type="expression" dxfId="1981" priority="3309">
      <formula>$I1606=0</formula>
    </cfRule>
  </conditionalFormatting>
  <conditionalFormatting sqref="N1606:P1606">
    <cfRule type="expression" dxfId="1980" priority="3303">
      <formula>$I1606=0</formula>
    </cfRule>
  </conditionalFormatting>
  <conditionalFormatting sqref="O1606:P1606">
    <cfRule type="cellIs" dxfId="1979" priority="3301" operator="lessThan">
      <formula>0</formula>
    </cfRule>
    <cfRule type="cellIs" dxfId="1978" priority="3302" operator="lessThan">
      <formula>0</formula>
    </cfRule>
  </conditionalFormatting>
  <conditionalFormatting sqref="R1606:T1606">
    <cfRule type="expression" dxfId="1977" priority="3300">
      <formula>$I1606=0</formula>
    </cfRule>
  </conditionalFormatting>
  <conditionalFormatting sqref="S1606:T1606">
    <cfRule type="cellIs" dxfId="1976" priority="3298" operator="lessThan">
      <formula>0</formula>
    </cfRule>
    <cfRule type="cellIs" dxfId="1975" priority="3299" operator="lessThan">
      <formula>0</formula>
    </cfRule>
  </conditionalFormatting>
  <conditionalFormatting sqref="C1608:E1608">
    <cfRule type="expression" dxfId="1974" priority="3294">
      <formula>$I1608=0</formula>
    </cfRule>
  </conditionalFormatting>
  <conditionalFormatting sqref="D1608:E1608">
    <cfRule type="cellIs" dxfId="1973" priority="3292" operator="lessThan">
      <formula>0</formula>
    </cfRule>
    <cfRule type="cellIs" dxfId="1972" priority="3293" operator="lessThan">
      <formula>0</formula>
    </cfRule>
  </conditionalFormatting>
  <conditionalFormatting sqref="G1608:H1608">
    <cfRule type="cellIs" dxfId="1971" priority="3289" operator="lessThan">
      <formula>0</formula>
    </cfRule>
    <cfRule type="cellIs" dxfId="1970" priority="3290" operator="lessThan">
      <formula>0</formula>
    </cfRule>
  </conditionalFormatting>
  <conditionalFormatting sqref="J1608">
    <cfRule type="expression" dxfId="1969" priority="3288">
      <formula>$I1608=0</formula>
    </cfRule>
  </conditionalFormatting>
  <conditionalFormatting sqref="N1608:P1608">
    <cfRule type="expression" dxfId="1968" priority="3282">
      <formula>$I1608=0</formula>
    </cfRule>
  </conditionalFormatting>
  <conditionalFormatting sqref="O1608:P1608">
    <cfRule type="cellIs" dxfId="1967" priority="3280" operator="lessThan">
      <formula>0</formula>
    </cfRule>
    <cfRule type="cellIs" dxfId="1966" priority="3281" operator="lessThan">
      <formula>0</formula>
    </cfRule>
  </conditionalFormatting>
  <conditionalFormatting sqref="R1608:T1608">
    <cfRule type="expression" dxfId="1965" priority="3279">
      <formula>$I1608=0</formula>
    </cfRule>
  </conditionalFormatting>
  <conditionalFormatting sqref="S1608:T1608">
    <cfRule type="cellIs" dxfId="1964" priority="3277" operator="lessThan">
      <formula>0</formula>
    </cfRule>
    <cfRule type="cellIs" dxfId="1963" priority="3278" operator="lessThan">
      <formula>0</formula>
    </cfRule>
  </conditionalFormatting>
  <conditionalFormatting sqref="C1610:E1610">
    <cfRule type="expression" dxfId="1962" priority="3273">
      <formula>$I1610=0</formula>
    </cfRule>
  </conditionalFormatting>
  <conditionalFormatting sqref="D1610:E1610">
    <cfRule type="cellIs" dxfId="1961" priority="3271" operator="lessThan">
      <formula>0</formula>
    </cfRule>
    <cfRule type="cellIs" dxfId="1960" priority="3272" operator="lessThan">
      <formula>0</formula>
    </cfRule>
  </conditionalFormatting>
  <conditionalFormatting sqref="G1610:H1610">
    <cfRule type="cellIs" dxfId="1959" priority="3268" operator="lessThan">
      <formula>0</formula>
    </cfRule>
    <cfRule type="cellIs" dxfId="1958" priority="3269" operator="lessThan">
      <formula>0</formula>
    </cfRule>
  </conditionalFormatting>
  <conditionalFormatting sqref="J1610">
    <cfRule type="expression" dxfId="1957" priority="3267">
      <formula>$I1610=0</formula>
    </cfRule>
  </conditionalFormatting>
  <conditionalFormatting sqref="N1610:P1610">
    <cfRule type="expression" dxfId="1956" priority="3261">
      <formula>$I1610=0</formula>
    </cfRule>
  </conditionalFormatting>
  <conditionalFormatting sqref="O1610:P1610">
    <cfRule type="cellIs" dxfId="1955" priority="3259" operator="lessThan">
      <formula>0</formula>
    </cfRule>
    <cfRule type="cellIs" dxfId="1954" priority="3260" operator="lessThan">
      <formula>0</formula>
    </cfRule>
  </conditionalFormatting>
  <conditionalFormatting sqref="R1610:T1610">
    <cfRule type="expression" dxfId="1953" priority="3258">
      <formula>$I1610=0</formula>
    </cfRule>
  </conditionalFormatting>
  <conditionalFormatting sqref="S1610:T1610">
    <cfRule type="cellIs" dxfId="1952" priority="3256" operator="lessThan">
      <formula>0</formula>
    </cfRule>
    <cfRule type="cellIs" dxfId="1951" priority="3257" operator="lessThan">
      <formula>0</formula>
    </cfRule>
  </conditionalFormatting>
  <conditionalFormatting sqref="C1612:E1612">
    <cfRule type="expression" dxfId="1950" priority="3252">
      <formula>$I1612=0</formula>
    </cfRule>
  </conditionalFormatting>
  <conditionalFormatting sqref="D1612:E1612">
    <cfRule type="cellIs" dxfId="1949" priority="3250" operator="lessThan">
      <formula>0</formula>
    </cfRule>
    <cfRule type="cellIs" dxfId="1948" priority="3251" operator="lessThan">
      <formula>0</formula>
    </cfRule>
  </conditionalFormatting>
  <conditionalFormatting sqref="G1612:H1612">
    <cfRule type="cellIs" dxfId="1947" priority="3247" operator="lessThan">
      <formula>0</formula>
    </cfRule>
    <cfRule type="cellIs" dxfId="1946" priority="3248" operator="lessThan">
      <formula>0</formula>
    </cfRule>
  </conditionalFormatting>
  <conditionalFormatting sqref="J1612">
    <cfRule type="expression" dxfId="1945" priority="3246">
      <formula>$I1612=0</formula>
    </cfRule>
  </conditionalFormatting>
  <conditionalFormatting sqref="N1612:P1612">
    <cfRule type="expression" dxfId="1944" priority="3240">
      <formula>$I1612=0</formula>
    </cfRule>
  </conditionalFormatting>
  <conditionalFormatting sqref="O1612:P1612">
    <cfRule type="cellIs" dxfId="1943" priority="3238" operator="lessThan">
      <formula>0</formula>
    </cfRule>
    <cfRule type="cellIs" dxfId="1942" priority="3239" operator="lessThan">
      <formula>0</formula>
    </cfRule>
  </conditionalFormatting>
  <conditionalFormatting sqref="R1612:T1612">
    <cfRule type="expression" dxfId="1941" priority="3237">
      <formula>$I1612=0</formula>
    </cfRule>
  </conditionalFormatting>
  <conditionalFormatting sqref="S1612:T1612">
    <cfRule type="cellIs" dxfId="1940" priority="3235" operator="lessThan">
      <formula>0</formula>
    </cfRule>
    <cfRule type="cellIs" dxfId="1939" priority="3236" operator="lessThan">
      <formula>0</formula>
    </cfRule>
  </conditionalFormatting>
  <conditionalFormatting sqref="C1614:E1614">
    <cfRule type="expression" dxfId="1938" priority="3231">
      <formula>$I1614=0</formula>
    </cfRule>
  </conditionalFormatting>
  <conditionalFormatting sqref="D1614:E1614">
    <cfRule type="cellIs" dxfId="1937" priority="3229" operator="lessThan">
      <formula>0</formula>
    </cfRule>
    <cfRule type="cellIs" dxfId="1936" priority="3230" operator="lessThan">
      <formula>0</formula>
    </cfRule>
  </conditionalFormatting>
  <conditionalFormatting sqref="G1614:H1614">
    <cfRule type="cellIs" dxfId="1935" priority="3226" operator="lessThan">
      <formula>0</formula>
    </cfRule>
    <cfRule type="cellIs" dxfId="1934" priority="3227" operator="lessThan">
      <formula>0</formula>
    </cfRule>
  </conditionalFormatting>
  <conditionalFormatting sqref="J1614">
    <cfRule type="expression" dxfId="1933" priority="3225">
      <formula>$I1614=0</formula>
    </cfRule>
  </conditionalFormatting>
  <conditionalFormatting sqref="N1614:P1614">
    <cfRule type="expression" dxfId="1932" priority="3219">
      <formula>$I1614=0</formula>
    </cfRule>
  </conditionalFormatting>
  <conditionalFormatting sqref="O1614:P1614">
    <cfRule type="cellIs" dxfId="1931" priority="3217" operator="lessThan">
      <formula>0</formula>
    </cfRule>
    <cfRule type="cellIs" dxfId="1930" priority="3218" operator="lessThan">
      <formula>0</formula>
    </cfRule>
  </conditionalFormatting>
  <conditionalFormatting sqref="R1614:T1614">
    <cfRule type="expression" dxfId="1929" priority="3216">
      <formula>$I1614=0</formula>
    </cfRule>
  </conditionalFormatting>
  <conditionalFormatting sqref="S1614:T1614">
    <cfRule type="cellIs" dxfId="1928" priority="3214" operator="lessThan">
      <formula>0</formula>
    </cfRule>
    <cfRule type="cellIs" dxfId="1927" priority="3215" operator="lessThan">
      <formula>0</formula>
    </cfRule>
  </conditionalFormatting>
  <conditionalFormatting sqref="C1616:E1616">
    <cfRule type="expression" dxfId="1926" priority="3210">
      <formula>$I1616=0</formula>
    </cfRule>
  </conditionalFormatting>
  <conditionalFormatting sqref="D1616:E1616">
    <cfRule type="cellIs" dxfId="1925" priority="3208" operator="lessThan">
      <formula>0</formula>
    </cfRule>
    <cfRule type="cellIs" dxfId="1924" priority="3209" operator="lessThan">
      <formula>0</formula>
    </cfRule>
  </conditionalFormatting>
  <conditionalFormatting sqref="G1616:H1616">
    <cfRule type="cellIs" dxfId="1923" priority="3205" operator="lessThan">
      <formula>0</formula>
    </cfRule>
    <cfRule type="cellIs" dxfId="1922" priority="3206" operator="lessThan">
      <formula>0</formula>
    </cfRule>
  </conditionalFormatting>
  <conditionalFormatting sqref="J1616">
    <cfRule type="expression" dxfId="1921" priority="3204">
      <formula>$I1616=0</formula>
    </cfRule>
  </conditionalFormatting>
  <conditionalFormatting sqref="N1616:P1616">
    <cfRule type="expression" dxfId="1920" priority="3198">
      <formula>$I1616=0</formula>
    </cfRule>
  </conditionalFormatting>
  <conditionalFormatting sqref="O1616:P1616">
    <cfRule type="cellIs" dxfId="1919" priority="3196" operator="lessThan">
      <formula>0</formula>
    </cfRule>
    <cfRule type="cellIs" dxfId="1918" priority="3197" operator="lessThan">
      <formula>0</formula>
    </cfRule>
  </conditionalFormatting>
  <conditionalFormatting sqref="R1616:T1616">
    <cfRule type="expression" dxfId="1917" priority="3195">
      <formula>$I1616=0</formula>
    </cfRule>
  </conditionalFormatting>
  <conditionalFormatting sqref="S1616:T1616">
    <cfRule type="cellIs" dxfId="1916" priority="3193" operator="lessThan">
      <formula>0</formula>
    </cfRule>
    <cfRule type="cellIs" dxfId="1915" priority="3194" operator="lessThan">
      <formula>0</formula>
    </cfRule>
  </conditionalFormatting>
  <conditionalFormatting sqref="C1618:E1618">
    <cfRule type="expression" dxfId="1914" priority="3189">
      <formula>$I1618=0</formula>
    </cfRule>
  </conditionalFormatting>
  <conditionalFormatting sqref="D1618:E1618">
    <cfRule type="cellIs" dxfId="1913" priority="3187" operator="lessThan">
      <formula>0</formula>
    </cfRule>
    <cfRule type="cellIs" dxfId="1912" priority="3188" operator="lessThan">
      <formula>0</formula>
    </cfRule>
  </conditionalFormatting>
  <conditionalFormatting sqref="G1618:H1618">
    <cfRule type="cellIs" dxfId="1911" priority="3184" operator="lessThan">
      <formula>0</formula>
    </cfRule>
    <cfRule type="cellIs" dxfId="1910" priority="3185" operator="lessThan">
      <formula>0</formula>
    </cfRule>
  </conditionalFormatting>
  <conditionalFormatting sqref="J1618">
    <cfRule type="expression" dxfId="1909" priority="3183">
      <formula>$I1618=0</formula>
    </cfRule>
  </conditionalFormatting>
  <conditionalFormatting sqref="N1618:P1618">
    <cfRule type="expression" dxfId="1908" priority="3177">
      <formula>$I1618=0</formula>
    </cfRule>
  </conditionalFormatting>
  <conditionalFormatting sqref="O1618:P1618">
    <cfRule type="cellIs" dxfId="1907" priority="3175" operator="lessThan">
      <formula>0</formula>
    </cfRule>
    <cfRule type="cellIs" dxfId="1906" priority="3176" operator="lessThan">
      <formula>0</formula>
    </cfRule>
  </conditionalFormatting>
  <conditionalFormatting sqref="R1618:T1618">
    <cfRule type="expression" dxfId="1905" priority="3174">
      <formula>$I1618=0</formula>
    </cfRule>
  </conditionalFormatting>
  <conditionalFormatting sqref="S1618:T1618">
    <cfRule type="cellIs" dxfId="1904" priority="3172" operator="lessThan">
      <formula>0</formula>
    </cfRule>
    <cfRule type="cellIs" dxfId="1903" priority="3173" operator="lessThan">
      <formula>0</formula>
    </cfRule>
  </conditionalFormatting>
  <conditionalFormatting sqref="C1620:E1620">
    <cfRule type="expression" dxfId="1902" priority="3168">
      <formula>$I1620=0</formula>
    </cfRule>
  </conditionalFormatting>
  <conditionalFormatting sqref="D1620:E1620">
    <cfRule type="cellIs" dxfId="1901" priority="3166" operator="lessThan">
      <formula>0</formula>
    </cfRule>
    <cfRule type="cellIs" dxfId="1900" priority="3167" operator="lessThan">
      <formula>0</formula>
    </cfRule>
  </conditionalFormatting>
  <conditionalFormatting sqref="G1620:H1620">
    <cfRule type="cellIs" dxfId="1899" priority="3163" operator="lessThan">
      <formula>0</formula>
    </cfRule>
    <cfRule type="cellIs" dxfId="1898" priority="3164" operator="lessThan">
      <formula>0</formula>
    </cfRule>
  </conditionalFormatting>
  <conditionalFormatting sqref="J1620">
    <cfRule type="expression" dxfId="1897" priority="3162">
      <formula>$I1620=0</formula>
    </cfRule>
  </conditionalFormatting>
  <conditionalFormatting sqref="N1620:P1620">
    <cfRule type="expression" dxfId="1896" priority="3156">
      <formula>$I1620=0</formula>
    </cfRule>
  </conditionalFormatting>
  <conditionalFormatting sqref="O1620:P1620">
    <cfRule type="cellIs" dxfId="1895" priority="3154" operator="lessThan">
      <formula>0</formula>
    </cfRule>
    <cfRule type="cellIs" dxfId="1894" priority="3155" operator="lessThan">
      <formula>0</formula>
    </cfRule>
  </conditionalFormatting>
  <conditionalFormatting sqref="R1620:T1620">
    <cfRule type="expression" dxfId="1893" priority="3153">
      <formula>$I1620=0</formula>
    </cfRule>
  </conditionalFormatting>
  <conditionalFormatting sqref="S1620:T1620">
    <cfRule type="cellIs" dxfId="1892" priority="3151" operator="lessThan">
      <formula>0</formula>
    </cfRule>
    <cfRule type="cellIs" dxfId="1891" priority="3152" operator="lessThan">
      <formula>0</formula>
    </cfRule>
  </conditionalFormatting>
  <conditionalFormatting sqref="C1622:E1622">
    <cfRule type="expression" dxfId="1890" priority="3147">
      <formula>$I1622=0</formula>
    </cfRule>
  </conditionalFormatting>
  <conditionalFormatting sqref="D1622:E1622">
    <cfRule type="cellIs" dxfId="1889" priority="3145" operator="lessThan">
      <formula>0</formula>
    </cfRule>
    <cfRule type="cellIs" dxfId="1888" priority="3146" operator="lessThan">
      <formula>0</formula>
    </cfRule>
  </conditionalFormatting>
  <conditionalFormatting sqref="G1622:H1622">
    <cfRule type="cellIs" dxfId="1887" priority="3142" operator="lessThan">
      <formula>0</formula>
    </cfRule>
    <cfRule type="cellIs" dxfId="1886" priority="3143" operator="lessThan">
      <formula>0</formula>
    </cfRule>
  </conditionalFormatting>
  <conditionalFormatting sqref="J1622">
    <cfRule type="expression" dxfId="1885" priority="3141">
      <formula>$I1622=0</formula>
    </cfRule>
  </conditionalFormatting>
  <conditionalFormatting sqref="N1622:P1622">
    <cfRule type="expression" dxfId="1884" priority="3135">
      <formula>$I1622=0</formula>
    </cfRule>
  </conditionalFormatting>
  <conditionalFormatting sqref="O1622:P1622">
    <cfRule type="cellIs" dxfId="1883" priority="3133" operator="lessThan">
      <formula>0</formula>
    </cfRule>
    <cfRule type="cellIs" dxfId="1882" priority="3134" operator="lessThan">
      <formula>0</formula>
    </cfRule>
  </conditionalFormatting>
  <conditionalFormatting sqref="R1622:T1622">
    <cfRule type="expression" dxfId="1881" priority="3132">
      <formula>$I1622=0</formula>
    </cfRule>
  </conditionalFormatting>
  <conditionalFormatting sqref="S1622:T1622">
    <cfRule type="cellIs" dxfId="1880" priority="3130" operator="lessThan">
      <formula>0</formula>
    </cfRule>
    <cfRule type="cellIs" dxfId="1879" priority="3131" operator="lessThan">
      <formula>0</formula>
    </cfRule>
  </conditionalFormatting>
  <conditionalFormatting sqref="C1624:E1624">
    <cfRule type="expression" dxfId="1878" priority="3126">
      <formula>$I1624=0</formula>
    </cfRule>
  </conditionalFormatting>
  <conditionalFormatting sqref="D1624:E1624">
    <cfRule type="cellIs" dxfId="1877" priority="3124" operator="lessThan">
      <formula>0</formula>
    </cfRule>
    <cfRule type="cellIs" dxfId="1876" priority="3125" operator="lessThan">
      <formula>0</formula>
    </cfRule>
  </conditionalFormatting>
  <conditionalFormatting sqref="G1624:H1624">
    <cfRule type="cellIs" dxfId="1875" priority="3121" operator="lessThan">
      <formula>0</formula>
    </cfRule>
    <cfRule type="cellIs" dxfId="1874" priority="3122" operator="lessThan">
      <formula>0</formula>
    </cfRule>
  </conditionalFormatting>
  <conditionalFormatting sqref="J1624">
    <cfRule type="expression" dxfId="1873" priority="3120">
      <formula>$I1624=0</formula>
    </cfRule>
  </conditionalFormatting>
  <conditionalFormatting sqref="N1624:P1624">
    <cfRule type="expression" dxfId="1872" priority="3114">
      <formula>$I1624=0</formula>
    </cfRule>
  </conditionalFormatting>
  <conditionalFormatting sqref="O1624:P1624">
    <cfRule type="cellIs" dxfId="1871" priority="3112" operator="lessThan">
      <formula>0</formula>
    </cfRule>
    <cfRule type="cellIs" dxfId="1870" priority="3113" operator="lessThan">
      <formula>0</formula>
    </cfRule>
  </conditionalFormatting>
  <conditionalFormatting sqref="R1624:T1624">
    <cfRule type="expression" dxfId="1869" priority="3111">
      <formula>$I1624=0</formula>
    </cfRule>
  </conditionalFormatting>
  <conditionalFormatting sqref="S1624:T1624">
    <cfRule type="cellIs" dxfId="1868" priority="3109" operator="lessThan">
      <formula>0</formula>
    </cfRule>
    <cfRule type="cellIs" dxfId="1867" priority="3110" operator="lessThan">
      <formula>0</formula>
    </cfRule>
  </conditionalFormatting>
  <conditionalFormatting sqref="C1626:E1626">
    <cfRule type="expression" dxfId="1866" priority="3105">
      <formula>$I1626=0</formula>
    </cfRule>
  </conditionalFormatting>
  <conditionalFormatting sqref="D1626:E1626">
    <cfRule type="cellIs" dxfId="1865" priority="3103" operator="lessThan">
      <formula>0</formula>
    </cfRule>
    <cfRule type="cellIs" dxfId="1864" priority="3104" operator="lessThan">
      <formula>0</formula>
    </cfRule>
  </conditionalFormatting>
  <conditionalFormatting sqref="G1626:H1626">
    <cfRule type="cellIs" dxfId="1863" priority="3100" operator="lessThan">
      <formula>0</formula>
    </cfRule>
    <cfRule type="cellIs" dxfId="1862" priority="3101" operator="lessThan">
      <formula>0</formula>
    </cfRule>
  </conditionalFormatting>
  <conditionalFormatting sqref="J1626">
    <cfRule type="expression" dxfId="1861" priority="3099">
      <formula>$I1626=0</formula>
    </cfRule>
  </conditionalFormatting>
  <conditionalFormatting sqref="N1626:P1626">
    <cfRule type="expression" dxfId="1860" priority="3093">
      <formula>$I1626=0</formula>
    </cfRule>
  </conditionalFormatting>
  <conditionalFormatting sqref="O1626:P1626">
    <cfRule type="cellIs" dxfId="1859" priority="3091" operator="lessThan">
      <formula>0</formula>
    </cfRule>
    <cfRule type="cellIs" dxfId="1858" priority="3092" operator="lessThan">
      <formula>0</formula>
    </cfRule>
  </conditionalFormatting>
  <conditionalFormatting sqref="R1626:T1626">
    <cfRule type="expression" dxfId="1857" priority="3090">
      <formula>$I1626=0</formula>
    </cfRule>
  </conditionalFormatting>
  <conditionalFormatting sqref="S1626:T1626">
    <cfRule type="cellIs" dxfId="1856" priority="3088" operator="lessThan">
      <formula>0</formula>
    </cfRule>
    <cfRule type="cellIs" dxfId="1855" priority="3089" operator="lessThan">
      <formula>0</formula>
    </cfRule>
  </conditionalFormatting>
  <conditionalFormatting sqref="C1628:E1628">
    <cfRule type="expression" dxfId="1854" priority="3084">
      <formula>$I1628=0</formula>
    </cfRule>
  </conditionalFormatting>
  <conditionalFormatting sqref="D1628:E1628">
    <cfRule type="cellIs" dxfId="1853" priority="3082" operator="lessThan">
      <formula>0</formula>
    </cfRule>
    <cfRule type="cellIs" dxfId="1852" priority="3083" operator="lessThan">
      <formula>0</formula>
    </cfRule>
  </conditionalFormatting>
  <conditionalFormatting sqref="G1628:H1628">
    <cfRule type="cellIs" dxfId="1851" priority="3079" operator="lessThan">
      <formula>0</formula>
    </cfRule>
    <cfRule type="cellIs" dxfId="1850" priority="3080" operator="lessThan">
      <formula>0</formula>
    </cfRule>
  </conditionalFormatting>
  <conditionalFormatting sqref="J1628">
    <cfRule type="expression" dxfId="1849" priority="3078">
      <formula>$I1628=0</formula>
    </cfRule>
  </conditionalFormatting>
  <conditionalFormatting sqref="N1628:P1628">
    <cfRule type="expression" dxfId="1848" priority="3072">
      <formula>$I1628=0</formula>
    </cfRule>
  </conditionalFormatting>
  <conditionalFormatting sqref="O1628:P1628">
    <cfRule type="cellIs" dxfId="1847" priority="3070" operator="lessThan">
      <formula>0</formula>
    </cfRule>
    <cfRule type="cellIs" dxfId="1846" priority="3071" operator="lessThan">
      <formula>0</formula>
    </cfRule>
  </conditionalFormatting>
  <conditionalFormatting sqref="R1628:T1628">
    <cfRule type="expression" dxfId="1845" priority="3069">
      <formula>$I1628=0</formula>
    </cfRule>
  </conditionalFormatting>
  <conditionalFormatting sqref="S1628:T1628">
    <cfRule type="cellIs" dxfId="1844" priority="3067" operator="lessThan">
      <formula>0</formula>
    </cfRule>
    <cfRule type="cellIs" dxfId="1843" priority="3068" operator="lessThan">
      <formula>0</formula>
    </cfRule>
  </conditionalFormatting>
  <conditionalFormatting sqref="C1630:E1630">
    <cfRule type="expression" dxfId="1842" priority="3063">
      <formula>$I1630=0</formula>
    </cfRule>
  </conditionalFormatting>
  <conditionalFormatting sqref="D1630:E1630">
    <cfRule type="cellIs" dxfId="1841" priority="3061" operator="lessThan">
      <formula>0</formula>
    </cfRule>
    <cfRule type="cellIs" dxfId="1840" priority="3062" operator="lessThan">
      <formula>0</formula>
    </cfRule>
  </conditionalFormatting>
  <conditionalFormatting sqref="G1630:H1630">
    <cfRule type="cellIs" dxfId="1839" priority="3058" operator="lessThan">
      <formula>0</formula>
    </cfRule>
    <cfRule type="cellIs" dxfId="1838" priority="3059" operator="lessThan">
      <formula>0</formula>
    </cfRule>
  </conditionalFormatting>
  <conditionalFormatting sqref="J1630">
    <cfRule type="expression" dxfId="1837" priority="3057">
      <formula>$I1630=0</formula>
    </cfRule>
  </conditionalFormatting>
  <conditionalFormatting sqref="N1630:P1630">
    <cfRule type="expression" dxfId="1836" priority="3051">
      <formula>$I1630=0</formula>
    </cfRule>
  </conditionalFormatting>
  <conditionalFormatting sqref="O1630:P1630">
    <cfRule type="cellIs" dxfId="1835" priority="3049" operator="lessThan">
      <formula>0</formula>
    </cfRule>
    <cfRule type="cellIs" dxfId="1834" priority="3050" operator="lessThan">
      <formula>0</formula>
    </cfRule>
  </conditionalFormatting>
  <conditionalFormatting sqref="R1630:T1630">
    <cfRule type="expression" dxfId="1833" priority="3048">
      <formula>$I1630=0</formula>
    </cfRule>
  </conditionalFormatting>
  <conditionalFormatting sqref="S1630:T1630">
    <cfRule type="cellIs" dxfId="1832" priority="3046" operator="lessThan">
      <formula>0</formula>
    </cfRule>
    <cfRule type="cellIs" dxfId="1831" priority="3047" operator="lessThan">
      <formula>0</formula>
    </cfRule>
  </conditionalFormatting>
  <conditionalFormatting sqref="C1632:E1632">
    <cfRule type="expression" dxfId="1830" priority="3042">
      <formula>$I1632=0</formula>
    </cfRule>
  </conditionalFormatting>
  <conditionalFormatting sqref="D1632:E1632">
    <cfRule type="cellIs" dxfId="1829" priority="3040" operator="lessThan">
      <formula>0</formula>
    </cfRule>
    <cfRule type="cellIs" dxfId="1828" priority="3041" operator="lessThan">
      <formula>0</formula>
    </cfRule>
  </conditionalFormatting>
  <conditionalFormatting sqref="G1632:H1632">
    <cfRule type="cellIs" dxfId="1827" priority="3037" operator="lessThan">
      <formula>0</formula>
    </cfRule>
    <cfRule type="cellIs" dxfId="1826" priority="3038" operator="lessThan">
      <formula>0</formula>
    </cfRule>
  </conditionalFormatting>
  <conditionalFormatting sqref="J1632">
    <cfRule type="expression" dxfId="1825" priority="3036">
      <formula>$I1632=0</formula>
    </cfRule>
  </conditionalFormatting>
  <conditionalFormatting sqref="N1632:P1632">
    <cfRule type="expression" dxfId="1824" priority="3030">
      <formula>$I1632=0</formula>
    </cfRule>
  </conditionalFormatting>
  <conditionalFormatting sqref="O1632:P1632">
    <cfRule type="cellIs" dxfId="1823" priority="3028" operator="lessThan">
      <formula>0</formula>
    </cfRule>
    <cfRule type="cellIs" dxfId="1822" priority="3029" operator="lessThan">
      <formula>0</formula>
    </cfRule>
  </conditionalFormatting>
  <conditionalFormatting sqref="R1632:T1632">
    <cfRule type="expression" dxfId="1821" priority="3027">
      <formula>$I1632=0</formula>
    </cfRule>
  </conditionalFormatting>
  <conditionalFormatting sqref="S1632:T1632">
    <cfRule type="cellIs" dxfId="1820" priority="3025" operator="lessThan">
      <formula>0</formula>
    </cfRule>
    <cfRule type="cellIs" dxfId="1819" priority="3026" operator="lessThan">
      <formula>0</formula>
    </cfRule>
  </conditionalFormatting>
  <conditionalFormatting sqref="C1634:E1634">
    <cfRule type="expression" dxfId="1818" priority="3021">
      <formula>$I1634=0</formula>
    </cfRule>
  </conditionalFormatting>
  <conditionalFormatting sqref="D1634:E1634">
    <cfRule type="cellIs" dxfId="1817" priority="3019" operator="lessThan">
      <formula>0</formula>
    </cfRule>
    <cfRule type="cellIs" dxfId="1816" priority="3020" operator="lessThan">
      <formula>0</formula>
    </cfRule>
  </conditionalFormatting>
  <conditionalFormatting sqref="G1634:H1634">
    <cfRule type="cellIs" dxfId="1815" priority="3016" operator="lessThan">
      <formula>0</formula>
    </cfRule>
    <cfRule type="cellIs" dxfId="1814" priority="3017" operator="lessThan">
      <formula>0</formula>
    </cfRule>
  </conditionalFormatting>
  <conditionalFormatting sqref="J1634">
    <cfRule type="expression" dxfId="1813" priority="3015">
      <formula>$I1634=0</formula>
    </cfRule>
  </conditionalFormatting>
  <conditionalFormatting sqref="N1634:P1634">
    <cfRule type="expression" dxfId="1812" priority="3009">
      <formula>$I1634=0</formula>
    </cfRule>
  </conditionalFormatting>
  <conditionalFormatting sqref="O1634:P1634">
    <cfRule type="cellIs" dxfId="1811" priority="3007" operator="lessThan">
      <formula>0</formula>
    </cfRule>
    <cfRule type="cellIs" dxfId="1810" priority="3008" operator="lessThan">
      <formula>0</formula>
    </cfRule>
  </conditionalFormatting>
  <conditionalFormatting sqref="R1634:T1634">
    <cfRule type="expression" dxfId="1809" priority="3006">
      <formula>$I1634=0</formula>
    </cfRule>
  </conditionalFormatting>
  <conditionalFormatting sqref="S1634:T1634">
    <cfRule type="cellIs" dxfId="1808" priority="3004" operator="lessThan">
      <formula>0</formula>
    </cfRule>
    <cfRule type="cellIs" dxfId="1807" priority="3005" operator="lessThan">
      <formula>0</formula>
    </cfRule>
  </conditionalFormatting>
  <conditionalFormatting sqref="C1636:E1636">
    <cfRule type="expression" dxfId="1806" priority="3000">
      <formula>$I1636=0</formula>
    </cfRule>
  </conditionalFormatting>
  <conditionalFormatting sqref="D1636:E1636">
    <cfRule type="cellIs" dxfId="1805" priority="2998" operator="lessThan">
      <formula>0</formula>
    </cfRule>
    <cfRule type="cellIs" dxfId="1804" priority="2999" operator="lessThan">
      <formula>0</formula>
    </cfRule>
  </conditionalFormatting>
  <conditionalFormatting sqref="G1636:H1636">
    <cfRule type="cellIs" dxfId="1803" priority="2995" operator="lessThan">
      <formula>0</formula>
    </cfRule>
    <cfRule type="cellIs" dxfId="1802" priority="2996" operator="lessThan">
      <formula>0</formula>
    </cfRule>
  </conditionalFormatting>
  <conditionalFormatting sqref="J1636">
    <cfRule type="expression" dxfId="1801" priority="2994">
      <formula>$I1636=0</formula>
    </cfRule>
  </conditionalFormatting>
  <conditionalFormatting sqref="N1636:P1636">
    <cfRule type="expression" dxfId="1800" priority="2988">
      <formula>$I1636=0</formula>
    </cfRule>
  </conditionalFormatting>
  <conditionalFormatting sqref="O1636:P1636">
    <cfRule type="cellIs" dxfId="1799" priority="2986" operator="lessThan">
      <formula>0</formula>
    </cfRule>
    <cfRule type="cellIs" dxfId="1798" priority="2987" operator="lessThan">
      <formula>0</formula>
    </cfRule>
  </conditionalFormatting>
  <conditionalFormatting sqref="R1636:T1636">
    <cfRule type="expression" dxfId="1797" priority="2985">
      <formula>$I1636=0</formula>
    </cfRule>
  </conditionalFormatting>
  <conditionalFormatting sqref="S1636:T1636">
    <cfRule type="cellIs" dxfId="1796" priority="2983" operator="lessThan">
      <formula>0</formula>
    </cfRule>
    <cfRule type="cellIs" dxfId="1795" priority="2984" operator="lessThan">
      <formula>0</formula>
    </cfRule>
  </conditionalFormatting>
  <conditionalFormatting sqref="C1638:E1638">
    <cfRule type="expression" dxfId="1794" priority="2979">
      <formula>$I1638=0</formula>
    </cfRule>
  </conditionalFormatting>
  <conditionalFormatting sqref="D1638:E1638">
    <cfRule type="cellIs" dxfId="1793" priority="2977" operator="lessThan">
      <formula>0</formula>
    </cfRule>
    <cfRule type="cellIs" dxfId="1792" priority="2978" operator="lessThan">
      <formula>0</formula>
    </cfRule>
  </conditionalFormatting>
  <conditionalFormatting sqref="G1638:H1638">
    <cfRule type="cellIs" dxfId="1791" priority="2974" operator="lessThan">
      <formula>0</formula>
    </cfRule>
    <cfRule type="cellIs" dxfId="1790" priority="2975" operator="lessThan">
      <formula>0</formula>
    </cfRule>
  </conditionalFormatting>
  <conditionalFormatting sqref="J1638">
    <cfRule type="expression" dxfId="1789" priority="2973">
      <formula>$I1638=0</formula>
    </cfRule>
  </conditionalFormatting>
  <conditionalFormatting sqref="N1638:P1638">
    <cfRule type="expression" dxfId="1788" priority="2967">
      <formula>$I1638=0</formula>
    </cfRule>
  </conditionalFormatting>
  <conditionalFormatting sqref="O1638:P1638">
    <cfRule type="cellIs" dxfId="1787" priority="2965" operator="lessThan">
      <formula>0</formula>
    </cfRule>
    <cfRule type="cellIs" dxfId="1786" priority="2966" operator="lessThan">
      <formula>0</formula>
    </cfRule>
  </conditionalFormatting>
  <conditionalFormatting sqref="R1638:T1638">
    <cfRule type="expression" dxfId="1785" priority="2964">
      <formula>$I1638=0</formula>
    </cfRule>
  </conditionalFormatting>
  <conditionalFormatting sqref="S1638:T1638">
    <cfRule type="cellIs" dxfId="1784" priority="2962" operator="lessThan">
      <formula>0</formula>
    </cfRule>
    <cfRule type="cellIs" dxfId="1783" priority="2963" operator="lessThan">
      <formula>0</formula>
    </cfRule>
  </conditionalFormatting>
  <conditionalFormatting sqref="C1640:E1640">
    <cfRule type="expression" dxfId="1782" priority="2958">
      <formula>$I1640=0</formula>
    </cfRule>
  </conditionalFormatting>
  <conditionalFormatting sqref="D1640:E1640">
    <cfRule type="cellIs" dxfId="1781" priority="2956" operator="lessThan">
      <formula>0</formula>
    </cfRule>
    <cfRule type="cellIs" dxfId="1780" priority="2957" operator="lessThan">
      <formula>0</formula>
    </cfRule>
  </conditionalFormatting>
  <conditionalFormatting sqref="G1640:H1640">
    <cfRule type="cellIs" dxfId="1779" priority="2953" operator="lessThan">
      <formula>0</formula>
    </cfRule>
    <cfRule type="cellIs" dxfId="1778" priority="2954" operator="lessThan">
      <formula>0</formula>
    </cfRule>
  </conditionalFormatting>
  <conditionalFormatting sqref="J1640">
    <cfRule type="expression" dxfId="1777" priority="2952">
      <formula>$I1640=0</formula>
    </cfRule>
  </conditionalFormatting>
  <conditionalFormatting sqref="N1640:P1640">
    <cfRule type="expression" dxfId="1776" priority="2946">
      <formula>$I1640=0</formula>
    </cfRule>
  </conditionalFormatting>
  <conditionalFormatting sqref="O1640:P1640">
    <cfRule type="cellIs" dxfId="1775" priority="2944" operator="lessThan">
      <formula>0</formula>
    </cfRule>
    <cfRule type="cellIs" dxfId="1774" priority="2945" operator="lessThan">
      <formula>0</formula>
    </cfRule>
  </conditionalFormatting>
  <conditionalFormatting sqref="R1640:T1640">
    <cfRule type="expression" dxfId="1773" priority="2943">
      <formula>$I1640=0</formula>
    </cfRule>
  </conditionalFormatting>
  <conditionalFormatting sqref="S1640:T1640">
    <cfRule type="cellIs" dxfId="1772" priority="2941" operator="lessThan">
      <formula>0</formula>
    </cfRule>
    <cfRule type="cellIs" dxfId="1771" priority="2942" operator="lessThan">
      <formula>0</formula>
    </cfRule>
  </conditionalFormatting>
  <conditionalFormatting sqref="C1642:E1642">
    <cfRule type="expression" dxfId="1770" priority="2937">
      <formula>$I1642=0</formula>
    </cfRule>
  </conditionalFormatting>
  <conditionalFormatting sqref="D1642:E1642">
    <cfRule type="cellIs" dxfId="1769" priority="2935" operator="lessThan">
      <formula>0</formula>
    </cfRule>
    <cfRule type="cellIs" dxfId="1768" priority="2936" operator="lessThan">
      <formula>0</formula>
    </cfRule>
  </conditionalFormatting>
  <conditionalFormatting sqref="G1642:H1642">
    <cfRule type="cellIs" dxfId="1767" priority="2932" operator="lessThan">
      <formula>0</formula>
    </cfRule>
    <cfRule type="cellIs" dxfId="1766" priority="2933" operator="lessThan">
      <formula>0</formula>
    </cfRule>
  </conditionalFormatting>
  <conditionalFormatting sqref="J1642">
    <cfRule type="expression" dxfId="1765" priority="2931">
      <formula>$I1642=0</formula>
    </cfRule>
  </conditionalFormatting>
  <conditionalFormatting sqref="N1642:P1642">
    <cfRule type="expression" dxfId="1764" priority="2925">
      <formula>$I1642=0</formula>
    </cfRule>
  </conditionalFormatting>
  <conditionalFormatting sqref="O1642:P1642">
    <cfRule type="cellIs" dxfId="1763" priority="2923" operator="lessThan">
      <formula>0</formula>
    </cfRule>
    <cfRule type="cellIs" dxfId="1762" priority="2924" operator="lessThan">
      <formula>0</formula>
    </cfRule>
  </conditionalFormatting>
  <conditionalFormatting sqref="R1642:T1642">
    <cfRule type="expression" dxfId="1761" priority="2922">
      <formula>$I1642=0</formula>
    </cfRule>
  </conditionalFormatting>
  <conditionalFormatting sqref="S1642:T1642">
    <cfRule type="cellIs" dxfId="1760" priority="2920" operator="lessThan">
      <formula>0</formula>
    </cfRule>
    <cfRule type="cellIs" dxfId="1759" priority="2921" operator="lessThan">
      <formula>0</formula>
    </cfRule>
  </conditionalFormatting>
  <conditionalFormatting sqref="C1644:E1644">
    <cfRule type="expression" dxfId="1758" priority="2916">
      <formula>$I1644=0</formula>
    </cfRule>
  </conditionalFormatting>
  <conditionalFormatting sqref="D1644:E1644">
    <cfRule type="cellIs" dxfId="1757" priority="2914" operator="lessThan">
      <formula>0</formula>
    </cfRule>
    <cfRule type="cellIs" dxfId="1756" priority="2915" operator="lessThan">
      <formula>0</formula>
    </cfRule>
  </conditionalFormatting>
  <conditionalFormatting sqref="G1644:H1644">
    <cfRule type="cellIs" dxfId="1755" priority="2911" operator="lessThan">
      <formula>0</formula>
    </cfRule>
    <cfRule type="cellIs" dxfId="1754" priority="2912" operator="lessThan">
      <formula>0</formula>
    </cfRule>
  </conditionalFormatting>
  <conditionalFormatting sqref="J1644">
    <cfRule type="expression" dxfId="1753" priority="2910">
      <formula>$I1644=0</formula>
    </cfRule>
  </conditionalFormatting>
  <conditionalFormatting sqref="N1644:P1644">
    <cfRule type="expression" dxfId="1752" priority="2904">
      <formula>$I1644=0</formula>
    </cfRule>
  </conditionalFormatting>
  <conditionalFormatting sqref="O1644:P1644">
    <cfRule type="cellIs" dxfId="1751" priority="2902" operator="lessThan">
      <formula>0</formula>
    </cfRule>
    <cfRule type="cellIs" dxfId="1750" priority="2903" operator="lessThan">
      <formula>0</formula>
    </cfRule>
  </conditionalFormatting>
  <conditionalFormatting sqref="R1644:T1644">
    <cfRule type="expression" dxfId="1749" priority="2901">
      <formula>$I1644=0</formula>
    </cfRule>
  </conditionalFormatting>
  <conditionalFormatting sqref="S1644:T1644">
    <cfRule type="cellIs" dxfId="1748" priority="2899" operator="lessThan">
      <formula>0</formula>
    </cfRule>
    <cfRule type="cellIs" dxfId="1747" priority="2900" operator="lessThan">
      <formula>0</formula>
    </cfRule>
  </conditionalFormatting>
  <conditionalFormatting sqref="C1646:E1646">
    <cfRule type="expression" dxfId="1746" priority="2895">
      <formula>$I1646=0</formula>
    </cfRule>
  </conditionalFormatting>
  <conditionalFormatting sqref="D1646:E1646">
    <cfRule type="cellIs" dxfId="1745" priority="2893" operator="lessThan">
      <formula>0</formula>
    </cfRule>
    <cfRule type="cellIs" dxfId="1744" priority="2894" operator="lessThan">
      <formula>0</formula>
    </cfRule>
  </conditionalFormatting>
  <conditionalFormatting sqref="G1646:H1646">
    <cfRule type="cellIs" dxfId="1743" priority="2890" operator="lessThan">
      <formula>0</formula>
    </cfRule>
    <cfRule type="cellIs" dxfId="1742" priority="2891" operator="lessThan">
      <formula>0</formula>
    </cfRule>
  </conditionalFormatting>
  <conditionalFormatting sqref="J1646">
    <cfRule type="expression" dxfId="1741" priority="2889">
      <formula>$I1646=0</formula>
    </cfRule>
  </conditionalFormatting>
  <conditionalFormatting sqref="N1646:P1646">
    <cfRule type="expression" dxfId="1740" priority="2883">
      <formula>$I1646=0</formula>
    </cfRule>
  </conditionalFormatting>
  <conditionalFormatting sqref="O1646:P1646">
    <cfRule type="cellIs" dxfId="1739" priority="2881" operator="lessThan">
      <formula>0</formula>
    </cfRule>
    <cfRule type="cellIs" dxfId="1738" priority="2882" operator="lessThan">
      <formula>0</formula>
    </cfRule>
  </conditionalFormatting>
  <conditionalFormatting sqref="R1646:T1646">
    <cfRule type="expression" dxfId="1737" priority="2880">
      <formula>$I1646=0</formula>
    </cfRule>
  </conditionalFormatting>
  <conditionalFormatting sqref="S1646:T1646">
    <cfRule type="cellIs" dxfId="1736" priority="2878" operator="lessThan">
      <formula>0</formula>
    </cfRule>
    <cfRule type="cellIs" dxfId="1735" priority="2879" operator="lessThan">
      <formula>0</formula>
    </cfRule>
  </conditionalFormatting>
  <conditionalFormatting sqref="C1648:E1648">
    <cfRule type="expression" dxfId="1734" priority="2874">
      <formula>$I1648=0</formula>
    </cfRule>
  </conditionalFormatting>
  <conditionalFormatting sqref="D1648:E1648">
    <cfRule type="cellIs" dxfId="1733" priority="2872" operator="lessThan">
      <formula>0</formula>
    </cfRule>
    <cfRule type="cellIs" dxfId="1732" priority="2873" operator="lessThan">
      <formula>0</formula>
    </cfRule>
  </conditionalFormatting>
  <conditionalFormatting sqref="G1648:H1648">
    <cfRule type="cellIs" dxfId="1731" priority="2869" operator="lessThan">
      <formula>0</formula>
    </cfRule>
    <cfRule type="cellIs" dxfId="1730" priority="2870" operator="lessThan">
      <formula>0</formula>
    </cfRule>
  </conditionalFormatting>
  <conditionalFormatting sqref="J1648">
    <cfRule type="expression" dxfId="1729" priority="2868">
      <formula>$I1648=0</formula>
    </cfRule>
  </conditionalFormatting>
  <conditionalFormatting sqref="N1648:P1648">
    <cfRule type="expression" dxfId="1728" priority="2862">
      <formula>$I1648=0</formula>
    </cfRule>
  </conditionalFormatting>
  <conditionalFormatting sqref="O1648:P1648">
    <cfRule type="cellIs" dxfId="1727" priority="2860" operator="lessThan">
      <formula>0</formula>
    </cfRule>
    <cfRule type="cellIs" dxfId="1726" priority="2861" operator="lessThan">
      <formula>0</formula>
    </cfRule>
  </conditionalFormatting>
  <conditionalFormatting sqref="R1648:T1648">
    <cfRule type="expression" dxfId="1725" priority="2859">
      <formula>$I1648=0</formula>
    </cfRule>
  </conditionalFormatting>
  <conditionalFormatting sqref="S1648:T1648">
    <cfRule type="cellIs" dxfId="1724" priority="2857" operator="lessThan">
      <formula>0</formula>
    </cfRule>
    <cfRule type="cellIs" dxfId="1723" priority="2858" operator="lessThan">
      <formula>0</formula>
    </cfRule>
  </conditionalFormatting>
  <conditionalFormatting sqref="C1650:E1650">
    <cfRule type="expression" dxfId="1722" priority="2853">
      <formula>$I1650=0</formula>
    </cfRule>
  </conditionalFormatting>
  <conditionalFormatting sqref="D1650:E1650">
    <cfRule type="cellIs" dxfId="1721" priority="2851" operator="lessThan">
      <formula>0</formula>
    </cfRule>
    <cfRule type="cellIs" dxfId="1720" priority="2852" operator="lessThan">
      <formula>0</formula>
    </cfRule>
  </conditionalFormatting>
  <conditionalFormatting sqref="G1650:H1650">
    <cfRule type="cellIs" dxfId="1719" priority="2848" operator="lessThan">
      <formula>0</formula>
    </cfRule>
    <cfRule type="cellIs" dxfId="1718" priority="2849" operator="lessThan">
      <formula>0</formula>
    </cfRule>
  </conditionalFormatting>
  <conditionalFormatting sqref="J1650">
    <cfRule type="expression" dxfId="1717" priority="2847">
      <formula>$I1650=0</formula>
    </cfRule>
  </conditionalFormatting>
  <conditionalFormatting sqref="N1650:P1650">
    <cfRule type="expression" dxfId="1716" priority="2841">
      <formula>$I1650=0</formula>
    </cfRule>
  </conditionalFormatting>
  <conditionalFormatting sqref="O1650:P1650">
    <cfRule type="cellIs" dxfId="1715" priority="2839" operator="lessThan">
      <formula>0</formula>
    </cfRule>
    <cfRule type="cellIs" dxfId="1714" priority="2840" operator="lessThan">
      <formula>0</formula>
    </cfRule>
  </conditionalFormatting>
  <conditionalFormatting sqref="R1650:T1650">
    <cfRule type="expression" dxfId="1713" priority="2838">
      <formula>$I1650=0</formula>
    </cfRule>
  </conditionalFormatting>
  <conditionalFormatting sqref="S1650:T1650">
    <cfRule type="cellIs" dxfId="1712" priority="2836" operator="lessThan">
      <formula>0</formula>
    </cfRule>
    <cfRule type="cellIs" dxfId="1711" priority="2837" operator="lessThan">
      <formula>0</formula>
    </cfRule>
  </conditionalFormatting>
  <conditionalFormatting sqref="C1652:E1652">
    <cfRule type="expression" dxfId="1710" priority="2832">
      <formula>$I1652=0</formula>
    </cfRule>
  </conditionalFormatting>
  <conditionalFormatting sqref="D1652:E1652">
    <cfRule type="cellIs" dxfId="1709" priority="2830" operator="lessThan">
      <formula>0</formula>
    </cfRule>
    <cfRule type="cellIs" dxfId="1708" priority="2831" operator="lessThan">
      <formula>0</formula>
    </cfRule>
  </conditionalFormatting>
  <conditionalFormatting sqref="G1652:H1652">
    <cfRule type="cellIs" dxfId="1707" priority="2827" operator="lessThan">
      <formula>0</formula>
    </cfRule>
    <cfRule type="cellIs" dxfId="1706" priority="2828" operator="lessThan">
      <formula>0</formula>
    </cfRule>
  </conditionalFormatting>
  <conditionalFormatting sqref="J1652">
    <cfRule type="expression" dxfId="1705" priority="2826">
      <formula>$I1652=0</formula>
    </cfRule>
  </conditionalFormatting>
  <conditionalFormatting sqref="N1652:P1652">
    <cfRule type="expression" dxfId="1704" priority="2820">
      <formula>$I1652=0</formula>
    </cfRule>
  </conditionalFormatting>
  <conditionalFormatting sqref="O1652:P1652">
    <cfRule type="cellIs" dxfId="1703" priority="2818" operator="lessThan">
      <formula>0</formula>
    </cfRule>
    <cfRule type="cellIs" dxfId="1702" priority="2819" operator="lessThan">
      <formula>0</formula>
    </cfRule>
  </conditionalFormatting>
  <conditionalFormatting sqref="R1652:T1652">
    <cfRule type="expression" dxfId="1701" priority="2817">
      <formula>$I1652=0</formula>
    </cfRule>
  </conditionalFormatting>
  <conditionalFormatting sqref="S1652:T1652">
    <cfRule type="cellIs" dxfId="1700" priority="2815" operator="lessThan">
      <formula>0</formula>
    </cfRule>
    <cfRule type="cellIs" dxfId="1699" priority="2816" operator="lessThan">
      <formula>0</formula>
    </cfRule>
  </conditionalFormatting>
  <conditionalFormatting sqref="C1654:E1654">
    <cfRule type="expression" dxfId="1698" priority="2811">
      <formula>$I1654=0</formula>
    </cfRule>
  </conditionalFormatting>
  <conditionalFormatting sqref="D1654:E1654">
    <cfRule type="cellIs" dxfId="1697" priority="2809" operator="lessThan">
      <formula>0</formula>
    </cfRule>
    <cfRule type="cellIs" dxfId="1696" priority="2810" operator="lessThan">
      <formula>0</formula>
    </cfRule>
  </conditionalFormatting>
  <conditionalFormatting sqref="G1654:H1654">
    <cfRule type="cellIs" dxfId="1695" priority="2806" operator="lessThan">
      <formula>0</formula>
    </cfRule>
    <cfRule type="cellIs" dxfId="1694" priority="2807" operator="lessThan">
      <formula>0</formula>
    </cfRule>
  </conditionalFormatting>
  <conditionalFormatting sqref="J1654">
    <cfRule type="expression" dxfId="1693" priority="2805">
      <formula>$I1654=0</formula>
    </cfRule>
  </conditionalFormatting>
  <conditionalFormatting sqref="N1654:P1654">
    <cfRule type="expression" dxfId="1692" priority="2799">
      <formula>$I1654=0</formula>
    </cfRule>
  </conditionalFormatting>
  <conditionalFormatting sqref="O1654:P1654">
    <cfRule type="cellIs" dxfId="1691" priority="2797" operator="lessThan">
      <formula>0</formula>
    </cfRule>
    <cfRule type="cellIs" dxfId="1690" priority="2798" operator="lessThan">
      <formula>0</formula>
    </cfRule>
  </conditionalFormatting>
  <conditionalFormatting sqref="R1654:T1654">
    <cfRule type="expression" dxfId="1689" priority="2796">
      <formula>$I1654=0</formula>
    </cfRule>
  </conditionalFormatting>
  <conditionalFormatting sqref="S1654:T1654">
    <cfRule type="cellIs" dxfId="1688" priority="2794" operator="lessThan">
      <formula>0</formula>
    </cfRule>
    <cfRule type="cellIs" dxfId="1687" priority="2795" operator="lessThan">
      <formula>0</formula>
    </cfRule>
  </conditionalFormatting>
  <conditionalFormatting sqref="C1656:E1656">
    <cfRule type="expression" dxfId="1686" priority="2790">
      <formula>$I1656=0</formula>
    </cfRule>
  </conditionalFormatting>
  <conditionalFormatting sqref="D1656:E1656">
    <cfRule type="cellIs" dxfId="1685" priority="2788" operator="lessThan">
      <formula>0</formula>
    </cfRule>
    <cfRule type="cellIs" dxfId="1684" priority="2789" operator="lessThan">
      <formula>0</formula>
    </cfRule>
  </conditionalFormatting>
  <conditionalFormatting sqref="G1656:H1656">
    <cfRule type="cellIs" dxfId="1683" priority="2785" operator="lessThan">
      <formula>0</formula>
    </cfRule>
    <cfRule type="cellIs" dxfId="1682" priority="2786" operator="lessThan">
      <formula>0</formula>
    </cfRule>
  </conditionalFormatting>
  <conditionalFormatting sqref="J1656">
    <cfRule type="expression" dxfId="1681" priority="2784">
      <formula>$I1656=0</formula>
    </cfRule>
  </conditionalFormatting>
  <conditionalFormatting sqref="N1656:P1656">
    <cfRule type="expression" dxfId="1680" priority="2778">
      <formula>$I1656=0</formula>
    </cfRule>
  </conditionalFormatting>
  <conditionalFormatting sqref="O1656:P1656">
    <cfRule type="cellIs" dxfId="1679" priority="2776" operator="lessThan">
      <formula>0</formula>
    </cfRule>
    <cfRule type="cellIs" dxfId="1678" priority="2777" operator="lessThan">
      <formula>0</formula>
    </cfRule>
  </conditionalFormatting>
  <conditionalFormatting sqref="R1656:T1656">
    <cfRule type="expression" dxfId="1677" priority="2775">
      <formula>$I1656=0</formula>
    </cfRule>
  </conditionalFormatting>
  <conditionalFormatting sqref="S1656:T1656">
    <cfRule type="cellIs" dxfId="1676" priority="2773" operator="lessThan">
      <formula>0</formula>
    </cfRule>
    <cfRule type="cellIs" dxfId="1675" priority="2774" operator="lessThan">
      <formula>0</formula>
    </cfRule>
  </conditionalFormatting>
  <conditionalFormatting sqref="C1658:E1658">
    <cfRule type="expression" dxfId="1674" priority="2769">
      <formula>$I1658=0</formula>
    </cfRule>
  </conditionalFormatting>
  <conditionalFormatting sqref="D1658:E1658">
    <cfRule type="cellIs" dxfId="1673" priority="2767" operator="lessThan">
      <formula>0</formula>
    </cfRule>
    <cfRule type="cellIs" dxfId="1672" priority="2768" operator="lessThan">
      <formula>0</formula>
    </cfRule>
  </conditionalFormatting>
  <conditionalFormatting sqref="G1658:H1658">
    <cfRule type="cellIs" dxfId="1671" priority="2764" operator="lessThan">
      <formula>0</formula>
    </cfRule>
    <cfRule type="cellIs" dxfId="1670" priority="2765" operator="lessThan">
      <formula>0</formula>
    </cfRule>
  </conditionalFormatting>
  <conditionalFormatting sqref="J1658">
    <cfRule type="expression" dxfId="1669" priority="2763">
      <formula>$I1658=0</formula>
    </cfRule>
  </conditionalFormatting>
  <conditionalFormatting sqref="N1658:P1658">
    <cfRule type="expression" dxfId="1668" priority="2757">
      <formula>$I1658=0</formula>
    </cfRule>
  </conditionalFormatting>
  <conditionalFormatting sqref="O1658:P1658">
    <cfRule type="cellIs" dxfId="1667" priority="2755" operator="lessThan">
      <formula>0</formula>
    </cfRule>
    <cfRule type="cellIs" dxfId="1666" priority="2756" operator="lessThan">
      <formula>0</formula>
    </cfRule>
  </conditionalFormatting>
  <conditionalFormatting sqref="R1658:T1658">
    <cfRule type="expression" dxfId="1665" priority="2754">
      <formula>$I1658=0</formula>
    </cfRule>
  </conditionalFormatting>
  <conditionalFormatting sqref="S1658:T1658">
    <cfRule type="cellIs" dxfId="1664" priority="2752" operator="lessThan">
      <formula>0</formula>
    </cfRule>
    <cfRule type="cellIs" dxfId="1663" priority="2753" operator="lessThan">
      <formula>0</formula>
    </cfRule>
  </conditionalFormatting>
  <conditionalFormatting sqref="C1660:E1660">
    <cfRule type="expression" dxfId="1662" priority="2748">
      <formula>$I1660=0</formula>
    </cfRule>
  </conditionalFormatting>
  <conditionalFormatting sqref="D1660:E1660">
    <cfRule type="cellIs" dxfId="1661" priority="2746" operator="lessThan">
      <formula>0</formula>
    </cfRule>
    <cfRule type="cellIs" dxfId="1660" priority="2747" operator="lessThan">
      <formula>0</formula>
    </cfRule>
  </conditionalFormatting>
  <conditionalFormatting sqref="G1660:H1660">
    <cfRule type="cellIs" dxfId="1659" priority="2743" operator="lessThan">
      <formula>0</formula>
    </cfRule>
    <cfRule type="cellIs" dxfId="1658" priority="2744" operator="lessThan">
      <formula>0</formula>
    </cfRule>
  </conditionalFormatting>
  <conditionalFormatting sqref="J1660">
    <cfRule type="expression" dxfId="1657" priority="2742">
      <formula>$I1660=0</formula>
    </cfRule>
  </conditionalFormatting>
  <conditionalFormatting sqref="N1660:P1660">
    <cfRule type="expression" dxfId="1656" priority="2736">
      <formula>$I1660=0</formula>
    </cfRule>
  </conditionalFormatting>
  <conditionalFormatting sqref="O1660:P1660">
    <cfRule type="cellIs" dxfId="1655" priority="2734" operator="lessThan">
      <formula>0</formula>
    </cfRule>
    <cfRule type="cellIs" dxfId="1654" priority="2735" operator="lessThan">
      <formula>0</formula>
    </cfRule>
  </conditionalFormatting>
  <conditionalFormatting sqref="R1660:T1660">
    <cfRule type="expression" dxfId="1653" priority="2733">
      <formula>$I1660=0</formula>
    </cfRule>
  </conditionalFormatting>
  <conditionalFormatting sqref="S1660:T1660">
    <cfRule type="cellIs" dxfId="1652" priority="2731" operator="lessThan">
      <formula>0</formula>
    </cfRule>
    <cfRule type="cellIs" dxfId="1651" priority="2732" operator="lessThan">
      <formula>0</formula>
    </cfRule>
  </conditionalFormatting>
  <conditionalFormatting sqref="C1662:E1662">
    <cfRule type="expression" dxfId="1650" priority="2727">
      <formula>$I1662=0</formula>
    </cfRule>
  </conditionalFormatting>
  <conditionalFormatting sqref="D1662:E1662">
    <cfRule type="cellIs" dxfId="1649" priority="2725" operator="lessThan">
      <formula>0</formula>
    </cfRule>
    <cfRule type="cellIs" dxfId="1648" priority="2726" operator="lessThan">
      <formula>0</formula>
    </cfRule>
  </conditionalFormatting>
  <conditionalFormatting sqref="G1662:H1662">
    <cfRule type="cellIs" dxfId="1647" priority="2722" operator="lessThan">
      <formula>0</formula>
    </cfRule>
    <cfRule type="cellIs" dxfId="1646" priority="2723" operator="lessThan">
      <formula>0</formula>
    </cfRule>
  </conditionalFormatting>
  <conditionalFormatting sqref="J1662">
    <cfRule type="expression" dxfId="1645" priority="2721">
      <formula>$I1662=0</formula>
    </cfRule>
  </conditionalFormatting>
  <conditionalFormatting sqref="N1662:P1662">
    <cfRule type="expression" dxfId="1644" priority="2715">
      <formula>$I1662=0</formula>
    </cfRule>
  </conditionalFormatting>
  <conditionalFormatting sqref="O1662:P1662">
    <cfRule type="cellIs" dxfId="1643" priority="2713" operator="lessThan">
      <formula>0</formula>
    </cfRule>
    <cfRule type="cellIs" dxfId="1642" priority="2714" operator="lessThan">
      <formula>0</formula>
    </cfRule>
  </conditionalFormatting>
  <conditionalFormatting sqref="R1662:T1662">
    <cfRule type="expression" dxfId="1641" priority="2712">
      <formula>$I1662=0</formula>
    </cfRule>
  </conditionalFormatting>
  <conditionalFormatting sqref="S1662:T1662">
    <cfRule type="cellIs" dxfId="1640" priority="2710" operator="lessThan">
      <formula>0</formula>
    </cfRule>
    <cfRule type="cellIs" dxfId="1639" priority="2711" operator="lessThan">
      <formula>0</formula>
    </cfRule>
  </conditionalFormatting>
  <conditionalFormatting sqref="C1664:E1664">
    <cfRule type="expression" dxfId="1638" priority="2706">
      <formula>$I1664=0</formula>
    </cfRule>
  </conditionalFormatting>
  <conditionalFormatting sqref="D1664:E1664">
    <cfRule type="cellIs" dxfId="1637" priority="2704" operator="lessThan">
      <formula>0</formula>
    </cfRule>
    <cfRule type="cellIs" dxfId="1636" priority="2705" operator="lessThan">
      <formula>0</formula>
    </cfRule>
  </conditionalFormatting>
  <conditionalFormatting sqref="G1664:H1664">
    <cfRule type="cellIs" dxfId="1635" priority="2701" operator="lessThan">
      <formula>0</formula>
    </cfRule>
    <cfRule type="cellIs" dxfId="1634" priority="2702" operator="lessThan">
      <formula>0</formula>
    </cfRule>
  </conditionalFormatting>
  <conditionalFormatting sqref="J1664">
    <cfRule type="expression" dxfId="1633" priority="2700">
      <formula>$I1664=0</formula>
    </cfRule>
  </conditionalFormatting>
  <conditionalFormatting sqref="N1664:P1664">
    <cfRule type="expression" dxfId="1632" priority="2694">
      <formula>$I1664=0</formula>
    </cfRule>
  </conditionalFormatting>
  <conditionalFormatting sqref="O1664:P1664">
    <cfRule type="cellIs" dxfId="1631" priority="2692" operator="lessThan">
      <formula>0</formula>
    </cfRule>
    <cfRule type="cellIs" dxfId="1630" priority="2693" operator="lessThan">
      <formula>0</formula>
    </cfRule>
  </conditionalFormatting>
  <conditionalFormatting sqref="R1664:T1664">
    <cfRule type="expression" dxfId="1629" priority="2691">
      <formula>$I1664=0</formula>
    </cfRule>
  </conditionalFormatting>
  <conditionalFormatting sqref="S1664:T1664">
    <cfRule type="cellIs" dxfId="1628" priority="2689" operator="lessThan">
      <formula>0</formula>
    </cfRule>
    <cfRule type="cellIs" dxfId="1627" priority="2690" operator="lessThan">
      <formula>0</formula>
    </cfRule>
  </conditionalFormatting>
  <conditionalFormatting sqref="C1666:E1666">
    <cfRule type="expression" dxfId="1626" priority="2685">
      <formula>$I1666=0</formula>
    </cfRule>
  </conditionalFormatting>
  <conditionalFormatting sqref="D1666:E1666">
    <cfRule type="cellIs" dxfId="1625" priority="2683" operator="lessThan">
      <formula>0</formula>
    </cfRule>
    <cfRule type="cellIs" dxfId="1624" priority="2684" operator="lessThan">
      <formula>0</formula>
    </cfRule>
  </conditionalFormatting>
  <conditionalFormatting sqref="G1666:H1666">
    <cfRule type="cellIs" dxfId="1623" priority="2680" operator="lessThan">
      <formula>0</formula>
    </cfRule>
    <cfRule type="cellIs" dxfId="1622" priority="2681" operator="lessThan">
      <formula>0</formula>
    </cfRule>
  </conditionalFormatting>
  <conditionalFormatting sqref="J1666">
    <cfRule type="expression" dxfId="1621" priority="2679">
      <formula>$I1666=0</formula>
    </cfRule>
  </conditionalFormatting>
  <conditionalFormatting sqref="N1666:P1666">
    <cfRule type="expression" dxfId="1620" priority="2673">
      <formula>$I1666=0</formula>
    </cfRule>
  </conditionalFormatting>
  <conditionalFormatting sqref="O1666:P1666">
    <cfRule type="cellIs" dxfId="1619" priority="2671" operator="lessThan">
      <formula>0</formula>
    </cfRule>
    <cfRule type="cellIs" dxfId="1618" priority="2672" operator="lessThan">
      <formula>0</formula>
    </cfRule>
  </conditionalFormatting>
  <conditionalFormatting sqref="R1666:T1666">
    <cfRule type="expression" dxfId="1617" priority="2670">
      <formula>$I1666=0</formula>
    </cfRule>
  </conditionalFormatting>
  <conditionalFormatting sqref="S1666:T1666">
    <cfRule type="cellIs" dxfId="1616" priority="2668" operator="lessThan">
      <formula>0</formula>
    </cfRule>
    <cfRule type="cellIs" dxfId="1615" priority="2669" operator="lessThan">
      <formula>0</formula>
    </cfRule>
  </conditionalFormatting>
  <conditionalFormatting sqref="C1668:E1668">
    <cfRule type="expression" dxfId="1614" priority="2664">
      <formula>$I1668=0</formula>
    </cfRule>
  </conditionalFormatting>
  <conditionalFormatting sqref="D1668:E1668">
    <cfRule type="cellIs" dxfId="1613" priority="2662" operator="lessThan">
      <formula>0</formula>
    </cfRule>
    <cfRule type="cellIs" dxfId="1612" priority="2663" operator="lessThan">
      <formula>0</formula>
    </cfRule>
  </conditionalFormatting>
  <conditionalFormatting sqref="G1668:H1668">
    <cfRule type="cellIs" dxfId="1611" priority="2659" operator="lessThan">
      <formula>0</formula>
    </cfRule>
    <cfRule type="cellIs" dxfId="1610" priority="2660" operator="lessThan">
      <formula>0</formula>
    </cfRule>
  </conditionalFormatting>
  <conditionalFormatting sqref="J1668">
    <cfRule type="expression" dxfId="1609" priority="2658">
      <formula>$I1668=0</formula>
    </cfRule>
  </conditionalFormatting>
  <conditionalFormatting sqref="N1668:P1668">
    <cfRule type="expression" dxfId="1608" priority="2652">
      <formula>$I1668=0</formula>
    </cfRule>
  </conditionalFormatting>
  <conditionalFormatting sqref="O1668:P1668">
    <cfRule type="cellIs" dxfId="1607" priority="2650" operator="lessThan">
      <formula>0</formula>
    </cfRule>
    <cfRule type="cellIs" dxfId="1606" priority="2651" operator="lessThan">
      <formula>0</formula>
    </cfRule>
  </conditionalFormatting>
  <conditionalFormatting sqref="R1668:T1668">
    <cfRule type="expression" dxfId="1605" priority="2649">
      <formula>$I1668=0</formula>
    </cfRule>
  </conditionalFormatting>
  <conditionalFormatting sqref="S1668:T1668">
    <cfRule type="cellIs" dxfId="1604" priority="2647" operator="lessThan">
      <formula>0</formula>
    </cfRule>
    <cfRule type="cellIs" dxfId="1603" priority="2648" operator="lessThan">
      <formula>0</formula>
    </cfRule>
  </conditionalFormatting>
  <conditionalFormatting sqref="C1670:E1670">
    <cfRule type="expression" dxfId="1602" priority="2643">
      <formula>$I1670=0</formula>
    </cfRule>
  </conditionalFormatting>
  <conditionalFormatting sqref="D1670:E1670">
    <cfRule type="cellIs" dxfId="1601" priority="2641" operator="lessThan">
      <formula>0</formula>
    </cfRule>
    <cfRule type="cellIs" dxfId="1600" priority="2642" operator="lessThan">
      <formula>0</formula>
    </cfRule>
  </conditionalFormatting>
  <conditionalFormatting sqref="G1670:H1670">
    <cfRule type="cellIs" dxfId="1599" priority="2638" operator="lessThan">
      <formula>0</formula>
    </cfRule>
    <cfRule type="cellIs" dxfId="1598" priority="2639" operator="lessThan">
      <formula>0</formula>
    </cfRule>
  </conditionalFormatting>
  <conditionalFormatting sqref="J1670">
    <cfRule type="expression" dxfId="1597" priority="2637">
      <formula>$I1670=0</formula>
    </cfRule>
  </conditionalFormatting>
  <conditionalFormatting sqref="N1670:P1670">
    <cfRule type="expression" dxfId="1596" priority="2631">
      <formula>$I1670=0</formula>
    </cfRule>
  </conditionalFormatting>
  <conditionalFormatting sqref="O1670:P1670">
    <cfRule type="cellIs" dxfId="1595" priority="2629" operator="lessThan">
      <formula>0</formula>
    </cfRule>
    <cfRule type="cellIs" dxfId="1594" priority="2630" operator="lessThan">
      <formula>0</formula>
    </cfRule>
  </conditionalFormatting>
  <conditionalFormatting sqref="R1670:T1670">
    <cfRule type="expression" dxfId="1593" priority="2628">
      <formula>$I1670=0</formula>
    </cfRule>
  </conditionalFormatting>
  <conditionalFormatting sqref="S1670:T1670">
    <cfRule type="cellIs" dxfId="1592" priority="2626" operator="lessThan">
      <formula>0</formula>
    </cfRule>
    <cfRule type="cellIs" dxfId="1591" priority="2627" operator="lessThan">
      <formula>0</formula>
    </cfRule>
  </conditionalFormatting>
  <conditionalFormatting sqref="C1672:E1672">
    <cfRule type="expression" dxfId="1590" priority="2622">
      <formula>$I1672=0</formula>
    </cfRule>
  </conditionalFormatting>
  <conditionalFormatting sqref="D1672:E1672">
    <cfRule type="cellIs" dxfId="1589" priority="2620" operator="lessThan">
      <formula>0</formula>
    </cfRule>
    <cfRule type="cellIs" dxfId="1588" priority="2621" operator="lessThan">
      <formula>0</formula>
    </cfRule>
  </conditionalFormatting>
  <conditionalFormatting sqref="G1672:H1672">
    <cfRule type="cellIs" dxfId="1587" priority="2617" operator="lessThan">
      <formula>0</formula>
    </cfRule>
    <cfRule type="cellIs" dxfId="1586" priority="2618" operator="lessThan">
      <formula>0</formula>
    </cfRule>
  </conditionalFormatting>
  <conditionalFormatting sqref="J1672">
    <cfRule type="expression" dxfId="1585" priority="2616">
      <formula>$I1672=0</formula>
    </cfRule>
  </conditionalFormatting>
  <conditionalFormatting sqref="N1672:P1672">
    <cfRule type="expression" dxfId="1584" priority="2610">
      <formula>$I1672=0</formula>
    </cfRule>
  </conditionalFormatting>
  <conditionalFormatting sqref="O1672:P1672">
    <cfRule type="cellIs" dxfId="1583" priority="2608" operator="lessThan">
      <formula>0</formula>
    </cfRule>
    <cfRule type="cellIs" dxfId="1582" priority="2609" operator="lessThan">
      <formula>0</formula>
    </cfRule>
  </conditionalFormatting>
  <conditionalFormatting sqref="R1672:T1672">
    <cfRule type="expression" dxfId="1581" priority="2607">
      <formula>$I1672=0</formula>
    </cfRule>
  </conditionalFormatting>
  <conditionalFormatting sqref="S1672:T1672">
    <cfRule type="cellIs" dxfId="1580" priority="2605" operator="lessThan">
      <formula>0</formula>
    </cfRule>
    <cfRule type="cellIs" dxfId="1579" priority="2606" operator="lessThan">
      <formula>0</formula>
    </cfRule>
  </conditionalFormatting>
  <conditionalFormatting sqref="C1674:E1674">
    <cfRule type="expression" dxfId="1578" priority="2601">
      <formula>$I1674=0</formula>
    </cfRule>
  </conditionalFormatting>
  <conditionalFormatting sqref="D1674:E1674">
    <cfRule type="cellIs" dxfId="1577" priority="2599" operator="lessThan">
      <formula>0</formula>
    </cfRule>
    <cfRule type="cellIs" dxfId="1576" priority="2600" operator="lessThan">
      <formula>0</formula>
    </cfRule>
  </conditionalFormatting>
  <conditionalFormatting sqref="G1674:H1674">
    <cfRule type="cellIs" dxfId="1575" priority="2596" operator="lessThan">
      <formula>0</formula>
    </cfRule>
    <cfRule type="cellIs" dxfId="1574" priority="2597" operator="lessThan">
      <formula>0</formula>
    </cfRule>
  </conditionalFormatting>
  <conditionalFormatting sqref="J1674">
    <cfRule type="expression" dxfId="1573" priority="2595">
      <formula>$I1674=0</formula>
    </cfRule>
  </conditionalFormatting>
  <conditionalFormatting sqref="N1674:P1674">
    <cfRule type="expression" dxfId="1572" priority="2589">
      <formula>$I1674=0</formula>
    </cfRule>
  </conditionalFormatting>
  <conditionalFormatting sqref="O1674:P1674">
    <cfRule type="cellIs" dxfId="1571" priority="2587" operator="lessThan">
      <formula>0</formula>
    </cfRule>
    <cfRule type="cellIs" dxfId="1570" priority="2588" operator="lessThan">
      <formula>0</formula>
    </cfRule>
  </conditionalFormatting>
  <conditionalFormatting sqref="R1674:T1674">
    <cfRule type="expression" dxfId="1569" priority="2586">
      <formula>$I1674=0</formula>
    </cfRule>
  </conditionalFormatting>
  <conditionalFormatting sqref="S1674:T1674">
    <cfRule type="cellIs" dxfId="1568" priority="2584" operator="lessThan">
      <formula>0</formula>
    </cfRule>
    <cfRule type="cellIs" dxfId="1567" priority="2585" operator="lessThan">
      <formula>0</formula>
    </cfRule>
  </conditionalFormatting>
  <conditionalFormatting sqref="C1676:E1676">
    <cfRule type="expression" dxfId="1566" priority="2580">
      <formula>$I1676=0</formula>
    </cfRule>
  </conditionalFormatting>
  <conditionalFormatting sqref="D1676:E1676">
    <cfRule type="cellIs" dxfId="1565" priority="2578" operator="lessThan">
      <formula>0</formula>
    </cfRule>
    <cfRule type="cellIs" dxfId="1564" priority="2579" operator="lessThan">
      <formula>0</formula>
    </cfRule>
  </conditionalFormatting>
  <conditionalFormatting sqref="G1676:H1676">
    <cfRule type="cellIs" dxfId="1563" priority="2575" operator="lessThan">
      <formula>0</formula>
    </cfRule>
    <cfRule type="cellIs" dxfId="1562" priority="2576" operator="lessThan">
      <formula>0</formula>
    </cfRule>
  </conditionalFormatting>
  <conditionalFormatting sqref="J1676">
    <cfRule type="expression" dxfId="1561" priority="2574">
      <formula>$I1676=0</formula>
    </cfRule>
  </conditionalFormatting>
  <conditionalFormatting sqref="N1676:P1676">
    <cfRule type="expression" dxfId="1560" priority="2568">
      <formula>$I1676=0</formula>
    </cfRule>
  </conditionalFormatting>
  <conditionalFormatting sqref="O1676:P1676">
    <cfRule type="cellIs" dxfId="1559" priority="2566" operator="lessThan">
      <formula>0</formula>
    </cfRule>
    <cfRule type="cellIs" dxfId="1558" priority="2567" operator="lessThan">
      <formula>0</formula>
    </cfRule>
  </conditionalFormatting>
  <conditionalFormatting sqref="R1676:T1676">
    <cfRule type="expression" dxfId="1557" priority="2565">
      <formula>$I1676=0</formula>
    </cfRule>
  </conditionalFormatting>
  <conditionalFormatting sqref="S1676:T1676">
    <cfRule type="cellIs" dxfId="1556" priority="2563" operator="lessThan">
      <formula>0</formula>
    </cfRule>
    <cfRule type="cellIs" dxfId="1555" priority="2564" operator="lessThan">
      <formula>0</formula>
    </cfRule>
  </conditionalFormatting>
  <conditionalFormatting sqref="C1678:E1678">
    <cfRule type="expression" dxfId="1554" priority="2559">
      <formula>$I1678=0</formula>
    </cfRule>
  </conditionalFormatting>
  <conditionalFormatting sqref="D1678:E1678">
    <cfRule type="cellIs" dxfId="1553" priority="2557" operator="lessThan">
      <formula>0</formula>
    </cfRule>
    <cfRule type="cellIs" dxfId="1552" priority="2558" operator="lessThan">
      <formula>0</formula>
    </cfRule>
  </conditionalFormatting>
  <conditionalFormatting sqref="G1678:H1678">
    <cfRule type="cellIs" dxfId="1551" priority="2554" operator="lessThan">
      <formula>0</formula>
    </cfRule>
    <cfRule type="cellIs" dxfId="1550" priority="2555" operator="lessThan">
      <formula>0</formula>
    </cfRule>
  </conditionalFormatting>
  <conditionalFormatting sqref="J1678">
    <cfRule type="expression" dxfId="1549" priority="2553">
      <formula>$I1678=0</formula>
    </cfRule>
  </conditionalFormatting>
  <conditionalFormatting sqref="N1678:P1678">
    <cfRule type="expression" dxfId="1548" priority="2547">
      <formula>$I1678=0</formula>
    </cfRule>
  </conditionalFormatting>
  <conditionalFormatting sqref="O1678:P1678">
    <cfRule type="cellIs" dxfId="1547" priority="2545" operator="lessThan">
      <formula>0</formula>
    </cfRule>
    <cfRule type="cellIs" dxfId="1546" priority="2546" operator="lessThan">
      <formula>0</formula>
    </cfRule>
  </conditionalFormatting>
  <conditionalFormatting sqref="R1678:T1678">
    <cfRule type="expression" dxfId="1545" priority="2544">
      <formula>$I1678=0</formula>
    </cfRule>
  </conditionalFormatting>
  <conditionalFormatting sqref="S1678:T1678">
    <cfRule type="cellIs" dxfId="1544" priority="2542" operator="lessThan">
      <formula>0</formula>
    </cfRule>
    <cfRule type="cellIs" dxfId="1543" priority="2543" operator="lessThan">
      <formula>0</formula>
    </cfRule>
  </conditionalFormatting>
  <conditionalFormatting sqref="C1680:E1680">
    <cfRule type="expression" dxfId="1542" priority="2538">
      <formula>$I1680=0</formula>
    </cfRule>
  </conditionalFormatting>
  <conditionalFormatting sqref="D1680:E1680">
    <cfRule type="cellIs" dxfId="1541" priority="2536" operator="lessThan">
      <formula>0</formula>
    </cfRule>
    <cfRule type="cellIs" dxfId="1540" priority="2537" operator="lessThan">
      <formula>0</formula>
    </cfRule>
  </conditionalFormatting>
  <conditionalFormatting sqref="G1680:H1680">
    <cfRule type="cellIs" dxfId="1539" priority="2533" operator="lessThan">
      <formula>0</formula>
    </cfRule>
    <cfRule type="cellIs" dxfId="1538" priority="2534" operator="lessThan">
      <formula>0</formula>
    </cfRule>
  </conditionalFormatting>
  <conditionalFormatting sqref="J1680">
    <cfRule type="expression" dxfId="1537" priority="2532">
      <formula>$I1680=0</formula>
    </cfRule>
  </conditionalFormatting>
  <conditionalFormatting sqref="N1680:P1680">
    <cfRule type="expression" dxfId="1536" priority="2526">
      <formula>$I1680=0</formula>
    </cfRule>
  </conditionalFormatting>
  <conditionalFormatting sqref="O1680:P1680">
    <cfRule type="cellIs" dxfId="1535" priority="2524" operator="lessThan">
      <formula>0</formula>
    </cfRule>
    <cfRule type="cellIs" dxfId="1534" priority="2525" operator="lessThan">
      <formula>0</formula>
    </cfRule>
  </conditionalFormatting>
  <conditionalFormatting sqref="R1680:T1680">
    <cfRule type="expression" dxfId="1533" priority="2523">
      <formula>$I1680=0</formula>
    </cfRule>
  </conditionalFormatting>
  <conditionalFormatting sqref="S1680:T1680">
    <cfRule type="cellIs" dxfId="1532" priority="2521" operator="lessThan">
      <formula>0</formula>
    </cfRule>
    <cfRule type="cellIs" dxfId="1531" priority="2522" operator="lessThan">
      <formula>0</formula>
    </cfRule>
  </conditionalFormatting>
  <conditionalFormatting sqref="C1682:E1682">
    <cfRule type="expression" dxfId="1530" priority="2517">
      <formula>$I1682=0</formula>
    </cfRule>
  </conditionalFormatting>
  <conditionalFormatting sqref="D1682:E1682">
    <cfRule type="cellIs" dxfId="1529" priority="2515" operator="lessThan">
      <formula>0</formula>
    </cfRule>
    <cfRule type="cellIs" dxfId="1528" priority="2516" operator="lessThan">
      <formula>0</formula>
    </cfRule>
  </conditionalFormatting>
  <conditionalFormatting sqref="G1682:H1682">
    <cfRule type="cellIs" dxfId="1527" priority="2512" operator="lessThan">
      <formula>0</formula>
    </cfRule>
    <cfRule type="cellIs" dxfId="1526" priority="2513" operator="lessThan">
      <formula>0</formula>
    </cfRule>
  </conditionalFormatting>
  <conditionalFormatting sqref="J1682">
    <cfRule type="expression" dxfId="1525" priority="2511">
      <formula>$I1682=0</formula>
    </cfRule>
  </conditionalFormatting>
  <conditionalFormatting sqref="N1682:P1682">
    <cfRule type="expression" dxfId="1524" priority="2505">
      <formula>$I1682=0</formula>
    </cfRule>
  </conditionalFormatting>
  <conditionalFormatting sqref="O1682:P1682">
    <cfRule type="cellIs" dxfId="1523" priority="2503" operator="lessThan">
      <formula>0</formula>
    </cfRule>
    <cfRule type="cellIs" dxfId="1522" priority="2504" operator="lessThan">
      <formula>0</formula>
    </cfRule>
  </conditionalFormatting>
  <conditionalFormatting sqref="R1682:T1682">
    <cfRule type="expression" dxfId="1521" priority="2502">
      <formula>$I1682=0</formula>
    </cfRule>
  </conditionalFormatting>
  <conditionalFormatting sqref="S1682:T1682">
    <cfRule type="cellIs" dxfId="1520" priority="2500" operator="lessThan">
      <formula>0</formula>
    </cfRule>
    <cfRule type="cellIs" dxfId="1519" priority="2501" operator="lessThan">
      <formula>0</formula>
    </cfRule>
  </conditionalFormatting>
  <conditionalFormatting sqref="C1684:E1684">
    <cfRule type="expression" dxfId="1518" priority="2496">
      <formula>$I1684=0</formula>
    </cfRule>
  </conditionalFormatting>
  <conditionalFormatting sqref="D1684:E1684">
    <cfRule type="cellIs" dxfId="1517" priority="2494" operator="lessThan">
      <formula>0</formula>
    </cfRule>
    <cfRule type="cellIs" dxfId="1516" priority="2495" operator="lessThan">
      <formula>0</formula>
    </cfRule>
  </conditionalFormatting>
  <conditionalFormatting sqref="G1684:H1684">
    <cfRule type="cellIs" dxfId="1515" priority="2491" operator="lessThan">
      <formula>0</formula>
    </cfRule>
    <cfRule type="cellIs" dxfId="1514" priority="2492" operator="lessThan">
      <formula>0</formula>
    </cfRule>
  </conditionalFormatting>
  <conditionalFormatting sqref="J1684">
    <cfRule type="expression" dxfId="1513" priority="2490">
      <formula>$I1684=0</formula>
    </cfRule>
  </conditionalFormatting>
  <conditionalFormatting sqref="N1684:P1684">
    <cfRule type="expression" dxfId="1512" priority="2484">
      <formula>$I1684=0</formula>
    </cfRule>
  </conditionalFormatting>
  <conditionalFormatting sqref="O1684:P1684">
    <cfRule type="cellIs" dxfId="1511" priority="2482" operator="lessThan">
      <formula>0</formula>
    </cfRule>
    <cfRule type="cellIs" dxfId="1510" priority="2483" operator="lessThan">
      <formula>0</formula>
    </cfRule>
  </conditionalFormatting>
  <conditionalFormatting sqref="R1684:T1684">
    <cfRule type="expression" dxfId="1509" priority="2481">
      <formula>$I1684=0</formula>
    </cfRule>
  </conditionalFormatting>
  <conditionalFormatting sqref="S1684:T1684">
    <cfRule type="cellIs" dxfId="1508" priority="2479" operator="lessThan">
      <formula>0</formula>
    </cfRule>
    <cfRule type="cellIs" dxfId="1507" priority="2480" operator="lessThan">
      <formula>0</formula>
    </cfRule>
  </conditionalFormatting>
  <conditionalFormatting sqref="C1686:E1686">
    <cfRule type="expression" dxfId="1506" priority="2475">
      <formula>$I1686=0</formula>
    </cfRule>
  </conditionalFormatting>
  <conditionalFormatting sqref="D1686:E1686">
    <cfRule type="cellIs" dxfId="1505" priority="2473" operator="lessThan">
      <formula>0</formula>
    </cfRule>
    <cfRule type="cellIs" dxfId="1504" priority="2474" operator="lessThan">
      <formula>0</formula>
    </cfRule>
  </conditionalFormatting>
  <conditionalFormatting sqref="G1686:H1686">
    <cfRule type="cellIs" dxfId="1503" priority="2470" operator="lessThan">
      <formula>0</formula>
    </cfRule>
    <cfRule type="cellIs" dxfId="1502" priority="2471" operator="lessThan">
      <formula>0</formula>
    </cfRule>
  </conditionalFormatting>
  <conditionalFormatting sqref="J1686">
    <cfRule type="expression" dxfId="1501" priority="2469">
      <formula>$I1686=0</formula>
    </cfRule>
  </conditionalFormatting>
  <conditionalFormatting sqref="N1686:P1686">
    <cfRule type="expression" dxfId="1500" priority="2463">
      <formula>$I1686=0</formula>
    </cfRule>
  </conditionalFormatting>
  <conditionalFormatting sqref="O1686:P1686">
    <cfRule type="cellIs" dxfId="1499" priority="2461" operator="lessThan">
      <formula>0</formula>
    </cfRule>
    <cfRule type="cellIs" dxfId="1498" priority="2462" operator="lessThan">
      <formula>0</formula>
    </cfRule>
  </conditionalFormatting>
  <conditionalFormatting sqref="R1686:T1686">
    <cfRule type="expression" dxfId="1497" priority="2460">
      <formula>$I1686=0</formula>
    </cfRule>
  </conditionalFormatting>
  <conditionalFormatting sqref="S1686:T1686">
    <cfRule type="cellIs" dxfId="1496" priority="2458" operator="lessThan">
      <formula>0</formula>
    </cfRule>
    <cfRule type="cellIs" dxfId="1495" priority="2459" operator="lessThan">
      <formula>0</formula>
    </cfRule>
  </conditionalFormatting>
  <conditionalFormatting sqref="C1688:E1688">
    <cfRule type="expression" dxfId="1494" priority="2454">
      <formula>$I1688=0</formula>
    </cfRule>
  </conditionalFormatting>
  <conditionalFormatting sqref="D1688:E1688">
    <cfRule type="cellIs" dxfId="1493" priority="2452" operator="lessThan">
      <formula>0</formula>
    </cfRule>
    <cfRule type="cellIs" dxfId="1492" priority="2453" operator="lessThan">
      <formula>0</formula>
    </cfRule>
  </conditionalFormatting>
  <conditionalFormatting sqref="G1688:H1688">
    <cfRule type="cellIs" dxfId="1491" priority="2449" operator="lessThan">
      <formula>0</formula>
    </cfRule>
    <cfRule type="cellIs" dxfId="1490" priority="2450" operator="lessThan">
      <formula>0</formula>
    </cfRule>
  </conditionalFormatting>
  <conditionalFormatting sqref="J1688">
    <cfRule type="expression" dxfId="1489" priority="2448">
      <formula>$I1688=0</formula>
    </cfRule>
  </conditionalFormatting>
  <conditionalFormatting sqref="N1688:P1688">
    <cfRule type="expression" dxfId="1488" priority="2442">
      <formula>$I1688=0</formula>
    </cfRule>
  </conditionalFormatting>
  <conditionalFormatting sqref="O1688:P1688">
    <cfRule type="cellIs" dxfId="1487" priority="2440" operator="lessThan">
      <formula>0</formula>
    </cfRule>
    <cfRule type="cellIs" dxfId="1486" priority="2441" operator="lessThan">
      <formula>0</formula>
    </cfRule>
  </conditionalFormatting>
  <conditionalFormatting sqref="R1688:T1688">
    <cfRule type="expression" dxfId="1485" priority="2439">
      <formula>$I1688=0</formula>
    </cfRule>
  </conditionalFormatting>
  <conditionalFormatting sqref="S1688:T1688">
    <cfRule type="cellIs" dxfId="1484" priority="2437" operator="lessThan">
      <formula>0</formula>
    </cfRule>
    <cfRule type="cellIs" dxfId="1483" priority="2438" operator="lessThan">
      <formula>0</formula>
    </cfRule>
  </conditionalFormatting>
  <conditionalFormatting sqref="C1690:E1690">
    <cfRule type="expression" dxfId="1482" priority="2433">
      <formula>$I1690=0</formula>
    </cfRule>
  </conditionalFormatting>
  <conditionalFormatting sqref="D1690:E1690">
    <cfRule type="cellIs" dxfId="1481" priority="2431" operator="lessThan">
      <formula>0</formula>
    </cfRule>
    <cfRule type="cellIs" dxfId="1480" priority="2432" operator="lessThan">
      <formula>0</formula>
    </cfRule>
  </conditionalFormatting>
  <conditionalFormatting sqref="G1690:H1690">
    <cfRule type="cellIs" dxfId="1479" priority="2428" operator="lessThan">
      <formula>0</formula>
    </cfRule>
    <cfRule type="cellIs" dxfId="1478" priority="2429" operator="lessThan">
      <formula>0</formula>
    </cfRule>
  </conditionalFormatting>
  <conditionalFormatting sqref="J1690">
    <cfRule type="expression" dxfId="1477" priority="2427">
      <formula>$I1690=0</formula>
    </cfRule>
  </conditionalFormatting>
  <conditionalFormatting sqref="N1690:P1690">
    <cfRule type="expression" dxfId="1476" priority="2421">
      <formula>$I1690=0</formula>
    </cfRule>
  </conditionalFormatting>
  <conditionalFormatting sqref="O1690:P1690">
    <cfRule type="cellIs" dxfId="1475" priority="2419" operator="lessThan">
      <formula>0</formula>
    </cfRule>
    <cfRule type="cellIs" dxfId="1474" priority="2420" operator="lessThan">
      <formula>0</formula>
    </cfRule>
  </conditionalFormatting>
  <conditionalFormatting sqref="R1690:T1690">
    <cfRule type="expression" dxfId="1473" priority="2418">
      <formula>$I1690=0</formula>
    </cfRule>
  </conditionalFormatting>
  <conditionalFormatting sqref="S1690:T1690">
    <cfRule type="cellIs" dxfId="1472" priority="2416" operator="lessThan">
      <formula>0</formula>
    </cfRule>
    <cfRule type="cellIs" dxfId="1471" priority="2417" operator="lessThan">
      <formula>0</formula>
    </cfRule>
  </conditionalFormatting>
  <conditionalFormatting sqref="C1692:E1692">
    <cfRule type="expression" dxfId="1470" priority="2412">
      <formula>$I1692=0</formula>
    </cfRule>
  </conditionalFormatting>
  <conditionalFormatting sqref="D1692:E1692">
    <cfRule type="cellIs" dxfId="1469" priority="2410" operator="lessThan">
      <formula>0</formula>
    </cfRule>
    <cfRule type="cellIs" dxfId="1468" priority="2411" operator="lessThan">
      <formula>0</formula>
    </cfRule>
  </conditionalFormatting>
  <conditionalFormatting sqref="G1692:H1692">
    <cfRule type="cellIs" dxfId="1467" priority="2407" operator="lessThan">
      <formula>0</formula>
    </cfRule>
    <cfRule type="cellIs" dxfId="1466" priority="2408" operator="lessThan">
      <formula>0</formula>
    </cfRule>
  </conditionalFormatting>
  <conditionalFormatting sqref="J1692">
    <cfRule type="expression" dxfId="1465" priority="2406">
      <formula>$I1692=0</formula>
    </cfRule>
  </conditionalFormatting>
  <conditionalFormatting sqref="N1692:P1692">
    <cfRule type="expression" dxfId="1464" priority="2400">
      <formula>$I1692=0</formula>
    </cfRule>
  </conditionalFormatting>
  <conditionalFormatting sqref="O1692:P1692">
    <cfRule type="cellIs" dxfId="1463" priority="2398" operator="lessThan">
      <formula>0</formula>
    </cfRule>
    <cfRule type="cellIs" dxfId="1462" priority="2399" operator="lessThan">
      <formula>0</formula>
    </cfRule>
  </conditionalFormatting>
  <conditionalFormatting sqref="R1692:T1692">
    <cfRule type="expression" dxfId="1461" priority="2397">
      <formula>$I1692=0</formula>
    </cfRule>
  </conditionalFormatting>
  <conditionalFormatting sqref="S1692:T1692">
    <cfRule type="cellIs" dxfId="1460" priority="2395" operator="lessThan">
      <formula>0</formula>
    </cfRule>
    <cfRule type="cellIs" dxfId="1459" priority="2396" operator="lessThan">
      <formula>0</formula>
    </cfRule>
  </conditionalFormatting>
  <conditionalFormatting sqref="C1694:E1694">
    <cfRule type="expression" dxfId="1458" priority="2391">
      <formula>$I1694=0</formula>
    </cfRule>
  </conditionalFormatting>
  <conditionalFormatting sqref="D1694:E1694">
    <cfRule type="cellIs" dxfId="1457" priority="2389" operator="lessThan">
      <formula>0</formula>
    </cfRule>
    <cfRule type="cellIs" dxfId="1456" priority="2390" operator="lessThan">
      <formula>0</formula>
    </cfRule>
  </conditionalFormatting>
  <conditionalFormatting sqref="G1694:H1694">
    <cfRule type="cellIs" dxfId="1455" priority="2386" operator="lessThan">
      <formula>0</formula>
    </cfRule>
    <cfRule type="cellIs" dxfId="1454" priority="2387" operator="lessThan">
      <formula>0</formula>
    </cfRule>
  </conditionalFormatting>
  <conditionalFormatting sqref="J1694">
    <cfRule type="expression" dxfId="1453" priority="2385">
      <formula>$I1694=0</formula>
    </cfRule>
  </conditionalFormatting>
  <conditionalFormatting sqref="N1694:P1694">
    <cfRule type="expression" dxfId="1452" priority="2379">
      <formula>$I1694=0</formula>
    </cfRule>
  </conditionalFormatting>
  <conditionalFormatting sqref="O1694:P1694">
    <cfRule type="cellIs" dxfId="1451" priority="2377" operator="lessThan">
      <formula>0</formula>
    </cfRule>
    <cfRule type="cellIs" dxfId="1450" priority="2378" operator="lessThan">
      <formula>0</formula>
    </cfRule>
  </conditionalFormatting>
  <conditionalFormatting sqref="R1694:T1694">
    <cfRule type="expression" dxfId="1449" priority="2376">
      <formula>$I1694=0</formula>
    </cfRule>
  </conditionalFormatting>
  <conditionalFormatting sqref="S1694:T1694">
    <cfRule type="cellIs" dxfId="1448" priority="2374" operator="lessThan">
      <formula>0</formula>
    </cfRule>
    <cfRule type="cellIs" dxfId="1447" priority="2375" operator="lessThan">
      <formula>0</formula>
    </cfRule>
  </conditionalFormatting>
  <conditionalFormatting sqref="C1696:E1696">
    <cfRule type="expression" dxfId="1446" priority="2370">
      <formula>$I1696=0</formula>
    </cfRule>
  </conditionalFormatting>
  <conditionalFormatting sqref="D1696:E1696">
    <cfRule type="cellIs" dxfId="1445" priority="2368" operator="lessThan">
      <formula>0</formula>
    </cfRule>
    <cfRule type="cellIs" dxfId="1444" priority="2369" operator="lessThan">
      <formula>0</formula>
    </cfRule>
  </conditionalFormatting>
  <conditionalFormatting sqref="G1696:H1696">
    <cfRule type="cellIs" dxfId="1443" priority="2365" operator="lessThan">
      <formula>0</formula>
    </cfRule>
    <cfRule type="cellIs" dxfId="1442" priority="2366" operator="lessThan">
      <formula>0</formula>
    </cfRule>
  </conditionalFormatting>
  <conditionalFormatting sqref="J1696">
    <cfRule type="expression" dxfId="1441" priority="2364">
      <formula>$I1696=0</formula>
    </cfRule>
  </conditionalFormatting>
  <conditionalFormatting sqref="N1696:P1696">
    <cfRule type="expression" dxfId="1440" priority="2358">
      <formula>$I1696=0</formula>
    </cfRule>
  </conditionalFormatting>
  <conditionalFormatting sqref="O1696:P1696">
    <cfRule type="cellIs" dxfId="1439" priority="2356" operator="lessThan">
      <formula>0</formula>
    </cfRule>
    <cfRule type="cellIs" dxfId="1438" priority="2357" operator="lessThan">
      <formula>0</formula>
    </cfRule>
  </conditionalFormatting>
  <conditionalFormatting sqref="R1696:T1696">
    <cfRule type="expression" dxfId="1437" priority="2355">
      <formula>$I1696=0</formula>
    </cfRule>
  </conditionalFormatting>
  <conditionalFormatting sqref="S1696:T1696">
    <cfRule type="cellIs" dxfId="1436" priority="2353" operator="lessThan">
      <formula>0</formula>
    </cfRule>
    <cfRule type="cellIs" dxfId="1435" priority="2354" operator="lessThan">
      <formula>0</formula>
    </cfRule>
  </conditionalFormatting>
  <conditionalFormatting sqref="C1698:E1698">
    <cfRule type="expression" dxfId="1434" priority="2349">
      <formula>$I1698=0</formula>
    </cfRule>
  </conditionalFormatting>
  <conditionalFormatting sqref="D1698:E1698">
    <cfRule type="cellIs" dxfId="1433" priority="2347" operator="lessThan">
      <formula>0</formula>
    </cfRule>
    <cfRule type="cellIs" dxfId="1432" priority="2348" operator="lessThan">
      <formula>0</formula>
    </cfRule>
  </conditionalFormatting>
  <conditionalFormatting sqref="G1698:H1698">
    <cfRule type="cellIs" dxfId="1431" priority="2344" operator="lessThan">
      <formula>0</formula>
    </cfRule>
    <cfRule type="cellIs" dxfId="1430" priority="2345" operator="lessThan">
      <formula>0</formula>
    </cfRule>
  </conditionalFormatting>
  <conditionalFormatting sqref="J1698">
    <cfRule type="expression" dxfId="1429" priority="2343">
      <formula>$I1698=0</formula>
    </cfRule>
  </conditionalFormatting>
  <conditionalFormatting sqref="N1698:P1698">
    <cfRule type="expression" dxfId="1428" priority="2337">
      <formula>$I1698=0</formula>
    </cfRule>
  </conditionalFormatting>
  <conditionalFormatting sqref="O1698:P1698">
    <cfRule type="cellIs" dxfId="1427" priority="2335" operator="lessThan">
      <formula>0</formula>
    </cfRule>
    <cfRule type="cellIs" dxfId="1426" priority="2336" operator="lessThan">
      <formula>0</formula>
    </cfRule>
  </conditionalFormatting>
  <conditionalFormatting sqref="R1698:T1698">
    <cfRule type="expression" dxfId="1425" priority="2334">
      <formula>$I1698=0</formula>
    </cfRule>
  </conditionalFormatting>
  <conditionalFormatting sqref="S1698:T1698">
    <cfRule type="cellIs" dxfId="1424" priority="2332" operator="lessThan">
      <formula>0</formula>
    </cfRule>
    <cfRule type="cellIs" dxfId="1423" priority="2333" operator="lessThan">
      <formula>0</formula>
    </cfRule>
  </conditionalFormatting>
  <conditionalFormatting sqref="C1700:E1700">
    <cfRule type="expression" dxfId="1422" priority="2328">
      <formula>$I1700=0</formula>
    </cfRule>
  </conditionalFormatting>
  <conditionalFormatting sqref="D1700:E1700">
    <cfRule type="cellIs" dxfId="1421" priority="2326" operator="lessThan">
      <formula>0</formula>
    </cfRule>
    <cfRule type="cellIs" dxfId="1420" priority="2327" operator="lessThan">
      <formula>0</formula>
    </cfRule>
  </conditionalFormatting>
  <conditionalFormatting sqref="G1700:H1700">
    <cfRule type="cellIs" dxfId="1419" priority="2323" operator="lessThan">
      <formula>0</formula>
    </cfRule>
    <cfRule type="cellIs" dxfId="1418" priority="2324" operator="lessThan">
      <formula>0</formula>
    </cfRule>
  </conditionalFormatting>
  <conditionalFormatting sqref="J1700">
    <cfRule type="expression" dxfId="1417" priority="2322">
      <formula>$I1700=0</formula>
    </cfRule>
  </conditionalFormatting>
  <conditionalFormatting sqref="N1700:P1700">
    <cfRule type="expression" dxfId="1416" priority="2316">
      <formula>$I1700=0</formula>
    </cfRule>
  </conditionalFormatting>
  <conditionalFormatting sqref="O1700:P1700">
    <cfRule type="cellIs" dxfId="1415" priority="2314" operator="lessThan">
      <formula>0</formula>
    </cfRule>
    <cfRule type="cellIs" dxfId="1414" priority="2315" operator="lessThan">
      <formula>0</formula>
    </cfRule>
  </conditionalFormatting>
  <conditionalFormatting sqref="R1700:T1700">
    <cfRule type="expression" dxfId="1413" priority="2313">
      <formula>$I1700=0</formula>
    </cfRule>
  </conditionalFormatting>
  <conditionalFormatting sqref="S1700:T1700">
    <cfRule type="cellIs" dxfId="1412" priority="2311" operator="lessThan">
      <formula>0</formula>
    </cfRule>
    <cfRule type="cellIs" dxfId="1411" priority="2312" operator="lessThan">
      <formula>0</formula>
    </cfRule>
  </conditionalFormatting>
  <conditionalFormatting sqref="C1702:E1702">
    <cfRule type="expression" dxfId="1410" priority="2307">
      <formula>$I1702=0</formula>
    </cfRule>
  </conditionalFormatting>
  <conditionalFormatting sqref="D1702:E1702">
    <cfRule type="cellIs" dxfId="1409" priority="2305" operator="lessThan">
      <formula>0</formula>
    </cfRule>
    <cfRule type="cellIs" dxfId="1408" priority="2306" operator="lessThan">
      <formula>0</formula>
    </cfRule>
  </conditionalFormatting>
  <conditionalFormatting sqref="G1702:H1702">
    <cfRule type="cellIs" dxfId="1407" priority="2302" operator="lessThan">
      <formula>0</formula>
    </cfRule>
    <cfRule type="cellIs" dxfId="1406" priority="2303" operator="lessThan">
      <formula>0</formula>
    </cfRule>
  </conditionalFormatting>
  <conditionalFormatting sqref="J1702">
    <cfRule type="expression" dxfId="1405" priority="2301">
      <formula>$I1702=0</formula>
    </cfRule>
  </conditionalFormatting>
  <conditionalFormatting sqref="N1702:P1702">
    <cfRule type="expression" dxfId="1404" priority="2295">
      <formula>$I1702=0</formula>
    </cfRule>
  </conditionalFormatting>
  <conditionalFormatting sqref="O1702:P1702">
    <cfRule type="cellIs" dxfId="1403" priority="2293" operator="lessThan">
      <formula>0</formula>
    </cfRule>
    <cfRule type="cellIs" dxfId="1402" priority="2294" operator="lessThan">
      <formula>0</formula>
    </cfRule>
  </conditionalFormatting>
  <conditionalFormatting sqref="R1702:T1702">
    <cfRule type="expression" dxfId="1401" priority="2292">
      <formula>$I1702=0</formula>
    </cfRule>
  </conditionalFormatting>
  <conditionalFormatting sqref="S1702:T1702">
    <cfRule type="cellIs" dxfId="1400" priority="2290" operator="lessThan">
      <formula>0</formula>
    </cfRule>
    <cfRule type="cellIs" dxfId="1399" priority="2291" operator="lessThan">
      <formula>0</formula>
    </cfRule>
  </conditionalFormatting>
  <conditionalFormatting sqref="C1704:E1704">
    <cfRule type="expression" dxfId="1398" priority="2286">
      <formula>$I1704=0</formula>
    </cfRule>
  </conditionalFormatting>
  <conditionalFormatting sqref="D1704:E1704">
    <cfRule type="cellIs" dxfId="1397" priority="2284" operator="lessThan">
      <formula>0</formula>
    </cfRule>
    <cfRule type="cellIs" dxfId="1396" priority="2285" operator="lessThan">
      <formula>0</formula>
    </cfRule>
  </conditionalFormatting>
  <conditionalFormatting sqref="G1704:H1704">
    <cfRule type="cellIs" dxfId="1395" priority="2281" operator="lessThan">
      <formula>0</formula>
    </cfRule>
    <cfRule type="cellIs" dxfId="1394" priority="2282" operator="lessThan">
      <formula>0</formula>
    </cfRule>
  </conditionalFormatting>
  <conditionalFormatting sqref="J1704">
    <cfRule type="expression" dxfId="1393" priority="2280">
      <formula>$I1704=0</formula>
    </cfRule>
  </conditionalFormatting>
  <conditionalFormatting sqref="N1704:P1704">
    <cfRule type="expression" dxfId="1392" priority="2274">
      <formula>$I1704=0</formula>
    </cfRule>
  </conditionalFormatting>
  <conditionalFormatting sqref="O1704:P1704">
    <cfRule type="cellIs" dxfId="1391" priority="2272" operator="lessThan">
      <formula>0</formula>
    </cfRule>
    <cfRule type="cellIs" dxfId="1390" priority="2273" operator="lessThan">
      <formula>0</formula>
    </cfRule>
  </conditionalFormatting>
  <conditionalFormatting sqref="R1704:T1704">
    <cfRule type="expression" dxfId="1389" priority="2271">
      <formula>$I1704=0</formula>
    </cfRule>
  </conditionalFormatting>
  <conditionalFormatting sqref="S1704:T1704">
    <cfRule type="cellIs" dxfId="1388" priority="2269" operator="lessThan">
      <formula>0</formula>
    </cfRule>
    <cfRule type="cellIs" dxfId="1387" priority="2270" operator="lessThan">
      <formula>0</formula>
    </cfRule>
  </conditionalFormatting>
  <conditionalFormatting sqref="C1706:E1706">
    <cfRule type="expression" dxfId="1386" priority="2265">
      <formula>$I1706=0</formula>
    </cfRule>
  </conditionalFormatting>
  <conditionalFormatting sqref="D1706:E1706">
    <cfRule type="cellIs" dxfId="1385" priority="2263" operator="lessThan">
      <formula>0</formula>
    </cfRule>
    <cfRule type="cellIs" dxfId="1384" priority="2264" operator="lessThan">
      <formula>0</formula>
    </cfRule>
  </conditionalFormatting>
  <conditionalFormatting sqref="G1706:H1706">
    <cfRule type="cellIs" dxfId="1383" priority="2260" operator="lessThan">
      <formula>0</formula>
    </cfRule>
    <cfRule type="cellIs" dxfId="1382" priority="2261" operator="lessThan">
      <formula>0</formula>
    </cfRule>
  </conditionalFormatting>
  <conditionalFormatting sqref="J1706">
    <cfRule type="expression" dxfId="1381" priority="2259">
      <formula>$I1706=0</formula>
    </cfRule>
  </conditionalFormatting>
  <conditionalFormatting sqref="N1706:P1706">
    <cfRule type="expression" dxfId="1380" priority="2253">
      <formula>$I1706=0</formula>
    </cfRule>
  </conditionalFormatting>
  <conditionalFormatting sqref="O1706:P1706">
    <cfRule type="cellIs" dxfId="1379" priority="2251" operator="lessThan">
      <formula>0</formula>
    </cfRule>
    <cfRule type="cellIs" dxfId="1378" priority="2252" operator="lessThan">
      <formula>0</formula>
    </cfRule>
  </conditionalFormatting>
  <conditionalFormatting sqref="R1706:T1706">
    <cfRule type="expression" dxfId="1377" priority="2250">
      <formula>$I1706=0</formula>
    </cfRule>
  </conditionalFormatting>
  <conditionalFormatting sqref="S1706:T1706">
    <cfRule type="cellIs" dxfId="1376" priority="2248" operator="lessThan">
      <formula>0</formula>
    </cfRule>
    <cfRule type="cellIs" dxfId="1375" priority="2249" operator="lessThan">
      <formula>0</formula>
    </cfRule>
  </conditionalFormatting>
  <conditionalFormatting sqref="C1708:E1708">
    <cfRule type="expression" dxfId="1374" priority="2244">
      <formula>$I1708=0</formula>
    </cfRule>
  </conditionalFormatting>
  <conditionalFormatting sqref="D1708:E1708">
    <cfRule type="cellIs" dxfId="1373" priority="2242" operator="lessThan">
      <formula>0</formula>
    </cfRule>
    <cfRule type="cellIs" dxfId="1372" priority="2243" operator="lessThan">
      <formula>0</formula>
    </cfRule>
  </conditionalFormatting>
  <conditionalFormatting sqref="G1708:H1708">
    <cfRule type="cellIs" dxfId="1371" priority="2239" operator="lessThan">
      <formula>0</formula>
    </cfRule>
    <cfRule type="cellIs" dxfId="1370" priority="2240" operator="lessThan">
      <formula>0</formula>
    </cfRule>
  </conditionalFormatting>
  <conditionalFormatting sqref="J1708">
    <cfRule type="expression" dxfId="1369" priority="2238">
      <formula>$I1708=0</formula>
    </cfRule>
  </conditionalFormatting>
  <conditionalFormatting sqref="N1708:P1708">
    <cfRule type="expression" dxfId="1368" priority="2232">
      <formula>$I1708=0</formula>
    </cfRule>
  </conditionalFormatting>
  <conditionalFormatting sqref="O1708:P1708">
    <cfRule type="cellIs" dxfId="1367" priority="2230" operator="lessThan">
      <formula>0</formula>
    </cfRule>
    <cfRule type="cellIs" dxfId="1366" priority="2231" operator="lessThan">
      <formula>0</formula>
    </cfRule>
  </conditionalFormatting>
  <conditionalFormatting sqref="R1708:T1708">
    <cfRule type="expression" dxfId="1365" priority="2229">
      <formula>$I1708=0</formula>
    </cfRule>
  </conditionalFormatting>
  <conditionalFormatting sqref="S1708:T1708">
    <cfRule type="cellIs" dxfId="1364" priority="2227" operator="lessThan">
      <formula>0</formula>
    </cfRule>
    <cfRule type="cellIs" dxfId="1363" priority="2228" operator="lessThan">
      <formula>0</formula>
    </cfRule>
  </conditionalFormatting>
  <conditionalFormatting sqref="C1710:E1710">
    <cfRule type="expression" dxfId="1362" priority="2223">
      <formula>$I1710=0</formula>
    </cfRule>
  </conditionalFormatting>
  <conditionalFormatting sqref="D1710:E1710">
    <cfRule type="cellIs" dxfId="1361" priority="2221" operator="lessThan">
      <formula>0</formula>
    </cfRule>
    <cfRule type="cellIs" dxfId="1360" priority="2222" operator="lessThan">
      <formula>0</formula>
    </cfRule>
  </conditionalFormatting>
  <conditionalFormatting sqref="G1710:H1710">
    <cfRule type="cellIs" dxfId="1359" priority="2218" operator="lessThan">
      <formula>0</formula>
    </cfRule>
    <cfRule type="cellIs" dxfId="1358" priority="2219" operator="lessThan">
      <formula>0</formula>
    </cfRule>
  </conditionalFormatting>
  <conditionalFormatting sqref="J1710">
    <cfRule type="expression" dxfId="1357" priority="2217">
      <formula>$I1710=0</formula>
    </cfRule>
  </conditionalFormatting>
  <conditionalFormatting sqref="N1710:P1710">
    <cfRule type="expression" dxfId="1356" priority="2211">
      <formula>$I1710=0</formula>
    </cfRule>
  </conditionalFormatting>
  <conditionalFormatting sqref="O1710:P1710">
    <cfRule type="cellIs" dxfId="1355" priority="2209" operator="lessThan">
      <formula>0</formula>
    </cfRule>
    <cfRule type="cellIs" dxfId="1354" priority="2210" operator="lessThan">
      <formula>0</formula>
    </cfRule>
  </conditionalFormatting>
  <conditionalFormatting sqref="R1710:T1710">
    <cfRule type="expression" dxfId="1353" priority="2208">
      <formula>$I1710=0</formula>
    </cfRule>
  </conditionalFormatting>
  <conditionalFormatting sqref="S1710:T1710">
    <cfRule type="cellIs" dxfId="1352" priority="2206" operator="lessThan">
      <formula>0</formula>
    </cfRule>
    <cfRule type="cellIs" dxfId="1351" priority="2207" operator="lessThan">
      <formula>0</formula>
    </cfRule>
  </conditionalFormatting>
  <conditionalFormatting sqref="C1712:E1712">
    <cfRule type="expression" dxfId="1350" priority="2202">
      <formula>$I1712=0</formula>
    </cfRule>
  </conditionalFormatting>
  <conditionalFormatting sqref="D1712:E1712">
    <cfRule type="cellIs" dxfId="1349" priority="2200" operator="lessThan">
      <formula>0</formula>
    </cfRule>
    <cfRule type="cellIs" dxfId="1348" priority="2201" operator="lessThan">
      <formula>0</formula>
    </cfRule>
  </conditionalFormatting>
  <conditionalFormatting sqref="G1712:H1712">
    <cfRule type="cellIs" dxfId="1347" priority="2197" operator="lessThan">
      <formula>0</formula>
    </cfRule>
    <cfRule type="cellIs" dxfId="1346" priority="2198" operator="lessThan">
      <formula>0</formula>
    </cfRule>
  </conditionalFormatting>
  <conditionalFormatting sqref="J1712">
    <cfRule type="expression" dxfId="1345" priority="2196">
      <formula>$I1712=0</formula>
    </cfRule>
  </conditionalFormatting>
  <conditionalFormatting sqref="N1712:P1712">
    <cfRule type="expression" dxfId="1344" priority="2190">
      <formula>$I1712=0</formula>
    </cfRule>
  </conditionalFormatting>
  <conditionalFormatting sqref="O1712:P1712">
    <cfRule type="cellIs" dxfId="1343" priority="2188" operator="lessThan">
      <formula>0</formula>
    </cfRule>
    <cfRule type="cellIs" dxfId="1342" priority="2189" operator="lessThan">
      <formula>0</formula>
    </cfRule>
  </conditionalFormatting>
  <conditionalFormatting sqref="R1712:T1712">
    <cfRule type="expression" dxfId="1341" priority="2187">
      <formula>$I1712=0</formula>
    </cfRule>
  </conditionalFormatting>
  <conditionalFormatting sqref="S1712:T1712">
    <cfRule type="cellIs" dxfId="1340" priority="2185" operator="lessThan">
      <formula>0</formula>
    </cfRule>
    <cfRule type="cellIs" dxfId="1339" priority="2186" operator="lessThan">
      <formula>0</formula>
    </cfRule>
  </conditionalFormatting>
  <conditionalFormatting sqref="C1714:E1714">
    <cfRule type="expression" dxfId="1338" priority="2181">
      <formula>$I1714=0</formula>
    </cfRule>
  </conditionalFormatting>
  <conditionalFormatting sqref="D1714:E1714">
    <cfRule type="cellIs" dxfId="1337" priority="2179" operator="lessThan">
      <formula>0</formula>
    </cfRule>
    <cfRule type="cellIs" dxfId="1336" priority="2180" operator="lessThan">
      <formula>0</formula>
    </cfRule>
  </conditionalFormatting>
  <conditionalFormatting sqref="G1714:H1714">
    <cfRule type="cellIs" dxfId="1335" priority="2176" operator="lessThan">
      <formula>0</formula>
    </cfRule>
    <cfRule type="cellIs" dxfId="1334" priority="2177" operator="lessThan">
      <formula>0</formula>
    </cfRule>
  </conditionalFormatting>
  <conditionalFormatting sqref="J1714">
    <cfRule type="expression" dxfId="1333" priority="2175">
      <formula>$I1714=0</formula>
    </cfRule>
  </conditionalFormatting>
  <conditionalFormatting sqref="N1714:P1714">
    <cfRule type="expression" dxfId="1332" priority="2169">
      <formula>$I1714=0</formula>
    </cfRule>
  </conditionalFormatting>
  <conditionalFormatting sqref="O1714:P1714">
    <cfRule type="cellIs" dxfId="1331" priority="2167" operator="lessThan">
      <formula>0</formula>
    </cfRule>
    <cfRule type="cellIs" dxfId="1330" priority="2168" operator="lessThan">
      <formula>0</formula>
    </cfRule>
  </conditionalFormatting>
  <conditionalFormatting sqref="R1714:T1714">
    <cfRule type="expression" dxfId="1329" priority="2166">
      <formula>$I1714=0</formula>
    </cfRule>
  </conditionalFormatting>
  <conditionalFormatting sqref="S1714:T1714">
    <cfRule type="cellIs" dxfId="1328" priority="2164" operator="lessThan">
      <formula>0</formula>
    </cfRule>
    <cfRule type="cellIs" dxfId="1327" priority="2165" operator="lessThan">
      <formula>0</formula>
    </cfRule>
  </conditionalFormatting>
  <conditionalFormatting sqref="C1716:E1716">
    <cfRule type="expression" dxfId="1326" priority="2160">
      <formula>$I1716=0</formula>
    </cfRule>
  </conditionalFormatting>
  <conditionalFormatting sqref="D1716:E1716">
    <cfRule type="cellIs" dxfId="1325" priority="2158" operator="lessThan">
      <formula>0</formula>
    </cfRule>
    <cfRule type="cellIs" dxfId="1324" priority="2159" operator="lessThan">
      <formula>0</formula>
    </cfRule>
  </conditionalFormatting>
  <conditionalFormatting sqref="G1716:H1716">
    <cfRule type="cellIs" dxfId="1323" priority="2155" operator="lessThan">
      <formula>0</formula>
    </cfRule>
    <cfRule type="cellIs" dxfId="1322" priority="2156" operator="lessThan">
      <formula>0</formula>
    </cfRule>
  </conditionalFormatting>
  <conditionalFormatting sqref="J1716">
    <cfRule type="expression" dxfId="1321" priority="2154">
      <formula>$I1716=0</formula>
    </cfRule>
  </conditionalFormatting>
  <conditionalFormatting sqref="N1716:P1716">
    <cfRule type="expression" dxfId="1320" priority="2148">
      <formula>$I1716=0</formula>
    </cfRule>
  </conditionalFormatting>
  <conditionalFormatting sqref="O1716:P1716">
    <cfRule type="cellIs" dxfId="1319" priority="2146" operator="lessThan">
      <formula>0</formula>
    </cfRule>
    <cfRule type="cellIs" dxfId="1318" priority="2147" operator="lessThan">
      <formula>0</formula>
    </cfRule>
  </conditionalFormatting>
  <conditionalFormatting sqref="R1716:T1716">
    <cfRule type="expression" dxfId="1317" priority="2145">
      <formula>$I1716=0</formula>
    </cfRule>
  </conditionalFormatting>
  <conditionalFormatting sqref="S1716:T1716">
    <cfRule type="cellIs" dxfId="1316" priority="2143" operator="lessThan">
      <formula>0</formula>
    </cfRule>
    <cfRule type="cellIs" dxfId="1315" priority="2144" operator="lessThan">
      <formula>0</formula>
    </cfRule>
  </conditionalFormatting>
  <conditionalFormatting sqref="C1718:E1718">
    <cfRule type="expression" dxfId="1314" priority="2139">
      <formula>$I1718=0</formula>
    </cfRule>
  </conditionalFormatting>
  <conditionalFormatting sqref="D1718:E1718">
    <cfRule type="cellIs" dxfId="1313" priority="2137" operator="lessThan">
      <formula>0</formula>
    </cfRule>
    <cfRule type="cellIs" dxfId="1312" priority="2138" operator="lessThan">
      <formula>0</formula>
    </cfRule>
  </conditionalFormatting>
  <conditionalFormatting sqref="G1718:H1718">
    <cfRule type="cellIs" dxfId="1311" priority="2134" operator="lessThan">
      <formula>0</formula>
    </cfRule>
    <cfRule type="cellIs" dxfId="1310" priority="2135" operator="lessThan">
      <formula>0</formula>
    </cfRule>
  </conditionalFormatting>
  <conditionalFormatting sqref="J1718">
    <cfRule type="expression" dxfId="1309" priority="2133">
      <formula>$I1718=0</formula>
    </cfRule>
  </conditionalFormatting>
  <conditionalFormatting sqref="N1718:P1718">
    <cfRule type="expression" dxfId="1308" priority="2127">
      <formula>$I1718=0</formula>
    </cfRule>
  </conditionalFormatting>
  <conditionalFormatting sqref="O1718:P1718">
    <cfRule type="cellIs" dxfId="1307" priority="2125" operator="lessThan">
      <formula>0</formula>
    </cfRule>
    <cfRule type="cellIs" dxfId="1306" priority="2126" operator="lessThan">
      <formula>0</formula>
    </cfRule>
  </conditionalFormatting>
  <conditionalFormatting sqref="R1718:T1718">
    <cfRule type="expression" dxfId="1305" priority="2124">
      <formula>$I1718=0</formula>
    </cfRule>
  </conditionalFormatting>
  <conditionalFormatting sqref="S1718:T1718">
    <cfRule type="cellIs" dxfId="1304" priority="2122" operator="lessThan">
      <formula>0</formula>
    </cfRule>
    <cfRule type="cellIs" dxfId="1303" priority="2123" operator="lessThan">
      <formula>0</formula>
    </cfRule>
  </conditionalFormatting>
  <conditionalFormatting sqref="C1720:E1720">
    <cfRule type="expression" dxfId="1302" priority="2118">
      <formula>$I1720=0</formula>
    </cfRule>
  </conditionalFormatting>
  <conditionalFormatting sqref="D1720:E1720">
    <cfRule type="cellIs" dxfId="1301" priority="2116" operator="lessThan">
      <formula>0</formula>
    </cfRule>
    <cfRule type="cellIs" dxfId="1300" priority="2117" operator="lessThan">
      <formula>0</formula>
    </cfRule>
  </conditionalFormatting>
  <conditionalFormatting sqref="G1720:H1720">
    <cfRule type="cellIs" dxfId="1299" priority="2113" operator="lessThan">
      <formula>0</formula>
    </cfRule>
    <cfRule type="cellIs" dxfId="1298" priority="2114" operator="lessThan">
      <formula>0</formula>
    </cfRule>
  </conditionalFormatting>
  <conditionalFormatting sqref="J1720">
    <cfRule type="expression" dxfId="1297" priority="2112">
      <formula>$I1720=0</formula>
    </cfRule>
  </conditionalFormatting>
  <conditionalFormatting sqref="N1720:P1720">
    <cfRule type="expression" dxfId="1296" priority="2106">
      <formula>$I1720=0</formula>
    </cfRule>
  </conditionalFormatting>
  <conditionalFormatting sqref="O1720:P1720">
    <cfRule type="cellIs" dxfId="1295" priority="2104" operator="lessThan">
      <formula>0</formula>
    </cfRule>
    <cfRule type="cellIs" dxfId="1294" priority="2105" operator="lessThan">
      <formula>0</formula>
    </cfRule>
  </conditionalFormatting>
  <conditionalFormatting sqref="R1720:T1720">
    <cfRule type="expression" dxfId="1293" priority="2103">
      <formula>$I1720=0</formula>
    </cfRule>
  </conditionalFormatting>
  <conditionalFormatting sqref="S1720:T1720">
    <cfRule type="cellIs" dxfId="1292" priority="2101" operator="lessThan">
      <formula>0</formula>
    </cfRule>
    <cfRule type="cellIs" dxfId="1291" priority="2102" operator="lessThan">
      <formula>0</formula>
    </cfRule>
  </conditionalFormatting>
  <conditionalFormatting sqref="C1722:E1722">
    <cfRule type="expression" dxfId="1290" priority="2097">
      <formula>$I1722=0</formula>
    </cfRule>
  </conditionalFormatting>
  <conditionalFormatting sqref="D1722:E1722">
    <cfRule type="cellIs" dxfId="1289" priority="2095" operator="lessThan">
      <formula>0</formula>
    </cfRule>
    <cfRule type="cellIs" dxfId="1288" priority="2096" operator="lessThan">
      <formula>0</formula>
    </cfRule>
  </conditionalFormatting>
  <conditionalFormatting sqref="G1722:H1722">
    <cfRule type="cellIs" dxfId="1287" priority="2092" operator="lessThan">
      <formula>0</formula>
    </cfRule>
    <cfRule type="cellIs" dxfId="1286" priority="2093" operator="lessThan">
      <formula>0</formula>
    </cfRule>
  </conditionalFormatting>
  <conditionalFormatting sqref="J1722">
    <cfRule type="expression" dxfId="1285" priority="2091">
      <formula>$I1722=0</formula>
    </cfRule>
  </conditionalFormatting>
  <conditionalFormatting sqref="N1722:P1722">
    <cfRule type="expression" dxfId="1284" priority="2085">
      <formula>$I1722=0</formula>
    </cfRule>
  </conditionalFormatting>
  <conditionalFormatting sqref="O1722:P1722">
    <cfRule type="cellIs" dxfId="1283" priority="2083" operator="lessThan">
      <formula>0</formula>
    </cfRule>
    <cfRule type="cellIs" dxfId="1282" priority="2084" operator="lessThan">
      <formula>0</formula>
    </cfRule>
  </conditionalFormatting>
  <conditionalFormatting sqref="R1722:T1722">
    <cfRule type="expression" dxfId="1281" priority="2082">
      <formula>$I1722=0</formula>
    </cfRule>
  </conditionalFormatting>
  <conditionalFormatting sqref="S1722:T1722">
    <cfRule type="cellIs" dxfId="1280" priority="2080" operator="lessThan">
      <formula>0</formula>
    </cfRule>
    <cfRule type="cellIs" dxfId="1279" priority="2081" operator="lessThan">
      <formula>0</formula>
    </cfRule>
  </conditionalFormatting>
  <conditionalFormatting sqref="C1724:E1724">
    <cfRule type="expression" dxfId="1278" priority="2076">
      <formula>$I1724=0</formula>
    </cfRule>
  </conditionalFormatting>
  <conditionalFormatting sqref="D1724:E1724">
    <cfRule type="cellIs" dxfId="1277" priority="2074" operator="lessThan">
      <formula>0</formula>
    </cfRule>
    <cfRule type="cellIs" dxfId="1276" priority="2075" operator="lessThan">
      <formula>0</formula>
    </cfRule>
  </conditionalFormatting>
  <conditionalFormatting sqref="G1724:H1724">
    <cfRule type="cellIs" dxfId="1275" priority="2071" operator="lessThan">
      <formula>0</formula>
    </cfRule>
    <cfRule type="cellIs" dxfId="1274" priority="2072" operator="lessThan">
      <formula>0</formula>
    </cfRule>
  </conditionalFormatting>
  <conditionalFormatting sqref="J1724">
    <cfRule type="expression" dxfId="1273" priority="2070">
      <formula>$I1724=0</formula>
    </cfRule>
  </conditionalFormatting>
  <conditionalFormatting sqref="N1724:P1724">
    <cfRule type="expression" dxfId="1272" priority="2064">
      <formula>$I1724=0</formula>
    </cfRule>
  </conditionalFormatting>
  <conditionalFormatting sqref="O1724:P1724">
    <cfRule type="cellIs" dxfId="1271" priority="2062" operator="lessThan">
      <formula>0</formula>
    </cfRule>
    <cfRule type="cellIs" dxfId="1270" priority="2063" operator="lessThan">
      <formula>0</formula>
    </cfRule>
  </conditionalFormatting>
  <conditionalFormatting sqref="R1724:T1724">
    <cfRule type="expression" dxfId="1269" priority="2061">
      <formula>$I1724=0</formula>
    </cfRule>
  </conditionalFormatting>
  <conditionalFormatting sqref="S1724:T1724">
    <cfRule type="cellIs" dxfId="1268" priority="2059" operator="lessThan">
      <formula>0</formula>
    </cfRule>
    <cfRule type="cellIs" dxfId="1267" priority="2060" operator="lessThan">
      <formula>0</formula>
    </cfRule>
  </conditionalFormatting>
  <conditionalFormatting sqref="C1726:E1726">
    <cfRule type="expression" dxfId="1266" priority="2055">
      <formula>$I1726=0</formula>
    </cfRule>
  </conditionalFormatting>
  <conditionalFormatting sqref="D1726:E1726">
    <cfRule type="cellIs" dxfId="1265" priority="2053" operator="lessThan">
      <formula>0</formula>
    </cfRule>
    <cfRule type="cellIs" dxfId="1264" priority="2054" operator="lessThan">
      <formula>0</formula>
    </cfRule>
  </conditionalFormatting>
  <conditionalFormatting sqref="G1726:H1726">
    <cfRule type="cellIs" dxfId="1263" priority="2050" operator="lessThan">
      <formula>0</formula>
    </cfRule>
    <cfRule type="cellIs" dxfId="1262" priority="2051" operator="lessThan">
      <formula>0</formula>
    </cfRule>
  </conditionalFormatting>
  <conditionalFormatting sqref="J1726">
    <cfRule type="expression" dxfId="1261" priority="2049">
      <formula>$I1726=0</formula>
    </cfRule>
  </conditionalFormatting>
  <conditionalFormatting sqref="N1726:P1726">
    <cfRule type="expression" dxfId="1260" priority="2043">
      <formula>$I1726=0</formula>
    </cfRule>
  </conditionalFormatting>
  <conditionalFormatting sqref="O1726:P1726">
    <cfRule type="cellIs" dxfId="1259" priority="2041" operator="lessThan">
      <formula>0</formula>
    </cfRule>
    <cfRule type="cellIs" dxfId="1258" priority="2042" operator="lessThan">
      <formula>0</formula>
    </cfRule>
  </conditionalFormatting>
  <conditionalFormatting sqref="R1726:T1726">
    <cfRule type="expression" dxfId="1257" priority="2040">
      <formula>$I1726=0</formula>
    </cfRule>
  </conditionalFormatting>
  <conditionalFormatting sqref="S1726:T1726">
    <cfRule type="cellIs" dxfId="1256" priority="2038" operator="lessThan">
      <formula>0</formula>
    </cfRule>
    <cfRule type="cellIs" dxfId="1255" priority="2039" operator="lessThan">
      <formula>0</formula>
    </cfRule>
  </conditionalFormatting>
  <conditionalFormatting sqref="C1728:E1728">
    <cfRule type="expression" dxfId="1254" priority="2034">
      <formula>$I1728=0</formula>
    </cfRule>
  </conditionalFormatting>
  <conditionalFormatting sqref="D1728:E1728">
    <cfRule type="cellIs" dxfId="1253" priority="2032" operator="lessThan">
      <formula>0</formula>
    </cfRule>
    <cfRule type="cellIs" dxfId="1252" priority="2033" operator="lessThan">
      <formula>0</formula>
    </cfRule>
  </conditionalFormatting>
  <conditionalFormatting sqref="G1728:H1728">
    <cfRule type="cellIs" dxfId="1251" priority="2029" operator="lessThan">
      <formula>0</formula>
    </cfRule>
    <cfRule type="cellIs" dxfId="1250" priority="2030" operator="lessThan">
      <formula>0</formula>
    </cfRule>
  </conditionalFormatting>
  <conditionalFormatting sqref="J1728">
    <cfRule type="expression" dxfId="1249" priority="2028">
      <formula>$I1728=0</formula>
    </cfRule>
  </conditionalFormatting>
  <conditionalFormatting sqref="N1728:P1728">
    <cfRule type="expression" dxfId="1248" priority="2022">
      <formula>$I1728=0</formula>
    </cfRule>
  </conditionalFormatting>
  <conditionalFormatting sqref="O1728:P1728">
    <cfRule type="cellIs" dxfId="1247" priority="2020" operator="lessThan">
      <formula>0</formula>
    </cfRule>
    <cfRule type="cellIs" dxfId="1246" priority="2021" operator="lessThan">
      <formula>0</formula>
    </cfRule>
  </conditionalFormatting>
  <conditionalFormatting sqref="R1728:T1728">
    <cfRule type="expression" dxfId="1245" priority="2019">
      <formula>$I1728=0</formula>
    </cfRule>
  </conditionalFormatting>
  <conditionalFormatting sqref="S1728:T1728">
    <cfRule type="cellIs" dxfId="1244" priority="2017" operator="lessThan">
      <formula>0</formula>
    </cfRule>
    <cfRule type="cellIs" dxfId="1243" priority="2018" operator="lessThan">
      <formula>0</formula>
    </cfRule>
  </conditionalFormatting>
  <conditionalFormatting sqref="C1730:E1730">
    <cfRule type="expression" dxfId="1242" priority="2013">
      <formula>$I1730=0</formula>
    </cfRule>
  </conditionalFormatting>
  <conditionalFormatting sqref="D1730:E1730">
    <cfRule type="cellIs" dxfId="1241" priority="2011" operator="lessThan">
      <formula>0</formula>
    </cfRule>
    <cfRule type="cellIs" dxfId="1240" priority="2012" operator="lessThan">
      <formula>0</formula>
    </cfRule>
  </conditionalFormatting>
  <conditionalFormatting sqref="G1730:H1730">
    <cfRule type="cellIs" dxfId="1239" priority="2008" operator="lessThan">
      <formula>0</formula>
    </cfRule>
    <cfRule type="cellIs" dxfId="1238" priority="2009" operator="lessThan">
      <formula>0</formula>
    </cfRule>
  </conditionalFormatting>
  <conditionalFormatting sqref="J1730">
    <cfRule type="expression" dxfId="1237" priority="2007">
      <formula>$I1730=0</formula>
    </cfRule>
  </conditionalFormatting>
  <conditionalFormatting sqref="N1730:P1730">
    <cfRule type="expression" dxfId="1236" priority="2001">
      <formula>$I1730=0</formula>
    </cfRule>
  </conditionalFormatting>
  <conditionalFormatting sqref="O1730:P1730">
    <cfRule type="cellIs" dxfId="1235" priority="1999" operator="lessThan">
      <formula>0</formula>
    </cfRule>
    <cfRule type="cellIs" dxfId="1234" priority="2000" operator="lessThan">
      <formula>0</formula>
    </cfRule>
  </conditionalFormatting>
  <conditionalFormatting sqref="R1730:T1730">
    <cfRule type="expression" dxfId="1233" priority="1998">
      <formula>$I1730=0</formula>
    </cfRule>
  </conditionalFormatting>
  <conditionalFormatting sqref="S1730:T1730">
    <cfRule type="cellIs" dxfId="1232" priority="1996" operator="lessThan">
      <formula>0</formula>
    </cfRule>
    <cfRule type="cellIs" dxfId="1231" priority="1997" operator="lessThan">
      <formula>0</formula>
    </cfRule>
  </conditionalFormatting>
  <conditionalFormatting sqref="C1732:E1732">
    <cfRule type="expression" dxfId="1230" priority="1992">
      <formula>$I1732=0</formula>
    </cfRule>
  </conditionalFormatting>
  <conditionalFormatting sqref="D1732:E1732">
    <cfRule type="cellIs" dxfId="1229" priority="1990" operator="lessThan">
      <formula>0</formula>
    </cfRule>
    <cfRule type="cellIs" dxfId="1228" priority="1991" operator="lessThan">
      <formula>0</formula>
    </cfRule>
  </conditionalFormatting>
  <conditionalFormatting sqref="G1732:H1732">
    <cfRule type="cellIs" dxfId="1227" priority="1987" operator="lessThan">
      <formula>0</formula>
    </cfRule>
    <cfRule type="cellIs" dxfId="1226" priority="1988" operator="lessThan">
      <formula>0</formula>
    </cfRule>
  </conditionalFormatting>
  <conditionalFormatting sqref="J1732">
    <cfRule type="expression" dxfId="1225" priority="1986">
      <formula>$I1732=0</formula>
    </cfRule>
  </conditionalFormatting>
  <conditionalFormatting sqref="N1732:P1732">
    <cfRule type="expression" dxfId="1224" priority="1980">
      <formula>$I1732=0</formula>
    </cfRule>
  </conditionalFormatting>
  <conditionalFormatting sqref="O1732:P1732">
    <cfRule type="cellIs" dxfId="1223" priority="1978" operator="lessThan">
      <formula>0</formula>
    </cfRule>
    <cfRule type="cellIs" dxfId="1222" priority="1979" operator="lessThan">
      <formula>0</formula>
    </cfRule>
  </conditionalFormatting>
  <conditionalFormatting sqref="R1732:T1732">
    <cfRule type="expression" dxfId="1221" priority="1977">
      <formula>$I1732=0</formula>
    </cfRule>
  </conditionalFormatting>
  <conditionalFormatting sqref="S1732:T1732">
    <cfRule type="cellIs" dxfId="1220" priority="1975" operator="lessThan">
      <formula>0</formula>
    </cfRule>
    <cfRule type="cellIs" dxfId="1219" priority="1976" operator="lessThan">
      <formula>0</formula>
    </cfRule>
  </conditionalFormatting>
  <conditionalFormatting sqref="C1734:E1734">
    <cfRule type="expression" dxfId="1218" priority="1971">
      <formula>$I1734=0</formula>
    </cfRule>
  </conditionalFormatting>
  <conditionalFormatting sqref="D1734:E1734">
    <cfRule type="cellIs" dxfId="1217" priority="1969" operator="lessThan">
      <formula>0</formula>
    </cfRule>
    <cfRule type="cellIs" dxfId="1216" priority="1970" operator="lessThan">
      <formula>0</formula>
    </cfRule>
  </conditionalFormatting>
  <conditionalFormatting sqref="G1734:H1734">
    <cfRule type="cellIs" dxfId="1215" priority="1966" operator="lessThan">
      <formula>0</formula>
    </cfRule>
    <cfRule type="cellIs" dxfId="1214" priority="1967" operator="lessThan">
      <formula>0</formula>
    </cfRule>
  </conditionalFormatting>
  <conditionalFormatting sqref="J1734">
    <cfRule type="expression" dxfId="1213" priority="1965">
      <formula>$I1734=0</formula>
    </cfRule>
  </conditionalFormatting>
  <conditionalFormatting sqref="N1734:P1734">
    <cfRule type="expression" dxfId="1212" priority="1959">
      <formula>$I1734=0</formula>
    </cfRule>
  </conditionalFormatting>
  <conditionalFormatting sqref="O1734:P1734">
    <cfRule type="cellIs" dxfId="1211" priority="1957" operator="lessThan">
      <formula>0</formula>
    </cfRule>
    <cfRule type="cellIs" dxfId="1210" priority="1958" operator="lessThan">
      <formula>0</formula>
    </cfRule>
  </conditionalFormatting>
  <conditionalFormatting sqref="R1734:T1734">
    <cfRule type="expression" dxfId="1209" priority="1956">
      <formula>$I1734=0</formula>
    </cfRule>
  </conditionalFormatting>
  <conditionalFormatting sqref="S1734:T1734">
    <cfRule type="cellIs" dxfId="1208" priority="1954" operator="lessThan">
      <formula>0</formula>
    </cfRule>
    <cfRule type="cellIs" dxfId="1207" priority="1955" operator="lessThan">
      <formula>0</formula>
    </cfRule>
  </conditionalFormatting>
  <conditionalFormatting sqref="C1736:E1736">
    <cfRule type="expression" dxfId="1206" priority="1950">
      <formula>$I1736=0</formula>
    </cfRule>
  </conditionalFormatting>
  <conditionalFormatting sqref="D1736:E1736">
    <cfRule type="cellIs" dxfId="1205" priority="1948" operator="lessThan">
      <formula>0</formula>
    </cfRule>
    <cfRule type="cellIs" dxfId="1204" priority="1949" operator="lessThan">
      <formula>0</formula>
    </cfRule>
  </conditionalFormatting>
  <conditionalFormatting sqref="G1736:H1736">
    <cfRule type="cellIs" dxfId="1203" priority="1945" operator="lessThan">
      <formula>0</formula>
    </cfRule>
    <cfRule type="cellIs" dxfId="1202" priority="1946" operator="lessThan">
      <formula>0</formula>
    </cfRule>
  </conditionalFormatting>
  <conditionalFormatting sqref="J1736">
    <cfRule type="expression" dxfId="1201" priority="1944">
      <formula>$I1736=0</formula>
    </cfRule>
  </conditionalFormatting>
  <conditionalFormatting sqref="N1736:P1736">
    <cfRule type="expression" dxfId="1200" priority="1938">
      <formula>$I1736=0</formula>
    </cfRule>
  </conditionalFormatting>
  <conditionalFormatting sqref="O1736:P1736">
    <cfRule type="cellIs" dxfId="1199" priority="1936" operator="lessThan">
      <formula>0</formula>
    </cfRule>
    <cfRule type="cellIs" dxfId="1198" priority="1937" operator="lessThan">
      <formula>0</formula>
    </cfRule>
  </conditionalFormatting>
  <conditionalFormatting sqref="R1736:T1736">
    <cfRule type="expression" dxfId="1197" priority="1935">
      <formula>$I1736=0</formula>
    </cfRule>
  </conditionalFormatting>
  <conditionalFormatting sqref="S1736:T1736">
    <cfRule type="cellIs" dxfId="1196" priority="1933" operator="lessThan">
      <formula>0</formula>
    </cfRule>
    <cfRule type="cellIs" dxfId="1195" priority="1934" operator="lessThan">
      <formula>0</formula>
    </cfRule>
  </conditionalFormatting>
  <conditionalFormatting sqref="C1738:E1738">
    <cfRule type="expression" dxfId="1194" priority="1929">
      <formula>$I1738=0</formula>
    </cfRule>
  </conditionalFormatting>
  <conditionalFormatting sqref="D1738:E1738">
    <cfRule type="cellIs" dxfId="1193" priority="1927" operator="lessThan">
      <formula>0</formula>
    </cfRule>
    <cfRule type="cellIs" dxfId="1192" priority="1928" operator="lessThan">
      <formula>0</formula>
    </cfRule>
  </conditionalFormatting>
  <conditionalFormatting sqref="G1738:H1738">
    <cfRule type="cellIs" dxfId="1191" priority="1924" operator="lessThan">
      <formula>0</formula>
    </cfRule>
    <cfRule type="cellIs" dxfId="1190" priority="1925" operator="lessThan">
      <formula>0</formula>
    </cfRule>
  </conditionalFormatting>
  <conditionalFormatting sqref="J1738">
    <cfRule type="expression" dxfId="1189" priority="1923">
      <formula>$I1738=0</formula>
    </cfRule>
  </conditionalFormatting>
  <conditionalFormatting sqref="N1738:P1738">
    <cfRule type="expression" dxfId="1188" priority="1917">
      <formula>$I1738=0</formula>
    </cfRule>
  </conditionalFormatting>
  <conditionalFormatting sqref="O1738:P1738">
    <cfRule type="cellIs" dxfId="1187" priority="1915" operator="lessThan">
      <formula>0</formula>
    </cfRule>
    <cfRule type="cellIs" dxfId="1186" priority="1916" operator="lessThan">
      <formula>0</formula>
    </cfRule>
  </conditionalFormatting>
  <conditionalFormatting sqref="R1738:T1738">
    <cfRule type="expression" dxfId="1185" priority="1914">
      <formula>$I1738=0</formula>
    </cfRule>
  </conditionalFormatting>
  <conditionalFormatting sqref="S1738:T1738">
    <cfRule type="cellIs" dxfId="1184" priority="1912" operator="lessThan">
      <formula>0</formula>
    </cfRule>
    <cfRule type="cellIs" dxfId="1183" priority="1913" operator="lessThan">
      <formula>0</formula>
    </cfRule>
  </conditionalFormatting>
  <conditionalFormatting sqref="C1740:E1740">
    <cfRule type="expression" dxfId="1182" priority="1908">
      <formula>$I1740=0</formula>
    </cfRule>
  </conditionalFormatting>
  <conditionalFormatting sqref="D1740:E1740">
    <cfRule type="cellIs" dxfId="1181" priority="1906" operator="lessThan">
      <formula>0</formula>
    </cfRule>
    <cfRule type="cellIs" dxfId="1180" priority="1907" operator="lessThan">
      <formula>0</formula>
    </cfRule>
  </conditionalFormatting>
  <conditionalFormatting sqref="G1740:H1740">
    <cfRule type="cellIs" dxfId="1179" priority="1903" operator="lessThan">
      <formula>0</formula>
    </cfRule>
    <cfRule type="cellIs" dxfId="1178" priority="1904" operator="lessThan">
      <formula>0</formula>
    </cfRule>
  </conditionalFormatting>
  <conditionalFormatting sqref="J1740">
    <cfRule type="expression" dxfId="1177" priority="1902">
      <formula>$I1740=0</formula>
    </cfRule>
  </conditionalFormatting>
  <conditionalFormatting sqref="N1740:P1740">
    <cfRule type="expression" dxfId="1176" priority="1896">
      <formula>$I1740=0</formula>
    </cfRule>
  </conditionalFormatting>
  <conditionalFormatting sqref="O1740:P1740">
    <cfRule type="cellIs" dxfId="1175" priority="1894" operator="lessThan">
      <formula>0</formula>
    </cfRule>
    <cfRule type="cellIs" dxfId="1174" priority="1895" operator="lessThan">
      <formula>0</formula>
    </cfRule>
  </conditionalFormatting>
  <conditionalFormatting sqref="R1740:T1740">
    <cfRule type="expression" dxfId="1173" priority="1893">
      <formula>$I1740=0</formula>
    </cfRule>
  </conditionalFormatting>
  <conditionalFormatting sqref="S1740:T1740">
    <cfRule type="cellIs" dxfId="1172" priority="1891" operator="lessThan">
      <formula>0</formula>
    </cfRule>
    <cfRule type="cellIs" dxfId="1171" priority="1892" operator="lessThan">
      <formula>0</formula>
    </cfRule>
  </conditionalFormatting>
  <conditionalFormatting sqref="C1742:E1742">
    <cfRule type="expression" dxfId="1170" priority="1887">
      <formula>$I1742=0</formula>
    </cfRule>
  </conditionalFormatting>
  <conditionalFormatting sqref="D1742:E1742">
    <cfRule type="cellIs" dxfId="1169" priority="1885" operator="lessThan">
      <formula>0</formula>
    </cfRule>
    <cfRule type="cellIs" dxfId="1168" priority="1886" operator="lessThan">
      <formula>0</formula>
    </cfRule>
  </conditionalFormatting>
  <conditionalFormatting sqref="G1742:H1742">
    <cfRule type="cellIs" dxfId="1167" priority="1882" operator="lessThan">
      <formula>0</formula>
    </cfRule>
    <cfRule type="cellIs" dxfId="1166" priority="1883" operator="lessThan">
      <formula>0</formula>
    </cfRule>
  </conditionalFormatting>
  <conditionalFormatting sqref="J1742">
    <cfRule type="expression" dxfId="1165" priority="1881">
      <formula>$I1742=0</formula>
    </cfRule>
  </conditionalFormatting>
  <conditionalFormatting sqref="N1742:P1742">
    <cfRule type="expression" dxfId="1164" priority="1875">
      <formula>$I1742=0</formula>
    </cfRule>
  </conditionalFormatting>
  <conditionalFormatting sqref="O1742:P1742">
    <cfRule type="cellIs" dxfId="1163" priority="1873" operator="lessThan">
      <formula>0</formula>
    </cfRule>
    <cfRule type="cellIs" dxfId="1162" priority="1874" operator="lessThan">
      <formula>0</formula>
    </cfRule>
  </conditionalFormatting>
  <conditionalFormatting sqref="R1742:T1742">
    <cfRule type="expression" dxfId="1161" priority="1872">
      <formula>$I1742=0</formula>
    </cfRule>
  </conditionalFormatting>
  <conditionalFormatting sqref="S1742:T1742">
    <cfRule type="cellIs" dxfId="1160" priority="1870" operator="lessThan">
      <formula>0</formula>
    </cfRule>
    <cfRule type="cellIs" dxfId="1159" priority="1871" operator="lessThan">
      <formula>0</formula>
    </cfRule>
  </conditionalFormatting>
  <conditionalFormatting sqref="C1744:E1744">
    <cfRule type="expression" dxfId="1158" priority="1866">
      <formula>$I1744=0</formula>
    </cfRule>
  </conditionalFormatting>
  <conditionalFormatting sqref="D1744:E1744">
    <cfRule type="cellIs" dxfId="1157" priority="1864" operator="lessThan">
      <formula>0</formula>
    </cfRule>
    <cfRule type="cellIs" dxfId="1156" priority="1865" operator="lessThan">
      <formula>0</formula>
    </cfRule>
  </conditionalFormatting>
  <conditionalFormatting sqref="G1744:H1744">
    <cfRule type="cellIs" dxfId="1155" priority="1861" operator="lessThan">
      <formula>0</formula>
    </cfRule>
    <cfRule type="cellIs" dxfId="1154" priority="1862" operator="lessThan">
      <formula>0</formula>
    </cfRule>
  </conditionalFormatting>
  <conditionalFormatting sqref="J1744">
    <cfRule type="expression" dxfId="1153" priority="1860">
      <formula>$I1744=0</formula>
    </cfRule>
  </conditionalFormatting>
  <conditionalFormatting sqref="N1744:P1744">
    <cfRule type="expression" dxfId="1152" priority="1854">
      <formula>$I1744=0</formula>
    </cfRule>
  </conditionalFormatting>
  <conditionalFormatting sqref="O1744:P1744">
    <cfRule type="cellIs" dxfId="1151" priority="1852" operator="lessThan">
      <formula>0</formula>
    </cfRule>
    <cfRule type="cellIs" dxfId="1150" priority="1853" operator="lessThan">
      <formula>0</formula>
    </cfRule>
  </conditionalFormatting>
  <conditionalFormatting sqref="R1744:T1744">
    <cfRule type="expression" dxfId="1149" priority="1851">
      <formula>$I1744=0</formula>
    </cfRule>
  </conditionalFormatting>
  <conditionalFormatting sqref="S1744:T1744">
    <cfRule type="cellIs" dxfId="1148" priority="1849" operator="lessThan">
      <formula>0</formula>
    </cfRule>
    <cfRule type="cellIs" dxfId="1147" priority="1850" operator="lessThan">
      <formula>0</formula>
    </cfRule>
  </conditionalFormatting>
  <conditionalFormatting sqref="C1746:E1746">
    <cfRule type="expression" dxfId="1146" priority="1845">
      <formula>$I1746=0</formula>
    </cfRule>
  </conditionalFormatting>
  <conditionalFormatting sqref="D1746:E1746">
    <cfRule type="cellIs" dxfId="1145" priority="1843" operator="lessThan">
      <formula>0</formula>
    </cfRule>
    <cfRule type="cellIs" dxfId="1144" priority="1844" operator="lessThan">
      <formula>0</formula>
    </cfRule>
  </conditionalFormatting>
  <conditionalFormatting sqref="G1746:H1746">
    <cfRule type="cellIs" dxfId="1143" priority="1840" operator="lessThan">
      <formula>0</formula>
    </cfRule>
    <cfRule type="cellIs" dxfId="1142" priority="1841" operator="lessThan">
      <formula>0</formula>
    </cfRule>
  </conditionalFormatting>
  <conditionalFormatting sqref="J1746">
    <cfRule type="expression" dxfId="1141" priority="1839">
      <formula>$I1746=0</formula>
    </cfRule>
  </conditionalFormatting>
  <conditionalFormatting sqref="N1746:P1746">
    <cfRule type="expression" dxfId="1140" priority="1833">
      <formula>$I1746=0</formula>
    </cfRule>
  </conditionalFormatting>
  <conditionalFormatting sqref="O1746:P1746">
    <cfRule type="cellIs" dxfId="1139" priority="1831" operator="lessThan">
      <formula>0</formula>
    </cfRule>
    <cfRule type="cellIs" dxfId="1138" priority="1832" operator="lessThan">
      <formula>0</formula>
    </cfRule>
  </conditionalFormatting>
  <conditionalFormatting sqref="R1746:T1746">
    <cfRule type="expression" dxfId="1137" priority="1830">
      <formula>$I1746=0</formula>
    </cfRule>
  </conditionalFormatting>
  <conditionalFormatting sqref="S1746:T1746">
    <cfRule type="cellIs" dxfId="1136" priority="1828" operator="lessThan">
      <formula>0</formula>
    </cfRule>
    <cfRule type="cellIs" dxfId="1135" priority="1829" operator="lessThan">
      <formula>0</formula>
    </cfRule>
  </conditionalFormatting>
  <conditionalFormatting sqref="C1748:E1748">
    <cfRule type="expression" dxfId="1134" priority="1824">
      <formula>$I1748=0</formula>
    </cfRule>
  </conditionalFormatting>
  <conditionalFormatting sqref="D1748:E1748">
    <cfRule type="cellIs" dxfId="1133" priority="1822" operator="lessThan">
      <formula>0</formula>
    </cfRule>
    <cfRule type="cellIs" dxfId="1132" priority="1823" operator="lessThan">
      <formula>0</formula>
    </cfRule>
  </conditionalFormatting>
  <conditionalFormatting sqref="G1748:H1748">
    <cfRule type="cellIs" dxfId="1131" priority="1819" operator="lessThan">
      <formula>0</formula>
    </cfRule>
    <cfRule type="cellIs" dxfId="1130" priority="1820" operator="lessThan">
      <formula>0</formula>
    </cfRule>
  </conditionalFormatting>
  <conditionalFormatting sqref="J1748">
    <cfRule type="expression" dxfId="1129" priority="1818">
      <formula>$I1748=0</formula>
    </cfRule>
  </conditionalFormatting>
  <conditionalFormatting sqref="N1748:P1748">
    <cfRule type="expression" dxfId="1128" priority="1812">
      <formula>$I1748=0</formula>
    </cfRule>
  </conditionalFormatting>
  <conditionalFormatting sqref="O1748:P1748">
    <cfRule type="cellIs" dxfId="1127" priority="1810" operator="lessThan">
      <formula>0</formula>
    </cfRule>
    <cfRule type="cellIs" dxfId="1126" priority="1811" operator="lessThan">
      <formula>0</formula>
    </cfRule>
  </conditionalFormatting>
  <conditionalFormatting sqref="R1748:T1748">
    <cfRule type="expression" dxfId="1125" priority="1809">
      <formula>$I1748=0</formula>
    </cfRule>
  </conditionalFormatting>
  <conditionalFormatting sqref="S1748:T1748">
    <cfRule type="cellIs" dxfId="1124" priority="1807" operator="lessThan">
      <formula>0</formula>
    </cfRule>
    <cfRule type="cellIs" dxfId="1123" priority="1808" operator="lessThan">
      <formula>0</formula>
    </cfRule>
  </conditionalFormatting>
  <conditionalFormatting sqref="C1750:E1750">
    <cfRule type="expression" dxfId="1122" priority="1803">
      <formula>$I1750=0</formula>
    </cfRule>
  </conditionalFormatting>
  <conditionalFormatting sqref="D1750:E1750">
    <cfRule type="cellIs" dxfId="1121" priority="1801" operator="lessThan">
      <formula>0</formula>
    </cfRule>
    <cfRule type="cellIs" dxfId="1120" priority="1802" operator="lessThan">
      <formula>0</formula>
    </cfRule>
  </conditionalFormatting>
  <conditionalFormatting sqref="G1750:H1750">
    <cfRule type="cellIs" dxfId="1119" priority="1798" operator="lessThan">
      <formula>0</formula>
    </cfRule>
    <cfRule type="cellIs" dxfId="1118" priority="1799" operator="lessThan">
      <formula>0</formula>
    </cfRule>
  </conditionalFormatting>
  <conditionalFormatting sqref="J1750">
    <cfRule type="expression" dxfId="1117" priority="1797">
      <formula>$I1750=0</formula>
    </cfRule>
  </conditionalFormatting>
  <conditionalFormatting sqref="N1750:P1750">
    <cfRule type="expression" dxfId="1116" priority="1791">
      <formula>$I1750=0</formula>
    </cfRule>
  </conditionalFormatting>
  <conditionalFormatting sqref="O1750:P1750">
    <cfRule type="cellIs" dxfId="1115" priority="1789" operator="lessThan">
      <formula>0</formula>
    </cfRule>
    <cfRule type="cellIs" dxfId="1114" priority="1790" operator="lessThan">
      <formula>0</formula>
    </cfRule>
  </conditionalFormatting>
  <conditionalFormatting sqref="R1750:T1750">
    <cfRule type="expression" dxfId="1113" priority="1788">
      <formula>$I1750=0</formula>
    </cfRule>
  </conditionalFormatting>
  <conditionalFormatting sqref="S1750:T1750">
    <cfRule type="cellIs" dxfId="1112" priority="1786" operator="lessThan">
      <formula>0</formula>
    </cfRule>
    <cfRule type="cellIs" dxfId="1111" priority="1787" operator="lessThan">
      <formula>0</formula>
    </cfRule>
  </conditionalFormatting>
  <conditionalFormatting sqref="C1752:E1752">
    <cfRule type="expression" dxfId="1110" priority="1782">
      <formula>$I1752=0</formula>
    </cfRule>
  </conditionalFormatting>
  <conditionalFormatting sqref="D1752:E1752">
    <cfRule type="cellIs" dxfId="1109" priority="1780" operator="lessThan">
      <formula>0</formula>
    </cfRule>
    <cfRule type="cellIs" dxfId="1108" priority="1781" operator="lessThan">
      <formula>0</formula>
    </cfRule>
  </conditionalFormatting>
  <conditionalFormatting sqref="G1752:H1752">
    <cfRule type="cellIs" dxfId="1107" priority="1777" operator="lessThan">
      <formula>0</formula>
    </cfRule>
    <cfRule type="cellIs" dxfId="1106" priority="1778" operator="lessThan">
      <formula>0</formula>
    </cfRule>
  </conditionalFormatting>
  <conditionalFormatting sqref="J1752">
    <cfRule type="expression" dxfId="1105" priority="1776">
      <formula>$I1752=0</formula>
    </cfRule>
  </conditionalFormatting>
  <conditionalFormatting sqref="N1752:P1752">
    <cfRule type="expression" dxfId="1104" priority="1770">
      <formula>$I1752=0</formula>
    </cfRule>
  </conditionalFormatting>
  <conditionalFormatting sqref="O1752:P1752">
    <cfRule type="cellIs" dxfId="1103" priority="1768" operator="lessThan">
      <formula>0</formula>
    </cfRule>
    <cfRule type="cellIs" dxfId="1102" priority="1769" operator="lessThan">
      <formula>0</formula>
    </cfRule>
  </conditionalFormatting>
  <conditionalFormatting sqref="R1752:T1752">
    <cfRule type="expression" dxfId="1101" priority="1767">
      <formula>$I1752=0</formula>
    </cfRule>
  </conditionalFormatting>
  <conditionalFormatting sqref="S1752:T1752">
    <cfRule type="cellIs" dxfId="1100" priority="1765" operator="lessThan">
      <formula>0</formula>
    </cfRule>
    <cfRule type="cellIs" dxfId="1099" priority="1766" operator="lessThan">
      <formula>0</formula>
    </cfRule>
  </conditionalFormatting>
  <conditionalFormatting sqref="C1754:E1754">
    <cfRule type="expression" dxfId="1098" priority="1761">
      <formula>$I1754=0</formula>
    </cfRule>
  </conditionalFormatting>
  <conditionalFormatting sqref="D1754:E1754">
    <cfRule type="cellIs" dxfId="1097" priority="1759" operator="lessThan">
      <formula>0</formula>
    </cfRule>
    <cfRule type="cellIs" dxfId="1096" priority="1760" operator="lessThan">
      <formula>0</formula>
    </cfRule>
  </conditionalFormatting>
  <conditionalFormatting sqref="G1754:H1754">
    <cfRule type="cellIs" dxfId="1095" priority="1756" operator="lessThan">
      <formula>0</formula>
    </cfRule>
    <cfRule type="cellIs" dxfId="1094" priority="1757" operator="lessThan">
      <formula>0</formula>
    </cfRule>
  </conditionalFormatting>
  <conditionalFormatting sqref="J1754">
    <cfRule type="expression" dxfId="1093" priority="1755">
      <formula>$I1754=0</formula>
    </cfRule>
  </conditionalFormatting>
  <conditionalFormatting sqref="N1754:P1754">
    <cfRule type="expression" dxfId="1092" priority="1749">
      <formula>$I1754=0</formula>
    </cfRule>
  </conditionalFormatting>
  <conditionalFormatting sqref="O1754:P1754">
    <cfRule type="cellIs" dxfId="1091" priority="1747" operator="lessThan">
      <formula>0</formula>
    </cfRule>
    <cfRule type="cellIs" dxfId="1090" priority="1748" operator="lessThan">
      <formula>0</formula>
    </cfRule>
  </conditionalFormatting>
  <conditionalFormatting sqref="R1754:T1754">
    <cfRule type="expression" dxfId="1089" priority="1746">
      <formula>$I1754=0</formula>
    </cfRule>
  </conditionalFormatting>
  <conditionalFormatting sqref="S1754:T1754">
    <cfRule type="cellIs" dxfId="1088" priority="1744" operator="lessThan">
      <formula>0</formula>
    </cfRule>
    <cfRule type="cellIs" dxfId="1087" priority="1745" operator="lessThan">
      <formula>0</formula>
    </cfRule>
  </conditionalFormatting>
  <conditionalFormatting sqref="C1756:E1756">
    <cfRule type="expression" dxfId="1086" priority="1740">
      <formula>$I1756=0</formula>
    </cfRule>
  </conditionalFormatting>
  <conditionalFormatting sqref="D1756:E1756">
    <cfRule type="cellIs" dxfId="1085" priority="1738" operator="lessThan">
      <formula>0</formula>
    </cfRule>
    <cfRule type="cellIs" dxfId="1084" priority="1739" operator="lessThan">
      <formula>0</formula>
    </cfRule>
  </conditionalFormatting>
  <conditionalFormatting sqref="G1756:H1756">
    <cfRule type="cellIs" dxfId="1083" priority="1735" operator="lessThan">
      <formula>0</formula>
    </cfRule>
    <cfRule type="cellIs" dxfId="1082" priority="1736" operator="lessThan">
      <formula>0</formula>
    </cfRule>
  </conditionalFormatting>
  <conditionalFormatting sqref="J1756">
    <cfRule type="expression" dxfId="1081" priority="1734">
      <formula>$I1756=0</formula>
    </cfRule>
  </conditionalFormatting>
  <conditionalFormatting sqref="N1756:P1756">
    <cfRule type="expression" dxfId="1080" priority="1728">
      <formula>$I1756=0</formula>
    </cfRule>
  </conditionalFormatting>
  <conditionalFormatting sqref="O1756:P1756">
    <cfRule type="cellIs" dxfId="1079" priority="1726" operator="lessThan">
      <formula>0</formula>
    </cfRule>
    <cfRule type="cellIs" dxfId="1078" priority="1727" operator="lessThan">
      <formula>0</formula>
    </cfRule>
  </conditionalFormatting>
  <conditionalFormatting sqref="R1756:T1756">
    <cfRule type="expression" dxfId="1077" priority="1725">
      <formula>$I1756=0</formula>
    </cfRule>
  </conditionalFormatting>
  <conditionalFormatting sqref="S1756:T1756">
    <cfRule type="cellIs" dxfId="1076" priority="1723" operator="lessThan">
      <formula>0</formula>
    </cfRule>
    <cfRule type="cellIs" dxfId="1075" priority="1724" operator="lessThan">
      <formula>0</formula>
    </cfRule>
  </conditionalFormatting>
  <conditionalFormatting sqref="C1758:E1758">
    <cfRule type="expression" dxfId="1074" priority="1719">
      <formula>$I1758=0</formula>
    </cfRule>
  </conditionalFormatting>
  <conditionalFormatting sqref="D1758:E1758">
    <cfRule type="cellIs" dxfId="1073" priority="1717" operator="lessThan">
      <formula>0</formula>
    </cfRule>
    <cfRule type="cellIs" dxfId="1072" priority="1718" operator="lessThan">
      <formula>0</formula>
    </cfRule>
  </conditionalFormatting>
  <conditionalFormatting sqref="G1758:H1758">
    <cfRule type="cellIs" dxfId="1071" priority="1714" operator="lessThan">
      <formula>0</formula>
    </cfRule>
    <cfRule type="cellIs" dxfId="1070" priority="1715" operator="lessThan">
      <formula>0</formula>
    </cfRule>
  </conditionalFormatting>
  <conditionalFormatting sqref="J1758">
    <cfRule type="expression" dxfId="1069" priority="1713">
      <formula>$I1758=0</formula>
    </cfRule>
  </conditionalFormatting>
  <conditionalFormatting sqref="N1758:P1758">
    <cfRule type="expression" dxfId="1068" priority="1707">
      <formula>$I1758=0</formula>
    </cfRule>
  </conditionalFormatting>
  <conditionalFormatting sqref="O1758:P1758">
    <cfRule type="cellIs" dxfId="1067" priority="1705" operator="lessThan">
      <formula>0</formula>
    </cfRule>
    <cfRule type="cellIs" dxfId="1066" priority="1706" operator="lessThan">
      <formula>0</formula>
    </cfRule>
  </conditionalFormatting>
  <conditionalFormatting sqref="R1758:T1758">
    <cfRule type="expression" dxfId="1065" priority="1704">
      <formula>$I1758=0</formula>
    </cfRule>
  </conditionalFormatting>
  <conditionalFormatting sqref="S1758:T1758">
    <cfRule type="cellIs" dxfId="1064" priority="1702" operator="lessThan">
      <formula>0</formula>
    </cfRule>
    <cfRule type="cellIs" dxfId="1063" priority="1703" operator="lessThan">
      <formula>0</formula>
    </cfRule>
  </conditionalFormatting>
  <conditionalFormatting sqref="C1760:E1760">
    <cfRule type="expression" dxfId="1062" priority="1698">
      <formula>$I1760=0</formula>
    </cfRule>
  </conditionalFormatting>
  <conditionalFormatting sqref="D1760:E1760">
    <cfRule type="cellIs" dxfId="1061" priority="1696" operator="lessThan">
      <formula>0</formula>
    </cfRule>
    <cfRule type="cellIs" dxfId="1060" priority="1697" operator="lessThan">
      <formula>0</formula>
    </cfRule>
  </conditionalFormatting>
  <conditionalFormatting sqref="G1760:H1760">
    <cfRule type="cellIs" dxfId="1059" priority="1693" operator="lessThan">
      <formula>0</formula>
    </cfRule>
    <cfRule type="cellIs" dxfId="1058" priority="1694" operator="lessThan">
      <formula>0</formula>
    </cfRule>
  </conditionalFormatting>
  <conditionalFormatting sqref="J1760">
    <cfRule type="expression" dxfId="1057" priority="1692">
      <formula>$I1760=0</formula>
    </cfRule>
  </conditionalFormatting>
  <conditionalFormatting sqref="N1760:P1760">
    <cfRule type="expression" dxfId="1056" priority="1686">
      <formula>$I1760=0</formula>
    </cfRule>
  </conditionalFormatting>
  <conditionalFormatting sqref="O1760:P1760">
    <cfRule type="cellIs" dxfId="1055" priority="1684" operator="lessThan">
      <formula>0</formula>
    </cfRule>
    <cfRule type="cellIs" dxfId="1054" priority="1685" operator="lessThan">
      <formula>0</formula>
    </cfRule>
  </conditionalFormatting>
  <conditionalFormatting sqref="R1760:T1760">
    <cfRule type="expression" dxfId="1053" priority="1683">
      <formula>$I1760=0</formula>
    </cfRule>
  </conditionalFormatting>
  <conditionalFormatting sqref="S1760:T1760">
    <cfRule type="cellIs" dxfId="1052" priority="1681" operator="lessThan">
      <formula>0</formula>
    </cfRule>
    <cfRule type="cellIs" dxfId="1051" priority="1682" operator="lessThan">
      <formula>0</formula>
    </cfRule>
  </conditionalFormatting>
  <conditionalFormatting sqref="C1762:E1762">
    <cfRule type="expression" dxfId="1050" priority="1677">
      <formula>$I1762=0</formula>
    </cfRule>
  </conditionalFormatting>
  <conditionalFormatting sqref="D1762:E1762">
    <cfRule type="cellIs" dxfId="1049" priority="1675" operator="lessThan">
      <formula>0</formula>
    </cfRule>
    <cfRule type="cellIs" dxfId="1048" priority="1676" operator="lessThan">
      <formula>0</formula>
    </cfRule>
  </conditionalFormatting>
  <conditionalFormatting sqref="G1762:H1762">
    <cfRule type="cellIs" dxfId="1047" priority="1672" operator="lessThan">
      <formula>0</formula>
    </cfRule>
    <cfRule type="cellIs" dxfId="1046" priority="1673" operator="lessThan">
      <formula>0</formula>
    </cfRule>
  </conditionalFormatting>
  <conditionalFormatting sqref="J1762">
    <cfRule type="expression" dxfId="1045" priority="1671">
      <formula>$I1762=0</formula>
    </cfRule>
  </conditionalFormatting>
  <conditionalFormatting sqref="N1762:P1762">
    <cfRule type="expression" dxfId="1044" priority="1665">
      <formula>$I1762=0</formula>
    </cfRule>
  </conditionalFormatting>
  <conditionalFormatting sqref="O1762:P1762">
    <cfRule type="cellIs" dxfId="1043" priority="1663" operator="lessThan">
      <formula>0</formula>
    </cfRule>
    <cfRule type="cellIs" dxfId="1042" priority="1664" operator="lessThan">
      <formula>0</formula>
    </cfRule>
  </conditionalFormatting>
  <conditionalFormatting sqref="R1762:T1762">
    <cfRule type="expression" dxfId="1041" priority="1662">
      <formula>$I1762=0</formula>
    </cfRule>
  </conditionalFormatting>
  <conditionalFormatting sqref="S1762:T1762">
    <cfRule type="cellIs" dxfId="1040" priority="1660" operator="lessThan">
      <formula>0</formula>
    </cfRule>
    <cfRule type="cellIs" dxfId="1039" priority="1661" operator="lessThan">
      <formula>0</formula>
    </cfRule>
  </conditionalFormatting>
  <conditionalFormatting sqref="C1764:E1764">
    <cfRule type="expression" dxfId="1038" priority="1656">
      <formula>$I1764=0</formula>
    </cfRule>
  </conditionalFormatting>
  <conditionalFormatting sqref="D1764:E1764">
    <cfRule type="cellIs" dxfId="1037" priority="1654" operator="lessThan">
      <formula>0</formula>
    </cfRule>
    <cfRule type="cellIs" dxfId="1036" priority="1655" operator="lessThan">
      <formula>0</formula>
    </cfRule>
  </conditionalFormatting>
  <conditionalFormatting sqref="G1764:H1764">
    <cfRule type="cellIs" dxfId="1035" priority="1651" operator="lessThan">
      <formula>0</formula>
    </cfRule>
    <cfRule type="cellIs" dxfId="1034" priority="1652" operator="lessThan">
      <formula>0</formula>
    </cfRule>
  </conditionalFormatting>
  <conditionalFormatting sqref="J1764">
    <cfRule type="expression" dxfId="1033" priority="1650">
      <formula>$I1764=0</formula>
    </cfRule>
  </conditionalFormatting>
  <conditionalFormatting sqref="N1764:P1764">
    <cfRule type="expression" dxfId="1032" priority="1644">
      <formula>$I1764=0</formula>
    </cfRule>
  </conditionalFormatting>
  <conditionalFormatting sqref="O1764:P1764">
    <cfRule type="cellIs" dxfId="1031" priority="1642" operator="lessThan">
      <formula>0</formula>
    </cfRule>
    <cfRule type="cellIs" dxfId="1030" priority="1643" operator="lessThan">
      <formula>0</formula>
    </cfRule>
  </conditionalFormatting>
  <conditionalFormatting sqref="R1764:T1764">
    <cfRule type="expression" dxfId="1029" priority="1641">
      <formula>$I1764=0</formula>
    </cfRule>
  </conditionalFormatting>
  <conditionalFormatting sqref="S1764:T1764">
    <cfRule type="cellIs" dxfId="1028" priority="1639" operator="lessThan">
      <formula>0</formula>
    </cfRule>
    <cfRule type="cellIs" dxfId="1027" priority="1640" operator="lessThan">
      <formula>0</formula>
    </cfRule>
  </conditionalFormatting>
  <conditionalFormatting sqref="C1766:E1766">
    <cfRule type="expression" dxfId="1026" priority="1635">
      <formula>$I1766=0</formula>
    </cfRule>
  </conditionalFormatting>
  <conditionalFormatting sqref="D1766:E1766">
    <cfRule type="cellIs" dxfId="1025" priority="1633" operator="lessThan">
      <formula>0</formula>
    </cfRule>
    <cfRule type="cellIs" dxfId="1024" priority="1634" operator="lessThan">
      <formula>0</formula>
    </cfRule>
  </conditionalFormatting>
  <conditionalFormatting sqref="G1766:H1766">
    <cfRule type="cellIs" dxfId="1023" priority="1630" operator="lessThan">
      <formula>0</formula>
    </cfRule>
    <cfRule type="cellIs" dxfId="1022" priority="1631" operator="lessThan">
      <formula>0</formula>
    </cfRule>
  </conditionalFormatting>
  <conditionalFormatting sqref="J1766">
    <cfRule type="expression" dxfId="1021" priority="1629">
      <formula>$I1766=0</formula>
    </cfRule>
  </conditionalFormatting>
  <conditionalFormatting sqref="N1766:P1766">
    <cfRule type="expression" dxfId="1020" priority="1623">
      <formula>$I1766=0</formula>
    </cfRule>
  </conditionalFormatting>
  <conditionalFormatting sqref="O1766:P1766">
    <cfRule type="cellIs" dxfId="1019" priority="1621" operator="lessThan">
      <formula>0</formula>
    </cfRule>
    <cfRule type="cellIs" dxfId="1018" priority="1622" operator="lessThan">
      <formula>0</formula>
    </cfRule>
  </conditionalFormatting>
  <conditionalFormatting sqref="R1766:T1766">
    <cfRule type="expression" dxfId="1017" priority="1620">
      <formula>$I1766=0</formula>
    </cfRule>
  </conditionalFormatting>
  <conditionalFormatting sqref="S1766:T1766">
    <cfRule type="cellIs" dxfId="1016" priority="1618" operator="lessThan">
      <formula>0</formula>
    </cfRule>
    <cfRule type="cellIs" dxfId="1015" priority="1619" operator="lessThan">
      <formula>0</formula>
    </cfRule>
  </conditionalFormatting>
  <conditionalFormatting sqref="C1768:E1768">
    <cfRule type="expression" dxfId="1014" priority="1614">
      <formula>$I1768=0</formula>
    </cfRule>
  </conditionalFormatting>
  <conditionalFormatting sqref="D1768:E1768">
    <cfRule type="cellIs" dxfId="1013" priority="1612" operator="lessThan">
      <formula>0</formula>
    </cfRule>
    <cfRule type="cellIs" dxfId="1012" priority="1613" operator="lessThan">
      <formula>0</formula>
    </cfRule>
  </conditionalFormatting>
  <conditionalFormatting sqref="G1768:H1768">
    <cfRule type="cellIs" dxfId="1011" priority="1609" operator="lessThan">
      <formula>0</formula>
    </cfRule>
    <cfRule type="cellIs" dxfId="1010" priority="1610" operator="lessThan">
      <formula>0</formula>
    </cfRule>
  </conditionalFormatting>
  <conditionalFormatting sqref="J1768">
    <cfRule type="expression" dxfId="1009" priority="1608">
      <formula>$I1768=0</formula>
    </cfRule>
  </conditionalFormatting>
  <conditionalFormatting sqref="N1768:P1768">
    <cfRule type="expression" dxfId="1008" priority="1602">
      <formula>$I1768=0</formula>
    </cfRule>
  </conditionalFormatting>
  <conditionalFormatting sqref="O1768:P1768">
    <cfRule type="cellIs" dxfId="1007" priority="1600" operator="lessThan">
      <formula>0</formula>
    </cfRule>
    <cfRule type="cellIs" dxfId="1006" priority="1601" operator="lessThan">
      <formula>0</formula>
    </cfRule>
  </conditionalFormatting>
  <conditionalFormatting sqref="R1768:T1768">
    <cfRule type="expression" dxfId="1005" priority="1599">
      <formula>$I1768=0</formula>
    </cfRule>
  </conditionalFormatting>
  <conditionalFormatting sqref="S1768:T1768">
    <cfRule type="cellIs" dxfId="1004" priority="1597" operator="lessThan">
      <formula>0</formula>
    </cfRule>
    <cfRule type="cellIs" dxfId="1003" priority="1598" operator="lessThan">
      <formula>0</formula>
    </cfRule>
  </conditionalFormatting>
  <conditionalFormatting sqref="C1770:E1770">
    <cfRule type="expression" dxfId="1002" priority="1593">
      <formula>$I1770=0</formula>
    </cfRule>
  </conditionalFormatting>
  <conditionalFormatting sqref="D1770:E1770">
    <cfRule type="cellIs" dxfId="1001" priority="1591" operator="lessThan">
      <formula>0</formula>
    </cfRule>
    <cfRule type="cellIs" dxfId="1000" priority="1592" operator="lessThan">
      <formula>0</formula>
    </cfRule>
  </conditionalFormatting>
  <conditionalFormatting sqref="G1770:H1770">
    <cfRule type="cellIs" dxfId="999" priority="1588" operator="lessThan">
      <formula>0</formula>
    </cfRule>
    <cfRule type="cellIs" dxfId="998" priority="1589" operator="lessThan">
      <formula>0</formula>
    </cfRule>
  </conditionalFormatting>
  <conditionalFormatting sqref="J1770">
    <cfRule type="expression" dxfId="997" priority="1587">
      <formula>$I1770=0</formula>
    </cfRule>
  </conditionalFormatting>
  <conditionalFormatting sqref="N1770:P1770">
    <cfRule type="expression" dxfId="996" priority="1581">
      <formula>$I1770=0</formula>
    </cfRule>
  </conditionalFormatting>
  <conditionalFormatting sqref="O1770:P1770">
    <cfRule type="cellIs" dxfId="995" priority="1579" operator="lessThan">
      <formula>0</formula>
    </cfRule>
    <cfRule type="cellIs" dxfId="994" priority="1580" operator="lessThan">
      <formula>0</formula>
    </cfRule>
  </conditionalFormatting>
  <conditionalFormatting sqref="R1770:T1770">
    <cfRule type="expression" dxfId="993" priority="1578">
      <formula>$I1770=0</formula>
    </cfRule>
  </conditionalFormatting>
  <conditionalFormatting sqref="S1770:T1770">
    <cfRule type="cellIs" dxfId="992" priority="1576" operator="lessThan">
      <formula>0</formula>
    </cfRule>
    <cfRule type="cellIs" dxfId="991" priority="1577" operator="lessThan">
      <formula>0</formula>
    </cfRule>
  </conditionalFormatting>
  <conditionalFormatting sqref="C1772:E1772">
    <cfRule type="expression" dxfId="990" priority="1572">
      <formula>$I1772=0</formula>
    </cfRule>
  </conditionalFormatting>
  <conditionalFormatting sqref="D1772:E1772">
    <cfRule type="cellIs" dxfId="989" priority="1570" operator="lessThan">
      <formula>0</formula>
    </cfRule>
    <cfRule type="cellIs" dxfId="988" priority="1571" operator="lessThan">
      <formula>0</formula>
    </cfRule>
  </conditionalFormatting>
  <conditionalFormatting sqref="G1772:H1772">
    <cfRule type="cellIs" dxfId="987" priority="1567" operator="lessThan">
      <formula>0</formula>
    </cfRule>
    <cfRule type="cellIs" dxfId="986" priority="1568" operator="lessThan">
      <formula>0</formula>
    </cfRule>
  </conditionalFormatting>
  <conditionalFormatting sqref="J1772">
    <cfRule type="expression" dxfId="985" priority="1566">
      <formula>$I1772=0</formula>
    </cfRule>
  </conditionalFormatting>
  <conditionalFormatting sqref="N1772:P1772">
    <cfRule type="expression" dxfId="984" priority="1560">
      <formula>$I1772=0</formula>
    </cfRule>
  </conditionalFormatting>
  <conditionalFormatting sqref="O1772:P1772">
    <cfRule type="cellIs" dxfId="983" priority="1558" operator="lessThan">
      <formula>0</formula>
    </cfRule>
    <cfRule type="cellIs" dxfId="982" priority="1559" operator="lessThan">
      <formula>0</formula>
    </cfRule>
  </conditionalFormatting>
  <conditionalFormatting sqref="R1772:T1772">
    <cfRule type="expression" dxfId="981" priority="1557">
      <formula>$I1772=0</formula>
    </cfRule>
  </conditionalFormatting>
  <conditionalFormatting sqref="S1772:T1772">
    <cfRule type="cellIs" dxfId="980" priority="1555" operator="lessThan">
      <formula>0</formula>
    </cfRule>
    <cfRule type="cellIs" dxfId="979" priority="1556" operator="lessThan">
      <formula>0</formula>
    </cfRule>
  </conditionalFormatting>
  <conditionalFormatting sqref="C1774:E1774">
    <cfRule type="expression" dxfId="978" priority="1551">
      <formula>$I1774=0</formula>
    </cfRule>
  </conditionalFormatting>
  <conditionalFormatting sqref="D1774:E1774">
    <cfRule type="cellIs" dxfId="977" priority="1549" operator="lessThan">
      <formula>0</formula>
    </cfRule>
    <cfRule type="cellIs" dxfId="976" priority="1550" operator="lessThan">
      <formula>0</formula>
    </cfRule>
  </conditionalFormatting>
  <conditionalFormatting sqref="G1774:H1774">
    <cfRule type="cellIs" dxfId="975" priority="1546" operator="lessThan">
      <formula>0</formula>
    </cfRule>
    <cfRule type="cellIs" dxfId="974" priority="1547" operator="lessThan">
      <formula>0</formula>
    </cfRule>
  </conditionalFormatting>
  <conditionalFormatting sqref="J1774">
    <cfRule type="expression" dxfId="973" priority="1545">
      <formula>$I1774=0</formula>
    </cfRule>
  </conditionalFormatting>
  <conditionalFormatting sqref="N1774:P1774">
    <cfRule type="expression" dxfId="972" priority="1539">
      <formula>$I1774=0</formula>
    </cfRule>
  </conditionalFormatting>
  <conditionalFormatting sqref="O1774:P1774">
    <cfRule type="cellIs" dxfId="971" priority="1537" operator="lessThan">
      <formula>0</formula>
    </cfRule>
    <cfRule type="cellIs" dxfId="970" priority="1538" operator="lessThan">
      <formula>0</formula>
    </cfRule>
  </conditionalFormatting>
  <conditionalFormatting sqref="R1774:T1774">
    <cfRule type="expression" dxfId="969" priority="1536">
      <formula>$I1774=0</formula>
    </cfRule>
  </conditionalFormatting>
  <conditionalFormatting sqref="S1774:T1774">
    <cfRule type="cellIs" dxfId="968" priority="1534" operator="lessThan">
      <formula>0</formula>
    </cfRule>
    <cfRule type="cellIs" dxfId="967" priority="1535" operator="lessThan">
      <formula>0</formula>
    </cfRule>
  </conditionalFormatting>
  <conditionalFormatting sqref="C1776:E1776">
    <cfRule type="expression" dxfId="966" priority="1530">
      <formula>$I1776=0</formula>
    </cfRule>
  </conditionalFormatting>
  <conditionalFormatting sqref="D1776:E1776">
    <cfRule type="cellIs" dxfId="965" priority="1528" operator="lessThan">
      <formula>0</formula>
    </cfRule>
    <cfRule type="cellIs" dxfId="964" priority="1529" operator="lessThan">
      <formula>0</formula>
    </cfRule>
  </conditionalFormatting>
  <conditionalFormatting sqref="G1776:H1776">
    <cfRule type="cellIs" dxfId="963" priority="1525" operator="lessThan">
      <formula>0</formula>
    </cfRule>
    <cfRule type="cellIs" dxfId="962" priority="1526" operator="lessThan">
      <formula>0</formula>
    </cfRule>
  </conditionalFormatting>
  <conditionalFormatting sqref="J1776">
    <cfRule type="expression" dxfId="961" priority="1524">
      <formula>$I1776=0</formula>
    </cfRule>
  </conditionalFormatting>
  <conditionalFormatting sqref="N1776:P1776">
    <cfRule type="expression" dxfId="960" priority="1518">
      <formula>$I1776=0</formula>
    </cfRule>
  </conditionalFormatting>
  <conditionalFormatting sqref="O1776:P1776">
    <cfRule type="cellIs" dxfId="959" priority="1516" operator="lessThan">
      <formula>0</formula>
    </cfRule>
    <cfRule type="cellIs" dxfId="958" priority="1517" operator="lessThan">
      <formula>0</formula>
    </cfRule>
  </conditionalFormatting>
  <conditionalFormatting sqref="R1776:T1776">
    <cfRule type="expression" dxfId="957" priority="1515">
      <formula>$I1776=0</formula>
    </cfRule>
  </conditionalFormatting>
  <conditionalFormatting sqref="S1776:T1776">
    <cfRule type="cellIs" dxfId="956" priority="1513" operator="lessThan">
      <formula>0</formula>
    </cfRule>
    <cfRule type="cellIs" dxfId="955" priority="1514" operator="lessThan">
      <formula>0</formula>
    </cfRule>
  </conditionalFormatting>
  <conditionalFormatting sqref="C1778:E1778">
    <cfRule type="expression" dxfId="954" priority="1509">
      <formula>$I1778=0</formula>
    </cfRule>
  </conditionalFormatting>
  <conditionalFormatting sqref="D1778:E1778">
    <cfRule type="cellIs" dxfId="953" priority="1507" operator="lessThan">
      <formula>0</formula>
    </cfRule>
    <cfRule type="cellIs" dxfId="952" priority="1508" operator="lessThan">
      <formula>0</formula>
    </cfRule>
  </conditionalFormatting>
  <conditionalFormatting sqref="G1778:H1778">
    <cfRule type="cellIs" dxfId="951" priority="1504" operator="lessThan">
      <formula>0</formula>
    </cfRule>
    <cfRule type="cellIs" dxfId="950" priority="1505" operator="lessThan">
      <formula>0</formula>
    </cfRule>
  </conditionalFormatting>
  <conditionalFormatting sqref="J1778">
    <cfRule type="expression" dxfId="949" priority="1503">
      <formula>$I1778=0</formula>
    </cfRule>
  </conditionalFormatting>
  <conditionalFormatting sqref="N1778:P1778">
    <cfRule type="expression" dxfId="948" priority="1497">
      <formula>$I1778=0</formula>
    </cfRule>
  </conditionalFormatting>
  <conditionalFormatting sqref="O1778:P1778">
    <cfRule type="cellIs" dxfId="947" priority="1495" operator="lessThan">
      <formula>0</formula>
    </cfRule>
    <cfRule type="cellIs" dxfId="946" priority="1496" operator="lessThan">
      <formula>0</formula>
    </cfRule>
  </conditionalFormatting>
  <conditionalFormatting sqref="R1778:T1778">
    <cfRule type="expression" dxfId="945" priority="1494">
      <formula>$I1778=0</formula>
    </cfRule>
  </conditionalFormatting>
  <conditionalFormatting sqref="S1778:T1778">
    <cfRule type="cellIs" dxfId="944" priority="1492" operator="lessThan">
      <formula>0</formula>
    </cfRule>
    <cfRule type="cellIs" dxfId="943" priority="1493" operator="lessThan">
      <formula>0</formula>
    </cfRule>
  </conditionalFormatting>
  <conditionalFormatting sqref="C1780:E1780">
    <cfRule type="expression" dxfId="942" priority="1488">
      <formula>$I1780=0</formula>
    </cfRule>
  </conditionalFormatting>
  <conditionalFormatting sqref="D1780:E1780">
    <cfRule type="cellIs" dxfId="941" priority="1486" operator="lessThan">
      <formula>0</formula>
    </cfRule>
    <cfRule type="cellIs" dxfId="940" priority="1487" operator="lessThan">
      <formula>0</formula>
    </cfRule>
  </conditionalFormatting>
  <conditionalFormatting sqref="G1780:H1780">
    <cfRule type="cellIs" dxfId="939" priority="1483" operator="lessThan">
      <formula>0</formula>
    </cfRule>
    <cfRule type="cellIs" dxfId="938" priority="1484" operator="lessThan">
      <formula>0</formula>
    </cfRule>
  </conditionalFormatting>
  <conditionalFormatting sqref="J1780">
    <cfRule type="expression" dxfId="937" priority="1482">
      <formula>$I1780=0</formula>
    </cfRule>
  </conditionalFormatting>
  <conditionalFormatting sqref="N1780:P1780">
    <cfRule type="expression" dxfId="936" priority="1476">
      <formula>$I1780=0</formula>
    </cfRule>
  </conditionalFormatting>
  <conditionalFormatting sqref="O1780:P1780">
    <cfRule type="cellIs" dxfId="935" priority="1474" operator="lessThan">
      <formula>0</formula>
    </cfRule>
    <cfRule type="cellIs" dxfId="934" priority="1475" operator="lessThan">
      <formula>0</formula>
    </cfRule>
  </conditionalFormatting>
  <conditionalFormatting sqref="R1780:T1780">
    <cfRule type="expression" dxfId="933" priority="1473">
      <formula>$I1780=0</formula>
    </cfRule>
  </conditionalFormatting>
  <conditionalFormatting sqref="S1780:T1780">
    <cfRule type="cellIs" dxfId="932" priority="1471" operator="lessThan">
      <formula>0</formula>
    </cfRule>
    <cfRule type="cellIs" dxfId="931" priority="1472" operator="lessThan">
      <formula>0</formula>
    </cfRule>
  </conditionalFormatting>
  <conditionalFormatting sqref="C1782:E1782">
    <cfRule type="expression" dxfId="930" priority="1467">
      <formula>$I1782=0</formula>
    </cfRule>
  </conditionalFormatting>
  <conditionalFormatting sqref="D1782:E1782">
    <cfRule type="cellIs" dxfId="929" priority="1465" operator="lessThan">
      <formula>0</formula>
    </cfRule>
    <cfRule type="cellIs" dxfId="928" priority="1466" operator="lessThan">
      <formula>0</formula>
    </cfRule>
  </conditionalFormatting>
  <conditionalFormatting sqref="G1782:H1782">
    <cfRule type="cellIs" dxfId="927" priority="1462" operator="lessThan">
      <formula>0</formula>
    </cfRule>
    <cfRule type="cellIs" dxfId="926" priority="1463" operator="lessThan">
      <formula>0</formula>
    </cfRule>
  </conditionalFormatting>
  <conditionalFormatting sqref="J1782">
    <cfRule type="expression" dxfId="925" priority="1461">
      <formula>$I1782=0</formula>
    </cfRule>
  </conditionalFormatting>
  <conditionalFormatting sqref="N1782:P1782">
    <cfRule type="expression" dxfId="924" priority="1455">
      <formula>$I1782=0</formula>
    </cfRule>
  </conditionalFormatting>
  <conditionalFormatting sqref="O1782:P1782">
    <cfRule type="cellIs" dxfId="923" priority="1453" operator="lessThan">
      <formula>0</formula>
    </cfRule>
    <cfRule type="cellIs" dxfId="922" priority="1454" operator="lessThan">
      <formula>0</formula>
    </cfRule>
  </conditionalFormatting>
  <conditionalFormatting sqref="R1782:T1782">
    <cfRule type="expression" dxfId="921" priority="1452">
      <formula>$I1782=0</formula>
    </cfRule>
  </conditionalFormatting>
  <conditionalFormatting sqref="S1782:T1782">
    <cfRule type="cellIs" dxfId="920" priority="1450" operator="lessThan">
      <formula>0</formula>
    </cfRule>
    <cfRule type="cellIs" dxfId="919" priority="1451" operator="lessThan">
      <formula>0</formula>
    </cfRule>
  </conditionalFormatting>
  <conditionalFormatting sqref="C1784:E1784">
    <cfRule type="expression" dxfId="918" priority="1446">
      <formula>$I1784=0</formula>
    </cfRule>
  </conditionalFormatting>
  <conditionalFormatting sqref="D1784:E1784">
    <cfRule type="cellIs" dxfId="917" priority="1444" operator="lessThan">
      <formula>0</formula>
    </cfRule>
    <cfRule type="cellIs" dxfId="916" priority="1445" operator="lessThan">
      <formula>0</formula>
    </cfRule>
  </conditionalFormatting>
  <conditionalFormatting sqref="G1784:H1784">
    <cfRule type="cellIs" dxfId="915" priority="1441" operator="lessThan">
      <formula>0</formula>
    </cfRule>
    <cfRule type="cellIs" dxfId="914" priority="1442" operator="lessThan">
      <formula>0</formula>
    </cfRule>
  </conditionalFormatting>
  <conditionalFormatting sqref="J1784">
    <cfRule type="expression" dxfId="913" priority="1440">
      <formula>$I1784=0</formula>
    </cfRule>
  </conditionalFormatting>
  <conditionalFormatting sqref="N1784:P1784">
    <cfRule type="expression" dxfId="912" priority="1434">
      <formula>$I1784=0</formula>
    </cfRule>
  </conditionalFormatting>
  <conditionalFormatting sqref="O1784:P1784">
    <cfRule type="cellIs" dxfId="911" priority="1432" operator="lessThan">
      <formula>0</formula>
    </cfRule>
    <cfRule type="cellIs" dxfId="910" priority="1433" operator="lessThan">
      <formula>0</formula>
    </cfRule>
  </conditionalFormatting>
  <conditionalFormatting sqref="R1784:T1784">
    <cfRule type="expression" dxfId="909" priority="1431">
      <formula>$I1784=0</formula>
    </cfRule>
  </conditionalFormatting>
  <conditionalFormatting sqref="S1784:T1784">
    <cfRule type="cellIs" dxfId="908" priority="1429" operator="lessThan">
      <formula>0</formula>
    </cfRule>
    <cfRule type="cellIs" dxfId="907" priority="1430" operator="lessThan">
      <formula>0</formula>
    </cfRule>
  </conditionalFormatting>
  <conditionalFormatting sqref="C1786:E1786">
    <cfRule type="expression" dxfId="906" priority="1425">
      <formula>$I1786=0</formula>
    </cfRule>
  </conditionalFormatting>
  <conditionalFormatting sqref="D1786:E1786">
    <cfRule type="cellIs" dxfId="905" priority="1423" operator="lessThan">
      <formula>0</formula>
    </cfRule>
    <cfRule type="cellIs" dxfId="904" priority="1424" operator="lessThan">
      <formula>0</formula>
    </cfRule>
  </conditionalFormatting>
  <conditionalFormatting sqref="G1786:H1786">
    <cfRule type="cellIs" dxfId="903" priority="1420" operator="lessThan">
      <formula>0</formula>
    </cfRule>
    <cfRule type="cellIs" dxfId="902" priority="1421" operator="lessThan">
      <formula>0</formula>
    </cfRule>
  </conditionalFormatting>
  <conditionalFormatting sqref="J1786">
    <cfRule type="expression" dxfId="901" priority="1419">
      <formula>$I1786=0</formula>
    </cfRule>
  </conditionalFormatting>
  <conditionalFormatting sqref="N1786:P1786">
    <cfRule type="expression" dxfId="900" priority="1413">
      <formula>$I1786=0</formula>
    </cfRule>
  </conditionalFormatting>
  <conditionalFormatting sqref="O1786:P1786">
    <cfRule type="cellIs" dxfId="899" priority="1411" operator="lessThan">
      <formula>0</formula>
    </cfRule>
    <cfRule type="cellIs" dxfId="898" priority="1412" operator="lessThan">
      <formula>0</formula>
    </cfRule>
  </conditionalFormatting>
  <conditionalFormatting sqref="R1786:T1786">
    <cfRule type="expression" dxfId="897" priority="1410">
      <formula>$I1786=0</formula>
    </cfRule>
  </conditionalFormatting>
  <conditionalFormatting sqref="S1786:T1786">
    <cfRule type="cellIs" dxfId="896" priority="1408" operator="lessThan">
      <formula>0</formula>
    </cfRule>
    <cfRule type="cellIs" dxfId="895" priority="1409" operator="lessThan">
      <formula>0</formula>
    </cfRule>
  </conditionalFormatting>
  <conditionalFormatting sqref="C1788:E1788">
    <cfRule type="expression" dxfId="894" priority="1404">
      <formula>$I1788=0</formula>
    </cfRule>
  </conditionalFormatting>
  <conditionalFormatting sqref="D1788:E1788">
    <cfRule type="cellIs" dxfId="893" priority="1402" operator="lessThan">
      <formula>0</formula>
    </cfRule>
    <cfRule type="cellIs" dxfId="892" priority="1403" operator="lessThan">
      <formula>0</formula>
    </cfRule>
  </conditionalFormatting>
  <conditionalFormatting sqref="G1788:H1788">
    <cfRule type="cellIs" dxfId="891" priority="1399" operator="lessThan">
      <formula>0</formula>
    </cfRule>
    <cfRule type="cellIs" dxfId="890" priority="1400" operator="lessThan">
      <formula>0</formula>
    </cfRule>
  </conditionalFormatting>
  <conditionalFormatting sqref="J1788">
    <cfRule type="expression" dxfId="889" priority="1398">
      <formula>$I1788=0</formula>
    </cfRule>
  </conditionalFormatting>
  <conditionalFormatting sqref="N1788:P1788">
    <cfRule type="expression" dxfId="888" priority="1392">
      <formula>$I1788=0</formula>
    </cfRule>
  </conditionalFormatting>
  <conditionalFormatting sqref="O1788:P1788">
    <cfRule type="cellIs" dxfId="887" priority="1390" operator="lessThan">
      <formula>0</formula>
    </cfRule>
    <cfRule type="cellIs" dxfId="886" priority="1391" operator="lessThan">
      <formula>0</formula>
    </cfRule>
  </conditionalFormatting>
  <conditionalFormatting sqref="R1788:T1788">
    <cfRule type="expression" dxfId="885" priority="1389">
      <formula>$I1788=0</formula>
    </cfRule>
  </conditionalFormatting>
  <conditionalFormatting sqref="S1788:T1788">
    <cfRule type="cellIs" dxfId="884" priority="1387" operator="lessThan">
      <formula>0</formula>
    </cfRule>
    <cfRule type="cellIs" dxfId="883" priority="1388" operator="lessThan">
      <formula>0</formula>
    </cfRule>
  </conditionalFormatting>
  <conditionalFormatting sqref="C1790:E1790">
    <cfRule type="expression" dxfId="882" priority="1383">
      <formula>$I1790=0</formula>
    </cfRule>
  </conditionalFormatting>
  <conditionalFormatting sqref="D1790:E1790">
    <cfRule type="cellIs" dxfId="881" priority="1381" operator="lessThan">
      <formula>0</formula>
    </cfRule>
    <cfRule type="cellIs" dxfId="880" priority="1382" operator="lessThan">
      <formula>0</formula>
    </cfRule>
  </conditionalFormatting>
  <conditionalFormatting sqref="G1790:H1790">
    <cfRule type="cellIs" dxfId="879" priority="1378" operator="lessThan">
      <formula>0</formula>
    </cfRule>
    <cfRule type="cellIs" dxfId="878" priority="1379" operator="lessThan">
      <formula>0</formula>
    </cfRule>
  </conditionalFormatting>
  <conditionalFormatting sqref="J1790">
    <cfRule type="expression" dxfId="877" priority="1377">
      <formula>$I1790=0</formula>
    </cfRule>
  </conditionalFormatting>
  <conditionalFormatting sqref="N1790:P1790">
    <cfRule type="expression" dxfId="876" priority="1371">
      <formula>$I1790=0</formula>
    </cfRule>
  </conditionalFormatting>
  <conditionalFormatting sqref="O1790:P1790">
    <cfRule type="cellIs" dxfId="875" priority="1369" operator="lessThan">
      <formula>0</formula>
    </cfRule>
    <cfRule type="cellIs" dxfId="874" priority="1370" operator="lessThan">
      <formula>0</formula>
    </cfRule>
  </conditionalFormatting>
  <conditionalFormatting sqref="R1790:T1790">
    <cfRule type="expression" dxfId="873" priority="1368">
      <formula>$I1790=0</formula>
    </cfRule>
  </conditionalFormatting>
  <conditionalFormatting sqref="S1790:T1790">
    <cfRule type="cellIs" dxfId="872" priority="1366" operator="lessThan">
      <formula>0</formula>
    </cfRule>
    <cfRule type="cellIs" dxfId="871" priority="1367" operator="lessThan">
      <formula>0</formula>
    </cfRule>
  </conditionalFormatting>
  <conditionalFormatting sqref="C1792:E1792">
    <cfRule type="expression" dxfId="870" priority="1362">
      <formula>$I1792=0</formula>
    </cfRule>
  </conditionalFormatting>
  <conditionalFormatting sqref="D1792:E1792">
    <cfRule type="cellIs" dxfId="869" priority="1360" operator="lessThan">
      <formula>0</formula>
    </cfRule>
    <cfRule type="cellIs" dxfId="868" priority="1361" operator="lessThan">
      <formula>0</formula>
    </cfRule>
  </conditionalFormatting>
  <conditionalFormatting sqref="G1792:H1792">
    <cfRule type="cellIs" dxfId="867" priority="1357" operator="lessThan">
      <formula>0</formula>
    </cfRule>
    <cfRule type="cellIs" dxfId="866" priority="1358" operator="lessThan">
      <formula>0</formula>
    </cfRule>
  </conditionalFormatting>
  <conditionalFormatting sqref="J1792">
    <cfRule type="expression" dxfId="865" priority="1356">
      <formula>$I1792=0</formula>
    </cfRule>
  </conditionalFormatting>
  <conditionalFormatting sqref="N1792:P1792">
    <cfRule type="expression" dxfId="864" priority="1350">
      <formula>$I1792=0</formula>
    </cfRule>
  </conditionalFormatting>
  <conditionalFormatting sqref="O1792:P1792">
    <cfRule type="cellIs" dxfId="863" priority="1348" operator="lessThan">
      <formula>0</formula>
    </cfRule>
    <cfRule type="cellIs" dxfId="862" priority="1349" operator="lessThan">
      <formula>0</formula>
    </cfRule>
  </conditionalFormatting>
  <conditionalFormatting sqref="R1792:T1792">
    <cfRule type="expression" dxfId="861" priority="1347">
      <formula>$I1792=0</formula>
    </cfRule>
  </conditionalFormatting>
  <conditionalFormatting sqref="S1792:T1792">
    <cfRule type="cellIs" dxfId="860" priority="1345" operator="lessThan">
      <formula>0</formula>
    </cfRule>
    <cfRule type="cellIs" dxfId="859" priority="1346" operator="lessThan">
      <formula>0</formula>
    </cfRule>
  </conditionalFormatting>
  <conditionalFormatting sqref="C1794:E1794">
    <cfRule type="expression" dxfId="858" priority="1341">
      <formula>$I1794=0</formula>
    </cfRule>
  </conditionalFormatting>
  <conditionalFormatting sqref="D1794:E1794">
    <cfRule type="cellIs" dxfId="857" priority="1339" operator="lessThan">
      <formula>0</formula>
    </cfRule>
    <cfRule type="cellIs" dxfId="856" priority="1340" operator="lessThan">
      <formula>0</formula>
    </cfRule>
  </conditionalFormatting>
  <conditionalFormatting sqref="G1794:H1794">
    <cfRule type="cellIs" dxfId="855" priority="1336" operator="lessThan">
      <formula>0</formula>
    </cfRule>
    <cfRule type="cellIs" dxfId="854" priority="1337" operator="lessThan">
      <formula>0</formula>
    </cfRule>
  </conditionalFormatting>
  <conditionalFormatting sqref="J1794">
    <cfRule type="expression" dxfId="853" priority="1335">
      <formula>$I1794=0</formula>
    </cfRule>
  </conditionalFormatting>
  <conditionalFormatting sqref="N1794:P1794">
    <cfRule type="expression" dxfId="852" priority="1329">
      <formula>$I1794=0</formula>
    </cfRule>
  </conditionalFormatting>
  <conditionalFormatting sqref="O1794:P1794">
    <cfRule type="cellIs" dxfId="851" priority="1327" operator="lessThan">
      <formula>0</formula>
    </cfRule>
    <cfRule type="cellIs" dxfId="850" priority="1328" operator="lessThan">
      <formula>0</formula>
    </cfRule>
  </conditionalFormatting>
  <conditionalFormatting sqref="R1794:T1794">
    <cfRule type="expression" dxfId="849" priority="1326">
      <formula>$I1794=0</formula>
    </cfRule>
  </conditionalFormatting>
  <conditionalFormatting sqref="S1794:T1794">
    <cfRule type="cellIs" dxfId="848" priority="1324" operator="lessThan">
      <formula>0</formula>
    </cfRule>
    <cfRule type="cellIs" dxfId="847" priority="1325" operator="lessThan">
      <formula>0</formula>
    </cfRule>
  </conditionalFormatting>
  <conditionalFormatting sqref="C1796:E1796">
    <cfRule type="expression" dxfId="846" priority="1320">
      <formula>$I1796=0</formula>
    </cfRule>
  </conditionalFormatting>
  <conditionalFormatting sqref="D1796:E1796">
    <cfRule type="cellIs" dxfId="845" priority="1318" operator="lessThan">
      <formula>0</formula>
    </cfRule>
    <cfRule type="cellIs" dxfId="844" priority="1319" operator="lessThan">
      <formula>0</formula>
    </cfRule>
  </conditionalFormatting>
  <conditionalFormatting sqref="G1796:H1796">
    <cfRule type="cellIs" dxfId="843" priority="1315" operator="lessThan">
      <formula>0</formula>
    </cfRule>
    <cfRule type="cellIs" dxfId="842" priority="1316" operator="lessThan">
      <formula>0</formula>
    </cfRule>
  </conditionalFormatting>
  <conditionalFormatting sqref="J1796">
    <cfRule type="expression" dxfId="841" priority="1314">
      <formula>$I1796=0</formula>
    </cfRule>
  </conditionalFormatting>
  <conditionalFormatting sqref="N1796:P1796">
    <cfRule type="expression" dxfId="840" priority="1308">
      <formula>$I1796=0</formula>
    </cfRule>
  </conditionalFormatting>
  <conditionalFormatting sqref="O1796:P1796">
    <cfRule type="cellIs" dxfId="839" priority="1306" operator="lessThan">
      <formula>0</formula>
    </cfRule>
    <cfRule type="cellIs" dxfId="838" priority="1307" operator="lessThan">
      <formula>0</formula>
    </cfRule>
  </conditionalFormatting>
  <conditionalFormatting sqref="R1796:T1796">
    <cfRule type="expression" dxfId="837" priority="1305">
      <formula>$I1796=0</formula>
    </cfRule>
  </conditionalFormatting>
  <conditionalFormatting sqref="S1796:T1796">
    <cfRule type="cellIs" dxfId="836" priority="1303" operator="lessThan">
      <formula>0</formula>
    </cfRule>
    <cfRule type="cellIs" dxfId="835" priority="1304" operator="lessThan">
      <formula>0</formula>
    </cfRule>
  </conditionalFormatting>
  <conditionalFormatting sqref="C1798:E1798">
    <cfRule type="expression" dxfId="834" priority="1299">
      <formula>$I1798=0</formula>
    </cfRule>
  </conditionalFormatting>
  <conditionalFormatting sqref="D1798:E1798">
    <cfRule type="cellIs" dxfId="833" priority="1297" operator="lessThan">
      <formula>0</formula>
    </cfRule>
    <cfRule type="cellIs" dxfId="832" priority="1298" operator="lessThan">
      <formula>0</formula>
    </cfRule>
  </conditionalFormatting>
  <conditionalFormatting sqref="G1798:H1798">
    <cfRule type="cellIs" dxfId="831" priority="1294" operator="lessThan">
      <formula>0</formula>
    </cfRule>
    <cfRule type="cellIs" dxfId="830" priority="1295" operator="lessThan">
      <formula>0</formula>
    </cfRule>
  </conditionalFormatting>
  <conditionalFormatting sqref="J1798">
    <cfRule type="expression" dxfId="829" priority="1293">
      <formula>$I1798=0</formula>
    </cfRule>
  </conditionalFormatting>
  <conditionalFormatting sqref="N1798:P1798">
    <cfRule type="expression" dxfId="828" priority="1287">
      <formula>$I1798=0</formula>
    </cfRule>
  </conditionalFormatting>
  <conditionalFormatting sqref="O1798:P1798">
    <cfRule type="cellIs" dxfId="827" priority="1285" operator="lessThan">
      <formula>0</formula>
    </cfRule>
    <cfRule type="cellIs" dxfId="826" priority="1286" operator="lessThan">
      <formula>0</formula>
    </cfRule>
  </conditionalFormatting>
  <conditionalFormatting sqref="R1798:T1798">
    <cfRule type="expression" dxfId="825" priority="1284">
      <formula>$I1798=0</formula>
    </cfRule>
  </conditionalFormatting>
  <conditionalFormatting sqref="S1798:T1798">
    <cfRule type="cellIs" dxfId="824" priority="1282" operator="lessThan">
      <formula>0</formula>
    </cfRule>
    <cfRule type="cellIs" dxfId="823" priority="1283" operator="lessThan">
      <formula>0</formula>
    </cfRule>
  </conditionalFormatting>
  <conditionalFormatting sqref="C1800:E1800">
    <cfRule type="expression" dxfId="822" priority="1278">
      <formula>$I1800=0</formula>
    </cfRule>
  </conditionalFormatting>
  <conditionalFormatting sqref="D1800:E1800">
    <cfRule type="cellIs" dxfId="821" priority="1276" operator="lessThan">
      <formula>0</formula>
    </cfRule>
    <cfRule type="cellIs" dxfId="820" priority="1277" operator="lessThan">
      <formula>0</formula>
    </cfRule>
  </conditionalFormatting>
  <conditionalFormatting sqref="G1800:H1800">
    <cfRule type="cellIs" dxfId="819" priority="1273" operator="lessThan">
      <formula>0</formula>
    </cfRule>
    <cfRule type="cellIs" dxfId="818" priority="1274" operator="lessThan">
      <formula>0</formula>
    </cfRule>
  </conditionalFormatting>
  <conditionalFormatting sqref="J1800">
    <cfRule type="expression" dxfId="817" priority="1272">
      <formula>$I1800=0</formula>
    </cfRule>
  </conditionalFormatting>
  <conditionalFormatting sqref="N1800:P1800">
    <cfRule type="expression" dxfId="816" priority="1266">
      <formula>$I1800=0</formula>
    </cfRule>
  </conditionalFormatting>
  <conditionalFormatting sqref="O1800:P1800">
    <cfRule type="cellIs" dxfId="815" priority="1264" operator="lessThan">
      <formula>0</formula>
    </cfRule>
    <cfRule type="cellIs" dxfId="814" priority="1265" operator="lessThan">
      <formula>0</formula>
    </cfRule>
  </conditionalFormatting>
  <conditionalFormatting sqref="R1800:T1800">
    <cfRule type="expression" dxfId="813" priority="1263">
      <formula>$I1800=0</formula>
    </cfRule>
  </conditionalFormatting>
  <conditionalFormatting sqref="S1800:T1800">
    <cfRule type="cellIs" dxfId="812" priority="1261" operator="lessThan">
      <formula>0</formula>
    </cfRule>
    <cfRule type="cellIs" dxfId="811" priority="1262" operator="lessThan">
      <formula>0</formula>
    </cfRule>
  </conditionalFormatting>
  <conditionalFormatting sqref="C1802:E1802">
    <cfRule type="expression" dxfId="810" priority="1257">
      <formula>$I1802=0</formula>
    </cfRule>
  </conditionalFormatting>
  <conditionalFormatting sqref="D1802:E1802">
    <cfRule type="cellIs" dxfId="809" priority="1255" operator="lessThan">
      <formula>0</formula>
    </cfRule>
    <cfRule type="cellIs" dxfId="808" priority="1256" operator="lessThan">
      <formula>0</formula>
    </cfRule>
  </conditionalFormatting>
  <conditionalFormatting sqref="G1802:H1802">
    <cfRule type="cellIs" dxfId="807" priority="1252" operator="lessThan">
      <formula>0</formula>
    </cfRule>
    <cfRule type="cellIs" dxfId="806" priority="1253" operator="lessThan">
      <formula>0</formula>
    </cfRule>
  </conditionalFormatting>
  <conditionalFormatting sqref="J1802">
    <cfRule type="expression" dxfId="805" priority="1251">
      <formula>$I1802=0</formula>
    </cfRule>
  </conditionalFormatting>
  <conditionalFormatting sqref="N1802:P1802">
    <cfRule type="expression" dxfId="804" priority="1245">
      <formula>$I1802=0</formula>
    </cfRule>
  </conditionalFormatting>
  <conditionalFormatting sqref="O1802:P1802">
    <cfRule type="cellIs" dxfId="803" priority="1243" operator="lessThan">
      <formula>0</formula>
    </cfRule>
    <cfRule type="cellIs" dxfId="802" priority="1244" operator="lessThan">
      <formula>0</formula>
    </cfRule>
  </conditionalFormatting>
  <conditionalFormatting sqref="R1802:T1802">
    <cfRule type="expression" dxfId="801" priority="1242">
      <formula>$I1802=0</formula>
    </cfRule>
  </conditionalFormatting>
  <conditionalFormatting sqref="S1802:T1802">
    <cfRule type="cellIs" dxfId="800" priority="1240" operator="lessThan">
      <formula>0</formula>
    </cfRule>
    <cfRule type="cellIs" dxfId="799" priority="1241" operator="lessThan">
      <formula>0</formula>
    </cfRule>
  </conditionalFormatting>
  <conditionalFormatting sqref="C1804:E1804">
    <cfRule type="expression" dxfId="798" priority="1236">
      <formula>$I1804=0</formula>
    </cfRule>
  </conditionalFormatting>
  <conditionalFormatting sqref="D1804:E1804">
    <cfRule type="cellIs" dxfId="797" priority="1234" operator="lessThan">
      <formula>0</formula>
    </cfRule>
    <cfRule type="cellIs" dxfId="796" priority="1235" operator="lessThan">
      <formula>0</formula>
    </cfRule>
  </conditionalFormatting>
  <conditionalFormatting sqref="G1804:H1804">
    <cfRule type="cellIs" dxfId="795" priority="1231" operator="lessThan">
      <formula>0</formula>
    </cfRule>
    <cfRule type="cellIs" dxfId="794" priority="1232" operator="lessThan">
      <formula>0</formula>
    </cfRule>
  </conditionalFormatting>
  <conditionalFormatting sqref="J1804">
    <cfRule type="expression" dxfId="793" priority="1230">
      <formula>$I1804=0</formula>
    </cfRule>
  </conditionalFormatting>
  <conditionalFormatting sqref="N1804:P1804">
    <cfRule type="expression" dxfId="792" priority="1224">
      <formula>$I1804=0</formula>
    </cfRule>
  </conditionalFormatting>
  <conditionalFormatting sqref="O1804:P1804">
    <cfRule type="cellIs" dxfId="791" priority="1222" operator="lessThan">
      <formula>0</formula>
    </cfRule>
    <cfRule type="cellIs" dxfId="790" priority="1223" operator="lessThan">
      <formula>0</formula>
    </cfRule>
  </conditionalFormatting>
  <conditionalFormatting sqref="R1804:T1804">
    <cfRule type="expression" dxfId="789" priority="1221">
      <formula>$I1804=0</formula>
    </cfRule>
  </conditionalFormatting>
  <conditionalFormatting sqref="S1804:T1804">
    <cfRule type="cellIs" dxfId="788" priority="1219" operator="lessThan">
      <formula>0</formula>
    </cfRule>
    <cfRule type="cellIs" dxfId="787" priority="1220" operator="lessThan">
      <formula>0</formula>
    </cfRule>
  </conditionalFormatting>
  <conditionalFormatting sqref="C1806:E1806">
    <cfRule type="expression" dxfId="786" priority="1215">
      <formula>$I1806=0</formula>
    </cfRule>
  </conditionalFormatting>
  <conditionalFormatting sqref="D1806:E1806">
    <cfRule type="cellIs" dxfId="785" priority="1213" operator="lessThan">
      <formula>0</formula>
    </cfRule>
    <cfRule type="cellIs" dxfId="784" priority="1214" operator="lessThan">
      <formula>0</formula>
    </cfRule>
  </conditionalFormatting>
  <conditionalFormatting sqref="G1806:H1806">
    <cfRule type="cellIs" dxfId="783" priority="1210" operator="lessThan">
      <formula>0</formula>
    </cfRule>
    <cfRule type="cellIs" dxfId="782" priority="1211" operator="lessThan">
      <formula>0</formula>
    </cfRule>
  </conditionalFormatting>
  <conditionalFormatting sqref="J1806">
    <cfRule type="expression" dxfId="781" priority="1209">
      <formula>$I1806=0</formula>
    </cfRule>
  </conditionalFormatting>
  <conditionalFormatting sqref="N1806:P1806">
    <cfRule type="expression" dxfId="780" priority="1203">
      <formula>$I1806=0</formula>
    </cfRule>
  </conditionalFormatting>
  <conditionalFormatting sqref="O1806:P1806">
    <cfRule type="cellIs" dxfId="779" priority="1201" operator="lessThan">
      <formula>0</formula>
    </cfRule>
    <cfRule type="cellIs" dxfId="778" priority="1202" operator="lessThan">
      <formula>0</formula>
    </cfRule>
  </conditionalFormatting>
  <conditionalFormatting sqref="R1806:T1806">
    <cfRule type="expression" dxfId="777" priority="1200">
      <formula>$I1806=0</formula>
    </cfRule>
  </conditionalFormatting>
  <conditionalFormatting sqref="S1806:T1806">
    <cfRule type="cellIs" dxfId="776" priority="1198" operator="lessThan">
      <formula>0</formula>
    </cfRule>
    <cfRule type="cellIs" dxfId="775" priority="1199" operator="lessThan">
      <formula>0</formula>
    </cfRule>
  </conditionalFormatting>
  <conditionalFormatting sqref="C1808:E1808">
    <cfRule type="expression" dxfId="774" priority="1194">
      <formula>$I1808=0</formula>
    </cfRule>
  </conditionalFormatting>
  <conditionalFormatting sqref="D1808:E1808">
    <cfRule type="cellIs" dxfId="773" priority="1192" operator="lessThan">
      <formula>0</formula>
    </cfRule>
    <cfRule type="cellIs" dxfId="772" priority="1193" operator="lessThan">
      <formula>0</formula>
    </cfRule>
  </conditionalFormatting>
  <conditionalFormatting sqref="G1808:H1808">
    <cfRule type="cellIs" dxfId="771" priority="1189" operator="lessThan">
      <formula>0</formula>
    </cfRule>
    <cfRule type="cellIs" dxfId="770" priority="1190" operator="lessThan">
      <formula>0</formula>
    </cfRule>
  </conditionalFormatting>
  <conditionalFormatting sqref="J1808">
    <cfRule type="expression" dxfId="769" priority="1188">
      <formula>$I1808=0</formula>
    </cfRule>
  </conditionalFormatting>
  <conditionalFormatting sqref="N1808:P1808">
    <cfRule type="expression" dxfId="768" priority="1182">
      <formula>$I1808=0</formula>
    </cfRule>
  </conditionalFormatting>
  <conditionalFormatting sqref="O1808:P1808">
    <cfRule type="cellIs" dxfId="767" priority="1180" operator="lessThan">
      <formula>0</formula>
    </cfRule>
    <cfRule type="cellIs" dxfId="766" priority="1181" operator="lessThan">
      <formula>0</formula>
    </cfRule>
  </conditionalFormatting>
  <conditionalFormatting sqref="R1808:T1808">
    <cfRule type="expression" dxfId="765" priority="1179">
      <formula>$I1808=0</formula>
    </cfRule>
  </conditionalFormatting>
  <conditionalFormatting sqref="S1808:T1808">
    <cfRule type="cellIs" dxfId="764" priority="1177" operator="lessThan">
      <formula>0</formula>
    </cfRule>
    <cfRule type="cellIs" dxfId="763" priority="1178" operator="lessThan">
      <formula>0</formula>
    </cfRule>
  </conditionalFormatting>
  <conditionalFormatting sqref="C1810:E1810">
    <cfRule type="expression" dxfId="762" priority="1173">
      <formula>$I1810=0</formula>
    </cfRule>
  </conditionalFormatting>
  <conditionalFormatting sqref="D1810:E1810">
    <cfRule type="cellIs" dxfId="761" priority="1171" operator="lessThan">
      <formula>0</formula>
    </cfRule>
    <cfRule type="cellIs" dxfId="760" priority="1172" operator="lessThan">
      <formula>0</formula>
    </cfRule>
  </conditionalFormatting>
  <conditionalFormatting sqref="G1810:H1810">
    <cfRule type="cellIs" dxfId="759" priority="1168" operator="lessThan">
      <formula>0</formula>
    </cfRule>
    <cfRule type="cellIs" dxfId="758" priority="1169" operator="lessThan">
      <formula>0</formula>
    </cfRule>
  </conditionalFormatting>
  <conditionalFormatting sqref="J1810">
    <cfRule type="expression" dxfId="757" priority="1167">
      <formula>$I1810=0</formula>
    </cfRule>
  </conditionalFormatting>
  <conditionalFormatting sqref="N1810:P1810">
    <cfRule type="expression" dxfId="756" priority="1161">
      <formula>$I1810=0</formula>
    </cfRule>
  </conditionalFormatting>
  <conditionalFormatting sqref="O1810:P1810">
    <cfRule type="cellIs" dxfId="755" priority="1159" operator="lessThan">
      <formula>0</formula>
    </cfRule>
    <cfRule type="cellIs" dxfId="754" priority="1160" operator="lessThan">
      <formula>0</formula>
    </cfRule>
  </conditionalFormatting>
  <conditionalFormatting sqref="R1810:T1810">
    <cfRule type="expression" dxfId="753" priority="1158">
      <formula>$I1810=0</formula>
    </cfRule>
  </conditionalFormatting>
  <conditionalFormatting sqref="S1810:T1810">
    <cfRule type="cellIs" dxfId="752" priority="1156" operator="lessThan">
      <formula>0</formula>
    </cfRule>
    <cfRule type="cellIs" dxfId="751" priority="1157" operator="lessThan">
      <formula>0</formula>
    </cfRule>
  </conditionalFormatting>
  <conditionalFormatting sqref="C1812:E1812">
    <cfRule type="expression" dxfId="750" priority="1152">
      <formula>$I1812=0</formula>
    </cfRule>
  </conditionalFormatting>
  <conditionalFormatting sqref="D1812:E1812">
    <cfRule type="cellIs" dxfId="749" priority="1150" operator="lessThan">
      <formula>0</formula>
    </cfRule>
    <cfRule type="cellIs" dxfId="748" priority="1151" operator="lessThan">
      <formula>0</formula>
    </cfRule>
  </conditionalFormatting>
  <conditionalFormatting sqref="G1812:H1812">
    <cfRule type="cellIs" dxfId="747" priority="1147" operator="lessThan">
      <formula>0</formula>
    </cfRule>
    <cfRule type="cellIs" dxfId="746" priority="1148" operator="lessThan">
      <formula>0</formula>
    </cfRule>
  </conditionalFormatting>
  <conditionalFormatting sqref="J1812">
    <cfRule type="expression" dxfId="745" priority="1146">
      <formula>$I1812=0</formula>
    </cfRule>
  </conditionalFormatting>
  <conditionalFormatting sqref="N1812:P1812">
    <cfRule type="expression" dxfId="744" priority="1140">
      <formula>$I1812=0</formula>
    </cfRule>
  </conditionalFormatting>
  <conditionalFormatting sqref="O1812:P1812">
    <cfRule type="cellIs" dxfId="743" priority="1138" operator="lessThan">
      <formula>0</formula>
    </cfRule>
    <cfRule type="cellIs" dxfId="742" priority="1139" operator="lessThan">
      <formula>0</formula>
    </cfRule>
  </conditionalFormatting>
  <conditionalFormatting sqref="R1812:T1812">
    <cfRule type="expression" dxfId="741" priority="1137">
      <formula>$I1812=0</formula>
    </cfRule>
  </conditionalFormatting>
  <conditionalFormatting sqref="S1812:T1812">
    <cfRule type="cellIs" dxfId="740" priority="1135" operator="lessThan">
      <formula>0</formula>
    </cfRule>
    <cfRule type="cellIs" dxfId="739" priority="1136" operator="lessThan">
      <formula>0</formula>
    </cfRule>
  </conditionalFormatting>
  <conditionalFormatting sqref="C1814:E1814">
    <cfRule type="expression" dxfId="738" priority="1131">
      <formula>$I1814=0</formula>
    </cfRule>
  </conditionalFormatting>
  <conditionalFormatting sqref="D1814:E1814">
    <cfRule type="cellIs" dxfId="737" priority="1129" operator="lessThan">
      <formula>0</formula>
    </cfRule>
    <cfRule type="cellIs" dxfId="736" priority="1130" operator="lessThan">
      <formula>0</formula>
    </cfRule>
  </conditionalFormatting>
  <conditionalFormatting sqref="G1814:H1814">
    <cfRule type="cellIs" dxfId="735" priority="1126" operator="lessThan">
      <formula>0</formula>
    </cfRule>
    <cfRule type="cellIs" dxfId="734" priority="1127" operator="lessThan">
      <formula>0</formula>
    </cfRule>
  </conditionalFormatting>
  <conditionalFormatting sqref="J1814">
    <cfRule type="expression" dxfId="733" priority="1125">
      <formula>$I1814=0</formula>
    </cfRule>
  </conditionalFormatting>
  <conditionalFormatting sqref="N1814:P1814">
    <cfRule type="expression" dxfId="732" priority="1119">
      <formula>$I1814=0</formula>
    </cfRule>
  </conditionalFormatting>
  <conditionalFormatting sqref="O1814:P1814">
    <cfRule type="cellIs" dxfId="731" priority="1117" operator="lessThan">
      <formula>0</formula>
    </cfRule>
    <cfRule type="cellIs" dxfId="730" priority="1118" operator="lessThan">
      <formula>0</formula>
    </cfRule>
  </conditionalFormatting>
  <conditionalFormatting sqref="R1814:T1814">
    <cfRule type="expression" dxfId="729" priority="1116">
      <formula>$I1814=0</formula>
    </cfRule>
  </conditionalFormatting>
  <conditionalFormatting sqref="S1814:T1814">
    <cfRule type="cellIs" dxfId="728" priority="1114" operator="lessThan">
      <formula>0</formula>
    </cfRule>
    <cfRule type="cellIs" dxfId="727" priority="1115" operator="lessThan">
      <formula>0</formula>
    </cfRule>
  </conditionalFormatting>
  <conditionalFormatting sqref="C1816:E1816">
    <cfRule type="expression" dxfId="726" priority="1110">
      <formula>$I1816=0</formula>
    </cfRule>
  </conditionalFormatting>
  <conditionalFormatting sqref="D1816:E1816">
    <cfRule type="cellIs" dxfId="725" priority="1108" operator="lessThan">
      <formula>0</formula>
    </cfRule>
    <cfRule type="cellIs" dxfId="724" priority="1109" operator="lessThan">
      <formula>0</formula>
    </cfRule>
  </conditionalFormatting>
  <conditionalFormatting sqref="G1816:H1816">
    <cfRule type="cellIs" dxfId="723" priority="1105" operator="lessThan">
      <formula>0</formula>
    </cfRule>
    <cfRule type="cellIs" dxfId="722" priority="1106" operator="lessThan">
      <formula>0</formula>
    </cfRule>
  </conditionalFormatting>
  <conditionalFormatting sqref="J1816">
    <cfRule type="expression" dxfId="721" priority="1104">
      <formula>$I1816=0</formula>
    </cfRule>
  </conditionalFormatting>
  <conditionalFormatting sqref="N1816:P1816">
    <cfRule type="expression" dxfId="720" priority="1098">
      <formula>$I1816=0</formula>
    </cfRule>
  </conditionalFormatting>
  <conditionalFormatting sqref="O1816:P1816">
    <cfRule type="cellIs" dxfId="719" priority="1096" operator="lessThan">
      <formula>0</formula>
    </cfRule>
    <cfRule type="cellIs" dxfId="718" priority="1097" operator="lessThan">
      <formula>0</formula>
    </cfRule>
  </conditionalFormatting>
  <conditionalFormatting sqref="R1816:T1816">
    <cfRule type="expression" dxfId="717" priority="1095">
      <formula>$I1816=0</formula>
    </cfRule>
  </conditionalFormatting>
  <conditionalFormatting sqref="S1816:T1816">
    <cfRule type="cellIs" dxfId="716" priority="1093" operator="lessThan">
      <formula>0</formula>
    </cfRule>
    <cfRule type="cellIs" dxfId="715" priority="1094" operator="lessThan">
      <formula>0</formula>
    </cfRule>
  </conditionalFormatting>
  <conditionalFormatting sqref="C1818:E1818">
    <cfRule type="expression" dxfId="714" priority="1089">
      <formula>$I1818=0</formula>
    </cfRule>
  </conditionalFormatting>
  <conditionalFormatting sqref="D1818:E1818">
    <cfRule type="cellIs" dxfId="713" priority="1087" operator="lessThan">
      <formula>0</formula>
    </cfRule>
    <cfRule type="cellIs" dxfId="712" priority="1088" operator="lessThan">
      <formula>0</formula>
    </cfRule>
  </conditionalFormatting>
  <conditionalFormatting sqref="G1818:H1818">
    <cfRule type="cellIs" dxfId="711" priority="1084" operator="lessThan">
      <formula>0</formula>
    </cfRule>
    <cfRule type="cellIs" dxfId="710" priority="1085" operator="lessThan">
      <formula>0</formula>
    </cfRule>
  </conditionalFormatting>
  <conditionalFormatting sqref="J1818">
    <cfRule type="expression" dxfId="709" priority="1083">
      <formula>$I1818=0</formula>
    </cfRule>
  </conditionalFormatting>
  <conditionalFormatting sqref="N1818:P1818">
    <cfRule type="expression" dxfId="708" priority="1077">
      <formula>$I1818=0</formula>
    </cfRule>
  </conditionalFormatting>
  <conditionalFormatting sqref="O1818:P1818">
    <cfRule type="cellIs" dxfId="707" priority="1075" operator="lessThan">
      <formula>0</formula>
    </cfRule>
    <cfRule type="cellIs" dxfId="706" priority="1076" operator="lessThan">
      <formula>0</formula>
    </cfRule>
  </conditionalFormatting>
  <conditionalFormatting sqref="R1818:T1818">
    <cfRule type="expression" dxfId="705" priority="1074">
      <formula>$I1818=0</formula>
    </cfRule>
  </conditionalFormatting>
  <conditionalFormatting sqref="S1818:T1818">
    <cfRule type="cellIs" dxfId="704" priority="1072" operator="lessThan">
      <formula>0</formula>
    </cfRule>
    <cfRule type="cellIs" dxfId="703" priority="1073" operator="lessThan">
      <formula>0</formula>
    </cfRule>
  </conditionalFormatting>
  <conditionalFormatting sqref="C1820:E1820">
    <cfRule type="expression" dxfId="702" priority="1068">
      <formula>$I1820=0</formula>
    </cfRule>
  </conditionalFormatting>
  <conditionalFormatting sqref="D1820:E1820">
    <cfRule type="cellIs" dxfId="701" priority="1066" operator="lessThan">
      <formula>0</formula>
    </cfRule>
    <cfRule type="cellIs" dxfId="700" priority="1067" operator="lessThan">
      <formula>0</formula>
    </cfRule>
  </conditionalFormatting>
  <conditionalFormatting sqref="G1820:H1820">
    <cfRule type="cellIs" dxfId="699" priority="1063" operator="lessThan">
      <formula>0</formula>
    </cfRule>
    <cfRule type="cellIs" dxfId="698" priority="1064" operator="lessThan">
      <formula>0</formula>
    </cfRule>
  </conditionalFormatting>
  <conditionalFormatting sqref="J1820">
    <cfRule type="expression" dxfId="697" priority="1062">
      <formula>$I1820=0</formula>
    </cfRule>
  </conditionalFormatting>
  <conditionalFormatting sqref="N1820:P1820">
    <cfRule type="expression" dxfId="696" priority="1056">
      <formula>$I1820=0</formula>
    </cfRule>
  </conditionalFormatting>
  <conditionalFormatting sqref="O1820:P1820">
    <cfRule type="cellIs" dxfId="695" priority="1054" operator="lessThan">
      <formula>0</formula>
    </cfRule>
    <cfRule type="cellIs" dxfId="694" priority="1055" operator="lessThan">
      <formula>0</formula>
    </cfRule>
  </conditionalFormatting>
  <conditionalFormatting sqref="R1820:T1820">
    <cfRule type="expression" dxfId="693" priority="1053">
      <formula>$I1820=0</formula>
    </cfRule>
  </conditionalFormatting>
  <conditionalFormatting sqref="S1820:T1820">
    <cfRule type="cellIs" dxfId="692" priority="1051" operator="lessThan">
      <formula>0</formula>
    </cfRule>
    <cfRule type="cellIs" dxfId="691" priority="1052" operator="lessThan">
      <formula>0</formula>
    </cfRule>
  </conditionalFormatting>
  <conditionalFormatting sqref="C1822:E1822">
    <cfRule type="expression" dxfId="690" priority="1047">
      <formula>$I1822=0</formula>
    </cfRule>
  </conditionalFormatting>
  <conditionalFormatting sqref="D1822:E1822">
    <cfRule type="cellIs" dxfId="689" priority="1045" operator="lessThan">
      <formula>0</formula>
    </cfRule>
    <cfRule type="cellIs" dxfId="688" priority="1046" operator="lessThan">
      <formula>0</formula>
    </cfRule>
  </conditionalFormatting>
  <conditionalFormatting sqref="G1822:H1822">
    <cfRule type="cellIs" dxfId="687" priority="1042" operator="lessThan">
      <formula>0</formula>
    </cfRule>
    <cfRule type="cellIs" dxfId="686" priority="1043" operator="lessThan">
      <formula>0</formula>
    </cfRule>
  </conditionalFormatting>
  <conditionalFormatting sqref="J1822">
    <cfRule type="expression" dxfId="685" priority="1041">
      <formula>$I1822=0</formula>
    </cfRule>
  </conditionalFormatting>
  <conditionalFormatting sqref="N1822:P1822">
    <cfRule type="expression" dxfId="684" priority="1035">
      <formula>$I1822=0</formula>
    </cfRule>
  </conditionalFormatting>
  <conditionalFormatting sqref="O1822:P1822">
    <cfRule type="cellIs" dxfId="683" priority="1033" operator="lessThan">
      <formula>0</formula>
    </cfRule>
    <cfRule type="cellIs" dxfId="682" priority="1034" operator="lessThan">
      <formula>0</formula>
    </cfRule>
  </conditionalFormatting>
  <conditionalFormatting sqref="R1822:T1822">
    <cfRule type="expression" dxfId="681" priority="1032">
      <formula>$I1822=0</formula>
    </cfRule>
  </conditionalFormatting>
  <conditionalFormatting sqref="S1822:T1822">
    <cfRule type="cellIs" dxfId="680" priority="1030" operator="lessThan">
      <formula>0</formula>
    </cfRule>
    <cfRule type="cellIs" dxfId="679" priority="1031" operator="lessThan">
      <formula>0</formula>
    </cfRule>
  </conditionalFormatting>
  <conditionalFormatting sqref="C1824:E1824">
    <cfRule type="expression" dxfId="678" priority="1026">
      <formula>$I1824=0</formula>
    </cfRule>
  </conditionalFormatting>
  <conditionalFormatting sqref="D1824:E1824">
    <cfRule type="cellIs" dxfId="677" priority="1024" operator="lessThan">
      <formula>0</formula>
    </cfRule>
    <cfRule type="cellIs" dxfId="676" priority="1025" operator="lessThan">
      <formula>0</formula>
    </cfRule>
  </conditionalFormatting>
  <conditionalFormatting sqref="G1824:H1824">
    <cfRule type="cellIs" dxfId="675" priority="1021" operator="lessThan">
      <formula>0</formula>
    </cfRule>
    <cfRule type="cellIs" dxfId="674" priority="1022" operator="lessThan">
      <formula>0</formula>
    </cfRule>
  </conditionalFormatting>
  <conditionalFormatting sqref="J1824">
    <cfRule type="expression" dxfId="673" priority="1020">
      <formula>$I1824=0</formula>
    </cfRule>
  </conditionalFormatting>
  <conditionalFormatting sqref="N1824:P1824">
    <cfRule type="expression" dxfId="672" priority="1014">
      <formula>$I1824=0</formula>
    </cfRule>
  </conditionalFormatting>
  <conditionalFormatting sqref="O1824:P1824">
    <cfRule type="cellIs" dxfId="671" priority="1012" operator="lessThan">
      <formula>0</formula>
    </cfRule>
    <cfRule type="cellIs" dxfId="670" priority="1013" operator="lessThan">
      <formula>0</formula>
    </cfRule>
  </conditionalFormatting>
  <conditionalFormatting sqref="R1824:T1824">
    <cfRule type="expression" dxfId="669" priority="1011">
      <formula>$I1824=0</formula>
    </cfRule>
  </conditionalFormatting>
  <conditionalFormatting sqref="S1824:T1824">
    <cfRule type="cellIs" dxfId="668" priority="1009" operator="lessThan">
      <formula>0</formula>
    </cfRule>
    <cfRule type="cellIs" dxfId="667" priority="1010" operator="lessThan">
      <formula>0</formula>
    </cfRule>
  </conditionalFormatting>
  <conditionalFormatting sqref="C1826:E1826">
    <cfRule type="expression" dxfId="666" priority="1005">
      <formula>$I1826=0</formula>
    </cfRule>
  </conditionalFormatting>
  <conditionalFormatting sqref="D1826:E1826">
    <cfRule type="cellIs" dxfId="665" priority="1003" operator="lessThan">
      <formula>0</formula>
    </cfRule>
    <cfRule type="cellIs" dxfId="664" priority="1004" operator="lessThan">
      <formula>0</formula>
    </cfRule>
  </conditionalFormatting>
  <conditionalFormatting sqref="G1826:H1826">
    <cfRule type="cellIs" dxfId="663" priority="1000" operator="lessThan">
      <formula>0</formula>
    </cfRule>
    <cfRule type="cellIs" dxfId="662" priority="1001" operator="lessThan">
      <formula>0</formula>
    </cfRule>
  </conditionalFormatting>
  <conditionalFormatting sqref="J1826">
    <cfRule type="expression" dxfId="661" priority="999">
      <formula>$I1826=0</formula>
    </cfRule>
  </conditionalFormatting>
  <conditionalFormatting sqref="N1826:P1826">
    <cfRule type="expression" dxfId="660" priority="993">
      <formula>$I1826=0</formula>
    </cfRule>
  </conditionalFormatting>
  <conditionalFormatting sqref="O1826:P1826">
    <cfRule type="cellIs" dxfId="659" priority="991" operator="lessThan">
      <formula>0</formula>
    </cfRule>
    <cfRule type="cellIs" dxfId="658" priority="992" operator="lessThan">
      <formula>0</formula>
    </cfRule>
  </conditionalFormatting>
  <conditionalFormatting sqref="R1826:T1826">
    <cfRule type="expression" dxfId="657" priority="990">
      <formula>$I1826=0</formula>
    </cfRule>
  </conditionalFormatting>
  <conditionalFormatting sqref="S1826:T1826">
    <cfRule type="cellIs" dxfId="656" priority="988" operator="lessThan">
      <formula>0</formula>
    </cfRule>
    <cfRule type="cellIs" dxfId="655" priority="989" operator="lessThan">
      <formula>0</formula>
    </cfRule>
  </conditionalFormatting>
  <conditionalFormatting sqref="C1828:E1828">
    <cfRule type="expression" dxfId="654" priority="984">
      <formula>$I1828=0</formula>
    </cfRule>
  </conditionalFormatting>
  <conditionalFormatting sqref="D1828:E1828">
    <cfRule type="cellIs" dxfId="653" priority="982" operator="lessThan">
      <formula>0</formula>
    </cfRule>
    <cfRule type="cellIs" dxfId="652" priority="983" operator="lessThan">
      <formula>0</formula>
    </cfRule>
  </conditionalFormatting>
  <conditionalFormatting sqref="G1828:H1828">
    <cfRule type="cellIs" dxfId="651" priority="979" operator="lessThan">
      <formula>0</formula>
    </cfRule>
    <cfRule type="cellIs" dxfId="650" priority="980" operator="lessThan">
      <formula>0</formula>
    </cfRule>
  </conditionalFormatting>
  <conditionalFormatting sqref="J1828">
    <cfRule type="expression" dxfId="649" priority="978">
      <formula>$I1828=0</formula>
    </cfRule>
  </conditionalFormatting>
  <conditionalFormatting sqref="N1828:P1828">
    <cfRule type="expression" dxfId="648" priority="972">
      <formula>$I1828=0</formula>
    </cfRule>
  </conditionalFormatting>
  <conditionalFormatting sqref="O1828:P1828">
    <cfRule type="cellIs" dxfId="647" priority="970" operator="lessThan">
      <formula>0</formula>
    </cfRule>
    <cfRule type="cellIs" dxfId="646" priority="971" operator="lessThan">
      <formula>0</formula>
    </cfRule>
  </conditionalFormatting>
  <conditionalFormatting sqref="R1828:T1828">
    <cfRule type="expression" dxfId="645" priority="969">
      <formula>$I1828=0</formula>
    </cfRule>
  </conditionalFormatting>
  <conditionalFormatting sqref="S1828:T1828">
    <cfRule type="cellIs" dxfId="644" priority="967" operator="lessThan">
      <formula>0</formula>
    </cfRule>
    <cfRule type="cellIs" dxfId="643" priority="968" operator="lessThan">
      <formula>0</formula>
    </cfRule>
  </conditionalFormatting>
  <conditionalFormatting sqref="C1830:E1830">
    <cfRule type="expression" dxfId="642" priority="963">
      <formula>$I1830=0</formula>
    </cfRule>
  </conditionalFormatting>
  <conditionalFormatting sqref="D1830:E1830">
    <cfRule type="cellIs" dxfId="641" priority="961" operator="lessThan">
      <formula>0</formula>
    </cfRule>
    <cfRule type="cellIs" dxfId="640" priority="962" operator="lessThan">
      <formula>0</formula>
    </cfRule>
  </conditionalFormatting>
  <conditionalFormatting sqref="G1830:H1830">
    <cfRule type="cellIs" dxfId="639" priority="958" operator="lessThan">
      <formula>0</formula>
    </cfRule>
    <cfRule type="cellIs" dxfId="638" priority="959" operator="lessThan">
      <formula>0</formula>
    </cfRule>
  </conditionalFormatting>
  <conditionalFormatting sqref="J1830">
    <cfRule type="expression" dxfId="637" priority="957">
      <formula>$I1830=0</formula>
    </cfRule>
  </conditionalFormatting>
  <conditionalFormatting sqref="N1830:P1830">
    <cfRule type="expression" dxfId="636" priority="951">
      <formula>$I1830=0</formula>
    </cfRule>
  </conditionalFormatting>
  <conditionalFormatting sqref="O1830:P1830">
    <cfRule type="cellIs" dxfId="635" priority="949" operator="lessThan">
      <formula>0</formula>
    </cfRule>
    <cfRule type="cellIs" dxfId="634" priority="950" operator="lessThan">
      <formula>0</formula>
    </cfRule>
  </conditionalFormatting>
  <conditionalFormatting sqref="R1830:T1830">
    <cfRule type="expression" dxfId="633" priority="948">
      <formula>$I1830=0</formula>
    </cfRule>
  </conditionalFormatting>
  <conditionalFormatting sqref="S1830:T1830">
    <cfRule type="cellIs" dxfId="632" priority="946" operator="lessThan">
      <formula>0</formula>
    </cfRule>
    <cfRule type="cellIs" dxfId="631" priority="947" operator="lessThan">
      <formula>0</formula>
    </cfRule>
  </conditionalFormatting>
  <conditionalFormatting sqref="C1832:E1832">
    <cfRule type="expression" dxfId="630" priority="942">
      <formula>$I1832=0</formula>
    </cfRule>
  </conditionalFormatting>
  <conditionalFormatting sqref="D1832:E1832">
    <cfRule type="cellIs" dxfId="629" priority="940" operator="lessThan">
      <formula>0</formula>
    </cfRule>
    <cfRule type="cellIs" dxfId="628" priority="941" operator="lessThan">
      <formula>0</formula>
    </cfRule>
  </conditionalFormatting>
  <conditionalFormatting sqref="G1832:H1832">
    <cfRule type="cellIs" dxfId="627" priority="937" operator="lessThan">
      <formula>0</formula>
    </cfRule>
    <cfRule type="cellIs" dxfId="626" priority="938" operator="lessThan">
      <formula>0</formula>
    </cfRule>
  </conditionalFormatting>
  <conditionalFormatting sqref="J1832">
    <cfRule type="expression" dxfId="625" priority="936">
      <formula>$I1832=0</formula>
    </cfRule>
  </conditionalFormatting>
  <conditionalFormatting sqref="N1832:P1832">
    <cfRule type="expression" dxfId="624" priority="930">
      <formula>$I1832=0</formula>
    </cfRule>
  </conditionalFormatting>
  <conditionalFormatting sqref="O1832:P1832">
    <cfRule type="cellIs" dxfId="623" priority="928" operator="lessThan">
      <formula>0</formula>
    </cfRule>
    <cfRule type="cellIs" dxfId="622" priority="929" operator="lessThan">
      <formula>0</formula>
    </cfRule>
  </conditionalFormatting>
  <conditionalFormatting sqref="R1832:T1832">
    <cfRule type="expression" dxfId="621" priority="927">
      <formula>$I1832=0</formula>
    </cfRule>
  </conditionalFormatting>
  <conditionalFormatting sqref="S1832:T1832">
    <cfRule type="cellIs" dxfId="620" priority="925" operator="lessThan">
      <formula>0</formula>
    </cfRule>
    <cfRule type="cellIs" dxfId="619" priority="926" operator="lessThan">
      <formula>0</formula>
    </cfRule>
  </conditionalFormatting>
  <conditionalFormatting sqref="C1834:E1834">
    <cfRule type="expression" dxfId="618" priority="921">
      <formula>$I1834=0</formula>
    </cfRule>
  </conditionalFormatting>
  <conditionalFormatting sqref="D1834:E1834">
    <cfRule type="cellIs" dxfId="617" priority="919" operator="lessThan">
      <formula>0</formula>
    </cfRule>
    <cfRule type="cellIs" dxfId="616" priority="920" operator="lessThan">
      <formula>0</formula>
    </cfRule>
  </conditionalFormatting>
  <conditionalFormatting sqref="G1834:H1834">
    <cfRule type="cellIs" dxfId="615" priority="916" operator="lessThan">
      <formula>0</formula>
    </cfRule>
    <cfRule type="cellIs" dxfId="614" priority="917" operator="lessThan">
      <formula>0</formula>
    </cfRule>
  </conditionalFormatting>
  <conditionalFormatting sqref="J1834">
    <cfRule type="expression" dxfId="613" priority="915">
      <formula>$I1834=0</formula>
    </cfRule>
  </conditionalFormatting>
  <conditionalFormatting sqref="N1834:P1834">
    <cfRule type="expression" dxfId="612" priority="909">
      <formula>$I1834=0</formula>
    </cfRule>
  </conditionalFormatting>
  <conditionalFormatting sqref="O1834:P1834">
    <cfRule type="cellIs" dxfId="611" priority="907" operator="lessThan">
      <formula>0</formula>
    </cfRule>
    <cfRule type="cellIs" dxfId="610" priority="908" operator="lessThan">
      <formula>0</formula>
    </cfRule>
  </conditionalFormatting>
  <conditionalFormatting sqref="R1834:T1834">
    <cfRule type="expression" dxfId="609" priority="906">
      <formula>$I1834=0</formula>
    </cfRule>
  </conditionalFormatting>
  <conditionalFormatting sqref="S1834:T1834">
    <cfRule type="cellIs" dxfId="608" priority="904" operator="lessThan">
      <formula>0</formula>
    </cfRule>
    <cfRule type="cellIs" dxfId="607" priority="905" operator="lessThan">
      <formula>0</formula>
    </cfRule>
  </conditionalFormatting>
  <conditionalFormatting sqref="C1836:E1836">
    <cfRule type="expression" dxfId="606" priority="900">
      <formula>$I1836=0</formula>
    </cfRule>
  </conditionalFormatting>
  <conditionalFormatting sqref="D1836:E1836">
    <cfRule type="cellIs" dxfId="605" priority="898" operator="lessThan">
      <formula>0</formula>
    </cfRule>
    <cfRule type="cellIs" dxfId="604" priority="899" operator="lessThan">
      <formula>0</formula>
    </cfRule>
  </conditionalFormatting>
  <conditionalFormatting sqref="G1836:H1836">
    <cfRule type="cellIs" dxfId="603" priority="895" operator="lessThan">
      <formula>0</formula>
    </cfRule>
    <cfRule type="cellIs" dxfId="602" priority="896" operator="lessThan">
      <formula>0</formula>
    </cfRule>
  </conditionalFormatting>
  <conditionalFormatting sqref="J1836">
    <cfRule type="expression" dxfId="601" priority="894">
      <formula>$I1836=0</formula>
    </cfRule>
  </conditionalFormatting>
  <conditionalFormatting sqref="N1836:P1836">
    <cfRule type="expression" dxfId="600" priority="888">
      <formula>$I1836=0</formula>
    </cfRule>
  </conditionalFormatting>
  <conditionalFormatting sqref="O1836:P1836">
    <cfRule type="cellIs" dxfId="599" priority="886" operator="lessThan">
      <formula>0</formula>
    </cfRule>
    <cfRule type="cellIs" dxfId="598" priority="887" operator="lessThan">
      <formula>0</formula>
    </cfRule>
  </conditionalFormatting>
  <conditionalFormatting sqref="R1836:T1836">
    <cfRule type="expression" dxfId="597" priority="885">
      <formula>$I1836=0</formula>
    </cfRule>
  </conditionalFormatting>
  <conditionalFormatting sqref="S1836:T1836">
    <cfRule type="cellIs" dxfId="596" priority="883" operator="lessThan">
      <formula>0</formula>
    </cfRule>
    <cfRule type="cellIs" dxfId="595" priority="884" operator="lessThan">
      <formula>0</formula>
    </cfRule>
  </conditionalFormatting>
  <conditionalFormatting sqref="C1838:E1838">
    <cfRule type="expression" dxfId="594" priority="879">
      <formula>$I1838=0</formula>
    </cfRule>
  </conditionalFormatting>
  <conditionalFormatting sqref="D1838:E1838">
    <cfRule type="cellIs" dxfId="593" priority="877" operator="lessThan">
      <formula>0</formula>
    </cfRule>
    <cfRule type="cellIs" dxfId="592" priority="878" operator="lessThan">
      <formula>0</formula>
    </cfRule>
  </conditionalFormatting>
  <conditionalFormatting sqref="G1838:H1838">
    <cfRule type="cellIs" dxfId="591" priority="874" operator="lessThan">
      <formula>0</formula>
    </cfRule>
    <cfRule type="cellIs" dxfId="590" priority="875" operator="lessThan">
      <formula>0</formula>
    </cfRule>
  </conditionalFormatting>
  <conditionalFormatting sqref="J1838">
    <cfRule type="expression" dxfId="589" priority="873">
      <formula>$I1838=0</formula>
    </cfRule>
  </conditionalFormatting>
  <conditionalFormatting sqref="N1838:P1838">
    <cfRule type="expression" dxfId="588" priority="867">
      <formula>$I1838=0</formula>
    </cfRule>
  </conditionalFormatting>
  <conditionalFormatting sqref="O1838:P1838">
    <cfRule type="cellIs" dxfId="587" priority="865" operator="lessThan">
      <formula>0</formula>
    </cfRule>
    <cfRule type="cellIs" dxfId="586" priority="866" operator="lessThan">
      <formula>0</formula>
    </cfRule>
  </conditionalFormatting>
  <conditionalFormatting sqref="R1838:T1838">
    <cfRule type="expression" dxfId="585" priority="864">
      <formula>$I1838=0</formula>
    </cfRule>
  </conditionalFormatting>
  <conditionalFormatting sqref="S1838:T1838">
    <cfRule type="cellIs" dxfId="584" priority="862" operator="lessThan">
      <formula>0</formula>
    </cfRule>
    <cfRule type="cellIs" dxfId="583" priority="863" operator="lessThan">
      <formula>0</formula>
    </cfRule>
  </conditionalFormatting>
  <conditionalFormatting sqref="C1840:E1840">
    <cfRule type="expression" dxfId="582" priority="858">
      <formula>$I1840=0</formula>
    </cfRule>
  </conditionalFormatting>
  <conditionalFormatting sqref="D1840:E1840">
    <cfRule type="cellIs" dxfId="581" priority="856" operator="lessThan">
      <formula>0</formula>
    </cfRule>
    <cfRule type="cellIs" dxfId="580" priority="857" operator="lessThan">
      <formula>0</formula>
    </cfRule>
  </conditionalFormatting>
  <conditionalFormatting sqref="G1840:H1840">
    <cfRule type="cellIs" dxfId="579" priority="853" operator="lessThan">
      <formula>0</formula>
    </cfRule>
    <cfRule type="cellIs" dxfId="578" priority="854" operator="lessThan">
      <formula>0</formula>
    </cfRule>
  </conditionalFormatting>
  <conditionalFormatting sqref="J1840">
    <cfRule type="expression" dxfId="577" priority="852">
      <formula>$I1840=0</formula>
    </cfRule>
  </conditionalFormatting>
  <conditionalFormatting sqref="N1840:P1840">
    <cfRule type="expression" dxfId="576" priority="846">
      <formula>$I1840=0</formula>
    </cfRule>
  </conditionalFormatting>
  <conditionalFormatting sqref="O1840:P1840">
    <cfRule type="cellIs" dxfId="575" priority="844" operator="lessThan">
      <formula>0</formula>
    </cfRule>
    <cfRule type="cellIs" dxfId="574" priority="845" operator="lessThan">
      <formula>0</formula>
    </cfRule>
  </conditionalFormatting>
  <conditionalFormatting sqref="R1840:T1840">
    <cfRule type="expression" dxfId="573" priority="843">
      <formula>$I1840=0</formula>
    </cfRule>
  </conditionalFormatting>
  <conditionalFormatting sqref="S1840:T1840">
    <cfRule type="cellIs" dxfId="572" priority="841" operator="lessThan">
      <formula>0</formula>
    </cfRule>
    <cfRule type="cellIs" dxfId="571" priority="842" operator="lessThan">
      <formula>0</formula>
    </cfRule>
  </conditionalFormatting>
  <conditionalFormatting sqref="C1842:E1842">
    <cfRule type="expression" dxfId="570" priority="837">
      <formula>$I1842=0</formula>
    </cfRule>
  </conditionalFormatting>
  <conditionalFormatting sqref="D1842:E1842">
    <cfRule type="cellIs" dxfId="569" priority="835" operator="lessThan">
      <formula>0</formula>
    </cfRule>
    <cfRule type="cellIs" dxfId="568" priority="836" operator="lessThan">
      <formula>0</formula>
    </cfRule>
  </conditionalFormatting>
  <conditionalFormatting sqref="G1842:H1842">
    <cfRule type="cellIs" dxfId="567" priority="832" operator="lessThan">
      <formula>0</formula>
    </cfRule>
    <cfRule type="cellIs" dxfId="566" priority="833" operator="lessThan">
      <formula>0</formula>
    </cfRule>
  </conditionalFormatting>
  <conditionalFormatting sqref="J1842">
    <cfRule type="expression" dxfId="565" priority="831">
      <formula>$I1842=0</formula>
    </cfRule>
  </conditionalFormatting>
  <conditionalFormatting sqref="N1842:P1842">
    <cfRule type="expression" dxfId="564" priority="825">
      <formula>$I1842=0</formula>
    </cfRule>
  </conditionalFormatting>
  <conditionalFormatting sqref="O1842:P1842">
    <cfRule type="cellIs" dxfId="563" priority="823" operator="lessThan">
      <formula>0</formula>
    </cfRule>
    <cfRule type="cellIs" dxfId="562" priority="824" operator="lessThan">
      <formula>0</formula>
    </cfRule>
  </conditionalFormatting>
  <conditionalFormatting sqref="R1842:T1842">
    <cfRule type="expression" dxfId="561" priority="822">
      <formula>$I1842=0</formula>
    </cfRule>
  </conditionalFormatting>
  <conditionalFormatting sqref="S1842:T1842">
    <cfRule type="cellIs" dxfId="560" priority="820" operator="lessThan">
      <formula>0</formula>
    </cfRule>
    <cfRule type="cellIs" dxfId="559" priority="821" operator="lessThan">
      <formula>0</formula>
    </cfRule>
  </conditionalFormatting>
  <conditionalFormatting sqref="C1844:E1844">
    <cfRule type="expression" dxfId="558" priority="816">
      <formula>$I1844=0</formula>
    </cfRule>
  </conditionalFormatting>
  <conditionalFormatting sqref="D1844:E1844">
    <cfRule type="cellIs" dxfId="557" priority="814" operator="lessThan">
      <formula>0</formula>
    </cfRule>
    <cfRule type="cellIs" dxfId="556" priority="815" operator="lessThan">
      <formula>0</formula>
    </cfRule>
  </conditionalFormatting>
  <conditionalFormatting sqref="G1844:H1844">
    <cfRule type="cellIs" dxfId="555" priority="811" operator="lessThan">
      <formula>0</formula>
    </cfRule>
    <cfRule type="cellIs" dxfId="554" priority="812" operator="lessThan">
      <formula>0</formula>
    </cfRule>
  </conditionalFormatting>
  <conditionalFormatting sqref="J1844">
    <cfRule type="expression" dxfId="553" priority="810">
      <formula>$I1844=0</formula>
    </cfRule>
  </conditionalFormatting>
  <conditionalFormatting sqref="N1844:P1844">
    <cfRule type="expression" dxfId="552" priority="804">
      <formula>$I1844=0</formula>
    </cfRule>
  </conditionalFormatting>
  <conditionalFormatting sqref="O1844:P1844">
    <cfRule type="cellIs" dxfId="551" priority="802" operator="lessThan">
      <formula>0</formula>
    </cfRule>
    <cfRule type="cellIs" dxfId="550" priority="803" operator="lessThan">
      <formula>0</formula>
    </cfRule>
  </conditionalFormatting>
  <conditionalFormatting sqref="R1844:T1844">
    <cfRule type="expression" dxfId="549" priority="801">
      <formula>$I1844=0</formula>
    </cfRule>
  </conditionalFormatting>
  <conditionalFormatting sqref="S1844:T1844">
    <cfRule type="cellIs" dxfId="548" priority="799" operator="lessThan">
      <formula>0</formula>
    </cfRule>
    <cfRule type="cellIs" dxfId="547" priority="800" operator="lessThan">
      <formula>0</formula>
    </cfRule>
  </conditionalFormatting>
  <conditionalFormatting sqref="C1846:E1846">
    <cfRule type="expression" dxfId="546" priority="795">
      <formula>$I1846=0</formula>
    </cfRule>
  </conditionalFormatting>
  <conditionalFormatting sqref="D1846:E1846">
    <cfRule type="cellIs" dxfId="545" priority="793" operator="lessThan">
      <formula>0</formula>
    </cfRule>
    <cfRule type="cellIs" dxfId="544" priority="794" operator="lessThan">
      <formula>0</formula>
    </cfRule>
  </conditionalFormatting>
  <conditionalFormatting sqref="G1846:H1846">
    <cfRule type="cellIs" dxfId="543" priority="790" operator="lessThan">
      <formula>0</formula>
    </cfRule>
    <cfRule type="cellIs" dxfId="542" priority="791" operator="lessThan">
      <formula>0</formula>
    </cfRule>
  </conditionalFormatting>
  <conditionalFormatting sqref="J1846">
    <cfRule type="expression" dxfId="541" priority="789">
      <formula>$I1846=0</formula>
    </cfRule>
  </conditionalFormatting>
  <conditionalFormatting sqref="N1846:P1846">
    <cfRule type="expression" dxfId="540" priority="783">
      <formula>$I1846=0</formula>
    </cfRule>
  </conditionalFormatting>
  <conditionalFormatting sqref="O1846:P1846">
    <cfRule type="cellIs" dxfId="539" priority="781" operator="lessThan">
      <formula>0</formula>
    </cfRule>
    <cfRule type="cellIs" dxfId="538" priority="782" operator="lessThan">
      <formula>0</formula>
    </cfRule>
  </conditionalFormatting>
  <conditionalFormatting sqref="R1846:T1846">
    <cfRule type="expression" dxfId="537" priority="780">
      <formula>$I1846=0</formula>
    </cfRule>
  </conditionalFormatting>
  <conditionalFormatting sqref="S1846:T1846">
    <cfRule type="cellIs" dxfId="536" priority="778" operator="lessThan">
      <formula>0</formula>
    </cfRule>
    <cfRule type="cellIs" dxfId="535" priority="779" operator="lessThan">
      <formula>0</formula>
    </cfRule>
  </conditionalFormatting>
  <conditionalFormatting sqref="C1848:E1848">
    <cfRule type="expression" dxfId="534" priority="774">
      <formula>$I1848=0</formula>
    </cfRule>
  </conditionalFormatting>
  <conditionalFormatting sqref="D1848:E1848">
    <cfRule type="cellIs" dxfId="533" priority="772" operator="lessThan">
      <formula>0</formula>
    </cfRule>
    <cfRule type="cellIs" dxfId="532" priority="773" operator="lessThan">
      <formula>0</formula>
    </cfRule>
  </conditionalFormatting>
  <conditionalFormatting sqref="G1848:H1848">
    <cfRule type="cellIs" dxfId="531" priority="769" operator="lessThan">
      <formula>0</formula>
    </cfRule>
    <cfRule type="cellIs" dxfId="530" priority="770" operator="lessThan">
      <formula>0</formula>
    </cfRule>
  </conditionalFormatting>
  <conditionalFormatting sqref="J1848">
    <cfRule type="expression" dxfId="529" priority="768">
      <formula>$I1848=0</formula>
    </cfRule>
  </conditionalFormatting>
  <conditionalFormatting sqref="N1848:P1848">
    <cfRule type="expression" dxfId="528" priority="762">
      <formula>$I1848=0</formula>
    </cfRule>
  </conditionalFormatting>
  <conditionalFormatting sqref="O1848:P1848">
    <cfRule type="cellIs" dxfId="527" priority="760" operator="lessThan">
      <formula>0</formula>
    </cfRule>
    <cfRule type="cellIs" dxfId="526" priority="761" operator="lessThan">
      <formula>0</formula>
    </cfRule>
  </conditionalFormatting>
  <conditionalFormatting sqref="R1848:T1848">
    <cfRule type="expression" dxfId="525" priority="759">
      <formula>$I1848=0</formula>
    </cfRule>
  </conditionalFormatting>
  <conditionalFormatting sqref="S1848:T1848">
    <cfRule type="cellIs" dxfId="524" priority="757" operator="lessThan">
      <formula>0</formula>
    </cfRule>
    <cfRule type="cellIs" dxfId="523" priority="758" operator="lessThan">
      <formula>0</formula>
    </cfRule>
  </conditionalFormatting>
  <conditionalFormatting sqref="C1850:E1850">
    <cfRule type="expression" dxfId="522" priority="753">
      <formula>$I1850=0</formula>
    </cfRule>
  </conditionalFormatting>
  <conditionalFormatting sqref="D1850:E1850">
    <cfRule type="cellIs" dxfId="521" priority="751" operator="lessThan">
      <formula>0</formula>
    </cfRule>
    <cfRule type="cellIs" dxfId="520" priority="752" operator="lessThan">
      <formula>0</formula>
    </cfRule>
  </conditionalFormatting>
  <conditionalFormatting sqref="G1850:H1850">
    <cfRule type="cellIs" dxfId="519" priority="748" operator="lessThan">
      <formula>0</formula>
    </cfRule>
    <cfRule type="cellIs" dxfId="518" priority="749" operator="lessThan">
      <formula>0</formula>
    </cfRule>
  </conditionalFormatting>
  <conditionalFormatting sqref="J1850">
    <cfRule type="expression" dxfId="517" priority="747">
      <formula>$I1850=0</formula>
    </cfRule>
  </conditionalFormatting>
  <conditionalFormatting sqref="N1850:P1850">
    <cfRule type="expression" dxfId="516" priority="741">
      <formula>$I1850=0</formula>
    </cfRule>
  </conditionalFormatting>
  <conditionalFormatting sqref="O1850:P1850">
    <cfRule type="cellIs" dxfId="515" priority="739" operator="lessThan">
      <formula>0</formula>
    </cfRule>
    <cfRule type="cellIs" dxfId="514" priority="740" operator="lessThan">
      <formula>0</formula>
    </cfRule>
  </conditionalFormatting>
  <conditionalFormatting sqref="R1850:T1850">
    <cfRule type="expression" dxfId="513" priority="738">
      <formula>$I1850=0</formula>
    </cfRule>
  </conditionalFormatting>
  <conditionalFormatting sqref="S1850:T1850">
    <cfRule type="cellIs" dxfId="512" priority="736" operator="lessThan">
      <formula>0</formula>
    </cfRule>
    <cfRule type="cellIs" dxfId="511" priority="737" operator="lessThan">
      <formula>0</formula>
    </cfRule>
  </conditionalFormatting>
  <conditionalFormatting sqref="C1852:E1852">
    <cfRule type="expression" dxfId="510" priority="732">
      <formula>$I1852=0</formula>
    </cfRule>
  </conditionalFormatting>
  <conditionalFormatting sqref="D1852:E1852">
    <cfRule type="cellIs" dxfId="509" priority="730" operator="lessThan">
      <formula>0</formula>
    </cfRule>
    <cfRule type="cellIs" dxfId="508" priority="731" operator="lessThan">
      <formula>0</formula>
    </cfRule>
  </conditionalFormatting>
  <conditionalFormatting sqref="G1852:H1852">
    <cfRule type="cellIs" dxfId="507" priority="727" operator="lessThan">
      <formula>0</formula>
    </cfRule>
    <cfRule type="cellIs" dxfId="506" priority="728" operator="lessThan">
      <formula>0</formula>
    </cfRule>
  </conditionalFormatting>
  <conditionalFormatting sqref="J1852">
    <cfRule type="expression" dxfId="505" priority="726">
      <formula>$I1852=0</formula>
    </cfRule>
  </conditionalFormatting>
  <conditionalFormatting sqref="N1852:P1852">
    <cfRule type="expression" dxfId="504" priority="720">
      <formula>$I1852=0</formula>
    </cfRule>
  </conditionalFormatting>
  <conditionalFormatting sqref="O1852:P1852">
    <cfRule type="cellIs" dxfId="503" priority="718" operator="lessThan">
      <formula>0</formula>
    </cfRule>
    <cfRule type="cellIs" dxfId="502" priority="719" operator="lessThan">
      <formula>0</formula>
    </cfRule>
  </conditionalFormatting>
  <conditionalFormatting sqref="R1852:T1852">
    <cfRule type="expression" dxfId="501" priority="717">
      <formula>$I1852=0</formula>
    </cfRule>
  </conditionalFormatting>
  <conditionalFormatting sqref="S1852:T1852">
    <cfRule type="cellIs" dxfId="500" priority="715" operator="lessThan">
      <formula>0</formula>
    </cfRule>
    <cfRule type="cellIs" dxfId="499" priority="716" operator="lessThan">
      <formula>0</formula>
    </cfRule>
  </conditionalFormatting>
  <conditionalFormatting sqref="C1854:E1854">
    <cfRule type="expression" dxfId="498" priority="711">
      <formula>$I1854=0</formula>
    </cfRule>
  </conditionalFormatting>
  <conditionalFormatting sqref="D1854:E1854">
    <cfRule type="cellIs" dxfId="497" priority="709" operator="lessThan">
      <formula>0</formula>
    </cfRule>
    <cfRule type="cellIs" dxfId="496" priority="710" operator="lessThan">
      <formula>0</formula>
    </cfRule>
  </conditionalFormatting>
  <conditionalFormatting sqref="G1854:H1854">
    <cfRule type="cellIs" dxfId="495" priority="706" operator="lessThan">
      <formula>0</formula>
    </cfRule>
    <cfRule type="cellIs" dxfId="494" priority="707" operator="lessThan">
      <formula>0</formula>
    </cfRule>
  </conditionalFormatting>
  <conditionalFormatting sqref="J1854">
    <cfRule type="expression" dxfId="493" priority="705">
      <formula>$I1854=0</formula>
    </cfRule>
  </conditionalFormatting>
  <conditionalFormatting sqref="N1854:P1854">
    <cfRule type="expression" dxfId="492" priority="699">
      <formula>$I1854=0</formula>
    </cfRule>
  </conditionalFormatting>
  <conditionalFormatting sqref="O1854:P1854">
    <cfRule type="cellIs" dxfId="491" priority="697" operator="lessThan">
      <formula>0</formula>
    </cfRule>
    <cfRule type="cellIs" dxfId="490" priority="698" operator="lessThan">
      <formula>0</formula>
    </cfRule>
  </conditionalFormatting>
  <conditionalFormatting sqref="R1854:T1854">
    <cfRule type="expression" dxfId="489" priority="696">
      <formula>$I1854=0</formula>
    </cfRule>
  </conditionalFormatting>
  <conditionalFormatting sqref="S1854:T1854">
    <cfRule type="cellIs" dxfId="488" priority="694" operator="lessThan">
      <formula>0</formula>
    </cfRule>
    <cfRule type="cellIs" dxfId="487" priority="695" operator="lessThan">
      <formula>0</formula>
    </cfRule>
  </conditionalFormatting>
  <conditionalFormatting sqref="C1856:E1856">
    <cfRule type="expression" dxfId="486" priority="690">
      <formula>$I1856=0</formula>
    </cfRule>
  </conditionalFormatting>
  <conditionalFormatting sqref="D1856:E1856">
    <cfRule type="cellIs" dxfId="485" priority="688" operator="lessThan">
      <formula>0</formula>
    </cfRule>
    <cfRule type="cellIs" dxfId="484" priority="689" operator="lessThan">
      <formula>0</formula>
    </cfRule>
  </conditionalFormatting>
  <conditionalFormatting sqref="G1856:H1856">
    <cfRule type="cellIs" dxfId="483" priority="685" operator="lessThan">
      <formula>0</formula>
    </cfRule>
    <cfRule type="cellIs" dxfId="482" priority="686" operator="lessThan">
      <formula>0</formula>
    </cfRule>
  </conditionalFormatting>
  <conditionalFormatting sqref="J1856">
    <cfRule type="expression" dxfId="481" priority="684">
      <formula>$I1856=0</formula>
    </cfRule>
  </conditionalFormatting>
  <conditionalFormatting sqref="N1856:P1856">
    <cfRule type="expression" dxfId="480" priority="678">
      <formula>$I1856=0</formula>
    </cfRule>
  </conditionalFormatting>
  <conditionalFormatting sqref="O1856:P1856">
    <cfRule type="cellIs" dxfId="479" priority="676" operator="lessThan">
      <formula>0</formula>
    </cfRule>
    <cfRule type="cellIs" dxfId="478" priority="677" operator="lessThan">
      <formula>0</formula>
    </cfRule>
  </conditionalFormatting>
  <conditionalFormatting sqref="R1856:T1856">
    <cfRule type="expression" dxfId="477" priority="675">
      <formula>$I1856=0</formula>
    </cfRule>
  </conditionalFormatting>
  <conditionalFormatting sqref="S1856:T1856">
    <cfRule type="cellIs" dxfId="476" priority="673" operator="lessThan">
      <formula>0</formula>
    </cfRule>
    <cfRule type="cellIs" dxfId="475" priority="674" operator="lessThan">
      <formula>0</formula>
    </cfRule>
  </conditionalFormatting>
  <conditionalFormatting sqref="C1858:E1858">
    <cfRule type="expression" dxfId="474" priority="669">
      <formula>$I1858=0</formula>
    </cfRule>
  </conditionalFormatting>
  <conditionalFormatting sqref="D1858:E1858">
    <cfRule type="cellIs" dxfId="473" priority="667" operator="lessThan">
      <formula>0</formula>
    </cfRule>
    <cfRule type="cellIs" dxfId="472" priority="668" operator="lessThan">
      <formula>0</formula>
    </cfRule>
  </conditionalFormatting>
  <conditionalFormatting sqref="G1858:H1858">
    <cfRule type="cellIs" dxfId="471" priority="664" operator="lessThan">
      <formula>0</formula>
    </cfRule>
    <cfRule type="cellIs" dxfId="470" priority="665" operator="lessThan">
      <formula>0</formula>
    </cfRule>
  </conditionalFormatting>
  <conditionalFormatting sqref="J1858">
    <cfRule type="expression" dxfId="469" priority="663">
      <formula>$I1858=0</formula>
    </cfRule>
  </conditionalFormatting>
  <conditionalFormatting sqref="N1858:P1858">
    <cfRule type="expression" dxfId="468" priority="657">
      <formula>$I1858=0</formula>
    </cfRule>
  </conditionalFormatting>
  <conditionalFormatting sqref="O1858:P1858">
    <cfRule type="cellIs" dxfId="467" priority="655" operator="lessThan">
      <formula>0</formula>
    </cfRule>
    <cfRule type="cellIs" dxfId="466" priority="656" operator="lessThan">
      <formula>0</formula>
    </cfRule>
  </conditionalFormatting>
  <conditionalFormatting sqref="R1858:T1858">
    <cfRule type="expression" dxfId="465" priority="654">
      <formula>$I1858=0</formula>
    </cfRule>
  </conditionalFormatting>
  <conditionalFormatting sqref="S1858:T1858">
    <cfRule type="cellIs" dxfId="464" priority="652" operator="lessThan">
      <formula>0</formula>
    </cfRule>
    <cfRule type="cellIs" dxfId="463" priority="653" operator="lessThan">
      <formula>0</formula>
    </cfRule>
  </conditionalFormatting>
  <conditionalFormatting sqref="C1860:E1860">
    <cfRule type="expression" dxfId="462" priority="648">
      <formula>$I1860=0</formula>
    </cfRule>
  </conditionalFormatting>
  <conditionalFormatting sqref="D1860:E1860">
    <cfRule type="cellIs" dxfId="461" priority="646" operator="lessThan">
      <formula>0</formula>
    </cfRule>
    <cfRule type="cellIs" dxfId="460" priority="647" operator="lessThan">
      <formula>0</formula>
    </cfRule>
  </conditionalFormatting>
  <conditionalFormatting sqref="G1860:H1860">
    <cfRule type="cellIs" dxfId="459" priority="643" operator="lessThan">
      <formula>0</formula>
    </cfRule>
    <cfRule type="cellIs" dxfId="458" priority="644" operator="lessThan">
      <formula>0</formula>
    </cfRule>
  </conditionalFormatting>
  <conditionalFormatting sqref="J1860">
    <cfRule type="expression" dxfId="457" priority="642">
      <formula>$I1860=0</formula>
    </cfRule>
  </conditionalFormatting>
  <conditionalFormatting sqref="N1860:P1860">
    <cfRule type="expression" dxfId="456" priority="636">
      <formula>$I1860=0</formula>
    </cfRule>
  </conditionalFormatting>
  <conditionalFormatting sqref="O1860:P1860">
    <cfRule type="cellIs" dxfId="455" priority="634" operator="lessThan">
      <formula>0</formula>
    </cfRule>
    <cfRule type="cellIs" dxfId="454" priority="635" operator="lessThan">
      <formula>0</formula>
    </cfRule>
  </conditionalFormatting>
  <conditionalFormatting sqref="R1860:T1860">
    <cfRule type="expression" dxfId="453" priority="633">
      <formula>$I1860=0</formula>
    </cfRule>
  </conditionalFormatting>
  <conditionalFormatting sqref="S1860:T1860">
    <cfRule type="cellIs" dxfId="452" priority="631" operator="lessThan">
      <formula>0</formula>
    </cfRule>
    <cfRule type="cellIs" dxfId="451" priority="632" operator="lessThan">
      <formula>0</formula>
    </cfRule>
  </conditionalFormatting>
  <conditionalFormatting sqref="C1862:E1862">
    <cfRule type="expression" dxfId="450" priority="627">
      <formula>$I1862=0</formula>
    </cfRule>
  </conditionalFormatting>
  <conditionalFormatting sqref="D1862:E1862">
    <cfRule type="cellIs" dxfId="449" priority="625" operator="lessThan">
      <formula>0</formula>
    </cfRule>
    <cfRule type="cellIs" dxfId="448" priority="626" operator="lessThan">
      <formula>0</formula>
    </cfRule>
  </conditionalFormatting>
  <conditionalFormatting sqref="G1862:H1862">
    <cfRule type="cellIs" dxfId="447" priority="622" operator="lessThan">
      <formula>0</formula>
    </cfRule>
    <cfRule type="cellIs" dxfId="446" priority="623" operator="lessThan">
      <formula>0</formula>
    </cfRule>
  </conditionalFormatting>
  <conditionalFormatting sqref="J1862">
    <cfRule type="expression" dxfId="445" priority="621">
      <formula>$I1862=0</formula>
    </cfRule>
  </conditionalFormatting>
  <conditionalFormatting sqref="N1862:P1862">
    <cfRule type="expression" dxfId="444" priority="615">
      <formula>$I1862=0</formula>
    </cfRule>
  </conditionalFormatting>
  <conditionalFormatting sqref="O1862:P1862">
    <cfRule type="cellIs" dxfId="443" priority="613" operator="lessThan">
      <formula>0</formula>
    </cfRule>
    <cfRule type="cellIs" dxfId="442" priority="614" operator="lessThan">
      <formula>0</formula>
    </cfRule>
  </conditionalFormatting>
  <conditionalFormatting sqref="R1862:T1862">
    <cfRule type="expression" dxfId="441" priority="612">
      <formula>$I1862=0</formula>
    </cfRule>
  </conditionalFormatting>
  <conditionalFormatting sqref="S1862:T1862">
    <cfRule type="cellIs" dxfId="440" priority="610" operator="lessThan">
      <formula>0</formula>
    </cfRule>
    <cfRule type="cellIs" dxfId="439" priority="611" operator="lessThan">
      <formula>0</formula>
    </cfRule>
  </conditionalFormatting>
  <conditionalFormatting sqref="C1864:E1864">
    <cfRule type="expression" dxfId="438" priority="606">
      <formula>$I1864=0</formula>
    </cfRule>
  </conditionalFormatting>
  <conditionalFormatting sqref="D1864:E1864">
    <cfRule type="cellIs" dxfId="437" priority="604" operator="lessThan">
      <formula>0</formula>
    </cfRule>
    <cfRule type="cellIs" dxfId="436" priority="605" operator="lessThan">
      <formula>0</formula>
    </cfRule>
  </conditionalFormatting>
  <conditionalFormatting sqref="G1864:H1864">
    <cfRule type="cellIs" dxfId="435" priority="601" operator="lessThan">
      <formula>0</formula>
    </cfRule>
    <cfRule type="cellIs" dxfId="434" priority="602" operator="lessThan">
      <formula>0</formula>
    </cfRule>
  </conditionalFormatting>
  <conditionalFormatting sqref="J1864">
    <cfRule type="expression" dxfId="433" priority="600">
      <formula>$I1864=0</formula>
    </cfRule>
  </conditionalFormatting>
  <conditionalFormatting sqref="N1864:P1864">
    <cfRule type="expression" dxfId="432" priority="594">
      <formula>$I1864=0</formula>
    </cfRule>
  </conditionalFormatting>
  <conditionalFormatting sqref="O1864:P1864">
    <cfRule type="cellIs" dxfId="431" priority="592" operator="lessThan">
      <formula>0</formula>
    </cfRule>
    <cfRule type="cellIs" dxfId="430" priority="593" operator="lessThan">
      <formula>0</formula>
    </cfRule>
  </conditionalFormatting>
  <conditionalFormatting sqref="R1864:T1864">
    <cfRule type="expression" dxfId="429" priority="591">
      <formula>$I1864=0</formula>
    </cfRule>
  </conditionalFormatting>
  <conditionalFormatting sqref="S1864:T1864">
    <cfRule type="cellIs" dxfId="428" priority="589" operator="lessThan">
      <formula>0</formula>
    </cfRule>
    <cfRule type="cellIs" dxfId="427" priority="590" operator="lessThan">
      <formula>0</formula>
    </cfRule>
  </conditionalFormatting>
  <conditionalFormatting sqref="C1866:E1866">
    <cfRule type="expression" dxfId="426" priority="585">
      <formula>$I1866=0</formula>
    </cfRule>
  </conditionalFormatting>
  <conditionalFormatting sqref="D1866:E1866">
    <cfRule type="cellIs" dxfId="425" priority="583" operator="lessThan">
      <formula>0</formula>
    </cfRule>
    <cfRule type="cellIs" dxfId="424" priority="584" operator="lessThan">
      <formula>0</formula>
    </cfRule>
  </conditionalFormatting>
  <conditionalFormatting sqref="G1866:H1866">
    <cfRule type="cellIs" dxfId="423" priority="580" operator="lessThan">
      <formula>0</formula>
    </cfRule>
    <cfRule type="cellIs" dxfId="422" priority="581" operator="lessThan">
      <formula>0</formula>
    </cfRule>
  </conditionalFormatting>
  <conditionalFormatting sqref="J1866">
    <cfRule type="expression" dxfId="421" priority="579">
      <formula>$I1866=0</formula>
    </cfRule>
  </conditionalFormatting>
  <conditionalFormatting sqref="N1866:P1866">
    <cfRule type="expression" dxfId="420" priority="573">
      <formula>$I1866=0</formula>
    </cfRule>
  </conditionalFormatting>
  <conditionalFormatting sqref="O1866:P1866">
    <cfRule type="cellIs" dxfId="419" priority="571" operator="lessThan">
      <formula>0</formula>
    </cfRule>
    <cfRule type="cellIs" dxfId="418" priority="572" operator="lessThan">
      <formula>0</formula>
    </cfRule>
  </conditionalFormatting>
  <conditionalFormatting sqref="R1866:T1866">
    <cfRule type="expression" dxfId="417" priority="570">
      <formula>$I1866=0</formula>
    </cfRule>
  </conditionalFormatting>
  <conditionalFormatting sqref="S1866:T1866">
    <cfRule type="cellIs" dxfId="416" priority="568" operator="lessThan">
      <formula>0</formula>
    </cfRule>
    <cfRule type="cellIs" dxfId="415" priority="569" operator="lessThan">
      <formula>0</formula>
    </cfRule>
  </conditionalFormatting>
  <conditionalFormatting sqref="C1868:E1868">
    <cfRule type="expression" dxfId="414" priority="564">
      <formula>$I1868=0</formula>
    </cfRule>
  </conditionalFormatting>
  <conditionalFormatting sqref="D1868:E1868">
    <cfRule type="cellIs" dxfId="413" priority="562" operator="lessThan">
      <formula>0</formula>
    </cfRule>
    <cfRule type="cellIs" dxfId="412" priority="563" operator="lessThan">
      <formula>0</formula>
    </cfRule>
  </conditionalFormatting>
  <conditionalFormatting sqref="G1868:H1868">
    <cfRule type="cellIs" dxfId="411" priority="559" operator="lessThan">
      <formula>0</formula>
    </cfRule>
    <cfRule type="cellIs" dxfId="410" priority="560" operator="lessThan">
      <formula>0</formula>
    </cfRule>
  </conditionalFormatting>
  <conditionalFormatting sqref="J1868">
    <cfRule type="expression" dxfId="409" priority="558">
      <formula>$I1868=0</formula>
    </cfRule>
  </conditionalFormatting>
  <conditionalFormatting sqref="N1868:P1868">
    <cfRule type="expression" dxfId="408" priority="552">
      <formula>$I1868=0</formula>
    </cfRule>
  </conditionalFormatting>
  <conditionalFormatting sqref="O1868:P1868">
    <cfRule type="cellIs" dxfId="407" priority="550" operator="lessThan">
      <formula>0</formula>
    </cfRule>
    <cfRule type="cellIs" dxfId="406" priority="551" operator="lessThan">
      <formula>0</formula>
    </cfRule>
  </conditionalFormatting>
  <conditionalFormatting sqref="R1868:T1868">
    <cfRule type="expression" dxfId="405" priority="549">
      <formula>$I1868=0</formula>
    </cfRule>
  </conditionalFormatting>
  <conditionalFormatting sqref="S1868:T1868">
    <cfRule type="cellIs" dxfId="404" priority="547" operator="lessThan">
      <formula>0</formula>
    </cfRule>
    <cfRule type="cellIs" dxfId="403" priority="548" operator="lessThan">
      <formula>0</formula>
    </cfRule>
  </conditionalFormatting>
  <conditionalFormatting sqref="C1870:E1870">
    <cfRule type="expression" dxfId="402" priority="543">
      <formula>$I1870=0</formula>
    </cfRule>
  </conditionalFormatting>
  <conditionalFormatting sqref="D1870:E1870">
    <cfRule type="cellIs" dxfId="401" priority="541" operator="lessThan">
      <formula>0</formula>
    </cfRule>
    <cfRule type="cellIs" dxfId="400" priority="542" operator="lessThan">
      <formula>0</formula>
    </cfRule>
  </conditionalFormatting>
  <conditionalFormatting sqref="G1870:H1870">
    <cfRule type="cellIs" dxfId="399" priority="538" operator="lessThan">
      <formula>0</formula>
    </cfRule>
    <cfRule type="cellIs" dxfId="398" priority="539" operator="lessThan">
      <formula>0</formula>
    </cfRule>
  </conditionalFormatting>
  <conditionalFormatting sqref="J1870">
    <cfRule type="expression" dxfId="397" priority="537">
      <formula>$I1870=0</formula>
    </cfRule>
  </conditionalFormatting>
  <conditionalFormatting sqref="N1870:P1870">
    <cfRule type="expression" dxfId="396" priority="531">
      <formula>$I1870=0</formula>
    </cfRule>
  </conditionalFormatting>
  <conditionalFormatting sqref="O1870:P1870">
    <cfRule type="cellIs" dxfId="395" priority="529" operator="lessThan">
      <formula>0</formula>
    </cfRule>
    <cfRule type="cellIs" dxfId="394" priority="530" operator="lessThan">
      <formula>0</formula>
    </cfRule>
  </conditionalFormatting>
  <conditionalFormatting sqref="R1870:T1870">
    <cfRule type="expression" dxfId="393" priority="528">
      <formula>$I1870=0</formula>
    </cfRule>
  </conditionalFormatting>
  <conditionalFormatting sqref="S1870:T1870">
    <cfRule type="cellIs" dxfId="392" priority="526" operator="lessThan">
      <formula>0</formula>
    </cfRule>
    <cfRule type="cellIs" dxfId="391" priority="527" operator="lessThan">
      <formula>0</formula>
    </cfRule>
  </conditionalFormatting>
  <conditionalFormatting sqref="C1872:E1872">
    <cfRule type="expression" dxfId="390" priority="522">
      <formula>$I1872=0</formula>
    </cfRule>
  </conditionalFormatting>
  <conditionalFormatting sqref="D1872:E1872">
    <cfRule type="cellIs" dxfId="389" priority="520" operator="lessThan">
      <formula>0</formula>
    </cfRule>
    <cfRule type="cellIs" dxfId="388" priority="521" operator="lessThan">
      <formula>0</formula>
    </cfRule>
  </conditionalFormatting>
  <conditionalFormatting sqref="G1872:H1872">
    <cfRule type="cellIs" dxfId="387" priority="517" operator="lessThan">
      <formula>0</formula>
    </cfRule>
    <cfRule type="cellIs" dxfId="386" priority="518" operator="lessThan">
      <formula>0</formula>
    </cfRule>
  </conditionalFormatting>
  <conditionalFormatting sqref="J1872">
    <cfRule type="expression" dxfId="385" priority="516">
      <formula>$I1872=0</formula>
    </cfRule>
  </conditionalFormatting>
  <conditionalFormatting sqref="N1872:P1872">
    <cfRule type="expression" dxfId="384" priority="510">
      <formula>$I1872=0</formula>
    </cfRule>
  </conditionalFormatting>
  <conditionalFormatting sqref="O1872:P1872">
    <cfRule type="cellIs" dxfId="383" priority="508" operator="lessThan">
      <formula>0</formula>
    </cfRule>
    <cfRule type="cellIs" dxfId="382" priority="509" operator="lessThan">
      <formula>0</formula>
    </cfRule>
  </conditionalFormatting>
  <conditionalFormatting sqref="R1872:T1872">
    <cfRule type="expression" dxfId="381" priority="507">
      <formula>$I1872=0</formula>
    </cfRule>
  </conditionalFormatting>
  <conditionalFormatting sqref="S1872:T1872">
    <cfRule type="cellIs" dxfId="380" priority="505" operator="lessThan">
      <formula>0</formula>
    </cfRule>
    <cfRule type="cellIs" dxfId="379" priority="506" operator="lessThan">
      <formula>0</formula>
    </cfRule>
  </conditionalFormatting>
  <conditionalFormatting sqref="C1874:E1874">
    <cfRule type="expression" dxfId="378" priority="501">
      <formula>$I1874=0</formula>
    </cfRule>
  </conditionalFormatting>
  <conditionalFormatting sqref="D1874:E1874">
    <cfRule type="cellIs" dxfId="377" priority="499" operator="lessThan">
      <formula>0</formula>
    </cfRule>
    <cfRule type="cellIs" dxfId="376" priority="500" operator="lessThan">
      <formula>0</formula>
    </cfRule>
  </conditionalFormatting>
  <conditionalFormatting sqref="G1874:H1874">
    <cfRule type="cellIs" dxfId="375" priority="496" operator="lessThan">
      <formula>0</formula>
    </cfRule>
    <cfRule type="cellIs" dxfId="374" priority="497" operator="lessThan">
      <formula>0</formula>
    </cfRule>
  </conditionalFormatting>
  <conditionalFormatting sqref="J1874">
    <cfRule type="expression" dxfId="373" priority="495">
      <formula>$I1874=0</formula>
    </cfRule>
  </conditionalFormatting>
  <conditionalFormatting sqref="N1874:P1874">
    <cfRule type="expression" dxfId="372" priority="489">
      <formula>$I1874=0</formula>
    </cfRule>
  </conditionalFormatting>
  <conditionalFormatting sqref="O1874:P1874">
    <cfRule type="cellIs" dxfId="371" priority="487" operator="lessThan">
      <formula>0</formula>
    </cfRule>
    <cfRule type="cellIs" dxfId="370" priority="488" operator="lessThan">
      <formula>0</formula>
    </cfRule>
  </conditionalFormatting>
  <conditionalFormatting sqref="R1874:T1874">
    <cfRule type="expression" dxfId="369" priority="486">
      <formula>$I1874=0</formula>
    </cfRule>
  </conditionalFormatting>
  <conditionalFormatting sqref="S1874:T1874">
    <cfRule type="cellIs" dxfId="368" priority="484" operator="lessThan">
      <formula>0</formula>
    </cfRule>
    <cfRule type="cellIs" dxfId="367" priority="485" operator="lessThan">
      <formula>0</formula>
    </cfRule>
  </conditionalFormatting>
  <conditionalFormatting sqref="C1876:E1876">
    <cfRule type="expression" dxfId="366" priority="480">
      <formula>$I1876=0</formula>
    </cfRule>
  </conditionalFormatting>
  <conditionalFormatting sqref="D1876:E1876">
    <cfRule type="cellIs" dxfId="365" priority="478" operator="lessThan">
      <formula>0</formula>
    </cfRule>
    <cfRule type="cellIs" dxfId="364" priority="479" operator="lessThan">
      <formula>0</formula>
    </cfRule>
  </conditionalFormatting>
  <conditionalFormatting sqref="G1876:H1876">
    <cfRule type="cellIs" dxfId="363" priority="475" operator="lessThan">
      <formula>0</formula>
    </cfRule>
    <cfRule type="cellIs" dxfId="362" priority="476" operator="lessThan">
      <formula>0</formula>
    </cfRule>
  </conditionalFormatting>
  <conditionalFormatting sqref="J1876">
    <cfRule type="expression" dxfId="361" priority="474">
      <formula>$I1876=0</formula>
    </cfRule>
  </conditionalFormatting>
  <conditionalFormatting sqref="N1876:P1876">
    <cfRule type="expression" dxfId="360" priority="468">
      <formula>$I1876=0</formula>
    </cfRule>
  </conditionalFormatting>
  <conditionalFormatting sqref="O1876:P1876">
    <cfRule type="cellIs" dxfId="359" priority="466" operator="lessThan">
      <formula>0</formula>
    </cfRule>
    <cfRule type="cellIs" dxfId="358" priority="467" operator="lessThan">
      <formula>0</formula>
    </cfRule>
  </conditionalFormatting>
  <conditionalFormatting sqref="R1876:T1876">
    <cfRule type="expression" dxfId="357" priority="465">
      <formula>$I1876=0</formula>
    </cfRule>
  </conditionalFormatting>
  <conditionalFormatting sqref="S1876:T1876">
    <cfRule type="cellIs" dxfId="356" priority="463" operator="lessThan">
      <formula>0</formula>
    </cfRule>
    <cfRule type="cellIs" dxfId="355" priority="464" operator="lessThan">
      <formula>0</formula>
    </cfRule>
  </conditionalFormatting>
  <conditionalFormatting sqref="C1878:E1878">
    <cfRule type="expression" dxfId="354" priority="459">
      <formula>$I1878=0</formula>
    </cfRule>
  </conditionalFormatting>
  <conditionalFormatting sqref="D1878:E1878">
    <cfRule type="cellIs" dxfId="353" priority="457" operator="lessThan">
      <formula>0</formula>
    </cfRule>
    <cfRule type="cellIs" dxfId="352" priority="458" operator="lessThan">
      <formula>0</formula>
    </cfRule>
  </conditionalFormatting>
  <conditionalFormatting sqref="G1878:H1878">
    <cfRule type="cellIs" dxfId="351" priority="454" operator="lessThan">
      <formula>0</formula>
    </cfRule>
    <cfRule type="cellIs" dxfId="350" priority="455" operator="lessThan">
      <formula>0</formula>
    </cfRule>
  </conditionalFormatting>
  <conditionalFormatting sqref="J1878">
    <cfRule type="expression" dxfId="349" priority="453">
      <formula>$I1878=0</formula>
    </cfRule>
  </conditionalFormatting>
  <conditionalFormatting sqref="N1878:P1878">
    <cfRule type="expression" dxfId="348" priority="447">
      <formula>$I1878=0</formula>
    </cfRule>
  </conditionalFormatting>
  <conditionalFormatting sqref="O1878:P1878">
    <cfRule type="cellIs" dxfId="347" priority="445" operator="lessThan">
      <formula>0</formula>
    </cfRule>
    <cfRule type="cellIs" dxfId="346" priority="446" operator="lessThan">
      <formula>0</formula>
    </cfRule>
  </conditionalFormatting>
  <conditionalFormatting sqref="R1878:T1878">
    <cfRule type="expression" dxfId="345" priority="444">
      <formula>$I1878=0</formula>
    </cfRule>
  </conditionalFormatting>
  <conditionalFormatting sqref="S1878:T1878">
    <cfRule type="cellIs" dxfId="344" priority="442" operator="lessThan">
      <formula>0</formula>
    </cfRule>
    <cfRule type="cellIs" dxfId="343" priority="443" operator="lessThan">
      <formula>0</formula>
    </cfRule>
  </conditionalFormatting>
  <conditionalFormatting sqref="C1880:E1880">
    <cfRule type="expression" dxfId="342" priority="438">
      <formula>$I1880=0</formula>
    </cfRule>
  </conditionalFormatting>
  <conditionalFormatting sqref="D1880:E1880">
    <cfRule type="cellIs" dxfId="341" priority="436" operator="lessThan">
      <formula>0</formula>
    </cfRule>
    <cfRule type="cellIs" dxfId="340" priority="437" operator="lessThan">
      <formula>0</formula>
    </cfRule>
  </conditionalFormatting>
  <conditionalFormatting sqref="G1880:H1880">
    <cfRule type="cellIs" dxfId="339" priority="433" operator="lessThan">
      <formula>0</formula>
    </cfRule>
    <cfRule type="cellIs" dxfId="338" priority="434" operator="lessThan">
      <formula>0</formula>
    </cfRule>
  </conditionalFormatting>
  <conditionalFormatting sqref="J1880">
    <cfRule type="expression" dxfId="337" priority="432">
      <formula>$I1880=0</formula>
    </cfRule>
  </conditionalFormatting>
  <conditionalFormatting sqref="N1880:P1880">
    <cfRule type="expression" dxfId="336" priority="426">
      <formula>$I1880=0</formula>
    </cfRule>
  </conditionalFormatting>
  <conditionalFormatting sqref="O1880:P1880">
    <cfRule type="cellIs" dxfId="335" priority="424" operator="lessThan">
      <formula>0</formula>
    </cfRule>
    <cfRule type="cellIs" dxfId="334" priority="425" operator="lessThan">
      <formula>0</formula>
    </cfRule>
  </conditionalFormatting>
  <conditionalFormatting sqref="R1880:T1880">
    <cfRule type="expression" dxfId="333" priority="423">
      <formula>$I1880=0</formula>
    </cfRule>
  </conditionalFormatting>
  <conditionalFormatting sqref="S1880:T1880">
    <cfRule type="cellIs" dxfId="332" priority="421" operator="lessThan">
      <formula>0</formula>
    </cfRule>
    <cfRule type="cellIs" dxfId="331" priority="422" operator="lessThan">
      <formula>0</formula>
    </cfRule>
  </conditionalFormatting>
  <conditionalFormatting sqref="C1882:E1882">
    <cfRule type="expression" dxfId="330" priority="417">
      <formula>$I1882=0</formula>
    </cfRule>
  </conditionalFormatting>
  <conditionalFormatting sqref="D1882:E1882">
    <cfRule type="cellIs" dxfId="329" priority="415" operator="lessThan">
      <formula>0</formula>
    </cfRule>
    <cfRule type="cellIs" dxfId="328" priority="416" operator="lessThan">
      <formula>0</formula>
    </cfRule>
  </conditionalFormatting>
  <conditionalFormatting sqref="G1882:H1882">
    <cfRule type="cellIs" dxfId="327" priority="412" operator="lessThan">
      <formula>0</formula>
    </cfRule>
    <cfRule type="cellIs" dxfId="326" priority="413" operator="lessThan">
      <formula>0</formula>
    </cfRule>
  </conditionalFormatting>
  <conditionalFormatting sqref="J1882">
    <cfRule type="expression" dxfId="325" priority="411">
      <formula>$I1882=0</formula>
    </cfRule>
  </conditionalFormatting>
  <conditionalFormatting sqref="N1882:P1882">
    <cfRule type="expression" dxfId="324" priority="405">
      <formula>$I1882=0</formula>
    </cfRule>
  </conditionalFormatting>
  <conditionalFormatting sqref="O1882:P1882">
    <cfRule type="cellIs" dxfId="323" priority="403" operator="lessThan">
      <formula>0</formula>
    </cfRule>
    <cfRule type="cellIs" dxfId="322" priority="404" operator="lessThan">
      <formula>0</formula>
    </cfRule>
  </conditionalFormatting>
  <conditionalFormatting sqref="R1882:T1882">
    <cfRule type="expression" dxfId="321" priority="402">
      <formula>$I1882=0</formula>
    </cfRule>
  </conditionalFormatting>
  <conditionalFormatting sqref="S1882:T1882">
    <cfRule type="cellIs" dxfId="320" priority="400" operator="lessThan">
      <formula>0</formula>
    </cfRule>
    <cfRule type="cellIs" dxfId="319" priority="401" operator="lessThan">
      <formula>0</formula>
    </cfRule>
  </conditionalFormatting>
  <conditionalFormatting sqref="C1884:E1884">
    <cfRule type="expression" dxfId="318" priority="396">
      <formula>$I1884=0</formula>
    </cfRule>
  </conditionalFormatting>
  <conditionalFormatting sqref="D1884:E1884">
    <cfRule type="cellIs" dxfId="317" priority="394" operator="lessThan">
      <formula>0</formula>
    </cfRule>
    <cfRule type="cellIs" dxfId="316" priority="395" operator="lessThan">
      <formula>0</formula>
    </cfRule>
  </conditionalFormatting>
  <conditionalFormatting sqref="G1884:H1884">
    <cfRule type="cellIs" dxfId="315" priority="391" operator="lessThan">
      <formula>0</formula>
    </cfRule>
    <cfRule type="cellIs" dxfId="314" priority="392" operator="lessThan">
      <formula>0</formula>
    </cfRule>
  </conditionalFormatting>
  <conditionalFormatting sqref="J1884">
    <cfRule type="expression" dxfId="313" priority="390">
      <formula>$I1884=0</formula>
    </cfRule>
  </conditionalFormatting>
  <conditionalFormatting sqref="N1884:P1884">
    <cfRule type="expression" dxfId="312" priority="384">
      <formula>$I1884=0</formula>
    </cfRule>
  </conditionalFormatting>
  <conditionalFormatting sqref="O1884:P1884">
    <cfRule type="cellIs" dxfId="311" priority="382" operator="lessThan">
      <formula>0</formula>
    </cfRule>
    <cfRule type="cellIs" dxfId="310" priority="383" operator="lessThan">
      <formula>0</formula>
    </cfRule>
  </conditionalFormatting>
  <conditionalFormatting sqref="R1884:T1884">
    <cfRule type="expression" dxfId="309" priority="381">
      <formula>$I1884=0</formula>
    </cfRule>
  </conditionalFormatting>
  <conditionalFormatting sqref="S1884:T1884">
    <cfRule type="cellIs" dxfId="308" priority="379" operator="lessThan">
      <formula>0</formula>
    </cfRule>
    <cfRule type="cellIs" dxfId="307" priority="380" operator="lessThan">
      <formula>0</formula>
    </cfRule>
  </conditionalFormatting>
  <conditionalFormatting sqref="C1886:E1886">
    <cfRule type="expression" dxfId="306" priority="375">
      <formula>$I1886=0</formula>
    </cfRule>
  </conditionalFormatting>
  <conditionalFormatting sqref="D1886:E1886">
    <cfRule type="cellIs" dxfId="305" priority="373" operator="lessThan">
      <formula>0</formula>
    </cfRule>
    <cfRule type="cellIs" dxfId="304" priority="374" operator="lessThan">
      <formula>0</formula>
    </cfRule>
  </conditionalFormatting>
  <conditionalFormatting sqref="G1886:H1886">
    <cfRule type="cellIs" dxfId="303" priority="370" operator="lessThan">
      <formula>0</formula>
    </cfRule>
    <cfRule type="cellIs" dxfId="302" priority="371" operator="lessThan">
      <formula>0</formula>
    </cfRule>
  </conditionalFormatting>
  <conditionalFormatting sqref="J1886">
    <cfRule type="expression" dxfId="301" priority="369">
      <formula>$I1886=0</formula>
    </cfRule>
  </conditionalFormatting>
  <conditionalFormatting sqref="N1886:P1886">
    <cfRule type="expression" dxfId="300" priority="363">
      <formula>$I1886=0</formula>
    </cfRule>
  </conditionalFormatting>
  <conditionalFormatting sqref="O1886:P1886">
    <cfRule type="cellIs" dxfId="299" priority="361" operator="lessThan">
      <formula>0</formula>
    </cfRule>
    <cfRule type="cellIs" dxfId="298" priority="362" operator="lessThan">
      <formula>0</formula>
    </cfRule>
  </conditionalFormatting>
  <conditionalFormatting sqref="R1886:T1886">
    <cfRule type="expression" dxfId="297" priority="360">
      <formula>$I1886=0</formula>
    </cfRule>
  </conditionalFormatting>
  <conditionalFormatting sqref="S1886:T1886">
    <cfRule type="cellIs" dxfId="296" priority="358" operator="lessThan">
      <formula>0</formula>
    </cfRule>
    <cfRule type="cellIs" dxfId="295" priority="359" operator="lessThan">
      <formula>0</formula>
    </cfRule>
  </conditionalFormatting>
  <conditionalFormatting sqref="C1888:E1888">
    <cfRule type="expression" dxfId="294" priority="354">
      <formula>$I1888=0</formula>
    </cfRule>
  </conditionalFormatting>
  <conditionalFormatting sqref="D1888:E1888">
    <cfRule type="cellIs" dxfId="293" priority="352" operator="lessThan">
      <formula>0</formula>
    </cfRule>
    <cfRule type="cellIs" dxfId="292" priority="353" operator="lessThan">
      <formula>0</formula>
    </cfRule>
  </conditionalFormatting>
  <conditionalFormatting sqref="G1888:H1888">
    <cfRule type="cellIs" dxfId="291" priority="349" operator="lessThan">
      <formula>0</formula>
    </cfRule>
    <cfRule type="cellIs" dxfId="290" priority="350" operator="lessThan">
      <formula>0</formula>
    </cfRule>
  </conditionalFormatting>
  <conditionalFormatting sqref="J1888">
    <cfRule type="expression" dxfId="289" priority="348">
      <formula>$I1888=0</formula>
    </cfRule>
  </conditionalFormatting>
  <conditionalFormatting sqref="N1888:P1888">
    <cfRule type="expression" dxfId="288" priority="342">
      <formula>$I1888=0</formula>
    </cfRule>
  </conditionalFormatting>
  <conditionalFormatting sqref="O1888:P1888">
    <cfRule type="cellIs" dxfId="287" priority="340" operator="lessThan">
      <formula>0</formula>
    </cfRule>
    <cfRule type="cellIs" dxfId="286" priority="341" operator="lessThan">
      <formula>0</formula>
    </cfRule>
  </conditionalFormatting>
  <conditionalFormatting sqref="R1888:T1888">
    <cfRule type="expression" dxfId="285" priority="339">
      <formula>$I1888=0</formula>
    </cfRule>
  </conditionalFormatting>
  <conditionalFormatting sqref="S1888:T1888">
    <cfRule type="cellIs" dxfId="284" priority="337" operator="lessThan">
      <formula>0</formula>
    </cfRule>
    <cfRule type="cellIs" dxfId="283" priority="338" operator="lessThan">
      <formula>0</formula>
    </cfRule>
  </conditionalFormatting>
  <conditionalFormatting sqref="C1890:E1890">
    <cfRule type="expression" dxfId="282" priority="333">
      <formula>$I1890=0</formula>
    </cfRule>
  </conditionalFormatting>
  <conditionalFormatting sqref="D1890:E1890">
    <cfRule type="cellIs" dxfId="281" priority="331" operator="lessThan">
      <formula>0</formula>
    </cfRule>
    <cfRule type="cellIs" dxfId="280" priority="332" operator="lessThan">
      <formula>0</formula>
    </cfRule>
  </conditionalFormatting>
  <conditionalFormatting sqref="G1890:H1890">
    <cfRule type="cellIs" dxfId="279" priority="328" operator="lessThan">
      <formula>0</formula>
    </cfRule>
    <cfRule type="cellIs" dxfId="278" priority="329" operator="lessThan">
      <formula>0</formula>
    </cfRule>
  </conditionalFormatting>
  <conditionalFormatting sqref="J1890">
    <cfRule type="expression" dxfId="277" priority="327">
      <formula>$I1890=0</formula>
    </cfRule>
  </conditionalFormatting>
  <conditionalFormatting sqref="N1890:P1890">
    <cfRule type="expression" dxfId="276" priority="321">
      <formula>$I1890=0</formula>
    </cfRule>
  </conditionalFormatting>
  <conditionalFormatting sqref="O1890:P1890">
    <cfRule type="cellIs" dxfId="275" priority="319" operator="lessThan">
      <formula>0</formula>
    </cfRule>
    <cfRule type="cellIs" dxfId="274" priority="320" operator="lessThan">
      <formula>0</formula>
    </cfRule>
  </conditionalFormatting>
  <conditionalFormatting sqref="R1890:T1890">
    <cfRule type="expression" dxfId="273" priority="318">
      <formula>$I1890=0</formula>
    </cfRule>
  </conditionalFormatting>
  <conditionalFormatting sqref="S1890:T1890">
    <cfRule type="cellIs" dxfId="272" priority="316" operator="lessThan">
      <formula>0</formula>
    </cfRule>
    <cfRule type="cellIs" dxfId="271" priority="317" operator="lessThan">
      <formula>0</formula>
    </cfRule>
  </conditionalFormatting>
  <conditionalFormatting sqref="C1892:E1892">
    <cfRule type="expression" dxfId="270" priority="312">
      <formula>$I1892=0</formula>
    </cfRule>
  </conditionalFormatting>
  <conditionalFormatting sqref="D1892:E1892">
    <cfRule type="cellIs" dxfId="269" priority="310" operator="lessThan">
      <formula>0</formula>
    </cfRule>
    <cfRule type="cellIs" dxfId="268" priority="311" operator="lessThan">
      <formula>0</formula>
    </cfRule>
  </conditionalFormatting>
  <conditionalFormatting sqref="G1892:H1892">
    <cfRule type="cellIs" dxfId="267" priority="307" operator="lessThan">
      <formula>0</formula>
    </cfRule>
    <cfRule type="cellIs" dxfId="266" priority="308" operator="lessThan">
      <formula>0</formula>
    </cfRule>
  </conditionalFormatting>
  <conditionalFormatting sqref="J1892">
    <cfRule type="expression" dxfId="265" priority="306">
      <formula>$I1892=0</formula>
    </cfRule>
  </conditionalFormatting>
  <conditionalFormatting sqref="N1892:P1892">
    <cfRule type="expression" dxfId="264" priority="300">
      <formula>$I1892=0</formula>
    </cfRule>
  </conditionalFormatting>
  <conditionalFormatting sqref="O1892:P1892">
    <cfRule type="cellIs" dxfId="263" priority="298" operator="lessThan">
      <formula>0</formula>
    </cfRule>
    <cfRule type="cellIs" dxfId="262" priority="299" operator="lessThan">
      <formula>0</formula>
    </cfRule>
  </conditionalFormatting>
  <conditionalFormatting sqref="R1892:T1892">
    <cfRule type="expression" dxfId="261" priority="297">
      <formula>$I1892=0</formula>
    </cfRule>
  </conditionalFormatting>
  <conditionalFormatting sqref="S1892:T1892">
    <cfRule type="cellIs" dxfId="260" priority="295" operator="lessThan">
      <formula>0</formula>
    </cfRule>
    <cfRule type="cellIs" dxfId="259" priority="296" operator="lessThan">
      <formula>0</formula>
    </cfRule>
  </conditionalFormatting>
  <conditionalFormatting sqref="C1894:E1894">
    <cfRule type="expression" dxfId="258" priority="291">
      <formula>$I1894=0</formula>
    </cfRule>
  </conditionalFormatting>
  <conditionalFormatting sqref="D1894:E1894">
    <cfRule type="cellIs" dxfId="257" priority="289" operator="lessThan">
      <formula>0</formula>
    </cfRule>
    <cfRule type="cellIs" dxfId="256" priority="290" operator="lessThan">
      <formula>0</formula>
    </cfRule>
  </conditionalFormatting>
  <conditionalFormatting sqref="G1894:H1894">
    <cfRule type="cellIs" dxfId="255" priority="286" operator="lessThan">
      <formula>0</formula>
    </cfRule>
    <cfRule type="cellIs" dxfId="254" priority="287" operator="lessThan">
      <formula>0</formula>
    </cfRule>
  </conditionalFormatting>
  <conditionalFormatting sqref="J1894">
    <cfRule type="expression" dxfId="253" priority="285">
      <formula>$I1894=0</formula>
    </cfRule>
  </conditionalFormatting>
  <conditionalFormatting sqref="N1894:P1894">
    <cfRule type="expression" dxfId="252" priority="279">
      <formula>$I1894=0</formula>
    </cfRule>
  </conditionalFormatting>
  <conditionalFormatting sqref="O1894:P1894">
    <cfRule type="cellIs" dxfId="251" priority="277" operator="lessThan">
      <formula>0</formula>
    </cfRule>
    <cfRule type="cellIs" dxfId="250" priority="278" operator="lessThan">
      <formula>0</formula>
    </cfRule>
  </conditionalFormatting>
  <conditionalFormatting sqref="R1894:T1894">
    <cfRule type="expression" dxfId="249" priority="276">
      <formula>$I1894=0</formula>
    </cfRule>
  </conditionalFormatting>
  <conditionalFormatting sqref="S1894:T1894">
    <cfRule type="cellIs" dxfId="248" priority="274" operator="lessThan">
      <formula>0</formula>
    </cfRule>
    <cfRule type="cellIs" dxfId="247" priority="275" operator="lessThan">
      <formula>0</formula>
    </cfRule>
  </conditionalFormatting>
  <conditionalFormatting sqref="C1896:E1896">
    <cfRule type="expression" dxfId="246" priority="270">
      <formula>$I1896=0</formula>
    </cfRule>
  </conditionalFormatting>
  <conditionalFormatting sqref="D1896:E1896">
    <cfRule type="cellIs" dxfId="245" priority="268" operator="lessThan">
      <formula>0</formula>
    </cfRule>
    <cfRule type="cellIs" dxfId="244" priority="269" operator="lessThan">
      <formula>0</formula>
    </cfRule>
  </conditionalFormatting>
  <conditionalFormatting sqref="G1896:H1896">
    <cfRule type="cellIs" dxfId="243" priority="265" operator="lessThan">
      <formula>0</formula>
    </cfRule>
    <cfRule type="cellIs" dxfId="242" priority="266" operator="lessThan">
      <formula>0</formula>
    </cfRule>
  </conditionalFormatting>
  <conditionalFormatting sqref="J1896">
    <cfRule type="expression" dxfId="241" priority="264">
      <formula>$I1896=0</formula>
    </cfRule>
  </conditionalFormatting>
  <conditionalFormatting sqref="N1896:P1896">
    <cfRule type="expression" dxfId="240" priority="258">
      <formula>$I1896=0</formula>
    </cfRule>
  </conditionalFormatting>
  <conditionalFormatting sqref="O1896:P1896">
    <cfRule type="cellIs" dxfId="239" priority="256" operator="lessThan">
      <formula>0</formula>
    </cfRule>
    <cfRule type="cellIs" dxfId="238" priority="257" operator="lessThan">
      <formula>0</formula>
    </cfRule>
  </conditionalFormatting>
  <conditionalFormatting sqref="R1896:T1896">
    <cfRule type="expression" dxfId="237" priority="255">
      <formula>$I1896=0</formula>
    </cfRule>
  </conditionalFormatting>
  <conditionalFormatting sqref="S1896:T1896">
    <cfRule type="cellIs" dxfId="236" priority="253" operator="lessThan">
      <formula>0</formula>
    </cfRule>
    <cfRule type="cellIs" dxfId="235" priority="254" operator="lessThan">
      <formula>0</formula>
    </cfRule>
  </conditionalFormatting>
  <conditionalFormatting sqref="C1898:E1898">
    <cfRule type="expression" dxfId="234" priority="249">
      <formula>$I1898=0</formula>
    </cfRule>
  </conditionalFormatting>
  <conditionalFormatting sqref="D1898:E1898">
    <cfRule type="cellIs" dxfId="233" priority="247" operator="lessThan">
      <formula>0</formula>
    </cfRule>
    <cfRule type="cellIs" dxfId="232" priority="248" operator="lessThan">
      <formula>0</formula>
    </cfRule>
  </conditionalFormatting>
  <conditionalFormatting sqref="G1898:H1898">
    <cfRule type="cellIs" dxfId="231" priority="244" operator="lessThan">
      <formula>0</formula>
    </cfRule>
    <cfRule type="cellIs" dxfId="230" priority="245" operator="lessThan">
      <formula>0</formula>
    </cfRule>
  </conditionalFormatting>
  <conditionalFormatting sqref="J1898">
    <cfRule type="expression" dxfId="229" priority="243">
      <formula>$I1898=0</formula>
    </cfRule>
  </conditionalFormatting>
  <conditionalFormatting sqref="N1898:P1898">
    <cfRule type="expression" dxfId="228" priority="237">
      <formula>$I1898=0</formula>
    </cfRule>
  </conditionalFormatting>
  <conditionalFormatting sqref="O1898:P1898">
    <cfRule type="cellIs" dxfId="227" priority="235" operator="lessThan">
      <formula>0</formula>
    </cfRule>
    <cfRule type="cellIs" dxfId="226" priority="236" operator="lessThan">
      <formula>0</formula>
    </cfRule>
  </conditionalFormatting>
  <conditionalFormatting sqref="R1898:T1898">
    <cfRule type="expression" dxfId="225" priority="234">
      <formula>$I1898=0</formula>
    </cfRule>
  </conditionalFormatting>
  <conditionalFormatting sqref="S1898:T1898">
    <cfRule type="cellIs" dxfId="224" priority="232" operator="lessThan">
      <formula>0</formula>
    </cfRule>
    <cfRule type="cellIs" dxfId="223" priority="233" operator="lessThan">
      <formula>0</formula>
    </cfRule>
  </conditionalFormatting>
  <conditionalFormatting sqref="C1900:E1900">
    <cfRule type="expression" dxfId="222" priority="228">
      <formula>$I1900=0</formula>
    </cfRule>
  </conditionalFormatting>
  <conditionalFormatting sqref="D1900:E1900">
    <cfRule type="cellIs" dxfId="221" priority="226" operator="lessThan">
      <formula>0</formula>
    </cfRule>
    <cfRule type="cellIs" dxfId="220" priority="227" operator="lessThan">
      <formula>0</formula>
    </cfRule>
  </conditionalFormatting>
  <conditionalFormatting sqref="G1900:H1900">
    <cfRule type="cellIs" dxfId="219" priority="223" operator="lessThan">
      <formula>0</formula>
    </cfRule>
    <cfRule type="cellIs" dxfId="218" priority="224" operator="lessThan">
      <formula>0</formula>
    </cfRule>
  </conditionalFormatting>
  <conditionalFormatting sqref="J1900">
    <cfRule type="expression" dxfId="217" priority="222">
      <formula>$I1900=0</formula>
    </cfRule>
  </conditionalFormatting>
  <conditionalFormatting sqref="N1900:P1900">
    <cfRule type="expression" dxfId="216" priority="216">
      <formula>$I1900=0</formula>
    </cfRule>
  </conditionalFormatting>
  <conditionalFormatting sqref="O1900:P1900">
    <cfRule type="cellIs" dxfId="215" priority="214" operator="lessThan">
      <formula>0</formula>
    </cfRule>
    <cfRule type="cellIs" dxfId="214" priority="215" operator="lessThan">
      <formula>0</formula>
    </cfRule>
  </conditionalFormatting>
  <conditionalFormatting sqref="R1900:T1900">
    <cfRule type="expression" dxfId="213" priority="213">
      <formula>$I1900=0</formula>
    </cfRule>
  </conditionalFormatting>
  <conditionalFormatting sqref="S1900:T1900">
    <cfRule type="cellIs" dxfId="212" priority="211" operator="lessThan">
      <formula>0</formula>
    </cfRule>
    <cfRule type="cellIs" dxfId="211" priority="212" operator="lessThan">
      <formula>0</formula>
    </cfRule>
  </conditionalFormatting>
  <conditionalFormatting sqref="C1902:E1902">
    <cfRule type="expression" dxfId="210" priority="207">
      <formula>$I1902=0</formula>
    </cfRule>
  </conditionalFormatting>
  <conditionalFormatting sqref="D1902:E1902">
    <cfRule type="cellIs" dxfId="209" priority="205" operator="lessThan">
      <formula>0</formula>
    </cfRule>
    <cfRule type="cellIs" dxfId="208" priority="206" operator="lessThan">
      <formula>0</formula>
    </cfRule>
  </conditionalFormatting>
  <conditionalFormatting sqref="G1902:H1902">
    <cfRule type="cellIs" dxfId="207" priority="202" operator="lessThan">
      <formula>0</formula>
    </cfRule>
    <cfRule type="cellIs" dxfId="206" priority="203" operator="lessThan">
      <formula>0</formula>
    </cfRule>
  </conditionalFormatting>
  <conditionalFormatting sqref="J1902">
    <cfRule type="expression" dxfId="205" priority="201">
      <formula>$I1902=0</formula>
    </cfRule>
  </conditionalFormatting>
  <conditionalFormatting sqref="N1902:P1902">
    <cfRule type="expression" dxfId="204" priority="195">
      <formula>$I1902=0</formula>
    </cfRule>
  </conditionalFormatting>
  <conditionalFormatting sqref="O1902:P1902">
    <cfRule type="cellIs" dxfId="203" priority="193" operator="lessThan">
      <formula>0</formula>
    </cfRule>
    <cfRule type="cellIs" dxfId="202" priority="194" operator="lessThan">
      <formula>0</formula>
    </cfRule>
  </conditionalFormatting>
  <conditionalFormatting sqref="R1902:T1902">
    <cfRule type="expression" dxfId="201" priority="192">
      <formula>$I1902=0</formula>
    </cfRule>
  </conditionalFormatting>
  <conditionalFormatting sqref="S1902:T1902">
    <cfRule type="cellIs" dxfId="200" priority="190" operator="lessThan">
      <formula>0</formula>
    </cfRule>
    <cfRule type="cellIs" dxfId="199" priority="191" operator="lessThan">
      <formula>0</formula>
    </cfRule>
  </conditionalFormatting>
  <conditionalFormatting sqref="C1904:E1904">
    <cfRule type="expression" dxfId="198" priority="186">
      <formula>$I1904=0</formula>
    </cfRule>
  </conditionalFormatting>
  <conditionalFormatting sqref="D1904:E1904">
    <cfRule type="cellIs" dxfId="197" priority="184" operator="lessThan">
      <formula>0</formula>
    </cfRule>
    <cfRule type="cellIs" dxfId="196" priority="185" operator="lessThan">
      <formula>0</formula>
    </cfRule>
  </conditionalFormatting>
  <conditionalFormatting sqref="G1904:H1904">
    <cfRule type="cellIs" dxfId="195" priority="181" operator="lessThan">
      <formula>0</formula>
    </cfRule>
    <cfRule type="cellIs" dxfId="194" priority="182" operator="lessThan">
      <formula>0</formula>
    </cfRule>
  </conditionalFormatting>
  <conditionalFormatting sqref="J1904">
    <cfRule type="expression" dxfId="193" priority="180">
      <formula>$I1904=0</formula>
    </cfRule>
  </conditionalFormatting>
  <conditionalFormatting sqref="N1904:P1904">
    <cfRule type="expression" dxfId="192" priority="174">
      <formula>$I1904=0</formula>
    </cfRule>
  </conditionalFormatting>
  <conditionalFormatting sqref="O1904:P1904">
    <cfRule type="cellIs" dxfId="191" priority="172" operator="lessThan">
      <formula>0</formula>
    </cfRule>
    <cfRule type="cellIs" dxfId="190" priority="173" operator="lessThan">
      <formula>0</formula>
    </cfRule>
  </conditionalFormatting>
  <conditionalFormatting sqref="R1904:T1904">
    <cfRule type="expression" dxfId="189" priority="171">
      <formula>$I1904=0</formula>
    </cfRule>
  </conditionalFormatting>
  <conditionalFormatting sqref="S1904:T1904">
    <cfRule type="cellIs" dxfId="188" priority="169" operator="lessThan">
      <formula>0</formula>
    </cfRule>
    <cfRule type="cellIs" dxfId="187" priority="170" operator="lessThan">
      <formula>0</formula>
    </cfRule>
  </conditionalFormatting>
  <conditionalFormatting sqref="C1906:E1906">
    <cfRule type="expression" dxfId="186" priority="165">
      <formula>$I1906=0</formula>
    </cfRule>
  </conditionalFormatting>
  <conditionalFormatting sqref="D1906:E1906">
    <cfRule type="cellIs" dxfId="185" priority="163" operator="lessThan">
      <formula>0</formula>
    </cfRule>
    <cfRule type="cellIs" dxfId="184" priority="164" operator="lessThan">
      <formula>0</formula>
    </cfRule>
  </conditionalFormatting>
  <conditionalFormatting sqref="G1906:H1906">
    <cfRule type="cellIs" dxfId="183" priority="160" operator="lessThan">
      <formula>0</formula>
    </cfRule>
    <cfRule type="cellIs" dxfId="182" priority="161" operator="lessThan">
      <formula>0</formula>
    </cfRule>
  </conditionalFormatting>
  <conditionalFormatting sqref="J1906">
    <cfRule type="expression" dxfId="181" priority="159">
      <formula>$I1906=0</formula>
    </cfRule>
  </conditionalFormatting>
  <conditionalFormatting sqref="N1906:P1906">
    <cfRule type="expression" dxfId="180" priority="153">
      <formula>$I1906=0</formula>
    </cfRule>
  </conditionalFormatting>
  <conditionalFormatting sqref="O1906:P1906">
    <cfRule type="cellIs" dxfId="179" priority="151" operator="lessThan">
      <formula>0</formula>
    </cfRule>
    <cfRule type="cellIs" dxfId="178" priority="152" operator="lessThan">
      <formula>0</formula>
    </cfRule>
  </conditionalFormatting>
  <conditionalFormatting sqref="R1906:T1906">
    <cfRule type="expression" dxfId="177" priority="150">
      <formula>$I1906=0</formula>
    </cfRule>
  </conditionalFormatting>
  <conditionalFormatting sqref="S1906:T1906">
    <cfRule type="cellIs" dxfId="176" priority="148" operator="lessThan">
      <formula>0</formula>
    </cfRule>
    <cfRule type="cellIs" dxfId="175" priority="149" operator="lessThan">
      <formula>0</formula>
    </cfRule>
  </conditionalFormatting>
  <conditionalFormatting sqref="C1908:E1908">
    <cfRule type="expression" dxfId="174" priority="144">
      <formula>$I1908=0</formula>
    </cfRule>
  </conditionalFormatting>
  <conditionalFormatting sqref="D1908:E1908">
    <cfRule type="cellIs" dxfId="173" priority="142" operator="lessThan">
      <formula>0</formula>
    </cfRule>
    <cfRule type="cellIs" dxfId="172" priority="143" operator="lessThan">
      <formula>0</formula>
    </cfRule>
  </conditionalFormatting>
  <conditionalFormatting sqref="G1908:H1908">
    <cfRule type="cellIs" dxfId="171" priority="139" operator="lessThan">
      <formula>0</formula>
    </cfRule>
    <cfRule type="cellIs" dxfId="170" priority="140" operator="lessThan">
      <formula>0</formula>
    </cfRule>
  </conditionalFormatting>
  <conditionalFormatting sqref="J1908">
    <cfRule type="expression" dxfId="169" priority="138">
      <formula>$I1908=0</formula>
    </cfRule>
  </conditionalFormatting>
  <conditionalFormatting sqref="N1908:P1908">
    <cfRule type="expression" dxfId="168" priority="132">
      <formula>$I1908=0</formula>
    </cfRule>
  </conditionalFormatting>
  <conditionalFormatting sqref="O1908:P1908">
    <cfRule type="cellIs" dxfId="167" priority="130" operator="lessThan">
      <formula>0</formula>
    </cfRule>
    <cfRule type="cellIs" dxfId="166" priority="131" operator="lessThan">
      <formula>0</formula>
    </cfRule>
  </conditionalFormatting>
  <conditionalFormatting sqref="R1908:T1908">
    <cfRule type="expression" dxfId="165" priority="129">
      <formula>$I1908=0</formula>
    </cfRule>
  </conditionalFormatting>
  <conditionalFormatting sqref="S1908:T1908">
    <cfRule type="cellIs" dxfId="164" priority="127" operator="lessThan">
      <formula>0</formula>
    </cfRule>
    <cfRule type="cellIs" dxfId="163" priority="128" operator="lessThan">
      <formula>0</formula>
    </cfRule>
  </conditionalFormatting>
  <conditionalFormatting sqref="C1910:E1910">
    <cfRule type="expression" dxfId="162" priority="123">
      <formula>$I1910=0</formula>
    </cfRule>
  </conditionalFormatting>
  <conditionalFormatting sqref="D1910:E1910">
    <cfRule type="cellIs" dxfId="161" priority="121" operator="lessThan">
      <formula>0</formula>
    </cfRule>
    <cfRule type="cellIs" dxfId="160" priority="122" operator="lessThan">
      <formula>0</formula>
    </cfRule>
  </conditionalFormatting>
  <conditionalFormatting sqref="G1910:H1910">
    <cfRule type="cellIs" dxfId="159" priority="118" operator="lessThan">
      <formula>0</formula>
    </cfRule>
    <cfRule type="cellIs" dxfId="158" priority="119" operator="lessThan">
      <formula>0</formula>
    </cfRule>
  </conditionalFormatting>
  <conditionalFormatting sqref="J1910">
    <cfRule type="expression" dxfId="157" priority="117">
      <formula>$I1910=0</formula>
    </cfRule>
  </conditionalFormatting>
  <conditionalFormatting sqref="N1910:P1910">
    <cfRule type="expression" dxfId="156" priority="111">
      <formula>$I1910=0</formula>
    </cfRule>
  </conditionalFormatting>
  <conditionalFormatting sqref="O1910:P1910">
    <cfRule type="cellIs" dxfId="155" priority="109" operator="lessThan">
      <formula>0</formula>
    </cfRule>
    <cfRule type="cellIs" dxfId="154" priority="110" operator="lessThan">
      <formula>0</formula>
    </cfRule>
  </conditionalFormatting>
  <conditionalFormatting sqref="R1910:T1910">
    <cfRule type="expression" dxfId="153" priority="108">
      <formula>$I1910=0</formula>
    </cfRule>
  </conditionalFormatting>
  <conditionalFormatting sqref="S1910:T1910">
    <cfRule type="cellIs" dxfId="152" priority="106" operator="lessThan">
      <formula>0</formula>
    </cfRule>
    <cfRule type="cellIs" dxfId="151" priority="107" operator="lessThan">
      <formula>0</formula>
    </cfRule>
  </conditionalFormatting>
  <conditionalFormatting sqref="C1912:E1912">
    <cfRule type="expression" dxfId="150" priority="102">
      <formula>$I1912=0</formula>
    </cfRule>
  </conditionalFormatting>
  <conditionalFormatting sqref="D1912:E1912">
    <cfRule type="cellIs" dxfId="149" priority="100" operator="lessThan">
      <formula>0</formula>
    </cfRule>
    <cfRule type="cellIs" dxfId="148" priority="101" operator="lessThan">
      <formula>0</formula>
    </cfRule>
  </conditionalFormatting>
  <conditionalFormatting sqref="G1912:H1912">
    <cfRule type="cellIs" dxfId="147" priority="97" operator="lessThan">
      <formula>0</formula>
    </cfRule>
    <cfRule type="cellIs" dxfId="146" priority="98" operator="lessThan">
      <formula>0</formula>
    </cfRule>
  </conditionalFormatting>
  <conditionalFormatting sqref="J1912">
    <cfRule type="expression" dxfId="145" priority="96">
      <formula>$I1912=0</formula>
    </cfRule>
  </conditionalFormatting>
  <conditionalFormatting sqref="N1912:P1912">
    <cfRule type="expression" dxfId="144" priority="90">
      <formula>$I1912=0</formula>
    </cfRule>
  </conditionalFormatting>
  <conditionalFormatting sqref="O1912:P1912">
    <cfRule type="cellIs" dxfId="143" priority="88" operator="lessThan">
      <formula>0</formula>
    </cfRule>
    <cfRule type="cellIs" dxfId="142" priority="89" operator="lessThan">
      <formula>0</formula>
    </cfRule>
  </conditionalFormatting>
  <conditionalFormatting sqref="R1912:T1912">
    <cfRule type="expression" dxfId="141" priority="87">
      <formula>$I1912=0</formula>
    </cfRule>
  </conditionalFormatting>
  <conditionalFormatting sqref="S1912:T1912">
    <cfRule type="cellIs" dxfId="140" priority="85" operator="lessThan">
      <formula>0</formula>
    </cfRule>
    <cfRule type="cellIs" dxfId="139" priority="86" operator="lessThan">
      <formula>0</formula>
    </cfRule>
  </conditionalFormatting>
  <conditionalFormatting sqref="C1914:E1914">
    <cfRule type="expression" dxfId="138" priority="81">
      <formula>$I1914=0</formula>
    </cfRule>
  </conditionalFormatting>
  <conditionalFormatting sqref="D1914:E1914">
    <cfRule type="cellIs" dxfId="137" priority="79" operator="lessThan">
      <formula>0</formula>
    </cfRule>
    <cfRule type="cellIs" dxfId="136" priority="80" operator="lessThan">
      <formula>0</formula>
    </cfRule>
  </conditionalFormatting>
  <conditionalFormatting sqref="G1914:H1914">
    <cfRule type="cellIs" dxfId="135" priority="76" operator="lessThan">
      <formula>0</formula>
    </cfRule>
    <cfRule type="cellIs" dxfId="134" priority="77" operator="lessThan">
      <formula>0</formula>
    </cfRule>
  </conditionalFormatting>
  <conditionalFormatting sqref="J1914">
    <cfRule type="expression" dxfId="133" priority="75">
      <formula>$I1914=0</formula>
    </cfRule>
  </conditionalFormatting>
  <conditionalFormatting sqref="N1914:P1914">
    <cfRule type="expression" dxfId="132" priority="69">
      <formula>$I1914=0</formula>
    </cfRule>
  </conditionalFormatting>
  <conditionalFormatting sqref="O1914:P1914">
    <cfRule type="cellIs" dxfId="131" priority="67" operator="lessThan">
      <formula>0</formula>
    </cfRule>
    <cfRule type="cellIs" dxfId="130" priority="68" operator="lessThan">
      <formula>0</formula>
    </cfRule>
  </conditionalFormatting>
  <conditionalFormatting sqref="R1914:T1914">
    <cfRule type="expression" dxfId="129" priority="66">
      <formula>$I1914=0</formula>
    </cfRule>
  </conditionalFormatting>
  <conditionalFormatting sqref="S1914:T1914">
    <cfRule type="cellIs" dxfId="128" priority="64" operator="lessThan">
      <formula>0</formula>
    </cfRule>
    <cfRule type="cellIs" dxfId="127" priority="65" operator="lessThan">
      <formula>0</formula>
    </cfRule>
  </conditionalFormatting>
  <conditionalFormatting sqref="C1916:E1916">
    <cfRule type="expression" dxfId="126" priority="60">
      <formula>$I1916=0</formula>
    </cfRule>
  </conditionalFormatting>
  <conditionalFormatting sqref="D1916:E1916">
    <cfRule type="cellIs" dxfId="125" priority="58" operator="lessThan">
      <formula>0</formula>
    </cfRule>
    <cfRule type="cellIs" dxfId="124" priority="59" operator="lessThan">
      <formula>0</formula>
    </cfRule>
  </conditionalFormatting>
  <conditionalFormatting sqref="G1916:H1916">
    <cfRule type="cellIs" dxfId="123" priority="55" operator="lessThan">
      <formula>0</formula>
    </cfRule>
    <cfRule type="cellIs" dxfId="122" priority="56" operator="lessThan">
      <formula>0</formula>
    </cfRule>
  </conditionalFormatting>
  <conditionalFormatting sqref="J1916">
    <cfRule type="expression" dxfId="121" priority="54">
      <formula>$I1916=0</formula>
    </cfRule>
  </conditionalFormatting>
  <conditionalFormatting sqref="N1916:P1916">
    <cfRule type="expression" dxfId="120" priority="48">
      <formula>$I1916=0</formula>
    </cfRule>
  </conditionalFormatting>
  <conditionalFormatting sqref="O1916:P1916">
    <cfRule type="cellIs" dxfId="119" priority="46" operator="lessThan">
      <formula>0</formula>
    </cfRule>
    <cfRule type="cellIs" dxfId="118" priority="47" operator="lessThan">
      <formula>0</formula>
    </cfRule>
  </conditionalFormatting>
  <conditionalFormatting sqref="R1916:T1916">
    <cfRule type="expression" dxfId="117" priority="45">
      <formula>$I1916=0</formula>
    </cfRule>
  </conditionalFormatting>
  <conditionalFormatting sqref="S1916:T1916">
    <cfRule type="cellIs" dxfId="116" priority="43" operator="lessThan">
      <formula>0</formula>
    </cfRule>
    <cfRule type="cellIs" dxfId="115" priority="44" operator="lessThan">
      <formula>0</formula>
    </cfRule>
  </conditionalFormatting>
  <conditionalFormatting sqref="C1918:E1918">
    <cfRule type="expression" dxfId="114" priority="39">
      <formula>$I1918=0</formula>
    </cfRule>
  </conditionalFormatting>
  <conditionalFormatting sqref="D1918:E1918">
    <cfRule type="cellIs" dxfId="113" priority="37" operator="lessThan">
      <formula>0</formula>
    </cfRule>
    <cfRule type="cellIs" dxfId="112" priority="38" operator="lessThan">
      <formula>0</formula>
    </cfRule>
  </conditionalFormatting>
  <conditionalFormatting sqref="G1918:H1918">
    <cfRule type="cellIs" dxfId="111" priority="34" operator="lessThan">
      <formula>0</formula>
    </cfRule>
    <cfRule type="cellIs" dxfId="110" priority="35" operator="lessThan">
      <formula>0</formula>
    </cfRule>
  </conditionalFormatting>
  <conditionalFormatting sqref="J1918">
    <cfRule type="expression" dxfId="109" priority="33">
      <formula>$I1918=0</formula>
    </cfRule>
  </conditionalFormatting>
  <conditionalFormatting sqref="N1918:P1918">
    <cfRule type="expression" dxfId="108" priority="27">
      <formula>$I1918=0</formula>
    </cfRule>
  </conditionalFormatting>
  <conditionalFormatting sqref="O1918:P1918">
    <cfRule type="cellIs" dxfId="107" priority="25" operator="lessThan">
      <formula>0</formula>
    </cfRule>
    <cfRule type="cellIs" dxfId="106" priority="26" operator="lessThan">
      <formula>0</formula>
    </cfRule>
  </conditionalFormatting>
  <conditionalFormatting sqref="R1918:T1918">
    <cfRule type="expression" dxfId="105" priority="24">
      <formula>$I1918=0</formula>
    </cfRule>
  </conditionalFormatting>
  <conditionalFormatting sqref="S1918:T1918">
    <cfRule type="cellIs" dxfId="104" priority="22" operator="lessThan">
      <formula>0</formula>
    </cfRule>
    <cfRule type="cellIs" dxfId="103" priority="23" operator="lessThan">
      <formula>0</formula>
    </cfRule>
  </conditionalFormatting>
  <conditionalFormatting sqref="C1920:E1920">
    <cfRule type="expression" dxfId="102" priority="18">
      <formula>$I1920=0</formula>
    </cfRule>
  </conditionalFormatting>
  <conditionalFormatting sqref="D1920:E1920">
    <cfRule type="cellIs" dxfId="101" priority="16" operator="lessThan">
      <formula>0</formula>
    </cfRule>
    <cfRule type="cellIs" dxfId="100" priority="17" operator="lessThan">
      <formula>0</formula>
    </cfRule>
  </conditionalFormatting>
  <conditionalFormatting sqref="G1920:H1920">
    <cfRule type="cellIs" dxfId="99" priority="13" operator="lessThan">
      <formula>0</formula>
    </cfRule>
    <cfRule type="cellIs" dxfId="98" priority="14" operator="lessThan">
      <formula>0</formula>
    </cfRule>
  </conditionalFormatting>
  <conditionalFormatting sqref="J1920">
    <cfRule type="expression" dxfId="97" priority="12">
      <formula>$I1920=0</formula>
    </cfRule>
  </conditionalFormatting>
  <conditionalFormatting sqref="N1920:P1920">
    <cfRule type="expression" dxfId="96" priority="6">
      <formula>$I1920=0</formula>
    </cfRule>
  </conditionalFormatting>
  <conditionalFormatting sqref="O1920:P1920">
    <cfRule type="cellIs" dxfId="95" priority="4" operator="lessThan">
      <formula>0</formula>
    </cfRule>
    <cfRule type="cellIs" dxfId="94" priority="5" operator="lessThan">
      <formula>0</formula>
    </cfRule>
  </conditionalFormatting>
  <conditionalFormatting sqref="R1920:T1920">
    <cfRule type="expression" dxfId="93" priority="3">
      <formula>$I1920=0</formula>
    </cfRule>
  </conditionalFormatting>
  <conditionalFormatting sqref="S1920:T1920">
    <cfRule type="cellIs" dxfId="92" priority="1" operator="lessThan">
      <formula>0</formula>
    </cfRule>
    <cfRule type="cellIs" dxfId="91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98"/>
  <sheetViews>
    <sheetView topLeftCell="A1948" workbookViewId="0">
      <selection activeCell="K1997" sqref="K1997"/>
    </sheetView>
  </sheetViews>
  <sheetFormatPr baseColWidth="10" defaultRowHeight="16" x14ac:dyDescent="0.2"/>
  <cols>
    <col min="1" max="1" width="12.1640625" bestFit="1" customWidth="1"/>
    <col min="2" max="2" width="20.83203125" customWidth="1"/>
    <col min="3" max="3" width="21.6640625" customWidth="1"/>
    <col min="4" max="4" width="21.33203125" customWidth="1"/>
    <col min="5" max="5" width="30.6640625" customWidth="1"/>
    <col min="6" max="6" width="14.83203125" customWidth="1"/>
    <col min="7" max="7" width="12" customWidth="1"/>
    <col min="8" max="8" width="15.6640625" customWidth="1"/>
    <col min="9" max="9" width="10.83203125" style="40" customWidth="1"/>
    <col min="10" max="10" width="17.1640625" customWidth="1"/>
    <col min="11" max="11" width="22.33203125" customWidth="1"/>
    <col min="12" max="12" width="12.5" customWidth="1"/>
    <col min="13" max="13" width="17.5" customWidth="1"/>
    <col min="14" max="14" width="22" bestFit="1" customWidth="1"/>
  </cols>
  <sheetData>
    <row r="1" spans="1:14" ht="34" x14ac:dyDescent="0.2">
      <c r="A1" s="29" t="s">
        <v>3745</v>
      </c>
      <c r="B1" s="30" t="s">
        <v>3746</v>
      </c>
      <c r="C1" s="30" t="s">
        <v>3747</v>
      </c>
      <c r="D1" s="30" t="s">
        <v>3748</v>
      </c>
      <c r="E1" s="30" t="s">
        <v>3749</v>
      </c>
      <c r="F1" s="30" t="s">
        <v>3750</v>
      </c>
      <c r="G1" s="30" t="s">
        <v>3751</v>
      </c>
      <c r="H1" s="31" t="s">
        <v>3752</v>
      </c>
      <c r="I1" s="38" t="s">
        <v>3753</v>
      </c>
      <c r="J1" s="31" t="s">
        <v>7315</v>
      </c>
      <c r="K1" s="31" t="s">
        <v>7316</v>
      </c>
      <c r="L1" s="31" t="s">
        <v>3754</v>
      </c>
      <c r="M1" s="32" t="s">
        <v>3755</v>
      </c>
      <c r="N1" s="31" t="s">
        <v>3756</v>
      </c>
    </row>
    <row r="2" spans="1:14" x14ac:dyDescent="0.2">
      <c r="A2" s="36">
        <v>45486.83421296296</v>
      </c>
      <c r="B2" s="33"/>
      <c r="C2" s="33"/>
      <c r="D2" s="33" t="s">
        <v>3757</v>
      </c>
      <c r="E2" s="33" t="s">
        <v>3758</v>
      </c>
      <c r="F2" s="33" t="s">
        <v>3759</v>
      </c>
      <c r="G2" s="33">
        <v>1</v>
      </c>
      <c r="H2" s="34">
        <v>20</v>
      </c>
      <c r="I2" s="39">
        <f>VENTAS[[#This Row],[Cantidad]]*VENTAS[[#This Row],[Precio Venta]]</f>
        <v>20</v>
      </c>
      <c r="J2" s="34">
        <f>IF(VENTAS[[#This Row],[Nombre del Gestor]]&gt;1,VENTAS[[#This Row],[Precio Venta]]*10%,0)</f>
        <v>2</v>
      </c>
      <c r="K2" s="34">
        <f>IFERROR(VLOOKUP(VENTAS[[#This Row],[Código del producto Vendido]],STOCK[],13,FALSE),VENTAS[[#This Row],[Precio Venta]]*0.6)-VENTAS[[#This Row],[Comisión Unitaria 10%]]</f>
        <v>10</v>
      </c>
      <c r="L2" s="34">
        <f>VENTAS[[#This Row],[Cantidad]]*(VENTAS[[#This Row],[Precio Venta]]-VENTAS[[#This Row],[Costo Unitario SIN Comision]]-VENTAS[[#This Row],[Comisión Unitaria 10%]]-0.01*VENTAS[[#This Row],[Precio Venta]])</f>
        <v>7.8</v>
      </c>
      <c r="M2" s="35"/>
      <c r="N2" s="37" t="s">
        <v>3760</v>
      </c>
    </row>
    <row r="3" spans="1:14" x14ac:dyDescent="0.2">
      <c r="A3" s="36">
        <v>45486.83421296296</v>
      </c>
      <c r="B3" s="33"/>
      <c r="C3" s="33"/>
      <c r="D3" s="33" t="s">
        <v>3757</v>
      </c>
      <c r="E3" s="33" t="s">
        <v>3761</v>
      </c>
      <c r="F3" s="33" t="s">
        <v>3762</v>
      </c>
      <c r="G3" s="33">
        <v>1</v>
      </c>
      <c r="H3" s="34">
        <v>20</v>
      </c>
      <c r="I3" s="39">
        <f>VENTAS[[#This Row],[Cantidad]]*VENTAS[[#This Row],[Precio Venta]]</f>
        <v>20</v>
      </c>
      <c r="J3" s="34">
        <f>IF(VENTAS[[#This Row],[Nombre del Gestor]]&gt;1,VENTAS[[#This Row],[Precio Venta]]*10%,0)</f>
        <v>2</v>
      </c>
      <c r="K3" s="34">
        <f>IFERROR(VLOOKUP(VENTAS[[#This Row],[Código del producto Vendido]],STOCK[],13,FALSE),VENTAS[[#This Row],[Precio Venta]]*0.6)-VENTAS[[#This Row],[Comisión Unitaria 10%]]</f>
        <v>10</v>
      </c>
      <c r="L3" s="34">
        <f>VENTAS[[#This Row],[Cantidad]]*(VENTAS[[#This Row],[Precio Venta]]-VENTAS[[#This Row],[Costo Unitario SIN Comision]]-VENTAS[[#This Row],[Comisión Unitaria 10%]]-0.01*VENTAS[[#This Row],[Precio Venta]])</f>
        <v>7.8</v>
      </c>
      <c r="M3" s="35"/>
      <c r="N3" s="37" t="s">
        <v>3763</v>
      </c>
    </row>
    <row r="4" spans="1:14" x14ac:dyDescent="0.2">
      <c r="A4" s="36">
        <v>45506.785300925927</v>
      </c>
      <c r="B4" s="33"/>
      <c r="C4" s="33"/>
      <c r="D4" s="33" t="s">
        <v>3764</v>
      </c>
      <c r="E4" s="33" t="s">
        <v>3765</v>
      </c>
      <c r="F4" s="33" t="s">
        <v>3766</v>
      </c>
      <c r="G4" s="33">
        <v>1</v>
      </c>
      <c r="H4" s="34">
        <v>30</v>
      </c>
      <c r="I4" s="39">
        <f>VENTAS[[#This Row],[Cantidad]]*VENTAS[[#This Row],[Precio Venta]]</f>
        <v>30</v>
      </c>
      <c r="J4" s="34">
        <f>IF(VENTAS[[#This Row],[Nombre del Gestor]]&gt;1,VENTAS[[#This Row],[Precio Venta]]*10%,0)</f>
        <v>3</v>
      </c>
      <c r="K4" s="34">
        <f>IFERROR(VLOOKUP(VENTAS[[#This Row],[Código del producto Vendido]],STOCK[],13,FALSE),VENTAS[[#This Row],[Precio Venta]]*0.6)-VENTAS[[#This Row],[Comisión Unitaria 10%]]</f>
        <v>15</v>
      </c>
      <c r="L4" s="34">
        <f>VENTAS[[#This Row],[Cantidad]]*(VENTAS[[#This Row],[Precio Venta]]-VENTAS[[#This Row],[Costo Unitario SIN Comision]]-VENTAS[[#This Row],[Comisión Unitaria 10%]]-0.01*VENTAS[[#This Row],[Precio Venta]])</f>
        <v>11.7</v>
      </c>
      <c r="M4" s="35"/>
      <c r="N4" s="37" t="s">
        <v>3767</v>
      </c>
    </row>
    <row r="5" spans="1:14" x14ac:dyDescent="0.2">
      <c r="A5" s="36">
        <v>45507.352199074077</v>
      </c>
      <c r="B5" s="33"/>
      <c r="C5" s="33"/>
      <c r="D5" s="33" t="s">
        <v>3768</v>
      </c>
      <c r="E5" s="33" t="s">
        <v>3769</v>
      </c>
      <c r="F5" s="33" t="s">
        <v>3770</v>
      </c>
      <c r="G5" s="33">
        <v>1</v>
      </c>
      <c r="H5" s="34">
        <v>5</v>
      </c>
      <c r="I5" s="39">
        <f>VENTAS[[#This Row],[Cantidad]]*VENTAS[[#This Row],[Precio Venta]]</f>
        <v>5</v>
      </c>
      <c r="J5" s="34">
        <f>IF(VENTAS[[#This Row],[Nombre del Gestor]]&gt;1,VENTAS[[#This Row],[Precio Venta]]*10%,0)</f>
        <v>0.5</v>
      </c>
      <c r="K5" s="34">
        <f>IFERROR(VLOOKUP(VENTAS[[#This Row],[Código del producto Vendido]],STOCK[],13,FALSE),VENTAS[[#This Row],[Precio Venta]]*0.6)-VENTAS[[#This Row],[Comisión Unitaria 10%]]</f>
        <v>2.5</v>
      </c>
      <c r="L5" s="34">
        <f>VENTAS[[#This Row],[Cantidad]]*(VENTAS[[#This Row],[Precio Venta]]-VENTAS[[#This Row],[Costo Unitario SIN Comision]]-VENTAS[[#This Row],[Comisión Unitaria 10%]]-0.01*VENTAS[[#This Row],[Precio Venta]])</f>
        <v>1.95</v>
      </c>
      <c r="M5" s="35"/>
      <c r="N5" s="37" t="s">
        <v>3771</v>
      </c>
    </row>
    <row r="6" spans="1:14" x14ac:dyDescent="0.2">
      <c r="A6" s="36">
        <v>45507.375949074078</v>
      </c>
      <c r="B6" s="33"/>
      <c r="C6" s="33"/>
      <c r="D6" s="33" t="s">
        <v>3772</v>
      </c>
      <c r="E6" s="33" t="s">
        <v>3773</v>
      </c>
      <c r="F6" s="33" t="s">
        <v>3774</v>
      </c>
      <c r="G6" s="33">
        <v>1</v>
      </c>
      <c r="H6" s="34">
        <v>10</v>
      </c>
      <c r="I6" s="39">
        <f>VENTAS[[#This Row],[Cantidad]]*VENTAS[[#This Row],[Precio Venta]]</f>
        <v>10</v>
      </c>
      <c r="J6" s="34">
        <f>IF(VENTAS[[#This Row],[Nombre del Gestor]]&gt;1,VENTAS[[#This Row],[Precio Venta]]*10%,0)</f>
        <v>1</v>
      </c>
      <c r="K6" s="34">
        <f>IFERROR(VLOOKUP(VENTAS[[#This Row],[Código del producto Vendido]],STOCK[],13,FALSE),VENTAS[[#This Row],[Precio Venta]]*0.6)-VENTAS[[#This Row],[Comisión Unitaria 10%]]</f>
        <v>5</v>
      </c>
      <c r="L6" s="34">
        <f>VENTAS[[#This Row],[Cantidad]]*(VENTAS[[#This Row],[Precio Venta]]-VENTAS[[#This Row],[Costo Unitario SIN Comision]]-VENTAS[[#This Row],[Comisión Unitaria 10%]]-0.01*VENTAS[[#This Row],[Precio Venta]])</f>
        <v>3.9</v>
      </c>
      <c r="M6" s="35"/>
      <c r="N6" s="37" t="s">
        <v>3775</v>
      </c>
    </row>
    <row r="7" spans="1:14" x14ac:dyDescent="0.2">
      <c r="A7" s="36">
        <v>45509.514386574083</v>
      </c>
      <c r="B7" s="33"/>
      <c r="C7" s="33"/>
      <c r="D7" s="33" t="s">
        <v>3757</v>
      </c>
      <c r="E7" s="33" t="s">
        <v>3776</v>
      </c>
      <c r="F7" s="33" t="s">
        <v>3777</v>
      </c>
      <c r="G7" s="33">
        <v>1</v>
      </c>
      <c r="H7" s="34">
        <v>20</v>
      </c>
      <c r="I7" s="39">
        <f>VENTAS[[#This Row],[Cantidad]]*VENTAS[[#This Row],[Precio Venta]]</f>
        <v>20</v>
      </c>
      <c r="J7" s="34">
        <f>IF(VENTAS[[#This Row],[Nombre del Gestor]]&gt;1,VENTAS[[#This Row],[Precio Venta]]*10%,0)</f>
        <v>2</v>
      </c>
      <c r="K7" s="34">
        <f>IFERROR(VLOOKUP(VENTAS[[#This Row],[Código del producto Vendido]],STOCK[],13,FALSE),VENTAS[[#This Row],[Precio Venta]]*0.6)-VENTAS[[#This Row],[Comisión Unitaria 10%]]</f>
        <v>10</v>
      </c>
      <c r="L7" s="34">
        <f>VENTAS[[#This Row],[Cantidad]]*(VENTAS[[#This Row],[Precio Venta]]-VENTAS[[#This Row],[Costo Unitario SIN Comision]]-VENTAS[[#This Row],[Comisión Unitaria 10%]]-0.01*VENTAS[[#This Row],[Precio Venta]])</f>
        <v>7.8</v>
      </c>
      <c r="M7" s="35"/>
      <c r="N7" s="37" t="s">
        <v>3778</v>
      </c>
    </row>
    <row r="8" spans="1:14" x14ac:dyDescent="0.2">
      <c r="A8" s="36">
        <v>45509.514699074083</v>
      </c>
      <c r="B8" s="33"/>
      <c r="C8" s="33"/>
      <c r="D8" s="33" t="s">
        <v>3779</v>
      </c>
      <c r="E8" s="33" t="s">
        <v>3105</v>
      </c>
      <c r="F8" s="33" t="s">
        <v>3780</v>
      </c>
      <c r="G8" s="33">
        <v>1</v>
      </c>
      <c r="H8" s="34">
        <v>12</v>
      </c>
      <c r="I8" s="39">
        <f>VENTAS[[#This Row],[Cantidad]]*VENTAS[[#This Row],[Precio Venta]]</f>
        <v>12</v>
      </c>
      <c r="J8" s="34">
        <f>IF(VENTAS[[#This Row],[Nombre del Gestor]]&gt;1,VENTAS[[#This Row],[Precio Venta]]*10%,0)</f>
        <v>1.2000000000000002</v>
      </c>
      <c r="K8" s="34">
        <f>IFERROR(VLOOKUP(VENTAS[[#This Row],[Código del producto Vendido]],STOCK[],13,FALSE),VENTAS[[#This Row],[Precio Venta]]*0.6)-VENTAS[[#This Row],[Comisión Unitaria 10%]]</f>
        <v>-1.2000000000000002</v>
      </c>
      <c r="L8" s="34">
        <f>VENTAS[[#This Row],[Cantidad]]*(VENTAS[[#This Row],[Precio Venta]]-VENTAS[[#This Row],[Costo Unitario SIN Comision]]-VENTAS[[#This Row],[Comisión Unitaria 10%]]-0.01*VENTAS[[#This Row],[Precio Venta]])</f>
        <v>11.88</v>
      </c>
      <c r="M8" s="35"/>
      <c r="N8" s="37" t="s">
        <v>3781</v>
      </c>
    </row>
    <row r="9" spans="1:14" x14ac:dyDescent="0.2">
      <c r="A9" s="36">
        <v>45509.720752314817</v>
      </c>
      <c r="B9" s="33"/>
      <c r="C9" s="33"/>
      <c r="D9" s="33"/>
      <c r="E9" s="33" t="s">
        <v>3782</v>
      </c>
      <c r="F9" s="33" t="s">
        <v>3777</v>
      </c>
      <c r="G9" s="33">
        <v>1</v>
      </c>
      <c r="H9" s="34">
        <v>20</v>
      </c>
      <c r="I9" s="39">
        <f>VENTAS[[#This Row],[Cantidad]]*VENTAS[[#This Row],[Precio Venta]]</f>
        <v>20</v>
      </c>
      <c r="J9" s="34">
        <f>IF(VENTAS[[#This Row],[Nombre del Gestor]]&gt;1,VENTAS[[#This Row],[Precio Venta]]*10%,0)</f>
        <v>0</v>
      </c>
      <c r="K9" s="34">
        <f>IFERROR(VLOOKUP(VENTAS[[#This Row],[Código del producto Vendido]],STOCK[],13,FALSE),VENTAS[[#This Row],[Precio Venta]]*0.6)-VENTAS[[#This Row],[Comisión Unitaria 10%]]</f>
        <v>12</v>
      </c>
      <c r="L9" s="34">
        <f>VENTAS[[#This Row],[Cantidad]]*(VENTAS[[#This Row],[Precio Venta]]-VENTAS[[#This Row],[Costo Unitario SIN Comision]]-VENTAS[[#This Row],[Comisión Unitaria 10%]]-0.01*VENTAS[[#This Row],[Precio Venta]])</f>
        <v>7.8</v>
      </c>
      <c r="M9" s="35"/>
      <c r="N9" s="37" t="s">
        <v>3783</v>
      </c>
    </row>
    <row r="10" spans="1:14" x14ac:dyDescent="0.2">
      <c r="A10" s="36">
        <v>45509.721446759257</v>
      </c>
      <c r="B10" s="33"/>
      <c r="C10" s="33"/>
      <c r="D10" s="33"/>
      <c r="E10" s="33" t="s">
        <v>3784</v>
      </c>
      <c r="F10" s="33" t="s">
        <v>3785</v>
      </c>
      <c r="G10" s="33">
        <v>1</v>
      </c>
      <c r="H10" s="34">
        <v>25</v>
      </c>
      <c r="I10" s="39">
        <f>VENTAS[[#This Row],[Cantidad]]*VENTAS[[#This Row],[Precio Venta]]</f>
        <v>25</v>
      </c>
      <c r="J10" s="34">
        <f>IF(VENTAS[[#This Row],[Nombre del Gestor]]&gt;1,VENTAS[[#This Row],[Precio Venta]]*10%,0)</f>
        <v>0</v>
      </c>
      <c r="K10" s="34">
        <f>IFERROR(VLOOKUP(VENTAS[[#This Row],[Código del producto Vendido]],STOCK[],13,FALSE),VENTAS[[#This Row],[Precio Venta]]*0.6)-VENTAS[[#This Row],[Comisión Unitaria 10%]]</f>
        <v>15</v>
      </c>
      <c r="L10" s="34">
        <f>VENTAS[[#This Row],[Cantidad]]*(VENTAS[[#This Row],[Precio Venta]]-VENTAS[[#This Row],[Costo Unitario SIN Comision]]-VENTAS[[#This Row],[Comisión Unitaria 10%]]-0.01*VENTAS[[#This Row],[Precio Venta]])</f>
        <v>9.75</v>
      </c>
      <c r="M10" s="35"/>
      <c r="N10" s="37" t="s">
        <v>3786</v>
      </c>
    </row>
    <row r="11" spans="1:14" x14ac:dyDescent="0.2">
      <c r="A11" s="36">
        <v>45509.72210648148</v>
      </c>
      <c r="B11" s="33"/>
      <c r="C11" s="33"/>
      <c r="D11" s="33"/>
      <c r="E11" s="33" t="s">
        <v>3787</v>
      </c>
      <c r="F11" s="33" t="s">
        <v>3785</v>
      </c>
      <c r="G11" s="33">
        <v>1</v>
      </c>
      <c r="H11" s="34">
        <v>25</v>
      </c>
      <c r="I11" s="39">
        <f>VENTAS[[#This Row],[Cantidad]]*VENTAS[[#This Row],[Precio Venta]]</f>
        <v>25</v>
      </c>
      <c r="J11" s="34">
        <f>IF(VENTAS[[#This Row],[Nombre del Gestor]]&gt;1,VENTAS[[#This Row],[Precio Venta]]*10%,0)</f>
        <v>0</v>
      </c>
      <c r="K11" s="34">
        <f>IFERROR(VLOOKUP(VENTAS[[#This Row],[Código del producto Vendido]],STOCK[],13,FALSE),VENTAS[[#This Row],[Precio Venta]]*0.6)-VENTAS[[#This Row],[Comisión Unitaria 10%]]</f>
        <v>15</v>
      </c>
      <c r="L11" s="34">
        <f>VENTAS[[#This Row],[Cantidad]]*(VENTAS[[#This Row],[Precio Venta]]-VENTAS[[#This Row],[Costo Unitario SIN Comision]]-VENTAS[[#This Row],[Comisión Unitaria 10%]]-0.01*VENTAS[[#This Row],[Precio Venta]])</f>
        <v>9.75</v>
      </c>
      <c r="M11" s="35"/>
      <c r="N11" s="37" t="s">
        <v>3788</v>
      </c>
    </row>
    <row r="12" spans="1:14" x14ac:dyDescent="0.2">
      <c r="A12" s="36">
        <v>45511.490231481483</v>
      </c>
      <c r="B12" s="33"/>
      <c r="C12" s="33"/>
      <c r="D12" s="33"/>
      <c r="E12" s="33" t="s">
        <v>101</v>
      </c>
      <c r="F12" s="33" t="s">
        <v>103</v>
      </c>
      <c r="G12" s="33">
        <v>1</v>
      </c>
      <c r="H12" s="34">
        <v>15</v>
      </c>
      <c r="I12" s="39">
        <f>VENTAS[[#This Row],[Cantidad]]*VENTAS[[#This Row],[Precio Venta]]</f>
        <v>15</v>
      </c>
      <c r="J12" s="34">
        <f>IF(VENTAS[[#This Row],[Nombre del Gestor]]&gt;1,VENTAS[[#This Row],[Precio Venta]]*10%,0)</f>
        <v>0</v>
      </c>
      <c r="K12" s="34">
        <f>IFERROR(VLOOKUP(VENTAS[[#This Row],[Código del producto Vendido]],STOCK[],13,FALSE),VENTAS[[#This Row],[Precio Venta]]*0.6)-VENTAS[[#This Row],[Comisión Unitaria 10%]]</f>
        <v>7.0777777777777802</v>
      </c>
      <c r="L12" s="34">
        <f>VENTAS[[#This Row],[Cantidad]]*(VENTAS[[#This Row],[Precio Venta]]-VENTAS[[#This Row],[Costo Unitario SIN Comision]]-VENTAS[[#This Row],[Comisión Unitaria 10%]]-0.01*VENTAS[[#This Row],[Precio Venta]])</f>
        <v>7.7722222222222195</v>
      </c>
      <c r="M12" s="35"/>
      <c r="N12" s="37" t="s">
        <v>3789</v>
      </c>
    </row>
    <row r="13" spans="1:14" x14ac:dyDescent="0.2">
      <c r="A13" s="36">
        <v>45531.712534722217</v>
      </c>
      <c r="B13" s="33"/>
      <c r="C13" s="33"/>
      <c r="D13" s="33" t="s">
        <v>3757</v>
      </c>
      <c r="E13" s="33" t="s">
        <v>3790</v>
      </c>
      <c r="F13" s="33" t="s">
        <v>3791</v>
      </c>
      <c r="G13" s="33">
        <v>1</v>
      </c>
      <c r="H13" s="34">
        <v>35</v>
      </c>
      <c r="I13" s="39">
        <f>VENTAS[[#This Row],[Cantidad]]*VENTAS[[#This Row],[Precio Venta]]</f>
        <v>35</v>
      </c>
      <c r="J13" s="34">
        <f>IF(VENTAS[[#This Row],[Nombre del Gestor]]&gt;1,VENTAS[[#This Row],[Precio Venta]]*10%,0)</f>
        <v>3.5</v>
      </c>
      <c r="K13" s="34">
        <f>IFERROR(VLOOKUP(VENTAS[[#This Row],[Código del producto Vendido]],STOCK[],13,FALSE),VENTAS[[#This Row],[Precio Venta]]*0.6)-VENTAS[[#This Row],[Comisión Unitaria 10%]]</f>
        <v>17.5</v>
      </c>
      <c r="L13" s="34">
        <f>VENTAS[[#This Row],[Cantidad]]*(VENTAS[[#This Row],[Precio Venta]]-VENTAS[[#This Row],[Costo Unitario SIN Comision]]-VENTAS[[#This Row],[Comisión Unitaria 10%]]-0.01*VENTAS[[#This Row],[Precio Venta]])</f>
        <v>13.65</v>
      </c>
      <c r="M13" s="35"/>
      <c r="N13" s="37" t="s">
        <v>3792</v>
      </c>
    </row>
    <row r="14" spans="1:14" x14ac:dyDescent="0.2">
      <c r="A14" s="36">
        <v>45534.522002314807</v>
      </c>
      <c r="B14" s="33"/>
      <c r="C14" s="33"/>
      <c r="D14" s="33" t="s">
        <v>3793</v>
      </c>
      <c r="E14" s="33" t="s">
        <v>3794</v>
      </c>
      <c r="F14" s="33" t="s">
        <v>3795</v>
      </c>
      <c r="G14" s="33">
        <v>1</v>
      </c>
      <c r="H14" s="34">
        <v>25</v>
      </c>
      <c r="I14" s="39">
        <f>VENTAS[[#This Row],[Cantidad]]*VENTAS[[#This Row],[Precio Venta]]</f>
        <v>25</v>
      </c>
      <c r="J14" s="34">
        <f>IF(VENTAS[[#This Row],[Nombre del Gestor]]&gt;1,VENTAS[[#This Row],[Precio Venta]]*10%,0)</f>
        <v>2.5</v>
      </c>
      <c r="K14" s="34">
        <f>IFERROR(VLOOKUP(VENTAS[[#This Row],[Código del producto Vendido]],STOCK[],13,FALSE),VENTAS[[#This Row],[Precio Venta]]*0.6)-VENTAS[[#This Row],[Comisión Unitaria 10%]]</f>
        <v>12.5</v>
      </c>
      <c r="L14" s="34">
        <f>VENTAS[[#This Row],[Cantidad]]*(VENTAS[[#This Row],[Precio Venta]]-VENTAS[[#This Row],[Costo Unitario SIN Comision]]-VENTAS[[#This Row],[Comisión Unitaria 10%]]-0.01*VENTAS[[#This Row],[Precio Venta]])</f>
        <v>9.75</v>
      </c>
      <c r="M14" s="35"/>
      <c r="N14" s="37" t="s">
        <v>3796</v>
      </c>
    </row>
    <row r="15" spans="1:14" x14ac:dyDescent="0.2">
      <c r="A15" s="36">
        <v>45534.527997685182</v>
      </c>
      <c r="B15" s="33"/>
      <c r="C15" s="33"/>
      <c r="D15" s="33"/>
      <c r="E15" s="33" t="s">
        <v>3797</v>
      </c>
      <c r="F15" s="33" t="s">
        <v>3795</v>
      </c>
      <c r="G15" s="33">
        <v>1</v>
      </c>
      <c r="H15" s="34">
        <v>25</v>
      </c>
      <c r="I15" s="39">
        <f>VENTAS[[#This Row],[Cantidad]]*VENTAS[[#This Row],[Precio Venta]]</f>
        <v>25</v>
      </c>
      <c r="J15" s="34">
        <f>IF(VENTAS[[#This Row],[Nombre del Gestor]]&gt;1,VENTAS[[#This Row],[Precio Venta]]*10%,0)</f>
        <v>0</v>
      </c>
      <c r="K15" s="34">
        <f>IFERROR(VLOOKUP(VENTAS[[#This Row],[Código del producto Vendido]],STOCK[],13,FALSE),VENTAS[[#This Row],[Precio Venta]]*0.6)-VENTAS[[#This Row],[Comisión Unitaria 10%]]</f>
        <v>15</v>
      </c>
      <c r="L15" s="34">
        <f>VENTAS[[#This Row],[Cantidad]]*(VENTAS[[#This Row],[Precio Venta]]-VENTAS[[#This Row],[Costo Unitario SIN Comision]]-VENTAS[[#This Row],[Comisión Unitaria 10%]]-0.01*VENTAS[[#This Row],[Precio Venta]])</f>
        <v>9.75</v>
      </c>
      <c r="M15" s="35"/>
      <c r="N15" s="37" t="s">
        <v>3798</v>
      </c>
    </row>
    <row r="16" spans="1:14" x14ac:dyDescent="0.2">
      <c r="A16" s="36">
        <v>45534.86378472222</v>
      </c>
      <c r="B16" s="33"/>
      <c r="C16" s="33"/>
      <c r="D16" s="33"/>
      <c r="E16" s="33" t="s">
        <v>3797</v>
      </c>
      <c r="F16" s="33" t="s">
        <v>3795</v>
      </c>
      <c r="G16" s="33">
        <v>1</v>
      </c>
      <c r="H16" s="34">
        <v>25</v>
      </c>
      <c r="I16" s="39">
        <f>VENTAS[[#This Row],[Cantidad]]*VENTAS[[#This Row],[Precio Venta]]</f>
        <v>25</v>
      </c>
      <c r="J16" s="34">
        <f>IF(VENTAS[[#This Row],[Nombre del Gestor]]&gt;1,VENTAS[[#This Row],[Precio Venta]]*10%,0)</f>
        <v>0</v>
      </c>
      <c r="K16" s="34">
        <f>IFERROR(VLOOKUP(VENTAS[[#This Row],[Código del producto Vendido]],STOCK[],13,FALSE),VENTAS[[#This Row],[Precio Venta]]*0.6)-VENTAS[[#This Row],[Comisión Unitaria 10%]]</f>
        <v>15</v>
      </c>
      <c r="L16" s="34">
        <f>VENTAS[[#This Row],[Cantidad]]*(VENTAS[[#This Row],[Precio Venta]]-VENTAS[[#This Row],[Costo Unitario SIN Comision]]-VENTAS[[#This Row],[Comisión Unitaria 10%]]-0.01*VENTAS[[#This Row],[Precio Venta]])</f>
        <v>9.75</v>
      </c>
      <c r="M16" s="35"/>
      <c r="N16" s="37" t="s">
        <v>3799</v>
      </c>
    </row>
    <row r="17" spans="1:14" x14ac:dyDescent="0.2">
      <c r="A17" s="36">
        <v>45534.86378472222</v>
      </c>
      <c r="B17" s="33"/>
      <c r="C17" s="33"/>
      <c r="D17" s="33"/>
      <c r="E17" s="33" t="s">
        <v>3794</v>
      </c>
      <c r="F17" s="33" t="s">
        <v>3795</v>
      </c>
      <c r="G17" s="33">
        <v>1</v>
      </c>
      <c r="H17" s="34">
        <v>25</v>
      </c>
      <c r="I17" s="39">
        <f>VENTAS[[#This Row],[Cantidad]]*VENTAS[[#This Row],[Precio Venta]]</f>
        <v>25</v>
      </c>
      <c r="J17" s="34">
        <f>IF(VENTAS[[#This Row],[Nombre del Gestor]]&gt;1,VENTAS[[#This Row],[Precio Venta]]*10%,0)</f>
        <v>0</v>
      </c>
      <c r="K17" s="34">
        <f>IFERROR(VLOOKUP(VENTAS[[#This Row],[Código del producto Vendido]],STOCK[],13,FALSE),VENTAS[[#This Row],[Precio Venta]]*0.6)-VENTAS[[#This Row],[Comisión Unitaria 10%]]</f>
        <v>15</v>
      </c>
      <c r="L17" s="34">
        <f>VENTAS[[#This Row],[Cantidad]]*(VENTAS[[#This Row],[Precio Venta]]-VENTAS[[#This Row],[Costo Unitario SIN Comision]]-VENTAS[[#This Row],[Comisión Unitaria 10%]]-0.01*VENTAS[[#This Row],[Precio Venta]])</f>
        <v>9.75</v>
      </c>
      <c r="M17" s="35"/>
      <c r="N17" s="37" t="s">
        <v>3800</v>
      </c>
    </row>
    <row r="18" spans="1:14" x14ac:dyDescent="0.2">
      <c r="A18" s="36">
        <v>45535.491585648153</v>
      </c>
      <c r="B18" s="33"/>
      <c r="C18" s="33"/>
      <c r="D18" s="33" t="s">
        <v>3801</v>
      </c>
      <c r="E18" s="33" t="s">
        <v>3802</v>
      </c>
      <c r="F18" s="33" t="s">
        <v>3803</v>
      </c>
      <c r="G18" s="33">
        <v>1</v>
      </c>
      <c r="H18" s="34">
        <v>25</v>
      </c>
      <c r="I18" s="39">
        <f>VENTAS[[#This Row],[Cantidad]]*VENTAS[[#This Row],[Precio Venta]]</f>
        <v>25</v>
      </c>
      <c r="J18" s="34">
        <f>IF(VENTAS[[#This Row],[Nombre del Gestor]]&gt;1,VENTAS[[#This Row],[Precio Venta]]*10%,0)</f>
        <v>2.5</v>
      </c>
      <c r="K18" s="34">
        <f>IFERROR(VLOOKUP(VENTAS[[#This Row],[Código del producto Vendido]],STOCK[],13,FALSE),VENTAS[[#This Row],[Precio Venta]]*0.6)-VENTAS[[#This Row],[Comisión Unitaria 10%]]</f>
        <v>12.5</v>
      </c>
      <c r="L18" s="34">
        <f>VENTAS[[#This Row],[Cantidad]]*(VENTAS[[#This Row],[Precio Venta]]-VENTAS[[#This Row],[Costo Unitario SIN Comision]]-VENTAS[[#This Row],[Comisión Unitaria 10%]]-0.01*VENTAS[[#This Row],[Precio Venta]])</f>
        <v>9.75</v>
      </c>
      <c r="M18" s="35"/>
      <c r="N18" s="37" t="s">
        <v>3804</v>
      </c>
    </row>
    <row r="19" spans="1:14" x14ac:dyDescent="0.2">
      <c r="A19" s="36">
        <v>45535.491585648153</v>
      </c>
      <c r="B19" s="33"/>
      <c r="C19" s="33"/>
      <c r="D19" s="33" t="s">
        <v>3801</v>
      </c>
      <c r="E19" s="33" t="s">
        <v>3805</v>
      </c>
      <c r="F19" s="33" t="s">
        <v>3803</v>
      </c>
      <c r="G19" s="33">
        <v>1</v>
      </c>
      <c r="H19" s="34">
        <v>25</v>
      </c>
      <c r="I19" s="39">
        <f>VENTAS[[#This Row],[Cantidad]]*VENTAS[[#This Row],[Precio Venta]]</f>
        <v>25</v>
      </c>
      <c r="J19" s="34">
        <f>IF(VENTAS[[#This Row],[Nombre del Gestor]]&gt;1,VENTAS[[#This Row],[Precio Venta]]*10%,0)</f>
        <v>2.5</v>
      </c>
      <c r="K19" s="34">
        <f>IFERROR(VLOOKUP(VENTAS[[#This Row],[Código del producto Vendido]],STOCK[],13,FALSE),VENTAS[[#This Row],[Precio Venta]]*0.6)-VENTAS[[#This Row],[Comisión Unitaria 10%]]</f>
        <v>12.5</v>
      </c>
      <c r="L19" s="34">
        <f>VENTAS[[#This Row],[Cantidad]]*(VENTAS[[#This Row],[Precio Venta]]-VENTAS[[#This Row],[Costo Unitario SIN Comision]]-VENTAS[[#This Row],[Comisión Unitaria 10%]]-0.01*VENTAS[[#This Row],[Precio Venta]])</f>
        <v>9.75</v>
      </c>
      <c r="M19" s="35"/>
      <c r="N19" s="37" t="s">
        <v>3806</v>
      </c>
    </row>
    <row r="20" spans="1:14" x14ac:dyDescent="0.2">
      <c r="A20" s="36">
        <v>45535.491585648153</v>
      </c>
      <c r="B20" s="33"/>
      <c r="C20" s="33"/>
      <c r="D20" s="33" t="s">
        <v>3801</v>
      </c>
      <c r="E20" s="33" t="s">
        <v>3807</v>
      </c>
      <c r="F20" s="33" t="s">
        <v>3808</v>
      </c>
      <c r="G20" s="33">
        <v>1</v>
      </c>
      <c r="H20" s="34">
        <v>22</v>
      </c>
      <c r="I20" s="39">
        <f>VENTAS[[#This Row],[Cantidad]]*VENTAS[[#This Row],[Precio Venta]]</f>
        <v>22</v>
      </c>
      <c r="J20" s="34">
        <f>IF(VENTAS[[#This Row],[Nombre del Gestor]]&gt;1,VENTAS[[#This Row],[Precio Venta]]*10%,0)</f>
        <v>2.2000000000000002</v>
      </c>
      <c r="K20" s="34">
        <f>IFERROR(VLOOKUP(VENTAS[[#This Row],[Código del producto Vendido]],STOCK[],13,FALSE),VENTAS[[#This Row],[Precio Venta]]*0.6)-VENTAS[[#This Row],[Comisión Unitaria 10%]]</f>
        <v>11</v>
      </c>
      <c r="L20" s="34">
        <f>VENTAS[[#This Row],[Cantidad]]*(VENTAS[[#This Row],[Precio Venta]]-VENTAS[[#This Row],[Costo Unitario SIN Comision]]-VENTAS[[#This Row],[Comisión Unitaria 10%]]-0.01*VENTAS[[#This Row],[Precio Venta]])</f>
        <v>8.58</v>
      </c>
      <c r="M20" s="35"/>
      <c r="N20" s="37" t="s">
        <v>3809</v>
      </c>
    </row>
    <row r="21" spans="1:14" x14ac:dyDescent="0.2">
      <c r="A21" s="36">
        <v>45535.491585648153</v>
      </c>
      <c r="B21" s="33"/>
      <c r="C21" s="33"/>
      <c r="D21" s="33" t="s">
        <v>3801</v>
      </c>
      <c r="E21" s="33" t="s">
        <v>3810</v>
      </c>
      <c r="F21" s="33" t="s">
        <v>3808</v>
      </c>
      <c r="G21" s="33">
        <v>1</v>
      </c>
      <c r="H21" s="34">
        <v>22</v>
      </c>
      <c r="I21" s="39">
        <f>VENTAS[[#This Row],[Cantidad]]*VENTAS[[#This Row],[Precio Venta]]</f>
        <v>22</v>
      </c>
      <c r="J21" s="34">
        <f>IF(VENTAS[[#This Row],[Nombre del Gestor]]&gt;1,VENTAS[[#This Row],[Precio Venta]]*10%,0)</f>
        <v>2.2000000000000002</v>
      </c>
      <c r="K21" s="34">
        <f>IFERROR(VLOOKUP(VENTAS[[#This Row],[Código del producto Vendido]],STOCK[],13,FALSE),VENTAS[[#This Row],[Precio Venta]]*0.6)-VENTAS[[#This Row],[Comisión Unitaria 10%]]</f>
        <v>11</v>
      </c>
      <c r="L21" s="34">
        <f>VENTAS[[#This Row],[Cantidad]]*(VENTAS[[#This Row],[Precio Venta]]-VENTAS[[#This Row],[Costo Unitario SIN Comision]]-VENTAS[[#This Row],[Comisión Unitaria 10%]]-0.01*VENTAS[[#This Row],[Precio Venta]])</f>
        <v>8.58</v>
      </c>
      <c r="M21" s="35"/>
      <c r="N21" s="37" t="s">
        <v>3811</v>
      </c>
    </row>
    <row r="22" spans="1:14" x14ac:dyDescent="0.2">
      <c r="A22" s="36">
        <v>45536.388958333337</v>
      </c>
      <c r="B22" s="33"/>
      <c r="C22" s="33"/>
      <c r="D22" s="33" t="s">
        <v>3772</v>
      </c>
      <c r="E22" s="33" t="s">
        <v>3812</v>
      </c>
      <c r="F22" s="33" t="s">
        <v>3813</v>
      </c>
      <c r="G22" s="33">
        <v>1</v>
      </c>
      <c r="H22" s="34">
        <v>27</v>
      </c>
      <c r="I22" s="39">
        <f>VENTAS[[#This Row],[Cantidad]]*VENTAS[[#This Row],[Precio Venta]]</f>
        <v>27</v>
      </c>
      <c r="J22" s="34">
        <f>IF(VENTAS[[#This Row],[Nombre del Gestor]]&gt;1,VENTAS[[#This Row],[Precio Venta]]*10%,0)</f>
        <v>2.7</v>
      </c>
      <c r="K22" s="34">
        <f>IFERROR(VLOOKUP(VENTAS[[#This Row],[Código del producto Vendido]],STOCK[],13,FALSE),VENTAS[[#This Row],[Precio Venta]]*0.6)-VENTAS[[#This Row],[Comisión Unitaria 10%]]</f>
        <v>13.5</v>
      </c>
      <c r="L22" s="34">
        <f>VENTAS[[#This Row],[Cantidad]]*(VENTAS[[#This Row],[Precio Venta]]-VENTAS[[#This Row],[Costo Unitario SIN Comision]]-VENTAS[[#This Row],[Comisión Unitaria 10%]]-0.01*VENTAS[[#This Row],[Precio Venta]])</f>
        <v>10.530000000000001</v>
      </c>
      <c r="M22" s="35"/>
      <c r="N22" s="37" t="s">
        <v>3814</v>
      </c>
    </row>
    <row r="23" spans="1:14" x14ac:dyDescent="0.2">
      <c r="A23" s="36">
        <v>45536.388958333337</v>
      </c>
      <c r="B23" s="33"/>
      <c r="C23" s="33"/>
      <c r="D23" s="33" t="s">
        <v>3772</v>
      </c>
      <c r="E23" s="33" t="s">
        <v>3815</v>
      </c>
      <c r="F23" s="33" t="s">
        <v>3813</v>
      </c>
      <c r="G23" s="33">
        <v>1</v>
      </c>
      <c r="H23" s="34">
        <v>27</v>
      </c>
      <c r="I23" s="39">
        <f>VENTAS[[#This Row],[Cantidad]]*VENTAS[[#This Row],[Precio Venta]]</f>
        <v>27</v>
      </c>
      <c r="J23" s="34">
        <f>IF(VENTAS[[#This Row],[Nombre del Gestor]]&gt;1,VENTAS[[#This Row],[Precio Venta]]*10%,0)</f>
        <v>2.7</v>
      </c>
      <c r="K23" s="34">
        <f>IFERROR(VLOOKUP(VENTAS[[#This Row],[Código del producto Vendido]],STOCK[],13,FALSE),VENTAS[[#This Row],[Precio Venta]]*0.6)-VENTAS[[#This Row],[Comisión Unitaria 10%]]</f>
        <v>13.5</v>
      </c>
      <c r="L23" s="34">
        <f>VENTAS[[#This Row],[Cantidad]]*(VENTAS[[#This Row],[Precio Venta]]-VENTAS[[#This Row],[Costo Unitario SIN Comision]]-VENTAS[[#This Row],[Comisión Unitaria 10%]]-0.01*VENTAS[[#This Row],[Precio Venta]])</f>
        <v>10.530000000000001</v>
      </c>
      <c r="M23" s="35"/>
      <c r="N23" s="37" t="s">
        <v>3816</v>
      </c>
    </row>
    <row r="24" spans="1:14" x14ac:dyDescent="0.2">
      <c r="A24" s="36">
        <v>45536.442164351851</v>
      </c>
      <c r="B24" s="33"/>
      <c r="C24" s="33"/>
      <c r="D24" s="33" t="s">
        <v>3757</v>
      </c>
      <c r="E24" s="33" t="s">
        <v>3817</v>
      </c>
      <c r="F24" s="33" t="s">
        <v>3818</v>
      </c>
      <c r="G24" s="33">
        <v>1</v>
      </c>
      <c r="H24" s="34">
        <v>35</v>
      </c>
      <c r="I24" s="39">
        <f>VENTAS[[#This Row],[Cantidad]]*VENTAS[[#This Row],[Precio Venta]]</f>
        <v>35</v>
      </c>
      <c r="J24" s="34">
        <f>IF(VENTAS[[#This Row],[Nombre del Gestor]]&gt;1,VENTAS[[#This Row],[Precio Venta]]*10%,0)</f>
        <v>3.5</v>
      </c>
      <c r="K24" s="34">
        <f>IFERROR(VLOOKUP(VENTAS[[#This Row],[Código del producto Vendido]],STOCK[],13,FALSE),VENTAS[[#This Row],[Precio Venta]]*0.6)-VENTAS[[#This Row],[Comisión Unitaria 10%]]</f>
        <v>17.5</v>
      </c>
      <c r="L24" s="34">
        <f>VENTAS[[#This Row],[Cantidad]]*(VENTAS[[#This Row],[Precio Venta]]-VENTAS[[#This Row],[Costo Unitario SIN Comision]]-VENTAS[[#This Row],[Comisión Unitaria 10%]]-0.01*VENTAS[[#This Row],[Precio Venta]])</f>
        <v>13.65</v>
      </c>
      <c r="M24" s="35"/>
      <c r="N24" s="37" t="s">
        <v>3819</v>
      </c>
    </row>
    <row r="25" spans="1:14" x14ac:dyDescent="0.2">
      <c r="A25" s="36">
        <v>45536.673946759263</v>
      </c>
      <c r="B25" s="33"/>
      <c r="C25" s="33"/>
      <c r="D25" s="33" t="s">
        <v>3820</v>
      </c>
      <c r="E25" s="33" t="s">
        <v>3821</v>
      </c>
      <c r="F25" s="33" t="s">
        <v>3822</v>
      </c>
      <c r="G25" s="33">
        <v>1</v>
      </c>
      <c r="H25" s="34">
        <v>40</v>
      </c>
      <c r="I25" s="39">
        <f>VENTAS[[#This Row],[Cantidad]]*VENTAS[[#This Row],[Precio Venta]]</f>
        <v>40</v>
      </c>
      <c r="J25" s="34">
        <f>IF(VENTAS[[#This Row],[Nombre del Gestor]]&gt;1,VENTAS[[#This Row],[Precio Venta]]*10%,0)</f>
        <v>4</v>
      </c>
      <c r="K25" s="34">
        <f>IFERROR(VLOOKUP(VENTAS[[#This Row],[Código del producto Vendido]],STOCK[],13,FALSE),VENTAS[[#This Row],[Precio Venta]]*0.6)-VENTAS[[#This Row],[Comisión Unitaria 10%]]</f>
        <v>20</v>
      </c>
      <c r="L25" s="34">
        <f>VENTAS[[#This Row],[Cantidad]]*(VENTAS[[#This Row],[Precio Venta]]-VENTAS[[#This Row],[Costo Unitario SIN Comision]]-VENTAS[[#This Row],[Comisión Unitaria 10%]]-0.01*VENTAS[[#This Row],[Precio Venta]])</f>
        <v>15.6</v>
      </c>
      <c r="M25" s="35"/>
      <c r="N25" s="37" t="s">
        <v>3823</v>
      </c>
    </row>
    <row r="26" spans="1:14" x14ac:dyDescent="0.2">
      <c r="A26" s="36">
        <v>45536.673946759263</v>
      </c>
      <c r="B26" s="33"/>
      <c r="C26" s="33"/>
      <c r="D26" s="33" t="s">
        <v>3820</v>
      </c>
      <c r="E26" s="33" t="s">
        <v>3824</v>
      </c>
      <c r="F26" s="33" t="s">
        <v>3822</v>
      </c>
      <c r="G26" s="33">
        <v>1</v>
      </c>
      <c r="H26" s="34">
        <v>40</v>
      </c>
      <c r="I26" s="39">
        <f>VENTAS[[#This Row],[Cantidad]]*VENTAS[[#This Row],[Precio Venta]]</f>
        <v>40</v>
      </c>
      <c r="J26" s="34">
        <f>IF(VENTAS[[#This Row],[Nombre del Gestor]]&gt;1,VENTAS[[#This Row],[Precio Venta]]*10%,0)</f>
        <v>4</v>
      </c>
      <c r="K26" s="34">
        <f>IFERROR(VLOOKUP(VENTAS[[#This Row],[Código del producto Vendido]],STOCK[],13,FALSE),VENTAS[[#This Row],[Precio Venta]]*0.6)-VENTAS[[#This Row],[Comisión Unitaria 10%]]</f>
        <v>20</v>
      </c>
      <c r="L26" s="34">
        <f>VENTAS[[#This Row],[Cantidad]]*(VENTAS[[#This Row],[Precio Venta]]-VENTAS[[#This Row],[Costo Unitario SIN Comision]]-VENTAS[[#This Row],[Comisión Unitaria 10%]]-0.01*VENTAS[[#This Row],[Precio Venta]])</f>
        <v>15.6</v>
      </c>
      <c r="M26" s="35"/>
      <c r="N26" s="37" t="s">
        <v>3825</v>
      </c>
    </row>
    <row r="27" spans="1:14" x14ac:dyDescent="0.2">
      <c r="A27" s="36">
        <v>45536.830995370372</v>
      </c>
      <c r="B27" s="33"/>
      <c r="C27" s="33"/>
      <c r="D27" s="33" t="s">
        <v>3793</v>
      </c>
      <c r="E27" s="33" t="s">
        <v>3826</v>
      </c>
      <c r="F27" s="33" t="s">
        <v>3827</v>
      </c>
      <c r="G27" s="33">
        <v>1</v>
      </c>
      <c r="H27" s="34">
        <v>12</v>
      </c>
      <c r="I27" s="39">
        <f>VENTAS[[#This Row],[Cantidad]]*VENTAS[[#This Row],[Precio Venta]]</f>
        <v>12</v>
      </c>
      <c r="J27" s="34">
        <f>IF(VENTAS[[#This Row],[Nombre del Gestor]]&gt;1,VENTAS[[#This Row],[Precio Venta]]*10%,0)</f>
        <v>1.2000000000000002</v>
      </c>
      <c r="K27" s="34">
        <f>IFERROR(VLOOKUP(VENTAS[[#This Row],[Código del producto Vendido]],STOCK[],13,FALSE),VENTAS[[#This Row],[Precio Venta]]*0.6)-VENTAS[[#This Row],[Comisión Unitaria 10%]]</f>
        <v>5.9999999999999991</v>
      </c>
      <c r="L27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27" s="35"/>
      <c r="N27" s="37" t="s">
        <v>3828</v>
      </c>
    </row>
    <row r="28" spans="1:14" x14ac:dyDescent="0.2">
      <c r="A28" s="36">
        <v>45536.830995370372</v>
      </c>
      <c r="B28" s="33"/>
      <c r="C28" s="33"/>
      <c r="D28" s="33" t="s">
        <v>3793</v>
      </c>
      <c r="E28" s="33" t="s">
        <v>3829</v>
      </c>
      <c r="F28" s="33" t="s">
        <v>3827</v>
      </c>
      <c r="G28" s="33">
        <v>1</v>
      </c>
      <c r="H28" s="34">
        <v>12</v>
      </c>
      <c r="I28" s="39">
        <f>VENTAS[[#This Row],[Cantidad]]*VENTAS[[#This Row],[Precio Venta]]</f>
        <v>12</v>
      </c>
      <c r="J28" s="34">
        <f>IF(VENTAS[[#This Row],[Nombre del Gestor]]&gt;1,VENTAS[[#This Row],[Precio Venta]]*10%,0)</f>
        <v>1.2000000000000002</v>
      </c>
      <c r="K28" s="34">
        <f>IFERROR(VLOOKUP(VENTAS[[#This Row],[Código del producto Vendido]],STOCK[],13,FALSE),VENTAS[[#This Row],[Precio Venta]]*0.6)-VENTAS[[#This Row],[Comisión Unitaria 10%]]</f>
        <v>5.9999999999999991</v>
      </c>
      <c r="L28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28" s="35"/>
      <c r="N28" s="37" t="s">
        <v>3830</v>
      </c>
    </row>
    <row r="29" spans="1:14" x14ac:dyDescent="0.2">
      <c r="A29" s="36">
        <v>45537.420682870368</v>
      </c>
      <c r="B29" s="33"/>
      <c r="C29" s="33"/>
      <c r="D29" s="33" t="s">
        <v>3820</v>
      </c>
      <c r="E29" s="33" t="s">
        <v>3831</v>
      </c>
      <c r="F29" s="33" t="s">
        <v>3832</v>
      </c>
      <c r="G29" s="33">
        <v>1</v>
      </c>
      <c r="H29" s="34">
        <v>35</v>
      </c>
      <c r="I29" s="39">
        <f>VENTAS[[#This Row],[Cantidad]]*VENTAS[[#This Row],[Precio Venta]]</f>
        <v>35</v>
      </c>
      <c r="J29" s="34">
        <f>IF(VENTAS[[#This Row],[Nombre del Gestor]]&gt;1,VENTAS[[#This Row],[Precio Venta]]*10%,0)</f>
        <v>3.5</v>
      </c>
      <c r="K29" s="34">
        <f>IFERROR(VLOOKUP(VENTAS[[#This Row],[Código del producto Vendido]],STOCK[],13,FALSE),VENTAS[[#This Row],[Precio Venta]]*0.6)-VENTAS[[#This Row],[Comisión Unitaria 10%]]</f>
        <v>17.5</v>
      </c>
      <c r="L29" s="34">
        <f>VENTAS[[#This Row],[Cantidad]]*(VENTAS[[#This Row],[Precio Venta]]-VENTAS[[#This Row],[Costo Unitario SIN Comision]]-VENTAS[[#This Row],[Comisión Unitaria 10%]]-0.01*VENTAS[[#This Row],[Precio Venta]])</f>
        <v>13.65</v>
      </c>
      <c r="M29" s="35"/>
      <c r="N29" s="37" t="s">
        <v>3833</v>
      </c>
    </row>
    <row r="30" spans="1:14" x14ac:dyDescent="0.2">
      <c r="A30" s="36">
        <v>45538.838993055557</v>
      </c>
      <c r="B30" s="33"/>
      <c r="C30" s="33"/>
      <c r="D30" s="33" t="s">
        <v>3820</v>
      </c>
      <c r="E30" s="33" t="s">
        <v>3834</v>
      </c>
      <c r="F30" s="33" t="s">
        <v>212</v>
      </c>
      <c r="G30" s="33">
        <v>1</v>
      </c>
      <c r="H30" s="34">
        <v>30</v>
      </c>
      <c r="I30" s="39">
        <f>VENTAS[[#This Row],[Cantidad]]*VENTAS[[#This Row],[Precio Venta]]</f>
        <v>30</v>
      </c>
      <c r="J30" s="34">
        <f>IF(VENTAS[[#This Row],[Nombre del Gestor]]&gt;1,VENTAS[[#This Row],[Precio Venta]]*10%,0)</f>
        <v>3</v>
      </c>
      <c r="K30" s="34">
        <f>IFERROR(VLOOKUP(VENTAS[[#This Row],[Código del producto Vendido]],STOCK[],13,FALSE),VENTAS[[#This Row],[Precio Venta]]*0.6)-VENTAS[[#This Row],[Comisión Unitaria 10%]]</f>
        <v>15</v>
      </c>
      <c r="L30" s="34">
        <f>VENTAS[[#This Row],[Cantidad]]*(VENTAS[[#This Row],[Precio Venta]]-VENTAS[[#This Row],[Costo Unitario SIN Comision]]-VENTAS[[#This Row],[Comisión Unitaria 10%]]-0.01*VENTAS[[#This Row],[Precio Venta]])</f>
        <v>11.7</v>
      </c>
      <c r="M30" s="35"/>
      <c r="N30" s="37" t="s">
        <v>3835</v>
      </c>
    </row>
    <row r="31" spans="1:14" x14ac:dyDescent="0.2">
      <c r="A31" s="36">
        <v>45539.550937499997</v>
      </c>
      <c r="B31" s="33"/>
      <c r="C31" s="33"/>
      <c r="D31" s="33" t="s">
        <v>3757</v>
      </c>
      <c r="E31" s="33" t="s">
        <v>3836</v>
      </c>
      <c r="F31" s="33" t="s">
        <v>3832</v>
      </c>
      <c r="G31" s="33">
        <v>1</v>
      </c>
      <c r="H31" s="34">
        <v>35</v>
      </c>
      <c r="I31" s="39">
        <f>VENTAS[[#This Row],[Cantidad]]*VENTAS[[#This Row],[Precio Venta]]</f>
        <v>35</v>
      </c>
      <c r="J31" s="34">
        <f>IF(VENTAS[[#This Row],[Nombre del Gestor]]&gt;1,VENTAS[[#This Row],[Precio Venta]]*10%,0)</f>
        <v>3.5</v>
      </c>
      <c r="K31" s="34">
        <f>IFERROR(VLOOKUP(VENTAS[[#This Row],[Código del producto Vendido]],STOCK[],13,FALSE),VENTAS[[#This Row],[Precio Venta]]*0.6)-VENTAS[[#This Row],[Comisión Unitaria 10%]]</f>
        <v>17.5</v>
      </c>
      <c r="L31" s="34">
        <f>VENTAS[[#This Row],[Cantidad]]*(VENTAS[[#This Row],[Precio Venta]]-VENTAS[[#This Row],[Costo Unitario SIN Comision]]-VENTAS[[#This Row],[Comisión Unitaria 10%]]-0.01*VENTAS[[#This Row],[Precio Venta]])</f>
        <v>13.65</v>
      </c>
      <c r="M31" s="35"/>
      <c r="N31" s="37" t="s">
        <v>3837</v>
      </c>
    </row>
    <row r="32" spans="1:14" x14ac:dyDescent="0.2">
      <c r="A32" s="36">
        <v>45539.744444444441</v>
      </c>
      <c r="B32" s="33"/>
      <c r="C32" s="33"/>
      <c r="D32" s="33" t="s">
        <v>3838</v>
      </c>
      <c r="E32" s="33" t="s">
        <v>3839</v>
      </c>
      <c r="F32" s="33" t="s">
        <v>3840</v>
      </c>
      <c r="G32" s="33">
        <v>1</v>
      </c>
      <c r="H32" s="34">
        <v>25</v>
      </c>
      <c r="I32" s="39">
        <f>VENTAS[[#This Row],[Cantidad]]*VENTAS[[#This Row],[Precio Venta]]</f>
        <v>25</v>
      </c>
      <c r="J32" s="34">
        <f>IF(VENTAS[[#This Row],[Nombre del Gestor]]&gt;1,VENTAS[[#This Row],[Precio Venta]]*10%,0)</f>
        <v>2.5</v>
      </c>
      <c r="K32" s="34">
        <f>IFERROR(VLOOKUP(VENTAS[[#This Row],[Código del producto Vendido]],STOCK[],13,FALSE),VENTAS[[#This Row],[Precio Venta]]*0.6)-VENTAS[[#This Row],[Comisión Unitaria 10%]]</f>
        <v>12.5</v>
      </c>
      <c r="L32" s="34">
        <f>VENTAS[[#This Row],[Cantidad]]*(VENTAS[[#This Row],[Precio Venta]]-VENTAS[[#This Row],[Costo Unitario SIN Comision]]-VENTAS[[#This Row],[Comisión Unitaria 10%]]-0.01*VENTAS[[#This Row],[Precio Venta]])</f>
        <v>9.75</v>
      </c>
      <c r="M32" s="35"/>
      <c r="N32" s="37" t="s">
        <v>3841</v>
      </c>
    </row>
    <row r="33" spans="1:14" x14ac:dyDescent="0.2">
      <c r="A33" s="36">
        <v>45540.361250000002</v>
      </c>
      <c r="B33" s="33"/>
      <c r="C33" s="33"/>
      <c r="D33" s="33" t="s">
        <v>3842</v>
      </c>
      <c r="E33" s="33" t="s">
        <v>3843</v>
      </c>
      <c r="F33" s="33" t="s">
        <v>3844</v>
      </c>
      <c r="G33" s="33">
        <v>1</v>
      </c>
      <c r="H33" s="34">
        <v>10</v>
      </c>
      <c r="I33" s="39">
        <f>VENTAS[[#This Row],[Cantidad]]*VENTAS[[#This Row],[Precio Venta]]</f>
        <v>10</v>
      </c>
      <c r="J33" s="34">
        <f>IF(VENTAS[[#This Row],[Nombre del Gestor]]&gt;1,VENTAS[[#This Row],[Precio Venta]]*10%,0)</f>
        <v>1</v>
      </c>
      <c r="K33" s="34">
        <f>IFERROR(VLOOKUP(VENTAS[[#This Row],[Código del producto Vendido]],STOCK[],13,FALSE),VENTAS[[#This Row],[Precio Venta]]*0.6)-VENTAS[[#This Row],[Comisión Unitaria 10%]]</f>
        <v>5</v>
      </c>
      <c r="L33" s="34">
        <f>VENTAS[[#This Row],[Cantidad]]*(VENTAS[[#This Row],[Precio Venta]]-VENTAS[[#This Row],[Costo Unitario SIN Comision]]-VENTAS[[#This Row],[Comisión Unitaria 10%]]-0.01*VENTAS[[#This Row],[Precio Venta]])</f>
        <v>3.9</v>
      </c>
      <c r="M33" s="35"/>
      <c r="N33" s="37" t="s">
        <v>3845</v>
      </c>
    </row>
    <row r="34" spans="1:14" x14ac:dyDescent="0.2">
      <c r="A34" s="36">
        <v>45540.458506944437</v>
      </c>
      <c r="B34" s="33"/>
      <c r="C34" s="33"/>
      <c r="D34" s="33" t="s">
        <v>3838</v>
      </c>
      <c r="E34" s="33" t="s">
        <v>3843</v>
      </c>
      <c r="F34" s="33" t="s">
        <v>3844</v>
      </c>
      <c r="G34" s="33">
        <v>1</v>
      </c>
      <c r="H34" s="34">
        <v>10</v>
      </c>
      <c r="I34" s="39">
        <f>VENTAS[[#This Row],[Cantidad]]*VENTAS[[#This Row],[Precio Venta]]</f>
        <v>10</v>
      </c>
      <c r="J34" s="34">
        <f>IF(VENTAS[[#This Row],[Nombre del Gestor]]&gt;1,VENTAS[[#This Row],[Precio Venta]]*10%,0)</f>
        <v>1</v>
      </c>
      <c r="K34" s="34">
        <f>IFERROR(VLOOKUP(VENTAS[[#This Row],[Código del producto Vendido]],STOCK[],13,FALSE),VENTAS[[#This Row],[Precio Venta]]*0.6)-VENTAS[[#This Row],[Comisión Unitaria 10%]]</f>
        <v>5</v>
      </c>
      <c r="L34" s="34">
        <f>VENTAS[[#This Row],[Cantidad]]*(VENTAS[[#This Row],[Precio Venta]]-VENTAS[[#This Row],[Costo Unitario SIN Comision]]-VENTAS[[#This Row],[Comisión Unitaria 10%]]-0.01*VENTAS[[#This Row],[Precio Venta]])</f>
        <v>3.9</v>
      </c>
      <c r="M34" s="35"/>
      <c r="N34" s="37" t="s">
        <v>3846</v>
      </c>
    </row>
    <row r="35" spans="1:14" x14ac:dyDescent="0.2">
      <c r="A35" s="36">
        <v>45541.663090277783</v>
      </c>
      <c r="B35" s="33"/>
      <c r="C35" s="33"/>
      <c r="D35" s="33" t="s">
        <v>3793</v>
      </c>
      <c r="E35" s="33" t="s">
        <v>3847</v>
      </c>
      <c r="F35" s="33" t="s">
        <v>3848</v>
      </c>
      <c r="G35" s="33">
        <v>1</v>
      </c>
      <c r="H35" s="34">
        <v>25</v>
      </c>
      <c r="I35" s="39">
        <f>VENTAS[[#This Row],[Cantidad]]*VENTAS[[#This Row],[Precio Venta]]</f>
        <v>25</v>
      </c>
      <c r="J35" s="34">
        <f>IF(VENTAS[[#This Row],[Nombre del Gestor]]&gt;1,VENTAS[[#This Row],[Precio Venta]]*10%,0)</f>
        <v>2.5</v>
      </c>
      <c r="K35" s="34">
        <f>IFERROR(VLOOKUP(VENTAS[[#This Row],[Código del producto Vendido]],STOCK[],13,FALSE),VENTAS[[#This Row],[Precio Venta]]*0.6)-VENTAS[[#This Row],[Comisión Unitaria 10%]]</f>
        <v>12.5</v>
      </c>
      <c r="L35" s="34">
        <f>VENTAS[[#This Row],[Cantidad]]*(VENTAS[[#This Row],[Precio Venta]]-VENTAS[[#This Row],[Costo Unitario SIN Comision]]-VENTAS[[#This Row],[Comisión Unitaria 10%]]-0.01*VENTAS[[#This Row],[Precio Venta]])</f>
        <v>9.75</v>
      </c>
      <c r="M35" s="35"/>
      <c r="N35" s="37" t="s">
        <v>3849</v>
      </c>
    </row>
    <row r="36" spans="1:14" x14ac:dyDescent="0.2">
      <c r="A36" s="36">
        <v>45541.665949074071</v>
      </c>
      <c r="B36" s="33"/>
      <c r="C36" s="33"/>
      <c r="D36" s="33" t="s">
        <v>3772</v>
      </c>
      <c r="E36" s="33" t="s">
        <v>3850</v>
      </c>
      <c r="F36" s="33" t="s">
        <v>355</v>
      </c>
      <c r="G36" s="33">
        <v>1</v>
      </c>
      <c r="H36" s="34">
        <v>10</v>
      </c>
      <c r="I36" s="39">
        <f>VENTAS[[#This Row],[Cantidad]]*VENTAS[[#This Row],[Precio Venta]]</f>
        <v>10</v>
      </c>
      <c r="J36" s="34">
        <f>IF(VENTAS[[#This Row],[Nombre del Gestor]]&gt;1,VENTAS[[#This Row],[Precio Venta]]*10%,0)</f>
        <v>1</v>
      </c>
      <c r="K36" s="34">
        <f>IFERROR(VLOOKUP(VENTAS[[#This Row],[Código del producto Vendido]],STOCK[],13,FALSE),VENTAS[[#This Row],[Precio Venta]]*0.6)-VENTAS[[#This Row],[Comisión Unitaria 10%]]</f>
        <v>5</v>
      </c>
      <c r="L36" s="34">
        <f>VENTAS[[#This Row],[Cantidad]]*(VENTAS[[#This Row],[Precio Venta]]-VENTAS[[#This Row],[Costo Unitario SIN Comision]]-VENTAS[[#This Row],[Comisión Unitaria 10%]]-0.01*VENTAS[[#This Row],[Precio Venta]])</f>
        <v>3.9</v>
      </c>
      <c r="M36" s="35"/>
      <c r="N36" s="37" t="s">
        <v>3851</v>
      </c>
    </row>
    <row r="37" spans="1:14" x14ac:dyDescent="0.2">
      <c r="A37" s="36">
        <v>45541.665949074071</v>
      </c>
      <c r="B37" s="33"/>
      <c r="C37" s="33"/>
      <c r="D37" s="33" t="s">
        <v>3772</v>
      </c>
      <c r="E37" s="33" t="s">
        <v>3852</v>
      </c>
      <c r="F37" s="33" t="s">
        <v>359</v>
      </c>
      <c r="G37" s="33">
        <v>1</v>
      </c>
      <c r="H37" s="34">
        <v>10</v>
      </c>
      <c r="I37" s="39">
        <f>VENTAS[[#This Row],[Cantidad]]*VENTAS[[#This Row],[Precio Venta]]</f>
        <v>10</v>
      </c>
      <c r="J37" s="34">
        <f>IF(VENTAS[[#This Row],[Nombre del Gestor]]&gt;1,VENTAS[[#This Row],[Precio Venta]]*10%,0)</f>
        <v>1</v>
      </c>
      <c r="K37" s="34">
        <f>IFERROR(VLOOKUP(VENTAS[[#This Row],[Código del producto Vendido]],STOCK[],13,FALSE),VENTAS[[#This Row],[Precio Venta]]*0.6)-VENTAS[[#This Row],[Comisión Unitaria 10%]]</f>
        <v>5</v>
      </c>
      <c r="L37" s="34">
        <f>VENTAS[[#This Row],[Cantidad]]*(VENTAS[[#This Row],[Precio Venta]]-VENTAS[[#This Row],[Costo Unitario SIN Comision]]-VENTAS[[#This Row],[Comisión Unitaria 10%]]-0.01*VENTAS[[#This Row],[Precio Venta]])</f>
        <v>3.9</v>
      </c>
      <c r="M37" s="35"/>
      <c r="N37" s="37" t="s">
        <v>3853</v>
      </c>
    </row>
    <row r="38" spans="1:14" x14ac:dyDescent="0.2">
      <c r="A38" s="36">
        <v>45541.665949074071</v>
      </c>
      <c r="B38" s="33"/>
      <c r="C38" s="33"/>
      <c r="D38" s="33" t="s">
        <v>3772</v>
      </c>
      <c r="E38" s="33" t="s">
        <v>3854</v>
      </c>
      <c r="F38" s="33" t="s">
        <v>3855</v>
      </c>
      <c r="G38" s="33">
        <v>1</v>
      </c>
      <c r="H38" s="34">
        <v>12</v>
      </c>
      <c r="I38" s="39">
        <f>VENTAS[[#This Row],[Cantidad]]*VENTAS[[#This Row],[Precio Venta]]</f>
        <v>12</v>
      </c>
      <c r="J38" s="34">
        <f>IF(VENTAS[[#This Row],[Nombre del Gestor]]&gt;1,VENTAS[[#This Row],[Precio Venta]]*10%,0)</f>
        <v>1.2000000000000002</v>
      </c>
      <c r="K38" s="34">
        <f>IFERROR(VLOOKUP(VENTAS[[#This Row],[Código del producto Vendido]],STOCK[],13,FALSE),VENTAS[[#This Row],[Precio Venta]]*0.6)-VENTAS[[#This Row],[Comisión Unitaria 10%]]</f>
        <v>5.9999999999999991</v>
      </c>
      <c r="L38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38" s="35"/>
      <c r="N38" s="37" t="s">
        <v>3856</v>
      </c>
    </row>
    <row r="39" spans="1:14" x14ac:dyDescent="0.2">
      <c r="A39" s="36">
        <v>45541.665949074071</v>
      </c>
      <c r="B39" s="33"/>
      <c r="C39" s="33"/>
      <c r="D39" s="33" t="s">
        <v>3772</v>
      </c>
      <c r="E39" s="33" t="s">
        <v>248</v>
      </c>
      <c r="F39" s="33" t="s">
        <v>250</v>
      </c>
      <c r="G39" s="33">
        <v>2</v>
      </c>
      <c r="H39" s="34">
        <v>30</v>
      </c>
      <c r="I39" s="39">
        <f>VENTAS[[#This Row],[Cantidad]]*VENTAS[[#This Row],[Precio Venta]]</f>
        <v>60</v>
      </c>
      <c r="J39" s="34">
        <f>IF(VENTAS[[#This Row],[Nombre del Gestor]]&gt;1,VENTAS[[#This Row],[Precio Venta]]*10%,0)</f>
        <v>3</v>
      </c>
      <c r="K39" s="34">
        <f>IFERROR(VLOOKUP(VENTAS[[#This Row],[Código del producto Vendido]],STOCK[],13,FALSE),VENTAS[[#This Row],[Precio Venta]]*0.6)-VENTAS[[#This Row],[Comisión Unitaria 10%]]</f>
        <v>1.7999999999999998</v>
      </c>
      <c r="L39" s="34">
        <f>VENTAS[[#This Row],[Cantidad]]*(VENTAS[[#This Row],[Precio Venta]]-VENTAS[[#This Row],[Costo Unitario SIN Comision]]-VENTAS[[#This Row],[Comisión Unitaria 10%]]-0.01*VENTAS[[#This Row],[Precio Venta]])</f>
        <v>49.8</v>
      </c>
      <c r="M39" s="35"/>
      <c r="N39" s="37" t="s">
        <v>3857</v>
      </c>
    </row>
    <row r="40" spans="1:14" x14ac:dyDescent="0.2">
      <c r="A40" s="36">
        <v>45541.707094907397</v>
      </c>
      <c r="B40" s="33"/>
      <c r="C40" s="33"/>
      <c r="D40" s="33" t="s">
        <v>3779</v>
      </c>
      <c r="E40" s="33" t="s">
        <v>3858</v>
      </c>
      <c r="F40" s="33" t="s">
        <v>3859</v>
      </c>
      <c r="G40" s="33">
        <v>1</v>
      </c>
      <c r="H40" s="34">
        <v>25</v>
      </c>
      <c r="I40" s="39">
        <f>VENTAS[[#This Row],[Cantidad]]*VENTAS[[#This Row],[Precio Venta]]</f>
        <v>25</v>
      </c>
      <c r="J40" s="34">
        <f>IF(VENTAS[[#This Row],[Nombre del Gestor]]&gt;1,VENTAS[[#This Row],[Precio Venta]]*10%,0)</f>
        <v>2.5</v>
      </c>
      <c r="K40" s="34">
        <f>IFERROR(VLOOKUP(VENTAS[[#This Row],[Código del producto Vendido]],STOCK[],13,FALSE),VENTAS[[#This Row],[Precio Venta]]*0.6)-VENTAS[[#This Row],[Comisión Unitaria 10%]]</f>
        <v>12.5</v>
      </c>
      <c r="L40" s="34">
        <f>VENTAS[[#This Row],[Cantidad]]*(VENTAS[[#This Row],[Precio Venta]]-VENTAS[[#This Row],[Costo Unitario SIN Comision]]-VENTAS[[#This Row],[Comisión Unitaria 10%]]-0.01*VENTAS[[#This Row],[Precio Venta]])</f>
        <v>9.75</v>
      </c>
      <c r="M40" s="35"/>
      <c r="N40" s="37" t="s">
        <v>3860</v>
      </c>
    </row>
    <row r="41" spans="1:14" x14ac:dyDescent="0.2">
      <c r="A41" s="36">
        <v>45541.707094907397</v>
      </c>
      <c r="B41" s="33"/>
      <c r="C41" s="33"/>
      <c r="D41" s="33" t="s">
        <v>3779</v>
      </c>
      <c r="E41" s="33" t="s">
        <v>3861</v>
      </c>
      <c r="F41" s="33" t="s">
        <v>3862</v>
      </c>
      <c r="G41" s="33">
        <v>1</v>
      </c>
      <c r="H41" s="34">
        <v>25</v>
      </c>
      <c r="I41" s="39">
        <f>VENTAS[[#This Row],[Cantidad]]*VENTAS[[#This Row],[Precio Venta]]</f>
        <v>25</v>
      </c>
      <c r="J41" s="34">
        <f>IF(VENTAS[[#This Row],[Nombre del Gestor]]&gt;1,VENTAS[[#This Row],[Precio Venta]]*10%,0)</f>
        <v>2.5</v>
      </c>
      <c r="K41" s="34">
        <f>IFERROR(VLOOKUP(VENTAS[[#This Row],[Código del producto Vendido]],STOCK[],13,FALSE),VENTAS[[#This Row],[Precio Venta]]*0.6)-VENTAS[[#This Row],[Comisión Unitaria 10%]]</f>
        <v>12.5</v>
      </c>
      <c r="L41" s="34">
        <f>VENTAS[[#This Row],[Cantidad]]*(VENTAS[[#This Row],[Precio Venta]]-VENTAS[[#This Row],[Costo Unitario SIN Comision]]-VENTAS[[#This Row],[Comisión Unitaria 10%]]-0.01*VENTAS[[#This Row],[Precio Venta]])</f>
        <v>9.75</v>
      </c>
      <c r="M41" s="35"/>
      <c r="N41" s="37" t="s">
        <v>3863</v>
      </c>
    </row>
    <row r="42" spans="1:14" x14ac:dyDescent="0.2">
      <c r="A42" s="36">
        <v>45542.369467592587</v>
      </c>
      <c r="B42" s="33"/>
      <c r="C42" s="33"/>
      <c r="D42" s="33" t="s">
        <v>3864</v>
      </c>
      <c r="E42" s="33" t="s">
        <v>3865</v>
      </c>
      <c r="F42" s="33" t="s">
        <v>3866</v>
      </c>
      <c r="G42" s="33">
        <v>1</v>
      </c>
      <c r="H42" s="34">
        <v>10</v>
      </c>
      <c r="I42" s="39">
        <f>VENTAS[[#This Row],[Cantidad]]*VENTAS[[#This Row],[Precio Venta]]</f>
        <v>10</v>
      </c>
      <c r="J42" s="34">
        <f>IF(VENTAS[[#This Row],[Nombre del Gestor]]&gt;1,VENTAS[[#This Row],[Precio Venta]]*10%,0)</f>
        <v>1</v>
      </c>
      <c r="K42" s="34">
        <f>IFERROR(VLOOKUP(VENTAS[[#This Row],[Código del producto Vendido]],STOCK[],13,FALSE),VENTAS[[#This Row],[Precio Venta]]*0.6)-VENTAS[[#This Row],[Comisión Unitaria 10%]]</f>
        <v>5</v>
      </c>
      <c r="L42" s="34">
        <f>VENTAS[[#This Row],[Cantidad]]*(VENTAS[[#This Row],[Precio Venta]]-VENTAS[[#This Row],[Costo Unitario SIN Comision]]-VENTAS[[#This Row],[Comisión Unitaria 10%]]-0.01*VENTAS[[#This Row],[Precio Venta]])</f>
        <v>3.9</v>
      </c>
      <c r="M42" s="35"/>
      <c r="N42" s="37" t="s">
        <v>3867</v>
      </c>
    </row>
    <row r="43" spans="1:14" x14ac:dyDescent="0.2">
      <c r="A43" s="36">
        <v>45542.371203703697</v>
      </c>
      <c r="B43" s="33"/>
      <c r="C43" s="33"/>
      <c r="D43" s="33" t="s">
        <v>3757</v>
      </c>
      <c r="E43" s="33" t="s">
        <v>3868</v>
      </c>
      <c r="F43" s="33" t="s">
        <v>3869</v>
      </c>
      <c r="G43" s="33">
        <v>1</v>
      </c>
      <c r="H43" s="34">
        <v>13</v>
      </c>
      <c r="I43" s="39">
        <f>VENTAS[[#This Row],[Cantidad]]*VENTAS[[#This Row],[Precio Venta]]</f>
        <v>13</v>
      </c>
      <c r="J43" s="34">
        <f>IF(VENTAS[[#This Row],[Nombre del Gestor]]&gt;1,VENTAS[[#This Row],[Precio Venta]]*10%,0)</f>
        <v>1.3</v>
      </c>
      <c r="K43" s="34">
        <f>IFERROR(VLOOKUP(VENTAS[[#This Row],[Código del producto Vendido]],STOCK[],13,FALSE),VENTAS[[#This Row],[Precio Venta]]*0.6)-VENTAS[[#This Row],[Comisión Unitaria 10%]]</f>
        <v>6.5</v>
      </c>
      <c r="L43" s="34">
        <f>VENTAS[[#This Row],[Cantidad]]*(VENTAS[[#This Row],[Precio Venta]]-VENTAS[[#This Row],[Costo Unitario SIN Comision]]-VENTAS[[#This Row],[Comisión Unitaria 10%]]-0.01*VENTAS[[#This Row],[Precio Venta]])</f>
        <v>5.07</v>
      </c>
      <c r="M43" s="35"/>
      <c r="N43" s="37" t="s">
        <v>3870</v>
      </c>
    </row>
    <row r="44" spans="1:14" x14ac:dyDescent="0.2">
      <c r="A44" s="36">
        <v>45542.371203703697</v>
      </c>
      <c r="B44" s="33"/>
      <c r="C44" s="33"/>
      <c r="D44" s="33" t="s">
        <v>3757</v>
      </c>
      <c r="E44" s="33" t="s">
        <v>3871</v>
      </c>
      <c r="F44" s="33" t="s">
        <v>361</v>
      </c>
      <c r="G44" s="33">
        <v>1</v>
      </c>
      <c r="H44" s="34">
        <v>10</v>
      </c>
      <c r="I44" s="39">
        <f>VENTAS[[#This Row],[Cantidad]]*VENTAS[[#This Row],[Precio Venta]]</f>
        <v>10</v>
      </c>
      <c r="J44" s="34">
        <f>IF(VENTAS[[#This Row],[Nombre del Gestor]]&gt;1,VENTAS[[#This Row],[Precio Venta]]*10%,0)</f>
        <v>1</v>
      </c>
      <c r="K44" s="34">
        <f>IFERROR(VLOOKUP(VENTAS[[#This Row],[Código del producto Vendido]],STOCK[],13,FALSE),VENTAS[[#This Row],[Precio Venta]]*0.6)-VENTAS[[#This Row],[Comisión Unitaria 10%]]</f>
        <v>5</v>
      </c>
      <c r="L44" s="34">
        <f>VENTAS[[#This Row],[Cantidad]]*(VENTAS[[#This Row],[Precio Venta]]-VENTAS[[#This Row],[Costo Unitario SIN Comision]]-VENTAS[[#This Row],[Comisión Unitaria 10%]]-0.01*VENTAS[[#This Row],[Precio Venta]])</f>
        <v>3.9</v>
      </c>
      <c r="M44" s="35"/>
      <c r="N44" s="37" t="s">
        <v>3872</v>
      </c>
    </row>
    <row r="45" spans="1:14" x14ac:dyDescent="0.2">
      <c r="A45" s="36">
        <v>45542.556388888886</v>
      </c>
      <c r="B45" s="33"/>
      <c r="C45" s="33"/>
      <c r="D45" s="33" t="s">
        <v>3793</v>
      </c>
      <c r="E45" s="33" t="s">
        <v>3873</v>
      </c>
      <c r="F45" s="33" t="s">
        <v>3874</v>
      </c>
      <c r="G45" s="33">
        <v>1</v>
      </c>
      <c r="H45" s="34">
        <v>22</v>
      </c>
      <c r="I45" s="39">
        <f>VENTAS[[#This Row],[Cantidad]]*VENTAS[[#This Row],[Precio Venta]]</f>
        <v>22</v>
      </c>
      <c r="J45" s="34">
        <f>IF(VENTAS[[#This Row],[Nombre del Gestor]]&gt;1,VENTAS[[#This Row],[Precio Venta]]*10%,0)</f>
        <v>2.2000000000000002</v>
      </c>
      <c r="K45" s="34">
        <f>IFERROR(VLOOKUP(VENTAS[[#This Row],[Código del producto Vendido]],STOCK[],13,FALSE),VENTAS[[#This Row],[Precio Venta]]*0.6)-VENTAS[[#This Row],[Comisión Unitaria 10%]]</f>
        <v>11</v>
      </c>
      <c r="L45" s="34">
        <f>VENTAS[[#This Row],[Cantidad]]*(VENTAS[[#This Row],[Precio Venta]]-VENTAS[[#This Row],[Costo Unitario SIN Comision]]-VENTAS[[#This Row],[Comisión Unitaria 10%]]-0.01*VENTAS[[#This Row],[Precio Venta]])</f>
        <v>8.58</v>
      </c>
      <c r="M45" s="35"/>
      <c r="N45" s="37" t="s">
        <v>3875</v>
      </c>
    </row>
    <row r="46" spans="1:14" x14ac:dyDescent="0.2">
      <c r="A46" s="36">
        <v>45542.556909722232</v>
      </c>
      <c r="B46" s="33"/>
      <c r="C46" s="33"/>
      <c r="D46" s="33" t="s">
        <v>3793</v>
      </c>
      <c r="E46" s="33" t="s">
        <v>3876</v>
      </c>
      <c r="F46" s="33" t="s">
        <v>3877</v>
      </c>
      <c r="G46" s="33">
        <v>1</v>
      </c>
      <c r="H46" s="34">
        <v>35</v>
      </c>
      <c r="I46" s="39">
        <f>VENTAS[[#This Row],[Cantidad]]*VENTAS[[#This Row],[Precio Venta]]</f>
        <v>35</v>
      </c>
      <c r="J46" s="34">
        <f>IF(VENTAS[[#This Row],[Nombre del Gestor]]&gt;1,VENTAS[[#This Row],[Precio Venta]]*10%,0)</f>
        <v>3.5</v>
      </c>
      <c r="K46" s="34">
        <f>IFERROR(VLOOKUP(VENTAS[[#This Row],[Código del producto Vendido]],STOCK[],13,FALSE),VENTAS[[#This Row],[Precio Venta]]*0.6)-VENTAS[[#This Row],[Comisión Unitaria 10%]]</f>
        <v>17.5</v>
      </c>
      <c r="L46" s="34">
        <f>VENTAS[[#This Row],[Cantidad]]*(VENTAS[[#This Row],[Precio Venta]]-VENTAS[[#This Row],[Costo Unitario SIN Comision]]-VENTAS[[#This Row],[Comisión Unitaria 10%]]-0.01*VENTAS[[#This Row],[Precio Venta]])</f>
        <v>13.65</v>
      </c>
      <c r="M46" s="35"/>
      <c r="N46" s="37" t="s">
        <v>3878</v>
      </c>
    </row>
    <row r="47" spans="1:14" x14ac:dyDescent="0.2">
      <c r="A47" s="36">
        <v>45542.678437499999</v>
      </c>
      <c r="B47" s="33"/>
      <c r="C47" s="33"/>
      <c r="D47" s="33" t="s">
        <v>3842</v>
      </c>
      <c r="E47" s="33" t="s">
        <v>3879</v>
      </c>
      <c r="F47" s="33" t="s">
        <v>3880</v>
      </c>
      <c r="G47" s="33">
        <v>1</v>
      </c>
      <c r="H47" s="34">
        <v>25</v>
      </c>
      <c r="I47" s="39">
        <f>VENTAS[[#This Row],[Cantidad]]*VENTAS[[#This Row],[Precio Venta]]</f>
        <v>25</v>
      </c>
      <c r="J47" s="34">
        <f>IF(VENTAS[[#This Row],[Nombre del Gestor]]&gt;1,VENTAS[[#This Row],[Precio Venta]]*10%,0)</f>
        <v>2.5</v>
      </c>
      <c r="K47" s="34">
        <f>IFERROR(VLOOKUP(VENTAS[[#This Row],[Código del producto Vendido]],STOCK[],13,FALSE),VENTAS[[#This Row],[Precio Venta]]*0.6)-VENTAS[[#This Row],[Comisión Unitaria 10%]]</f>
        <v>12.5</v>
      </c>
      <c r="L47" s="34">
        <f>VENTAS[[#This Row],[Cantidad]]*(VENTAS[[#This Row],[Precio Venta]]-VENTAS[[#This Row],[Costo Unitario SIN Comision]]-VENTAS[[#This Row],[Comisión Unitaria 10%]]-0.01*VENTAS[[#This Row],[Precio Venta]])</f>
        <v>9.75</v>
      </c>
      <c r="M47" s="35"/>
      <c r="N47" s="37" t="s">
        <v>3881</v>
      </c>
    </row>
    <row r="48" spans="1:14" x14ac:dyDescent="0.2">
      <c r="A48" s="36">
        <v>45543.857974537037</v>
      </c>
      <c r="B48" s="33"/>
      <c r="C48" s="33"/>
      <c r="D48" s="33"/>
      <c r="E48" s="33" t="s">
        <v>3882</v>
      </c>
      <c r="F48" s="33" t="s">
        <v>3883</v>
      </c>
      <c r="G48" s="33">
        <v>1</v>
      </c>
      <c r="H48" s="34">
        <v>23</v>
      </c>
      <c r="I48" s="39">
        <f>VENTAS[[#This Row],[Cantidad]]*VENTAS[[#This Row],[Precio Venta]]</f>
        <v>23</v>
      </c>
      <c r="J48" s="34">
        <f>IF(VENTAS[[#This Row],[Nombre del Gestor]]&gt;1,VENTAS[[#This Row],[Precio Venta]]*10%,0)</f>
        <v>0</v>
      </c>
      <c r="K48" s="34">
        <f>IFERROR(VLOOKUP(VENTAS[[#This Row],[Código del producto Vendido]],STOCK[],13,FALSE),VENTAS[[#This Row],[Precio Venta]]*0.6)-VENTAS[[#This Row],[Comisión Unitaria 10%]]</f>
        <v>13.799999999999999</v>
      </c>
      <c r="L48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48" s="35"/>
      <c r="N48" s="37" t="s">
        <v>3884</v>
      </c>
    </row>
    <row r="49" spans="1:14" x14ac:dyDescent="0.2">
      <c r="A49" s="36">
        <v>45543.858993055554</v>
      </c>
      <c r="B49" s="33"/>
      <c r="C49" s="33"/>
      <c r="D49" s="33" t="s">
        <v>3801</v>
      </c>
      <c r="E49" s="33" t="s">
        <v>3885</v>
      </c>
      <c r="F49" s="33" t="s">
        <v>3886</v>
      </c>
      <c r="G49" s="33">
        <v>1</v>
      </c>
      <c r="H49" s="34">
        <v>35</v>
      </c>
      <c r="I49" s="39">
        <f>VENTAS[[#This Row],[Cantidad]]*VENTAS[[#This Row],[Precio Venta]]</f>
        <v>35</v>
      </c>
      <c r="J49" s="34">
        <f>IF(VENTAS[[#This Row],[Nombre del Gestor]]&gt;1,VENTAS[[#This Row],[Precio Venta]]*10%,0)</f>
        <v>3.5</v>
      </c>
      <c r="K49" s="34">
        <f>IFERROR(VLOOKUP(VENTAS[[#This Row],[Código del producto Vendido]],STOCK[],13,FALSE),VENTAS[[#This Row],[Precio Venta]]*0.6)-VENTAS[[#This Row],[Comisión Unitaria 10%]]</f>
        <v>17.5</v>
      </c>
      <c r="L49" s="34">
        <f>VENTAS[[#This Row],[Cantidad]]*(VENTAS[[#This Row],[Precio Venta]]-VENTAS[[#This Row],[Costo Unitario SIN Comision]]-VENTAS[[#This Row],[Comisión Unitaria 10%]]-0.01*VENTAS[[#This Row],[Precio Venta]])</f>
        <v>13.65</v>
      </c>
      <c r="M49" s="35"/>
      <c r="N49" s="37" t="s">
        <v>3887</v>
      </c>
    </row>
    <row r="50" spans="1:14" x14ac:dyDescent="0.2">
      <c r="A50" s="36">
        <v>45543.858993055554</v>
      </c>
      <c r="B50" s="33"/>
      <c r="C50" s="33"/>
      <c r="D50" s="33" t="s">
        <v>3801</v>
      </c>
      <c r="E50" s="33" t="s">
        <v>3888</v>
      </c>
      <c r="F50" s="33" t="s">
        <v>3883</v>
      </c>
      <c r="G50" s="33">
        <v>1</v>
      </c>
      <c r="H50" s="34">
        <v>23</v>
      </c>
      <c r="I50" s="39">
        <f>VENTAS[[#This Row],[Cantidad]]*VENTAS[[#This Row],[Precio Venta]]</f>
        <v>23</v>
      </c>
      <c r="J50" s="34">
        <f>IF(VENTAS[[#This Row],[Nombre del Gestor]]&gt;1,VENTAS[[#This Row],[Precio Venta]]*10%,0)</f>
        <v>2.3000000000000003</v>
      </c>
      <c r="K50" s="34">
        <f>IFERROR(VLOOKUP(VENTAS[[#This Row],[Código del producto Vendido]],STOCK[],13,FALSE),VENTAS[[#This Row],[Precio Venta]]*0.6)-VENTAS[[#This Row],[Comisión Unitaria 10%]]</f>
        <v>11.499999999999998</v>
      </c>
      <c r="L50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50" s="35"/>
      <c r="N50" s="37" t="s">
        <v>3889</v>
      </c>
    </row>
    <row r="51" spans="1:14" x14ac:dyDescent="0.2">
      <c r="A51" s="36">
        <v>45544.728460648148</v>
      </c>
      <c r="B51" s="33"/>
      <c r="C51" s="33"/>
      <c r="D51" s="33" t="s">
        <v>3793</v>
      </c>
      <c r="E51" s="33" t="s">
        <v>3890</v>
      </c>
      <c r="F51" s="33" t="s">
        <v>3891</v>
      </c>
      <c r="G51" s="33">
        <v>1</v>
      </c>
      <c r="H51" s="34">
        <v>30</v>
      </c>
      <c r="I51" s="39">
        <f>VENTAS[[#This Row],[Cantidad]]*VENTAS[[#This Row],[Precio Venta]]</f>
        <v>30</v>
      </c>
      <c r="J51" s="34">
        <f>IF(VENTAS[[#This Row],[Nombre del Gestor]]&gt;1,VENTAS[[#This Row],[Precio Venta]]*10%,0)</f>
        <v>3</v>
      </c>
      <c r="K51" s="34">
        <f>IFERROR(VLOOKUP(VENTAS[[#This Row],[Código del producto Vendido]],STOCK[],13,FALSE),VENTAS[[#This Row],[Precio Venta]]*0.6)-VENTAS[[#This Row],[Comisión Unitaria 10%]]</f>
        <v>15</v>
      </c>
      <c r="L51" s="34">
        <f>VENTAS[[#This Row],[Cantidad]]*(VENTAS[[#This Row],[Precio Venta]]-VENTAS[[#This Row],[Costo Unitario SIN Comision]]-VENTAS[[#This Row],[Comisión Unitaria 10%]]-0.01*VENTAS[[#This Row],[Precio Venta]])</f>
        <v>11.7</v>
      </c>
      <c r="M51" s="35"/>
      <c r="N51" s="37" t="s">
        <v>3892</v>
      </c>
    </row>
    <row r="52" spans="1:14" x14ac:dyDescent="0.2">
      <c r="A52" s="36">
        <v>45545.388148148151</v>
      </c>
      <c r="B52" s="33"/>
      <c r="C52" s="33"/>
      <c r="D52" s="33" t="s">
        <v>3793</v>
      </c>
      <c r="E52" s="33" t="s">
        <v>3893</v>
      </c>
      <c r="F52" s="33" t="s">
        <v>3894</v>
      </c>
      <c r="G52" s="33">
        <v>1</v>
      </c>
      <c r="H52" s="34">
        <v>10</v>
      </c>
      <c r="I52" s="39">
        <f>VENTAS[[#This Row],[Cantidad]]*VENTAS[[#This Row],[Precio Venta]]</f>
        <v>10</v>
      </c>
      <c r="J52" s="34">
        <f>IF(VENTAS[[#This Row],[Nombre del Gestor]]&gt;1,VENTAS[[#This Row],[Precio Venta]]*10%,0)</f>
        <v>1</v>
      </c>
      <c r="K52" s="34">
        <f>IFERROR(VLOOKUP(VENTAS[[#This Row],[Código del producto Vendido]],STOCK[],13,FALSE),VENTAS[[#This Row],[Precio Venta]]*0.6)-VENTAS[[#This Row],[Comisión Unitaria 10%]]</f>
        <v>5</v>
      </c>
      <c r="L52" s="34">
        <f>VENTAS[[#This Row],[Cantidad]]*(VENTAS[[#This Row],[Precio Venta]]-VENTAS[[#This Row],[Costo Unitario SIN Comision]]-VENTAS[[#This Row],[Comisión Unitaria 10%]]-0.01*VENTAS[[#This Row],[Precio Venta]])</f>
        <v>3.9</v>
      </c>
      <c r="M52" s="35"/>
      <c r="N52" s="37" t="s">
        <v>3895</v>
      </c>
    </row>
    <row r="53" spans="1:14" x14ac:dyDescent="0.2">
      <c r="A53" s="36">
        <v>45545.392337962963</v>
      </c>
      <c r="B53" s="33"/>
      <c r="C53" s="33"/>
      <c r="D53" s="33" t="s">
        <v>3779</v>
      </c>
      <c r="E53" s="33" t="s">
        <v>3879</v>
      </c>
      <c r="F53" s="33" t="s">
        <v>3880</v>
      </c>
      <c r="G53" s="33">
        <v>1</v>
      </c>
      <c r="H53" s="34">
        <v>25</v>
      </c>
      <c r="I53" s="39">
        <f>VENTAS[[#This Row],[Cantidad]]*VENTAS[[#This Row],[Precio Venta]]</f>
        <v>25</v>
      </c>
      <c r="J53" s="34">
        <f>IF(VENTAS[[#This Row],[Nombre del Gestor]]&gt;1,VENTAS[[#This Row],[Precio Venta]]*10%,0)</f>
        <v>2.5</v>
      </c>
      <c r="K53" s="34">
        <f>IFERROR(VLOOKUP(VENTAS[[#This Row],[Código del producto Vendido]],STOCK[],13,FALSE),VENTAS[[#This Row],[Precio Venta]]*0.6)-VENTAS[[#This Row],[Comisión Unitaria 10%]]</f>
        <v>12.5</v>
      </c>
      <c r="L53" s="34">
        <f>VENTAS[[#This Row],[Cantidad]]*(VENTAS[[#This Row],[Precio Venta]]-VENTAS[[#This Row],[Costo Unitario SIN Comision]]-VENTAS[[#This Row],[Comisión Unitaria 10%]]-0.01*VENTAS[[#This Row],[Precio Venta]])</f>
        <v>9.75</v>
      </c>
      <c r="M53" s="35"/>
      <c r="N53" s="37" t="s">
        <v>3896</v>
      </c>
    </row>
    <row r="54" spans="1:14" x14ac:dyDescent="0.2">
      <c r="A54" s="36">
        <v>45545.392835648148</v>
      </c>
      <c r="B54" s="33"/>
      <c r="C54" s="33"/>
      <c r="D54" s="33" t="s">
        <v>3757</v>
      </c>
      <c r="E54" s="33" t="s">
        <v>3897</v>
      </c>
      <c r="F54" s="33" t="s">
        <v>3898</v>
      </c>
      <c r="G54" s="33">
        <v>1</v>
      </c>
      <c r="H54" s="34">
        <v>25</v>
      </c>
      <c r="I54" s="39">
        <f>VENTAS[[#This Row],[Cantidad]]*VENTAS[[#This Row],[Precio Venta]]</f>
        <v>25</v>
      </c>
      <c r="J54" s="34">
        <f>IF(VENTAS[[#This Row],[Nombre del Gestor]]&gt;1,VENTAS[[#This Row],[Precio Venta]]*10%,0)</f>
        <v>2.5</v>
      </c>
      <c r="K54" s="34">
        <f>IFERROR(VLOOKUP(VENTAS[[#This Row],[Código del producto Vendido]],STOCK[],13,FALSE),VENTAS[[#This Row],[Precio Venta]]*0.6)-VENTAS[[#This Row],[Comisión Unitaria 10%]]</f>
        <v>12.5</v>
      </c>
      <c r="L54" s="34">
        <f>VENTAS[[#This Row],[Cantidad]]*(VENTAS[[#This Row],[Precio Venta]]-VENTAS[[#This Row],[Costo Unitario SIN Comision]]-VENTAS[[#This Row],[Comisión Unitaria 10%]]-0.01*VENTAS[[#This Row],[Precio Venta]])</f>
        <v>9.75</v>
      </c>
      <c r="M54" s="35"/>
      <c r="N54" s="37" t="s">
        <v>3899</v>
      </c>
    </row>
    <row r="55" spans="1:14" x14ac:dyDescent="0.2">
      <c r="A55" s="36">
        <v>45545.502847222233</v>
      </c>
      <c r="B55" s="33"/>
      <c r="C55" s="33"/>
      <c r="D55" s="33" t="s">
        <v>3900</v>
      </c>
      <c r="E55" s="33" t="s">
        <v>3901</v>
      </c>
      <c r="F55" s="33" t="s">
        <v>3902</v>
      </c>
      <c r="G55" s="33">
        <v>1</v>
      </c>
      <c r="H55" s="34">
        <v>12</v>
      </c>
      <c r="I55" s="39">
        <f>VENTAS[[#This Row],[Cantidad]]*VENTAS[[#This Row],[Precio Venta]]</f>
        <v>12</v>
      </c>
      <c r="J55" s="34">
        <f>IF(VENTAS[[#This Row],[Nombre del Gestor]]&gt;1,VENTAS[[#This Row],[Precio Venta]]*10%,0)</f>
        <v>1.2000000000000002</v>
      </c>
      <c r="K55" s="34">
        <f>IFERROR(VLOOKUP(VENTAS[[#This Row],[Código del producto Vendido]],STOCK[],13,FALSE),VENTAS[[#This Row],[Precio Venta]]*0.6)-VENTAS[[#This Row],[Comisión Unitaria 10%]]</f>
        <v>5.9999999999999991</v>
      </c>
      <c r="L55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55" s="35"/>
      <c r="N55" s="37" t="s">
        <v>3903</v>
      </c>
    </row>
    <row r="56" spans="1:14" x14ac:dyDescent="0.2">
      <c r="A56" s="36">
        <v>45546.403854166667</v>
      </c>
      <c r="B56" s="33"/>
      <c r="C56" s="33"/>
      <c r="D56" s="33" t="s">
        <v>3757</v>
      </c>
      <c r="E56" s="33" t="s">
        <v>3904</v>
      </c>
      <c r="F56" s="33" t="s">
        <v>409</v>
      </c>
      <c r="G56" s="33">
        <v>1</v>
      </c>
      <c r="H56" s="34">
        <v>22</v>
      </c>
      <c r="I56" s="39">
        <f>VENTAS[[#This Row],[Cantidad]]*VENTAS[[#This Row],[Precio Venta]]</f>
        <v>22</v>
      </c>
      <c r="J56" s="34">
        <f>IF(VENTAS[[#This Row],[Nombre del Gestor]]&gt;1,VENTAS[[#This Row],[Precio Venta]]*10%,0)</f>
        <v>2.2000000000000002</v>
      </c>
      <c r="K56" s="34">
        <f>IFERROR(VLOOKUP(VENTAS[[#This Row],[Código del producto Vendido]],STOCK[],13,FALSE),VENTAS[[#This Row],[Precio Venta]]*0.6)-VENTAS[[#This Row],[Comisión Unitaria 10%]]</f>
        <v>11</v>
      </c>
      <c r="L56" s="34">
        <f>VENTAS[[#This Row],[Cantidad]]*(VENTAS[[#This Row],[Precio Venta]]-VENTAS[[#This Row],[Costo Unitario SIN Comision]]-VENTAS[[#This Row],[Comisión Unitaria 10%]]-0.01*VENTAS[[#This Row],[Precio Venta]])</f>
        <v>8.58</v>
      </c>
      <c r="M56" s="35"/>
      <c r="N56" s="37" t="s">
        <v>3905</v>
      </c>
    </row>
    <row r="57" spans="1:14" x14ac:dyDescent="0.2">
      <c r="A57" s="36">
        <v>45546.405636574083</v>
      </c>
      <c r="B57" s="33"/>
      <c r="C57" s="33"/>
      <c r="D57" s="33" t="s">
        <v>3864</v>
      </c>
      <c r="E57" s="33" t="s">
        <v>3906</v>
      </c>
      <c r="F57" s="33" t="s">
        <v>361</v>
      </c>
      <c r="G57" s="33">
        <v>1</v>
      </c>
      <c r="H57" s="34">
        <v>10</v>
      </c>
      <c r="I57" s="39">
        <f>VENTAS[[#This Row],[Cantidad]]*VENTAS[[#This Row],[Precio Venta]]</f>
        <v>10</v>
      </c>
      <c r="J57" s="34">
        <f>IF(VENTAS[[#This Row],[Nombre del Gestor]]&gt;1,VENTAS[[#This Row],[Precio Venta]]*10%,0)</f>
        <v>1</v>
      </c>
      <c r="K57" s="34">
        <f>IFERROR(VLOOKUP(VENTAS[[#This Row],[Código del producto Vendido]],STOCK[],13,FALSE),VENTAS[[#This Row],[Precio Venta]]*0.6)-VENTAS[[#This Row],[Comisión Unitaria 10%]]</f>
        <v>5</v>
      </c>
      <c r="L57" s="34">
        <f>VENTAS[[#This Row],[Cantidad]]*(VENTAS[[#This Row],[Precio Venta]]-VENTAS[[#This Row],[Costo Unitario SIN Comision]]-VENTAS[[#This Row],[Comisión Unitaria 10%]]-0.01*VENTAS[[#This Row],[Precio Venta]])</f>
        <v>3.9</v>
      </c>
      <c r="M57" s="35"/>
      <c r="N57" s="37" t="s">
        <v>3907</v>
      </c>
    </row>
    <row r="58" spans="1:14" x14ac:dyDescent="0.2">
      <c r="A58" s="36">
        <v>45546.405636574083</v>
      </c>
      <c r="B58" s="33"/>
      <c r="C58" s="33"/>
      <c r="D58" s="33" t="s">
        <v>3864</v>
      </c>
      <c r="E58" s="33" t="s">
        <v>3908</v>
      </c>
      <c r="F58" s="33" t="s">
        <v>363</v>
      </c>
      <c r="G58" s="33">
        <v>1</v>
      </c>
      <c r="H58" s="34">
        <v>10</v>
      </c>
      <c r="I58" s="39">
        <f>VENTAS[[#This Row],[Cantidad]]*VENTAS[[#This Row],[Precio Venta]]</f>
        <v>10</v>
      </c>
      <c r="J58" s="34">
        <f>IF(VENTAS[[#This Row],[Nombre del Gestor]]&gt;1,VENTAS[[#This Row],[Precio Venta]]*10%,0)</f>
        <v>1</v>
      </c>
      <c r="K58" s="34">
        <f>IFERROR(VLOOKUP(VENTAS[[#This Row],[Código del producto Vendido]],STOCK[],13,FALSE),VENTAS[[#This Row],[Precio Venta]]*0.6)-VENTAS[[#This Row],[Comisión Unitaria 10%]]</f>
        <v>5</v>
      </c>
      <c r="L58" s="34">
        <f>VENTAS[[#This Row],[Cantidad]]*(VENTAS[[#This Row],[Precio Venta]]-VENTAS[[#This Row],[Costo Unitario SIN Comision]]-VENTAS[[#This Row],[Comisión Unitaria 10%]]-0.01*VENTAS[[#This Row],[Precio Venta]])</f>
        <v>3.9</v>
      </c>
      <c r="M58" s="35"/>
      <c r="N58" s="37" t="s">
        <v>3909</v>
      </c>
    </row>
    <row r="59" spans="1:14" x14ac:dyDescent="0.2">
      <c r="A59" s="36">
        <v>45546.405636574083</v>
      </c>
      <c r="B59" s="33"/>
      <c r="C59" s="33"/>
      <c r="D59" s="33" t="s">
        <v>3864</v>
      </c>
      <c r="E59" s="33" t="s">
        <v>3910</v>
      </c>
      <c r="F59" s="33" t="s">
        <v>366</v>
      </c>
      <c r="G59" s="33">
        <v>1</v>
      </c>
      <c r="H59" s="34">
        <v>10</v>
      </c>
      <c r="I59" s="39">
        <f>VENTAS[[#This Row],[Cantidad]]*VENTAS[[#This Row],[Precio Venta]]</f>
        <v>10</v>
      </c>
      <c r="J59" s="34">
        <f>IF(VENTAS[[#This Row],[Nombre del Gestor]]&gt;1,VENTAS[[#This Row],[Precio Venta]]*10%,0)</f>
        <v>1</v>
      </c>
      <c r="K59" s="34">
        <f>IFERROR(VLOOKUP(VENTAS[[#This Row],[Código del producto Vendido]],STOCK[],13,FALSE),VENTAS[[#This Row],[Precio Venta]]*0.6)-VENTAS[[#This Row],[Comisión Unitaria 10%]]</f>
        <v>5</v>
      </c>
      <c r="L59" s="34">
        <f>VENTAS[[#This Row],[Cantidad]]*(VENTAS[[#This Row],[Precio Venta]]-VENTAS[[#This Row],[Costo Unitario SIN Comision]]-VENTAS[[#This Row],[Comisión Unitaria 10%]]-0.01*VENTAS[[#This Row],[Precio Venta]])</f>
        <v>3.9</v>
      </c>
      <c r="M59" s="35"/>
      <c r="N59" s="37" t="s">
        <v>3911</v>
      </c>
    </row>
    <row r="60" spans="1:14" x14ac:dyDescent="0.2">
      <c r="A60" s="36">
        <v>45546.624074074083</v>
      </c>
      <c r="B60" s="33"/>
      <c r="C60" s="33"/>
      <c r="D60" s="33" t="s">
        <v>3772</v>
      </c>
      <c r="E60" s="33" t="s">
        <v>3912</v>
      </c>
      <c r="F60" s="33" t="s">
        <v>3913</v>
      </c>
      <c r="G60" s="33">
        <v>1</v>
      </c>
      <c r="H60" s="34">
        <v>23</v>
      </c>
      <c r="I60" s="39">
        <f>VENTAS[[#This Row],[Cantidad]]*VENTAS[[#This Row],[Precio Venta]]</f>
        <v>23</v>
      </c>
      <c r="J60" s="34">
        <f>IF(VENTAS[[#This Row],[Nombre del Gestor]]&gt;1,VENTAS[[#This Row],[Precio Venta]]*10%,0)</f>
        <v>2.3000000000000003</v>
      </c>
      <c r="K60" s="34">
        <f>IFERROR(VLOOKUP(VENTAS[[#This Row],[Código del producto Vendido]],STOCK[],13,FALSE),VENTAS[[#This Row],[Precio Venta]]*0.6)-VENTAS[[#This Row],[Comisión Unitaria 10%]]</f>
        <v>11.499999999999998</v>
      </c>
      <c r="L60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60" s="35"/>
      <c r="N60" s="37" t="s">
        <v>3914</v>
      </c>
    </row>
    <row r="61" spans="1:14" x14ac:dyDescent="0.2">
      <c r="A61" s="36">
        <v>45547.831909722219</v>
      </c>
      <c r="B61" s="33"/>
      <c r="C61" s="33"/>
      <c r="D61" s="33" t="s">
        <v>3801</v>
      </c>
      <c r="E61" s="33" t="s">
        <v>3915</v>
      </c>
      <c r="F61" s="33" t="s">
        <v>3916</v>
      </c>
      <c r="G61" s="33">
        <v>1</v>
      </c>
      <c r="H61" s="34">
        <v>12</v>
      </c>
      <c r="I61" s="39">
        <f>VENTAS[[#This Row],[Cantidad]]*VENTAS[[#This Row],[Precio Venta]]</f>
        <v>12</v>
      </c>
      <c r="J61" s="34">
        <f>IF(VENTAS[[#This Row],[Nombre del Gestor]]&gt;1,VENTAS[[#This Row],[Precio Venta]]*10%,0)</f>
        <v>1.2000000000000002</v>
      </c>
      <c r="K61" s="34">
        <f>IFERROR(VLOOKUP(VENTAS[[#This Row],[Código del producto Vendido]],STOCK[],13,FALSE),VENTAS[[#This Row],[Precio Venta]]*0.6)-VENTAS[[#This Row],[Comisión Unitaria 10%]]</f>
        <v>5.9999999999999991</v>
      </c>
      <c r="L61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61" s="35"/>
      <c r="N61" s="37" t="s">
        <v>3917</v>
      </c>
    </row>
    <row r="62" spans="1:14" x14ac:dyDescent="0.2">
      <c r="A62" s="36">
        <v>45547.83258101852</v>
      </c>
      <c r="B62" s="33"/>
      <c r="C62" s="33"/>
      <c r="D62" s="33" t="s">
        <v>3757</v>
      </c>
      <c r="E62" s="33" t="s">
        <v>3918</v>
      </c>
      <c r="F62" s="33" t="s">
        <v>3919</v>
      </c>
      <c r="G62" s="33">
        <v>1</v>
      </c>
      <c r="H62" s="34">
        <v>22</v>
      </c>
      <c r="I62" s="39">
        <f>VENTAS[[#This Row],[Cantidad]]*VENTAS[[#This Row],[Precio Venta]]</f>
        <v>22</v>
      </c>
      <c r="J62" s="34">
        <f>IF(VENTAS[[#This Row],[Nombre del Gestor]]&gt;1,VENTAS[[#This Row],[Precio Venta]]*10%,0)</f>
        <v>2.2000000000000002</v>
      </c>
      <c r="K62" s="34">
        <f>IFERROR(VLOOKUP(VENTAS[[#This Row],[Código del producto Vendido]],STOCK[],13,FALSE),VENTAS[[#This Row],[Precio Venta]]*0.6)-VENTAS[[#This Row],[Comisión Unitaria 10%]]</f>
        <v>11</v>
      </c>
      <c r="L62" s="34">
        <f>VENTAS[[#This Row],[Cantidad]]*(VENTAS[[#This Row],[Precio Venta]]-VENTAS[[#This Row],[Costo Unitario SIN Comision]]-VENTAS[[#This Row],[Comisión Unitaria 10%]]-0.01*VENTAS[[#This Row],[Precio Venta]])</f>
        <v>8.58</v>
      </c>
      <c r="M62" s="35"/>
      <c r="N62" s="37" t="s">
        <v>3920</v>
      </c>
    </row>
    <row r="63" spans="1:14" x14ac:dyDescent="0.2">
      <c r="A63" s="36">
        <v>45547.847222222219</v>
      </c>
      <c r="B63" s="33"/>
      <c r="C63" s="33"/>
      <c r="D63" s="33" t="s">
        <v>3921</v>
      </c>
      <c r="E63" s="33" t="s">
        <v>369</v>
      </c>
      <c r="F63" s="33" t="s">
        <v>368</v>
      </c>
      <c r="G63" s="33">
        <v>1</v>
      </c>
      <c r="H63" s="34">
        <v>10</v>
      </c>
      <c r="I63" s="39">
        <f>VENTAS[[#This Row],[Cantidad]]*VENTAS[[#This Row],[Precio Venta]]</f>
        <v>10</v>
      </c>
      <c r="J63" s="34">
        <f>IF(VENTAS[[#This Row],[Nombre del Gestor]]&gt;1,VENTAS[[#This Row],[Precio Venta]]*10%,0)</f>
        <v>1</v>
      </c>
      <c r="K63" s="34">
        <f>IFERROR(VLOOKUP(VENTAS[[#This Row],[Código del producto Vendido]],STOCK[],13,FALSE),VENTAS[[#This Row],[Precio Venta]]*0.6)-VENTAS[[#This Row],[Comisión Unitaria 10%]]</f>
        <v>4.32</v>
      </c>
      <c r="L63" s="34">
        <f>VENTAS[[#This Row],[Cantidad]]*(VENTAS[[#This Row],[Precio Venta]]-VENTAS[[#This Row],[Costo Unitario SIN Comision]]-VENTAS[[#This Row],[Comisión Unitaria 10%]]-0.01*VENTAS[[#This Row],[Precio Venta]])</f>
        <v>4.58</v>
      </c>
      <c r="M63" s="35"/>
      <c r="N63" s="37" t="s">
        <v>3922</v>
      </c>
    </row>
    <row r="64" spans="1:14" x14ac:dyDescent="0.2">
      <c r="A64" s="36">
        <v>45548.446898148148</v>
      </c>
      <c r="B64" s="33"/>
      <c r="C64" s="33"/>
      <c r="D64" s="33" t="s">
        <v>3757</v>
      </c>
      <c r="E64" s="33" t="s">
        <v>3923</v>
      </c>
      <c r="F64" s="33" t="s">
        <v>3924</v>
      </c>
      <c r="G64" s="33">
        <v>1</v>
      </c>
      <c r="H64" s="34">
        <v>25</v>
      </c>
      <c r="I64" s="39">
        <f>VENTAS[[#This Row],[Cantidad]]*VENTAS[[#This Row],[Precio Venta]]</f>
        <v>25</v>
      </c>
      <c r="J64" s="34">
        <f>IF(VENTAS[[#This Row],[Nombre del Gestor]]&gt;1,VENTAS[[#This Row],[Precio Venta]]*10%,0)</f>
        <v>2.5</v>
      </c>
      <c r="K64" s="34">
        <f>IFERROR(VLOOKUP(VENTAS[[#This Row],[Código del producto Vendido]],STOCK[],13,FALSE),VENTAS[[#This Row],[Precio Venta]]*0.6)-VENTAS[[#This Row],[Comisión Unitaria 10%]]</f>
        <v>12.5</v>
      </c>
      <c r="L64" s="34">
        <f>VENTAS[[#This Row],[Cantidad]]*(VENTAS[[#This Row],[Precio Venta]]-VENTAS[[#This Row],[Costo Unitario SIN Comision]]-VENTAS[[#This Row],[Comisión Unitaria 10%]]-0.01*VENTAS[[#This Row],[Precio Venta]])</f>
        <v>9.75</v>
      </c>
      <c r="M64" s="35"/>
      <c r="N64" s="37" t="s">
        <v>3925</v>
      </c>
    </row>
    <row r="65" spans="1:14" x14ac:dyDescent="0.2">
      <c r="A65" s="36">
        <v>45548.446898148148</v>
      </c>
      <c r="B65" s="33"/>
      <c r="C65" s="33"/>
      <c r="D65" s="33" t="s">
        <v>3757</v>
      </c>
      <c r="E65" s="33" t="s">
        <v>3926</v>
      </c>
      <c r="F65" s="33" t="s">
        <v>3927</v>
      </c>
      <c r="G65" s="33">
        <v>1</v>
      </c>
      <c r="H65" s="34">
        <v>30</v>
      </c>
      <c r="I65" s="39">
        <f>VENTAS[[#This Row],[Cantidad]]*VENTAS[[#This Row],[Precio Venta]]</f>
        <v>30</v>
      </c>
      <c r="J65" s="34">
        <f>IF(VENTAS[[#This Row],[Nombre del Gestor]]&gt;1,VENTAS[[#This Row],[Precio Venta]]*10%,0)</f>
        <v>3</v>
      </c>
      <c r="K65" s="34">
        <f>IFERROR(VLOOKUP(VENTAS[[#This Row],[Código del producto Vendido]],STOCK[],13,FALSE),VENTAS[[#This Row],[Precio Venta]]*0.6)-VENTAS[[#This Row],[Comisión Unitaria 10%]]</f>
        <v>15</v>
      </c>
      <c r="L65" s="34">
        <f>VENTAS[[#This Row],[Cantidad]]*(VENTAS[[#This Row],[Precio Venta]]-VENTAS[[#This Row],[Costo Unitario SIN Comision]]-VENTAS[[#This Row],[Comisión Unitaria 10%]]-0.01*VENTAS[[#This Row],[Precio Venta]])</f>
        <v>11.7</v>
      </c>
      <c r="M65" s="35"/>
      <c r="N65" s="37" t="s">
        <v>3928</v>
      </c>
    </row>
    <row r="66" spans="1:14" x14ac:dyDescent="0.2">
      <c r="A66" s="36">
        <v>45552.52447916667</v>
      </c>
      <c r="B66" s="33"/>
      <c r="C66" s="33"/>
      <c r="D66" s="33" t="s">
        <v>3929</v>
      </c>
      <c r="E66" s="33" t="s">
        <v>228</v>
      </c>
      <c r="F66" s="33" t="s">
        <v>230</v>
      </c>
      <c r="G66" s="33">
        <v>5</v>
      </c>
      <c r="H66" s="34">
        <v>1</v>
      </c>
      <c r="I66" s="39">
        <f>VENTAS[[#This Row],[Cantidad]]*VENTAS[[#This Row],[Precio Venta]]</f>
        <v>5</v>
      </c>
      <c r="J66" s="34">
        <f>IF(VENTAS[[#This Row],[Nombre del Gestor]]&gt;1,VENTAS[[#This Row],[Precio Venta]]*10%,0)</f>
        <v>0.1</v>
      </c>
      <c r="K66" s="34">
        <f>IFERROR(VLOOKUP(VENTAS[[#This Row],[Código del producto Vendido]],STOCK[],13,FALSE),VENTAS[[#This Row],[Precio Venta]]*0.6)-VENTAS[[#This Row],[Comisión Unitaria 10%]]</f>
        <v>0.42941176470588205</v>
      </c>
      <c r="L66" s="34">
        <f>VENTAS[[#This Row],[Cantidad]]*(VENTAS[[#This Row],[Precio Venta]]-VENTAS[[#This Row],[Costo Unitario SIN Comision]]-VENTAS[[#This Row],[Comisión Unitaria 10%]]-0.01*VENTAS[[#This Row],[Precio Venta]])</f>
        <v>2.3029411764705898</v>
      </c>
      <c r="M66" s="35"/>
      <c r="N66" s="37" t="s">
        <v>3930</v>
      </c>
    </row>
    <row r="67" spans="1:14" x14ac:dyDescent="0.2">
      <c r="A67" s="36">
        <v>45552.525312500002</v>
      </c>
      <c r="B67" s="33"/>
      <c r="C67" s="33"/>
      <c r="D67" s="33" t="s">
        <v>3779</v>
      </c>
      <c r="E67" s="33" t="s">
        <v>3931</v>
      </c>
      <c r="F67" s="33" t="s">
        <v>3932</v>
      </c>
      <c r="G67" s="33">
        <v>1</v>
      </c>
      <c r="H67" s="34">
        <v>14</v>
      </c>
      <c r="I67" s="39">
        <f>VENTAS[[#This Row],[Cantidad]]*VENTAS[[#This Row],[Precio Venta]]</f>
        <v>14</v>
      </c>
      <c r="J67" s="34">
        <f>IF(VENTAS[[#This Row],[Nombre del Gestor]]&gt;1,VENTAS[[#This Row],[Precio Venta]]*10%,0)</f>
        <v>1.4000000000000001</v>
      </c>
      <c r="K67" s="34">
        <f>IFERROR(VLOOKUP(VENTAS[[#This Row],[Código del producto Vendido]],STOCK[],13,FALSE),VENTAS[[#This Row],[Precio Venta]]*0.6)-VENTAS[[#This Row],[Comisión Unitaria 10%]]</f>
        <v>7</v>
      </c>
      <c r="L67" s="34">
        <f>VENTAS[[#This Row],[Cantidad]]*(VENTAS[[#This Row],[Precio Venta]]-VENTAS[[#This Row],[Costo Unitario SIN Comision]]-VENTAS[[#This Row],[Comisión Unitaria 10%]]-0.01*VENTAS[[#This Row],[Precio Venta]])</f>
        <v>5.46</v>
      </c>
      <c r="M67" s="35"/>
      <c r="N67" s="37" t="s">
        <v>3933</v>
      </c>
    </row>
    <row r="68" spans="1:14" x14ac:dyDescent="0.2">
      <c r="A68" s="36">
        <v>45552.52716435185</v>
      </c>
      <c r="B68" s="33"/>
      <c r="C68" s="33"/>
      <c r="D68" s="33" t="s">
        <v>3934</v>
      </c>
      <c r="E68" s="33" t="s">
        <v>3935</v>
      </c>
      <c r="F68" s="33" t="s">
        <v>3936</v>
      </c>
      <c r="G68" s="33">
        <v>1</v>
      </c>
      <c r="H68" s="34">
        <v>28</v>
      </c>
      <c r="I68" s="39">
        <f>VENTAS[[#This Row],[Cantidad]]*VENTAS[[#This Row],[Precio Venta]]</f>
        <v>28</v>
      </c>
      <c r="J68" s="34">
        <f>IF(VENTAS[[#This Row],[Nombre del Gestor]]&gt;1,VENTAS[[#This Row],[Precio Venta]]*10%,0)</f>
        <v>2.8000000000000003</v>
      </c>
      <c r="K68" s="34">
        <f>IFERROR(VLOOKUP(VENTAS[[#This Row],[Código del producto Vendido]],STOCK[],13,FALSE),VENTAS[[#This Row],[Precio Venta]]*0.6)-VENTAS[[#This Row],[Comisión Unitaria 10%]]</f>
        <v>14</v>
      </c>
      <c r="L68" s="34">
        <f>VENTAS[[#This Row],[Cantidad]]*(VENTAS[[#This Row],[Precio Venta]]-VENTAS[[#This Row],[Costo Unitario SIN Comision]]-VENTAS[[#This Row],[Comisión Unitaria 10%]]-0.01*VENTAS[[#This Row],[Precio Venta]])</f>
        <v>10.92</v>
      </c>
      <c r="M68" s="35"/>
      <c r="N68" s="37" t="s">
        <v>3937</v>
      </c>
    </row>
    <row r="69" spans="1:14" x14ac:dyDescent="0.2">
      <c r="A69" s="36">
        <v>45552.714409722219</v>
      </c>
      <c r="B69" s="33"/>
      <c r="C69" s="33"/>
      <c r="D69" s="33" t="s">
        <v>3929</v>
      </c>
      <c r="E69" s="33" t="s">
        <v>3861</v>
      </c>
      <c r="F69" s="33" t="s">
        <v>3862</v>
      </c>
      <c r="G69" s="33">
        <v>1</v>
      </c>
      <c r="H69" s="34">
        <v>25</v>
      </c>
      <c r="I69" s="39">
        <f>VENTAS[[#This Row],[Cantidad]]*VENTAS[[#This Row],[Precio Venta]]</f>
        <v>25</v>
      </c>
      <c r="J69" s="34">
        <f>IF(VENTAS[[#This Row],[Nombre del Gestor]]&gt;1,VENTAS[[#This Row],[Precio Venta]]*10%,0)</f>
        <v>2.5</v>
      </c>
      <c r="K69" s="34">
        <f>IFERROR(VLOOKUP(VENTAS[[#This Row],[Código del producto Vendido]],STOCK[],13,FALSE),VENTAS[[#This Row],[Precio Venta]]*0.6)-VENTAS[[#This Row],[Comisión Unitaria 10%]]</f>
        <v>12.5</v>
      </c>
      <c r="L69" s="34">
        <f>VENTAS[[#This Row],[Cantidad]]*(VENTAS[[#This Row],[Precio Venta]]-VENTAS[[#This Row],[Costo Unitario SIN Comision]]-VENTAS[[#This Row],[Comisión Unitaria 10%]]-0.01*VENTAS[[#This Row],[Precio Venta]])</f>
        <v>9.75</v>
      </c>
      <c r="M69" s="35"/>
      <c r="N69" s="37" t="s">
        <v>3938</v>
      </c>
    </row>
    <row r="70" spans="1:14" x14ac:dyDescent="0.2">
      <c r="A70" s="36">
        <v>45553.615914351853</v>
      </c>
      <c r="B70" s="33"/>
      <c r="C70" s="33"/>
      <c r="D70" s="33" t="s">
        <v>3864</v>
      </c>
      <c r="E70" s="33" t="s">
        <v>353</v>
      </c>
      <c r="F70" s="33" t="s">
        <v>352</v>
      </c>
      <c r="G70" s="33">
        <v>1</v>
      </c>
      <c r="H70" s="34">
        <v>25</v>
      </c>
      <c r="I70" s="39">
        <f>VENTAS[[#This Row],[Cantidad]]*VENTAS[[#This Row],[Precio Venta]]</f>
        <v>25</v>
      </c>
      <c r="J70" s="34">
        <f>IF(VENTAS[[#This Row],[Nombre del Gestor]]&gt;1,VENTAS[[#This Row],[Precio Venta]]*10%,0)</f>
        <v>2.5</v>
      </c>
      <c r="K70" s="34">
        <f>IFERROR(VLOOKUP(VENTAS[[#This Row],[Código del producto Vendido]],STOCK[],13,FALSE),VENTAS[[#This Row],[Precio Venta]]*0.6)-VENTAS[[#This Row],[Comisión Unitaria 10%]]</f>
        <v>20.279999999999998</v>
      </c>
      <c r="L70" s="34">
        <f>VENTAS[[#This Row],[Cantidad]]*(VENTAS[[#This Row],[Precio Venta]]-VENTAS[[#This Row],[Costo Unitario SIN Comision]]-VENTAS[[#This Row],[Comisión Unitaria 10%]]-0.01*VENTAS[[#This Row],[Precio Venta]])</f>
        <v>1.9700000000000024</v>
      </c>
      <c r="M70" s="35"/>
      <c r="N70" s="37" t="s">
        <v>3939</v>
      </c>
    </row>
    <row r="71" spans="1:14" x14ac:dyDescent="0.2">
      <c r="A71" s="36">
        <v>45553.639548611107</v>
      </c>
      <c r="B71" s="33"/>
      <c r="C71" s="33"/>
      <c r="D71" s="33" t="s">
        <v>3864</v>
      </c>
      <c r="E71" s="33" t="s">
        <v>3940</v>
      </c>
      <c r="F71" s="33" t="s">
        <v>3941</v>
      </c>
      <c r="G71" s="33">
        <v>1</v>
      </c>
      <c r="H71" s="34">
        <v>22</v>
      </c>
      <c r="I71" s="39">
        <f>VENTAS[[#This Row],[Cantidad]]*VENTAS[[#This Row],[Precio Venta]]</f>
        <v>22</v>
      </c>
      <c r="J71" s="34">
        <f>IF(VENTAS[[#This Row],[Nombre del Gestor]]&gt;1,VENTAS[[#This Row],[Precio Venta]]*10%,0)</f>
        <v>2.2000000000000002</v>
      </c>
      <c r="K71" s="34">
        <f>IFERROR(VLOOKUP(VENTAS[[#This Row],[Código del producto Vendido]],STOCK[],13,FALSE),VENTAS[[#This Row],[Precio Venta]]*0.6)-VENTAS[[#This Row],[Comisión Unitaria 10%]]</f>
        <v>11</v>
      </c>
      <c r="L71" s="34">
        <f>VENTAS[[#This Row],[Cantidad]]*(VENTAS[[#This Row],[Precio Venta]]-VENTAS[[#This Row],[Costo Unitario SIN Comision]]-VENTAS[[#This Row],[Comisión Unitaria 10%]]-0.01*VENTAS[[#This Row],[Precio Venta]])</f>
        <v>8.58</v>
      </c>
      <c r="M71" s="35"/>
      <c r="N71" s="37" t="s">
        <v>3942</v>
      </c>
    </row>
    <row r="72" spans="1:14" x14ac:dyDescent="0.2">
      <c r="A72" s="36">
        <v>45553.792893518519</v>
      </c>
      <c r="B72" s="33"/>
      <c r="C72" s="33"/>
      <c r="D72" s="33" t="s">
        <v>3757</v>
      </c>
      <c r="E72" s="33" t="s">
        <v>3943</v>
      </c>
      <c r="F72" s="33" t="s">
        <v>3944</v>
      </c>
      <c r="G72" s="33">
        <v>1</v>
      </c>
      <c r="H72" s="34">
        <v>40</v>
      </c>
      <c r="I72" s="39">
        <f>VENTAS[[#This Row],[Cantidad]]*VENTAS[[#This Row],[Precio Venta]]</f>
        <v>40</v>
      </c>
      <c r="J72" s="34">
        <f>IF(VENTAS[[#This Row],[Nombre del Gestor]]&gt;1,VENTAS[[#This Row],[Precio Venta]]*10%,0)</f>
        <v>4</v>
      </c>
      <c r="K72" s="34">
        <f>IFERROR(VLOOKUP(VENTAS[[#This Row],[Código del producto Vendido]],STOCK[],13,FALSE),VENTAS[[#This Row],[Precio Venta]]*0.6)-VENTAS[[#This Row],[Comisión Unitaria 10%]]</f>
        <v>20</v>
      </c>
      <c r="L72" s="34">
        <f>VENTAS[[#This Row],[Cantidad]]*(VENTAS[[#This Row],[Precio Venta]]-VENTAS[[#This Row],[Costo Unitario SIN Comision]]-VENTAS[[#This Row],[Comisión Unitaria 10%]]-0.01*VENTAS[[#This Row],[Precio Venta]])</f>
        <v>15.6</v>
      </c>
      <c r="M72" s="35"/>
      <c r="N72" s="37" t="s">
        <v>3945</v>
      </c>
    </row>
    <row r="73" spans="1:14" x14ac:dyDescent="0.2">
      <c r="A73" s="36">
        <v>45553.795428240737</v>
      </c>
      <c r="B73" s="33"/>
      <c r="C73" s="33"/>
      <c r="D73" s="33" t="s">
        <v>3757</v>
      </c>
      <c r="E73" s="33" t="s">
        <v>3946</v>
      </c>
      <c r="F73" s="33" t="s">
        <v>3880</v>
      </c>
      <c r="G73" s="33">
        <v>1</v>
      </c>
      <c r="H73" s="34">
        <v>25</v>
      </c>
      <c r="I73" s="39">
        <f>VENTAS[[#This Row],[Cantidad]]*VENTAS[[#This Row],[Precio Venta]]</f>
        <v>25</v>
      </c>
      <c r="J73" s="34">
        <f>IF(VENTAS[[#This Row],[Nombre del Gestor]]&gt;1,VENTAS[[#This Row],[Precio Venta]]*10%,0)</f>
        <v>2.5</v>
      </c>
      <c r="K73" s="34">
        <f>IFERROR(VLOOKUP(VENTAS[[#This Row],[Código del producto Vendido]],STOCK[],13,FALSE),VENTAS[[#This Row],[Precio Venta]]*0.6)-VENTAS[[#This Row],[Comisión Unitaria 10%]]</f>
        <v>12.5</v>
      </c>
      <c r="L73" s="34">
        <f>VENTAS[[#This Row],[Cantidad]]*(VENTAS[[#This Row],[Precio Venta]]-VENTAS[[#This Row],[Costo Unitario SIN Comision]]-VENTAS[[#This Row],[Comisión Unitaria 10%]]-0.01*VENTAS[[#This Row],[Precio Venta]])</f>
        <v>9.75</v>
      </c>
      <c r="M73" s="35"/>
      <c r="N73" s="37" t="s">
        <v>3947</v>
      </c>
    </row>
    <row r="74" spans="1:14" x14ac:dyDescent="0.2">
      <c r="A74" s="36">
        <v>45553.7966087963</v>
      </c>
      <c r="B74" s="33"/>
      <c r="C74" s="33"/>
      <c r="D74" s="33" t="s">
        <v>3820</v>
      </c>
      <c r="E74" s="33" t="s">
        <v>3904</v>
      </c>
      <c r="F74" s="33" t="s">
        <v>409</v>
      </c>
      <c r="G74" s="33">
        <v>1</v>
      </c>
      <c r="H74" s="34">
        <v>22</v>
      </c>
      <c r="I74" s="39">
        <f>VENTAS[[#This Row],[Cantidad]]*VENTAS[[#This Row],[Precio Venta]]</f>
        <v>22</v>
      </c>
      <c r="J74" s="34">
        <f>IF(VENTAS[[#This Row],[Nombre del Gestor]]&gt;1,VENTAS[[#This Row],[Precio Venta]]*10%,0)</f>
        <v>2.2000000000000002</v>
      </c>
      <c r="K74" s="34">
        <f>IFERROR(VLOOKUP(VENTAS[[#This Row],[Código del producto Vendido]],STOCK[],13,FALSE),VENTAS[[#This Row],[Precio Venta]]*0.6)-VENTAS[[#This Row],[Comisión Unitaria 10%]]</f>
        <v>11</v>
      </c>
      <c r="L74" s="34">
        <f>VENTAS[[#This Row],[Cantidad]]*(VENTAS[[#This Row],[Precio Venta]]-VENTAS[[#This Row],[Costo Unitario SIN Comision]]-VENTAS[[#This Row],[Comisión Unitaria 10%]]-0.01*VENTAS[[#This Row],[Precio Venta]])</f>
        <v>8.58</v>
      </c>
      <c r="M74" s="35"/>
      <c r="N74" s="37" t="s">
        <v>3948</v>
      </c>
    </row>
    <row r="75" spans="1:14" x14ac:dyDescent="0.2">
      <c r="A75" s="36">
        <v>45554.358148148152</v>
      </c>
      <c r="B75" s="33"/>
      <c r="C75" s="33"/>
      <c r="D75" s="33" t="s">
        <v>3949</v>
      </c>
      <c r="E75" s="33" t="s">
        <v>3826</v>
      </c>
      <c r="F75" s="33" t="s">
        <v>3827</v>
      </c>
      <c r="G75" s="33">
        <v>1</v>
      </c>
      <c r="H75" s="34">
        <v>12</v>
      </c>
      <c r="I75" s="39">
        <f>VENTAS[[#This Row],[Cantidad]]*VENTAS[[#This Row],[Precio Venta]]</f>
        <v>12</v>
      </c>
      <c r="J75" s="34">
        <f>IF(VENTAS[[#This Row],[Nombre del Gestor]]&gt;1,VENTAS[[#This Row],[Precio Venta]]*10%,0)</f>
        <v>1.2000000000000002</v>
      </c>
      <c r="K75" s="34">
        <f>IFERROR(VLOOKUP(VENTAS[[#This Row],[Código del producto Vendido]],STOCK[],13,FALSE),VENTAS[[#This Row],[Precio Venta]]*0.6)-VENTAS[[#This Row],[Comisión Unitaria 10%]]</f>
        <v>5.9999999999999991</v>
      </c>
      <c r="L75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75" s="35"/>
      <c r="N75" s="37" t="s">
        <v>3950</v>
      </c>
    </row>
    <row r="76" spans="1:14" x14ac:dyDescent="0.2">
      <c r="A76" s="36">
        <v>45554.474699074082</v>
      </c>
      <c r="B76" s="33"/>
      <c r="C76" s="33"/>
      <c r="D76" s="33" t="s">
        <v>3779</v>
      </c>
      <c r="E76" s="33" t="s">
        <v>3951</v>
      </c>
      <c r="F76" s="33" t="s">
        <v>3952</v>
      </c>
      <c r="G76" s="33">
        <v>1</v>
      </c>
      <c r="H76" s="34">
        <v>25</v>
      </c>
      <c r="I76" s="39">
        <f>VENTAS[[#This Row],[Cantidad]]*VENTAS[[#This Row],[Precio Venta]]</f>
        <v>25</v>
      </c>
      <c r="J76" s="34">
        <f>IF(VENTAS[[#This Row],[Nombre del Gestor]]&gt;1,VENTAS[[#This Row],[Precio Venta]]*10%,0)</f>
        <v>2.5</v>
      </c>
      <c r="K76" s="34">
        <f>IFERROR(VLOOKUP(VENTAS[[#This Row],[Código del producto Vendido]],STOCK[],13,FALSE),VENTAS[[#This Row],[Precio Venta]]*0.6)-VENTAS[[#This Row],[Comisión Unitaria 10%]]</f>
        <v>12.5</v>
      </c>
      <c r="L76" s="34">
        <f>VENTAS[[#This Row],[Cantidad]]*(VENTAS[[#This Row],[Precio Venta]]-VENTAS[[#This Row],[Costo Unitario SIN Comision]]-VENTAS[[#This Row],[Comisión Unitaria 10%]]-0.01*VENTAS[[#This Row],[Precio Venta]])</f>
        <v>9.75</v>
      </c>
      <c r="M76" s="35"/>
      <c r="N76" s="37" t="s">
        <v>3953</v>
      </c>
    </row>
    <row r="77" spans="1:14" x14ac:dyDescent="0.2">
      <c r="A77" s="36">
        <v>45554.474699074082</v>
      </c>
      <c r="B77" s="33"/>
      <c r="C77" s="33"/>
      <c r="D77" s="33" t="s">
        <v>3779</v>
      </c>
      <c r="E77" s="33" t="s">
        <v>3954</v>
      </c>
      <c r="F77" s="33" t="s">
        <v>3955</v>
      </c>
      <c r="G77" s="33">
        <v>1</v>
      </c>
      <c r="H77" s="34">
        <v>9</v>
      </c>
      <c r="I77" s="39">
        <f>VENTAS[[#This Row],[Cantidad]]*VENTAS[[#This Row],[Precio Venta]]</f>
        <v>9</v>
      </c>
      <c r="J77" s="34">
        <f>IF(VENTAS[[#This Row],[Nombre del Gestor]]&gt;1,VENTAS[[#This Row],[Precio Venta]]*10%,0)</f>
        <v>0.9</v>
      </c>
      <c r="K77" s="34">
        <f>IFERROR(VLOOKUP(VENTAS[[#This Row],[Código del producto Vendido]],STOCK[],13,FALSE),VENTAS[[#This Row],[Precio Venta]]*0.6)-VENTAS[[#This Row],[Comisión Unitaria 10%]]</f>
        <v>4.4999999999999991</v>
      </c>
      <c r="L77" s="34">
        <f>VENTAS[[#This Row],[Cantidad]]*(VENTAS[[#This Row],[Precio Venta]]-VENTAS[[#This Row],[Costo Unitario SIN Comision]]-VENTAS[[#This Row],[Comisión Unitaria 10%]]-0.01*VENTAS[[#This Row],[Precio Venta]])</f>
        <v>3.5100000000000011</v>
      </c>
      <c r="M77" s="35"/>
      <c r="N77" s="37" t="s">
        <v>3956</v>
      </c>
    </row>
    <row r="78" spans="1:14" x14ac:dyDescent="0.2">
      <c r="A78" s="36">
        <v>45554.593877314823</v>
      </c>
      <c r="B78" s="33"/>
      <c r="C78" s="33"/>
      <c r="D78" s="33" t="s">
        <v>3779</v>
      </c>
      <c r="E78" s="33" t="s">
        <v>3957</v>
      </c>
      <c r="F78" s="33" t="s">
        <v>3958</v>
      </c>
      <c r="G78" s="33">
        <v>1</v>
      </c>
      <c r="H78" s="34">
        <v>8</v>
      </c>
      <c r="I78" s="39">
        <f>VENTAS[[#This Row],[Cantidad]]*VENTAS[[#This Row],[Precio Venta]]</f>
        <v>8</v>
      </c>
      <c r="J78" s="34">
        <f>IF(VENTAS[[#This Row],[Nombre del Gestor]]&gt;1,VENTAS[[#This Row],[Precio Venta]]*10%,0)</f>
        <v>0.8</v>
      </c>
      <c r="K78" s="34">
        <f>IFERROR(VLOOKUP(VENTAS[[#This Row],[Código del producto Vendido]],STOCK[],13,FALSE),VENTAS[[#This Row],[Precio Venta]]*0.6)-VENTAS[[#This Row],[Comisión Unitaria 10%]]</f>
        <v>4</v>
      </c>
      <c r="L78" s="34">
        <f>VENTAS[[#This Row],[Cantidad]]*(VENTAS[[#This Row],[Precio Venta]]-VENTAS[[#This Row],[Costo Unitario SIN Comision]]-VENTAS[[#This Row],[Comisión Unitaria 10%]]-0.01*VENTAS[[#This Row],[Precio Venta]])</f>
        <v>3.12</v>
      </c>
      <c r="M78" s="35"/>
      <c r="N78" s="37" t="s">
        <v>3959</v>
      </c>
    </row>
    <row r="79" spans="1:14" x14ac:dyDescent="0.2">
      <c r="A79" s="36">
        <v>45559.436423611107</v>
      </c>
      <c r="B79" s="33"/>
      <c r="C79" s="33"/>
      <c r="D79" s="33" t="s">
        <v>3864</v>
      </c>
      <c r="E79" s="33" t="s">
        <v>231</v>
      </c>
      <c r="F79" s="33" t="s">
        <v>218</v>
      </c>
      <c r="G79" s="33">
        <v>1</v>
      </c>
      <c r="H79" s="34">
        <v>22</v>
      </c>
      <c r="I79" s="39">
        <f>VENTAS[[#This Row],[Cantidad]]*VENTAS[[#This Row],[Precio Venta]]</f>
        <v>22</v>
      </c>
      <c r="J79" s="34">
        <f>IF(VENTAS[[#This Row],[Nombre del Gestor]]&gt;1,VENTAS[[#This Row],[Precio Venta]]*10%,0)</f>
        <v>2.2000000000000002</v>
      </c>
      <c r="K79" s="34">
        <f>IFERROR(VLOOKUP(VENTAS[[#This Row],[Código del producto Vendido]],STOCK[],13,FALSE),VENTAS[[#This Row],[Precio Venta]]*0.6)-VENTAS[[#This Row],[Comisión Unitaria 10%]]</f>
        <v>13.352941176470591</v>
      </c>
      <c r="L79" s="34">
        <f>VENTAS[[#This Row],[Cantidad]]*(VENTAS[[#This Row],[Precio Venta]]-VENTAS[[#This Row],[Costo Unitario SIN Comision]]-VENTAS[[#This Row],[Comisión Unitaria 10%]]-0.01*VENTAS[[#This Row],[Precio Venta]])</f>
        <v>6.2270588235294095</v>
      </c>
      <c r="M79" s="35"/>
      <c r="N79" s="37" t="s">
        <v>3960</v>
      </c>
    </row>
    <row r="80" spans="1:14" x14ac:dyDescent="0.2">
      <c r="A80" s="36">
        <v>45560.537442129629</v>
      </c>
      <c r="B80" s="33"/>
      <c r="C80" s="33"/>
      <c r="D80" s="33" t="s">
        <v>3864</v>
      </c>
      <c r="E80" s="33" t="s">
        <v>3961</v>
      </c>
      <c r="F80" s="33" t="s">
        <v>3962</v>
      </c>
      <c r="G80" s="33">
        <v>1</v>
      </c>
      <c r="H80" s="34">
        <v>25</v>
      </c>
      <c r="I80" s="39">
        <f>VENTAS[[#This Row],[Cantidad]]*VENTAS[[#This Row],[Precio Venta]]</f>
        <v>25</v>
      </c>
      <c r="J80" s="34">
        <f>IF(VENTAS[[#This Row],[Nombre del Gestor]]&gt;1,VENTAS[[#This Row],[Precio Venta]]*10%,0)</f>
        <v>2.5</v>
      </c>
      <c r="K80" s="34">
        <f>IFERROR(VLOOKUP(VENTAS[[#This Row],[Código del producto Vendido]],STOCK[],13,FALSE),VENTAS[[#This Row],[Precio Venta]]*0.6)-VENTAS[[#This Row],[Comisión Unitaria 10%]]</f>
        <v>12.5</v>
      </c>
      <c r="L80" s="34">
        <f>VENTAS[[#This Row],[Cantidad]]*(VENTAS[[#This Row],[Precio Venta]]-VENTAS[[#This Row],[Costo Unitario SIN Comision]]-VENTAS[[#This Row],[Comisión Unitaria 10%]]-0.01*VENTAS[[#This Row],[Precio Venta]])</f>
        <v>9.75</v>
      </c>
      <c r="M80" s="35"/>
      <c r="N80" s="37" t="s">
        <v>3963</v>
      </c>
    </row>
    <row r="81" spans="1:14" x14ac:dyDescent="0.2">
      <c r="A81" s="36">
        <v>45560.538159722222</v>
      </c>
      <c r="B81" s="33"/>
      <c r="C81" s="33"/>
      <c r="D81" s="33" t="s">
        <v>3757</v>
      </c>
      <c r="E81" s="33" t="s">
        <v>3964</v>
      </c>
      <c r="F81" s="33" t="s">
        <v>3965</v>
      </c>
      <c r="G81" s="33">
        <v>1</v>
      </c>
      <c r="H81" s="34">
        <v>25</v>
      </c>
      <c r="I81" s="39">
        <f>VENTAS[[#This Row],[Cantidad]]*VENTAS[[#This Row],[Precio Venta]]</f>
        <v>25</v>
      </c>
      <c r="J81" s="34">
        <f>IF(VENTAS[[#This Row],[Nombre del Gestor]]&gt;1,VENTAS[[#This Row],[Precio Venta]]*10%,0)</f>
        <v>2.5</v>
      </c>
      <c r="K81" s="34">
        <f>IFERROR(VLOOKUP(VENTAS[[#This Row],[Código del producto Vendido]],STOCK[],13,FALSE),VENTAS[[#This Row],[Precio Venta]]*0.6)-VENTAS[[#This Row],[Comisión Unitaria 10%]]</f>
        <v>12.5</v>
      </c>
      <c r="L81" s="34">
        <f>VENTAS[[#This Row],[Cantidad]]*(VENTAS[[#This Row],[Precio Venta]]-VENTAS[[#This Row],[Costo Unitario SIN Comision]]-VENTAS[[#This Row],[Comisión Unitaria 10%]]-0.01*VENTAS[[#This Row],[Precio Venta]])</f>
        <v>9.75</v>
      </c>
      <c r="M81" s="35"/>
      <c r="N81" s="37" t="s">
        <v>3966</v>
      </c>
    </row>
    <row r="82" spans="1:14" x14ac:dyDescent="0.2">
      <c r="A82" s="36">
        <v>45560.539120370369</v>
      </c>
      <c r="B82" s="33"/>
      <c r="C82" s="33"/>
      <c r="D82" s="33" t="s">
        <v>3967</v>
      </c>
      <c r="E82" s="33" t="s">
        <v>3968</v>
      </c>
      <c r="F82" s="33" t="s">
        <v>3969</v>
      </c>
      <c r="G82" s="33">
        <v>1</v>
      </c>
      <c r="H82" s="34">
        <v>25</v>
      </c>
      <c r="I82" s="39">
        <f>VENTAS[[#This Row],[Cantidad]]*VENTAS[[#This Row],[Precio Venta]]</f>
        <v>25</v>
      </c>
      <c r="J82" s="34">
        <f>IF(VENTAS[[#This Row],[Nombre del Gestor]]&gt;1,VENTAS[[#This Row],[Precio Venta]]*10%,0)</f>
        <v>2.5</v>
      </c>
      <c r="K82" s="34">
        <f>IFERROR(VLOOKUP(VENTAS[[#This Row],[Código del producto Vendido]],STOCK[],13,FALSE),VENTAS[[#This Row],[Precio Venta]]*0.6)-VENTAS[[#This Row],[Comisión Unitaria 10%]]</f>
        <v>12.5</v>
      </c>
      <c r="L82" s="34">
        <f>VENTAS[[#This Row],[Cantidad]]*(VENTAS[[#This Row],[Precio Venta]]-VENTAS[[#This Row],[Costo Unitario SIN Comision]]-VENTAS[[#This Row],[Comisión Unitaria 10%]]-0.01*VENTAS[[#This Row],[Precio Venta]])</f>
        <v>9.75</v>
      </c>
      <c r="M82" s="35"/>
      <c r="N82" s="37" t="s">
        <v>3970</v>
      </c>
    </row>
    <row r="83" spans="1:14" x14ac:dyDescent="0.2">
      <c r="A83" s="36">
        <v>45560.541944444441</v>
      </c>
      <c r="B83" s="33"/>
      <c r="C83" s="33"/>
      <c r="D83" s="33" t="s">
        <v>3757</v>
      </c>
      <c r="E83" s="33" t="s">
        <v>3971</v>
      </c>
      <c r="F83" s="33" t="s">
        <v>3972</v>
      </c>
      <c r="G83" s="33">
        <v>1</v>
      </c>
      <c r="H83" s="34">
        <v>22</v>
      </c>
      <c r="I83" s="39">
        <f>VENTAS[[#This Row],[Cantidad]]*VENTAS[[#This Row],[Precio Venta]]</f>
        <v>22</v>
      </c>
      <c r="J83" s="34">
        <f>IF(VENTAS[[#This Row],[Nombre del Gestor]]&gt;1,VENTAS[[#This Row],[Precio Venta]]*10%,0)</f>
        <v>2.2000000000000002</v>
      </c>
      <c r="K83" s="34">
        <f>IFERROR(VLOOKUP(VENTAS[[#This Row],[Código del producto Vendido]],STOCK[],13,FALSE),VENTAS[[#This Row],[Precio Venta]]*0.6)-VENTAS[[#This Row],[Comisión Unitaria 10%]]</f>
        <v>11</v>
      </c>
      <c r="L83" s="34">
        <f>VENTAS[[#This Row],[Cantidad]]*(VENTAS[[#This Row],[Precio Venta]]-VENTAS[[#This Row],[Costo Unitario SIN Comision]]-VENTAS[[#This Row],[Comisión Unitaria 10%]]-0.01*VENTAS[[#This Row],[Precio Venta]])</f>
        <v>8.58</v>
      </c>
      <c r="M83" s="35"/>
      <c r="N83" s="37" t="s">
        <v>3973</v>
      </c>
    </row>
    <row r="84" spans="1:14" x14ac:dyDescent="0.2">
      <c r="A84" s="36">
        <v>45560.546817129631</v>
      </c>
      <c r="B84" s="33"/>
      <c r="C84" s="33"/>
      <c r="D84" s="33" t="s">
        <v>3974</v>
      </c>
      <c r="E84" s="33" t="s">
        <v>3975</v>
      </c>
      <c r="F84" s="33" t="s">
        <v>3976</v>
      </c>
      <c r="G84" s="33">
        <v>1</v>
      </c>
      <c r="H84" s="34">
        <v>20</v>
      </c>
      <c r="I84" s="39">
        <f>VENTAS[[#This Row],[Cantidad]]*VENTAS[[#This Row],[Precio Venta]]</f>
        <v>20</v>
      </c>
      <c r="J84" s="34">
        <f>IF(VENTAS[[#This Row],[Nombre del Gestor]]&gt;1,VENTAS[[#This Row],[Precio Venta]]*10%,0)</f>
        <v>2</v>
      </c>
      <c r="K84" s="34">
        <f>IFERROR(VLOOKUP(VENTAS[[#This Row],[Código del producto Vendido]],STOCK[],13,FALSE),VENTAS[[#This Row],[Precio Venta]]*0.6)-VENTAS[[#This Row],[Comisión Unitaria 10%]]</f>
        <v>10</v>
      </c>
      <c r="L84" s="34">
        <f>VENTAS[[#This Row],[Cantidad]]*(VENTAS[[#This Row],[Precio Venta]]-VENTAS[[#This Row],[Costo Unitario SIN Comision]]-VENTAS[[#This Row],[Comisión Unitaria 10%]]-0.01*VENTAS[[#This Row],[Precio Venta]])</f>
        <v>7.8</v>
      </c>
      <c r="M84" s="35"/>
      <c r="N84" s="37" t="s">
        <v>3977</v>
      </c>
    </row>
    <row r="85" spans="1:14" x14ac:dyDescent="0.2">
      <c r="A85" s="36">
        <v>45560.550138888888</v>
      </c>
      <c r="B85" s="33"/>
      <c r="C85" s="33"/>
      <c r="D85" s="33" t="s">
        <v>3820</v>
      </c>
      <c r="E85" s="33" t="s">
        <v>3971</v>
      </c>
      <c r="F85" s="33" t="s">
        <v>3972</v>
      </c>
      <c r="G85" s="33">
        <v>2</v>
      </c>
      <c r="H85" s="34">
        <v>22</v>
      </c>
      <c r="I85" s="39">
        <f>VENTAS[[#This Row],[Cantidad]]*VENTAS[[#This Row],[Precio Venta]]</f>
        <v>44</v>
      </c>
      <c r="J85" s="34">
        <f>IF(VENTAS[[#This Row],[Nombre del Gestor]]&gt;1,VENTAS[[#This Row],[Precio Venta]]*10%,0)</f>
        <v>2.2000000000000002</v>
      </c>
      <c r="K85" s="34">
        <f>IFERROR(VLOOKUP(VENTAS[[#This Row],[Código del producto Vendido]],STOCK[],13,FALSE),VENTAS[[#This Row],[Precio Venta]]*0.6)-VENTAS[[#This Row],[Comisión Unitaria 10%]]</f>
        <v>11</v>
      </c>
      <c r="L85" s="34">
        <f>VENTAS[[#This Row],[Cantidad]]*(VENTAS[[#This Row],[Precio Venta]]-VENTAS[[#This Row],[Costo Unitario SIN Comision]]-VENTAS[[#This Row],[Comisión Unitaria 10%]]-0.01*VENTAS[[#This Row],[Precio Venta]])</f>
        <v>17.16</v>
      </c>
      <c r="M85" s="35"/>
      <c r="N85" s="37" t="s">
        <v>3978</v>
      </c>
    </row>
    <row r="86" spans="1:14" x14ac:dyDescent="0.2">
      <c r="A86" s="36">
        <v>45561.237534722219</v>
      </c>
      <c r="B86" s="33"/>
      <c r="C86" s="33"/>
      <c r="D86" s="33" t="s">
        <v>3779</v>
      </c>
      <c r="E86" s="33" t="s">
        <v>3979</v>
      </c>
      <c r="F86" s="33" t="s">
        <v>3980</v>
      </c>
      <c r="G86" s="33">
        <v>1</v>
      </c>
      <c r="H86" s="34">
        <v>30</v>
      </c>
      <c r="I86" s="39">
        <f>VENTAS[[#This Row],[Cantidad]]*VENTAS[[#This Row],[Precio Venta]]</f>
        <v>30</v>
      </c>
      <c r="J86" s="34">
        <f>IF(VENTAS[[#This Row],[Nombre del Gestor]]&gt;1,VENTAS[[#This Row],[Precio Venta]]*10%,0)</f>
        <v>3</v>
      </c>
      <c r="K86" s="34">
        <f>IFERROR(VLOOKUP(VENTAS[[#This Row],[Código del producto Vendido]],STOCK[],13,FALSE),VENTAS[[#This Row],[Precio Venta]]*0.6)-VENTAS[[#This Row],[Comisión Unitaria 10%]]</f>
        <v>15</v>
      </c>
      <c r="L86" s="34">
        <f>VENTAS[[#This Row],[Cantidad]]*(VENTAS[[#This Row],[Precio Venta]]-VENTAS[[#This Row],[Costo Unitario SIN Comision]]-VENTAS[[#This Row],[Comisión Unitaria 10%]]-0.01*VENTAS[[#This Row],[Precio Venta]])</f>
        <v>11.7</v>
      </c>
      <c r="M86" s="35"/>
      <c r="N86" s="37" t="s">
        <v>3981</v>
      </c>
    </row>
    <row r="87" spans="1:14" x14ac:dyDescent="0.2">
      <c r="A87" s="36">
        <v>45561.237534722219</v>
      </c>
      <c r="B87" s="33"/>
      <c r="C87" s="33"/>
      <c r="D87" s="33" t="s">
        <v>3779</v>
      </c>
      <c r="E87" s="33" t="s">
        <v>320</v>
      </c>
      <c r="F87" s="33" t="s">
        <v>325</v>
      </c>
      <c r="G87" s="33">
        <v>1</v>
      </c>
      <c r="H87" s="34">
        <v>35</v>
      </c>
      <c r="I87" s="39">
        <f>VENTAS[[#This Row],[Cantidad]]*VENTAS[[#This Row],[Precio Venta]]</f>
        <v>35</v>
      </c>
      <c r="J87" s="34">
        <f>IF(VENTAS[[#This Row],[Nombre del Gestor]]&gt;1,VENTAS[[#This Row],[Precio Venta]]*10%,0)</f>
        <v>3.5</v>
      </c>
      <c r="K87" s="34">
        <f>IFERROR(VLOOKUP(VENTAS[[#This Row],[Código del producto Vendido]],STOCK[],13,FALSE),VENTAS[[#This Row],[Precio Venta]]*0.6)-VENTAS[[#This Row],[Comisión Unitaria 10%]]</f>
        <v>16.1944418331375</v>
      </c>
      <c r="L87" s="34">
        <f>VENTAS[[#This Row],[Cantidad]]*(VENTAS[[#This Row],[Precio Venta]]-VENTAS[[#This Row],[Costo Unitario SIN Comision]]-VENTAS[[#This Row],[Comisión Unitaria 10%]]-0.01*VENTAS[[#This Row],[Precio Venta]])</f>
        <v>14.955558166862501</v>
      </c>
      <c r="M87" s="35"/>
      <c r="N87" s="37" t="s">
        <v>3982</v>
      </c>
    </row>
    <row r="88" spans="1:14" x14ac:dyDescent="0.2">
      <c r="A88" s="36">
        <v>45561.238449074073</v>
      </c>
      <c r="B88" s="33"/>
      <c r="C88" s="33"/>
      <c r="D88" s="33" t="s">
        <v>3983</v>
      </c>
      <c r="E88" s="33" t="s">
        <v>3790</v>
      </c>
      <c r="F88" s="33" t="s">
        <v>3791</v>
      </c>
      <c r="G88" s="33">
        <v>1</v>
      </c>
      <c r="H88" s="34">
        <v>35</v>
      </c>
      <c r="I88" s="39">
        <f>VENTAS[[#This Row],[Cantidad]]*VENTAS[[#This Row],[Precio Venta]]</f>
        <v>35</v>
      </c>
      <c r="J88" s="34">
        <f>IF(VENTAS[[#This Row],[Nombre del Gestor]]&gt;1,VENTAS[[#This Row],[Precio Venta]]*10%,0)</f>
        <v>3.5</v>
      </c>
      <c r="K88" s="34">
        <f>IFERROR(VLOOKUP(VENTAS[[#This Row],[Código del producto Vendido]],STOCK[],13,FALSE),VENTAS[[#This Row],[Precio Venta]]*0.6)-VENTAS[[#This Row],[Comisión Unitaria 10%]]</f>
        <v>17.5</v>
      </c>
      <c r="L88" s="34">
        <f>VENTAS[[#This Row],[Cantidad]]*(VENTAS[[#This Row],[Precio Venta]]-VENTAS[[#This Row],[Costo Unitario SIN Comision]]-VENTAS[[#This Row],[Comisión Unitaria 10%]]-0.01*VENTAS[[#This Row],[Precio Venta]])</f>
        <v>13.65</v>
      </c>
      <c r="M88" s="35"/>
      <c r="N88" s="37" t="s">
        <v>3984</v>
      </c>
    </row>
    <row r="89" spans="1:14" x14ac:dyDescent="0.2">
      <c r="A89" s="36">
        <v>45561.239386574067</v>
      </c>
      <c r="B89" s="33"/>
      <c r="C89" s="33"/>
      <c r="D89" s="33" t="s">
        <v>3820</v>
      </c>
      <c r="E89" s="33" t="s">
        <v>3985</v>
      </c>
      <c r="F89" s="33" t="s">
        <v>411</v>
      </c>
      <c r="G89" s="33">
        <v>1</v>
      </c>
      <c r="H89" s="34">
        <v>45</v>
      </c>
      <c r="I89" s="39">
        <f>VENTAS[[#This Row],[Cantidad]]*VENTAS[[#This Row],[Precio Venta]]</f>
        <v>45</v>
      </c>
      <c r="J89" s="34">
        <f>IF(VENTAS[[#This Row],[Nombre del Gestor]]&gt;1,VENTAS[[#This Row],[Precio Venta]]*10%,0)</f>
        <v>4.5</v>
      </c>
      <c r="K89" s="34">
        <f>IFERROR(VLOOKUP(VENTAS[[#This Row],[Código del producto Vendido]],STOCK[],13,FALSE),VENTAS[[#This Row],[Precio Venta]]*0.6)-VENTAS[[#This Row],[Comisión Unitaria 10%]]</f>
        <v>22.5</v>
      </c>
      <c r="L89" s="34">
        <f>VENTAS[[#This Row],[Cantidad]]*(VENTAS[[#This Row],[Precio Venta]]-VENTAS[[#This Row],[Costo Unitario SIN Comision]]-VENTAS[[#This Row],[Comisión Unitaria 10%]]-0.01*VENTAS[[#This Row],[Precio Venta]])</f>
        <v>17.55</v>
      </c>
      <c r="M89" s="35"/>
      <c r="N89" s="37" t="s">
        <v>3986</v>
      </c>
    </row>
    <row r="90" spans="1:14" x14ac:dyDescent="0.2">
      <c r="A90" s="36">
        <v>45561.240011574067</v>
      </c>
      <c r="B90" s="33"/>
      <c r="C90" s="33"/>
      <c r="D90" s="33" t="s">
        <v>3967</v>
      </c>
      <c r="E90" s="33" t="s">
        <v>3968</v>
      </c>
      <c r="F90" s="33" t="s">
        <v>3969</v>
      </c>
      <c r="G90" s="33">
        <v>1</v>
      </c>
      <c r="H90" s="34">
        <v>25</v>
      </c>
      <c r="I90" s="39">
        <f>VENTAS[[#This Row],[Cantidad]]*VENTAS[[#This Row],[Precio Venta]]</f>
        <v>25</v>
      </c>
      <c r="J90" s="34">
        <f>IF(VENTAS[[#This Row],[Nombre del Gestor]]&gt;1,VENTAS[[#This Row],[Precio Venta]]*10%,0)</f>
        <v>2.5</v>
      </c>
      <c r="K90" s="34">
        <f>IFERROR(VLOOKUP(VENTAS[[#This Row],[Código del producto Vendido]],STOCK[],13,FALSE),VENTAS[[#This Row],[Precio Venta]]*0.6)-VENTAS[[#This Row],[Comisión Unitaria 10%]]</f>
        <v>12.5</v>
      </c>
      <c r="L90" s="34">
        <f>VENTAS[[#This Row],[Cantidad]]*(VENTAS[[#This Row],[Precio Venta]]-VENTAS[[#This Row],[Costo Unitario SIN Comision]]-VENTAS[[#This Row],[Comisión Unitaria 10%]]-0.01*VENTAS[[#This Row],[Precio Venta]])</f>
        <v>9.75</v>
      </c>
      <c r="M90" s="35"/>
      <c r="N90" s="37" t="s">
        <v>3987</v>
      </c>
    </row>
    <row r="91" spans="1:14" x14ac:dyDescent="0.2">
      <c r="A91" s="36">
        <v>45562.560925925929</v>
      </c>
      <c r="B91" s="33"/>
      <c r="C91" s="33"/>
      <c r="D91" s="33" t="s">
        <v>3779</v>
      </c>
      <c r="E91" s="33" t="s">
        <v>3964</v>
      </c>
      <c r="F91" s="33" t="s">
        <v>3965</v>
      </c>
      <c r="G91" s="33">
        <v>1</v>
      </c>
      <c r="H91" s="34">
        <v>25</v>
      </c>
      <c r="I91" s="39">
        <f>VENTAS[[#This Row],[Cantidad]]*VENTAS[[#This Row],[Precio Venta]]</f>
        <v>25</v>
      </c>
      <c r="J91" s="34">
        <f>IF(VENTAS[[#This Row],[Nombre del Gestor]]&gt;1,VENTAS[[#This Row],[Precio Venta]]*10%,0)</f>
        <v>2.5</v>
      </c>
      <c r="K91" s="34">
        <f>IFERROR(VLOOKUP(VENTAS[[#This Row],[Código del producto Vendido]],STOCK[],13,FALSE),VENTAS[[#This Row],[Precio Venta]]*0.6)-VENTAS[[#This Row],[Comisión Unitaria 10%]]</f>
        <v>12.5</v>
      </c>
      <c r="L91" s="34">
        <f>VENTAS[[#This Row],[Cantidad]]*(VENTAS[[#This Row],[Precio Venta]]-VENTAS[[#This Row],[Costo Unitario SIN Comision]]-VENTAS[[#This Row],[Comisión Unitaria 10%]]-0.01*VENTAS[[#This Row],[Precio Venta]])</f>
        <v>9.75</v>
      </c>
      <c r="M91" s="35"/>
      <c r="N91" s="37" t="s">
        <v>3988</v>
      </c>
    </row>
    <row r="92" spans="1:14" x14ac:dyDescent="0.2">
      <c r="A92" s="36">
        <v>45562.5625462963</v>
      </c>
      <c r="B92" s="33"/>
      <c r="C92" s="33"/>
      <c r="D92" s="33" t="s">
        <v>3934</v>
      </c>
      <c r="E92" s="33" t="s">
        <v>438</v>
      </c>
      <c r="F92" s="33" t="s">
        <v>439</v>
      </c>
      <c r="G92" s="33">
        <v>1</v>
      </c>
      <c r="H92" s="34">
        <v>18</v>
      </c>
      <c r="I92" s="39">
        <f>VENTAS[[#This Row],[Cantidad]]*VENTAS[[#This Row],[Precio Venta]]</f>
        <v>18</v>
      </c>
      <c r="J92" s="34">
        <f>IF(VENTAS[[#This Row],[Nombre del Gestor]]&gt;1,VENTAS[[#This Row],[Precio Venta]]*10%,0)</f>
        <v>1.8</v>
      </c>
      <c r="K92" s="34">
        <f>IFERROR(VLOOKUP(VENTAS[[#This Row],[Código del producto Vendido]],STOCK[],13,FALSE),VENTAS[[#This Row],[Precio Venta]]*0.6)-VENTAS[[#This Row],[Comisión Unitaria 10%]]</f>
        <v>10.18</v>
      </c>
      <c r="L92" s="34">
        <f>VENTAS[[#This Row],[Cantidad]]*(VENTAS[[#This Row],[Precio Venta]]-VENTAS[[#This Row],[Costo Unitario SIN Comision]]-VENTAS[[#This Row],[Comisión Unitaria 10%]]-0.01*VENTAS[[#This Row],[Precio Venta]])</f>
        <v>5.8400000000000007</v>
      </c>
      <c r="M92" s="35"/>
      <c r="N92" s="37" t="s">
        <v>3989</v>
      </c>
    </row>
    <row r="93" spans="1:14" x14ac:dyDescent="0.2">
      <c r="A93" s="36">
        <v>45562.698495370372</v>
      </c>
      <c r="B93" s="33"/>
      <c r="C93" s="33"/>
      <c r="D93" s="33" t="s">
        <v>3983</v>
      </c>
      <c r="E93" s="33" t="s">
        <v>3990</v>
      </c>
      <c r="F93" s="33" t="s">
        <v>3991</v>
      </c>
      <c r="G93" s="33">
        <v>1</v>
      </c>
      <c r="H93" s="34">
        <v>20</v>
      </c>
      <c r="I93" s="39">
        <f>VENTAS[[#This Row],[Cantidad]]*VENTAS[[#This Row],[Precio Venta]]</f>
        <v>20</v>
      </c>
      <c r="J93" s="34">
        <f>IF(VENTAS[[#This Row],[Nombre del Gestor]]&gt;1,VENTAS[[#This Row],[Precio Venta]]*10%,0)</f>
        <v>2</v>
      </c>
      <c r="K93" s="34">
        <f>IFERROR(VLOOKUP(VENTAS[[#This Row],[Código del producto Vendido]],STOCK[],13,FALSE),VENTAS[[#This Row],[Precio Venta]]*0.6)-VENTAS[[#This Row],[Comisión Unitaria 10%]]</f>
        <v>10</v>
      </c>
      <c r="L93" s="34">
        <f>VENTAS[[#This Row],[Cantidad]]*(VENTAS[[#This Row],[Precio Venta]]-VENTAS[[#This Row],[Costo Unitario SIN Comision]]-VENTAS[[#This Row],[Comisión Unitaria 10%]]-0.01*VENTAS[[#This Row],[Precio Venta]])</f>
        <v>7.8</v>
      </c>
      <c r="M93" s="35"/>
      <c r="N93" s="37" t="s">
        <v>3992</v>
      </c>
    </row>
    <row r="94" spans="1:14" x14ac:dyDescent="0.2">
      <c r="A94" s="36">
        <v>45562.730092592603</v>
      </c>
      <c r="B94" s="33"/>
      <c r="C94" s="33"/>
      <c r="D94" s="33" t="s">
        <v>3757</v>
      </c>
      <c r="E94" s="33" t="s">
        <v>3993</v>
      </c>
      <c r="F94" s="33" t="s">
        <v>3994</v>
      </c>
      <c r="G94" s="33">
        <v>1</v>
      </c>
      <c r="H94" s="34">
        <v>25</v>
      </c>
      <c r="I94" s="39">
        <f>VENTAS[[#This Row],[Cantidad]]*VENTAS[[#This Row],[Precio Venta]]</f>
        <v>25</v>
      </c>
      <c r="J94" s="34">
        <f>IF(VENTAS[[#This Row],[Nombre del Gestor]]&gt;1,VENTAS[[#This Row],[Precio Venta]]*10%,0)</f>
        <v>2.5</v>
      </c>
      <c r="K94" s="34">
        <f>IFERROR(VLOOKUP(VENTAS[[#This Row],[Código del producto Vendido]],STOCK[],13,FALSE),VENTAS[[#This Row],[Precio Venta]]*0.6)-VENTAS[[#This Row],[Comisión Unitaria 10%]]</f>
        <v>12.5</v>
      </c>
      <c r="L94" s="34">
        <f>VENTAS[[#This Row],[Cantidad]]*(VENTAS[[#This Row],[Precio Venta]]-VENTAS[[#This Row],[Costo Unitario SIN Comision]]-VENTAS[[#This Row],[Comisión Unitaria 10%]]-0.01*VENTAS[[#This Row],[Precio Venta]])</f>
        <v>9.75</v>
      </c>
      <c r="M94" s="35"/>
      <c r="N94" s="37" t="s">
        <v>3995</v>
      </c>
    </row>
    <row r="95" spans="1:14" x14ac:dyDescent="0.2">
      <c r="A95" s="36">
        <v>45563.390347222223</v>
      </c>
      <c r="B95" s="33"/>
      <c r="C95" s="33"/>
      <c r="D95" s="33" t="s">
        <v>3801</v>
      </c>
      <c r="E95" s="33" t="s">
        <v>3996</v>
      </c>
      <c r="F95" s="33" t="s">
        <v>3997</v>
      </c>
      <c r="G95" s="33">
        <v>1</v>
      </c>
      <c r="H95" s="34">
        <v>35</v>
      </c>
      <c r="I95" s="39">
        <f>VENTAS[[#This Row],[Cantidad]]*VENTAS[[#This Row],[Precio Venta]]</f>
        <v>35</v>
      </c>
      <c r="J95" s="34">
        <f>IF(VENTAS[[#This Row],[Nombre del Gestor]]&gt;1,VENTAS[[#This Row],[Precio Venta]]*10%,0)</f>
        <v>3.5</v>
      </c>
      <c r="K95" s="34">
        <f>IFERROR(VLOOKUP(VENTAS[[#This Row],[Código del producto Vendido]],STOCK[],13,FALSE),VENTAS[[#This Row],[Precio Venta]]*0.6)-VENTAS[[#This Row],[Comisión Unitaria 10%]]</f>
        <v>17.5</v>
      </c>
      <c r="L95" s="34">
        <f>VENTAS[[#This Row],[Cantidad]]*(VENTAS[[#This Row],[Precio Venta]]-VENTAS[[#This Row],[Costo Unitario SIN Comision]]-VENTAS[[#This Row],[Comisión Unitaria 10%]]-0.01*VENTAS[[#This Row],[Precio Venta]])</f>
        <v>13.65</v>
      </c>
      <c r="M95" s="35"/>
      <c r="N95" s="37" t="s">
        <v>3998</v>
      </c>
    </row>
    <row r="96" spans="1:14" x14ac:dyDescent="0.2">
      <c r="A96" s="36">
        <v>45563.391111111108</v>
      </c>
      <c r="B96" s="33"/>
      <c r="C96" s="33"/>
      <c r="D96" s="33" t="s">
        <v>3772</v>
      </c>
      <c r="E96" s="33" t="s">
        <v>3999</v>
      </c>
      <c r="F96" s="33" t="s">
        <v>3997</v>
      </c>
      <c r="G96" s="33">
        <v>1</v>
      </c>
      <c r="H96" s="34">
        <v>35</v>
      </c>
      <c r="I96" s="39">
        <f>VENTAS[[#This Row],[Cantidad]]*VENTAS[[#This Row],[Precio Venta]]</f>
        <v>35</v>
      </c>
      <c r="J96" s="34">
        <f>IF(VENTAS[[#This Row],[Nombre del Gestor]]&gt;1,VENTAS[[#This Row],[Precio Venta]]*10%,0)</f>
        <v>3.5</v>
      </c>
      <c r="K96" s="34">
        <f>IFERROR(VLOOKUP(VENTAS[[#This Row],[Código del producto Vendido]],STOCK[],13,FALSE),VENTAS[[#This Row],[Precio Venta]]*0.6)-VENTAS[[#This Row],[Comisión Unitaria 10%]]</f>
        <v>17.5</v>
      </c>
      <c r="L96" s="34">
        <f>VENTAS[[#This Row],[Cantidad]]*(VENTAS[[#This Row],[Precio Venta]]-VENTAS[[#This Row],[Costo Unitario SIN Comision]]-VENTAS[[#This Row],[Comisión Unitaria 10%]]-0.01*VENTAS[[#This Row],[Precio Venta]])</f>
        <v>13.65</v>
      </c>
      <c r="M96" s="35"/>
      <c r="N96" s="37" t="s">
        <v>4000</v>
      </c>
    </row>
    <row r="97" spans="1:14" x14ac:dyDescent="0.2">
      <c r="A97" s="36">
        <v>45563.391111111108</v>
      </c>
      <c r="B97" s="33"/>
      <c r="C97" s="33"/>
      <c r="D97" s="33" t="s">
        <v>3772</v>
      </c>
      <c r="E97" s="33" t="s">
        <v>4001</v>
      </c>
      <c r="F97" s="33" t="s">
        <v>3997</v>
      </c>
      <c r="G97" s="33">
        <v>1</v>
      </c>
      <c r="H97" s="34">
        <v>35</v>
      </c>
      <c r="I97" s="39">
        <f>VENTAS[[#This Row],[Cantidad]]*VENTAS[[#This Row],[Precio Venta]]</f>
        <v>35</v>
      </c>
      <c r="J97" s="34">
        <f>IF(VENTAS[[#This Row],[Nombre del Gestor]]&gt;1,VENTAS[[#This Row],[Precio Venta]]*10%,0)</f>
        <v>3.5</v>
      </c>
      <c r="K97" s="34">
        <f>IFERROR(VLOOKUP(VENTAS[[#This Row],[Código del producto Vendido]],STOCK[],13,FALSE),VENTAS[[#This Row],[Precio Venta]]*0.6)-VENTAS[[#This Row],[Comisión Unitaria 10%]]</f>
        <v>17.5</v>
      </c>
      <c r="L97" s="34">
        <f>VENTAS[[#This Row],[Cantidad]]*(VENTAS[[#This Row],[Precio Venta]]-VENTAS[[#This Row],[Costo Unitario SIN Comision]]-VENTAS[[#This Row],[Comisión Unitaria 10%]]-0.01*VENTAS[[#This Row],[Precio Venta]])</f>
        <v>13.65</v>
      </c>
      <c r="M97" s="35"/>
      <c r="N97" s="37" t="s">
        <v>4002</v>
      </c>
    </row>
    <row r="98" spans="1:14" x14ac:dyDescent="0.2">
      <c r="A98" s="36">
        <v>45563.393530092602</v>
      </c>
      <c r="B98" s="33"/>
      <c r="C98" s="33"/>
      <c r="D98" s="33" t="s">
        <v>3983</v>
      </c>
      <c r="E98" s="33" t="s">
        <v>474</v>
      </c>
      <c r="F98" s="33" t="s">
        <v>475</v>
      </c>
      <c r="G98" s="33">
        <v>1</v>
      </c>
      <c r="H98" s="34">
        <v>35</v>
      </c>
      <c r="I98" s="39">
        <f>VENTAS[[#This Row],[Cantidad]]*VENTAS[[#This Row],[Precio Venta]]</f>
        <v>35</v>
      </c>
      <c r="J98" s="34">
        <f>IF(VENTAS[[#This Row],[Nombre del Gestor]]&gt;1,VENTAS[[#This Row],[Precio Venta]]*10%,0)</f>
        <v>3.5</v>
      </c>
      <c r="K98" s="34">
        <f>IFERROR(VLOOKUP(VENTAS[[#This Row],[Código del producto Vendido]],STOCK[],13,FALSE),VENTAS[[#This Row],[Precio Venta]]*0.6)-VENTAS[[#This Row],[Comisión Unitaria 10%]]</f>
        <v>12.35</v>
      </c>
      <c r="L98" s="34">
        <f>VENTAS[[#This Row],[Cantidad]]*(VENTAS[[#This Row],[Precio Venta]]-VENTAS[[#This Row],[Costo Unitario SIN Comision]]-VENTAS[[#This Row],[Comisión Unitaria 10%]]-0.01*VENTAS[[#This Row],[Precio Venta]])</f>
        <v>18.799999999999997</v>
      </c>
      <c r="M98" s="35"/>
      <c r="N98" s="37" t="s">
        <v>4003</v>
      </c>
    </row>
    <row r="99" spans="1:14" x14ac:dyDescent="0.2">
      <c r="A99" s="36">
        <v>45563.394884259258</v>
      </c>
      <c r="B99" s="33"/>
      <c r="C99" s="33"/>
      <c r="D99" s="33" t="s">
        <v>3983</v>
      </c>
      <c r="E99" s="33" t="s">
        <v>4004</v>
      </c>
      <c r="F99" s="33" t="s">
        <v>329</v>
      </c>
      <c r="G99" s="33">
        <v>1</v>
      </c>
      <c r="H99" s="34">
        <v>35</v>
      </c>
      <c r="I99" s="39">
        <f>VENTAS[[#This Row],[Cantidad]]*VENTAS[[#This Row],[Precio Venta]]</f>
        <v>35</v>
      </c>
      <c r="J99" s="34">
        <f>IF(VENTAS[[#This Row],[Nombre del Gestor]]&gt;1,VENTAS[[#This Row],[Precio Venta]]*10%,0)</f>
        <v>3.5</v>
      </c>
      <c r="K99" s="34">
        <f>IFERROR(VLOOKUP(VENTAS[[#This Row],[Código del producto Vendido]],STOCK[],13,FALSE),VENTAS[[#This Row],[Precio Venta]]*0.6)-VENTAS[[#This Row],[Comisión Unitaria 10%]]</f>
        <v>17.5</v>
      </c>
      <c r="L99" s="34">
        <f>VENTAS[[#This Row],[Cantidad]]*(VENTAS[[#This Row],[Precio Venta]]-VENTAS[[#This Row],[Costo Unitario SIN Comision]]-VENTAS[[#This Row],[Comisión Unitaria 10%]]-0.01*VENTAS[[#This Row],[Precio Venta]])</f>
        <v>13.65</v>
      </c>
      <c r="M99" s="35"/>
      <c r="N99" s="37" t="s">
        <v>4005</v>
      </c>
    </row>
    <row r="100" spans="1:14" x14ac:dyDescent="0.2">
      <c r="A100" s="36">
        <v>45563.395497685182</v>
      </c>
      <c r="B100" s="33"/>
      <c r="C100" s="33"/>
      <c r="D100" s="33" t="s">
        <v>3983</v>
      </c>
      <c r="E100" s="33" t="s">
        <v>4006</v>
      </c>
      <c r="F100" s="33" t="s">
        <v>4007</v>
      </c>
      <c r="G100" s="33">
        <v>1</v>
      </c>
      <c r="H100" s="34">
        <v>25</v>
      </c>
      <c r="I100" s="39">
        <f>VENTAS[[#This Row],[Cantidad]]*VENTAS[[#This Row],[Precio Venta]]</f>
        <v>25</v>
      </c>
      <c r="J100" s="34">
        <f>IF(VENTAS[[#This Row],[Nombre del Gestor]]&gt;1,VENTAS[[#This Row],[Precio Venta]]*10%,0)</f>
        <v>2.5</v>
      </c>
      <c r="K100" s="34">
        <f>IFERROR(VLOOKUP(VENTAS[[#This Row],[Código del producto Vendido]],STOCK[],13,FALSE),VENTAS[[#This Row],[Precio Venta]]*0.6)-VENTAS[[#This Row],[Comisión Unitaria 10%]]</f>
        <v>12.5</v>
      </c>
      <c r="L100" s="34">
        <f>VENTAS[[#This Row],[Cantidad]]*(VENTAS[[#This Row],[Precio Venta]]-VENTAS[[#This Row],[Costo Unitario SIN Comision]]-VENTAS[[#This Row],[Comisión Unitaria 10%]]-0.01*VENTAS[[#This Row],[Precio Venta]])</f>
        <v>9.75</v>
      </c>
      <c r="M100" s="35"/>
      <c r="N100" s="37" t="s">
        <v>4008</v>
      </c>
    </row>
    <row r="101" spans="1:14" x14ac:dyDescent="0.2">
      <c r="A101" s="36">
        <v>45563.397222222222</v>
      </c>
      <c r="B101" s="33"/>
      <c r="C101" s="33"/>
      <c r="D101" s="33" t="s">
        <v>4009</v>
      </c>
      <c r="E101" s="33" t="s">
        <v>4010</v>
      </c>
      <c r="F101" s="33" t="s">
        <v>1018</v>
      </c>
      <c r="G101" s="33">
        <v>1</v>
      </c>
      <c r="H101" s="34">
        <v>30</v>
      </c>
      <c r="I101" s="39">
        <f>VENTAS[[#This Row],[Cantidad]]*VENTAS[[#This Row],[Precio Venta]]</f>
        <v>30</v>
      </c>
      <c r="J101" s="34">
        <f>IF(VENTAS[[#This Row],[Nombre del Gestor]]&gt;1,VENTAS[[#This Row],[Precio Venta]]*10%,0)</f>
        <v>3</v>
      </c>
      <c r="K101" s="34">
        <f>IFERROR(VLOOKUP(VENTAS[[#This Row],[Código del producto Vendido]],STOCK[],13,FALSE),VENTAS[[#This Row],[Precio Venta]]*0.6)-VENTAS[[#This Row],[Comisión Unitaria 10%]]</f>
        <v>15</v>
      </c>
      <c r="L101" s="34">
        <f>VENTAS[[#This Row],[Cantidad]]*(VENTAS[[#This Row],[Precio Venta]]-VENTAS[[#This Row],[Costo Unitario SIN Comision]]-VENTAS[[#This Row],[Comisión Unitaria 10%]]-0.01*VENTAS[[#This Row],[Precio Venta]])</f>
        <v>11.7</v>
      </c>
      <c r="M101" s="35"/>
      <c r="N101" s="37" t="s">
        <v>4011</v>
      </c>
    </row>
    <row r="102" spans="1:14" x14ac:dyDescent="0.2">
      <c r="A102" s="36">
        <v>45563.397222222222</v>
      </c>
      <c r="B102" s="33"/>
      <c r="C102" s="33"/>
      <c r="D102" s="33" t="s">
        <v>4009</v>
      </c>
      <c r="E102" s="33" t="s">
        <v>4012</v>
      </c>
      <c r="F102" s="33" t="s">
        <v>1018</v>
      </c>
      <c r="G102" s="33">
        <v>1</v>
      </c>
      <c r="H102" s="34">
        <v>30</v>
      </c>
      <c r="I102" s="39">
        <f>VENTAS[[#This Row],[Cantidad]]*VENTAS[[#This Row],[Precio Venta]]</f>
        <v>30</v>
      </c>
      <c r="J102" s="34">
        <f>IF(VENTAS[[#This Row],[Nombre del Gestor]]&gt;1,VENTAS[[#This Row],[Precio Venta]]*10%,0)</f>
        <v>3</v>
      </c>
      <c r="K102" s="34">
        <f>IFERROR(VLOOKUP(VENTAS[[#This Row],[Código del producto Vendido]],STOCK[],13,FALSE),VENTAS[[#This Row],[Precio Venta]]*0.6)-VENTAS[[#This Row],[Comisión Unitaria 10%]]</f>
        <v>15</v>
      </c>
      <c r="L102" s="34">
        <f>VENTAS[[#This Row],[Cantidad]]*(VENTAS[[#This Row],[Precio Venta]]-VENTAS[[#This Row],[Costo Unitario SIN Comision]]-VENTAS[[#This Row],[Comisión Unitaria 10%]]-0.01*VENTAS[[#This Row],[Precio Venta]])</f>
        <v>11.7</v>
      </c>
      <c r="M102" s="35"/>
      <c r="N102" s="37" t="s">
        <v>4013</v>
      </c>
    </row>
    <row r="103" spans="1:14" x14ac:dyDescent="0.2">
      <c r="A103" s="36">
        <v>45563.398530092592</v>
      </c>
      <c r="B103" s="33"/>
      <c r="C103" s="33"/>
      <c r="D103" s="33" t="s">
        <v>3900</v>
      </c>
      <c r="E103" s="33" t="s">
        <v>4014</v>
      </c>
      <c r="F103" s="33" t="s">
        <v>4015</v>
      </c>
      <c r="G103" s="33">
        <v>1</v>
      </c>
      <c r="H103" s="34">
        <v>12</v>
      </c>
      <c r="I103" s="39">
        <f>VENTAS[[#This Row],[Cantidad]]*VENTAS[[#This Row],[Precio Venta]]</f>
        <v>12</v>
      </c>
      <c r="J103" s="34">
        <f>IF(VENTAS[[#This Row],[Nombre del Gestor]]&gt;1,VENTAS[[#This Row],[Precio Venta]]*10%,0)</f>
        <v>1.2000000000000002</v>
      </c>
      <c r="K103" s="34">
        <f>IFERROR(VLOOKUP(VENTAS[[#This Row],[Código del producto Vendido]],STOCK[],13,FALSE),VENTAS[[#This Row],[Precio Venta]]*0.6)-VENTAS[[#This Row],[Comisión Unitaria 10%]]</f>
        <v>5.9999999999999991</v>
      </c>
      <c r="L103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03" s="35"/>
      <c r="N103" s="37" t="s">
        <v>4016</v>
      </c>
    </row>
    <row r="104" spans="1:14" x14ac:dyDescent="0.2">
      <c r="A104" s="36">
        <v>45563.400405092587</v>
      </c>
      <c r="B104" s="33"/>
      <c r="C104" s="33"/>
      <c r="D104" s="33" t="s">
        <v>3864</v>
      </c>
      <c r="E104" s="33" t="s">
        <v>4017</v>
      </c>
      <c r="F104" s="33" t="s">
        <v>3997</v>
      </c>
      <c r="G104" s="33">
        <v>1</v>
      </c>
      <c r="H104" s="34">
        <v>35</v>
      </c>
      <c r="I104" s="39">
        <f>VENTAS[[#This Row],[Cantidad]]*VENTAS[[#This Row],[Precio Venta]]</f>
        <v>35</v>
      </c>
      <c r="J104" s="34">
        <f>IF(VENTAS[[#This Row],[Nombre del Gestor]]&gt;1,VENTAS[[#This Row],[Precio Venta]]*10%,0)</f>
        <v>3.5</v>
      </c>
      <c r="K104" s="34">
        <f>IFERROR(VLOOKUP(VENTAS[[#This Row],[Código del producto Vendido]],STOCK[],13,FALSE),VENTAS[[#This Row],[Precio Venta]]*0.6)-VENTAS[[#This Row],[Comisión Unitaria 10%]]</f>
        <v>17.5</v>
      </c>
      <c r="L104" s="34">
        <f>VENTAS[[#This Row],[Cantidad]]*(VENTAS[[#This Row],[Precio Venta]]-VENTAS[[#This Row],[Costo Unitario SIN Comision]]-VENTAS[[#This Row],[Comisión Unitaria 10%]]-0.01*VENTAS[[#This Row],[Precio Venta]])</f>
        <v>13.65</v>
      </c>
      <c r="M104" s="35"/>
      <c r="N104" s="37" t="s">
        <v>4018</v>
      </c>
    </row>
    <row r="105" spans="1:14" x14ac:dyDescent="0.2">
      <c r="A105" s="36">
        <v>45563.402997685182</v>
      </c>
      <c r="B105" s="33"/>
      <c r="C105" s="33"/>
      <c r="D105" s="33" t="s">
        <v>3900</v>
      </c>
      <c r="E105" s="33" t="s">
        <v>4019</v>
      </c>
      <c r="F105" s="33" t="s">
        <v>3969</v>
      </c>
      <c r="G105" s="33">
        <v>1</v>
      </c>
      <c r="H105" s="34">
        <v>25</v>
      </c>
      <c r="I105" s="39">
        <f>VENTAS[[#This Row],[Cantidad]]*VENTAS[[#This Row],[Precio Venta]]</f>
        <v>25</v>
      </c>
      <c r="J105" s="34">
        <f>IF(VENTAS[[#This Row],[Nombre del Gestor]]&gt;1,VENTAS[[#This Row],[Precio Venta]]*10%,0)</f>
        <v>2.5</v>
      </c>
      <c r="K105" s="34">
        <f>IFERROR(VLOOKUP(VENTAS[[#This Row],[Código del producto Vendido]],STOCK[],13,FALSE),VENTAS[[#This Row],[Precio Venta]]*0.6)-VENTAS[[#This Row],[Comisión Unitaria 10%]]</f>
        <v>12.5</v>
      </c>
      <c r="L105" s="34">
        <f>VENTAS[[#This Row],[Cantidad]]*(VENTAS[[#This Row],[Precio Venta]]-VENTAS[[#This Row],[Costo Unitario SIN Comision]]-VENTAS[[#This Row],[Comisión Unitaria 10%]]-0.01*VENTAS[[#This Row],[Precio Venta]])</f>
        <v>9.75</v>
      </c>
      <c r="M105" s="35"/>
      <c r="N105" s="37" t="s">
        <v>4020</v>
      </c>
    </row>
    <row r="106" spans="1:14" x14ac:dyDescent="0.2">
      <c r="A106" s="36">
        <v>45563.404861111107</v>
      </c>
      <c r="B106" s="33"/>
      <c r="C106" s="33"/>
      <c r="D106" s="33" t="s">
        <v>4009</v>
      </c>
      <c r="E106" s="33" t="s">
        <v>4021</v>
      </c>
      <c r="F106" s="33" t="s">
        <v>4022</v>
      </c>
      <c r="G106" s="33">
        <v>1</v>
      </c>
      <c r="H106" s="34">
        <v>30</v>
      </c>
      <c r="I106" s="39">
        <f>VENTAS[[#This Row],[Cantidad]]*VENTAS[[#This Row],[Precio Venta]]</f>
        <v>30</v>
      </c>
      <c r="J106" s="34">
        <f>IF(VENTAS[[#This Row],[Nombre del Gestor]]&gt;1,VENTAS[[#This Row],[Precio Venta]]*10%,0)</f>
        <v>3</v>
      </c>
      <c r="K106" s="34">
        <f>IFERROR(VLOOKUP(VENTAS[[#This Row],[Código del producto Vendido]],STOCK[],13,FALSE),VENTAS[[#This Row],[Precio Venta]]*0.6)-VENTAS[[#This Row],[Comisión Unitaria 10%]]</f>
        <v>15</v>
      </c>
      <c r="L106" s="34">
        <f>VENTAS[[#This Row],[Cantidad]]*(VENTAS[[#This Row],[Precio Venta]]-VENTAS[[#This Row],[Costo Unitario SIN Comision]]-VENTAS[[#This Row],[Comisión Unitaria 10%]]-0.01*VENTAS[[#This Row],[Precio Venta]])</f>
        <v>11.7</v>
      </c>
      <c r="M106" s="35"/>
      <c r="N106" s="37" t="s">
        <v>4023</v>
      </c>
    </row>
    <row r="107" spans="1:14" x14ac:dyDescent="0.2">
      <c r="A107" s="36">
        <v>45563.45952546296</v>
      </c>
      <c r="B107" s="33"/>
      <c r="C107" s="33"/>
      <c r="D107" s="33" t="s">
        <v>3757</v>
      </c>
      <c r="E107" s="33" t="s">
        <v>4024</v>
      </c>
      <c r="F107" s="33" t="s">
        <v>4025</v>
      </c>
      <c r="G107" s="33">
        <v>1</v>
      </c>
      <c r="H107" s="34">
        <v>40</v>
      </c>
      <c r="I107" s="39">
        <f>VENTAS[[#This Row],[Cantidad]]*VENTAS[[#This Row],[Precio Venta]]</f>
        <v>40</v>
      </c>
      <c r="J107" s="34">
        <f>IF(VENTAS[[#This Row],[Nombre del Gestor]]&gt;1,VENTAS[[#This Row],[Precio Venta]]*10%,0)</f>
        <v>4</v>
      </c>
      <c r="K107" s="34">
        <f>IFERROR(VLOOKUP(VENTAS[[#This Row],[Código del producto Vendido]],STOCK[],13,FALSE),VENTAS[[#This Row],[Precio Venta]]*0.6)-VENTAS[[#This Row],[Comisión Unitaria 10%]]</f>
        <v>20</v>
      </c>
      <c r="L107" s="34">
        <f>VENTAS[[#This Row],[Cantidad]]*(VENTAS[[#This Row],[Precio Venta]]-VENTAS[[#This Row],[Costo Unitario SIN Comision]]-VENTAS[[#This Row],[Comisión Unitaria 10%]]-0.01*VENTAS[[#This Row],[Precio Venta]])</f>
        <v>15.6</v>
      </c>
      <c r="M107" s="35"/>
      <c r="N107" s="37" t="s">
        <v>4026</v>
      </c>
    </row>
    <row r="108" spans="1:14" x14ac:dyDescent="0.2">
      <c r="A108" s="36">
        <v>45563.534733796303</v>
      </c>
      <c r="B108" s="33"/>
      <c r="C108" s="33"/>
      <c r="D108" s="33" t="s">
        <v>3779</v>
      </c>
      <c r="E108" s="33" t="s">
        <v>4019</v>
      </c>
      <c r="F108" s="33" t="s">
        <v>3969</v>
      </c>
      <c r="G108" s="33">
        <v>1</v>
      </c>
      <c r="H108" s="34">
        <v>25</v>
      </c>
      <c r="I108" s="39">
        <f>VENTAS[[#This Row],[Cantidad]]*VENTAS[[#This Row],[Precio Venta]]</f>
        <v>25</v>
      </c>
      <c r="J108" s="34">
        <f>IF(VENTAS[[#This Row],[Nombre del Gestor]]&gt;1,VENTAS[[#This Row],[Precio Venta]]*10%,0)</f>
        <v>2.5</v>
      </c>
      <c r="K108" s="34">
        <f>IFERROR(VLOOKUP(VENTAS[[#This Row],[Código del producto Vendido]],STOCK[],13,FALSE),VENTAS[[#This Row],[Precio Venta]]*0.6)-VENTAS[[#This Row],[Comisión Unitaria 10%]]</f>
        <v>12.5</v>
      </c>
      <c r="L108" s="34">
        <f>VENTAS[[#This Row],[Cantidad]]*(VENTAS[[#This Row],[Precio Venta]]-VENTAS[[#This Row],[Costo Unitario SIN Comision]]-VENTAS[[#This Row],[Comisión Unitaria 10%]]-0.01*VENTAS[[#This Row],[Precio Venta]])</f>
        <v>9.75</v>
      </c>
      <c r="M108" s="35"/>
      <c r="N108" s="37" t="s">
        <v>4027</v>
      </c>
    </row>
    <row r="109" spans="1:14" x14ac:dyDescent="0.2">
      <c r="A109" s="36">
        <v>45563.947511574072</v>
      </c>
      <c r="B109" s="33"/>
      <c r="C109" s="33"/>
      <c r="D109" s="33" t="s">
        <v>3801</v>
      </c>
      <c r="E109" s="33" t="s">
        <v>4017</v>
      </c>
      <c r="F109" s="33" t="s">
        <v>3997</v>
      </c>
      <c r="G109" s="33">
        <v>1</v>
      </c>
      <c r="H109" s="34">
        <v>35</v>
      </c>
      <c r="I109" s="39">
        <f>VENTAS[[#This Row],[Cantidad]]*VENTAS[[#This Row],[Precio Venta]]</f>
        <v>35</v>
      </c>
      <c r="J109" s="34">
        <f>IF(VENTAS[[#This Row],[Nombre del Gestor]]&gt;1,VENTAS[[#This Row],[Precio Venta]]*10%,0)</f>
        <v>3.5</v>
      </c>
      <c r="K109" s="34">
        <f>IFERROR(VLOOKUP(VENTAS[[#This Row],[Código del producto Vendido]],STOCK[],13,FALSE),VENTAS[[#This Row],[Precio Venta]]*0.6)-VENTAS[[#This Row],[Comisión Unitaria 10%]]</f>
        <v>17.5</v>
      </c>
      <c r="L109" s="34">
        <f>VENTAS[[#This Row],[Cantidad]]*(VENTAS[[#This Row],[Precio Venta]]-VENTAS[[#This Row],[Costo Unitario SIN Comision]]-VENTAS[[#This Row],[Comisión Unitaria 10%]]-0.01*VENTAS[[#This Row],[Precio Venta]])</f>
        <v>13.65</v>
      </c>
      <c r="M109" s="35"/>
      <c r="N109" s="37" t="s">
        <v>4028</v>
      </c>
    </row>
    <row r="110" spans="1:14" x14ac:dyDescent="0.2">
      <c r="A110" s="36">
        <v>45563.949201388888</v>
      </c>
      <c r="B110" s="33"/>
      <c r="C110" s="33"/>
      <c r="D110" s="33" t="s">
        <v>3820</v>
      </c>
      <c r="E110" s="33" t="s">
        <v>4029</v>
      </c>
      <c r="F110" s="33" t="s">
        <v>4030</v>
      </c>
      <c r="G110" s="33">
        <v>1</v>
      </c>
      <c r="H110" s="34">
        <v>40</v>
      </c>
      <c r="I110" s="39">
        <f>VENTAS[[#This Row],[Cantidad]]*VENTAS[[#This Row],[Precio Venta]]</f>
        <v>40</v>
      </c>
      <c r="J110" s="34">
        <f>IF(VENTAS[[#This Row],[Nombre del Gestor]]&gt;1,VENTAS[[#This Row],[Precio Venta]]*10%,0)</f>
        <v>4</v>
      </c>
      <c r="K110" s="34">
        <f>IFERROR(VLOOKUP(VENTAS[[#This Row],[Código del producto Vendido]],STOCK[],13,FALSE),VENTAS[[#This Row],[Precio Venta]]*0.6)-VENTAS[[#This Row],[Comisión Unitaria 10%]]</f>
        <v>20</v>
      </c>
      <c r="L110" s="34">
        <f>VENTAS[[#This Row],[Cantidad]]*(VENTAS[[#This Row],[Precio Venta]]-VENTAS[[#This Row],[Costo Unitario SIN Comision]]-VENTAS[[#This Row],[Comisión Unitaria 10%]]-0.01*VENTAS[[#This Row],[Precio Venta]])</f>
        <v>15.6</v>
      </c>
      <c r="M110" s="35"/>
      <c r="N110" s="37" t="s">
        <v>4031</v>
      </c>
    </row>
    <row r="111" spans="1:14" x14ac:dyDescent="0.2">
      <c r="A111" s="36">
        <v>45563.950925925928</v>
      </c>
      <c r="B111" s="33"/>
      <c r="C111" s="33"/>
      <c r="D111" s="33" t="s">
        <v>3793</v>
      </c>
      <c r="E111" s="33" t="s">
        <v>4032</v>
      </c>
      <c r="F111" s="33" t="s">
        <v>4033</v>
      </c>
      <c r="G111" s="33">
        <v>1</v>
      </c>
      <c r="H111" s="34">
        <v>30</v>
      </c>
      <c r="I111" s="39">
        <f>VENTAS[[#This Row],[Cantidad]]*VENTAS[[#This Row],[Precio Venta]]</f>
        <v>30</v>
      </c>
      <c r="J111" s="34">
        <f>IF(VENTAS[[#This Row],[Nombre del Gestor]]&gt;1,VENTAS[[#This Row],[Precio Venta]]*10%,0)</f>
        <v>3</v>
      </c>
      <c r="K111" s="34">
        <f>IFERROR(VLOOKUP(VENTAS[[#This Row],[Código del producto Vendido]],STOCK[],13,FALSE),VENTAS[[#This Row],[Precio Venta]]*0.6)-VENTAS[[#This Row],[Comisión Unitaria 10%]]</f>
        <v>15</v>
      </c>
      <c r="L111" s="34">
        <f>VENTAS[[#This Row],[Cantidad]]*(VENTAS[[#This Row],[Precio Venta]]-VENTAS[[#This Row],[Costo Unitario SIN Comision]]-VENTAS[[#This Row],[Comisión Unitaria 10%]]-0.01*VENTAS[[#This Row],[Precio Venta]])</f>
        <v>11.7</v>
      </c>
      <c r="M111" s="35"/>
      <c r="N111" s="37" t="s">
        <v>4034</v>
      </c>
    </row>
    <row r="112" spans="1:14" x14ac:dyDescent="0.2">
      <c r="A112" s="36">
        <v>45563.952476851853</v>
      </c>
      <c r="B112" s="33"/>
      <c r="C112" s="33"/>
      <c r="D112" s="33" t="s">
        <v>4009</v>
      </c>
      <c r="E112" s="33" t="s">
        <v>4035</v>
      </c>
      <c r="F112" s="33" t="s">
        <v>4036</v>
      </c>
      <c r="G112" s="33">
        <v>1</v>
      </c>
      <c r="H112" s="34">
        <v>18</v>
      </c>
      <c r="I112" s="39">
        <f>VENTAS[[#This Row],[Cantidad]]*VENTAS[[#This Row],[Precio Venta]]</f>
        <v>18</v>
      </c>
      <c r="J112" s="34">
        <f>IF(VENTAS[[#This Row],[Nombre del Gestor]]&gt;1,VENTAS[[#This Row],[Precio Venta]]*10%,0)</f>
        <v>1.8</v>
      </c>
      <c r="K112" s="34">
        <f>IFERROR(VLOOKUP(VENTAS[[#This Row],[Código del producto Vendido]],STOCK[],13,FALSE),VENTAS[[#This Row],[Precio Venta]]*0.6)-VENTAS[[#This Row],[Comisión Unitaria 10%]]</f>
        <v>8.9999999999999982</v>
      </c>
      <c r="L11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2" s="35"/>
      <c r="N112" s="37" t="s">
        <v>4037</v>
      </c>
    </row>
    <row r="113" spans="1:14" x14ac:dyDescent="0.2">
      <c r="A113" s="36">
        <v>45563.955370370371</v>
      </c>
      <c r="B113" s="33"/>
      <c r="C113" s="33"/>
      <c r="D113" s="33" t="s">
        <v>3801</v>
      </c>
      <c r="E113" s="33" t="s">
        <v>3915</v>
      </c>
      <c r="F113" s="33" t="s">
        <v>3916</v>
      </c>
      <c r="G113" s="33">
        <v>1</v>
      </c>
      <c r="H113" s="34">
        <v>12</v>
      </c>
      <c r="I113" s="39">
        <f>VENTAS[[#This Row],[Cantidad]]*VENTAS[[#This Row],[Precio Venta]]</f>
        <v>12</v>
      </c>
      <c r="J113" s="34">
        <f>IF(VENTAS[[#This Row],[Nombre del Gestor]]&gt;1,VENTAS[[#This Row],[Precio Venta]]*10%,0)</f>
        <v>1.2000000000000002</v>
      </c>
      <c r="K113" s="34">
        <f>IFERROR(VLOOKUP(VENTAS[[#This Row],[Código del producto Vendido]],STOCK[],13,FALSE),VENTAS[[#This Row],[Precio Venta]]*0.6)-VENTAS[[#This Row],[Comisión Unitaria 10%]]</f>
        <v>5.9999999999999991</v>
      </c>
      <c r="L113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13" s="35"/>
      <c r="N113" s="37" t="s">
        <v>4038</v>
      </c>
    </row>
    <row r="114" spans="1:14" x14ac:dyDescent="0.2">
      <c r="A114" s="36">
        <v>45563.957071759258</v>
      </c>
      <c r="B114" s="33"/>
      <c r="C114" s="33"/>
      <c r="D114" s="33" t="s">
        <v>3820</v>
      </c>
      <c r="E114" s="33" t="s">
        <v>4039</v>
      </c>
      <c r="F114" s="33" t="s">
        <v>4040</v>
      </c>
      <c r="G114" s="33">
        <v>1</v>
      </c>
      <c r="H114" s="34">
        <v>22</v>
      </c>
      <c r="I114" s="39">
        <f>VENTAS[[#This Row],[Cantidad]]*VENTAS[[#This Row],[Precio Venta]]</f>
        <v>22</v>
      </c>
      <c r="J114" s="34">
        <f>IF(VENTAS[[#This Row],[Nombre del Gestor]]&gt;1,VENTAS[[#This Row],[Precio Venta]]*10%,0)</f>
        <v>2.2000000000000002</v>
      </c>
      <c r="K114" s="34">
        <f>IFERROR(VLOOKUP(VENTAS[[#This Row],[Código del producto Vendido]],STOCK[],13,FALSE),VENTAS[[#This Row],[Precio Venta]]*0.6)-VENTAS[[#This Row],[Comisión Unitaria 10%]]</f>
        <v>11</v>
      </c>
      <c r="L114" s="34">
        <f>VENTAS[[#This Row],[Cantidad]]*(VENTAS[[#This Row],[Precio Venta]]-VENTAS[[#This Row],[Costo Unitario SIN Comision]]-VENTAS[[#This Row],[Comisión Unitaria 10%]]-0.01*VENTAS[[#This Row],[Precio Venta]])</f>
        <v>8.58</v>
      </c>
      <c r="M114" s="35"/>
      <c r="N114" s="37" t="s">
        <v>4041</v>
      </c>
    </row>
    <row r="115" spans="1:14" x14ac:dyDescent="0.2">
      <c r="A115" s="36">
        <v>45563.959097222221</v>
      </c>
      <c r="B115" s="33"/>
      <c r="C115" s="33"/>
      <c r="D115" s="33" t="s">
        <v>4009</v>
      </c>
      <c r="E115" s="33" t="s">
        <v>4042</v>
      </c>
      <c r="F115" s="33" t="s">
        <v>4043</v>
      </c>
      <c r="G115" s="33">
        <v>1</v>
      </c>
      <c r="H115" s="34">
        <v>12</v>
      </c>
      <c r="I115" s="39">
        <f>VENTAS[[#This Row],[Cantidad]]*VENTAS[[#This Row],[Precio Venta]]</f>
        <v>12</v>
      </c>
      <c r="J115" s="34">
        <f>IF(VENTAS[[#This Row],[Nombre del Gestor]]&gt;1,VENTAS[[#This Row],[Precio Venta]]*10%,0)</f>
        <v>1.2000000000000002</v>
      </c>
      <c r="K115" s="34">
        <f>IFERROR(VLOOKUP(VENTAS[[#This Row],[Código del producto Vendido]],STOCK[],13,FALSE),VENTAS[[#This Row],[Precio Venta]]*0.6)-VENTAS[[#This Row],[Comisión Unitaria 10%]]</f>
        <v>5.9999999999999991</v>
      </c>
      <c r="L115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15" s="35"/>
      <c r="N115" s="37" t="s">
        <v>4044</v>
      </c>
    </row>
    <row r="116" spans="1:14" x14ac:dyDescent="0.2">
      <c r="A116" s="36">
        <v>45564.69866898148</v>
      </c>
      <c r="B116" s="33"/>
      <c r="C116" s="33"/>
      <c r="D116" s="33" t="s">
        <v>3921</v>
      </c>
      <c r="E116" s="33" t="s">
        <v>4001</v>
      </c>
      <c r="F116" s="33" t="s">
        <v>3997</v>
      </c>
      <c r="G116" s="33">
        <v>1</v>
      </c>
      <c r="H116" s="34">
        <v>35</v>
      </c>
      <c r="I116" s="39">
        <f>VENTAS[[#This Row],[Cantidad]]*VENTAS[[#This Row],[Precio Venta]]</f>
        <v>35</v>
      </c>
      <c r="J116" s="34">
        <f>IF(VENTAS[[#This Row],[Nombre del Gestor]]&gt;1,VENTAS[[#This Row],[Precio Venta]]*10%,0)</f>
        <v>3.5</v>
      </c>
      <c r="K116" s="34">
        <f>IFERROR(VLOOKUP(VENTAS[[#This Row],[Código del producto Vendido]],STOCK[],13,FALSE),VENTAS[[#This Row],[Precio Venta]]*0.6)-VENTAS[[#This Row],[Comisión Unitaria 10%]]</f>
        <v>17.5</v>
      </c>
      <c r="L116" s="34">
        <f>VENTAS[[#This Row],[Cantidad]]*(VENTAS[[#This Row],[Precio Venta]]-VENTAS[[#This Row],[Costo Unitario SIN Comision]]-VENTAS[[#This Row],[Comisión Unitaria 10%]]-0.01*VENTAS[[#This Row],[Precio Venta]])</f>
        <v>13.65</v>
      </c>
      <c r="M116" s="35"/>
      <c r="N116" s="37" t="s">
        <v>4045</v>
      </c>
    </row>
    <row r="117" spans="1:14" x14ac:dyDescent="0.2">
      <c r="A117" s="36">
        <v>45564.70045138889</v>
      </c>
      <c r="B117" s="33"/>
      <c r="C117" s="33"/>
      <c r="D117" s="33" t="s">
        <v>3757</v>
      </c>
      <c r="E117" s="33" t="s">
        <v>3961</v>
      </c>
      <c r="F117" s="33" t="s">
        <v>3962</v>
      </c>
      <c r="G117" s="33">
        <v>1</v>
      </c>
      <c r="H117" s="34">
        <v>25</v>
      </c>
      <c r="I117" s="39">
        <f>VENTAS[[#This Row],[Cantidad]]*VENTAS[[#This Row],[Precio Venta]]</f>
        <v>25</v>
      </c>
      <c r="J117" s="34">
        <f>IF(VENTAS[[#This Row],[Nombre del Gestor]]&gt;1,VENTAS[[#This Row],[Precio Venta]]*10%,0)</f>
        <v>2.5</v>
      </c>
      <c r="K117" s="34">
        <f>IFERROR(VLOOKUP(VENTAS[[#This Row],[Código del producto Vendido]],STOCK[],13,FALSE),VENTAS[[#This Row],[Precio Venta]]*0.6)-VENTAS[[#This Row],[Comisión Unitaria 10%]]</f>
        <v>12.5</v>
      </c>
      <c r="L117" s="34">
        <f>VENTAS[[#This Row],[Cantidad]]*(VENTAS[[#This Row],[Precio Venta]]-VENTAS[[#This Row],[Costo Unitario SIN Comision]]-VENTAS[[#This Row],[Comisión Unitaria 10%]]-0.01*VENTAS[[#This Row],[Precio Venta]])</f>
        <v>9.75</v>
      </c>
      <c r="M117" s="35"/>
      <c r="N117" s="37" t="s">
        <v>4046</v>
      </c>
    </row>
    <row r="118" spans="1:14" x14ac:dyDescent="0.2">
      <c r="A118" s="36">
        <v>45564.701574074083</v>
      </c>
      <c r="B118" s="33"/>
      <c r="C118" s="33"/>
      <c r="D118" s="33" t="s">
        <v>3779</v>
      </c>
      <c r="E118" s="33" t="s">
        <v>4047</v>
      </c>
      <c r="F118" s="33" t="s">
        <v>4048</v>
      </c>
      <c r="G118" s="33">
        <v>1</v>
      </c>
      <c r="H118" s="34">
        <v>30</v>
      </c>
      <c r="I118" s="39">
        <f>VENTAS[[#This Row],[Cantidad]]*VENTAS[[#This Row],[Precio Venta]]</f>
        <v>30</v>
      </c>
      <c r="J118" s="34">
        <f>IF(VENTAS[[#This Row],[Nombre del Gestor]]&gt;1,VENTAS[[#This Row],[Precio Venta]]*10%,0)</f>
        <v>3</v>
      </c>
      <c r="K118" s="34">
        <f>IFERROR(VLOOKUP(VENTAS[[#This Row],[Código del producto Vendido]],STOCK[],13,FALSE),VENTAS[[#This Row],[Precio Venta]]*0.6)-VENTAS[[#This Row],[Comisión Unitaria 10%]]</f>
        <v>15</v>
      </c>
      <c r="L118" s="34">
        <f>VENTAS[[#This Row],[Cantidad]]*(VENTAS[[#This Row],[Precio Venta]]-VENTAS[[#This Row],[Costo Unitario SIN Comision]]-VENTAS[[#This Row],[Comisión Unitaria 10%]]-0.01*VENTAS[[#This Row],[Precio Venta]])</f>
        <v>11.7</v>
      </c>
      <c r="M118" s="35"/>
      <c r="N118" s="37" t="s">
        <v>4049</v>
      </c>
    </row>
    <row r="119" spans="1:14" x14ac:dyDescent="0.2">
      <c r="A119" s="36">
        <v>45564.704143518517</v>
      </c>
      <c r="B119" s="33"/>
      <c r="C119" s="33"/>
      <c r="D119" s="33" t="s">
        <v>3779</v>
      </c>
      <c r="E119" s="33" t="s">
        <v>4050</v>
      </c>
      <c r="F119" s="33" t="s">
        <v>4048</v>
      </c>
      <c r="G119" s="33">
        <v>1</v>
      </c>
      <c r="H119" s="34">
        <v>30</v>
      </c>
      <c r="I119" s="39">
        <f>VENTAS[[#This Row],[Cantidad]]*VENTAS[[#This Row],[Precio Venta]]</f>
        <v>30</v>
      </c>
      <c r="J119" s="34">
        <f>IF(VENTAS[[#This Row],[Nombre del Gestor]]&gt;1,VENTAS[[#This Row],[Precio Venta]]*10%,0)</f>
        <v>3</v>
      </c>
      <c r="K119" s="34">
        <f>IFERROR(VLOOKUP(VENTAS[[#This Row],[Código del producto Vendido]],STOCK[],13,FALSE),VENTAS[[#This Row],[Precio Venta]]*0.6)-VENTAS[[#This Row],[Comisión Unitaria 10%]]</f>
        <v>15</v>
      </c>
      <c r="L119" s="34">
        <f>VENTAS[[#This Row],[Cantidad]]*(VENTAS[[#This Row],[Precio Venta]]-VENTAS[[#This Row],[Costo Unitario SIN Comision]]-VENTAS[[#This Row],[Comisión Unitaria 10%]]-0.01*VENTAS[[#This Row],[Precio Venta]])</f>
        <v>11.7</v>
      </c>
      <c r="M119" s="35"/>
      <c r="N119" s="37" t="s">
        <v>4051</v>
      </c>
    </row>
    <row r="120" spans="1:14" x14ac:dyDescent="0.2">
      <c r="A120" s="36">
        <v>45564.712766203702</v>
      </c>
      <c r="B120" s="33"/>
      <c r="C120" s="33"/>
      <c r="D120" s="33" t="s">
        <v>3793</v>
      </c>
      <c r="E120" s="33" t="s">
        <v>416</v>
      </c>
      <c r="F120" s="33" t="s">
        <v>417</v>
      </c>
      <c r="G120" s="33">
        <v>1</v>
      </c>
      <c r="H120" s="34">
        <v>20</v>
      </c>
      <c r="I120" s="39">
        <f>VENTAS[[#This Row],[Cantidad]]*VENTAS[[#This Row],[Precio Venta]]</f>
        <v>20</v>
      </c>
      <c r="J120" s="34">
        <f>IF(VENTAS[[#This Row],[Nombre del Gestor]]&gt;1,VENTAS[[#This Row],[Precio Venta]]*10%,0)</f>
        <v>2</v>
      </c>
      <c r="K120" s="34">
        <f>IFERROR(VLOOKUP(VENTAS[[#This Row],[Código del producto Vendido]],STOCK[],13,FALSE),VENTAS[[#This Row],[Precio Venta]]*0.6)-VENTAS[[#This Row],[Comisión Unitaria 10%]]</f>
        <v>6.65</v>
      </c>
      <c r="L120" s="34">
        <f>VENTAS[[#This Row],[Cantidad]]*(VENTAS[[#This Row],[Precio Venta]]-VENTAS[[#This Row],[Costo Unitario SIN Comision]]-VENTAS[[#This Row],[Comisión Unitaria 10%]]-0.01*VENTAS[[#This Row],[Precio Venta]])</f>
        <v>11.15</v>
      </c>
      <c r="M120" s="35"/>
      <c r="N120" s="37" t="s">
        <v>4052</v>
      </c>
    </row>
    <row r="121" spans="1:14" x14ac:dyDescent="0.2">
      <c r="A121" s="36">
        <v>45565.334282407413</v>
      </c>
      <c r="B121" s="33"/>
      <c r="C121" s="33"/>
      <c r="D121" s="33" t="s">
        <v>4053</v>
      </c>
      <c r="E121" s="33" t="s">
        <v>3971</v>
      </c>
      <c r="F121" s="33" t="s">
        <v>3972</v>
      </c>
      <c r="G121" s="33">
        <v>1</v>
      </c>
      <c r="H121" s="34">
        <v>22</v>
      </c>
      <c r="I121" s="39">
        <f>VENTAS[[#This Row],[Cantidad]]*VENTAS[[#This Row],[Precio Venta]]</f>
        <v>22</v>
      </c>
      <c r="J121" s="34">
        <f>IF(VENTAS[[#This Row],[Nombre del Gestor]]&gt;1,VENTAS[[#This Row],[Precio Venta]]*10%,0)</f>
        <v>2.2000000000000002</v>
      </c>
      <c r="K121" s="34">
        <f>IFERROR(VLOOKUP(VENTAS[[#This Row],[Código del producto Vendido]],STOCK[],13,FALSE),VENTAS[[#This Row],[Precio Venta]]*0.6)-VENTAS[[#This Row],[Comisión Unitaria 10%]]</f>
        <v>11</v>
      </c>
      <c r="L121" s="34">
        <f>VENTAS[[#This Row],[Cantidad]]*(VENTAS[[#This Row],[Precio Venta]]-VENTAS[[#This Row],[Costo Unitario SIN Comision]]-VENTAS[[#This Row],[Comisión Unitaria 10%]]-0.01*VENTAS[[#This Row],[Precio Venta]])</f>
        <v>8.58</v>
      </c>
      <c r="M121" s="35"/>
      <c r="N121" s="37" t="s">
        <v>4054</v>
      </c>
    </row>
    <row r="122" spans="1:14" x14ac:dyDescent="0.2">
      <c r="A122" s="36">
        <v>45567.36178240741</v>
      </c>
      <c r="B122" s="33"/>
      <c r="C122" s="33"/>
      <c r="D122" s="33" t="s">
        <v>3864</v>
      </c>
      <c r="E122" s="33" t="s">
        <v>4055</v>
      </c>
      <c r="F122" s="33" t="s">
        <v>4056</v>
      </c>
      <c r="G122" s="33">
        <v>1</v>
      </c>
      <c r="H122" s="34">
        <v>25</v>
      </c>
      <c r="I122" s="39">
        <f>VENTAS[[#This Row],[Cantidad]]*VENTAS[[#This Row],[Precio Venta]]</f>
        <v>25</v>
      </c>
      <c r="J122" s="34">
        <f>IF(VENTAS[[#This Row],[Nombre del Gestor]]&gt;1,VENTAS[[#This Row],[Precio Venta]]*10%,0)</f>
        <v>2.5</v>
      </c>
      <c r="K122" s="34">
        <f>IFERROR(VLOOKUP(VENTAS[[#This Row],[Código del producto Vendido]],STOCK[],13,FALSE),VENTAS[[#This Row],[Precio Venta]]*0.6)-VENTAS[[#This Row],[Comisión Unitaria 10%]]</f>
        <v>12.5</v>
      </c>
      <c r="L122" s="34">
        <f>VENTAS[[#This Row],[Cantidad]]*(VENTAS[[#This Row],[Precio Venta]]-VENTAS[[#This Row],[Costo Unitario SIN Comision]]-VENTAS[[#This Row],[Comisión Unitaria 10%]]-0.01*VENTAS[[#This Row],[Precio Venta]])</f>
        <v>9.75</v>
      </c>
      <c r="M122" s="35"/>
      <c r="N122" s="37" t="s">
        <v>4057</v>
      </c>
    </row>
    <row r="123" spans="1:14" x14ac:dyDescent="0.2">
      <c r="A123" s="36">
        <v>45567.606469907398</v>
      </c>
      <c r="B123" s="33"/>
      <c r="C123" s="33"/>
      <c r="D123" s="33" t="s">
        <v>3779</v>
      </c>
      <c r="E123" s="33" t="s">
        <v>4058</v>
      </c>
      <c r="F123" s="33" t="s">
        <v>4059</v>
      </c>
      <c r="G123" s="33">
        <v>1</v>
      </c>
      <c r="H123" s="34">
        <v>25</v>
      </c>
      <c r="I123" s="39">
        <f>VENTAS[[#This Row],[Cantidad]]*VENTAS[[#This Row],[Precio Venta]]</f>
        <v>25</v>
      </c>
      <c r="J123" s="34">
        <f>IF(VENTAS[[#This Row],[Nombre del Gestor]]&gt;1,VENTAS[[#This Row],[Precio Venta]]*10%,0)</f>
        <v>2.5</v>
      </c>
      <c r="K123" s="34">
        <f>IFERROR(VLOOKUP(VENTAS[[#This Row],[Código del producto Vendido]],STOCK[],13,FALSE),VENTAS[[#This Row],[Precio Venta]]*0.6)-VENTAS[[#This Row],[Comisión Unitaria 10%]]</f>
        <v>12.5</v>
      </c>
      <c r="L123" s="34">
        <f>VENTAS[[#This Row],[Cantidad]]*(VENTAS[[#This Row],[Precio Venta]]-VENTAS[[#This Row],[Costo Unitario SIN Comision]]-VENTAS[[#This Row],[Comisión Unitaria 10%]]-0.01*VENTAS[[#This Row],[Precio Venta]])</f>
        <v>9.75</v>
      </c>
      <c r="M123" s="35"/>
      <c r="N123" s="37" t="s">
        <v>4060</v>
      </c>
    </row>
    <row r="124" spans="1:14" x14ac:dyDescent="0.2">
      <c r="A124" s="36">
        <v>45567.685914351852</v>
      </c>
      <c r="B124" s="33"/>
      <c r="C124" s="33"/>
      <c r="D124" s="33" t="s">
        <v>3864</v>
      </c>
      <c r="E124" s="33" t="s">
        <v>4061</v>
      </c>
      <c r="F124" s="33" t="s">
        <v>479</v>
      </c>
      <c r="G124" s="33">
        <v>1</v>
      </c>
      <c r="H124" s="34">
        <v>20</v>
      </c>
      <c r="I124" s="39">
        <f>VENTAS[[#This Row],[Cantidad]]*VENTAS[[#This Row],[Precio Venta]]</f>
        <v>20</v>
      </c>
      <c r="J124" s="34">
        <f>IF(VENTAS[[#This Row],[Nombre del Gestor]]&gt;1,VENTAS[[#This Row],[Precio Venta]]*10%,0)</f>
        <v>2</v>
      </c>
      <c r="K124" s="34">
        <f>IFERROR(VLOOKUP(VENTAS[[#This Row],[Código del producto Vendido]],STOCK[],13,FALSE),VENTAS[[#This Row],[Precio Venta]]*0.6)-VENTAS[[#This Row],[Comisión Unitaria 10%]]</f>
        <v>10</v>
      </c>
      <c r="L124" s="34">
        <f>VENTAS[[#This Row],[Cantidad]]*(VENTAS[[#This Row],[Precio Venta]]-VENTAS[[#This Row],[Costo Unitario SIN Comision]]-VENTAS[[#This Row],[Comisión Unitaria 10%]]-0.01*VENTAS[[#This Row],[Precio Venta]])</f>
        <v>7.8</v>
      </c>
      <c r="M124" s="35"/>
      <c r="N124" s="37" t="s">
        <v>4062</v>
      </c>
    </row>
    <row r="125" spans="1:14" x14ac:dyDescent="0.2">
      <c r="A125" s="36">
        <v>45567.703923611109</v>
      </c>
      <c r="B125" s="33"/>
      <c r="C125" s="33"/>
      <c r="D125" s="33" t="s">
        <v>3757</v>
      </c>
      <c r="E125" s="33" t="s">
        <v>4063</v>
      </c>
      <c r="F125" s="33" t="s">
        <v>4064</v>
      </c>
      <c r="G125" s="33">
        <v>1</v>
      </c>
      <c r="H125" s="34">
        <v>35</v>
      </c>
      <c r="I125" s="39">
        <f>VENTAS[[#This Row],[Cantidad]]*VENTAS[[#This Row],[Precio Venta]]</f>
        <v>35</v>
      </c>
      <c r="J125" s="34">
        <f>IF(VENTAS[[#This Row],[Nombre del Gestor]]&gt;1,VENTAS[[#This Row],[Precio Venta]]*10%,0)</f>
        <v>3.5</v>
      </c>
      <c r="K125" s="34">
        <f>IFERROR(VLOOKUP(VENTAS[[#This Row],[Código del producto Vendido]],STOCK[],13,FALSE),VENTAS[[#This Row],[Precio Venta]]*0.6)-VENTAS[[#This Row],[Comisión Unitaria 10%]]</f>
        <v>17.5</v>
      </c>
      <c r="L125" s="34">
        <f>VENTAS[[#This Row],[Cantidad]]*(VENTAS[[#This Row],[Precio Venta]]-VENTAS[[#This Row],[Costo Unitario SIN Comision]]-VENTAS[[#This Row],[Comisión Unitaria 10%]]-0.01*VENTAS[[#This Row],[Precio Venta]])</f>
        <v>13.65</v>
      </c>
      <c r="M125" s="35"/>
      <c r="N125" s="37" t="s">
        <v>4065</v>
      </c>
    </row>
    <row r="126" spans="1:14" x14ac:dyDescent="0.2">
      <c r="A126" s="36">
        <v>45567.723483796297</v>
      </c>
      <c r="B126" s="33"/>
      <c r="C126" s="33"/>
      <c r="D126" s="33" t="s">
        <v>3757</v>
      </c>
      <c r="E126" s="33" t="s">
        <v>443</v>
      </c>
      <c r="F126" s="33" t="s">
        <v>4066</v>
      </c>
      <c r="G126" s="33">
        <v>1</v>
      </c>
      <c r="H126" s="34">
        <v>35</v>
      </c>
      <c r="I126" s="39">
        <f>VENTAS[[#This Row],[Cantidad]]*VENTAS[[#This Row],[Precio Venta]]</f>
        <v>35</v>
      </c>
      <c r="J126" s="34">
        <f>IF(VENTAS[[#This Row],[Nombre del Gestor]]&gt;1,VENTAS[[#This Row],[Precio Venta]]*10%,0)</f>
        <v>3.5</v>
      </c>
      <c r="K126" s="34">
        <f>IFERROR(VLOOKUP(VENTAS[[#This Row],[Código del producto Vendido]],STOCK[],13,FALSE),VENTAS[[#This Row],[Precio Venta]]*0.6)-VENTAS[[#This Row],[Comisión Unitaria 10%]]</f>
        <v>11.57</v>
      </c>
      <c r="L126" s="34">
        <f>VENTAS[[#This Row],[Cantidad]]*(VENTAS[[#This Row],[Precio Venta]]-VENTAS[[#This Row],[Costo Unitario SIN Comision]]-VENTAS[[#This Row],[Comisión Unitaria 10%]]-0.01*VENTAS[[#This Row],[Precio Venta]])</f>
        <v>19.579999999999998</v>
      </c>
      <c r="M126" s="35"/>
      <c r="N126" s="37" t="s">
        <v>4067</v>
      </c>
    </row>
    <row r="127" spans="1:14" x14ac:dyDescent="0.2">
      <c r="A127" s="36">
        <v>45567.741793981477</v>
      </c>
      <c r="B127" s="33"/>
      <c r="C127" s="33"/>
      <c r="D127" s="33" t="s">
        <v>4068</v>
      </c>
      <c r="E127" s="33" t="s">
        <v>4058</v>
      </c>
      <c r="F127" s="33" t="s">
        <v>4059</v>
      </c>
      <c r="G127" s="33">
        <v>1</v>
      </c>
      <c r="H127" s="34">
        <v>25</v>
      </c>
      <c r="I127" s="39">
        <f>VENTAS[[#This Row],[Cantidad]]*VENTAS[[#This Row],[Precio Venta]]</f>
        <v>25</v>
      </c>
      <c r="J127" s="34">
        <f>IF(VENTAS[[#This Row],[Nombre del Gestor]]&gt;1,VENTAS[[#This Row],[Precio Venta]]*10%,0)</f>
        <v>2.5</v>
      </c>
      <c r="K127" s="34">
        <f>IFERROR(VLOOKUP(VENTAS[[#This Row],[Código del producto Vendido]],STOCK[],13,FALSE),VENTAS[[#This Row],[Precio Venta]]*0.6)-VENTAS[[#This Row],[Comisión Unitaria 10%]]</f>
        <v>12.5</v>
      </c>
      <c r="L127" s="34">
        <f>VENTAS[[#This Row],[Cantidad]]*(VENTAS[[#This Row],[Precio Venta]]-VENTAS[[#This Row],[Costo Unitario SIN Comision]]-VENTAS[[#This Row],[Comisión Unitaria 10%]]-0.01*VENTAS[[#This Row],[Precio Venta]])</f>
        <v>9.75</v>
      </c>
      <c r="M127" s="35"/>
      <c r="N127" s="37" t="s">
        <v>4069</v>
      </c>
    </row>
    <row r="128" spans="1:14" x14ac:dyDescent="0.2">
      <c r="A128" s="36">
        <v>45567.743217592593</v>
      </c>
      <c r="B128" s="33"/>
      <c r="C128" s="33"/>
      <c r="D128" s="33" t="s">
        <v>3779</v>
      </c>
      <c r="E128" s="33" t="s">
        <v>4058</v>
      </c>
      <c r="F128" s="33" t="s">
        <v>4059</v>
      </c>
      <c r="G128" s="33">
        <v>1</v>
      </c>
      <c r="H128" s="34">
        <v>25</v>
      </c>
      <c r="I128" s="39">
        <f>VENTAS[[#This Row],[Cantidad]]*VENTAS[[#This Row],[Precio Venta]]</f>
        <v>25</v>
      </c>
      <c r="J128" s="34">
        <f>IF(VENTAS[[#This Row],[Nombre del Gestor]]&gt;1,VENTAS[[#This Row],[Precio Venta]]*10%,0)</f>
        <v>2.5</v>
      </c>
      <c r="K128" s="34">
        <f>IFERROR(VLOOKUP(VENTAS[[#This Row],[Código del producto Vendido]],STOCK[],13,FALSE),VENTAS[[#This Row],[Precio Venta]]*0.6)-VENTAS[[#This Row],[Comisión Unitaria 10%]]</f>
        <v>12.5</v>
      </c>
      <c r="L128" s="34">
        <f>VENTAS[[#This Row],[Cantidad]]*(VENTAS[[#This Row],[Precio Venta]]-VENTAS[[#This Row],[Costo Unitario SIN Comision]]-VENTAS[[#This Row],[Comisión Unitaria 10%]]-0.01*VENTAS[[#This Row],[Precio Venta]])</f>
        <v>9.75</v>
      </c>
      <c r="M128" s="35"/>
      <c r="N128" s="37" t="s">
        <v>4070</v>
      </c>
    </row>
    <row r="129" spans="1:14" x14ac:dyDescent="0.2">
      <c r="A129" s="36">
        <v>45567.744525462957</v>
      </c>
      <c r="B129" s="33"/>
      <c r="C129" s="33"/>
      <c r="D129" s="33" t="s">
        <v>3864</v>
      </c>
      <c r="E129" s="33" t="s">
        <v>4071</v>
      </c>
      <c r="F129" s="33" t="s">
        <v>4072</v>
      </c>
      <c r="G129" s="33">
        <v>1</v>
      </c>
      <c r="H129" s="34">
        <v>22</v>
      </c>
      <c r="I129" s="39">
        <f>VENTAS[[#This Row],[Cantidad]]*VENTAS[[#This Row],[Precio Venta]]</f>
        <v>22</v>
      </c>
      <c r="J129" s="34">
        <f>IF(VENTAS[[#This Row],[Nombre del Gestor]]&gt;1,VENTAS[[#This Row],[Precio Venta]]*10%,0)</f>
        <v>2.2000000000000002</v>
      </c>
      <c r="K129" s="34">
        <f>IFERROR(VLOOKUP(VENTAS[[#This Row],[Código del producto Vendido]],STOCK[],13,FALSE),VENTAS[[#This Row],[Precio Venta]]*0.6)-VENTAS[[#This Row],[Comisión Unitaria 10%]]</f>
        <v>11</v>
      </c>
      <c r="L129" s="34">
        <f>VENTAS[[#This Row],[Cantidad]]*(VENTAS[[#This Row],[Precio Venta]]-VENTAS[[#This Row],[Costo Unitario SIN Comision]]-VENTAS[[#This Row],[Comisión Unitaria 10%]]-0.01*VENTAS[[#This Row],[Precio Venta]])</f>
        <v>8.58</v>
      </c>
      <c r="M129" s="35"/>
      <c r="N129" s="37" t="s">
        <v>4073</v>
      </c>
    </row>
    <row r="130" spans="1:14" x14ac:dyDescent="0.2">
      <c r="A130" s="36">
        <v>45568.473935185182</v>
      </c>
      <c r="B130" s="33"/>
      <c r="C130" s="33"/>
      <c r="D130" s="33" t="s">
        <v>4053</v>
      </c>
      <c r="E130" s="33" t="s">
        <v>4074</v>
      </c>
      <c r="F130" s="33" t="s">
        <v>4075</v>
      </c>
      <c r="G130" s="33">
        <v>1</v>
      </c>
      <c r="H130" s="34">
        <v>40</v>
      </c>
      <c r="I130" s="39">
        <f>VENTAS[[#This Row],[Cantidad]]*VENTAS[[#This Row],[Precio Venta]]</f>
        <v>40</v>
      </c>
      <c r="J130" s="34">
        <f>IF(VENTAS[[#This Row],[Nombre del Gestor]]&gt;1,VENTAS[[#This Row],[Precio Venta]]*10%,0)</f>
        <v>4</v>
      </c>
      <c r="K130" s="34">
        <f>IFERROR(VLOOKUP(VENTAS[[#This Row],[Código del producto Vendido]],STOCK[],13,FALSE),VENTAS[[#This Row],[Precio Venta]]*0.6)-VENTAS[[#This Row],[Comisión Unitaria 10%]]</f>
        <v>20</v>
      </c>
      <c r="L130" s="34">
        <f>VENTAS[[#This Row],[Cantidad]]*(VENTAS[[#This Row],[Precio Venta]]-VENTAS[[#This Row],[Costo Unitario SIN Comision]]-VENTAS[[#This Row],[Comisión Unitaria 10%]]-0.01*VENTAS[[#This Row],[Precio Venta]])</f>
        <v>15.6</v>
      </c>
      <c r="M130" s="35"/>
      <c r="N130" s="37" t="s">
        <v>4076</v>
      </c>
    </row>
    <row r="131" spans="1:14" x14ac:dyDescent="0.2">
      <c r="A131" s="36">
        <v>45569.402291666673</v>
      </c>
      <c r="B131" s="33"/>
      <c r="C131" s="33"/>
      <c r="D131" s="33"/>
      <c r="E131" s="33" t="s">
        <v>4077</v>
      </c>
      <c r="F131" s="33" t="s">
        <v>4078</v>
      </c>
      <c r="G131" s="33">
        <v>1</v>
      </c>
      <c r="H131" s="34">
        <v>7</v>
      </c>
      <c r="I131" s="39">
        <f>VENTAS[[#This Row],[Cantidad]]*VENTAS[[#This Row],[Precio Venta]]</f>
        <v>7</v>
      </c>
      <c r="J131" s="34">
        <f>IF(VENTAS[[#This Row],[Nombre del Gestor]]&gt;1,VENTAS[[#This Row],[Precio Venta]]*10%,0)</f>
        <v>0</v>
      </c>
      <c r="K131" s="34">
        <f>IFERROR(VLOOKUP(VENTAS[[#This Row],[Código del producto Vendido]],STOCK[],13,FALSE),VENTAS[[#This Row],[Precio Venta]]*0.6)-VENTAS[[#This Row],[Comisión Unitaria 10%]]</f>
        <v>4.2</v>
      </c>
      <c r="L131" s="34">
        <f>VENTAS[[#This Row],[Cantidad]]*(VENTAS[[#This Row],[Precio Venta]]-VENTAS[[#This Row],[Costo Unitario SIN Comision]]-VENTAS[[#This Row],[Comisión Unitaria 10%]]-0.01*VENTAS[[#This Row],[Precio Venta]])</f>
        <v>2.73</v>
      </c>
      <c r="M131" s="35"/>
      <c r="N131" s="37" t="s">
        <v>4079</v>
      </c>
    </row>
    <row r="132" spans="1:14" x14ac:dyDescent="0.2">
      <c r="A132" s="36">
        <v>45569.602696759262</v>
      </c>
      <c r="B132" s="33"/>
      <c r="C132" s="33"/>
      <c r="D132" s="33"/>
      <c r="E132" s="33" t="s">
        <v>4077</v>
      </c>
      <c r="F132" s="33" t="s">
        <v>4078</v>
      </c>
      <c r="G132" s="33">
        <v>1</v>
      </c>
      <c r="H132" s="34">
        <v>7</v>
      </c>
      <c r="I132" s="39">
        <f>VENTAS[[#This Row],[Cantidad]]*VENTAS[[#This Row],[Precio Venta]]</f>
        <v>7</v>
      </c>
      <c r="J132" s="34">
        <f>IF(VENTAS[[#This Row],[Nombre del Gestor]]&gt;1,VENTAS[[#This Row],[Precio Venta]]*10%,0)</f>
        <v>0</v>
      </c>
      <c r="K132" s="34">
        <f>IFERROR(VLOOKUP(VENTAS[[#This Row],[Código del producto Vendido]],STOCK[],13,FALSE),VENTAS[[#This Row],[Precio Venta]]*0.6)-VENTAS[[#This Row],[Comisión Unitaria 10%]]</f>
        <v>4.2</v>
      </c>
      <c r="L132" s="34">
        <f>VENTAS[[#This Row],[Cantidad]]*(VENTAS[[#This Row],[Precio Venta]]-VENTAS[[#This Row],[Costo Unitario SIN Comision]]-VENTAS[[#This Row],[Comisión Unitaria 10%]]-0.01*VENTAS[[#This Row],[Precio Venta]])</f>
        <v>2.73</v>
      </c>
      <c r="M132" s="35"/>
      <c r="N132" s="37" t="s">
        <v>4080</v>
      </c>
    </row>
    <row r="133" spans="1:14" x14ac:dyDescent="0.2">
      <c r="A133" s="36">
        <v>45569.603796296287</v>
      </c>
      <c r="B133" s="33"/>
      <c r="C133" s="33"/>
      <c r="D133" s="33" t="s">
        <v>4081</v>
      </c>
      <c r="E133" s="33" t="s">
        <v>4077</v>
      </c>
      <c r="F133" s="33" t="s">
        <v>4078</v>
      </c>
      <c r="G133" s="33">
        <v>1</v>
      </c>
      <c r="H133" s="34">
        <v>7</v>
      </c>
      <c r="I133" s="39">
        <f>VENTAS[[#This Row],[Cantidad]]*VENTAS[[#This Row],[Precio Venta]]</f>
        <v>7</v>
      </c>
      <c r="J133" s="34">
        <f>IF(VENTAS[[#This Row],[Nombre del Gestor]]&gt;1,VENTAS[[#This Row],[Precio Venta]]*10%,0)</f>
        <v>0.70000000000000007</v>
      </c>
      <c r="K133" s="34">
        <f>IFERROR(VLOOKUP(VENTAS[[#This Row],[Código del producto Vendido]],STOCK[],13,FALSE),VENTAS[[#This Row],[Precio Venta]]*0.6)-VENTAS[[#This Row],[Comisión Unitaria 10%]]</f>
        <v>3.5</v>
      </c>
      <c r="L133" s="34">
        <f>VENTAS[[#This Row],[Cantidad]]*(VENTAS[[#This Row],[Precio Venta]]-VENTAS[[#This Row],[Costo Unitario SIN Comision]]-VENTAS[[#This Row],[Comisión Unitaria 10%]]-0.01*VENTAS[[#This Row],[Precio Venta]])</f>
        <v>2.73</v>
      </c>
      <c r="M133" s="35"/>
      <c r="N133" s="37" t="s">
        <v>4082</v>
      </c>
    </row>
    <row r="134" spans="1:14" x14ac:dyDescent="0.2">
      <c r="A134" s="36">
        <v>45570.48809027778</v>
      </c>
      <c r="B134" s="33"/>
      <c r="C134" s="33"/>
      <c r="D134" s="33" t="s">
        <v>4081</v>
      </c>
      <c r="E134" s="33" t="s">
        <v>4083</v>
      </c>
      <c r="F134" s="33" t="s">
        <v>4084</v>
      </c>
      <c r="G134" s="33">
        <v>1</v>
      </c>
      <c r="H134" s="34">
        <v>5</v>
      </c>
      <c r="I134" s="39">
        <f>VENTAS[[#This Row],[Cantidad]]*VENTAS[[#This Row],[Precio Venta]]</f>
        <v>5</v>
      </c>
      <c r="J134" s="34">
        <f>IF(VENTAS[[#This Row],[Nombre del Gestor]]&gt;1,VENTAS[[#This Row],[Precio Venta]]*10%,0)</f>
        <v>0.5</v>
      </c>
      <c r="K134" s="34">
        <f>IFERROR(VLOOKUP(VENTAS[[#This Row],[Código del producto Vendido]],STOCK[],13,FALSE),VENTAS[[#This Row],[Precio Venta]]*0.6)-VENTAS[[#This Row],[Comisión Unitaria 10%]]</f>
        <v>2.5</v>
      </c>
      <c r="L134" s="34">
        <f>VENTAS[[#This Row],[Cantidad]]*(VENTAS[[#This Row],[Precio Venta]]-VENTAS[[#This Row],[Costo Unitario SIN Comision]]-VENTAS[[#This Row],[Comisión Unitaria 10%]]-0.01*VENTAS[[#This Row],[Precio Venta]])</f>
        <v>1.95</v>
      </c>
      <c r="M134" s="35"/>
      <c r="N134" s="37" t="s">
        <v>4085</v>
      </c>
    </row>
    <row r="135" spans="1:14" x14ac:dyDescent="0.2">
      <c r="A135" s="36">
        <v>45570.550335648149</v>
      </c>
      <c r="B135" s="33"/>
      <c r="C135" s="33"/>
      <c r="D135" s="33" t="s">
        <v>4081</v>
      </c>
      <c r="E135" s="33" t="s">
        <v>4086</v>
      </c>
      <c r="F135" s="33" t="s">
        <v>4087</v>
      </c>
      <c r="G135" s="33">
        <v>1</v>
      </c>
      <c r="H135" s="34">
        <v>22</v>
      </c>
      <c r="I135" s="39">
        <f>VENTAS[[#This Row],[Cantidad]]*VENTAS[[#This Row],[Precio Venta]]</f>
        <v>22</v>
      </c>
      <c r="J135" s="34">
        <f>IF(VENTAS[[#This Row],[Nombre del Gestor]]&gt;1,VENTAS[[#This Row],[Precio Venta]]*10%,0)</f>
        <v>2.2000000000000002</v>
      </c>
      <c r="K135" s="34">
        <f>IFERROR(VLOOKUP(VENTAS[[#This Row],[Código del producto Vendido]],STOCK[],13,FALSE),VENTAS[[#This Row],[Precio Venta]]*0.6)-VENTAS[[#This Row],[Comisión Unitaria 10%]]</f>
        <v>11</v>
      </c>
      <c r="L135" s="34">
        <f>VENTAS[[#This Row],[Cantidad]]*(VENTAS[[#This Row],[Precio Venta]]-VENTAS[[#This Row],[Costo Unitario SIN Comision]]-VENTAS[[#This Row],[Comisión Unitaria 10%]]-0.01*VENTAS[[#This Row],[Precio Venta]])</f>
        <v>8.58</v>
      </c>
      <c r="M135" s="35"/>
      <c r="N135" s="37" t="s">
        <v>4088</v>
      </c>
    </row>
    <row r="136" spans="1:14" x14ac:dyDescent="0.2">
      <c r="A136" s="36">
        <v>45570.741006944438</v>
      </c>
      <c r="B136" s="33"/>
      <c r="C136" s="33"/>
      <c r="D136" s="33"/>
      <c r="E136" s="33" t="s">
        <v>4089</v>
      </c>
      <c r="F136" s="33" t="s">
        <v>4090</v>
      </c>
      <c r="G136" s="33">
        <v>1</v>
      </c>
      <c r="H136" s="34">
        <v>15</v>
      </c>
      <c r="I136" s="39">
        <f>VENTAS[[#This Row],[Cantidad]]*VENTAS[[#This Row],[Precio Venta]]</f>
        <v>15</v>
      </c>
      <c r="J136" s="34">
        <f>IF(VENTAS[[#This Row],[Nombre del Gestor]]&gt;1,VENTAS[[#This Row],[Precio Venta]]*10%,0)</f>
        <v>0</v>
      </c>
      <c r="K136" s="34">
        <f>IFERROR(VLOOKUP(VENTAS[[#This Row],[Código del producto Vendido]],STOCK[],13,FALSE),VENTAS[[#This Row],[Precio Venta]]*0.6)-VENTAS[[#This Row],[Comisión Unitaria 10%]]</f>
        <v>9</v>
      </c>
      <c r="L136" s="34">
        <f>VENTAS[[#This Row],[Cantidad]]*(VENTAS[[#This Row],[Precio Venta]]-VENTAS[[#This Row],[Costo Unitario SIN Comision]]-VENTAS[[#This Row],[Comisión Unitaria 10%]]-0.01*VENTAS[[#This Row],[Precio Venta]])</f>
        <v>5.85</v>
      </c>
      <c r="M136" s="35"/>
      <c r="N136" s="37" t="s">
        <v>4091</v>
      </c>
    </row>
    <row r="137" spans="1:14" x14ac:dyDescent="0.2">
      <c r="A137" s="36">
        <v>45570.741006944438</v>
      </c>
      <c r="B137" s="33"/>
      <c r="C137" s="33"/>
      <c r="D137" s="33"/>
      <c r="E137" s="33" t="s">
        <v>4092</v>
      </c>
      <c r="F137" s="33" t="s">
        <v>4093</v>
      </c>
      <c r="G137" s="33">
        <v>1</v>
      </c>
      <c r="H137" s="34">
        <v>4</v>
      </c>
      <c r="I137" s="39">
        <f>VENTAS[[#This Row],[Cantidad]]*VENTAS[[#This Row],[Precio Venta]]</f>
        <v>4</v>
      </c>
      <c r="J137" s="34">
        <f>IF(VENTAS[[#This Row],[Nombre del Gestor]]&gt;1,VENTAS[[#This Row],[Precio Venta]]*10%,0)</f>
        <v>0</v>
      </c>
      <c r="K137" s="34">
        <f>IFERROR(VLOOKUP(VENTAS[[#This Row],[Código del producto Vendido]],STOCK[],13,FALSE),VENTAS[[#This Row],[Precio Venta]]*0.6)-VENTAS[[#This Row],[Comisión Unitaria 10%]]</f>
        <v>2.4</v>
      </c>
      <c r="L137" s="34">
        <f>VENTAS[[#This Row],[Cantidad]]*(VENTAS[[#This Row],[Precio Venta]]-VENTAS[[#This Row],[Costo Unitario SIN Comision]]-VENTAS[[#This Row],[Comisión Unitaria 10%]]-0.01*VENTAS[[#This Row],[Precio Venta]])</f>
        <v>1.56</v>
      </c>
      <c r="M137" s="35"/>
      <c r="N137" s="37" t="s">
        <v>4094</v>
      </c>
    </row>
    <row r="138" spans="1:14" x14ac:dyDescent="0.2">
      <c r="A138" s="36">
        <v>45570.741006944438</v>
      </c>
      <c r="B138" s="33"/>
      <c r="C138" s="33"/>
      <c r="D138" s="33"/>
      <c r="E138" s="33" t="s">
        <v>4095</v>
      </c>
      <c r="F138" s="33" t="s">
        <v>4096</v>
      </c>
      <c r="G138" s="33">
        <v>3</v>
      </c>
      <c r="H138" s="34">
        <v>15</v>
      </c>
      <c r="I138" s="39">
        <f>VENTAS[[#This Row],[Cantidad]]*VENTAS[[#This Row],[Precio Venta]]</f>
        <v>45</v>
      </c>
      <c r="J138" s="34">
        <f>IF(VENTAS[[#This Row],[Nombre del Gestor]]&gt;1,VENTAS[[#This Row],[Precio Venta]]*10%,0)</f>
        <v>0</v>
      </c>
      <c r="K138" s="34">
        <f>IFERROR(VLOOKUP(VENTAS[[#This Row],[Código del producto Vendido]],STOCK[],13,FALSE),VENTAS[[#This Row],[Precio Venta]]*0.6)-VENTAS[[#This Row],[Comisión Unitaria 10%]]</f>
        <v>9</v>
      </c>
      <c r="L138" s="34">
        <f>VENTAS[[#This Row],[Cantidad]]*(VENTAS[[#This Row],[Precio Venta]]-VENTAS[[#This Row],[Costo Unitario SIN Comision]]-VENTAS[[#This Row],[Comisión Unitaria 10%]]-0.01*VENTAS[[#This Row],[Precio Venta]])</f>
        <v>17.549999999999997</v>
      </c>
      <c r="M138" s="35"/>
      <c r="N138" s="37" t="s">
        <v>4097</v>
      </c>
    </row>
    <row r="139" spans="1:14" x14ac:dyDescent="0.2">
      <c r="A139" s="36">
        <v>45570.741006944438</v>
      </c>
      <c r="B139" s="33"/>
      <c r="C139" s="33"/>
      <c r="D139" s="33"/>
      <c r="E139" s="33" t="s">
        <v>4098</v>
      </c>
      <c r="F139" s="33" t="s">
        <v>4099</v>
      </c>
      <c r="G139" s="33">
        <v>3</v>
      </c>
      <c r="H139" s="34">
        <v>1.5</v>
      </c>
      <c r="I139" s="39">
        <f>VENTAS[[#This Row],[Cantidad]]*VENTAS[[#This Row],[Precio Venta]]</f>
        <v>4.5</v>
      </c>
      <c r="J139" s="34">
        <f>IF(VENTAS[[#This Row],[Nombre del Gestor]]&gt;1,VENTAS[[#This Row],[Precio Venta]]*10%,0)</f>
        <v>0</v>
      </c>
      <c r="K139" s="34">
        <f>IFERROR(VLOOKUP(VENTAS[[#This Row],[Código del producto Vendido]],STOCK[],13,FALSE),VENTAS[[#This Row],[Precio Venta]]*0.6)-VENTAS[[#This Row],[Comisión Unitaria 10%]]</f>
        <v>0.89999999999999991</v>
      </c>
      <c r="L139" s="34">
        <f>VENTAS[[#This Row],[Cantidad]]*(VENTAS[[#This Row],[Precio Venta]]-VENTAS[[#This Row],[Costo Unitario SIN Comision]]-VENTAS[[#This Row],[Comisión Unitaria 10%]]-0.01*VENTAS[[#This Row],[Precio Venta]])</f>
        <v>1.7550000000000003</v>
      </c>
      <c r="M139" s="35"/>
      <c r="N139" s="37" t="s">
        <v>4100</v>
      </c>
    </row>
    <row r="140" spans="1:14" x14ac:dyDescent="0.2">
      <c r="A140" s="36">
        <v>45570.741006944438</v>
      </c>
      <c r="B140" s="33"/>
      <c r="C140" s="33"/>
      <c r="D140" s="33"/>
      <c r="E140" s="33" t="s">
        <v>4101</v>
      </c>
      <c r="F140" s="33" t="s">
        <v>4102</v>
      </c>
      <c r="G140" s="33">
        <v>1</v>
      </c>
      <c r="H140" s="34">
        <v>25</v>
      </c>
      <c r="I140" s="39">
        <f>VENTAS[[#This Row],[Cantidad]]*VENTAS[[#This Row],[Precio Venta]]</f>
        <v>25</v>
      </c>
      <c r="J140" s="34">
        <f>IF(VENTAS[[#This Row],[Nombre del Gestor]]&gt;1,VENTAS[[#This Row],[Precio Venta]]*10%,0)</f>
        <v>0</v>
      </c>
      <c r="K140" s="34">
        <f>IFERROR(VLOOKUP(VENTAS[[#This Row],[Código del producto Vendido]],STOCK[],13,FALSE),VENTAS[[#This Row],[Precio Venta]]*0.6)-VENTAS[[#This Row],[Comisión Unitaria 10%]]</f>
        <v>15</v>
      </c>
      <c r="L140" s="34">
        <f>VENTAS[[#This Row],[Cantidad]]*(VENTAS[[#This Row],[Precio Venta]]-VENTAS[[#This Row],[Costo Unitario SIN Comision]]-VENTAS[[#This Row],[Comisión Unitaria 10%]]-0.01*VENTAS[[#This Row],[Precio Venta]])</f>
        <v>9.75</v>
      </c>
      <c r="M140" s="35"/>
      <c r="N140" s="37" t="s">
        <v>4103</v>
      </c>
    </row>
    <row r="141" spans="1:14" x14ac:dyDescent="0.2">
      <c r="A141" s="36">
        <v>45570.741006944438</v>
      </c>
      <c r="B141" s="33"/>
      <c r="C141" s="33"/>
      <c r="D141" s="33"/>
      <c r="E141" s="33" t="s">
        <v>4104</v>
      </c>
      <c r="F141" s="33" t="s">
        <v>4105</v>
      </c>
      <c r="G141" s="33">
        <v>1</v>
      </c>
      <c r="H141" s="34">
        <v>4</v>
      </c>
      <c r="I141" s="39">
        <f>VENTAS[[#This Row],[Cantidad]]*VENTAS[[#This Row],[Precio Venta]]</f>
        <v>4</v>
      </c>
      <c r="J141" s="34">
        <f>IF(VENTAS[[#This Row],[Nombre del Gestor]]&gt;1,VENTAS[[#This Row],[Precio Venta]]*10%,0)</f>
        <v>0</v>
      </c>
      <c r="K141" s="34">
        <f>IFERROR(VLOOKUP(VENTAS[[#This Row],[Código del producto Vendido]],STOCK[],13,FALSE),VENTAS[[#This Row],[Precio Venta]]*0.6)-VENTAS[[#This Row],[Comisión Unitaria 10%]]</f>
        <v>2.4</v>
      </c>
      <c r="L141" s="34">
        <f>VENTAS[[#This Row],[Cantidad]]*(VENTAS[[#This Row],[Precio Venta]]-VENTAS[[#This Row],[Costo Unitario SIN Comision]]-VENTAS[[#This Row],[Comisión Unitaria 10%]]-0.01*VENTAS[[#This Row],[Precio Venta]])</f>
        <v>1.56</v>
      </c>
      <c r="M141" s="35"/>
      <c r="N141" s="37" t="s">
        <v>4106</v>
      </c>
    </row>
    <row r="142" spans="1:14" x14ac:dyDescent="0.2">
      <c r="A142" s="36">
        <v>45570.741006944438</v>
      </c>
      <c r="B142" s="33"/>
      <c r="C142" s="33"/>
      <c r="D142" s="33"/>
      <c r="E142" s="33" t="s">
        <v>4086</v>
      </c>
      <c r="F142" s="33" t="s">
        <v>4087</v>
      </c>
      <c r="G142" s="33">
        <v>1</v>
      </c>
      <c r="H142" s="34">
        <v>22</v>
      </c>
      <c r="I142" s="39">
        <f>VENTAS[[#This Row],[Cantidad]]*VENTAS[[#This Row],[Precio Venta]]</f>
        <v>22</v>
      </c>
      <c r="J142" s="34">
        <f>IF(VENTAS[[#This Row],[Nombre del Gestor]]&gt;1,VENTAS[[#This Row],[Precio Venta]]*10%,0)</f>
        <v>0</v>
      </c>
      <c r="K142" s="34">
        <f>IFERROR(VLOOKUP(VENTAS[[#This Row],[Código del producto Vendido]],STOCK[],13,FALSE),VENTAS[[#This Row],[Precio Venta]]*0.6)-VENTAS[[#This Row],[Comisión Unitaria 10%]]</f>
        <v>13.2</v>
      </c>
      <c r="L142" s="34">
        <f>VENTAS[[#This Row],[Cantidad]]*(VENTAS[[#This Row],[Precio Venta]]-VENTAS[[#This Row],[Costo Unitario SIN Comision]]-VENTAS[[#This Row],[Comisión Unitaria 10%]]-0.01*VENTAS[[#This Row],[Precio Venta]])</f>
        <v>8.58</v>
      </c>
      <c r="M142" s="35"/>
      <c r="N142" s="37" t="s">
        <v>4107</v>
      </c>
    </row>
    <row r="143" spans="1:14" x14ac:dyDescent="0.2">
      <c r="A143" s="36">
        <v>45570.741006944438</v>
      </c>
      <c r="B143" s="33"/>
      <c r="C143" s="33"/>
      <c r="D143" s="33"/>
      <c r="E143" s="33" t="s">
        <v>4108</v>
      </c>
      <c r="F143" s="33" t="s">
        <v>4109</v>
      </c>
      <c r="G143" s="33">
        <v>1</v>
      </c>
      <c r="H143" s="34">
        <v>20</v>
      </c>
      <c r="I143" s="39">
        <f>VENTAS[[#This Row],[Cantidad]]*VENTAS[[#This Row],[Precio Venta]]</f>
        <v>20</v>
      </c>
      <c r="J143" s="34">
        <f>IF(VENTAS[[#This Row],[Nombre del Gestor]]&gt;1,VENTAS[[#This Row],[Precio Venta]]*10%,0)</f>
        <v>0</v>
      </c>
      <c r="K143" s="34">
        <f>IFERROR(VLOOKUP(VENTAS[[#This Row],[Código del producto Vendido]],STOCK[],13,FALSE),VENTAS[[#This Row],[Precio Venta]]*0.6)-VENTAS[[#This Row],[Comisión Unitaria 10%]]</f>
        <v>12</v>
      </c>
      <c r="L143" s="34">
        <f>VENTAS[[#This Row],[Cantidad]]*(VENTAS[[#This Row],[Precio Venta]]-VENTAS[[#This Row],[Costo Unitario SIN Comision]]-VENTAS[[#This Row],[Comisión Unitaria 10%]]-0.01*VENTAS[[#This Row],[Precio Venta]])</f>
        <v>7.8</v>
      </c>
      <c r="M143" s="35"/>
      <c r="N143" s="37" t="s">
        <v>4110</v>
      </c>
    </row>
    <row r="144" spans="1:14" x14ac:dyDescent="0.2">
      <c r="A144" s="36">
        <v>45570.741006944438</v>
      </c>
      <c r="B144" s="33"/>
      <c r="C144" s="33"/>
      <c r="D144" s="33"/>
      <c r="E144" s="33" t="s">
        <v>4111</v>
      </c>
      <c r="F144" s="33" t="s">
        <v>4112</v>
      </c>
      <c r="G144" s="33">
        <v>2</v>
      </c>
      <c r="H144" s="34">
        <v>5</v>
      </c>
      <c r="I144" s="39">
        <f>VENTAS[[#This Row],[Cantidad]]*VENTAS[[#This Row],[Precio Venta]]</f>
        <v>10</v>
      </c>
      <c r="J144" s="34">
        <f>IF(VENTAS[[#This Row],[Nombre del Gestor]]&gt;1,VENTAS[[#This Row],[Precio Venta]]*10%,0)</f>
        <v>0</v>
      </c>
      <c r="K144" s="34">
        <f>IFERROR(VLOOKUP(VENTAS[[#This Row],[Código del producto Vendido]],STOCK[],13,FALSE),VENTAS[[#This Row],[Precio Venta]]*0.6)-VENTAS[[#This Row],[Comisión Unitaria 10%]]</f>
        <v>3</v>
      </c>
      <c r="L144" s="34">
        <f>VENTAS[[#This Row],[Cantidad]]*(VENTAS[[#This Row],[Precio Venta]]-VENTAS[[#This Row],[Costo Unitario SIN Comision]]-VENTAS[[#This Row],[Comisión Unitaria 10%]]-0.01*VENTAS[[#This Row],[Precio Venta]])</f>
        <v>3.9</v>
      </c>
      <c r="M144" s="35"/>
      <c r="N144" s="37" t="s">
        <v>4113</v>
      </c>
    </row>
    <row r="145" spans="1:14" x14ac:dyDescent="0.2">
      <c r="A145" s="36">
        <v>45570.741006944438</v>
      </c>
      <c r="B145" s="33"/>
      <c r="C145" s="33"/>
      <c r="D145" s="33"/>
      <c r="E145" s="33" t="s">
        <v>4114</v>
      </c>
      <c r="F145" s="33" t="s">
        <v>4115</v>
      </c>
      <c r="G145" s="33">
        <v>1</v>
      </c>
      <c r="H145" s="34">
        <v>5</v>
      </c>
      <c r="I145" s="39">
        <f>VENTAS[[#This Row],[Cantidad]]*VENTAS[[#This Row],[Precio Venta]]</f>
        <v>5</v>
      </c>
      <c r="J145" s="34">
        <f>IF(VENTAS[[#This Row],[Nombre del Gestor]]&gt;1,VENTAS[[#This Row],[Precio Venta]]*10%,0)</f>
        <v>0</v>
      </c>
      <c r="K145" s="34">
        <f>IFERROR(VLOOKUP(VENTAS[[#This Row],[Código del producto Vendido]],STOCK[],13,FALSE),VENTAS[[#This Row],[Precio Venta]]*0.6)-VENTAS[[#This Row],[Comisión Unitaria 10%]]</f>
        <v>3</v>
      </c>
      <c r="L145" s="34">
        <f>VENTAS[[#This Row],[Cantidad]]*(VENTAS[[#This Row],[Precio Venta]]-VENTAS[[#This Row],[Costo Unitario SIN Comision]]-VENTAS[[#This Row],[Comisión Unitaria 10%]]-0.01*VENTAS[[#This Row],[Precio Venta]])</f>
        <v>1.95</v>
      </c>
      <c r="M145" s="35"/>
      <c r="N145" s="37" t="s">
        <v>4116</v>
      </c>
    </row>
    <row r="146" spans="1:14" x14ac:dyDescent="0.2">
      <c r="A146" s="36">
        <v>45570.741006944438</v>
      </c>
      <c r="B146" s="33"/>
      <c r="C146" s="33"/>
      <c r="D146" s="33"/>
      <c r="E146" s="33" t="s">
        <v>4083</v>
      </c>
      <c r="F146" s="33" t="s">
        <v>4084</v>
      </c>
      <c r="G146" s="33">
        <v>1</v>
      </c>
      <c r="H146" s="34">
        <v>5</v>
      </c>
      <c r="I146" s="39">
        <f>VENTAS[[#This Row],[Cantidad]]*VENTAS[[#This Row],[Precio Venta]]</f>
        <v>5</v>
      </c>
      <c r="J146" s="34">
        <f>IF(VENTAS[[#This Row],[Nombre del Gestor]]&gt;1,VENTAS[[#This Row],[Precio Venta]]*10%,0)</f>
        <v>0</v>
      </c>
      <c r="K146" s="34">
        <f>IFERROR(VLOOKUP(VENTAS[[#This Row],[Código del producto Vendido]],STOCK[],13,FALSE),VENTAS[[#This Row],[Precio Venta]]*0.6)-VENTAS[[#This Row],[Comisión Unitaria 10%]]</f>
        <v>3</v>
      </c>
      <c r="L146" s="34">
        <f>VENTAS[[#This Row],[Cantidad]]*(VENTAS[[#This Row],[Precio Venta]]-VENTAS[[#This Row],[Costo Unitario SIN Comision]]-VENTAS[[#This Row],[Comisión Unitaria 10%]]-0.01*VENTAS[[#This Row],[Precio Venta]])</f>
        <v>1.95</v>
      </c>
      <c r="M146" s="35"/>
      <c r="N146" s="37" t="s">
        <v>4117</v>
      </c>
    </row>
    <row r="147" spans="1:14" x14ac:dyDescent="0.2">
      <c r="A147" s="36">
        <v>45570.753194444442</v>
      </c>
      <c r="B147" s="33"/>
      <c r="C147" s="33"/>
      <c r="D147" s="33"/>
      <c r="E147" s="33" t="s">
        <v>4083</v>
      </c>
      <c r="F147" s="33" t="s">
        <v>4084</v>
      </c>
      <c r="G147" s="33">
        <v>1</v>
      </c>
      <c r="H147" s="34">
        <v>5</v>
      </c>
      <c r="I147" s="39">
        <f>VENTAS[[#This Row],[Cantidad]]*VENTAS[[#This Row],[Precio Venta]]</f>
        <v>5</v>
      </c>
      <c r="J147" s="34">
        <f>IF(VENTAS[[#This Row],[Nombre del Gestor]]&gt;1,VENTAS[[#This Row],[Precio Venta]]*10%,0)</f>
        <v>0</v>
      </c>
      <c r="K147" s="34">
        <f>IFERROR(VLOOKUP(VENTAS[[#This Row],[Código del producto Vendido]],STOCK[],13,FALSE),VENTAS[[#This Row],[Precio Venta]]*0.6)-VENTAS[[#This Row],[Comisión Unitaria 10%]]</f>
        <v>3</v>
      </c>
      <c r="L147" s="34">
        <f>VENTAS[[#This Row],[Cantidad]]*(VENTAS[[#This Row],[Precio Venta]]-VENTAS[[#This Row],[Costo Unitario SIN Comision]]-VENTAS[[#This Row],[Comisión Unitaria 10%]]-0.01*VENTAS[[#This Row],[Precio Venta]])</f>
        <v>1.95</v>
      </c>
      <c r="M147" s="35"/>
      <c r="N147" s="37" t="s">
        <v>4118</v>
      </c>
    </row>
    <row r="148" spans="1:14" x14ac:dyDescent="0.2">
      <c r="A148" s="36">
        <v>45571.339849537027</v>
      </c>
      <c r="B148" s="33"/>
      <c r="C148" s="33"/>
      <c r="D148" s="33"/>
      <c r="E148" s="33" t="s">
        <v>4119</v>
      </c>
      <c r="F148" s="33" t="s">
        <v>4120</v>
      </c>
      <c r="G148" s="33">
        <v>6</v>
      </c>
      <c r="H148" s="34">
        <v>2</v>
      </c>
      <c r="I148" s="39">
        <f>VENTAS[[#This Row],[Cantidad]]*VENTAS[[#This Row],[Precio Venta]]</f>
        <v>12</v>
      </c>
      <c r="J148" s="34">
        <f>IF(VENTAS[[#This Row],[Nombre del Gestor]]&gt;1,VENTAS[[#This Row],[Precio Venta]]*10%,0)</f>
        <v>0</v>
      </c>
      <c r="K148" s="34">
        <f>IFERROR(VLOOKUP(VENTAS[[#This Row],[Código del producto Vendido]],STOCK[],13,FALSE),VENTAS[[#This Row],[Precio Venta]]*0.6)-VENTAS[[#This Row],[Comisión Unitaria 10%]]</f>
        <v>1.2</v>
      </c>
      <c r="L148" s="34">
        <f>VENTAS[[#This Row],[Cantidad]]*(VENTAS[[#This Row],[Precio Venta]]-VENTAS[[#This Row],[Costo Unitario SIN Comision]]-VENTAS[[#This Row],[Comisión Unitaria 10%]]-0.01*VENTAS[[#This Row],[Precio Venta]])</f>
        <v>4.68</v>
      </c>
      <c r="M148" s="35"/>
      <c r="N148" s="37" t="s">
        <v>4121</v>
      </c>
    </row>
    <row r="149" spans="1:14" x14ac:dyDescent="0.2">
      <c r="A149" s="36">
        <v>45571.787187499998</v>
      </c>
      <c r="B149" s="33"/>
      <c r="C149" s="33"/>
      <c r="D149" s="33" t="s">
        <v>3820</v>
      </c>
      <c r="E149" s="33" t="s">
        <v>4122</v>
      </c>
      <c r="F149" s="33" t="s">
        <v>4123</v>
      </c>
      <c r="G149" s="33">
        <v>1</v>
      </c>
      <c r="H149" s="34">
        <v>15</v>
      </c>
      <c r="I149" s="39">
        <f>VENTAS[[#This Row],[Cantidad]]*VENTAS[[#This Row],[Precio Venta]]</f>
        <v>15</v>
      </c>
      <c r="J149" s="34">
        <f>IF(VENTAS[[#This Row],[Nombre del Gestor]]&gt;1,VENTAS[[#This Row],[Precio Venta]]*10%,0)</f>
        <v>1.5</v>
      </c>
      <c r="K149" s="34">
        <f>IFERROR(VLOOKUP(VENTAS[[#This Row],[Código del producto Vendido]],STOCK[],13,FALSE),VENTAS[[#This Row],[Precio Venta]]*0.6)-VENTAS[[#This Row],[Comisión Unitaria 10%]]</f>
        <v>7.5</v>
      </c>
      <c r="L149" s="34">
        <f>VENTAS[[#This Row],[Cantidad]]*(VENTAS[[#This Row],[Precio Venta]]-VENTAS[[#This Row],[Costo Unitario SIN Comision]]-VENTAS[[#This Row],[Comisión Unitaria 10%]]-0.01*VENTAS[[#This Row],[Precio Venta]])</f>
        <v>5.85</v>
      </c>
      <c r="M149" s="35"/>
      <c r="N149" s="37" t="s">
        <v>4124</v>
      </c>
    </row>
    <row r="150" spans="1:14" x14ac:dyDescent="0.2">
      <c r="A150" s="36">
        <v>45572.217418981483</v>
      </c>
      <c r="B150" s="33"/>
      <c r="C150" s="33"/>
      <c r="D150" s="33" t="s">
        <v>3820</v>
      </c>
      <c r="E150" s="33" t="s">
        <v>4125</v>
      </c>
      <c r="F150" s="33" t="s">
        <v>4126</v>
      </c>
      <c r="G150" s="33">
        <v>1</v>
      </c>
      <c r="H150" s="34">
        <v>25</v>
      </c>
      <c r="I150" s="39">
        <f>VENTAS[[#This Row],[Cantidad]]*VENTAS[[#This Row],[Precio Venta]]</f>
        <v>25</v>
      </c>
      <c r="J150" s="34">
        <f>IF(VENTAS[[#This Row],[Nombre del Gestor]]&gt;1,VENTAS[[#This Row],[Precio Venta]]*10%,0)</f>
        <v>2.5</v>
      </c>
      <c r="K150" s="34">
        <f>IFERROR(VLOOKUP(VENTAS[[#This Row],[Código del producto Vendido]],STOCK[],13,FALSE),VENTAS[[#This Row],[Precio Venta]]*0.6)-VENTAS[[#This Row],[Comisión Unitaria 10%]]</f>
        <v>12.5</v>
      </c>
      <c r="L150" s="34">
        <f>VENTAS[[#This Row],[Cantidad]]*(VENTAS[[#This Row],[Precio Venta]]-VENTAS[[#This Row],[Costo Unitario SIN Comision]]-VENTAS[[#This Row],[Comisión Unitaria 10%]]-0.01*VENTAS[[#This Row],[Precio Venta]])</f>
        <v>9.75</v>
      </c>
      <c r="M150" s="35"/>
      <c r="N150" s="37" t="s">
        <v>4127</v>
      </c>
    </row>
    <row r="151" spans="1:14" x14ac:dyDescent="0.2">
      <c r="A151" s="36">
        <v>45572.219166666669</v>
      </c>
      <c r="B151" s="33"/>
      <c r="C151" s="33"/>
      <c r="D151" s="33" t="s">
        <v>3820</v>
      </c>
      <c r="E151" s="33" t="s">
        <v>4128</v>
      </c>
      <c r="F151" s="33" t="s">
        <v>4025</v>
      </c>
      <c r="G151" s="33">
        <v>1</v>
      </c>
      <c r="H151" s="34">
        <v>40</v>
      </c>
      <c r="I151" s="39">
        <f>VENTAS[[#This Row],[Cantidad]]*VENTAS[[#This Row],[Precio Venta]]</f>
        <v>40</v>
      </c>
      <c r="J151" s="34">
        <f>IF(VENTAS[[#This Row],[Nombre del Gestor]]&gt;1,VENTAS[[#This Row],[Precio Venta]]*10%,0)</f>
        <v>4</v>
      </c>
      <c r="K151" s="34">
        <f>IFERROR(VLOOKUP(VENTAS[[#This Row],[Código del producto Vendido]],STOCK[],13,FALSE),VENTAS[[#This Row],[Precio Venta]]*0.6)-VENTAS[[#This Row],[Comisión Unitaria 10%]]</f>
        <v>20</v>
      </c>
      <c r="L151" s="34">
        <f>VENTAS[[#This Row],[Cantidad]]*(VENTAS[[#This Row],[Precio Venta]]-VENTAS[[#This Row],[Costo Unitario SIN Comision]]-VENTAS[[#This Row],[Comisión Unitaria 10%]]-0.01*VENTAS[[#This Row],[Precio Venta]])</f>
        <v>15.6</v>
      </c>
      <c r="M151" s="35"/>
      <c r="N151" s="37" t="s">
        <v>4129</v>
      </c>
    </row>
    <row r="152" spans="1:14" x14ac:dyDescent="0.2">
      <c r="A152" s="36">
        <v>45572.220694444448</v>
      </c>
      <c r="B152" s="33"/>
      <c r="C152" s="33"/>
      <c r="D152" s="33" t="s">
        <v>3757</v>
      </c>
      <c r="E152" s="33" t="s">
        <v>4130</v>
      </c>
      <c r="F152" s="33" t="s">
        <v>4048</v>
      </c>
      <c r="G152" s="33">
        <v>1</v>
      </c>
      <c r="H152" s="34">
        <v>30</v>
      </c>
      <c r="I152" s="39">
        <f>VENTAS[[#This Row],[Cantidad]]*VENTAS[[#This Row],[Precio Venta]]</f>
        <v>30</v>
      </c>
      <c r="J152" s="34">
        <f>IF(VENTAS[[#This Row],[Nombre del Gestor]]&gt;1,VENTAS[[#This Row],[Precio Venta]]*10%,0)</f>
        <v>3</v>
      </c>
      <c r="K152" s="34">
        <f>IFERROR(VLOOKUP(VENTAS[[#This Row],[Código del producto Vendido]],STOCK[],13,FALSE),VENTAS[[#This Row],[Precio Venta]]*0.6)-VENTAS[[#This Row],[Comisión Unitaria 10%]]</f>
        <v>15</v>
      </c>
      <c r="L152" s="34">
        <f>VENTAS[[#This Row],[Cantidad]]*(VENTAS[[#This Row],[Precio Venta]]-VENTAS[[#This Row],[Costo Unitario SIN Comision]]-VENTAS[[#This Row],[Comisión Unitaria 10%]]-0.01*VENTAS[[#This Row],[Precio Venta]])</f>
        <v>11.7</v>
      </c>
      <c r="M152" s="35"/>
      <c r="N152" s="37" t="s">
        <v>4131</v>
      </c>
    </row>
    <row r="153" spans="1:14" x14ac:dyDescent="0.2">
      <c r="A153" s="36">
        <v>45572.222557870373</v>
      </c>
      <c r="B153" s="33"/>
      <c r="C153" s="33"/>
      <c r="D153" s="33" t="s">
        <v>4132</v>
      </c>
      <c r="E153" s="33" t="s">
        <v>443</v>
      </c>
      <c r="F153" s="33" t="s">
        <v>4066</v>
      </c>
      <c r="G153" s="33">
        <v>1</v>
      </c>
      <c r="H153" s="34">
        <v>35</v>
      </c>
      <c r="I153" s="39">
        <f>VENTAS[[#This Row],[Cantidad]]*VENTAS[[#This Row],[Precio Venta]]</f>
        <v>35</v>
      </c>
      <c r="J153" s="34">
        <f>IF(VENTAS[[#This Row],[Nombre del Gestor]]&gt;1,VENTAS[[#This Row],[Precio Venta]]*10%,0)</f>
        <v>3.5</v>
      </c>
      <c r="K153" s="34">
        <f>IFERROR(VLOOKUP(VENTAS[[#This Row],[Código del producto Vendido]],STOCK[],13,FALSE),VENTAS[[#This Row],[Precio Venta]]*0.6)-VENTAS[[#This Row],[Comisión Unitaria 10%]]</f>
        <v>11.57</v>
      </c>
      <c r="L153" s="34">
        <f>VENTAS[[#This Row],[Cantidad]]*(VENTAS[[#This Row],[Precio Venta]]-VENTAS[[#This Row],[Costo Unitario SIN Comision]]-VENTAS[[#This Row],[Comisión Unitaria 10%]]-0.01*VENTAS[[#This Row],[Precio Venta]])</f>
        <v>19.579999999999998</v>
      </c>
      <c r="M153" s="35"/>
      <c r="N153" s="37" t="s">
        <v>4133</v>
      </c>
    </row>
    <row r="154" spans="1:14" x14ac:dyDescent="0.2">
      <c r="A154" s="36">
        <v>45572.224895833337</v>
      </c>
      <c r="B154" s="33"/>
      <c r="C154" s="33"/>
      <c r="D154" s="33" t="s">
        <v>3801</v>
      </c>
      <c r="E154" s="33" t="s">
        <v>4134</v>
      </c>
      <c r="F154" s="33" t="s">
        <v>4135</v>
      </c>
      <c r="G154" s="33">
        <v>1</v>
      </c>
      <c r="H154" s="34">
        <v>25</v>
      </c>
      <c r="I154" s="39">
        <f>VENTAS[[#This Row],[Cantidad]]*VENTAS[[#This Row],[Precio Venta]]</f>
        <v>25</v>
      </c>
      <c r="J154" s="34">
        <f>IF(VENTAS[[#This Row],[Nombre del Gestor]]&gt;1,VENTAS[[#This Row],[Precio Venta]]*10%,0)</f>
        <v>2.5</v>
      </c>
      <c r="K154" s="34">
        <f>IFERROR(VLOOKUP(VENTAS[[#This Row],[Código del producto Vendido]],STOCK[],13,FALSE),VENTAS[[#This Row],[Precio Venta]]*0.6)-VENTAS[[#This Row],[Comisión Unitaria 10%]]</f>
        <v>12.5</v>
      </c>
      <c r="L154" s="34">
        <f>VENTAS[[#This Row],[Cantidad]]*(VENTAS[[#This Row],[Precio Venta]]-VENTAS[[#This Row],[Costo Unitario SIN Comision]]-VENTAS[[#This Row],[Comisión Unitaria 10%]]-0.01*VENTAS[[#This Row],[Precio Venta]])</f>
        <v>9.75</v>
      </c>
      <c r="M154" s="35"/>
      <c r="N154" s="37" t="s">
        <v>4136</v>
      </c>
    </row>
    <row r="155" spans="1:14" x14ac:dyDescent="0.2">
      <c r="A155" s="36">
        <v>45572.228622685187</v>
      </c>
      <c r="B155" s="33"/>
      <c r="C155" s="33"/>
      <c r="D155" s="33" t="s">
        <v>3772</v>
      </c>
      <c r="E155" s="33" t="s">
        <v>4137</v>
      </c>
      <c r="F155" s="33" t="s">
        <v>4138</v>
      </c>
      <c r="G155" s="33">
        <v>1</v>
      </c>
      <c r="H155" s="34">
        <v>5</v>
      </c>
      <c r="I155" s="39">
        <f>VENTAS[[#This Row],[Cantidad]]*VENTAS[[#This Row],[Precio Venta]]</f>
        <v>5</v>
      </c>
      <c r="J155" s="34">
        <f>IF(VENTAS[[#This Row],[Nombre del Gestor]]&gt;1,VENTAS[[#This Row],[Precio Venta]]*10%,0)</f>
        <v>0.5</v>
      </c>
      <c r="K155" s="34">
        <f>IFERROR(VLOOKUP(VENTAS[[#This Row],[Código del producto Vendido]],STOCK[],13,FALSE),VENTAS[[#This Row],[Precio Venta]]*0.6)-VENTAS[[#This Row],[Comisión Unitaria 10%]]</f>
        <v>2.5</v>
      </c>
      <c r="L155" s="34">
        <f>VENTAS[[#This Row],[Cantidad]]*(VENTAS[[#This Row],[Precio Venta]]-VENTAS[[#This Row],[Costo Unitario SIN Comision]]-VENTAS[[#This Row],[Comisión Unitaria 10%]]-0.01*VENTAS[[#This Row],[Precio Venta]])</f>
        <v>1.95</v>
      </c>
      <c r="M155" s="35"/>
      <c r="N155" s="37" t="s">
        <v>4139</v>
      </c>
    </row>
    <row r="156" spans="1:14" x14ac:dyDescent="0.2">
      <c r="A156" s="36">
        <v>45572.228622685187</v>
      </c>
      <c r="B156" s="33"/>
      <c r="C156" s="33"/>
      <c r="D156" s="33" t="s">
        <v>3772</v>
      </c>
      <c r="E156" s="33" t="s">
        <v>4140</v>
      </c>
      <c r="F156" s="33" t="s">
        <v>4072</v>
      </c>
      <c r="G156" s="33">
        <v>1</v>
      </c>
      <c r="H156" s="34">
        <v>22</v>
      </c>
      <c r="I156" s="39">
        <f>VENTAS[[#This Row],[Cantidad]]*VENTAS[[#This Row],[Precio Venta]]</f>
        <v>22</v>
      </c>
      <c r="J156" s="34">
        <f>IF(VENTAS[[#This Row],[Nombre del Gestor]]&gt;1,VENTAS[[#This Row],[Precio Venta]]*10%,0)</f>
        <v>2.2000000000000002</v>
      </c>
      <c r="K156" s="34">
        <f>IFERROR(VLOOKUP(VENTAS[[#This Row],[Código del producto Vendido]],STOCK[],13,FALSE),VENTAS[[#This Row],[Precio Venta]]*0.6)-VENTAS[[#This Row],[Comisión Unitaria 10%]]</f>
        <v>11</v>
      </c>
      <c r="L156" s="34">
        <f>VENTAS[[#This Row],[Cantidad]]*(VENTAS[[#This Row],[Precio Venta]]-VENTAS[[#This Row],[Costo Unitario SIN Comision]]-VENTAS[[#This Row],[Comisión Unitaria 10%]]-0.01*VENTAS[[#This Row],[Precio Venta]])</f>
        <v>8.58</v>
      </c>
      <c r="M156" s="35"/>
      <c r="N156" s="37" t="s">
        <v>4141</v>
      </c>
    </row>
    <row r="157" spans="1:14" x14ac:dyDescent="0.2">
      <c r="A157" s="36">
        <v>45572.228622685187</v>
      </c>
      <c r="B157" s="33"/>
      <c r="C157" s="33"/>
      <c r="D157" s="33" t="s">
        <v>3772</v>
      </c>
      <c r="E157" s="33" t="s">
        <v>4142</v>
      </c>
      <c r="F157" s="33" t="s">
        <v>4143</v>
      </c>
      <c r="G157" s="33">
        <v>1</v>
      </c>
      <c r="H157" s="34">
        <v>35</v>
      </c>
      <c r="I157" s="39">
        <f>VENTAS[[#This Row],[Cantidad]]*VENTAS[[#This Row],[Precio Venta]]</f>
        <v>35</v>
      </c>
      <c r="J157" s="34">
        <f>IF(VENTAS[[#This Row],[Nombre del Gestor]]&gt;1,VENTAS[[#This Row],[Precio Venta]]*10%,0)</f>
        <v>3.5</v>
      </c>
      <c r="K157" s="34">
        <f>IFERROR(VLOOKUP(VENTAS[[#This Row],[Código del producto Vendido]],STOCK[],13,FALSE),VENTAS[[#This Row],[Precio Venta]]*0.6)-VENTAS[[#This Row],[Comisión Unitaria 10%]]</f>
        <v>17.5</v>
      </c>
      <c r="L157" s="34">
        <f>VENTAS[[#This Row],[Cantidad]]*(VENTAS[[#This Row],[Precio Venta]]-VENTAS[[#This Row],[Costo Unitario SIN Comision]]-VENTAS[[#This Row],[Comisión Unitaria 10%]]-0.01*VENTAS[[#This Row],[Precio Venta]])</f>
        <v>13.65</v>
      </c>
      <c r="M157" s="35"/>
      <c r="N157" s="37" t="s">
        <v>4144</v>
      </c>
    </row>
    <row r="158" spans="1:14" x14ac:dyDescent="0.2">
      <c r="A158" s="36">
        <v>45572.229548611111</v>
      </c>
      <c r="B158" s="33"/>
      <c r="C158" s="33"/>
      <c r="D158" s="33" t="s">
        <v>3772</v>
      </c>
      <c r="E158" s="33" t="s">
        <v>4145</v>
      </c>
      <c r="F158" s="33" t="s">
        <v>4146</v>
      </c>
      <c r="G158" s="33">
        <v>1</v>
      </c>
      <c r="H158" s="34">
        <v>20</v>
      </c>
      <c r="I158" s="39">
        <f>VENTAS[[#This Row],[Cantidad]]*VENTAS[[#This Row],[Precio Venta]]</f>
        <v>20</v>
      </c>
      <c r="J158" s="34">
        <f>IF(VENTAS[[#This Row],[Nombre del Gestor]]&gt;1,VENTAS[[#This Row],[Precio Venta]]*10%,0)</f>
        <v>2</v>
      </c>
      <c r="K158" s="34">
        <f>IFERROR(VLOOKUP(VENTAS[[#This Row],[Código del producto Vendido]],STOCK[],13,FALSE),VENTAS[[#This Row],[Precio Venta]]*0.6)-VENTAS[[#This Row],[Comisión Unitaria 10%]]</f>
        <v>10</v>
      </c>
      <c r="L158" s="34">
        <f>VENTAS[[#This Row],[Cantidad]]*(VENTAS[[#This Row],[Precio Venta]]-VENTAS[[#This Row],[Costo Unitario SIN Comision]]-VENTAS[[#This Row],[Comisión Unitaria 10%]]-0.01*VENTAS[[#This Row],[Precio Venta]])</f>
        <v>7.8</v>
      </c>
      <c r="M158" s="35"/>
      <c r="N158" s="37" t="s">
        <v>4147</v>
      </c>
    </row>
    <row r="159" spans="1:14" x14ac:dyDescent="0.2">
      <c r="A159" s="36">
        <v>45572.23369212963</v>
      </c>
      <c r="B159" s="33"/>
      <c r="C159" s="33"/>
      <c r="D159" s="33" t="s">
        <v>3779</v>
      </c>
      <c r="E159" s="33" t="s">
        <v>4148</v>
      </c>
      <c r="F159" s="33" t="s">
        <v>4048</v>
      </c>
      <c r="G159" s="33">
        <v>1</v>
      </c>
      <c r="H159" s="34">
        <v>30</v>
      </c>
      <c r="I159" s="39">
        <f>VENTAS[[#This Row],[Cantidad]]*VENTAS[[#This Row],[Precio Venta]]</f>
        <v>30</v>
      </c>
      <c r="J159" s="34">
        <f>IF(VENTAS[[#This Row],[Nombre del Gestor]]&gt;1,VENTAS[[#This Row],[Precio Venta]]*10%,0)</f>
        <v>3</v>
      </c>
      <c r="K159" s="34">
        <f>IFERROR(VLOOKUP(VENTAS[[#This Row],[Código del producto Vendido]],STOCK[],13,FALSE),VENTAS[[#This Row],[Precio Venta]]*0.6)-VENTAS[[#This Row],[Comisión Unitaria 10%]]</f>
        <v>15</v>
      </c>
      <c r="L159" s="34">
        <f>VENTAS[[#This Row],[Cantidad]]*(VENTAS[[#This Row],[Precio Venta]]-VENTAS[[#This Row],[Costo Unitario SIN Comision]]-VENTAS[[#This Row],[Comisión Unitaria 10%]]-0.01*VENTAS[[#This Row],[Precio Venta]])</f>
        <v>11.7</v>
      </c>
      <c r="M159" s="35"/>
      <c r="N159" s="37" t="s">
        <v>4149</v>
      </c>
    </row>
    <row r="160" spans="1:14" x14ac:dyDescent="0.2">
      <c r="A160" s="36">
        <v>45572.23369212963</v>
      </c>
      <c r="B160" s="33"/>
      <c r="C160" s="33"/>
      <c r="D160" s="33" t="s">
        <v>3779</v>
      </c>
      <c r="E160" s="33" t="s">
        <v>4150</v>
      </c>
      <c r="F160" s="33" t="s">
        <v>4151</v>
      </c>
      <c r="G160" s="33">
        <v>1</v>
      </c>
      <c r="H160" s="34">
        <v>20</v>
      </c>
      <c r="I160" s="39">
        <f>VENTAS[[#This Row],[Cantidad]]*VENTAS[[#This Row],[Precio Venta]]</f>
        <v>20</v>
      </c>
      <c r="J160" s="34">
        <f>IF(VENTAS[[#This Row],[Nombre del Gestor]]&gt;1,VENTAS[[#This Row],[Precio Venta]]*10%,0)</f>
        <v>2</v>
      </c>
      <c r="K160" s="34">
        <f>IFERROR(VLOOKUP(VENTAS[[#This Row],[Código del producto Vendido]],STOCK[],13,FALSE),VENTAS[[#This Row],[Precio Venta]]*0.6)-VENTAS[[#This Row],[Comisión Unitaria 10%]]</f>
        <v>10</v>
      </c>
      <c r="L160" s="34">
        <f>VENTAS[[#This Row],[Cantidad]]*(VENTAS[[#This Row],[Precio Venta]]-VENTAS[[#This Row],[Costo Unitario SIN Comision]]-VENTAS[[#This Row],[Comisión Unitaria 10%]]-0.01*VENTAS[[#This Row],[Precio Venta]])</f>
        <v>7.8</v>
      </c>
      <c r="M160" s="35"/>
      <c r="N160" s="37" t="s">
        <v>4152</v>
      </c>
    </row>
    <row r="161" spans="1:14" x14ac:dyDescent="0.2">
      <c r="A161" s="36">
        <v>45572.23369212963</v>
      </c>
      <c r="B161" s="33"/>
      <c r="C161" s="33"/>
      <c r="D161" s="33" t="s">
        <v>3779</v>
      </c>
      <c r="E161" s="33" t="s">
        <v>4153</v>
      </c>
      <c r="F161" s="33" t="s">
        <v>4154</v>
      </c>
      <c r="G161" s="33">
        <v>1</v>
      </c>
      <c r="H161" s="34">
        <v>30</v>
      </c>
      <c r="I161" s="39">
        <f>VENTAS[[#This Row],[Cantidad]]*VENTAS[[#This Row],[Precio Venta]]</f>
        <v>30</v>
      </c>
      <c r="J161" s="34">
        <f>IF(VENTAS[[#This Row],[Nombre del Gestor]]&gt;1,VENTAS[[#This Row],[Precio Venta]]*10%,0)</f>
        <v>3</v>
      </c>
      <c r="K161" s="34">
        <f>IFERROR(VLOOKUP(VENTAS[[#This Row],[Código del producto Vendido]],STOCK[],13,FALSE),VENTAS[[#This Row],[Precio Venta]]*0.6)-VENTAS[[#This Row],[Comisión Unitaria 10%]]</f>
        <v>15</v>
      </c>
      <c r="L161" s="34">
        <f>VENTAS[[#This Row],[Cantidad]]*(VENTAS[[#This Row],[Precio Venta]]-VENTAS[[#This Row],[Costo Unitario SIN Comision]]-VENTAS[[#This Row],[Comisión Unitaria 10%]]-0.01*VENTAS[[#This Row],[Precio Venta]])</f>
        <v>11.7</v>
      </c>
      <c r="M161" s="35"/>
      <c r="N161" s="37" t="s">
        <v>4155</v>
      </c>
    </row>
    <row r="162" spans="1:14" x14ac:dyDescent="0.2">
      <c r="A162" s="36">
        <v>45572.23369212963</v>
      </c>
      <c r="B162" s="33"/>
      <c r="C162" s="33"/>
      <c r="D162" s="33" t="s">
        <v>3779</v>
      </c>
      <c r="E162" s="33" t="s">
        <v>4156</v>
      </c>
      <c r="F162" s="33" t="s">
        <v>4157</v>
      </c>
      <c r="G162" s="33">
        <v>1</v>
      </c>
      <c r="H162" s="34">
        <v>20</v>
      </c>
      <c r="I162" s="39">
        <f>VENTAS[[#This Row],[Cantidad]]*VENTAS[[#This Row],[Precio Venta]]</f>
        <v>20</v>
      </c>
      <c r="J162" s="34">
        <f>IF(VENTAS[[#This Row],[Nombre del Gestor]]&gt;1,VENTAS[[#This Row],[Precio Venta]]*10%,0)</f>
        <v>2</v>
      </c>
      <c r="K162" s="34">
        <f>IFERROR(VLOOKUP(VENTAS[[#This Row],[Código del producto Vendido]],STOCK[],13,FALSE),VENTAS[[#This Row],[Precio Venta]]*0.6)-VENTAS[[#This Row],[Comisión Unitaria 10%]]</f>
        <v>10</v>
      </c>
      <c r="L162" s="34">
        <f>VENTAS[[#This Row],[Cantidad]]*(VENTAS[[#This Row],[Precio Venta]]-VENTAS[[#This Row],[Costo Unitario SIN Comision]]-VENTAS[[#This Row],[Comisión Unitaria 10%]]-0.01*VENTAS[[#This Row],[Precio Venta]])</f>
        <v>7.8</v>
      </c>
      <c r="M162" s="35"/>
      <c r="N162" s="37" t="s">
        <v>4158</v>
      </c>
    </row>
    <row r="163" spans="1:14" x14ac:dyDescent="0.2">
      <c r="A163" s="36">
        <v>45572.23369212963</v>
      </c>
      <c r="B163" s="33"/>
      <c r="C163" s="33"/>
      <c r="D163" s="33" t="s">
        <v>3779</v>
      </c>
      <c r="E163" s="33" t="s">
        <v>4024</v>
      </c>
      <c r="F163" s="33" t="s">
        <v>4025</v>
      </c>
      <c r="G163" s="33">
        <v>1</v>
      </c>
      <c r="H163" s="34">
        <v>40</v>
      </c>
      <c r="I163" s="39">
        <f>VENTAS[[#This Row],[Cantidad]]*VENTAS[[#This Row],[Precio Venta]]</f>
        <v>40</v>
      </c>
      <c r="J163" s="34">
        <f>IF(VENTAS[[#This Row],[Nombre del Gestor]]&gt;1,VENTAS[[#This Row],[Precio Venta]]*10%,0)</f>
        <v>4</v>
      </c>
      <c r="K163" s="34">
        <f>IFERROR(VLOOKUP(VENTAS[[#This Row],[Código del producto Vendido]],STOCK[],13,FALSE),VENTAS[[#This Row],[Precio Venta]]*0.6)-VENTAS[[#This Row],[Comisión Unitaria 10%]]</f>
        <v>20</v>
      </c>
      <c r="L163" s="34">
        <f>VENTAS[[#This Row],[Cantidad]]*(VENTAS[[#This Row],[Precio Venta]]-VENTAS[[#This Row],[Costo Unitario SIN Comision]]-VENTAS[[#This Row],[Comisión Unitaria 10%]]-0.01*VENTAS[[#This Row],[Precio Venta]])</f>
        <v>15.6</v>
      </c>
      <c r="M163" s="35"/>
      <c r="N163" s="37" t="s">
        <v>4159</v>
      </c>
    </row>
    <row r="164" spans="1:14" x14ac:dyDescent="0.2">
      <c r="A164" s="36">
        <v>45572.23474537037</v>
      </c>
      <c r="B164" s="33"/>
      <c r="C164" s="33"/>
      <c r="D164" s="33" t="s">
        <v>3779</v>
      </c>
      <c r="E164" s="33" t="s">
        <v>4160</v>
      </c>
      <c r="F164" s="33" t="s">
        <v>4154</v>
      </c>
      <c r="G164" s="33">
        <v>1</v>
      </c>
      <c r="H164" s="34">
        <v>30</v>
      </c>
      <c r="I164" s="39">
        <f>VENTAS[[#This Row],[Cantidad]]*VENTAS[[#This Row],[Precio Venta]]</f>
        <v>30</v>
      </c>
      <c r="J164" s="34">
        <f>IF(VENTAS[[#This Row],[Nombre del Gestor]]&gt;1,VENTAS[[#This Row],[Precio Venta]]*10%,0)</f>
        <v>3</v>
      </c>
      <c r="K164" s="34">
        <f>IFERROR(VLOOKUP(VENTAS[[#This Row],[Código del producto Vendido]],STOCK[],13,FALSE),VENTAS[[#This Row],[Precio Venta]]*0.6)-VENTAS[[#This Row],[Comisión Unitaria 10%]]</f>
        <v>15</v>
      </c>
      <c r="L164" s="34">
        <f>VENTAS[[#This Row],[Cantidad]]*(VENTAS[[#This Row],[Precio Venta]]-VENTAS[[#This Row],[Costo Unitario SIN Comision]]-VENTAS[[#This Row],[Comisión Unitaria 10%]]-0.01*VENTAS[[#This Row],[Precio Venta]])</f>
        <v>11.7</v>
      </c>
      <c r="M164" s="35"/>
      <c r="N164" s="37" t="s">
        <v>4161</v>
      </c>
    </row>
    <row r="165" spans="1:14" x14ac:dyDescent="0.2">
      <c r="A165" s="36">
        <v>45572.235486111109</v>
      </c>
      <c r="B165" s="33"/>
      <c r="C165" s="33"/>
      <c r="D165" s="33" t="s">
        <v>3779</v>
      </c>
      <c r="E165" s="33" t="s">
        <v>4058</v>
      </c>
      <c r="F165" s="33" t="s">
        <v>4059</v>
      </c>
      <c r="G165" s="33">
        <v>1</v>
      </c>
      <c r="H165" s="34">
        <v>25</v>
      </c>
      <c r="I165" s="39">
        <f>VENTAS[[#This Row],[Cantidad]]*VENTAS[[#This Row],[Precio Venta]]</f>
        <v>25</v>
      </c>
      <c r="J165" s="34">
        <f>IF(VENTAS[[#This Row],[Nombre del Gestor]]&gt;1,VENTAS[[#This Row],[Precio Venta]]*10%,0)</f>
        <v>2.5</v>
      </c>
      <c r="K165" s="34">
        <f>IFERROR(VLOOKUP(VENTAS[[#This Row],[Código del producto Vendido]],STOCK[],13,FALSE),VENTAS[[#This Row],[Precio Venta]]*0.6)-VENTAS[[#This Row],[Comisión Unitaria 10%]]</f>
        <v>12.5</v>
      </c>
      <c r="L165" s="34">
        <f>VENTAS[[#This Row],[Cantidad]]*(VENTAS[[#This Row],[Precio Venta]]-VENTAS[[#This Row],[Costo Unitario SIN Comision]]-VENTAS[[#This Row],[Comisión Unitaria 10%]]-0.01*VENTAS[[#This Row],[Precio Venta]])</f>
        <v>9.75</v>
      </c>
      <c r="M165" s="35"/>
      <c r="N165" s="37" t="s">
        <v>4162</v>
      </c>
    </row>
    <row r="166" spans="1:14" x14ac:dyDescent="0.2">
      <c r="A166" s="36">
        <v>45572.23746527778</v>
      </c>
      <c r="B166" s="33"/>
      <c r="C166" s="33"/>
      <c r="D166" s="33" t="s">
        <v>4009</v>
      </c>
      <c r="E166" s="33" t="s">
        <v>4050</v>
      </c>
      <c r="F166" s="33" t="s">
        <v>4048</v>
      </c>
      <c r="G166" s="33">
        <v>1</v>
      </c>
      <c r="H166" s="34">
        <v>30</v>
      </c>
      <c r="I166" s="39">
        <f>VENTAS[[#This Row],[Cantidad]]*VENTAS[[#This Row],[Precio Venta]]</f>
        <v>30</v>
      </c>
      <c r="J166" s="34">
        <f>IF(VENTAS[[#This Row],[Nombre del Gestor]]&gt;1,VENTAS[[#This Row],[Precio Venta]]*10%,0)</f>
        <v>3</v>
      </c>
      <c r="K166" s="34">
        <f>IFERROR(VLOOKUP(VENTAS[[#This Row],[Código del producto Vendido]],STOCK[],13,FALSE),VENTAS[[#This Row],[Precio Venta]]*0.6)-VENTAS[[#This Row],[Comisión Unitaria 10%]]</f>
        <v>15</v>
      </c>
      <c r="L166" s="34">
        <f>VENTAS[[#This Row],[Cantidad]]*(VENTAS[[#This Row],[Precio Venta]]-VENTAS[[#This Row],[Costo Unitario SIN Comision]]-VENTAS[[#This Row],[Comisión Unitaria 10%]]-0.01*VENTAS[[#This Row],[Precio Venta]])</f>
        <v>11.7</v>
      </c>
      <c r="M166" s="35"/>
      <c r="N166" s="37" t="s">
        <v>4163</v>
      </c>
    </row>
    <row r="167" spans="1:14" x14ac:dyDescent="0.2">
      <c r="A167" s="36">
        <v>45572.240300925929</v>
      </c>
      <c r="B167" s="33"/>
      <c r="C167" s="33"/>
      <c r="D167" s="33" t="s">
        <v>3842</v>
      </c>
      <c r="E167" s="33" t="s">
        <v>4164</v>
      </c>
      <c r="F167" s="33" t="s">
        <v>4165</v>
      </c>
      <c r="G167" s="33">
        <v>1</v>
      </c>
      <c r="H167" s="34">
        <v>25</v>
      </c>
      <c r="I167" s="39">
        <f>VENTAS[[#This Row],[Cantidad]]*VENTAS[[#This Row],[Precio Venta]]</f>
        <v>25</v>
      </c>
      <c r="J167" s="34">
        <f>IF(VENTAS[[#This Row],[Nombre del Gestor]]&gt;1,VENTAS[[#This Row],[Precio Venta]]*10%,0)</f>
        <v>2.5</v>
      </c>
      <c r="K167" s="34">
        <f>IFERROR(VLOOKUP(VENTAS[[#This Row],[Código del producto Vendido]],STOCK[],13,FALSE),VENTAS[[#This Row],[Precio Venta]]*0.6)-VENTAS[[#This Row],[Comisión Unitaria 10%]]</f>
        <v>12.5</v>
      </c>
      <c r="L167" s="34">
        <f>VENTAS[[#This Row],[Cantidad]]*(VENTAS[[#This Row],[Precio Venta]]-VENTAS[[#This Row],[Costo Unitario SIN Comision]]-VENTAS[[#This Row],[Comisión Unitaria 10%]]-0.01*VENTAS[[#This Row],[Precio Venta]])</f>
        <v>9.75</v>
      </c>
      <c r="M167" s="35"/>
      <c r="N167" s="37" t="s">
        <v>4166</v>
      </c>
    </row>
    <row r="168" spans="1:14" x14ac:dyDescent="0.2">
      <c r="A168" s="36">
        <v>45572.242199074077</v>
      </c>
      <c r="B168" s="33"/>
      <c r="C168" s="33"/>
      <c r="D168" s="33" t="s">
        <v>3929</v>
      </c>
      <c r="E168" s="33" t="s">
        <v>4167</v>
      </c>
      <c r="F168" s="33" t="s">
        <v>4151</v>
      </c>
      <c r="G168" s="33">
        <v>1</v>
      </c>
      <c r="H168" s="34">
        <v>20</v>
      </c>
      <c r="I168" s="39">
        <f>VENTAS[[#This Row],[Cantidad]]*VENTAS[[#This Row],[Precio Venta]]</f>
        <v>20</v>
      </c>
      <c r="J168" s="34">
        <f>IF(VENTAS[[#This Row],[Nombre del Gestor]]&gt;1,VENTAS[[#This Row],[Precio Venta]]*10%,0)</f>
        <v>2</v>
      </c>
      <c r="K168" s="34">
        <f>IFERROR(VLOOKUP(VENTAS[[#This Row],[Código del producto Vendido]],STOCK[],13,FALSE),VENTAS[[#This Row],[Precio Venta]]*0.6)-VENTAS[[#This Row],[Comisión Unitaria 10%]]</f>
        <v>10</v>
      </c>
      <c r="L168" s="34">
        <f>VENTAS[[#This Row],[Cantidad]]*(VENTAS[[#This Row],[Precio Venta]]-VENTAS[[#This Row],[Costo Unitario SIN Comision]]-VENTAS[[#This Row],[Comisión Unitaria 10%]]-0.01*VENTAS[[#This Row],[Precio Venta]])</f>
        <v>7.8</v>
      </c>
      <c r="M168" s="35"/>
      <c r="N168" s="37" t="s">
        <v>4168</v>
      </c>
    </row>
    <row r="169" spans="1:14" x14ac:dyDescent="0.2">
      <c r="A169" s="36">
        <v>45572.243518518517</v>
      </c>
      <c r="B169" s="33"/>
      <c r="C169" s="33"/>
      <c r="D169" s="33" t="s">
        <v>3967</v>
      </c>
      <c r="E169" s="33" t="s">
        <v>4169</v>
      </c>
      <c r="F169" s="33" t="s">
        <v>4170</v>
      </c>
      <c r="G169" s="33">
        <v>1</v>
      </c>
      <c r="H169" s="34">
        <v>28</v>
      </c>
      <c r="I169" s="39">
        <f>VENTAS[[#This Row],[Cantidad]]*VENTAS[[#This Row],[Precio Venta]]</f>
        <v>28</v>
      </c>
      <c r="J169" s="34">
        <f>IF(VENTAS[[#This Row],[Nombre del Gestor]]&gt;1,VENTAS[[#This Row],[Precio Venta]]*10%,0)</f>
        <v>2.8000000000000003</v>
      </c>
      <c r="K169" s="34">
        <f>IFERROR(VLOOKUP(VENTAS[[#This Row],[Código del producto Vendido]],STOCK[],13,FALSE),VENTAS[[#This Row],[Precio Venta]]*0.6)-VENTAS[[#This Row],[Comisión Unitaria 10%]]</f>
        <v>14</v>
      </c>
      <c r="L169" s="34">
        <f>VENTAS[[#This Row],[Cantidad]]*(VENTAS[[#This Row],[Precio Venta]]-VENTAS[[#This Row],[Costo Unitario SIN Comision]]-VENTAS[[#This Row],[Comisión Unitaria 10%]]-0.01*VENTAS[[#This Row],[Precio Venta]])</f>
        <v>10.92</v>
      </c>
      <c r="M169" s="35"/>
      <c r="N169" s="37" t="s">
        <v>4171</v>
      </c>
    </row>
    <row r="170" spans="1:14" x14ac:dyDescent="0.2">
      <c r="A170" s="36">
        <v>45572.24931712963</v>
      </c>
      <c r="B170" s="33"/>
      <c r="C170" s="33"/>
      <c r="D170" s="33" t="s">
        <v>3983</v>
      </c>
      <c r="E170" s="33" t="s">
        <v>4172</v>
      </c>
      <c r="F170" s="33" t="s">
        <v>4173</v>
      </c>
      <c r="G170" s="33">
        <v>1</v>
      </c>
      <c r="H170" s="34">
        <v>18</v>
      </c>
      <c r="I170" s="39">
        <f>VENTAS[[#This Row],[Cantidad]]*VENTAS[[#This Row],[Precio Venta]]</f>
        <v>18</v>
      </c>
      <c r="J170" s="34">
        <f>IF(VENTAS[[#This Row],[Nombre del Gestor]]&gt;1,VENTAS[[#This Row],[Precio Venta]]*10%,0)</f>
        <v>1.8</v>
      </c>
      <c r="K170" s="34">
        <f>IFERROR(VLOOKUP(VENTAS[[#This Row],[Código del producto Vendido]],STOCK[],13,FALSE),VENTAS[[#This Row],[Precio Venta]]*0.6)-VENTAS[[#This Row],[Comisión Unitaria 10%]]</f>
        <v>8.9999999999999982</v>
      </c>
      <c r="L17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70" s="35"/>
      <c r="N170" s="37" t="s">
        <v>4174</v>
      </c>
    </row>
    <row r="171" spans="1:14" x14ac:dyDescent="0.2">
      <c r="A171" s="36">
        <v>45572.678194444437</v>
      </c>
      <c r="B171" s="33"/>
      <c r="C171" s="33"/>
      <c r="D171" s="33"/>
      <c r="E171" s="33" t="s">
        <v>4111</v>
      </c>
      <c r="F171" s="33" t="s">
        <v>4112</v>
      </c>
      <c r="G171" s="33">
        <v>1</v>
      </c>
      <c r="H171" s="34">
        <v>5</v>
      </c>
      <c r="I171" s="39">
        <f>VENTAS[[#This Row],[Cantidad]]*VENTAS[[#This Row],[Precio Venta]]</f>
        <v>5</v>
      </c>
      <c r="J171" s="34">
        <f>IF(VENTAS[[#This Row],[Nombre del Gestor]]&gt;1,VENTAS[[#This Row],[Precio Venta]]*10%,0)</f>
        <v>0</v>
      </c>
      <c r="K171" s="34">
        <f>IFERROR(VLOOKUP(VENTAS[[#This Row],[Código del producto Vendido]],STOCK[],13,FALSE),VENTAS[[#This Row],[Precio Venta]]*0.6)-VENTAS[[#This Row],[Comisión Unitaria 10%]]</f>
        <v>3</v>
      </c>
      <c r="L171" s="34">
        <f>VENTAS[[#This Row],[Cantidad]]*(VENTAS[[#This Row],[Precio Venta]]-VENTAS[[#This Row],[Costo Unitario SIN Comision]]-VENTAS[[#This Row],[Comisión Unitaria 10%]]-0.01*VENTAS[[#This Row],[Precio Venta]])</f>
        <v>1.95</v>
      </c>
      <c r="M171" s="35"/>
      <c r="N171" s="37" t="s">
        <v>4175</v>
      </c>
    </row>
    <row r="172" spans="1:14" x14ac:dyDescent="0.2">
      <c r="A172" s="36">
        <v>45572.906099537038</v>
      </c>
      <c r="B172" s="33"/>
      <c r="C172" s="33"/>
      <c r="D172" s="33" t="s">
        <v>4176</v>
      </c>
      <c r="E172" s="33" t="s">
        <v>4177</v>
      </c>
      <c r="F172" s="33" t="s">
        <v>4178</v>
      </c>
      <c r="G172" s="33">
        <v>1</v>
      </c>
      <c r="H172" s="34">
        <v>10</v>
      </c>
      <c r="I172" s="39">
        <f>VENTAS[[#This Row],[Cantidad]]*VENTAS[[#This Row],[Precio Venta]]</f>
        <v>10</v>
      </c>
      <c r="J172" s="34">
        <f>IF(VENTAS[[#This Row],[Nombre del Gestor]]&gt;1,VENTAS[[#This Row],[Precio Venta]]*10%,0)</f>
        <v>1</v>
      </c>
      <c r="K172" s="34">
        <f>IFERROR(VLOOKUP(VENTAS[[#This Row],[Código del producto Vendido]],STOCK[],13,FALSE),VENTAS[[#This Row],[Precio Venta]]*0.6)-VENTAS[[#This Row],[Comisión Unitaria 10%]]</f>
        <v>5</v>
      </c>
      <c r="L172" s="34">
        <f>VENTAS[[#This Row],[Cantidad]]*(VENTAS[[#This Row],[Precio Venta]]-VENTAS[[#This Row],[Costo Unitario SIN Comision]]-VENTAS[[#This Row],[Comisión Unitaria 10%]]-0.01*VENTAS[[#This Row],[Precio Venta]])</f>
        <v>3.9</v>
      </c>
      <c r="M172" s="35"/>
      <c r="N172" s="37" t="s">
        <v>4179</v>
      </c>
    </row>
    <row r="173" spans="1:14" x14ac:dyDescent="0.2">
      <c r="A173" s="36">
        <v>45572.906099537038</v>
      </c>
      <c r="B173" s="33"/>
      <c r="C173" s="33"/>
      <c r="D173" s="33" t="s">
        <v>4176</v>
      </c>
      <c r="E173" s="33" t="s">
        <v>4180</v>
      </c>
      <c r="F173" s="33" t="s">
        <v>4173</v>
      </c>
      <c r="G173" s="33">
        <v>1</v>
      </c>
      <c r="H173" s="34">
        <v>18</v>
      </c>
      <c r="I173" s="39">
        <f>VENTAS[[#This Row],[Cantidad]]*VENTAS[[#This Row],[Precio Venta]]</f>
        <v>18</v>
      </c>
      <c r="J173" s="34">
        <f>IF(VENTAS[[#This Row],[Nombre del Gestor]]&gt;1,VENTAS[[#This Row],[Precio Venta]]*10%,0)</f>
        <v>1.8</v>
      </c>
      <c r="K173" s="34">
        <f>IFERROR(VLOOKUP(VENTAS[[#This Row],[Código del producto Vendido]],STOCK[],13,FALSE),VENTAS[[#This Row],[Precio Venta]]*0.6)-VENTAS[[#This Row],[Comisión Unitaria 10%]]</f>
        <v>8.9999999999999982</v>
      </c>
      <c r="L17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73" s="35"/>
      <c r="N173" s="37" t="s">
        <v>4181</v>
      </c>
    </row>
    <row r="174" spans="1:14" x14ac:dyDescent="0.2">
      <c r="A174" s="36">
        <v>45573.515451388892</v>
      </c>
      <c r="B174" s="33"/>
      <c r="C174" s="33"/>
      <c r="D174" s="33" t="s">
        <v>3949</v>
      </c>
      <c r="E174" s="33" t="s">
        <v>4182</v>
      </c>
      <c r="F174" s="33" t="s">
        <v>4183</v>
      </c>
      <c r="G174" s="33">
        <v>1</v>
      </c>
      <c r="H174" s="34">
        <v>8</v>
      </c>
      <c r="I174" s="39">
        <f>VENTAS[[#This Row],[Cantidad]]*VENTAS[[#This Row],[Precio Venta]]</f>
        <v>8</v>
      </c>
      <c r="J174" s="34">
        <f>IF(VENTAS[[#This Row],[Nombre del Gestor]]&gt;1,VENTAS[[#This Row],[Precio Venta]]*10%,0)</f>
        <v>0.8</v>
      </c>
      <c r="K174" s="34">
        <f>IFERROR(VLOOKUP(VENTAS[[#This Row],[Código del producto Vendido]],STOCK[],13,FALSE),VENTAS[[#This Row],[Precio Venta]]*0.6)-VENTAS[[#This Row],[Comisión Unitaria 10%]]</f>
        <v>4</v>
      </c>
      <c r="L174" s="34">
        <f>VENTAS[[#This Row],[Cantidad]]*(VENTAS[[#This Row],[Precio Venta]]-VENTAS[[#This Row],[Costo Unitario SIN Comision]]-VENTAS[[#This Row],[Comisión Unitaria 10%]]-0.01*VENTAS[[#This Row],[Precio Venta]])</f>
        <v>3.12</v>
      </c>
      <c r="M174" s="35"/>
      <c r="N174" s="37" t="s">
        <v>4184</v>
      </c>
    </row>
    <row r="175" spans="1:14" x14ac:dyDescent="0.2">
      <c r="A175" s="36">
        <v>45573.515451388892</v>
      </c>
      <c r="B175" s="33"/>
      <c r="C175" s="33"/>
      <c r="D175" s="33" t="s">
        <v>3949</v>
      </c>
      <c r="E175" s="33" t="s">
        <v>4185</v>
      </c>
      <c r="F175" s="33" t="s">
        <v>4186</v>
      </c>
      <c r="G175" s="33">
        <v>1</v>
      </c>
      <c r="H175" s="34">
        <v>12</v>
      </c>
      <c r="I175" s="39">
        <f>VENTAS[[#This Row],[Cantidad]]*VENTAS[[#This Row],[Precio Venta]]</f>
        <v>12</v>
      </c>
      <c r="J175" s="34">
        <f>IF(VENTAS[[#This Row],[Nombre del Gestor]]&gt;1,VENTAS[[#This Row],[Precio Venta]]*10%,0)</f>
        <v>1.2000000000000002</v>
      </c>
      <c r="K175" s="34">
        <f>IFERROR(VLOOKUP(VENTAS[[#This Row],[Código del producto Vendido]],STOCK[],13,FALSE),VENTAS[[#This Row],[Precio Venta]]*0.6)-VENTAS[[#This Row],[Comisión Unitaria 10%]]</f>
        <v>5.9999999999999991</v>
      </c>
      <c r="L175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75" s="35"/>
      <c r="N175" s="37" t="s">
        <v>4187</v>
      </c>
    </row>
    <row r="176" spans="1:14" x14ac:dyDescent="0.2">
      <c r="A176" s="36">
        <v>45573.890625</v>
      </c>
      <c r="B176" s="33"/>
      <c r="C176" s="33"/>
      <c r="D176" s="33"/>
      <c r="E176" s="33" t="s">
        <v>240</v>
      </c>
      <c r="F176" s="33" t="s">
        <v>4188</v>
      </c>
      <c r="G176" s="33">
        <v>1</v>
      </c>
      <c r="H176" s="34">
        <v>30</v>
      </c>
      <c r="I176" s="39">
        <f>VENTAS[[#This Row],[Cantidad]]*VENTAS[[#This Row],[Precio Venta]]</f>
        <v>30</v>
      </c>
      <c r="J176" s="34">
        <f>IF(VENTAS[[#This Row],[Nombre del Gestor]]&gt;1,VENTAS[[#This Row],[Precio Venta]]*10%,0)</f>
        <v>0</v>
      </c>
      <c r="K176" s="34">
        <f>IFERROR(VLOOKUP(VENTAS[[#This Row],[Código del producto Vendido]],STOCK[],13,FALSE),VENTAS[[#This Row],[Precio Venta]]*0.6)-VENTAS[[#This Row],[Comisión Unitaria 10%]]</f>
        <v>14.790000000000001</v>
      </c>
      <c r="L176" s="34">
        <f>VENTAS[[#This Row],[Cantidad]]*(VENTAS[[#This Row],[Precio Venta]]-VENTAS[[#This Row],[Costo Unitario SIN Comision]]-VENTAS[[#This Row],[Comisión Unitaria 10%]]-0.01*VENTAS[[#This Row],[Precio Venta]])</f>
        <v>14.909999999999998</v>
      </c>
      <c r="M176" s="35"/>
      <c r="N176" s="37" t="s">
        <v>4189</v>
      </c>
    </row>
    <row r="177" spans="1:14" x14ac:dyDescent="0.2">
      <c r="A177" s="36">
        <v>45573.894259259258</v>
      </c>
      <c r="B177" s="33"/>
      <c r="C177" s="33"/>
      <c r="D177" s="33" t="s">
        <v>3983</v>
      </c>
      <c r="E177" s="33" t="s">
        <v>4190</v>
      </c>
      <c r="F177" s="33" t="s">
        <v>4123</v>
      </c>
      <c r="G177" s="33">
        <v>1</v>
      </c>
      <c r="H177" s="34">
        <v>15</v>
      </c>
      <c r="I177" s="39">
        <f>VENTAS[[#This Row],[Cantidad]]*VENTAS[[#This Row],[Precio Venta]]</f>
        <v>15</v>
      </c>
      <c r="J177" s="34">
        <f>IF(VENTAS[[#This Row],[Nombre del Gestor]]&gt;1,VENTAS[[#This Row],[Precio Venta]]*10%,0)</f>
        <v>1.5</v>
      </c>
      <c r="K177" s="34">
        <f>IFERROR(VLOOKUP(VENTAS[[#This Row],[Código del producto Vendido]],STOCK[],13,FALSE),VENTAS[[#This Row],[Precio Venta]]*0.6)-VENTAS[[#This Row],[Comisión Unitaria 10%]]</f>
        <v>7.5</v>
      </c>
      <c r="L177" s="34">
        <f>VENTAS[[#This Row],[Cantidad]]*(VENTAS[[#This Row],[Precio Venta]]-VENTAS[[#This Row],[Costo Unitario SIN Comision]]-VENTAS[[#This Row],[Comisión Unitaria 10%]]-0.01*VENTAS[[#This Row],[Precio Venta]])</f>
        <v>5.85</v>
      </c>
      <c r="M177" s="35"/>
      <c r="N177" s="37" t="s">
        <v>4191</v>
      </c>
    </row>
    <row r="178" spans="1:14" x14ac:dyDescent="0.2">
      <c r="A178" s="36">
        <v>45574.422789351847</v>
      </c>
      <c r="B178" s="33"/>
      <c r="C178" s="33"/>
      <c r="D178" s="33" t="s">
        <v>3929</v>
      </c>
      <c r="E178" s="33" t="s">
        <v>4192</v>
      </c>
      <c r="F178" s="33" t="s">
        <v>4193</v>
      </c>
      <c r="G178" s="33">
        <v>1</v>
      </c>
      <c r="H178" s="34">
        <v>25</v>
      </c>
      <c r="I178" s="39">
        <f>VENTAS[[#This Row],[Cantidad]]*VENTAS[[#This Row],[Precio Venta]]</f>
        <v>25</v>
      </c>
      <c r="J178" s="34">
        <f>IF(VENTAS[[#This Row],[Nombre del Gestor]]&gt;1,VENTAS[[#This Row],[Precio Venta]]*10%,0)</f>
        <v>2.5</v>
      </c>
      <c r="K178" s="34">
        <f>IFERROR(VLOOKUP(VENTAS[[#This Row],[Código del producto Vendido]],STOCK[],13,FALSE),VENTAS[[#This Row],[Precio Venta]]*0.6)-VENTAS[[#This Row],[Comisión Unitaria 10%]]</f>
        <v>12.5</v>
      </c>
      <c r="L178" s="34">
        <f>VENTAS[[#This Row],[Cantidad]]*(VENTAS[[#This Row],[Precio Venta]]-VENTAS[[#This Row],[Costo Unitario SIN Comision]]-VENTAS[[#This Row],[Comisión Unitaria 10%]]-0.01*VENTAS[[#This Row],[Precio Venta]])</f>
        <v>9.75</v>
      </c>
      <c r="M178" s="35"/>
      <c r="N178" s="37" t="s">
        <v>4194</v>
      </c>
    </row>
    <row r="179" spans="1:14" x14ac:dyDescent="0.2">
      <c r="A179" s="36">
        <v>45574.42392361111</v>
      </c>
      <c r="B179" s="33"/>
      <c r="C179" s="33"/>
      <c r="D179" s="33" t="s">
        <v>3921</v>
      </c>
      <c r="E179" s="33" t="s">
        <v>3971</v>
      </c>
      <c r="F179" s="33" t="s">
        <v>3972</v>
      </c>
      <c r="G179" s="33">
        <v>2</v>
      </c>
      <c r="H179" s="34">
        <v>22</v>
      </c>
      <c r="I179" s="39">
        <f>VENTAS[[#This Row],[Cantidad]]*VENTAS[[#This Row],[Precio Venta]]</f>
        <v>44</v>
      </c>
      <c r="J179" s="34">
        <f>IF(VENTAS[[#This Row],[Nombre del Gestor]]&gt;1,VENTAS[[#This Row],[Precio Venta]]*10%,0)</f>
        <v>2.2000000000000002</v>
      </c>
      <c r="K179" s="34">
        <f>IFERROR(VLOOKUP(VENTAS[[#This Row],[Código del producto Vendido]],STOCK[],13,FALSE),VENTAS[[#This Row],[Precio Venta]]*0.6)-VENTAS[[#This Row],[Comisión Unitaria 10%]]</f>
        <v>11</v>
      </c>
      <c r="L179" s="34">
        <f>VENTAS[[#This Row],[Cantidad]]*(VENTAS[[#This Row],[Precio Venta]]-VENTAS[[#This Row],[Costo Unitario SIN Comision]]-VENTAS[[#This Row],[Comisión Unitaria 10%]]-0.01*VENTAS[[#This Row],[Precio Venta]])</f>
        <v>17.16</v>
      </c>
      <c r="M179" s="35"/>
      <c r="N179" s="37" t="s">
        <v>4195</v>
      </c>
    </row>
    <row r="180" spans="1:14" x14ac:dyDescent="0.2">
      <c r="A180" s="36">
        <v>45574.424976851849</v>
      </c>
      <c r="B180" s="33"/>
      <c r="C180" s="33"/>
      <c r="D180" s="33" t="s">
        <v>3864</v>
      </c>
      <c r="E180" s="33" t="s">
        <v>4196</v>
      </c>
      <c r="F180" s="33" t="s">
        <v>4197</v>
      </c>
      <c r="G180" s="33">
        <v>1</v>
      </c>
      <c r="H180" s="34">
        <v>25</v>
      </c>
      <c r="I180" s="39">
        <f>VENTAS[[#This Row],[Cantidad]]*VENTAS[[#This Row],[Precio Venta]]</f>
        <v>25</v>
      </c>
      <c r="J180" s="34">
        <f>IF(VENTAS[[#This Row],[Nombre del Gestor]]&gt;1,VENTAS[[#This Row],[Precio Venta]]*10%,0)</f>
        <v>2.5</v>
      </c>
      <c r="K180" s="34">
        <f>IFERROR(VLOOKUP(VENTAS[[#This Row],[Código del producto Vendido]],STOCK[],13,FALSE),VENTAS[[#This Row],[Precio Venta]]*0.6)-VENTAS[[#This Row],[Comisión Unitaria 10%]]</f>
        <v>12.5</v>
      </c>
      <c r="L180" s="34">
        <f>VENTAS[[#This Row],[Cantidad]]*(VENTAS[[#This Row],[Precio Venta]]-VENTAS[[#This Row],[Costo Unitario SIN Comision]]-VENTAS[[#This Row],[Comisión Unitaria 10%]]-0.01*VENTAS[[#This Row],[Precio Venta]])</f>
        <v>9.75</v>
      </c>
      <c r="M180" s="35"/>
      <c r="N180" s="37" t="s">
        <v>4198</v>
      </c>
    </row>
    <row r="181" spans="1:14" x14ac:dyDescent="0.2">
      <c r="A181" s="36">
        <v>45574.4377662037</v>
      </c>
      <c r="B181" s="33"/>
      <c r="C181" s="33"/>
      <c r="D181" s="33" t="s">
        <v>3820</v>
      </c>
      <c r="E181" s="33" t="s">
        <v>4199</v>
      </c>
      <c r="F181" s="33" t="s">
        <v>4165</v>
      </c>
      <c r="G181" s="33">
        <v>1</v>
      </c>
      <c r="H181" s="34">
        <v>25</v>
      </c>
      <c r="I181" s="39">
        <f>VENTAS[[#This Row],[Cantidad]]*VENTAS[[#This Row],[Precio Venta]]</f>
        <v>25</v>
      </c>
      <c r="J181" s="34">
        <f>IF(VENTAS[[#This Row],[Nombre del Gestor]]&gt;1,VENTAS[[#This Row],[Precio Venta]]*10%,0)</f>
        <v>2.5</v>
      </c>
      <c r="K181" s="34">
        <f>IFERROR(VLOOKUP(VENTAS[[#This Row],[Código del producto Vendido]],STOCK[],13,FALSE),VENTAS[[#This Row],[Precio Venta]]*0.6)-VENTAS[[#This Row],[Comisión Unitaria 10%]]</f>
        <v>12.5</v>
      </c>
      <c r="L181" s="34">
        <f>VENTAS[[#This Row],[Cantidad]]*(VENTAS[[#This Row],[Precio Venta]]-VENTAS[[#This Row],[Costo Unitario SIN Comision]]-VENTAS[[#This Row],[Comisión Unitaria 10%]]-0.01*VENTAS[[#This Row],[Precio Venta]])</f>
        <v>9.75</v>
      </c>
      <c r="M181" s="35"/>
      <c r="N181" s="37" t="s">
        <v>4200</v>
      </c>
    </row>
    <row r="182" spans="1:14" x14ac:dyDescent="0.2">
      <c r="A182" s="36">
        <v>45574.438449074078</v>
      </c>
      <c r="B182" s="33"/>
      <c r="C182" s="33"/>
      <c r="D182" s="33" t="s">
        <v>4009</v>
      </c>
      <c r="E182" s="33" t="s">
        <v>3993</v>
      </c>
      <c r="F182" s="33" t="s">
        <v>3994</v>
      </c>
      <c r="G182" s="33">
        <v>1</v>
      </c>
      <c r="H182" s="34">
        <v>25</v>
      </c>
      <c r="I182" s="39">
        <f>VENTAS[[#This Row],[Cantidad]]*VENTAS[[#This Row],[Precio Venta]]</f>
        <v>25</v>
      </c>
      <c r="J182" s="34">
        <f>IF(VENTAS[[#This Row],[Nombre del Gestor]]&gt;1,VENTAS[[#This Row],[Precio Venta]]*10%,0)</f>
        <v>2.5</v>
      </c>
      <c r="K182" s="34">
        <f>IFERROR(VLOOKUP(VENTAS[[#This Row],[Código del producto Vendido]],STOCK[],13,FALSE),VENTAS[[#This Row],[Precio Venta]]*0.6)-VENTAS[[#This Row],[Comisión Unitaria 10%]]</f>
        <v>12.5</v>
      </c>
      <c r="L182" s="34">
        <f>VENTAS[[#This Row],[Cantidad]]*(VENTAS[[#This Row],[Precio Venta]]-VENTAS[[#This Row],[Costo Unitario SIN Comision]]-VENTAS[[#This Row],[Comisión Unitaria 10%]]-0.01*VENTAS[[#This Row],[Precio Venta]])</f>
        <v>9.75</v>
      </c>
      <c r="M182" s="35"/>
      <c r="N182" s="37" t="s">
        <v>4201</v>
      </c>
    </row>
    <row r="183" spans="1:14" x14ac:dyDescent="0.2">
      <c r="A183" s="36">
        <v>45574.463495370372</v>
      </c>
      <c r="B183" s="33"/>
      <c r="C183" s="33"/>
      <c r="D183" s="33" t="s">
        <v>3842</v>
      </c>
      <c r="E183" s="33" t="s">
        <v>3993</v>
      </c>
      <c r="F183" s="33" t="s">
        <v>3994</v>
      </c>
      <c r="G183" s="33">
        <v>1</v>
      </c>
      <c r="H183" s="34">
        <v>25</v>
      </c>
      <c r="I183" s="39">
        <f>VENTAS[[#This Row],[Cantidad]]*VENTAS[[#This Row],[Precio Venta]]</f>
        <v>25</v>
      </c>
      <c r="J183" s="34">
        <f>IF(VENTAS[[#This Row],[Nombre del Gestor]]&gt;1,VENTAS[[#This Row],[Precio Venta]]*10%,0)</f>
        <v>2.5</v>
      </c>
      <c r="K183" s="34">
        <f>IFERROR(VLOOKUP(VENTAS[[#This Row],[Código del producto Vendido]],STOCK[],13,FALSE),VENTAS[[#This Row],[Precio Venta]]*0.6)-VENTAS[[#This Row],[Comisión Unitaria 10%]]</f>
        <v>12.5</v>
      </c>
      <c r="L183" s="34">
        <f>VENTAS[[#This Row],[Cantidad]]*(VENTAS[[#This Row],[Precio Venta]]-VENTAS[[#This Row],[Costo Unitario SIN Comision]]-VENTAS[[#This Row],[Comisión Unitaria 10%]]-0.01*VENTAS[[#This Row],[Precio Venta]])</f>
        <v>9.75</v>
      </c>
      <c r="M183" s="35"/>
      <c r="N183" s="37" t="s">
        <v>4202</v>
      </c>
    </row>
    <row r="184" spans="1:14" x14ac:dyDescent="0.2">
      <c r="A184" s="36">
        <v>45574.498136574082</v>
      </c>
      <c r="B184" s="33"/>
      <c r="C184" s="33"/>
      <c r="D184" s="33" t="s">
        <v>3967</v>
      </c>
      <c r="E184" s="33" t="s">
        <v>4196</v>
      </c>
      <c r="F184" s="33" t="s">
        <v>4197</v>
      </c>
      <c r="G184" s="33">
        <v>1</v>
      </c>
      <c r="H184" s="34">
        <v>25</v>
      </c>
      <c r="I184" s="39">
        <f>VENTAS[[#This Row],[Cantidad]]*VENTAS[[#This Row],[Precio Venta]]</f>
        <v>25</v>
      </c>
      <c r="J184" s="34">
        <f>IF(VENTAS[[#This Row],[Nombre del Gestor]]&gt;1,VENTAS[[#This Row],[Precio Venta]]*10%,0)</f>
        <v>2.5</v>
      </c>
      <c r="K184" s="34">
        <f>IFERROR(VLOOKUP(VENTAS[[#This Row],[Código del producto Vendido]],STOCK[],13,FALSE),VENTAS[[#This Row],[Precio Venta]]*0.6)-VENTAS[[#This Row],[Comisión Unitaria 10%]]</f>
        <v>12.5</v>
      </c>
      <c r="L184" s="34">
        <f>VENTAS[[#This Row],[Cantidad]]*(VENTAS[[#This Row],[Precio Venta]]-VENTAS[[#This Row],[Costo Unitario SIN Comision]]-VENTAS[[#This Row],[Comisión Unitaria 10%]]-0.01*VENTAS[[#This Row],[Precio Venta]])</f>
        <v>9.75</v>
      </c>
      <c r="M184" s="35"/>
      <c r="N184" s="37" t="s">
        <v>4203</v>
      </c>
    </row>
    <row r="185" spans="1:14" x14ac:dyDescent="0.2">
      <c r="A185" s="36">
        <v>45574.616018518522</v>
      </c>
      <c r="B185" s="33"/>
      <c r="C185" s="33"/>
      <c r="D185" s="33" t="s">
        <v>4204</v>
      </c>
      <c r="E185" s="33" t="s">
        <v>4205</v>
      </c>
      <c r="F185" s="33" t="s">
        <v>4025</v>
      </c>
      <c r="G185" s="33">
        <v>1</v>
      </c>
      <c r="H185" s="34">
        <v>40</v>
      </c>
      <c r="I185" s="39">
        <f>VENTAS[[#This Row],[Cantidad]]*VENTAS[[#This Row],[Precio Venta]]</f>
        <v>40</v>
      </c>
      <c r="J185" s="34">
        <f>IF(VENTAS[[#This Row],[Nombre del Gestor]]&gt;1,VENTAS[[#This Row],[Precio Venta]]*10%,0)</f>
        <v>4</v>
      </c>
      <c r="K185" s="34">
        <f>IFERROR(VLOOKUP(VENTAS[[#This Row],[Código del producto Vendido]],STOCK[],13,FALSE),VENTAS[[#This Row],[Precio Venta]]*0.6)-VENTAS[[#This Row],[Comisión Unitaria 10%]]</f>
        <v>20</v>
      </c>
      <c r="L185" s="34">
        <f>VENTAS[[#This Row],[Cantidad]]*(VENTAS[[#This Row],[Precio Venta]]-VENTAS[[#This Row],[Costo Unitario SIN Comision]]-VENTAS[[#This Row],[Comisión Unitaria 10%]]-0.01*VENTAS[[#This Row],[Precio Venta]])</f>
        <v>15.6</v>
      </c>
      <c r="M185" s="35"/>
      <c r="N185" s="37" t="s">
        <v>4206</v>
      </c>
    </row>
    <row r="186" spans="1:14" x14ac:dyDescent="0.2">
      <c r="A186" s="36">
        <v>45575.3905787037</v>
      </c>
      <c r="B186" s="33"/>
      <c r="C186" s="33"/>
      <c r="D186" s="33" t="s">
        <v>3864</v>
      </c>
      <c r="E186" s="33" t="s">
        <v>256</v>
      </c>
      <c r="F186" s="33" t="s">
        <v>4207</v>
      </c>
      <c r="G186" s="33">
        <v>1</v>
      </c>
      <c r="H186" s="34">
        <v>30</v>
      </c>
      <c r="I186" s="39">
        <f>VENTAS[[#This Row],[Cantidad]]*VENTAS[[#This Row],[Precio Venta]]</f>
        <v>30</v>
      </c>
      <c r="J186" s="34">
        <f>IF(VENTAS[[#This Row],[Nombre del Gestor]]&gt;1,VENTAS[[#This Row],[Precio Venta]]*10%,0)</f>
        <v>3</v>
      </c>
      <c r="K186" s="34">
        <f>IFERROR(VLOOKUP(VENTAS[[#This Row],[Código del producto Vendido]],STOCK[],13,FALSE),VENTAS[[#This Row],[Precio Venta]]*0.6)-VENTAS[[#This Row],[Comisión Unitaria 10%]]</f>
        <v>17.3</v>
      </c>
      <c r="L186" s="34">
        <f>VENTAS[[#This Row],[Cantidad]]*(VENTAS[[#This Row],[Precio Venta]]-VENTAS[[#This Row],[Costo Unitario SIN Comision]]-VENTAS[[#This Row],[Comisión Unitaria 10%]]-0.01*VENTAS[[#This Row],[Precio Venta]])</f>
        <v>9.3999999999999986</v>
      </c>
      <c r="M186" s="35"/>
      <c r="N186" s="37" t="s">
        <v>4208</v>
      </c>
    </row>
    <row r="187" spans="1:14" x14ac:dyDescent="0.2">
      <c r="A187" s="36">
        <v>45575.397002314807</v>
      </c>
      <c r="B187" s="33"/>
      <c r="C187" s="33"/>
      <c r="D187" s="33" t="s">
        <v>3820</v>
      </c>
      <c r="E187" s="33" t="s">
        <v>4190</v>
      </c>
      <c r="F187" s="33" t="s">
        <v>4123</v>
      </c>
      <c r="G187" s="33">
        <v>1</v>
      </c>
      <c r="H187" s="34">
        <v>15</v>
      </c>
      <c r="I187" s="39">
        <f>VENTAS[[#This Row],[Cantidad]]*VENTAS[[#This Row],[Precio Venta]]</f>
        <v>15</v>
      </c>
      <c r="J187" s="34">
        <f>IF(VENTAS[[#This Row],[Nombre del Gestor]]&gt;1,VENTAS[[#This Row],[Precio Venta]]*10%,0)</f>
        <v>1.5</v>
      </c>
      <c r="K187" s="34">
        <f>IFERROR(VLOOKUP(VENTAS[[#This Row],[Código del producto Vendido]],STOCK[],13,FALSE),VENTAS[[#This Row],[Precio Venta]]*0.6)-VENTAS[[#This Row],[Comisión Unitaria 10%]]</f>
        <v>7.5</v>
      </c>
      <c r="L187" s="34">
        <f>VENTAS[[#This Row],[Cantidad]]*(VENTAS[[#This Row],[Precio Venta]]-VENTAS[[#This Row],[Costo Unitario SIN Comision]]-VENTAS[[#This Row],[Comisión Unitaria 10%]]-0.01*VENTAS[[#This Row],[Precio Venta]])</f>
        <v>5.85</v>
      </c>
      <c r="M187" s="35"/>
      <c r="N187" s="37" t="s">
        <v>4209</v>
      </c>
    </row>
    <row r="188" spans="1:14" x14ac:dyDescent="0.2">
      <c r="A188" s="36">
        <v>45575.399884259263</v>
      </c>
      <c r="B188" s="33"/>
      <c r="C188" s="33"/>
      <c r="D188" s="33" t="s">
        <v>3900</v>
      </c>
      <c r="E188" s="33" t="s">
        <v>4210</v>
      </c>
      <c r="F188" s="33" t="s">
        <v>4211</v>
      </c>
      <c r="G188" s="33">
        <v>1</v>
      </c>
      <c r="H188" s="34">
        <v>25</v>
      </c>
      <c r="I188" s="39">
        <f>VENTAS[[#This Row],[Cantidad]]*VENTAS[[#This Row],[Precio Venta]]</f>
        <v>25</v>
      </c>
      <c r="J188" s="34">
        <f>IF(VENTAS[[#This Row],[Nombre del Gestor]]&gt;1,VENTAS[[#This Row],[Precio Venta]]*10%,0)</f>
        <v>2.5</v>
      </c>
      <c r="K188" s="34">
        <f>IFERROR(VLOOKUP(VENTAS[[#This Row],[Código del producto Vendido]],STOCK[],13,FALSE),VENTAS[[#This Row],[Precio Venta]]*0.6)-VENTAS[[#This Row],[Comisión Unitaria 10%]]</f>
        <v>12.5</v>
      </c>
      <c r="L188" s="34">
        <f>VENTAS[[#This Row],[Cantidad]]*(VENTAS[[#This Row],[Precio Venta]]-VENTAS[[#This Row],[Costo Unitario SIN Comision]]-VENTAS[[#This Row],[Comisión Unitaria 10%]]-0.01*VENTAS[[#This Row],[Precio Venta]])</f>
        <v>9.75</v>
      </c>
      <c r="M188" s="35"/>
      <c r="N188" s="37" t="s">
        <v>4212</v>
      </c>
    </row>
    <row r="189" spans="1:14" x14ac:dyDescent="0.2">
      <c r="A189" s="36">
        <v>45575.480925925927</v>
      </c>
      <c r="B189" s="33"/>
      <c r="C189" s="33"/>
      <c r="D189" s="33" t="s">
        <v>3900</v>
      </c>
      <c r="E189" s="33" t="s">
        <v>4213</v>
      </c>
      <c r="F189" s="33" t="s">
        <v>4214</v>
      </c>
      <c r="G189" s="33">
        <v>1</v>
      </c>
      <c r="H189" s="34">
        <v>20</v>
      </c>
      <c r="I189" s="39">
        <f>VENTAS[[#This Row],[Cantidad]]*VENTAS[[#This Row],[Precio Venta]]</f>
        <v>20</v>
      </c>
      <c r="J189" s="34">
        <f>IF(VENTAS[[#This Row],[Nombre del Gestor]]&gt;1,VENTAS[[#This Row],[Precio Venta]]*10%,0)</f>
        <v>2</v>
      </c>
      <c r="K189" s="34">
        <f>IFERROR(VLOOKUP(VENTAS[[#This Row],[Código del producto Vendido]],STOCK[],13,FALSE),VENTAS[[#This Row],[Precio Venta]]*0.6)-VENTAS[[#This Row],[Comisión Unitaria 10%]]</f>
        <v>10</v>
      </c>
      <c r="L189" s="34">
        <f>VENTAS[[#This Row],[Cantidad]]*(VENTAS[[#This Row],[Precio Venta]]-VENTAS[[#This Row],[Costo Unitario SIN Comision]]-VENTAS[[#This Row],[Comisión Unitaria 10%]]-0.01*VENTAS[[#This Row],[Precio Venta]])</f>
        <v>7.8</v>
      </c>
      <c r="M189" s="35"/>
      <c r="N189" s="37" t="s">
        <v>4215</v>
      </c>
    </row>
    <row r="190" spans="1:14" x14ac:dyDescent="0.2">
      <c r="A190" s="36">
        <v>45576.387604166674</v>
      </c>
      <c r="B190" s="33"/>
      <c r="C190" s="33"/>
      <c r="D190" s="33" t="s">
        <v>4216</v>
      </c>
      <c r="E190" s="33" t="s">
        <v>4217</v>
      </c>
      <c r="F190" s="33" t="s">
        <v>4218</v>
      </c>
      <c r="G190" s="33">
        <v>1</v>
      </c>
      <c r="H190" s="34">
        <v>15</v>
      </c>
      <c r="I190" s="39">
        <f>VENTAS[[#This Row],[Cantidad]]*VENTAS[[#This Row],[Precio Venta]]</f>
        <v>15</v>
      </c>
      <c r="J190" s="34">
        <f>IF(VENTAS[[#This Row],[Nombre del Gestor]]&gt;1,VENTAS[[#This Row],[Precio Venta]]*10%,0)</f>
        <v>1.5</v>
      </c>
      <c r="K190" s="34">
        <f>IFERROR(VLOOKUP(VENTAS[[#This Row],[Código del producto Vendido]],STOCK[],13,FALSE),VENTAS[[#This Row],[Precio Venta]]*0.6)-VENTAS[[#This Row],[Comisión Unitaria 10%]]</f>
        <v>7.5</v>
      </c>
      <c r="L190" s="34">
        <f>VENTAS[[#This Row],[Cantidad]]*(VENTAS[[#This Row],[Precio Venta]]-VENTAS[[#This Row],[Costo Unitario SIN Comision]]-VENTAS[[#This Row],[Comisión Unitaria 10%]]-0.01*VENTAS[[#This Row],[Precio Venta]])</f>
        <v>5.85</v>
      </c>
      <c r="M190" s="35"/>
      <c r="N190" s="37" t="s">
        <v>4219</v>
      </c>
    </row>
    <row r="191" spans="1:14" x14ac:dyDescent="0.2">
      <c r="A191" s="36">
        <v>45576.388275462959</v>
      </c>
      <c r="B191" s="33"/>
      <c r="C191" s="33"/>
      <c r="D191" s="33" t="s">
        <v>4220</v>
      </c>
      <c r="E191" s="33" t="s">
        <v>4221</v>
      </c>
      <c r="F191" s="33" t="s">
        <v>4218</v>
      </c>
      <c r="G191" s="33">
        <v>2</v>
      </c>
      <c r="H191" s="34">
        <v>15</v>
      </c>
      <c r="I191" s="39">
        <f>VENTAS[[#This Row],[Cantidad]]*VENTAS[[#This Row],[Precio Venta]]</f>
        <v>30</v>
      </c>
      <c r="J191" s="34">
        <f>IF(VENTAS[[#This Row],[Nombre del Gestor]]&gt;1,VENTAS[[#This Row],[Precio Venta]]*10%,0)</f>
        <v>1.5</v>
      </c>
      <c r="K191" s="34">
        <f>IFERROR(VLOOKUP(VENTAS[[#This Row],[Código del producto Vendido]],STOCK[],13,FALSE),VENTAS[[#This Row],[Precio Venta]]*0.6)-VENTAS[[#This Row],[Comisión Unitaria 10%]]</f>
        <v>7.5</v>
      </c>
      <c r="L191" s="34">
        <f>VENTAS[[#This Row],[Cantidad]]*(VENTAS[[#This Row],[Precio Venta]]-VENTAS[[#This Row],[Costo Unitario SIN Comision]]-VENTAS[[#This Row],[Comisión Unitaria 10%]]-0.01*VENTAS[[#This Row],[Precio Venta]])</f>
        <v>11.7</v>
      </c>
      <c r="M191" s="35"/>
      <c r="N191" s="37" t="s">
        <v>4222</v>
      </c>
    </row>
    <row r="192" spans="1:14" x14ac:dyDescent="0.2">
      <c r="A192" s="36">
        <v>45576.407233796293</v>
      </c>
      <c r="B192" s="33"/>
      <c r="C192" s="33"/>
      <c r="D192" s="33" t="s">
        <v>3864</v>
      </c>
      <c r="E192" s="33" t="s">
        <v>4223</v>
      </c>
      <c r="F192" s="33" t="s">
        <v>4072</v>
      </c>
      <c r="G192" s="33">
        <v>1</v>
      </c>
      <c r="H192" s="34">
        <v>22</v>
      </c>
      <c r="I192" s="39">
        <f>VENTAS[[#This Row],[Cantidad]]*VENTAS[[#This Row],[Precio Venta]]</f>
        <v>22</v>
      </c>
      <c r="J192" s="34">
        <f>IF(VENTAS[[#This Row],[Nombre del Gestor]]&gt;1,VENTAS[[#This Row],[Precio Venta]]*10%,0)</f>
        <v>2.2000000000000002</v>
      </c>
      <c r="K192" s="34">
        <f>IFERROR(VLOOKUP(VENTAS[[#This Row],[Código del producto Vendido]],STOCK[],13,FALSE),VENTAS[[#This Row],[Precio Venta]]*0.6)-VENTAS[[#This Row],[Comisión Unitaria 10%]]</f>
        <v>11</v>
      </c>
      <c r="L192" s="34">
        <f>VENTAS[[#This Row],[Cantidad]]*(VENTAS[[#This Row],[Precio Venta]]-VENTAS[[#This Row],[Costo Unitario SIN Comision]]-VENTAS[[#This Row],[Comisión Unitaria 10%]]-0.01*VENTAS[[#This Row],[Precio Venta]])</f>
        <v>8.58</v>
      </c>
      <c r="M192" s="35"/>
      <c r="N192" s="37" t="s">
        <v>4224</v>
      </c>
    </row>
    <row r="193" spans="1:14" x14ac:dyDescent="0.2">
      <c r="A193" s="36">
        <v>45576.407233796293</v>
      </c>
      <c r="B193" s="33"/>
      <c r="C193" s="33"/>
      <c r="D193" s="33" t="s">
        <v>3864</v>
      </c>
      <c r="E193" s="33" t="s">
        <v>3940</v>
      </c>
      <c r="F193" s="33" t="s">
        <v>3941</v>
      </c>
      <c r="G193" s="33">
        <v>1</v>
      </c>
      <c r="H193" s="34">
        <v>22</v>
      </c>
      <c r="I193" s="39">
        <f>VENTAS[[#This Row],[Cantidad]]*VENTAS[[#This Row],[Precio Venta]]</f>
        <v>22</v>
      </c>
      <c r="J193" s="34">
        <f>IF(VENTAS[[#This Row],[Nombre del Gestor]]&gt;1,VENTAS[[#This Row],[Precio Venta]]*10%,0)</f>
        <v>2.2000000000000002</v>
      </c>
      <c r="K193" s="34">
        <f>IFERROR(VLOOKUP(VENTAS[[#This Row],[Código del producto Vendido]],STOCK[],13,FALSE),VENTAS[[#This Row],[Precio Venta]]*0.6)-VENTAS[[#This Row],[Comisión Unitaria 10%]]</f>
        <v>11</v>
      </c>
      <c r="L193" s="34">
        <f>VENTAS[[#This Row],[Cantidad]]*(VENTAS[[#This Row],[Precio Venta]]-VENTAS[[#This Row],[Costo Unitario SIN Comision]]-VENTAS[[#This Row],[Comisión Unitaria 10%]]-0.01*VENTAS[[#This Row],[Precio Venta]])</f>
        <v>8.58</v>
      </c>
      <c r="M193" s="35"/>
      <c r="N193" s="37" t="s">
        <v>4225</v>
      </c>
    </row>
    <row r="194" spans="1:14" x14ac:dyDescent="0.2">
      <c r="A194" s="36">
        <v>45576.407233796293</v>
      </c>
      <c r="B194" s="33"/>
      <c r="C194" s="33"/>
      <c r="D194" s="33" t="s">
        <v>3864</v>
      </c>
      <c r="E194" s="33" t="s">
        <v>4226</v>
      </c>
      <c r="F194" s="33" t="s">
        <v>4227</v>
      </c>
      <c r="G194" s="33">
        <v>1</v>
      </c>
      <c r="H194" s="34">
        <v>22</v>
      </c>
      <c r="I194" s="39">
        <f>VENTAS[[#This Row],[Cantidad]]*VENTAS[[#This Row],[Precio Venta]]</f>
        <v>22</v>
      </c>
      <c r="J194" s="34">
        <f>IF(VENTAS[[#This Row],[Nombre del Gestor]]&gt;1,VENTAS[[#This Row],[Precio Venta]]*10%,0)</f>
        <v>2.2000000000000002</v>
      </c>
      <c r="K194" s="34">
        <f>IFERROR(VLOOKUP(VENTAS[[#This Row],[Código del producto Vendido]],STOCK[],13,FALSE),VENTAS[[#This Row],[Precio Venta]]*0.6)-VENTAS[[#This Row],[Comisión Unitaria 10%]]</f>
        <v>11</v>
      </c>
      <c r="L194" s="34">
        <f>VENTAS[[#This Row],[Cantidad]]*(VENTAS[[#This Row],[Precio Venta]]-VENTAS[[#This Row],[Costo Unitario SIN Comision]]-VENTAS[[#This Row],[Comisión Unitaria 10%]]-0.01*VENTAS[[#This Row],[Precio Venta]])</f>
        <v>8.58</v>
      </c>
      <c r="M194" s="35"/>
      <c r="N194" s="37" t="s">
        <v>4228</v>
      </c>
    </row>
    <row r="195" spans="1:14" x14ac:dyDescent="0.2">
      <c r="A195" s="36">
        <v>45576.475115740737</v>
      </c>
      <c r="B195" s="33"/>
      <c r="C195" s="33"/>
      <c r="D195" s="33" t="s">
        <v>4229</v>
      </c>
      <c r="E195" s="33" t="s">
        <v>4114</v>
      </c>
      <c r="F195" s="33" t="s">
        <v>4115</v>
      </c>
      <c r="G195" s="33">
        <v>1</v>
      </c>
      <c r="H195" s="34">
        <v>5</v>
      </c>
      <c r="I195" s="39">
        <f>VENTAS[[#This Row],[Cantidad]]*VENTAS[[#This Row],[Precio Venta]]</f>
        <v>5</v>
      </c>
      <c r="J195" s="34">
        <f>IF(VENTAS[[#This Row],[Nombre del Gestor]]&gt;1,VENTAS[[#This Row],[Precio Venta]]*10%,0)</f>
        <v>0.5</v>
      </c>
      <c r="K195" s="34">
        <f>IFERROR(VLOOKUP(VENTAS[[#This Row],[Código del producto Vendido]],STOCK[],13,FALSE),VENTAS[[#This Row],[Precio Venta]]*0.6)-VENTAS[[#This Row],[Comisión Unitaria 10%]]</f>
        <v>2.5</v>
      </c>
      <c r="L195" s="34">
        <f>VENTAS[[#This Row],[Cantidad]]*(VENTAS[[#This Row],[Precio Venta]]-VENTAS[[#This Row],[Costo Unitario SIN Comision]]-VENTAS[[#This Row],[Comisión Unitaria 10%]]-0.01*VENTAS[[#This Row],[Precio Venta]])</f>
        <v>1.95</v>
      </c>
      <c r="M195" s="35"/>
      <c r="N195" s="37" t="s">
        <v>4230</v>
      </c>
    </row>
    <row r="196" spans="1:14" x14ac:dyDescent="0.2">
      <c r="A196" s="36">
        <v>45576.475115740737</v>
      </c>
      <c r="B196" s="33"/>
      <c r="C196" s="33"/>
      <c r="D196" s="33" t="s">
        <v>4229</v>
      </c>
      <c r="E196" s="33" t="s">
        <v>4119</v>
      </c>
      <c r="F196" s="33" t="s">
        <v>4120</v>
      </c>
      <c r="G196" s="33">
        <v>4</v>
      </c>
      <c r="H196" s="34">
        <v>2</v>
      </c>
      <c r="I196" s="39">
        <f>VENTAS[[#This Row],[Cantidad]]*VENTAS[[#This Row],[Precio Venta]]</f>
        <v>8</v>
      </c>
      <c r="J196" s="34">
        <f>IF(VENTAS[[#This Row],[Nombre del Gestor]]&gt;1,VENTAS[[#This Row],[Precio Venta]]*10%,0)</f>
        <v>0.2</v>
      </c>
      <c r="K196" s="34">
        <f>IFERROR(VLOOKUP(VENTAS[[#This Row],[Código del producto Vendido]],STOCK[],13,FALSE),VENTAS[[#This Row],[Precio Venta]]*0.6)-VENTAS[[#This Row],[Comisión Unitaria 10%]]</f>
        <v>1</v>
      </c>
      <c r="L196" s="34">
        <f>VENTAS[[#This Row],[Cantidad]]*(VENTAS[[#This Row],[Precio Venta]]-VENTAS[[#This Row],[Costo Unitario SIN Comision]]-VENTAS[[#This Row],[Comisión Unitaria 10%]]-0.01*VENTAS[[#This Row],[Precio Venta]])</f>
        <v>3.12</v>
      </c>
      <c r="M196" s="35"/>
      <c r="N196" s="37" t="s">
        <v>4231</v>
      </c>
    </row>
    <row r="197" spans="1:14" x14ac:dyDescent="0.2">
      <c r="A197" s="36">
        <v>45576.475937499999</v>
      </c>
      <c r="B197" s="33"/>
      <c r="C197" s="33"/>
      <c r="D197" s="33" t="s">
        <v>4229</v>
      </c>
      <c r="E197" s="33" t="s">
        <v>4232</v>
      </c>
      <c r="F197" s="33" t="s">
        <v>4233</v>
      </c>
      <c r="G197" s="33">
        <v>2</v>
      </c>
      <c r="H197" s="34">
        <v>3</v>
      </c>
      <c r="I197" s="39">
        <f>VENTAS[[#This Row],[Cantidad]]*VENTAS[[#This Row],[Precio Venta]]</f>
        <v>6</v>
      </c>
      <c r="J197" s="34">
        <f>IF(VENTAS[[#This Row],[Nombre del Gestor]]&gt;1,VENTAS[[#This Row],[Precio Venta]]*10%,0)</f>
        <v>0.30000000000000004</v>
      </c>
      <c r="K197" s="34">
        <f>IFERROR(VLOOKUP(VENTAS[[#This Row],[Código del producto Vendido]],STOCK[],13,FALSE),VENTAS[[#This Row],[Precio Venta]]*0.6)-VENTAS[[#This Row],[Comisión Unitaria 10%]]</f>
        <v>1.4999999999999998</v>
      </c>
      <c r="L197" s="34">
        <f>VENTAS[[#This Row],[Cantidad]]*(VENTAS[[#This Row],[Precio Venta]]-VENTAS[[#This Row],[Costo Unitario SIN Comision]]-VENTAS[[#This Row],[Comisión Unitaria 10%]]-0.01*VENTAS[[#This Row],[Precio Venta]])</f>
        <v>2.3400000000000003</v>
      </c>
      <c r="M197" s="35"/>
      <c r="N197" s="37" t="s">
        <v>4234</v>
      </c>
    </row>
    <row r="198" spans="1:14" x14ac:dyDescent="0.2">
      <c r="A198" s="36">
        <v>45576.47792824074</v>
      </c>
      <c r="B198" s="33"/>
      <c r="C198" s="33"/>
      <c r="D198" s="33" t="s">
        <v>4229</v>
      </c>
      <c r="E198" s="33" t="s">
        <v>4119</v>
      </c>
      <c r="F198" s="33" t="s">
        <v>4120</v>
      </c>
      <c r="G198" s="33">
        <v>1</v>
      </c>
      <c r="H198" s="34">
        <v>2</v>
      </c>
      <c r="I198" s="39">
        <f>VENTAS[[#This Row],[Cantidad]]*VENTAS[[#This Row],[Precio Venta]]</f>
        <v>2</v>
      </c>
      <c r="J198" s="34">
        <f>IF(VENTAS[[#This Row],[Nombre del Gestor]]&gt;1,VENTAS[[#This Row],[Precio Venta]]*10%,0)</f>
        <v>0.2</v>
      </c>
      <c r="K198" s="34">
        <f>IFERROR(VLOOKUP(VENTAS[[#This Row],[Código del producto Vendido]],STOCK[],13,FALSE),VENTAS[[#This Row],[Precio Venta]]*0.6)-VENTAS[[#This Row],[Comisión Unitaria 10%]]</f>
        <v>1</v>
      </c>
      <c r="L198" s="34">
        <f>VENTAS[[#This Row],[Cantidad]]*(VENTAS[[#This Row],[Precio Venta]]-VENTAS[[#This Row],[Costo Unitario SIN Comision]]-VENTAS[[#This Row],[Comisión Unitaria 10%]]-0.01*VENTAS[[#This Row],[Precio Venta]])</f>
        <v>0.78</v>
      </c>
      <c r="M198" s="35"/>
      <c r="N198" s="37" t="s">
        <v>4235</v>
      </c>
    </row>
    <row r="199" spans="1:14" x14ac:dyDescent="0.2">
      <c r="A199" s="36">
        <v>45576.483124999999</v>
      </c>
      <c r="B199" s="33"/>
      <c r="C199" s="33"/>
      <c r="D199" s="33" t="s">
        <v>4009</v>
      </c>
      <c r="E199" s="33" t="s">
        <v>4236</v>
      </c>
      <c r="F199" s="33" t="s">
        <v>4237</v>
      </c>
      <c r="G199" s="33">
        <v>1</v>
      </c>
      <c r="H199" s="34">
        <v>20</v>
      </c>
      <c r="I199" s="39">
        <f>VENTAS[[#This Row],[Cantidad]]*VENTAS[[#This Row],[Precio Venta]]</f>
        <v>20</v>
      </c>
      <c r="J199" s="34">
        <f>IF(VENTAS[[#This Row],[Nombre del Gestor]]&gt;1,VENTAS[[#This Row],[Precio Venta]]*10%,0)</f>
        <v>2</v>
      </c>
      <c r="K199" s="34">
        <f>IFERROR(VLOOKUP(VENTAS[[#This Row],[Código del producto Vendido]],STOCK[],13,FALSE),VENTAS[[#This Row],[Precio Venta]]*0.6)-VENTAS[[#This Row],[Comisión Unitaria 10%]]</f>
        <v>10</v>
      </c>
      <c r="L199" s="34">
        <f>VENTAS[[#This Row],[Cantidad]]*(VENTAS[[#This Row],[Precio Venta]]-VENTAS[[#This Row],[Costo Unitario SIN Comision]]-VENTAS[[#This Row],[Comisión Unitaria 10%]]-0.01*VENTAS[[#This Row],[Precio Venta]])</f>
        <v>7.8</v>
      </c>
      <c r="M199" s="35"/>
      <c r="N199" s="37" t="s">
        <v>4238</v>
      </c>
    </row>
    <row r="200" spans="1:14" x14ac:dyDescent="0.2">
      <c r="A200" s="36">
        <v>45576.636689814812</v>
      </c>
      <c r="B200" s="33"/>
      <c r="C200" s="33"/>
      <c r="D200" s="33" t="s">
        <v>4009</v>
      </c>
      <c r="E200" s="33" t="s">
        <v>4130</v>
      </c>
      <c r="F200" s="33" t="s">
        <v>4239</v>
      </c>
      <c r="G200" s="33">
        <v>1</v>
      </c>
      <c r="H200" s="34">
        <v>30</v>
      </c>
      <c r="I200" s="39">
        <f>VENTAS[[#This Row],[Cantidad]]*VENTAS[[#This Row],[Precio Venta]]</f>
        <v>30</v>
      </c>
      <c r="J200" s="34">
        <f>IF(VENTAS[[#This Row],[Nombre del Gestor]]&gt;1,VENTAS[[#This Row],[Precio Venta]]*10%,0)</f>
        <v>3</v>
      </c>
      <c r="K200" s="34">
        <f>IFERROR(VLOOKUP(VENTAS[[#This Row],[Código del producto Vendido]],STOCK[],13,FALSE),VENTAS[[#This Row],[Precio Venta]]*0.6)-VENTAS[[#This Row],[Comisión Unitaria 10%]]</f>
        <v>15</v>
      </c>
      <c r="L200" s="34">
        <f>VENTAS[[#This Row],[Cantidad]]*(VENTAS[[#This Row],[Precio Venta]]-VENTAS[[#This Row],[Costo Unitario SIN Comision]]-VENTAS[[#This Row],[Comisión Unitaria 10%]]-0.01*VENTAS[[#This Row],[Precio Venta]])</f>
        <v>11.7</v>
      </c>
      <c r="M200" s="35"/>
      <c r="N200" s="37" t="s">
        <v>4240</v>
      </c>
    </row>
    <row r="201" spans="1:14" x14ac:dyDescent="0.2">
      <c r="A201" s="36">
        <v>45576.65215277778</v>
      </c>
      <c r="B201" s="33"/>
      <c r="C201" s="33"/>
      <c r="D201" s="33" t="s">
        <v>3967</v>
      </c>
      <c r="E201" s="33" t="s">
        <v>4241</v>
      </c>
      <c r="F201" s="33" t="s">
        <v>4242</v>
      </c>
      <c r="G201" s="33">
        <v>1</v>
      </c>
      <c r="H201" s="34">
        <v>25</v>
      </c>
      <c r="I201" s="39">
        <f>VENTAS[[#This Row],[Cantidad]]*VENTAS[[#This Row],[Precio Venta]]</f>
        <v>25</v>
      </c>
      <c r="J201" s="34">
        <f>IF(VENTAS[[#This Row],[Nombre del Gestor]]&gt;1,VENTAS[[#This Row],[Precio Venta]]*10%,0)</f>
        <v>2.5</v>
      </c>
      <c r="K201" s="34">
        <f>IFERROR(VLOOKUP(VENTAS[[#This Row],[Código del producto Vendido]],STOCK[],13,FALSE),VENTAS[[#This Row],[Precio Venta]]*0.6)-VENTAS[[#This Row],[Comisión Unitaria 10%]]</f>
        <v>12.5</v>
      </c>
      <c r="L201" s="34">
        <f>VENTAS[[#This Row],[Cantidad]]*(VENTAS[[#This Row],[Precio Venta]]-VENTAS[[#This Row],[Costo Unitario SIN Comision]]-VENTAS[[#This Row],[Comisión Unitaria 10%]]-0.01*VENTAS[[#This Row],[Precio Venta]])</f>
        <v>9.75</v>
      </c>
      <c r="M201" s="35"/>
      <c r="N201" s="37" t="s">
        <v>4243</v>
      </c>
    </row>
    <row r="202" spans="1:14" x14ac:dyDescent="0.2">
      <c r="A202" s="36">
        <v>45576.698738425926</v>
      </c>
      <c r="B202" s="33"/>
      <c r="C202" s="33"/>
      <c r="D202" s="33" t="s">
        <v>3967</v>
      </c>
      <c r="E202" s="33" t="s">
        <v>4244</v>
      </c>
      <c r="F202" s="33" t="s">
        <v>435</v>
      </c>
      <c r="G202" s="33">
        <v>1</v>
      </c>
      <c r="H202" s="34">
        <v>18</v>
      </c>
      <c r="I202" s="39">
        <f>VENTAS[[#This Row],[Cantidad]]*VENTAS[[#This Row],[Precio Venta]]</f>
        <v>18</v>
      </c>
      <c r="J202" s="34">
        <f>IF(VENTAS[[#This Row],[Nombre del Gestor]]&gt;1,VENTAS[[#This Row],[Precio Venta]]*10%,0)</f>
        <v>1.8</v>
      </c>
      <c r="K202" s="34">
        <f>IFERROR(VLOOKUP(VENTAS[[#This Row],[Código del producto Vendido]],STOCK[],13,FALSE),VENTAS[[#This Row],[Precio Venta]]*0.6)-VENTAS[[#This Row],[Comisión Unitaria 10%]]</f>
        <v>8.9999999999999982</v>
      </c>
      <c r="L20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202" s="35"/>
      <c r="N202" s="37" t="s">
        <v>4245</v>
      </c>
    </row>
    <row r="203" spans="1:14" x14ac:dyDescent="0.2">
      <c r="A203" s="36">
        <v>45576.756458333337</v>
      </c>
      <c r="B203" s="33"/>
      <c r="C203" s="33"/>
      <c r="D203" s="33" t="s">
        <v>3779</v>
      </c>
      <c r="E203" s="33" t="s">
        <v>4246</v>
      </c>
      <c r="F203" s="33" t="s">
        <v>4247</v>
      </c>
      <c r="G203" s="33">
        <v>1</v>
      </c>
      <c r="H203" s="34">
        <v>10</v>
      </c>
      <c r="I203" s="39">
        <f>VENTAS[[#This Row],[Cantidad]]*VENTAS[[#This Row],[Precio Venta]]</f>
        <v>10</v>
      </c>
      <c r="J203" s="34">
        <f>IF(VENTAS[[#This Row],[Nombre del Gestor]]&gt;1,VENTAS[[#This Row],[Precio Venta]]*10%,0)</f>
        <v>1</v>
      </c>
      <c r="K203" s="34">
        <f>IFERROR(VLOOKUP(VENTAS[[#This Row],[Código del producto Vendido]],STOCK[],13,FALSE),VENTAS[[#This Row],[Precio Venta]]*0.6)-VENTAS[[#This Row],[Comisión Unitaria 10%]]</f>
        <v>5</v>
      </c>
      <c r="L203" s="34">
        <f>VENTAS[[#This Row],[Cantidad]]*(VENTAS[[#This Row],[Precio Venta]]-VENTAS[[#This Row],[Costo Unitario SIN Comision]]-VENTAS[[#This Row],[Comisión Unitaria 10%]]-0.01*VENTAS[[#This Row],[Precio Venta]])</f>
        <v>3.9</v>
      </c>
      <c r="M203" s="35"/>
      <c r="N203" s="37" t="s">
        <v>4248</v>
      </c>
    </row>
    <row r="204" spans="1:14" x14ac:dyDescent="0.2">
      <c r="A204" s="36">
        <v>45576.763310185182</v>
      </c>
      <c r="B204" s="33"/>
      <c r="C204" s="33"/>
      <c r="D204" s="33"/>
      <c r="E204" s="33" t="s">
        <v>4249</v>
      </c>
      <c r="F204" s="33" t="s">
        <v>4250</v>
      </c>
      <c r="G204" s="33">
        <v>1</v>
      </c>
      <c r="H204" s="34">
        <v>10</v>
      </c>
      <c r="I204" s="39">
        <f>VENTAS[[#This Row],[Cantidad]]*VENTAS[[#This Row],[Precio Venta]]</f>
        <v>10</v>
      </c>
      <c r="J204" s="34">
        <f>IF(VENTAS[[#This Row],[Nombre del Gestor]]&gt;1,VENTAS[[#This Row],[Precio Venta]]*10%,0)</f>
        <v>0</v>
      </c>
      <c r="K204" s="34">
        <f>IFERROR(VLOOKUP(VENTAS[[#This Row],[Código del producto Vendido]],STOCK[],13,FALSE),VENTAS[[#This Row],[Precio Venta]]*0.6)-VENTAS[[#This Row],[Comisión Unitaria 10%]]</f>
        <v>6</v>
      </c>
      <c r="L204" s="34">
        <f>VENTAS[[#This Row],[Cantidad]]*(VENTAS[[#This Row],[Precio Venta]]-VENTAS[[#This Row],[Costo Unitario SIN Comision]]-VENTAS[[#This Row],[Comisión Unitaria 10%]]-0.01*VENTAS[[#This Row],[Precio Venta]])</f>
        <v>3.9</v>
      </c>
      <c r="M204" s="35"/>
      <c r="N204" s="37" t="s">
        <v>4251</v>
      </c>
    </row>
    <row r="205" spans="1:14" x14ac:dyDescent="0.2">
      <c r="A205" s="36">
        <v>45577.237847222219</v>
      </c>
      <c r="B205" s="33"/>
      <c r="C205" s="33"/>
      <c r="D205" s="33" t="s">
        <v>3820</v>
      </c>
      <c r="E205" s="33" t="s">
        <v>4252</v>
      </c>
      <c r="F205" s="33" t="s">
        <v>461</v>
      </c>
      <c r="G205" s="33">
        <v>1</v>
      </c>
      <c r="H205" s="34">
        <v>30</v>
      </c>
      <c r="I205" s="39">
        <f>VENTAS[[#This Row],[Cantidad]]*VENTAS[[#This Row],[Precio Venta]]</f>
        <v>30</v>
      </c>
      <c r="J205" s="34">
        <f>IF(VENTAS[[#This Row],[Nombre del Gestor]]&gt;1,VENTAS[[#This Row],[Precio Venta]]*10%,0)</f>
        <v>3</v>
      </c>
      <c r="K205" s="34">
        <f>IFERROR(VLOOKUP(VENTAS[[#This Row],[Código del producto Vendido]],STOCK[],13,FALSE),VENTAS[[#This Row],[Precio Venta]]*0.6)-VENTAS[[#This Row],[Comisión Unitaria 10%]]</f>
        <v>15</v>
      </c>
      <c r="L205" s="34">
        <f>VENTAS[[#This Row],[Cantidad]]*(VENTAS[[#This Row],[Precio Venta]]-VENTAS[[#This Row],[Costo Unitario SIN Comision]]-VENTAS[[#This Row],[Comisión Unitaria 10%]]-0.01*VENTAS[[#This Row],[Precio Venta]])</f>
        <v>11.7</v>
      </c>
      <c r="M205" s="35"/>
      <c r="N205" s="37" t="s">
        <v>4253</v>
      </c>
    </row>
    <row r="206" spans="1:14" x14ac:dyDescent="0.2">
      <c r="A206" s="36">
        <v>45577.545138888891</v>
      </c>
      <c r="B206" s="33"/>
      <c r="C206" s="33"/>
      <c r="D206" s="33" t="s">
        <v>3757</v>
      </c>
      <c r="E206" s="33" t="s">
        <v>4254</v>
      </c>
      <c r="F206" s="33" t="s">
        <v>414</v>
      </c>
      <c r="G206" s="33">
        <v>1</v>
      </c>
      <c r="H206" s="34">
        <v>35</v>
      </c>
      <c r="I206" s="39">
        <f>VENTAS[[#This Row],[Cantidad]]*VENTAS[[#This Row],[Precio Venta]]</f>
        <v>35</v>
      </c>
      <c r="J206" s="34">
        <f>IF(VENTAS[[#This Row],[Nombre del Gestor]]&gt;1,VENTAS[[#This Row],[Precio Venta]]*10%,0)</f>
        <v>3.5</v>
      </c>
      <c r="K206" s="34">
        <f>IFERROR(VLOOKUP(VENTAS[[#This Row],[Código del producto Vendido]],STOCK[],13,FALSE),VENTAS[[#This Row],[Precio Venta]]*0.6)-VENTAS[[#This Row],[Comisión Unitaria 10%]]</f>
        <v>17.5</v>
      </c>
      <c r="L206" s="34">
        <f>VENTAS[[#This Row],[Cantidad]]*(VENTAS[[#This Row],[Precio Venta]]-VENTAS[[#This Row],[Costo Unitario SIN Comision]]-VENTAS[[#This Row],[Comisión Unitaria 10%]]-0.01*VENTAS[[#This Row],[Precio Venta]])</f>
        <v>13.65</v>
      </c>
      <c r="M206" s="35"/>
      <c r="N206" s="37" t="s">
        <v>4255</v>
      </c>
    </row>
    <row r="207" spans="1:14" x14ac:dyDescent="0.2">
      <c r="A207" s="36">
        <v>45577.594606481478</v>
      </c>
      <c r="B207" s="33"/>
      <c r="C207" s="33"/>
      <c r="D207" s="33" t="s">
        <v>4256</v>
      </c>
      <c r="E207" s="33" t="s">
        <v>4125</v>
      </c>
      <c r="F207" s="33" t="s">
        <v>4126</v>
      </c>
      <c r="G207" s="33">
        <v>1</v>
      </c>
      <c r="H207" s="34">
        <v>25</v>
      </c>
      <c r="I207" s="39">
        <f>VENTAS[[#This Row],[Cantidad]]*VENTAS[[#This Row],[Precio Venta]]</f>
        <v>25</v>
      </c>
      <c r="J207" s="34">
        <f>IF(VENTAS[[#This Row],[Nombre del Gestor]]&gt;1,VENTAS[[#This Row],[Precio Venta]]*10%,0)</f>
        <v>2.5</v>
      </c>
      <c r="K207" s="34">
        <f>IFERROR(VLOOKUP(VENTAS[[#This Row],[Código del producto Vendido]],STOCK[],13,FALSE),VENTAS[[#This Row],[Precio Venta]]*0.6)-VENTAS[[#This Row],[Comisión Unitaria 10%]]</f>
        <v>12.5</v>
      </c>
      <c r="L207" s="34">
        <f>VENTAS[[#This Row],[Cantidad]]*(VENTAS[[#This Row],[Precio Venta]]-VENTAS[[#This Row],[Costo Unitario SIN Comision]]-VENTAS[[#This Row],[Comisión Unitaria 10%]]-0.01*VENTAS[[#This Row],[Precio Venta]])</f>
        <v>9.75</v>
      </c>
      <c r="M207" s="35"/>
      <c r="N207" s="37" t="s">
        <v>4257</v>
      </c>
    </row>
    <row r="208" spans="1:14" x14ac:dyDescent="0.2">
      <c r="A208" s="36">
        <v>45577.642696759263</v>
      </c>
      <c r="B208" s="33"/>
      <c r="C208" s="33"/>
      <c r="D208" s="33" t="s">
        <v>3921</v>
      </c>
      <c r="E208" s="33" t="s">
        <v>4125</v>
      </c>
      <c r="F208" s="33" t="s">
        <v>4126</v>
      </c>
      <c r="G208" s="33">
        <v>1</v>
      </c>
      <c r="H208" s="34">
        <v>25</v>
      </c>
      <c r="I208" s="39">
        <f>VENTAS[[#This Row],[Cantidad]]*VENTAS[[#This Row],[Precio Venta]]</f>
        <v>25</v>
      </c>
      <c r="J208" s="34">
        <f>IF(VENTAS[[#This Row],[Nombre del Gestor]]&gt;1,VENTAS[[#This Row],[Precio Venta]]*10%,0)</f>
        <v>2.5</v>
      </c>
      <c r="K208" s="34">
        <f>IFERROR(VLOOKUP(VENTAS[[#This Row],[Código del producto Vendido]],STOCK[],13,FALSE),VENTAS[[#This Row],[Precio Venta]]*0.6)-VENTAS[[#This Row],[Comisión Unitaria 10%]]</f>
        <v>12.5</v>
      </c>
      <c r="L208" s="34">
        <f>VENTAS[[#This Row],[Cantidad]]*(VENTAS[[#This Row],[Precio Venta]]-VENTAS[[#This Row],[Costo Unitario SIN Comision]]-VENTAS[[#This Row],[Comisión Unitaria 10%]]-0.01*VENTAS[[#This Row],[Precio Venta]])</f>
        <v>9.75</v>
      </c>
      <c r="M208" s="35"/>
      <c r="N208" s="37" t="s">
        <v>4258</v>
      </c>
    </row>
    <row r="209" spans="1:14" x14ac:dyDescent="0.2">
      <c r="A209" s="36">
        <v>45577.647407407407</v>
      </c>
      <c r="B209" s="33"/>
      <c r="C209" s="33"/>
      <c r="D209" s="33" t="s">
        <v>4256</v>
      </c>
      <c r="E209" s="33" t="s">
        <v>4086</v>
      </c>
      <c r="F209" s="33" t="s">
        <v>4087</v>
      </c>
      <c r="G209" s="33">
        <v>1</v>
      </c>
      <c r="H209" s="34">
        <v>22</v>
      </c>
      <c r="I209" s="39">
        <f>VENTAS[[#This Row],[Cantidad]]*VENTAS[[#This Row],[Precio Venta]]</f>
        <v>22</v>
      </c>
      <c r="J209" s="34">
        <f>IF(VENTAS[[#This Row],[Nombre del Gestor]]&gt;1,VENTAS[[#This Row],[Precio Venta]]*10%,0)</f>
        <v>2.2000000000000002</v>
      </c>
      <c r="K209" s="34">
        <f>IFERROR(VLOOKUP(VENTAS[[#This Row],[Código del producto Vendido]],STOCK[],13,FALSE),VENTAS[[#This Row],[Precio Venta]]*0.6)-VENTAS[[#This Row],[Comisión Unitaria 10%]]</f>
        <v>11</v>
      </c>
      <c r="L209" s="34">
        <f>VENTAS[[#This Row],[Cantidad]]*(VENTAS[[#This Row],[Precio Venta]]-VENTAS[[#This Row],[Costo Unitario SIN Comision]]-VENTAS[[#This Row],[Comisión Unitaria 10%]]-0.01*VENTAS[[#This Row],[Precio Venta]])</f>
        <v>8.58</v>
      </c>
      <c r="M209" s="35"/>
      <c r="N209" s="37" t="s">
        <v>4259</v>
      </c>
    </row>
    <row r="210" spans="1:14" x14ac:dyDescent="0.2">
      <c r="A210" s="36">
        <v>45577.718842592592</v>
      </c>
      <c r="B210" s="33"/>
      <c r="C210" s="33"/>
      <c r="D210" s="33" t="s">
        <v>3842</v>
      </c>
      <c r="E210" s="33" t="s">
        <v>4260</v>
      </c>
      <c r="F210" s="33" t="s">
        <v>4025</v>
      </c>
      <c r="G210" s="33">
        <v>1</v>
      </c>
      <c r="H210" s="34">
        <v>40</v>
      </c>
      <c r="I210" s="39">
        <f>VENTAS[[#This Row],[Cantidad]]*VENTAS[[#This Row],[Precio Venta]]</f>
        <v>40</v>
      </c>
      <c r="J210" s="34">
        <f>IF(VENTAS[[#This Row],[Nombre del Gestor]]&gt;1,VENTAS[[#This Row],[Precio Venta]]*10%,0)</f>
        <v>4</v>
      </c>
      <c r="K210" s="34">
        <f>IFERROR(VLOOKUP(VENTAS[[#This Row],[Código del producto Vendido]],STOCK[],13,FALSE),VENTAS[[#This Row],[Precio Venta]]*0.6)-VENTAS[[#This Row],[Comisión Unitaria 10%]]</f>
        <v>20</v>
      </c>
      <c r="L210" s="34">
        <f>VENTAS[[#This Row],[Cantidad]]*(VENTAS[[#This Row],[Precio Venta]]-VENTAS[[#This Row],[Costo Unitario SIN Comision]]-VENTAS[[#This Row],[Comisión Unitaria 10%]]-0.01*VENTAS[[#This Row],[Precio Venta]])</f>
        <v>15.6</v>
      </c>
      <c r="M210" s="35"/>
      <c r="N210" s="37" t="s">
        <v>4261</v>
      </c>
    </row>
    <row r="211" spans="1:14" x14ac:dyDescent="0.2">
      <c r="A211" s="36">
        <v>45577.832997685182</v>
      </c>
      <c r="B211" s="33"/>
      <c r="C211" s="33"/>
      <c r="D211" s="33" t="s">
        <v>3967</v>
      </c>
      <c r="E211" s="33" t="s">
        <v>4223</v>
      </c>
      <c r="F211" s="33" t="s">
        <v>4072</v>
      </c>
      <c r="G211" s="33">
        <v>1</v>
      </c>
      <c r="H211" s="34">
        <v>22</v>
      </c>
      <c r="I211" s="39">
        <f>VENTAS[[#This Row],[Cantidad]]*VENTAS[[#This Row],[Precio Venta]]</f>
        <v>22</v>
      </c>
      <c r="J211" s="34">
        <f>IF(VENTAS[[#This Row],[Nombre del Gestor]]&gt;1,VENTAS[[#This Row],[Precio Venta]]*10%,0)</f>
        <v>2.2000000000000002</v>
      </c>
      <c r="K211" s="34">
        <f>IFERROR(VLOOKUP(VENTAS[[#This Row],[Código del producto Vendido]],STOCK[],13,FALSE),VENTAS[[#This Row],[Precio Venta]]*0.6)-VENTAS[[#This Row],[Comisión Unitaria 10%]]</f>
        <v>11</v>
      </c>
      <c r="L211" s="34">
        <f>VENTAS[[#This Row],[Cantidad]]*(VENTAS[[#This Row],[Precio Venta]]-VENTAS[[#This Row],[Costo Unitario SIN Comision]]-VENTAS[[#This Row],[Comisión Unitaria 10%]]-0.01*VENTAS[[#This Row],[Precio Venta]])</f>
        <v>8.58</v>
      </c>
      <c r="M211" s="35"/>
      <c r="N211" s="37" t="s">
        <v>4262</v>
      </c>
    </row>
    <row r="212" spans="1:14" x14ac:dyDescent="0.2">
      <c r="A212" s="36">
        <v>45578.450300925928</v>
      </c>
      <c r="B212" s="33"/>
      <c r="C212" s="33"/>
      <c r="D212" s="33"/>
      <c r="E212" s="33" t="s">
        <v>4104</v>
      </c>
      <c r="F212" s="33" t="s">
        <v>4105</v>
      </c>
      <c r="G212" s="33">
        <v>1</v>
      </c>
      <c r="H212" s="34">
        <v>4</v>
      </c>
      <c r="I212" s="39">
        <f>VENTAS[[#This Row],[Cantidad]]*VENTAS[[#This Row],[Precio Venta]]</f>
        <v>4</v>
      </c>
      <c r="J212" s="34">
        <f>IF(VENTAS[[#This Row],[Nombre del Gestor]]&gt;1,VENTAS[[#This Row],[Precio Venta]]*10%,0)</f>
        <v>0</v>
      </c>
      <c r="K212" s="34">
        <f>IFERROR(VLOOKUP(VENTAS[[#This Row],[Código del producto Vendido]],STOCK[],13,FALSE),VENTAS[[#This Row],[Precio Venta]]*0.6)-VENTAS[[#This Row],[Comisión Unitaria 10%]]</f>
        <v>2.4</v>
      </c>
      <c r="L212" s="34">
        <f>VENTAS[[#This Row],[Cantidad]]*(VENTAS[[#This Row],[Precio Venta]]-VENTAS[[#This Row],[Costo Unitario SIN Comision]]-VENTAS[[#This Row],[Comisión Unitaria 10%]]-0.01*VENTAS[[#This Row],[Precio Venta]])</f>
        <v>1.56</v>
      </c>
      <c r="M212" s="35"/>
      <c r="N212" s="37" t="s">
        <v>4263</v>
      </c>
    </row>
    <row r="213" spans="1:14" x14ac:dyDescent="0.2">
      <c r="A213" s="36">
        <v>45578.456863425927</v>
      </c>
      <c r="B213" s="33"/>
      <c r="C213" s="33"/>
      <c r="D213" s="33" t="s">
        <v>3772</v>
      </c>
      <c r="E213" s="33" t="s">
        <v>466</v>
      </c>
      <c r="F213" s="33" t="s">
        <v>465</v>
      </c>
      <c r="G213" s="33">
        <v>1</v>
      </c>
      <c r="H213" s="34">
        <v>30</v>
      </c>
      <c r="I213" s="39">
        <f>VENTAS[[#This Row],[Cantidad]]*VENTAS[[#This Row],[Precio Venta]]</f>
        <v>30</v>
      </c>
      <c r="J213" s="34">
        <f>IF(VENTAS[[#This Row],[Nombre del Gestor]]&gt;1,VENTAS[[#This Row],[Precio Venta]]*10%,0)</f>
        <v>3</v>
      </c>
      <c r="K213" s="34">
        <f>IFERROR(VLOOKUP(VENTAS[[#This Row],[Código del producto Vendido]],STOCK[],13,FALSE),VENTAS[[#This Row],[Precio Venta]]*0.6)-VENTAS[[#This Row],[Comisión Unitaria 10%]]</f>
        <v>8.6</v>
      </c>
      <c r="L213" s="34">
        <f>VENTAS[[#This Row],[Cantidad]]*(VENTAS[[#This Row],[Precio Venta]]-VENTAS[[#This Row],[Costo Unitario SIN Comision]]-VENTAS[[#This Row],[Comisión Unitaria 10%]]-0.01*VENTAS[[#This Row],[Precio Venta]])</f>
        <v>18.099999999999998</v>
      </c>
      <c r="M213" s="35"/>
      <c r="N213" s="37" t="s">
        <v>4264</v>
      </c>
    </row>
    <row r="214" spans="1:14" x14ac:dyDescent="0.2">
      <c r="A214" s="36">
        <v>45578.549895833326</v>
      </c>
      <c r="B214" s="33"/>
      <c r="C214" s="33"/>
      <c r="D214" s="33" t="s">
        <v>3779</v>
      </c>
      <c r="E214" s="33" t="s">
        <v>4265</v>
      </c>
      <c r="F214" s="33" t="s">
        <v>4266</v>
      </c>
      <c r="G214" s="33">
        <v>1</v>
      </c>
      <c r="H214" s="34">
        <v>25</v>
      </c>
      <c r="I214" s="39">
        <f>VENTAS[[#This Row],[Cantidad]]*VENTAS[[#This Row],[Precio Venta]]</f>
        <v>25</v>
      </c>
      <c r="J214" s="34">
        <f>IF(VENTAS[[#This Row],[Nombre del Gestor]]&gt;1,VENTAS[[#This Row],[Precio Venta]]*10%,0)</f>
        <v>2.5</v>
      </c>
      <c r="K214" s="34">
        <f>IFERROR(VLOOKUP(VENTAS[[#This Row],[Código del producto Vendido]],STOCK[],13,FALSE),VENTAS[[#This Row],[Precio Venta]]*0.6)-VENTAS[[#This Row],[Comisión Unitaria 10%]]</f>
        <v>12.5</v>
      </c>
      <c r="L214" s="34">
        <f>VENTAS[[#This Row],[Cantidad]]*(VENTAS[[#This Row],[Precio Venta]]-VENTAS[[#This Row],[Costo Unitario SIN Comision]]-VENTAS[[#This Row],[Comisión Unitaria 10%]]-0.01*VENTAS[[#This Row],[Precio Venta]])</f>
        <v>9.75</v>
      </c>
      <c r="M214" s="35"/>
      <c r="N214" s="37" t="s">
        <v>4267</v>
      </c>
    </row>
    <row r="215" spans="1:14" x14ac:dyDescent="0.2">
      <c r="A215" s="36">
        <v>45578.611215277779</v>
      </c>
      <c r="B215" s="33"/>
      <c r="C215" s="33"/>
      <c r="D215" s="33"/>
      <c r="E215" s="33" t="s">
        <v>4098</v>
      </c>
      <c r="F215" s="33" t="s">
        <v>4099</v>
      </c>
      <c r="G215" s="33">
        <v>1</v>
      </c>
      <c r="H215" s="34">
        <v>1.5</v>
      </c>
      <c r="I215" s="39">
        <f>VENTAS[[#This Row],[Cantidad]]*VENTAS[[#This Row],[Precio Venta]]</f>
        <v>1.5</v>
      </c>
      <c r="J215" s="34">
        <f>IF(VENTAS[[#This Row],[Nombre del Gestor]]&gt;1,VENTAS[[#This Row],[Precio Venta]]*10%,0)</f>
        <v>0</v>
      </c>
      <c r="K215" s="34">
        <f>IFERROR(VLOOKUP(VENTAS[[#This Row],[Código del producto Vendido]],STOCK[],13,FALSE),VENTAS[[#This Row],[Precio Venta]]*0.6)-VENTAS[[#This Row],[Comisión Unitaria 10%]]</f>
        <v>0.89999999999999991</v>
      </c>
      <c r="L215" s="34">
        <f>VENTAS[[#This Row],[Cantidad]]*(VENTAS[[#This Row],[Precio Venta]]-VENTAS[[#This Row],[Costo Unitario SIN Comision]]-VENTAS[[#This Row],[Comisión Unitaria 10%]]-0.01*VENTAS[[#This Row],[Precio Venta]])</f>
        <v>0.58500000000000008</v>
      </c>
      <c r="M215" s="35"/>
      <c r="N215" s="37" t="s">
        <v>4268</v>
      </c>
    </row>
    <row r="216" spans="1:14" x14ac:dyDescent="0.2">
      <c r="A216" s="36">
        <v>45578.719131944446</v>
      </c>
      <c r="B216" s="33"/>
      <c r="C216" s="33"/>
      <c r="D216" s="33" t="s">
        <v>4229</v>
      </c>
      <c r="E216" s="33" t="s">
        <v>4269</v>
      </c>
      <c r="F216" s="33" t="s">
        <v>4270</v>
      </c>
      <c r="G216" s="33">
        <v>1</v>
      </c>
      <c r="H216" s="34">
        <v>15</v>
      </c>
      <c r="I216" s="39">
        <f>VENTAS[[#This Row],[Cantidad]]*VENTAS[[#This Row],[Precio Venta]]</f>
        <v>15</v>
      </c>
      <c r="J216" s="34">
        <f>IF(VENTAS[[#This Row],[Nombre del Gestor]]&gt;1,VENTAS[[#This Row],[Precio Venta]]*10%,0)</f>
        <v>1.5</v>
      </c>
      <c r="K216" s="34">
        <f>IFERROR(VLOOKUP(VENTAS[[#This Row],[Código del producto Vendido]],STOCK[],13,FALSE),VENTAS[[#This Row],[Precio Venta]]*0.6)-VENTAS[[#This Row],[Comisión Unitaria 10%]]</f>
        <v>7.5</v>
      </c>
      <c r="L216" s="34">
        <f>VENTAS[[#This Row],[Cantidad]]*(VENTAS[[#This Row],[Precio Venta]]-VENTAS[[#This Row],[Costo Unitario SIN Comision]]-VENTAS[[#This Row],[Comisión Unitaria 10%]]-0.01*VENTAS[[#This Row],[Precio Venta]])</f>
        <v>5.85</v>
      </c>
      <c r="M216" s="35"/>
      <c r="N216" s="37" t="s">
        <v>4271</v>
      </c>
    </row>
    <row r="217" spans="1:14" x14ac:dyDescent="0.2">
      <c r="A217" s="36">
        <v>45578.719131944446</v>
      </c>
      <c r="B217" s="33"/>
      <c r="C217" s="33"/>
      <c r="D217" s="33" t="s">
        <v>4229</v>
      </c>
      <c r="E217" s="33" t="s">
        <v>4272</v>
      </c>
      <c r="F217" s="33" t="s">
        <v>4273</v>
      </c>
      <c r="G217" s="33">
        <v>1</v>
      </c>
      <c r="H217" s="34">
        <v>20</v>
      </c>
      <c r="I217" s="39">
        <f>VENTAS[[#This Row],[Cantidad]]*VENTAS[[#This Row],[Precio Venta]]</f>
        <v>20</v>
      </c>
      <c r="J217" s="34">
        <f>IF(VENTAS[[#This Row],[Nombre del Gestor]]&gt;1,VENTAS[[#This Row],[Precio Venta]]*10%,0)</f>
        <v>2</v>
      </c>
      <c r="K217" s="34">
        <f>IFERROR(VLOOKUP(VENTAS[[#This Row],[Código del producto Vendido]],STOCK[],13,FALSE),VENTAS[[#This Row],[Precio Venta]]*0.6)-VENTAS[[#This Row],[Comisión Unitaria 10%]]</f>
        <v>10</v>
      </c>
      <c r="L217" s="34">
        <f>VENTAS[[#This Row],[Cantidad]]*(VENTAS[[#This Row],[Precio Venta]]-VENTAS[[#This Row],[Costo Unitario SIN Comision]]-VENTAS[[#This Row],[Comisión Unitaria 10%]]-0.01*VENTAS[[#This Row],[Precio Venta]])</f>
        <v>7.8</v>
      </c>
      <c r="M217" s="35"/>
      <c r="N217" s="37" t="s">
        <v>4274</v>
      </c>
    </row>
    <row r="218" spans="1:14" x14ac:dyDescent="0.2">
      <c r="A218" s="36">
        <v>45578.719131944446</v>
      </c>
      <c r="B218" s="33"/>
      <c r="C218" s="33"/>
      <c r="D218" s="33" t="s">
        <v>4229</v>
      </c>
      <c r="E218" s="33" t="s">
        <v>4275</v>
      </c>
      <c r="F218" s="33" t="s">
        <v>4276</v>
      </c>
      <c r="G218" s="33">
        <v>1</v>
      </c>
      <c r="H218" s="34">
        <v>16</v>
      </c>
      <c r="I218" s="39">
        <f>VENTAS[[#This Row],[Cantidad]]*VENTAS[[#This Row],[Precio Venta]]</f>
        <v>16</v>
      </c>
      <c r="J218" s="34">
        <f>IF(VENTAS[[#This Row],[Nombre del Gestor]]&gt;1,VENTAS[[#This Row],[Precio Venta]]*10%,0)</f>
        <v>1.6</v>
      </c>
      <c r="K218" s="34">
        <f>IFERROR(VLOOKUP(VENTAS[[#This Row],[Código del producto Vendido]],STOCK[],13,FALSE),VENTAS[[#This Row],[Precio Venta]]*0.6)-VENTAS[[#This Row],[Comisión Unitaria 10%]]</f>
        <v>8</v>
      </c>
      <c r="L218" s="34">
        <f>VENTAS[[#This Row],[Cantidad]]*(VENTAS[[#This Row],[Precio Venta]]-VENTAS[[#This Row],[Costo Unitario SIN Comision]]-VENTAS[[#This Row],[Comisión Unitaria 10%]]-0.01*VENTAS[[#This Row],[Precio Venta]])</f>
        <v>6.24</v>
      </c>
      <c r="M218" s="35"/>
      <c r="N218" s="37" t="s">
        <v>4277</v>
      </c>
    </row>
    <row r="219" spans="1:14" x14ac:dyDescent="0.2">
      <c r="A219" s="36">
        <v>45578.719131944446</v>
      </c>
      <c r="B219" s="33"/>
      <c r="C219" s="33"/>
      <c r="D219" s="33" t="s">
        <v>4229</v>
      </c>
      <c r="E219" s="33" t="s">
        <v>4114</v>
      </c>
      <c r="F219" s="33" t="s">
        <v>4115</v>
      </c>
      <c r="G219" s="33">
        <v>1</v>
      </c>
      <c r="H219" s="34">
        <v>5</v>
      </c>
      <c r="I219" s="39">
        <f>VENTAS[[#This Row],[Cantidad]]*VENTAS[[#This Row],[Precio Venta]]</f>
        <v>5</v>
      </c>
      <c r="J219" s="34">
        <f>IF(VENTAS[[#This Row],[Nombre del Gestor]]&gt;1,VENTAS[[#This Row],[Precio Venta]]*10%,0)</f>
        <v>0.5</v>
      </c>
      <c r="K219" s="34">
        <f>IFERROR(VLOOKUP(VENTAS[[#This Row],[Código del producto Vendido]],STOCK[],13,FALSE),VENTAS[[#This Row],[Precio Venta]]*0.6)-VENTAS[[#This Row],[Comisión Unitaria 10%]]</f>
        <v>2.5</v>
      </c>
      <c r="L219" s="34">
        <f>VENTAS[[#This Row],[Cantidad]]*(VENTAS[[#This Row],[Precio Venta]]-VENTAS[[#This Row],[Costo Unitario SIN Comision]]-VENTAS[[#This Row],[Comisión Unitaria 10%]]-0.01*VENTAS[[#This Row],[Precio Venta]])</f>
        <v>1.95</v>
      </c>
      <c r="M219" s="35"/>
      <c r="N219" s="37" t="s">
        <v>4278</v>
      </c>
    </row>
    <row r="220" spans="1:14" x14ac:dyDescent="0.2">
      <c r="A220" s="36">
        <v>45578.719131944446</v>
      </c>
      <c r="B220" s="33"/>
      <c r="C220" s="33"/>
      <c r="D220" s="33" t="s">
        <v>4229</v>
      </c>
      <c r="E220" s="33" t="s">
        <v>4279</v>
      </c>
      <c r="F220" s="33" t="s">
        <v>4280</v>
      </c>
      <c r="G220" s="33">
        <v>1</v>
      </c>
      <c r="H220" s="34">
        <v>8</v>
      </c>
      <c r="I220" s="39">
        <f>VENTAS[[#This Row],[Cantidad]]*VENTAS[[#This Row],[Precio Venta]]</f>
        <v>8</v>
      </c>
      <c r="J220" s="34">
        <f>IF(VENTAS[[#This Row],[Nombre del Gestor]]&gt;1,VENTAS[[#This Row],[Precio Venta]]*10%,0)</f>
        <v>0.8</v>
      </c>
      <c r="K220" s="34">
        <f>IFERROR(VLOOKUP(VENTAS[[#This Row],[Código del producto Vendido]],STOCK[],13,FALSE),VENTAS[[#This Row],[Precio Venta]]*0.6)-VENTAS[[#This Row],[Comisión Unitaria 10%]]</f>
        <v>4</v>
      </c>
      <c r="L220" s="34">
        <f>VENTAS[[#This Row],[Cantidad]]*(VENTAS[[#This Row],[Precio Venta]]-VENTAS[[#This Row],[Costo Unitario SIN Comision]]-VENTAS[[#This Row],[Comisión Unitaria 10%]]-0.01*VENTAS[[#This Row],[Precio Venta]])</f>
        <v>3.12</v>
      </c>
      <c r="M220" s="35"/>
      <c r="N220" s="37" t="s">
        <v>4281</v>
      </c>
    </row>
    <row r="221" spans="1:14" x14ac:dyDescent="0.2">
      <c r="A221" s="36">
        <v>45578.719131944446</v>
      </c>
      <c r="B221" s="33"/>
      <c r="C221" s="33"/>
      <c r="D221" s="33" t="s">
        <v>4229</v>
      </c>
      <c r="E221" s="33" t="s">
        <v>4282</v>
      </c>
      <c r="F221" s="33" t="s">
        <v>4283</v>
      </c>
      <c r="G221" s="33">
        <v>1</v>
      </c>
      <c r="H221" s="34">
        <v>5</v>
      </c>
      <c r="I221" s="39">
        <f>VENTAS[[#This Row],[Cantidad]]*VENTAS[[#This Row],[Precio Venta]]</f>
        <v>5</v>
      </c>
      <c r="J221" s="34">
        <f>IF(VENTAS[[#This Row],[Nombre del Gestor]]&gt;1,VENTAS[[#This Row],[Precio Venta]]*10%,0)</f>
        <v>0.5</v>
      </c>
      <c r="K221" s="34">
        <f>IFERROR(VLOOKUP(VENTAS[[#This Row],[Código del producto Vendido]],STOCK[],13,FALSE),VENTAS[[#This Row],[Precio Venta]]*0.6)-VENTAS[[#This Row],[Comisión Unitaria 10%]]</f>
        <v>2.5</v>
      </c>
      <c r="L221" s="34">
        <f>VENTAS[[#This Row],[Cantidad]]*(VENTAS[[#This Row],[Precio Venta]]-VENTAS[[#This Row],[Costo Unitario SIN Comision]]-VENTAS[[#This Row],[Comisión Unitaria 10%]]-0.01*VENTAS[[#This Row],[Precio Venta]])</f>
        <v>1.95</v>
      </c>
      <c r="M221" s="35"/>
      <c r="N221" s="37" t="s">
        <v>4284</v>
      </c>
    </row>
    <row r="222" spans="1:14" x14ac:dyDescent="0.2">
      <c r="A222" s="36">
        <v>45579.315023148149</v>
      </c>
      <c r="B222" s="33"/>
      <c r="C222" s="33"/>
      <c r="D222" s="33" t="s">
        <v>3779</v>
      </c>
      <c r="E222" s="33" t="s">
        <v>4285</v>
      </c>
      <c r="F222" s="33" t="s">
        <v>116</v>
      </c>
      <c r="G222" s="33">
        <v>1</v>
      </c>
      <c r="H222" s="34">
        <v>15</v>
      </c>
      <c r="I222" s="39">
        <f>VENTAS[[#This Row],[Cantidad]]*VENTAS[[#This Row],[Precio Venta]]</f>
        <v>15</v>
      </c>
      <c r="J222" s="34">
        <f>IF(VENTAS[[#This Row],[Nombre del Gestor]]&gt;1,VENTAS[[#This Row],[Precio Venta]]*10%,0)</f>
        <v>1.5</v>
      </c>
      <c r="K222" s="34">
        <f>IFERROR(VLOOKUP(VENTAS[[#This Row],[Código del producto Vendido]],STOCK[],13,FALSE),VENTAS[[#This Row],[Precio Venta]]*0.6)-VENTAS[[#This Row],[Comisión Unitaria 10%]]</f>
        <v>7.5</v>
      </c>
      <c r="L222" s="34">
        <f>VENTAS[[#This Row],[Cantidad]]*(VENTAS[[#This Row],[Precio Venta]]-VENTAS[[#This Row],[Costo Unitario SIN Comision]]-VENTAS[[#This Row],[Comisión Unitaria 10%]]-0.01*VENTAS[[#This Row],[Precio Venta]])</f>
        <v>5.85</v>
      </c>
      <c r="M222" s="35"/>
      <c r="N222" s="37" t="s">
        <v>4286</v>
      </c>
    </row>
    <row r="223" spans="1:14" x14ac:dyDescent="0.2">
      <c r="A223" s="36">
        <v>45579.432326388887</v>
      </c>
      <c r="B223" s="33"/>
      <c r="C223" s="33"/>
      <c r="D223" s="33" t="s">
        <v>3967</v>
      </c>
      <c r="E223" s="33" t="s">
        <v>4260</v>
      </c>
      <c r="F223" s="33" t="s">
        <v>4025</v>
      </c>
      <c r="G223" s="33">
        <v>1</v>
      </c>
      <c r="H223" s="34">
        <v>40</v>
      </c>
      <c r="I223" s="39">
        <f>VENTAS[[#This Row],[Cantidad]]*VENTAS[[#This Row],[Precio Venta]]</f>
        <v>40</v>
      </c>
      <c r="J223" s="34">
        <f>IF(VENTAS[[#This Row],[Nombre del Gestor]]&gt;1,VENTAS[[#This Row],[Precio Venta]]*10%,0)</f>
        <v>4</v>
      </c>
      <c r="K223" s="34">
        <f>IFERROR(VLOOKUP(VENTAS[[#This Row],[Código del producto Vendido]],STOCK[],13,FALSE),VENTAS[[#This Row],[Precio Venta]]*0.6)-VENTAS[[#This Row],[Comisión Unitaria 10%]]</f>
        <v>20</v>
      </c>
      <c r="L223" s="34">
        <f>VENTAS[[#This Row],[Cantidad]]*(VENTAS[[#This Row],[Precio Venta]]-VENTAS[[#This Row],[Costo Unitario SIN Comision]]-VENTAS[[#This Row],[Comisión Unitaria 10%]]-0.01*VENTAS[[#This Row],[Precio Venta]])</f>
        <v>15.6</v>
      </c>
      <c r="M223" s="35"/>
      <c r="N223" s="37" t="s">
        <v>4287</v>
      </c>
    </row>
    <row r="224" spans="1:14" x14ac:dyDescent="0.2">
      <c r="A224" s="36">
        <v>45579.434224537043</v>
      </c>
      <c r="B224" s="33"/>
      <c r="C224" s="33"/>
      <c r="D224" s="33" t="s">
        <v>3967</v>
      </c>
      <c r="E224" s="33" t="s">
        <v>4288</v>
      </c>
      <c r="F224" s="33" t="s">
        <v>461</v>
      </c>
      <c r="G224" s="33">
        <v>1</v>
      </c>
      <c r="H224" s="34">
        <v>30</v>
      </c>
      <c r="I224" s="39">
        <f>VENTAS[[#This Row],[Cantidad]]*VENTAS[[#This Row],[Precio Venta]]</f>
        <v>30</v>
      </c>
      <c r="J224" s="34">
        <f>IF(VENTAS[[#This Row],[Nombre del Gestor]]&gt;1,VENTAS[[#This Row],[Precio Venta]]*10%,0)</f>
        <v>3</v>
      </c>
      <c r="K224" s="34">
        <f>IFERROR(VLOOKUP(VENTAS[[#This Row],[Código del producto Vendido]],STOCK[],13,FALSE),VENTAS[[#This Row],[Precio Venta]]*0.6)-VENTAS[[#This Row],[Comisión Unitaria 10%]]</f>
        <v>15</v>
      </c>
      <c r="L224" s="34">
        <f>VENTAS[[#This Row],[Cantidad]]*(VENTAS[[#This Row],[Precio Venta]]-VENTAS[[#This Row],[Costo Unitario SIN Comision]]-VENTAS[[#This Row],[Comisión Unitaria 10%]]-0.01*VENTAS[[#This Row],[Precio Venta]])</f>
        <v>11.7</v>
      </c>
      <c r="M224" s="35"/>
      <c r="N224" s="37" t="s">
        <v>4289</v>
      </c>
    </row>
    <row r="225" spans="1:14" x14ac:dyDescent="0.2">
      <c r="A225" s="36">
        <v>45579.459467592591</v>
      </c>
      <c r="B225" s="33"/>
      <c r="C225" s="33"/>
      <c r="D225" s="33" t="s">
        <v>4009</v>
      </c>
      <c r="E225" s="33" t="s">
        <v>4236</v>
      </c>
      <c r="F225" s="33" t="s">
        <v>4237</v>
      </c>
      <c r="G225" s="33">
        <v>1</v>
      </c>
      <c r="H225" s="34">
        <v>20</v>
      </c>
      <c r="I225" s="39">
        <f>VENTAS[[#This Row],[Cantidad]]*VENTAS[[#This Row],[Precio Venta]]</f>
        <v>20</v>
      </c>
      <c r="J225" s="34">
        <f>IF(VENTAS[[#This Row],[Nombre del Gestor]]&gt;1,VENTAS[[#This Row],[Precio Venta]]*10%,0)</f>
        <v>2</v>
      </c>
      <c r="K225" s="34">
        <f>IFERROR(VLOOKUP(VENTAS[[#This Row],[Código del producto Vendido]],STOCK[],13,FALSE),VENTAS[[#This Row],[Precio Venta]]*0.6)-VENTAS[[#This Row],[Comisión Unitaria 10%]]</f>
        <v>10</v>
      </c>
      <c r="L225" s="34">
        <f>VENTAS[[#This Row],[Cantidad]]*(VENTAS[[#This Row],[Precio Venta]]-VENTAS[[#This Row],[Costo Unitario SIN Comision]]-VENTAS[[#This Row],[Comisión Unitaria 10%]]-0.01*VENTAS[[#This Row],[Precio Venta]])</f>
        <v>7.8</v>
      </c>
      <c r="M225" s="35"/>
      <c r="N225" s="37" t="s">
        <v>4290</v>
      </c>
    </row>
    <row r="226" spans="1:14" x14ac:dyDescent="0.2">
      <c r="A226" s="36">
        <v>45579.729988425926</v>
      </c>
      <c r="B226" s="33"/>
      <c r="C226" s="33"/>
      <c r="D226" s="33" t="s">
        <v>3820</v>
      </c>
      <c r="E226" s="33" t="s">
        <v>4236</v>
      </c>
      <c r="F226" s="33" t="s">
        <v>4237</v>
      </c>
      <c r="G226" s="33">
        <v>1</v>
      </c>
      <c r="H226" s="34">
        <v>20</v>
      </c>
      <c r="I226" s="39">
        <f>VENTAS[[#This Row],[Cantidad]]*VENTAS[[#This Row],[Precio Venta]]</f>
        <v>20</v>
      </c>
      <c r="J226" s="34">
        <f>IF(VENTAS[[#This Row],[Nombre del Gestor]]&gt;1,VENTAS[[#This Row],[Precio Venta]]*10%,0)</f>
        <v>2</v>
      </c>
      <c r="K226" s="34">
        <f>IFERROR(VLOOKUP(VENTAS[[#This Row],[Código del producto Vendido]],STOCK[],13,FALSE),VENTAS[[#This Row],[Precio Venta]]*0.6)-VENTAS[[#This Row],[Comisión Unitaria 10%]]</f>
        <v>10</v>
      </c>
      <c r="L226" s="34">
        <f>VENTAS[[#This Row],[Cantidad]]*(VENTAS[[#This Row],[Precio Venta]]-VENTAS[[#This Row],[Costo Unitario SIN Comision]]-VENTAS[[#This Row],[Comisión Unitaria 10%]]-0.01*VENTAS[[#This Row],[Precio Venta]])</f>
        <v>7.8</v>
      </c>
      <c r="M226" s="35"/>
      <c r="N226" s="37" t="s">
        <v>4291</v>
      </c>
    </row>
    <row r="227" spans="1:14" x14ac:dyDescent="0.2">
      <c r="A227" s="36">
        <v>45579.732685185183</v>
      </c>
      <c r="B227" s="33"/>
      <c r="C227" s="33"/>
      <c r="D227" s="33" t="s">
        <v>3779</v>
      </c>
      <c r="E227" s="33" t="s">
        <v>4205</v>
      </c>
      <c r="F227" s="33" t="s">
        <v>4025</v>
      </c>
      <c r="G227" s="33">
        <v>1</v>
      </c>
      <c r="H227" s="34">
        <v>40</v>
      </c>
      <c r="I227" s="39">
        <f>VENTAS[[#This Row],[Cantidad]]*VENTAS[[#This Row],[Precio Venta]]</f>
        <v>40</v>
      </c>
      <c r="J227" s="34">
        <f>IF(VENTAS[[#This Row],[Nombre del Gestor]]&gt;1,VENTAS[[#This Row],[Precio Venta]]*10%,0)</f>
        <v>4</v>
      </c>
      <c r="K227" s="34">
        <f>IFERROR(VLOOKUP(VENTAS[[#This Row],[Código del producto Vendido]],STOCK[],13,FALSE),VENTAS[[#This Row],[Precio Venta]]*0.6)-VENTAS[[#This Row],[Comisión Unitaria 10%]]</f>
        <v>20</v>
      </c>
      <c r="L227" s="34">
        <f>VENTAS[[#This Row],[Cantidad]]*(VENTAS[[#This Row],[Precio Venta]]-VENTAS[[#This Row],[Costo Unitario SIN Comision]]-VENTAS[[#This Row],[Comisión Unitaria 10%]]-0.01*VENTAS[[#This Row],[Precio Venta]])</f>
        <v>15.6</v>
      </c>
      <c r="M227" s="35"/>
      <c r="N227" s="37" t="s">
        <v>4292</v>
      </c>
    </row>
    <row r="228" spans="1:14" x14ac:dyDescent="0.2">
      <c r="A228" s="36">
        <v>45580.339687500003</v>
      </c>
      <c r="B228" s="33"/>
      <c r="C228" s="33"/>
      <c r="D228" s="33" t="s">
        <v>3779</v>
      </c>
      <c r="E228" s="33" t="s">
        <v>492</v>
      </c>
      <c r="F228" s="33" t="s">
        <v>490</v>
      </c>
      <c r="G228" s="33">
        <v>1</v>
      </c>
      <c r="H228" s="34">
        <v>18</v>
      </c>
      <c r="I228" s="39">
        <f>VENTAS[[#This Row],[Cantidad]]*VENTAS[[#This Row],[Precio Venta]]</f>
        <v>18</v>
      </c>
      <c r="J228" s="34">
        <f>IF(VENTAS[[#This Row],[Nombre del Gestor]]&gt;1,VENTAS[[#This Row],[Precio Venta]]*10%,0)</f>
        <v>1.8</v>
      </c>
      <c r="K228" s="34">
        <f>IFERROR(VLOOKUP(VENTAS[[#This Row],[Código del producto Vendido]],STOCK[],13,FALSE),VENTAS[[#This Row],[Precio Venta]]*0.6)-VENTAS[[#This Row],[Comisión Unitaria 10%]]</f>
        <v>9.68</v>
      </c>
      <c r="L228" s="34">
        <f>VENTAS[[#This Row],[Cantidad]]*(VENTAS[[#This Row],[Precio Venta]]-VENTAS[[#This Row],[Costo Unitario SIN Comision]]-VENTAS[[#This Row],[Comisión Unitaria 10%]]-0.01*VENTAS[[#This Row],[Precio Venta]])</f>
        <v>6.3400000000000007</v>
      </c>
      <c r="M228" s="35"/>
      <c r="N228" s="37" t="s">
        <v>4293</v>
      </c>
    </row>
    <row r="229" spans="1:14" x14ac:dyDescent="0.2">
      <c r="A229" s="36">
        <v>45580.339687500003</v>
      </c>
      <c r="B229" s="33"/>
      <c r="C229" s="33"/>
      <c r="D229" s="33" t="s">
        <v>3779</v>
      </c>
      <c r="E229" s="33" t="s">
        <v>4294</v>
      </c>
      <c r="F229" s="33" t="s">
        <v>4123</v>
      </c>
      <c r="G229" s="33">
        <v>1</v>
      </c>
      <c r="H229" s="34">
        <v>15</v>
      </c>
      <c r="I229" s="39">
        <f>VENTAS[[#This Row],[Cantidad]]*VENTAS[[#This Row],[Precio Venta]]</f>
        <v>15</v>
      </c>
      <c r="J229" s="34">
        <f>IF(VENTAS[[#This Row],[Nombre del Gestor]]&gt;1,VENTAS[[#This Row],[Precio Venta]]*10%,0)</f>
        <v>1.5</v>
      </c>
      <c r="K229" s="34">
        <f>IFERROR(VLOOKUP(VENTAS[[#This Row],[Código del producto Vendido]],STOCK[],13,FALSE),VENTAS[[#This Row],[Precio Venta]]*0.6)-VENTAS[[#This Row],[Comisión Unitaria 10%]]</f>
        <v>7.5</v>
      </c>
      <c r="L229" s="34">
        <f>VENTAS[[#This Row],[Cantidad]]*(VENTAS[[#This Row],[Precio Venta]]-VENTAS[[#This Row],[Costo Unitario SIN Comision]]-VENTAS[[#This Row],[Comisión Unitaria 10%]]-0.01*VENTAS[[#This Row],[Precio Venta]])</f>
        <v>5.85</v>
      </c>
      <c r="M229" s="35"/>
      <c r="N229" s="37" t="s">
        <v>4295</v>
      </c>
    </row>
    <row r="230" spans="1:14" x14ac:dyDescent="0.2">
      <c r="A230" s="36">
        <v>45580.396886574083</v>
      </c>
      <c r="B230" s="33"/>
      <c r="C230" s="33"/>
      <c r="D230" s="33" t="s">
        <v>4009</v>
      </c>
      <c r="E230" s="33" t="s">
        <v>4296</v>
      </c>
      <c r="F230" s="33" t="s">
        <v>4056</v>
      </c>
      <c r="G230" s="33">
        <v>1</v>
      </c>
      <c r="H230" s="34">
        <v>25</v>
      </c>
      <c r="I230" s="39">
        <f>VENTAS[[#This Row],[Cantidad]]*VENTAS[[#This Row],[Precio Venta]]</f>
        <v>25</v>
      </c>
      <c r="J230" s="34">
        <f>IF(VENTAS[[#This Row],[Nombre del Gestor]]&gt;1,VENTAS[[#This Row],[Precio Venta]]*10%,0)</f>
        <v>2.5</v>
      </c>
      <c r="K230" s="34">
        <f>IFERROR(VLOOKUP(VENTAS[[#This Row],[Código del producto Vendido]],STOCK[],13,FALSE),VENTAS[[#This Row],[Precio Venta]]*0.6)-VENTAS[[#This Row],[Comisión Unitaria 10%]]</f>
        <v>12.5</v>
      </c>
      <c r="L230" s="34">
        <f>VENTAS[[#This Row],[Cantidad]]*(VENTAS[[#This Row],[Precio Venta]]-VENTAS[[#This Row],[Costo Unitario SIN Comision]]-VENTAS[[#This Row],[Comisión Unitaria 10%]]-0.01*VENTAS[[#This Row],[Precio Venta]])</f>
        <v>9.75</v>
      </c>
      <c r="M230" s="35"/>
      <c r="N230" s="37" t="s">
        <v>4297</v>
      </c>
    </row>
    <row r="231" spans="1:14" x14ac:dyDescent="0.2">
      <c r="A231" s="36">
        <v>45580.396886574083</v>
      </c>
      <c r="B231" s="33"/>
      <c r="C231" s="33"/>
      <c r="D231" s="33" t="s">
        <v>4009</v>
      </c>
      <c r="E231" s="33" t="s">
        <v>4298</v>
      </c>
      <c r="F231" s="33" t="s">
        <v>4299</v>
      </c>
      <c r="G231" s="33">
        <v>1</v>
      </c>
      <c r="H231" s="34">
        <v>25</v>
      </c>
      <c r="I231" s="39">
        <f>VENTAS[[#This Row],[Cantidad]]*VENTAS[[#This Row],[Precio Venta]]</f>
        <v>25</v>
      </c>
      <c r="J231" s="34">
        <f>IF(VENTAS[[#This Row],[Nombre del Gestor]]&gt;1,VENTAS[[#This Row],[Precio Venta]]*10%,0)</f>
        <v>2.5</v>
      </c>
      <c r="K231" s="34">
        <f>IFERROR(VLOOKUP(VENTAS[[#This Row],[Código del producto Vendido]],STOCK[],13,FALSE),VENTAS[[#This Row],[Precio Venta]]*0.6)-VENTAS[[#This Row],[Comisión Unitaria 10%]]</f>
        <v>12.5</v>
      </c>
      <c r="L231" s="34">
        <f>VENTAS[[#This Row],[Cantidad]]*(VENTAS[[#This Row],[Precio Venta]]-VENTAS[[#This Row],[Costo Unitario SIN Comision]]-VENTAS[[#This Row],[Comisión Unitaria 10%]]-0.01*VENTAS[[#This Row],[Precio Venta]])</f>
        <v>9.75</v>
      </c>
      <c r="M231" s="35"/>
      <c r="N231" s="37" t="s">
        <v>4300</v>
      </c>
    </row>
    <row r="232" spans="1:14" x14ac:dyDescent="0.2">
      <c r="A232" s="36">
        <v>45580.398449074077</v>
      </c>
      <c r="B232" s="33"/>
      <c r="C232" s="33"/>
      <c r="D232" s="33" t="s">
        <v>3779</v>
      </c>
      <c r="E232" s="33" t="s">
        <v>4301</v>
      </c>
      <c r="F232" s="33" t="s">
        <v>4146</v>
      </c>
      <c r="G232" s="33">
        <v>1</v>
      </c>
      <c r="H232" s="34">
        <v>20</v>
      </c>
      <c r="I232" s="39">
        <f>VENTAS[[#This Row],[Cantidad]]*VENTAS[[#This Row],[Precio Venta]]</f>
        <v>20</v>
      </c>
      <c r="J232" s="34">
        <f>IF(VENTAS[[#This Row],[Nombre del Gestor]]&gt;1,VENTAS[[#This Row],[Precio Venta]]*10%,0)</f>
        <v>2</v>
      </c>
      <c r="K232" s="34">
        <f>IFERROR(VLOOKUP(VENTAS[[#This Row],[Código del producto Vendido]],STOCK[],13,FALSE),VENTAS[[#This Row],[Precio Venta]]*0.6)-VENTAS[[#This Row],[Comisión Unitaria 10%]]</f>
        <v>10</v>
      </c>
      <c r="L232" s="34">
        <f>VENTAS[[#This Row],[Cantidad]]*(VENTAS[[#This Row],[Precio Venta]]-VENTAS[[#This Row],[Costo Unitario SIN Comision]]-VENTAS[[#This Row],[Comisión Unitaria 10%]]-0.01*VENTAS[[#This Row],[Precio Venta]])</f>
        <v>7.8</v>
      </c>
      <c r="M232" s="35"/>
      <c r="N232" s="37" t="s">
        <v>4302</v>
      </c>
    </row>
    <row r="233" spans="1:14" x14ac:dyDescent="0.2">
      <c r="A233" s="36">
        <v>45580.460810185177</v>
      </c>
      <c r="B233" s="33"/>
      <c r="C233" s="33"/>
      <c r="D233" s="33" t="s">
        <v>4303</v>
      </c>
      <c r="E233" s="33" t="s">
        <v>4304</v>
      </c>
      <c r="F233" s="33" t="s">
        <v>461</v>
      </c>
      <c r="G233" s="33">
        <v>1</v>
      </c>
      <c r="H233" s="34">
        <v>30</v>
      </c>
      <c r="I233" s="39">
        <f>VENTAS[[#This Row],[Cantidad]]*VENTAS[[#This Row],[Precio Venta]]</f>
        <v>30</v>
      </c>
      <c r="J233" s="34">
        <f>IF(VENTAS[[#This Row],[Nombre del Gestor]]&gt;1,VENTAS[[#This Row],[Precio Venta]]*10%,0)</f>
        <v>3</v>
      </c>
      <c r="K233" s="34">
        <f>IFERROR(VLOOKUP(VENTAS[[#This Row],[Código del producto Vendido]],STOCK[],13,FALSE),VENTAS[[#This Row],[Precio Venta]]*0.6)-VENTAS[[#This Row],[Comisión Unitaria 10%]]</f>
        <v>15</v>
      </c>
      <c r="L233" s="34">
        <f>VENTAS[[#This Row],[Cantidad]]*(VENTAS[[#This Row],[Precio Venta]]-VENTAS[[#This Row],[Costo Unitario SIN Comision]]-VENTAS[[#This Row],[Comisión Unitaria 10%]]-0.01*VENTAS[[#This Row],[Precio Venta]])</f>
        <v>11.7</v>
      </c>
      <c r="M233" s="35"/>
      <c r="N233" s="37" t="s">
        <v>4305</v>
      </c>
    </row>
    <row r="234" spans="1:14" x14ac:dyDescent="0.2">
      <c r="A234" s="36">
        <v>45580.559467592589</v>
      </c>
      <c r="B234" s="33"/>
      <c r="C234" s="33"/>
      <c r="D234" s="33" t="s">
        <v>3921</v>
      </c>
      <c r="E234" s="33" t="s">
        <v>4252</v>
      </c>
      <c r="F234" s="33" t="s">
        <v>461</v>
      </c>
      <c r="G234" s="33">
        <v>1</v>
      </c>
      <c r="H234" s="34">
        <v>30</v>
      </c>
      <c r="I234" s="39">
        <f>VENTAS[[#This Row],[Cantidad]]*VENTAS[[#This Row],[Precio Venta]]</f>
        <v>30</v>
      </c>
      <c r="J234" s="34">
        <f>IF(VENTAS[[#This Row],[Nombre del Gestor]]&gt;1,VENTAS[[#This Row],[Precio Venta]]*10%,0)</f>
        <v>3</v>
      </c>
      <c r="K234" s="34">
        <f>IFERROR(VLOOKUP(VENTAS[[#This Row],[Código del producto Vendido]],STOCK[],13,FALSE),VENTAS[[#This Row],[Precio Venta]]*0.6)-VENTAS[[#This Row],[Comisión Unitaria 10%]]</f>
        <v>15</v>
      </c>
      <c r="L234" s="34">
        <f>VENTAS[[#This Row],[Cantidad]]*(VENTAS[[#This Row],[Precio Venta]]-VENTAS[[#This Row],[Costo Unitario SIN Comision]]-VENTAS[[#This Row],[Comisión Unitaria 10%]]-0.01*VENTAS[[#This Row],[Precio Venta]])</f>
        <v>11.7</v>
      </c>
      <c r="M234" s="35"/>
      <c r="N234" s="37" t="s">
        <v>4306</v>
      </c>
    </row>
    <row r="235" spans="1:14" x14ac:dyDescent="0.2">
      <c r="A235" s="36">
        <v>45580.689571759263</v>
      </c>
      <c r="B235" s="33"/>
      <c r="C235" s="33"/>
      <c r="D235" s="33" t="s">
        <v>4009</v>
      </c>
      <c r="E235" s="33" t="s">
        <v>4249</v>
      </c>
      <c r="F235" s="33" t="s">
        <v>4250</v>
      </c>
      <c r="G235" s="33">
        <v>1</v>
      </c>
      <c r="H235" s="34">
        <v>10</v>
      </c>
      <c r="I235" s="39">
        <f>VENTAS[[#This Row],[Cantidad]]*VENTAS[[#This Row],[Precio Venta]]</f>
        <v>10</v>
      </c>
      <c r="J235" s="34">
        <f>IF(VENTAS[[#This Row],[Nombre del Gestor]]&gt;1,VENTAS[[#This Row],[Precio Venta]]*10%,0)</f>
        <v>1</v>
      </c>
      <c r="K235" s="34">
        <f>IFERROR(VLOOKUP(VENTAS[[#This Row],[Código del producto Vendido]],STOCK[],13,FALSE),VENTAS[[#This Row],[Precio Venta]]*0.6)-VENTAS[[#This Row],[Comisión Unitaria 10%]]</f>
        <v>5</v>
      </c>
      <c r="L235" s="34">
        <f>VENTAS[[#This Row],[Cantidad]]*(VENTAS[[#This Row],[Precio Venta]]-VENTAS[[#This Row],[Costo Unitario SIN Comision]]-VENTAS[[#This Row],[Comisión Unitaria 10%]]-0.01*VENTAS[[#This Row],[Precio Venta]])</f>
        <v>3.9</v>
      </c>
      <c r="M235" s="35"/>
      <c r="N235" s="37" t="s">
        <v>4307</v>
      </c>
    </row>
    <row r="236" spans="1:14" x14ac:dyDescent="0.2">
      <c r="A236" s="36">
        <v>45580.707303240742</v>
      </c>
      <c r="B236" s="33"/>
      <c r="C236" s="33"/>
      <c r="D236" s="33" t="s">
        <v>3967</v>
      </c>
      <c r="E236" s="33" t="s">
        <v>4308</v>
      </c>
      <c r="F236" s="33" t="s">
        <v>4309</v>
      </c>
      <c r="G236" s="33">
        <v>1</v>
      </c>
      <c r="H236" s="34">
        <v>28</v>
      </c>
      <c r="I236" s="39">
        <f>VENTAS[[#This Row],[Cantidad]]*VENTAS[[#This Row],[Precio Venta]]</f>
        <v>28</v>
      </c>
      <c r="J236" s="34">
        <f>IF(VENTAS[[#This Row],[Nombre del Gestor]]&gt;1,VENTAS[[#This Row],[Precio Venta]]*10%,0)</f>
        <v>2.8000000000000003</v>
      </c>
      <c r="K236" s="34">
        <f>IFERROR(VLOOKUP(VENTAS[[#This Row],[Código del producto Vendido]],STOCK[],13,FALSE),VENTAS[[#This Row],[Precio Venta]]*0.6)-VENTAS[[#This Row],[Comisión Unitaria 10%]]</f>
        <v>14</v>
      </c>
      <c r="L236" s="34">
        <f>VENTAS[[#This Row],[Cantidad]]*(VENTAS[[#This Row],[Precio Venta]]-VENTAS[[#This Row],[Costo Unitario SIN Comision]]-VENTAS[[#This Row],[Comisión Unitaria 10%]]-0.01*VENTAS[[#This Row],[Precio Venta]])</f>
        <v>10.92</v>
      </c>
      <c r="M236" s="35"/>
      <c r="N236" s="37" t="s">
        <v>4310</v>
      </c>
    </row>
    <row r="237" spans="1:14" x14ac:dyDescent="0.2">
      <c r="A237" s="36">
        <v>45580.708229166667</v>
      </c>
      <c r="B237" s="33"/>
      <c r="C237" s="33"/>
      <c r="D237" s="33" t="s">
        <v>4009</v>
      </c>
      <c r="E237" s="33" t="s">
        <v>4282</v>
      </c>
      <c r="F237" s="33" t="s">
        <v>4283</v>
      </c>
      <c r="G237" s="33">
        <v>1</v>
      </c>
      <c r="H237" s="34">
        <v>5</v>
      </c>
      <c r="I237" s="39">
        <f>VENTAS[[#This Row],[Cantidad]]*VENTAS[[#This Row],[Precio Venta]]</f>
        <v>5</v>
      </c>
      <c r="J237" s="34">
        <f>IF(VENTAS[[#This Row],[Nombre del Gestor]]&gt;1,VENTAS[[#This Row],[Precio Venta]]*10%,0)</f>
        <v>0.5</v>
      </c>
      <c r="K237" s="34">
        <f>IFERROR(VLOOKUP(VENTAS[[#This Row],[Código del producto Vendido]],STOCK[],13,FALSE),VENTAS[[#This Row],[Precio Venta]]*0.6)-VENTAS[[#This Row],[Comisión Unitaria 10%]]</f>
        <v>2.5</v>
      </c>
      <c r="L237" s="34">
        <f>VENTAS[[#This Row],[Cantidad]]*(VENTAS[[#This Row],[Precio Venta]]-VENTAS[[#This Row],[Costo Unitario SIN Comision]]-VENTAS[[#This Row],[Comisión Unitaria 10%]]-0.01*VENTAS[[#This Row],[Precio Venta]])</f>
        <v>1.95</v>
      </c>
      <c r="M237" s="35"/>
      <c r="N237" s="37" t="s">
        <v>4311</v>
      </c>
    </row>
    <row r="238" spans="1:14" x14ac:dyDescent="0.2">
      <c r="A238" s="36">
        <v>45580.744942129633</v>
      </c>
      <c r="B238" s="33"/>
      <c r="C238" s="33"/>
      <c r="D238" s="33" t="s">
        <v>4312</v>
      </c>
      <c r="E238" s="33" t="s">
        <v>4313</v>
      </c>
      <c r="F238" s="33" t="s">
        <v>4314</v>
      </c>
      <c r="G238" s="33">
        <v>1</v>
      </c>
      <c r="H238" s="34">
        <v>25</v>
      </c>
      <c r="I238" s="39">
        <f>VENTAS[[#This Row],[Cantidad]]*VENTAS[[#This Row],[Precio Venta]]</f>
        <v>25</v>
      </c>
      <c r="J238" s="34">
        <f>IF(VENTAS[[#This Row],[Nombre del Gestor]]&gt;1,VENTAS[[#This Row],[Precio Venta]]*10%,0)</f>
        <v>2.5</v>
      </c>
      <c r="K238" s="34">
        <f>IFERROR(VLOOKUP(VENTAS[[#This Row],[Código del producto Vendido]],STOCK[],13,FALSE),VENTAS[[#This Row],[Precio Venta]]*0.6)-VENTAS[[#This Row],[Comisión Unitaria 10%]]</f>
        <v>12.5</v>
      </c>
      <c r="L238" s="34">
        <f>VENTAS[[#This Row],[Cantidad]]*(VENTAS[[#This Row],[Precio Venta]]-VENTAS[[#This Row],[Costo Unitario SIN Comision]]-VENTAS[[#This Row],[Comisión Unitaria 10%]]-0.01*VENTAS[[#This Row],[Precio Venta]])</f>
        <v>9.75</v>
      </c>
      <c r="M238" s="35"/>
      <c r="N238" s="37" t="s">
        <v>4315</v>
      </c>
    </row>
    <row r="239" spans="1:14" x14ac:dyDescent="0.2">
      <c r="A239" s="36">
        <v>45580.854803240742</v>
      </c>
      <c r="B239" s="33"/>
      <c r="C239" s="33"/>
      <c r="D239" s="33" t="s">
        <v>4316</v>
      </c>
      <c r="E239" s="33" t="s">
        <v>4111</v>
      </c>
      <c r="F239" s="33" t="s">
        <v>4112</v>
      </c>
      <c r="G239" s="33">
        <v>1</v>
      </c>
      <c r="H239" s="34">
        <v>5</v>
      </c>
      <c r="I239" s="39">
        <f>VENTAS[[#This Row],[Cantidad]]*VENTAS[[#This Row],[Precio Venta]]</f>
        <v>5</v>
      </c>
      <c r="J239" s="34">
        <f>IF(VENTAS[[#This Row],[Nombre del Gestor]]&gt;1,VENTAS[[#This Row],[Precio Venta]]*10%,0)</f>
        <v>0.5</v>
      </c>
      <c r="K239" s="34">
        <f>IFERROR(VLOOKUP(VENTAS[[#This Row],[Código del producto Vendido]],STOCK[],13,FALSE),VENTAS[[#This Row],[Precio Venta]]*0.6)-VENTAS[[#This Row],[Comisión Unitaria 10%]]</f>
        <v>2.5</v>
      </c>
      <c r="L239" s="34">
        <f>VENTAS[[#This Row],[Cantidad]]*(VENTAS[[#This Row],[Precio Venta]]-VENTAS[[#This Row],[Costo Unitario SIN Comision]]-VENTAS[[#This Row],[Comisión Unitaria 10%]]-0.01*VENTAS[[#This Row],[Precio Venta]])</f>
        <v>1.95</v>
      </c>
      <c r="M239" s="35"/>
      <c r="N239" s="37" t="s">
        <v>4317</v>
      </c>
    </row>
    <row r="240" spans="1:14" x14ac:dyDescent="0.2">
      <c r="A240" s="36">
        <v>45580.854803240742</v>
      </c>
      <c r="B240" s="33"/>
      <c r="C240" s="33"/>
      <c r="D240" s="33" t="s">
        <v>4316</v>
      </c>
      <c r="E240" s="33" t="s">
        <v>4318</v>
      </c>
      <c r="F240" s="33" t="s">
        <v>4319</v>
      </c>
      <c r="G240" s="33">
        <v>1</v>
      </c>
      <c r="H240" s="34">
        <v>7</v>
      </c>
      <c r="I240" s="39">
        <f>VENTAS[[#This Row],[Cantidad]]*VENTAS[[#This Row],[Precio Venta]]</f>
        <v>7</v>
      </c>
      <c r="J240" s="34">
        <f>IF(VENTAS[[#This Row],[Nombre del Gestor]]&gt;1,VENTAS[[#This Row],[Precio Venta]]*10%,0)</f>
        <v>0.70000000000000007</v>
      </c>
      <c r="K240" s="34">
        <f>IFERROR(VLOOKUP(VENTAS[[#This Row],[Código del producto Vendido]],STOCK[],13,FALSE),VENTAS[[#This Row],[Precio Venta]]*0.6)-VENTAS[[#This Row],[Comisión Unitaria 10%]]</f>
        <v>3.5</v>
      </c>
      <c r="L240" s="34">
        <f>VENTAS[[#This Row],[Cantidad]]*(VENTAS[[#This Row],[Precio Venta]]-VENTAS[[#This Row],[Costo Unitario SIN Comision]]-VENTAS[[#This Row],[Comisión Unitaria 10%]]-0.01*VENTAS[[#This Row],[Precio Venta]])</f>
        <v>2.73</v>
      </c>
      <c r="M240" s="35"/>
      <c r="N240" s="37" t="s">
        <v>4320</v>
      </c>
    </row>
    <row r="241" spans="1:14" x14ac:dyDescent="0.2">
      <c r="A241" s="36">
        <v>45580.854803240742</v>
      </c>
      <c r="B241" s="33"/>
      <c r="C241" s="33"/>
      <c r="D241" s="33" t="s">
        <v>4316</v>
      </c>
      <c r="E241" s="33" t="s">
        <v>4232</v>
      </c>
      <c r="F241" s="33" t="s">
        <v>4233</v>
      </c>
      <c r="G241" s="33">
        <v>2</v>
      </c>
      <c r="H241" s="34">
        <v>3</v>
      </c>
      <c r="I241" s="39">
        <f>VENTAS[[#This Row],[Cantidad]]*VENTAS[[#This Row],[Precio Venta]]</f>
        <v>6</v>
      </c>
      <c r="J241" s="34">
        <f>IF(VENTAS[[#This Row],[Nombre del Gestor]]&gt;1,VENTAS[[#This Row],[Precio Venta]]*10%,0)</f>
        <v>0.30000000000000004</v>
      </c>
      <c r="K241" s="34">
        <f>IFERROR(VLOOKUP(VENTAS[[#This Row],[Código del producto Vendido]],STOCK[],13,FALSE),VENTAS[[#This Row],[Precio Venta]]*0.6)-VENTAS[[#This Row],[Comisión Unitaria 10%]]</f>
        <v>1.4999999999999998</v>
      </c>
      <c r="L241" s="34">
        <f>VENTAS[[#This Row],[Cantidad]]*(VENTAS[[#This Row],[Precio Venta]]-VENTAS[[#This Row],[Costo Unitario SIN Comision]]-VENTAS[[#This Row],[Comisión Unitaria 10%]]-0.01*VENTAS[[#This Row],[Precio Venta]])</f>
        <v>2.3400000000000003</v>
      </c>
      <c r="M241" s="35"/>
      <c r="N241" s="37" t="s">
        <v>4321</v>
      </c>
    </row>
    <row r="242" spans="1:14" x14ac:dyDescent="0.2">
      <c r="A242" s="36">
        <v>45580.876527777778</v>
      </c>
      <c r="B242" s="33"/>
      <c r="C242" s="33"/>
      <c r="D242" s="33" t="s">
        <v>4322</v>
      </c>
      <c r="E242" s="33" t="s">
        <v>4111</v>
      </c>
      <c r="F242" s="33" t="s">
        <v>4112</v>
      </c>
      <c r="G242" s="33">
        <v>1</v>
      </c>
      <c r="H242" s="34">
        <v>5</v>
      </c>
      <c r="I242" s="39">
        <f>VENTAS[[#This Row],[Cantidad]]*VENTAS[[#This Row],[Precio Venta]]</f>
        <v>5</v>
      </c>
      <c r="J242" s="34">
        <f>IF(VENTAS[[#This Row],[Nombre del Gestor]]&gt;1,VENTAS[[#This Row],[Precio Venta]]*10%,0)</f>
        <v>0.5</v>
      </c>
      <c r="K242" s="34">
        <f>IFERROR(VLOOKUP(VENTAS[[#This Row],[Código del producto Vendido]],STOCK[],13,FALSE),VENTAS[[#This Row],[Precio Venta]]*0.6)-VENTAS[[#This Row],[Comisión Unitaria 10%]]</f>
        <v>2.5</v>
      </c>
      <c r="L242" s="34">
        <f>VENTAS[[#This Row],[Cantidad]]*(VENTAS[[#This Row],[Precio Venta]]-VENTAS[[#This Row],[Costo Unitario SIN Comision]]-VENTAS[[#This Row],[Comisión Unitaria 10%]]-0.01*VENTAS[[#This Row],[Precio Venta]])</f>
        <v>1.95</v>
      </c>
      <c r="M242" s="35"/>
      <c r="N242" s="37" t="s">
        <v>4323</v>
      </c>
    </row>
    <row r="243" spans="1:14" x14ac:dyDescent="0.2">
      <c r="A243" s="36">
        <v>45580.881793981483</v>
      </c>
      <c r="B243" s="33"/>
      <c r="C243" s="33"/>
      <c r="D243" s="33" t="s">
        <v>4229</v>
      </c>
      <c r="E243" s="33" t="s">
        <v>4114</v>
      </c>
      <c r="F243" s="33" t="s">
        <v>4115</v>
      </c>
      <c r="G243" s="33">
        <v>1</v>
      </c>
      <c r="H243" s="34">
        <v>5</v>
      </c>
      <c r="I243" s="39">
        <f>VENTAS[[#This Row],[Cantidad]]*VENTAS[[#This Row],[Precio Venta]]</f>
        <v>5</v>
      </c>
      <c r="J243" s="34">
        <f>IF(VENTAS[[#This Row],[Nombre del Gestor]]&gt;1,VENTAS[[#This Row],[Precio Venta]]*10%,0)</f>
        <v>0.5</v>
      </c>
      <c r="K243" s="34">
        <f>IFERROR(VLOOKUP(VENTAS[[#This Row],[Código del producto Vendido]],STOCK[],13,FALSE),VENTAS[[#This Row],[Precio Venta]]*0.6)-VENTAS[[#This Row],[Comisión Unitaria 10%]]</f>
        <v>2.5</v>
      </c>
      <c r="L243" s="34">
        <f>VENTAS[[#This Row],[Cantidad]]*(VENTAS[[#This Row],[Precio Venta]]-VENTAS[[#This Row],[Costo Unitario SIN Comision]]-VENTAS[[#This Row],[Comisión Unitaria 10%]]-0.01*VENTAS[[#This Row],[Precio Venta]])</f>
        <v>1.95</v>
      </c>
      <c r="M243" s="35"/>
      <c r="N243" s="37" t="s">
        <v>4324</v>
      </c>
    </row>
    <row r="244" spans="1:14" x14ac:dyDescent="0.2">
      <c r="A244" s="36">
        <v>45581.332326388889</v>
      </c>
      <c r="B244" s="33"/>
      <c r="C244" s="33"/>
      <c r="D244" s="33" t="s">
        <v>4325</v>
      </c>
      <c r="E244" s="33" t="s">
        <v>4095</v>
      </c>
      <c r="F244" s="33" t="s">
        <v>4096</v>
      </c>
      <c r="G244" s="33">
        <v>3</v>
      </c>
      <c r="H244" s="34">
        <v>15</v>
      </c>
      <c r="I244" s="39">
        <f>VENTAS[[#This Row],[Cantidad]]*VENTAS[[#This Row],[Precio Venta]]</f>
        <v>45</v>
      </c>
      <c r="J244" s="34">
        <f>IF(VENTAS[[#This Row],[Nombre del Gestor]]&gt;1,VENTAS[[#This Row],[Precio Venta]]*10%,0)</f>
        <v>1.5</v>
      </c>
      <c r="K244" s="34">
        <f>IFERROR(VLOOKUP(VENTAS[[#This Row],[Código del producto Vendido]],STOCK[],13,FALSE),VENTAS[[#This Row],[Precio Venta]]*0.6)-VENTAS[[#This Row],[Comisión Unitaria 10%]]</f>
        <v>7.5</v>
      </c>
      <c r="L244" s="34">
        <f>VENTAS[[#This Row],[Cantidad]]*(VENTAS[[#This Row],[Precio Venta]]-VENTAS[[#This Row],[Costo Unitario SIN Comision]]-VENTAS[[#This Row],[Comisión Unitaria 10%]]-0.01*VENTAS[[#This Row],[Precio Venta]])</f>
        <v>17.549999999999997</v>
      </c>
      <c r="M244" s="35"/>
      <c r="N244" s="37" t="s">
        <v>4326</v>
      </c>
    </row>
    <row r="245" spans="1:14" x14ac:dyDescent="0.2">
      <c r="A245" s="36">
        <v>45581.337847222218</v>
      </c>
      <c r="B245" s="33"/>
      <c r="C245" s="33"/>
      <c r="D245" s="33" t="s">
        <v>4325</v>
      </c>
      <c r="E245" s="33" t="s">
        <v>4327</v>
      </c>
      <c r="F245" s="33" t="s">
        <v>4328</v>
      </c>
      <c r="G245" s="33">
        <v>1</v>
      </c>
      <c r="H245" s="34">
        <v>1.5</v>
      </c>
      <c r="I245" s="39">
        <f>VENTAS[[#This Row],[Cantidad]]*VENTAS[[#This Row],[Precio Venta]]</f>
        <v>1.5</v>
      </c>
      <c r="J245" s="34">
        <f>IF(VENTAS[[#This Row],[Nombre del Gestor]]&gt;1,VENTAS[[#This Row],[Precio Venta]]*10%,0)</f>
        <v>0.15000000000000002</v>
      </c>
      <c r="K245" s="34">
        <f>IFERROR(VLOOKUP(VENTAS[[#This Row],[Código del producto Vendido]],STOCK[],13,FALSE),VENTAS[[#This Row],[Precio Venta]]*0.6)-VENTAS[[#This Row],[Comisión Unitaria 10%]]</f>
        <v>0.74999999999999989</v>
      </c>
      <c r="L245" s="34">
        <f>VENTAS[[#This Row],[Cantidad]]*(VENTAS[[#This Row],[Precio Venta]]-VENTAS[[#This Row],[Costo Unitario SIN Comision]]-VENTAS[[#This Row],[Comisión Unitaria 10%]]-0.01*VENTAS[[#This Row],[Precio Venta]])</f>
        <v>0.58500000000000008</v>
      </c>
      <c r="M245" s="35"/>
      <c r="N245" s="37" t="s">
        <v>4329</v>
      </c>
    </row>
    <row r="246" spans="1:14" x14ac:dyDescent="0.2">
      <c r="A246" s="36">
        <v>45581.33871527778</v>
      </c>
      <c r="B246" s="33"/>
      <c r="C246" s="33"/>
      <c r="D246" s="33" t="s">
        <v>4325</v>
      </c>
      <c r="E246" s="33" t="s">
        <v>4101</v>
      </c>
      <c r="F246" s="33" t="s">
        <v>4102</v>
      </c>
      <c r="G246" s="33">
        <v>1</v>
      </c>
      <c r="H246" s="34">
        <v>25</v>
      </c>
      <c r="I246" s="39">
        <f>VENTAS[[#This Row],[Cantidad]]*VENTAS[[#This Row],[Precio Venta]]</f>
        <v>25</v>
      </c>
      <c r="J246" s="34">
        <f>IF(VENTAS[[#This Row],[Nombre del Gestor]]&gt;1,VENTAS[[#This Row],[Precio Venta]]*10%,0)</f>
        <v>2.5</v>
      </c>
      <c r="K246" s="34">
        <f>IFERROR(VLOOKUP(VENTAS[[#This Row],[Código del producto Vendido]],STOCK[],13,FALSE),VENTAS[[#This Row],[Precio Venta]]*0.6)-VENTAS[[#This Row],[Comisión Unitaria 10%]]</f>
        <v>12.5</v>
      </c>
      <c r="L246" s="34">
        <f>VENTAS[[#This Row],[Cantidad]]*(VENTAS[[#This Row],[Precio Venta]]-VENTAS[[#This Row],[Costo Unitario SIN Comision]]-VENTAS[[#This Row],[Comisión Unitaria 10%]]-0.01*VENTAS[[#This Row],[Precio Venta]])</f>
        <v>9.75</v>
      </c>
      <c r="M246" s="35"/>
      <c r="N246" s="37" t="s">
        <v>4330</v>
      </c>
    </row>
    <row r="247" spans="1:14" x14ac:dyDescent="0.2">
      <c r="A247" s="36">
        <v>45581.340081018519</v>
      </c>
      <c r="B247" s="33"/>
      <c r="C247" s="33"/>
      <c r="D247" s="33" t="s">
        <v>4325</v>
      </c>
      <c r="E247" s="33" t="s">
        <v>4108</v>
      </c>
      <c r="F247" s="33" t="s">
        <v>4109</v>
      </c>
      <c r="G247" s="33">
        <v>1</v>
      </c>
      <c r="H247" s="34">
        <v>20</v>
      </c>
      <c r="I247" s="39">
        <f>VENTAS[[#This Row],[Cantidad]]*VENTAS[[#This Row],[Precio Venta]]</f>
        <v>20</v>
      </c>
      <c r="J247" s="34">
        <f>IF(VENTAS[[#This Row],[Nombre del Gestor]]&gt;1,VENTAS[[#This Row],[Precio Venta]]*10%,0)</f>
        <v>2</v>
      </c>
      <c r="K247" s="34">
        <f>IFERROR(VLOOKUP(VENTAS[[#This Row],[Código del producto Vendido]],STOCK[],13,FALSE),VENTAS[[#This Row],[Precio Venta]]*0.6)-VENTAS[[#This Row],[Comisión Unitaria 10%]]</f>
        <v>10</v>
      </c>
      <c r="L247" s="34">
        <f>VENTAS[[#This Row],[Cantidad]]*(VENTAS[[#This Row],[Precio Venta]]-VENTAS[[#This Row],[Costo Unitario SIN Comision]]-VENTAS[[#This Row],[Comisión Unitaria 10%]]-0.01*VENTAS[[#This Row],[Precio Venta]])</f>
        <v>7.8</v>
      </c>
      <c r="M247" s="35"/>
      <c r="N247" s="37" t="s">
        <v>4331</v>
      </c>
    </row>
    <row r="248" spans="1:14" x14ac:dyDescent="0.2">
      <c r="A248" s="36">
        <v>45581.341053240743</v>
      </c>
      <c r="B248" s="33"/>
      <c r="C248" s="33"/>
      <c r="D248" s="33" t="s">
        <v>4325</v>
      </c>
      <c r="E248" s="33" t="s">
        <v>4086</v>
      </c>
      <c r="F248" s="33" t="s">
        <v>4087</v>
      </c>
      <c r="G248" s="33">
        <v>1</v>
      </c>
      <c r="H248" s="34">
        <v>22</v>
      </c>
      <c r="I248" s="39">
        <f>VENTAS[[#This Row],[Cantidad]]*VENTAS[[#This Row],[Precio Venta]]</f>
        <v>22</v>
      </c>
      <c r="J248" s="34">
        <f>IF(VENTAS[[#This Row],[Nombre del Gestor]]&gt;1,VENTAS[[#This Row],[Precio Venta]]*10%,0)</f>
        <v>2.2000000000000002</v>
      </c>
      <c r="K248" s="34">
        <f>IFERROR(VLOOKUP(VENTAS[[#This Row],[Código del producto Vendido]],STOCK[],13,FALSE),VENTAS[[#This Row],[Precio Venta]]*0.6)-VENTAS[[#This Row],[Comisión Unitaria 10%]]</f>
        <v>11</v>
      </c>
      <c r="L248" s="34">
        <f>VENTAS[[#This Row],[Cantidad]]*(VENTAS[[#This Row],[Precio Venta]]-VENTAS[[#This Row],[Costo Unitario SIN Comision]]-VENTAS[[#This Row],[Comisión Unitaria 10%]]-0.01*VENTAS[[#This Row],[Precio Venta]])</f>
        <v>8.58</v>
      </c>
      <c r="M248" s="35"/>
      <c r="N248" s="37" t="s">
        <v>4332</v>
      </c>
    </row>
    <row r="249" spans="1:14" x14ac:dyDescent="0.2">
      <c r="A249" s="36">
        <v>45581.342060185183</v>
      </c>
      <c r="B249" s="33"/>
      <c r="C249" s="33"/>
      <c r="D249" s="33" t="s">
        <v>4325</v>
      </c>
      <c r="E249" s="33" t="s">
        <v>4086</v>
      </c>
      <c r="F249" s="33" t="s">
        <v>4087</v>
      </c>
      <c r="G249" s="33">
        <v>1</v>
      </c>
      <c r="H249" s="34">
        <v>22</v>
      </c>
      <c r="I249" s="39">
        <f>VENTAS[[#This Row],[Cantidad]]*VENTAS[[#This Row],[Precio Venta]]</f>
        <v>22</v>
      </c>
      <c r="J249" s="34">
        <f>IF(VENTAS[[#This Row],[Nombre del Gestor]]&gt;1,VENTAS[[#This Row],[Precio Venta]]*10%,0)</f>
        <v>2.2000000000000002</v>
      </c>
      <c r="K249" s="34">
        <f>IFERROR(VLOOKUP(VENTAS[[#This Row],[Código del producto Vendido]],STOCK[],13,FALSE),VENTAS[[#This Row],[Precio Venta]]*0.6)-VENTAS[[#This Row],[Comisión Unitaria 10%]]</f>
        <v>11</v>
      </c>
      <c r="L249" s="34">
        <f>VENTAS[[#This Row],[Cantidad]]*(VENTAS[[#This Row],[Precio Venta]]-VENTAS[[#This Row],[Costo Unitario SIN Comision]]-VENTAS[[#This Row],[Comisión Unitaria 10%]]-0.01*VENTAS[[#This Row],[Precio Venta]])</f>
        <v>8.58</v>
      </c>
      <c r="M249" s="35"/>
      <c r="N249" s="37" t="s">
        <v>4333</v>
      </c>
    </row>
    <row r="250" spans="1:14" x14ac:dyDescent="0.2">
      <c r="A250" s="36">
        <v>45581.342789351853</v>
      </c>
      <c r="B250" s="33"/>
      <c r="C250" s="33"/>
      <c r="D250" s="33" t="s">
        <v>4334</v>
      </c>
      <c r="E250" s="33" t="s">
        <v>4077</v>
      </c>
      <c r="F250" s="33" t="s">
        <v>4078</v>
      </c>
      <c r="G250" s="33">
        <v>8</v>
      </c>
      <c r="H250" s="34">
        <v>0</v>
      </c>
      <c r="I250" s="39">
        <f>VENTAS[[#This Row],[Cantidad]]*VENTAS[[#This Row],[Precio Venta]]</f>
        <v>0</v>
      </c>
      <c r="J250" s="34">
        <f>IF(VENTAS[[#This Row],[Nombre del Gestor]]&gt;1,VENTAS[[#This Row],[Precio Venta]]*10%,0)</f>
        <v>0</v>
      </c>
      <c r="K250" s="34">
        <f>IFERROR(VLOOKUP(VENTAS[[#This Row],[Código del producto Vendido]],STOCK[],13,FALSE),VENTAS[[#This Row],[Precio Venta]]*0.6)-VENTAS[[#This Row],[Comisión Unitaria 10%]]</f>
        <v>0</v>
      </c>
      <c r="L250" s="34">
        <f>VENTAS[[#This Row],[Cantidad]]*(VENTAS[[#This Row],[Precio Venta]]-VENTAS[[#This Row],[Costo Unitario SIN Comision]]-VENTAS[[#This Row],[Comisión Unitaria 10%]]-0.01*VENTAS[[#This Row],[Precio Venta]])</f>
        <v>0</v>
      </c>
      <c r="M250" s="35"/>
      <c r="N250" s="37" t="s">
        <v>4335</v>
      </c>
    </row>
    <row r="251" spans="1:14" x14ac:dyDescent="0.2">
      <c r="A251" s="36">
        <v>45581.652731481481</v>
      </c>
      <c r="B251" s="33"/>
      <c r="C251" s="33"/>
      <c r="D251" s="33" t="s">
        <v>3820</v>
      </c>
      <c r="E251" s="33" t="s">
        <v>4213</v>
      </c>
      <c r="F251" s="33" t="s">
        <v>4214</v>
      </c>
      <c r="G251" s="33">
        <v>1</v>
      </c>
      <c r="H251" s="34">
        <v>20</v>
      </c>
      <c r="I251" s="39">
        <f>VENTAS[[#This Row],[Cantidad]]*VENTAS[[#This Row],[Precio Venta]]</f>
        <v>20</v>
      </c>
      <c r="J251" s="34">
        <f>IF(VENTAS[[#This Row],[Nombre del Gestor]]&gt;1,VENTAS[[#This Row],[Precio Venta]]*10%,0)</f>
        <v>2</v>
      </c>
      <c r="K251" s="34">
        <f>IFERROR(VLOOKUP(VENTAS[[#This Row],[Código del producto Vendido]],STOCK[],13,FALSE),VENTAS[[#This Row],[Precio Venta]]*0.6)-VENTAS[[#This Row],[Comisión Unitaria 10%]]</f>
        <v>10</v>
      </c>
      <c r="L251" s="34">
        <f>VENTAS[[#This Row],[Cantidad]]*(VENTAS[[#This Row],[Precio Venta]]-VENTAS[[#This Row],[Costo Unitario SIN Comision]]-VENTAS[[#This Row],[Comisión Unitaria 10%]]-0.01*VENTAS[[#This Row],[Precio Venta]])</f>
        <v>7.8</v>
      </c>
      <c r="M251" s="35"/>
      <c r="N251" s="37" t="s">
        <v>4336</v>
      </c>
    </row>
    <row r="252" spans="1:14" x14ac:dyDescent="0.2">
      <c r="A252" s="36">
        <v>45581.667222222219</v>
      </c>
      <c r="B252" s="33"/>
      <c r="C252" s="33"/>
      <c r="D252" s="33" t="s">
        <v>3949</v>
      </c>
      <c r="E252" s="33" t="s">
        <v>4337</v>
      </c>
      <c r="F252" s="33" t="s">
        <v>4338</v>
      </c>
      <c r="G252" s="33">
        <v>1</v>
      </c>
      <c r="H252" s="34">
        <v>12</v>
      </c>
      <c r="I252" s="39">
        <f>VENTAS[[#This Row],[Cantidad]]*VENTAS[[#This Row],[Precio Venta]]</f>
        <v>12</v>
      </c>
      <c r="J252" s="34">
        <f>IF(VENTAS[[#This Row],[Nombre del Gestor]]&gt;1,VENTAS[[#This Row],[Precio Venta]]*10%,0)</f>
        <v>1.2000000000000002</v>
      </c>
      <c r="K252" s="34">
        <f>IFERROR(VLOOKUP(VENTAS[[#This Row],[Código del producto Vendido]],STOCK[],13,FALSE),VENTAS[[#This Row],[Precio Venta]]*0.6)-VENTAS[[#This Row],[Comisión Unitaria 10%]]</f>
        <v>5.9999999999999991</v>
      </c>
      <c r="L252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252" s="35"/>
      <c r="N252" s="37" t="s">
        <v>4339</v>
      </c>
    </row>
    <row r="253" spans="1:14" x14ac:dyDescent="0.2">
      <c r="A253" s="36">
        <v>45581.668333333328</v>
      </c>
      <c r="B253" s="33"/>
      <c r="C253" s="33"/>
      <c r="D253" s="33" t="s">
        <v>3779</v>
      </c>
      <c r="E253" s="33" t="s">
        <v>4340</v>
      </c>
      <c r="F253" s="33" t="s">
        <v>4341</v>
      </c>
      <c r="G253" s="33">
        <v>1</v>
      </c>
      <c r="H253" s="34">
        <v>10</v>
      </c>
      <c r="I253" s="39">
        <f>VENTAS[[#This Row],[Cantidad]]*VENTAS[[#This Row],[Precio Venta]]</f>
        <v>10</v>
      </c>
      <c r="J253" s="34">
        <f>IF(VENTAS[[#This Row],[Nombre del Gestor]]&gt;1,VENTAS[[#This Row],[Precio Venta]]*10%,0)</f>
        <v>1</v>
      </c>
      <c r="K253" s="34">
        <f>IFERROR(VLOOKUP(VENTAS[[#This Row],[Código del producto Vendido]],STOCK[],13,FALSE),VENTAS[[#This Row],[Precio Venta]]*0.6)-VENTAS[[#This Row],[Comisión Unitaria 10%]]</f>
        <v>5</v>
      </c>
      <c r="L253" s="34">
        <f>VENTAS[[#This Row],[Cantidad]]*(VENTAS[[#This Row],[Precio Venta]]-VENTAS[[#This Row],[Costo Unitario SIN Comision]]-VENTAS[[#This Row],[Comisión Unitaria 10%]]-0.01*VENTAS[[#This Row],[Precio Venta]])</f>
        <v>3.9</v>
      </c>
      <c r="M253" s="35"/>
      <c r="N253" s="37" t="s">
        <v>4342</v>
      </c>
    </row>
    <row r="254" spans="1:14" x14ac:dyDescent="0.2">
      <c r="A254" s="36">
        <v>45581.668333333328</v>
      </c>
      <c r="B254" s="33"/>
      <c r="C254" s="33"/>
      <c r="D254" s="33" t="s">
        <v>3779</v>
      </c>
      <c r="E254" s="33" t="s">
        <v>283</v>
      </c>
      <c r="F254" s="33" t="s">
        <v>284</v>
      </c>
      <c r="G254" s="33">
        <v>1</v>
      </c>
      <c r="H254" s="34">
        <v>15</v>
      </c>
      <c r="I254" s="39">
        <f>VENTAS[[#This Row],[Cantidad]]*VENTAS[[#This Row],[Precio Venta]]</f>
        <v>15</v>
      </c>
      <c r="J254" s="34">
        <f>IF(VENTAS[[#This Row],[Nombre del Gestor]]&gt;1,VENTAS[[#This Row],[Precio Venta]]*10%,0)</f>
        <v>1.5</v>
      </c>
      <c r="K254" s="34">
        <f>IFERROR(VLOOKUP(VENTAS[[#This Row],[Código del producto Vendido]],STOCK[],13,FALSE),VENTAS[[#This Row],[Precio Venta]]*0.6)-VENTAS[[#This Row],[Comisión Unitaria 10%]]</f>
        <v>6.8900000000000006</v>
      </c>
      <c r="L254" s="34">
        <f>VENTAS[[#This Row],[Cantidad]]*(VENTAS[[#This Row],[Precio Venta]]-VENTAS[[#This Row],[Costo Unitario SIN Comision]]-VENTAS[[#This Row],[Comisión Unitaria 10%]]-0.01*VENTAS[[#This Row],[Precio Venta]])</f>
        <v>6.4599999999999991</v>
      </c>
      <c r="M254" s="35"/>
      <c r="N254" s="37" t="s">
        <v>4343</v>
      </c>
    </row>
    <row r="255" spans="1:14" x14ac:dyDescent="0.2">
      <c r="A255" s="36">
        <v>45581.685439814813</v>
      </c>
      <c r="B255" s="33"/>
      <c r="C255" s="33"/>
      <c r="D255" s="33" t="s">
        <v>3772</v>
      </c>
      <c r="E255" s="33" t="s">
        <v>4128</v>
      </c>
      <c r="F255" s="33" t="s">
        <v>4025</v>
      </c>
      <c r="G255" s="33">
        <v>1</v>
      </c>
      <c r="H255" s="34">
        <v>40</v>
      </c>
      <c r="I255" s="39">
        <f>VENTAS[[#This Row],[Cantidad]]*VENTAS[[#This Row],[Precio Venta]]</f>
        <v>40</v>
      </c>
      <c r="J255" s="34">
        <f>IF(VENTAS[[#This Row],[Nombre del Gestor]]&gt;1,VENTAS[[#This Row],[Precio Venta]]*10%,0)</f>
        <v>4</v>
      </c>
      <c r="K255" s="34">
        <f>IFERROR(VLOOKUP(VENTAS[[#This Row],[Código del producto Vendido]],STOCK[],13,FALSE),VENTAS[[#This Row],[Precio Venta]]*0.6)-VENTAS[[#This Row],[Comisión Unitaria 10%]]</f>
        <v>20</v>
      </c>
      <c r="L255" s="34">
        <f>VENTAS[[#This Row],[Cantidad]]*(VENTAS[[#This Row],[Precio Venta]]-VENTAS[[#This Row],[Costo Unitario SIN Comision]]-VENTAS[[#This Row],[Comisión Unitaria 10%]]-0.01*VENTAS[[#This Row],[Precio Venta]])</f>
        <v>15.6</v>
      </c>
      <c r="M255" s="35"/>
      <c r="N255" s="37" t="s">
        <v>4344</v>
      </c>
    </row>
    <row r="256" spans="1:14" x14ac:dyDescent="0.2">
      <c r="A256" s="36">
        <v>45581.763194444437</v>
      </c>
      <c r="B256" s="33"/>
      <c r="C256" s="33"/>
      <c r="D256" s="33" t="s">
        <v>3967</v>
      </c>
      <c r="E256" s="33" t="s">
        <v>4288</v>
      </c>
      <c r="F256" s="33" t="s">
        <v>461</v>
      </c>
      <c r="G256" s="33">
        <v>1</v>
      </c>
      <c r="H256" s="34">
        <v>30</v>
      </c>
      <c r="I256" s="39">
        <f>VENTAS[[#This Row],[Cantidad]]*VENTAS[[#This Row],[Precio Venta]]</f>
        <v>30</v>
      </c>
      <c r="J256" s="34">
        <f>IF(VENTAS[[#This Row],[Nombre del Gestor]]&gt;1,VENTAS[[#This Row],[Precio Venta]]*10%,0)</f>
        <v>3</v>
      </c>
      <c r="K256" s="34">
        <f>IFERROR(VLOOKUP(VENTAS[[#This Row],[Código del producto Vendido]],STOCK[],13,FALSE),VENTAS[[#This Row],[Precio Venta]]*0.6)-VENTAS[[#This Row],[Comisión Unitaria 10%]]</f>
        <v>15</v>
      </c>
      <c r="L256" s="34">
        <f>VENTAS[[#This Row],[Cantidad]]*(VENTAS[[#This Row],[Precio Venta]]-VENTAS[[#This Row],[Costo Unitario SIN Comision]]-VENTAS[[#This Row],[Comisión Unitaria 10%]]-0.01*VENTAS[[#This Row],[Precio Venta]])</f>
        <v>11.7</v>
      </c>
      <c r="M256" s="35"/>
      <c r="N256" s="37" t="s">
        <v>4345</v>
      </c>
    </row>
    <row r="257" spans="1:14" x14ac:dyDescent="0.2">
      <c r="A257" s="36">
        <v>45581.83152777778</v>
      </c>
      <c r="B257" s="33"/>
      <c r="C257" s="33"/>
      <c r="D257" s="33" t="s">
        <v>3779</v>
      </c>
      <c r="E257" s="33" t="s">
        <v>4313</v>
      </c>
      <c r="F257" s="33" t="s">
        <v>4314</v>
      </c>
      <c r="G257" s="33">
        <v>1</v>
      </c>
      <c r="H257" s="34">
        <v>25</v>
      </c>
      <c r="I257" s="39">
        <f>VENTAS[[#This Row],[Cantidad]]*VENTAS[[#This Row],[Precio Venta]]</f>
        <v>25</v>
      </c>
      <c r="J257" s="34">
        <f>IF(VENTAS[[#This Row],[Nombre del Gestor]]&gt;1,VENTAS[[#This Row],[Precio Venta]]*10%,0)</f>
        <v>2.5</v>
      </c>
      <c r="K257" s="34">
        <f>IFERROR(VLOOKUP(VENTAS[[#This Row],[Código del producto Vendido]],STOCK[],13,FALSE),VENTAS[[#This Row],[Precio Venta]]*0.6)-VENTAS[[#This Row],[Comisión Unitaria 10%]]</f>
        <v>12.5</v>
      </c>
      <c r="L257" s="34">
        <f>VENTAS[[#This Row],[Cantidad]]*(VENTAS[[#This Row],[Precio Venta]]-VENTAS[[#This Row],[Costo Unitario SIN Comision]]-VENTAS[[#This Row],[Comisión Unitaria 10%]]-0.01*VENTAS[[#This Row],[Precio Venta]])</f>
        <v>9.75</v>
      </c>
      <c r="M257" s="35"/>
      <c r="N257" s="37" t="s">
        <v>4346</v>
      </c>
    </row>
    <row r="258" spans="1:14" x14ac:dyDescent="0.2">
      <c r="A258" s="36">
        <v>45581.83152777778</v>
      </c>
      <c r="B258" s="33"/>
      <c r="C258" s="33"/>
      <c r="D258" s="33" t="s">
        <v>3779</v>
      </c>
      <c r="E258" s="33" t="s">
        <v>4347</v>
      </c>
      <c r="F258" s="33" t="s">
        <v>4348</v>
      </c>
      <c r="G258" s="33">
        <v>1</v>
      </c>
      <c r="H258" s="34">
        <v>12</v>
      </c>
      <c r="I258" s="39">
        <f>VENTAS[[#This Row],[Cantidad]]*VENTAS[[#This Row],[Precio Venta]]</f>
        <v>12</v>
      </c>
      <c r="J258" s="34">
        <f>IF(VENTAS[[#This Row],[Nombre del Gestor]]&gt;1,VENTAS[[#This Row],[Precio Venta]]*10%,0)</f>
        <v>1.2000000000000002</v>
      </c>
      <c r="K258" s="34">
        <f>IFERROR(VLOOKUP(VENTAS[[#This Row],[Código del producto Vendido]],STOCK[],13,FALSE),VENTAS[[#This Row],[Precio Venta]]*0.6)-VENTAS[[#This Row],[Comisión Unitaria 10%]]</f>
        <v>5.9999999999999991</v>
      </c>
      <c r="L258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258" s="35"/>
      <c r="N258" s="37" t="s">
        <v>4349</v>
      </c>
    </row>
    <row r="259" spans="1:14" x14ac:dyDescent="0.2">
      <c r="A259" s="36">
        <v>45581.83152777778</v>
      </c>
      <c r="B259" s="33"/>
      <c r="C259" s="33"/>
      <c r="D259" s="33" t="s">
        <v>3779</v>
      </c>
      <c r="E259" s="33" t="s">
        <v>4350</v>
      </c>
      <c r="F259" s="33" t="s">
        <v>4351</v>
      </c>
      <c r="G259" s="33">
        <v>1</v>
      </c>
      <c r="H259" s="34">
        <v>10</v>
      </c>
      <c r="I259" s="39">
        <f>VENTAS[[#This Row],[Cantidad]]*VENTAS[[#This Row],[Precio Venta]]</f>
        <v>10</v>
      </c>
      <c r="J259" s="34">
        <f>IF(VENTAS[[#This Row],[Nombre del Gestor]]&gt;1,VENTAS[[#This Row],[Precio Venta]]*10%,0)</f>
        <v>1</v>
      </c>
      <c r="K259" s="34">
        <f>IFERROR(VLOOKUP(VENTAS[[#This Row],[Código del producto Vendido]],STOCK[],13,FALSE),VENTAS[[#This Row],[Precio Venta]]*0.6)-VENTAS[[#This Row],[Comisión Unitaria 10%]]</f>
        <v>5</v>
      </c>
      <c r="L259" s="34">
        <f>VENTAS[[#This Row],[Cantidad]]*(VENTAS[[#This Row],[Precio Venta]]-VENTAS[[#This Row],[Costo Unitario SIN Comision]]-VENTAS[[#This Row],[Comisión Unitaria 10%]]-0.01*VENTAS[[#This Row],[Precio Venta]])</f>
        <v>3.9</v>
      </c>
      <c r="M259" s="35"/>
      <c r="N259" s="37" t="s">
        <v>4352</v>
      </c>
    </row>
    <row r="260" spans="1:14" x14ac:dyDescent="0.2">
      <c r="A260" s="36">
        <v>45581.83152777778</v>
      </c>
      <c r="B260" s="33"/>
      <c r="C260" s="33"/>
      <c r="D260" s="33" t="s">
        <v>3779</v>
      </c>
      <c r="E260" s="33" t="s">
        <v>4236</v>
      </c>
      <c r="F260" s="33" t="s">
        <v>4237</v>
      </c>
      <c r="G260" s="33">
        <v>1</v>
      </c>
      <c r="H260" s="34">
        <v>20</v>
      </c>
      <c r="I260" s="39">
        <f>VENTAS[[#This Row],[Cantidad]]*VENTAS[[#This Row],[Precio Venta]]</f>
        <v>20</v>
      </c>
      <c r="J260" s="34">
        <f>IF(VENTAS[[#This Row],[Nombre del Gestor]]&gt;1,VENTAS[[#This Row],[Precio Venta]]*10%,0)</f>
        <v>2</v>
      </c>
      <c r="K260" s="34">
        <f>IFERROR(VLOOKUP(VENTAS[[#This Row],[Código del producto Vendido]],STOCK[],13,FALSE),VENTAS[[#This Row],[Precio Venta]]*0.6)-VENTAS[[#This Row],[Comisión Unitaria 10%]]</f>
        <v>10</v>
      </c>
      <c r="L260" s="34">
        <f>VENTAS[[#This Row],[Cantidad]]*(VENTAS[[#This Row],[Precio Venta]]-VENTAS[[#This Row],[Costo Unitario SIN Comision]]-VENTAS[[#This Row],[Comisión Unitaria 10%]]-0.01*VENTAS[[#This Row],[Precio Venta]])</f>
        <v>7.8</v>
      </c>
      <c r="M260" s="35"/>
      <c r="N260" s="37" t="s">
        <v>4353</v>
      </c>
    </row>
    <row r="261" spans="1:14" x14ac:dyDescent="0.2">
      <c r="A261" s="36">
        <v>45581.871388888889</v>
      </c>
      <c r="B261" s="33"/>
      <c r="C261" s="33"/>
      <c r="D261" s="33" t="s">
        <v>4009</v>
      </c>
      <c r="E261" s="33" t="s">
        <v>4354</v>
      </c>
      <c r="F261" s="33" t="s">
        <v>4355</v>
      </c>
      <c r="G261" s="33">
        <v>1</v>
      </c>
      <c r="H261" s="34">
        <v>6</v>
      </c>
      <c r="I261" s="39">
        <f>VENTAS[[#This Row],[Cantidad]]*VENTAS[[#This Row],[Precio Venta]]</f>
        <v>6</v>
      </c>
      <c r="J261" s="34">
        <f>IF(VENTAS[[#This Row],[Nombre del Gestor]]&gt;1,VENTAS[[#This Row],[Precio Venta]]*10%,0)</f>
        <v>0.60000000000000009</v>
      </c>
      <c r="K261" s="34">
        <f>IFERROR(VLOOKUP(VENTAS[[#This Row],[Código del producto Vendido]],STOCK[],13,FALSE),VENTAS[[#This Row],[Precio Venta]]*0.6)-VENTAS[[#This Row],[Comisión Unitaria 10%]]</f>
        <v>2.9999999999999996</v>
      </c>
      <c r="L261" s="34">
        <f>VENTAS[[#This Row],[Cantidad]]*(VENTAS[[#This Row],[Precio Venta]]-VENTAS[[#This Row],[Costo Unitario SIN Comision]]-VENTAS[[#This Row],[Comisión Unitaria 10%]]-0.01*VENTAS[[#This Row],[Precio Venta]])</f>
        <v>2.3400000000000003</v>
      </c>
      <c r="M261" s="35"/>
      <c r="N261" s="37" t="s">
        <v>4356</v>
      </c>
    </row>
    <row r="262" spans="1:14" x14ac:dyDescent="0.2">
      <c r="A262" s="36">
        <v>45581.871388888889</v>
      </c>
      <c r="B262" s="33"/>
      <c r="C262" s="33"/>
      <c r="D262" s="33" t="s">
        <v>4009</v>
      </c>
      <c r="E262" s="33" t="s">
        <v>4357</v>
      </c>
      <c r="F262" s="33" t="s">
        <v>4358</v>
      </c>
      <c r="G262" s="33">
        <v>1</v>
      </c>
      <c r="H262" s="34">
        <v>25</v>
      </c>
      <c r="I262" s="39">
        <f>VENTAS[[#This Row],[Cantidad]]*VENTAS[[#This Row],[Precio Venta]]</f>
        <v>25</v>
      </c>
      <c r="J262" s="34">
        <f>IF(VENTAS[[#This Row],[Nombre del Gestor]]&gt;1,VENTAS[[#This Row],[Precio Venta]]*10%,0)</f>
        <v>2.5</v>
      </c>
      <c r="K262" s="34">
        <f>IFERROR(VLOOKUP(VENTAS[[#This Row],[Código del producto Vendido]],STOCK[],13,FALSE),VENTAS[[#This Row],[Precio Venta]]*0.6)-VENTAS[[#This Row],[Comisión Unitaria 10%]]</f>
        <v>12.5</v>
      </c>
      <c r="L262" s="34">
        <f>VENTAS[[#This Row],[Cantidad]]*(VENTAS[[#This Row],[Precio Venta]]-VENTAS[[#This Row],[Costo Unitario SIN Comision]]-VENTAS[[#This Row],[Comisión Unitaria 10%]]-0.01*VENTAS[[#This Row],[Precio Venta]])</f>
        <v>9.75</v>
      </c>
      <c r="M262" s="35"/>
      <c r="N262" s="37" t="s">
        <v>4359</v>
      </c>
    </row>
    <row r="263" spans="1:14" x14ac:dyDescent="0.2">
      <c r="A263" s="36">
        <v>45581.871388888889</v>
      </c>
      <c r="B263" s="33"/>
      <c r="C263" s="33"/>
      <c r="D263" s="33" t="s">
        <v>4009</v>
      </c>
      <c r="E263" s="33" t="s">
        <v>4360</v>
      </c>
      <c r="F263" s="33" t="s">
        <v>4266</v>
      </c>
      <c r="G263" s="33">
        <v>1</v>
      </c>
      <c r="H263" s="34">
        <v>25</v>
      </c>
      <c r="I263" s="39">
        <f>VENTAS[[#This Row],[Cantidad]]*VENTAS[[#This Row],[Precio Venta]]</f>
        <v>25</v>
      </c>
      <c r="J263" s="34">
        <f>IF(VENTAS[[#This Row],[Nombre del Gestor]]&gt;1,VENTAS[[#This Row],[Precio Venta]]*10%,0)</f>
        <v>2.5</v>
      </c>
      <c r="K263" s="34">
        <f>IFERROR(VLOOKUP(VENTAS[[#This Row],[Código del producto Vendido]],STOCK[],13,FALSE),VENTAS[[#This Row],[Precio Venta]]*0.6)-VENTAS[[#This Row],[Comisión Unitaria 10%]]</f>
        <v>12.5</v>
      </c>
      <c r="L263" s="34">
        <f>VENTAS[[#This Row],[Cantidad]]*(VENTAS[[#This Row],[Precio Venta]]-VENTAS[[#This Row],[Costo Unitario SIN Comision]]-VENTAS[[#This Row],[Comisión Unitaria 10%]]-0.01*VENTAS[[#This Row],[Precio Venta]])</f>
        <v>9.75</v>
      </c>
      <c r="M263" s="35"/>
      <c r="N263" s="37" t="s">
        <v>4361</v>
      </c>
    </row>
    <row r="264" spans="1:14" x14ac:dyDescent="0.2">
      <c r="A264" s="36">
        <v>45581.871388888889</v>
      </c>
      <c r="B264" s="33"/>
      <c r="C264" s="33"/>
      <c r="D264" s="33" t="s">
        <v>4009</v>
      </c>
      <c r="E264" s="33" t="s">
        <v>4104</v>
      </c>
      <c r="F264" s="33" t="s">
        <v>4105</v>
      </c>
      <c r="G264" s="33">
        <v>1</v>
      </c>
      <c r="H264" s="34">
        <v>4</v>
      </c>
      <c r="I264" s="39">
        <f>VENTAS[[#This Row],[Cantidad]]*VENTAS[[#This Row],[Precio Venta]]</f>
        <v>4</v>
      </c>
      <c r="J264" s="34">
        <f>IF(VENTAS[[#This Row],[Nombre del Gestor]]&gt;1,VENTAS[[#This Row],[Precio Venta]]*10%,0)</f>
        <v>0.4</v>
      </c>
      <c r="K264" s="34">
        <f>IFERROR(VLOOKUP(VENTAS[[#This Row],[Código del producto Vendido]],STOCK[],13,FALSE),VENTAS[[#This Row],[Precio Venta]]*0.6)-VENTAS[[#This Row],[Comisión Unitaria 10%]]</f>
        <v>2</v>
      </c>
      <c r="L264" s="34">
        <f>VENTAS[[#This Row],[Cantidad]]*(VENTAS[[#This Row],[Precio Venta]]-VENTAS[[#This Row],[Costo Unitario SIN Comision]]-VENTAS[[#This Row],[Comisión Unitaria 10%]]-0.01*VENTAS[[#This Row],[Precio Venta]])</f>
        <v>1.56</v>
      </c>
      <c r="M264" s="35"/>
      <c r="N264" s="37" t="s">
        <v>4362</v>
      </c>
    </row>
    <row r="265" spans="1:14" x14ac:dyDescent="0.2">
      <c r="A265" s="36">
        <v>45581.873437499999</v>
      </c>
      <c r="B265" s="33"/>
      <c r="C265" s="33"/>
      <c r="D265" s="33" t="s">
        <v>4009</v>
      </c>
      <c r="E265" s="33" t="s">
        <v>4249</v>
      </c>
      <c r="F265" s="33" t="s">
        <v>4250</v>
      </c>
      <c r="G265" s="33">
        <v>1</v>
      </c>
      <c r="H265" s="34">
        <v>10</v>
      </c>
      <c r="I265" s="39">
        <f>VENTAS[[#This Row],[Cantidad]]*VENTAS[[#This Row],[Precio Venta]]</f>
        <v>10</v>
      </c>
      <c r="J265" s="34">
        <f>IF(VENTAS[[#This Row],[Nombre del Gestor]]&gt;1,VENTAS[[#This Row],[Precio Venta]]*10%,0)</f>
        <v>1</v>
      </c>
      <c r="K265" s="34">
        <f>IFERROR(VLOOKUP(VENTAS[[#This Row],[Código del producto Vendido]],STOCK[],13,FALSE),VENTAS[[#This Row],[Precio Venta]]*0.6)-VENTAS[[#This Row],[Comisión Unitaria 10%]]</f>
        <v>5</v>
      </c>
      <c r="L265" s="34">
        <f>VENTAS[[#This Row],[Cantidad]]*(VENTAS[[#This Row],[Precio Venta]]-VENTAS[[#This Row],[Costo Unitario SIN Comision]]-VENTAS[[#This Row],[Comisión Unitaria 10%]]-0.01*VENTAS[[#This Row],[Precio Venta]])</f>
        <v>3.9</v>
      </c>
      <c r="M265" s="35"/>
      <c r="N265" s="37" t="s">
        <v>4363</v>
      </c>
    </row>
    <row r="266" spans="1:14" x14ac:dyDescent="0.2">
      <c r="A266" s="36">
        <v>45581.878692129627</v>
      </c>
      <c r="B266" s="33"/>
      <c r="C266" s="33"/>
      <c r="D266" s="33" t="s">
        <v>3793</v>
      </c>
      <c r="E266" s="33" t="s">
        <v>4364</v>
      </c>
      <c r="F266" s="33" t="s">
        <v>4365</v>
      </c>
      <c r="G266" s="33">
        <v>1</v>
      </c>
      <c r="H266" s="34">
        <v>25</v>
      </c>
      <c r="I266" s="39">
        <f>VENTAS[[#This Row],[Cantidad]]*VENTAS[[#This Row],[Precio Venta]]</f>
        <v>25</v>
      </c>
      <c r="J266" s="34">
        <f>IF(VENTAS[[#This Row],[Nombre del Gestor]]&gt;1,VENTAS[[#This Row],[Precio Venta]]*10%,0)</f>
        <v>2.5</v>
      </c>
      <c r="K266" s="34">
        <f>IFERROR(VLOOKUP(VENTAS[[#This Row],[Código del producto Vendido]],STOCK[],13,FALSE),VENTAS[[#This Row],[Precio Venta]]*0.6)-VENTAS[[#This Row],[Comisión Unitaria 10%]]</f>
        <v>12.5</v>
      </c>
      <c r="L266" s="34">
        <f>VENTAS[[#This Row],[Cantidad]]*(VENTAS[[#This Row],[Precio Venta]]-VENTAS[[#This Row],[Costo Unitario SIN Comision]]-VENTAS[[#This Row],[Comisión Unitaria 10%]]-0.01*VENTAS[[#This Row],[Precio Venta]])</f>
        <v>9.75</v>
      </c>
      <c r="M266" s="35"/>
      <c r="N266" s="37" t="s">
        <v>4366</v>
      </c>
    </row>
    <row r="267" spans="1:14" x14ac:dyDescent="0.2">
      <c r="A267" s="36">
        <v>45581.880254629628</v>
      </c>
      <c r="B267" s="33"/>
      <c r="C267" s="33"/>
      <c r="D267" s="33" t="s">
        <v>3820</v>
      </c>
      <c r="E267" s="33" t="s">
        <v>4039</v>
      </c>
      <c r="F267" s="33" t="s">
        <v>4040</v>
      </c>
      <c r="G267" s="33">
        <v>1</v>
      </c>
      <c r="H267" s="34">
        <v>22</v>
      </c>
      <c r="I267" s="39">
        <f>VENTAS[[#This Row],[Cantidad]]*VENTAS[[#This Row],[Precio Venta]]</f>
        <v>22</v>
      </c>
      <c r="J267" s="34">
        <f>IF(VENTAS[[#This Row],[Nombre del Gestor]]&gt;1,VENTAS[[#This Row],[Precio Venta]]*10%,0)</f>
        <v>2.2000000000000002</v>
      </c>
      <c r="K267" s="34">
        <f>IFERROR(VLOOKUP(VENTAS[[#This Row],[Código del producto Vendido]],STOCK[],13,FALSE),VENTAS[[#This Row],[Precio Venta]]*0.6)-VENTAS[[#This Row],[Comisión Unitaria 10%]]</f>
        <v>11</v>
      </c>
      <c r="L267" s="34">
        <f>VENTAS[[#This Row],[Cantidad]]*(VENTAS[[#This Row],[Precio Venta]]-VENTAS[[#This Row],[Costo Unitario SIN Comision]]-VENTAS[[#This Row],[Comisión Unitaria 10%]]-0.01*VENTAS[[#This Row],[Precio Venta]])</f>
        <v>8.58</v>
      </c>
      <c r="M267" s="35"/>
      <c r="N267" s="37" t="s">
        <v>4367</v>
      </c>
    </row>
    <row r="268" spans="1:14" x14ac:dyDescent="0.2">
      <c r="A268" s="36">
        <v>45582.799571759257</v>
      </c>
      <c r="B268" s="33"/>
      <c r="C268" s="33"/>
      <c r="D268" s="33" t="s">
        <v>4009</v>
      </c>
      <c r="E268" s="33" t="s">
        <v>4368</v>
      </c>
      <c r="F268" s="33" t="s">
        <v>4266</v>
      </c>
      <c r="G268" s="33">
        <v>1</v>
      </c>
      <c r="H268" s="34">
        <v>25</v>
      </c>
      <c r="I268" s="39">
        <f>VENTAS[[#This Row],[Cantidad]]*VENTAS[[#This Row],[Precio Venta]]</f>
        <v>25</v>
      </c>
      <c r="J268" s="34">
        <f>IF(VENTAS[[#This Row],[Nombre del Gestor]]&gt;1,VENTAS[[#This Row],[Precio Venta]]*10%,0)</f>
        <v>2.5</v>
      </c>
      <c r="K268" s="34">
        <f>IFERROR(VLOOKUP(VENTAS[[#This Row],[Código del producto Vendido]],STOCK[],13,FALSE),VENTAS[[#This Row],[Precio Venta]]*0.6)-VENTAS[[#This Row],[Comisión Unitaria 10%]]</f>
        <v>12.5</v>
      </c>
      <c r="L268" s="34">
        <f>VENTAS[[#This Row],[Cantidad]]*(VENTAS[[#This Row],[Precio Venta]]-VENTAS[[#This Row],[Costo Unitario SIN Comision]]-VENTAS[[#This Row],[Comisión Unitaria 10%]]-0.01*VENTAS[[#This Row],[Precio Venta]])</f>
        <v>9.75</v>
      </c>
      <c r="M268" s="35"/>
      <c r="N268" s="37" t="s">
        <v>4369</v>
      </c>
    </row>
    <row r="269" spans="1:14" x14ac:dyDescent="0.2">
      <c r="A269" s="36">
        <v>45583.423819444448</v>
      </c>
      <c r="B269" s="33"/>
      <c r="C269" s="33"/>
      <c r="D269" s="33" t="s">
        <v>3779</v>
      </c>
      <c r="E269" s="33" t="s">
        <v>4370</v>
      </c>
      <c r="F269" s="33" t="s">
        <v>4371</v>
      </c>
      <c r="G269" s="33">
        <v>1</v>
      </c>
      <c r="H269" s="34">
        <v>20</v>
      </c>
      <c r="I269" s="39">
        <f>VENTAS[[#This Row],[Cantidad]]*VENTAS[[#This Row],[Precio Venta]]</f>
        <v>20</v>
      </c>
      <c r="J269" s="34">
        <f>IF(VENTAS[[#This Row],[Nombre del Gestor]]&gt;1,VENTAS[[#This Row],[Precio Venta]]*10%,0)</f>
        <v>2</v>
      </c>
      <c r="K269" s="34">
        <f>IFERROR(VLOOKUP(VENTAS[[#This Row],[Código del producto Vendido]],STOCK[],13,FALSE),VENTAS[[#This Row],[Precio Venta]]*0.6)-VENTAS[[#This Row],[Comisión Unitaria 10%]]</f>
        <v>10</v>
      </c>
      <c r="L269" s="34">
        <f>VENTAS[[#This Row],[Cantidad]]*(VENTAS[[#This Row],[Precio Venta]]-VENTAS[[#This Row],[Costo Unitario SIN Comision]]-VENTAS[[#This Row],[Comisión Unitaria 10%]]-0.01*VENTAS[[#This Row],[Precio Venta]])</f>
        <v>7.8</v>
      </c>
      <c r="M269" s="35"/>
      <c r="N269" s="37" t="s">
        <v>4372</v>
      </c>
    </row>
    <row r="270" spans="1:14" x14ac:dyDescent="0.2">
      <c r="A270" s="36">
        <v>45583.464999999997</v>
      </c>
      <c r="B270" s="33"/>
      <c r="C270" s="33"/>
      <c r="D270" s="33" t="s">
        <v>3934</v>
      </c>
      <c r="E270" s="33" t="s">
        <v>4182</v>
      </c>
      <c r="F270" s="33" t="s">
        <v>4183</v>
      </c>
      <c r="G270" s="33">
        <v>1</v>
      </c>
      <c r="H270" s="34">
        <v>8</v>
      </c>
      <c r="I270" s="39">
        <f>VENTAS[[#This Row],[Cantidad]]*VENTAS[[#This Row],[Precio Venta]]</f>
        <v>8</v>
      </c>
      <c r="J270" s="34">
        <f>IF(VENTAS[[#This Row],[Nombre del Gestor]]&gt;1,VENTAS[[#This Row],[Precio Venta]]*10%,0)</f>
        <v>0.8</v>
      </c>
      <c r="K270" s="34">
        <f>IFERROR(VLOOKUP(VENTAS[[#This Row],[Código del producto Vendido]],STOCK[],13,FALSE),VENTAS[[#This Row],[Precio Venta]]*0.6)-VENTAS[[#This Row],[Comisión Unitaria 10%]]</f>
        <v>4</v>
      </c>
      <c r="L270" s="34">
        <f>VENTAS[[#This Row],[Cantidad]]*(VENTAS[[#This Row],[Precio Venta]]-VENTAS[[#This Row],[Costo Unitario SIN Comision]]-VENTAS[[#This Row],[Comisión Unitaria 10%]]-0.01*VENTAS[[#This Row],[Precio Venta]])</f>
        <v>3.12</v>
      </c>
      <c r="M270" s="35"/>
      <c r="N270" s="37" t="s">
        <v>4373</v>
      </c>
    </row>
    <row r="271" spans="1:14" x14ac:dyDescent="0.2">
      <c r="A271" s="36">
        <v>45583.502627314818</v>
      </c>
      <c r="B271" s="33"/>
      <c r="C271" s="33"/>
      <c r="D271" s="33" t="s">
        <v>3820</v>
      </c>
      <c r="E271" s="33" t="s">
        <v>4374</v>
      </c>
      <c r="F271" s="33" t="s">
        <v>414</v>
      </c>
      <c r="G271" s="33">
        <v>1</v>
      </c>
      <c r="H271" s="34">
        <v>35</v>
      </c>
      <c r="I271" s="39">
        <f>VENTAS[[#This Row],[Cantidad]]*VENTAS[[#This Row],[Precio Venta]]</f>
        <v>35</v>
      </c>
      <c r="J271" s="34">
        <f>IF(VENTAS[[#This Row],[Nombre del Gestor]]&gt;1,VENTAS[[#This Row],[Precio Venta]]*10%,0)</f>
        <v>3.5</v>
      </c>
      <c r="K271" s="34">
        <f>IFERROR(VLOOKUP(VENTAS[[#This Row],[Código del producto Vendido]],STOCK[],13,FALSE),VENTAS[[#This Row],[Precio Venta]]*0.6)-VENTAS[[#This Row],[Comisión Unitaria 10%]]</f>
        <v>17.5</v>
      </c>
      <c r="L271" s="34">
        <f>VENTAS[[#This Row],[Cantidad]]*(VENTAS[[#This Row],[Precio Venta]]-VENTAS[[#This Row],[Costo Unitario SIN Comision]]-VENTAS[[#This Row],[Comisión Unitaria 10%]]-0.01*VENTAS[[#This Row],[Precio Venta]])</f>
        <v>13.65</v>
      </c>
      <c r="M271" s="35"/>
      <c r="N271" s="37" t="s">
        <v>4375</v>
      </c>
    </row>
    <row r="272" spans="1:14" x14ac:dyDescent="0.2">
      <c r="A272" s="36">
        <v>45586.609756944446</v>
      </c>
      <c r="B272" s="33"/>
      <c r="C272" s="33"/>
      <c r="D272" s="33" t="s">
        <v>3793</v>
      </c>
      <c r="E272" s="33" t="s">
        <v>3836</v>
      </c>
      <c r="F272" s="33" t="s">
        <v>3832</v>
      </c>
      <c r="G272" s="33">
        <v>1</v>
      </c>
      <c r="H272" s="34">
        <v>35</v>
      </c>
      <c r="I272" s="39">
        <f>VENTAS[[#This Row],[Cantidad]]*VENTAS[[#This Row],[Precio Venta]]</f>
        <v>35</v>
      </c>
      <c r="J272" s="34">
        <f>IF(VENTAS[[#This Row],[Nombre del Gestor]]&gt;1,VENTAS[[#This Row],[Precio Venta]]*10%,0)</f>
        <v>3.5</v>
      </c>
      <c r="K272" s="34">
        <f>IFERROR(VLOOKUP(VENTAS[[#This Row],[Código del producto Vendido]],STOCK[],13,FALSE),VENTAS[[#This Row],[Precio Venta]]*0.6)-VENTAS[[#This Row],[Comisión Unitaria 10%]]</f>
        <v>17.5</v>
      </c>
      <c r="L272" s="34">
        <f>VENTAS[[#This Row],[Cantidad]]*(VENTAS[[#This Row],[Precio Venta]]-VENTAS[[#This Row],[Costo Unitario SIN Comision]]-VENTAS[[#This Row],[Comisión Unitaria 10%]]-0.01*VENTAS[[#This Row],[Precio Venta]])</f>
        <v>13.65</v>
      </c>
      <c r="M272" s="35"/>
      <c r="N272" s="37" t="s">
        <v>4376</v>
      </c>
    </row>
    <row r="273" spans="1:14" x14ac:dyDescent="0.2">
      <c r="A273" s="36">
        <v>45586.609756944446</v>
      </c>
      <c r="B273" s="33"/>
      <c r="C273" s="33"/>
      <c r="D273" s="33" t="s">
        <v>3793</v>
      </c>
      <c r="E273" s="33" t="s">
        <v>4377</v>
      </c>
      <c r="F273" s="33" t="s">
        <v>4378</v>
      </c>
      <c r="G273" s="33">
        <v>1</v>
      </c>
      <c r="H273" s="34">
        <v>7</v>
      </c>
      <c r="I273" s="39">
        <f>VENTAS[[#This Row],[Cantidad]]*VENTAS[[#This Row],[Precio Venta]]</f>
        <v>7</v>
      </c>
      <c r="J273" s="34">
        <f>IF(VENTAS[[#This Row],[Nombre del Gestor]]&gt;1,VENTAS[[#This Row],[Precio Venta]]*10%,0)</f>
        <v>0.70000000000000007</v>
      </c>
      <c r="K273" s="34">
        <f>IFERROR(VLOOKUP(VENTAS[[#This Row],[Código del producto Vendido]],STOCK[],13,FALSE),VENTAS[[#This Row],[Precio Venta]]*0.6)-VENTAS[[#This Row],[Comisión Unitaria 10%]]</f>
        <v>3.5</v>
      </c>
      <c r="L273" s="34">
        <f>VENTAS[[#This Row],[Cantidad]]*(VENTAS[[#This Row],[Precio Venta]]-VENTAS[[#This Row],[Costo Unitario SIN Comision]]-VENTAS[[#This Row],[Comisión Unitaria 10%]]-0.01*VENTAS[[#This Row],[Precio Venta]])</f>
        <v>2.73</v>
      </c>
      <c r="M273" s="35"/>
      <c r="N273" s="37" t="s">
        <v>4379</v>
      </c>
    </row>
    <row r="274" spans="1:14" x14ac:dyDescent="0.2">
      <c r="A274" s="36">
        <v>45586.609756944446</v>
      </c>
      <c r="B274" s="33"/>
      <c r="C274" s="33"/>
      <c r="D274" s="33" t="s">
        <v>3793</v>
      </c>
      <c r="E274" s="33" t="s">
        <v>4140</v>
      </c>
      <c r="F274" s="33" t="s">
        <v>4072</v>
      </c>
      <c r="G274" s="33">
        <v>1</v>
      </c>
      <c r="H274" s="34">
        <v>22</v>
      </c>
      <c r="I274" s="39">
        <f>VENTAS[[#This Row],[Cantidad]]*VENTAS[[#This Row],[Precio Venta]]</f>
        <v>22</v>
      </c>
      <c r="J274" s="34">
        <f>IF(VENTAS[[#This Row],[Nombre del Gestor]]&gt;1,VENTAS[[#This Row],[Precio Venta]]*10%,0)</f>
        <v>2.2000000000000002</v>
      </c>
      <c r="K274" s="34">
        <f>IFERROR(VLOOKUP(VENTAS[[#This Row],[Código del producto Vendido]],STOCK[],13,FALSE),VENTAS[[#This Row],[Precio Venta]]*0.6)-VENTAS[[#This Row],[Comisión Unitaria 10%]]</f>
        <v>11</v>
      </c>
      <c r="L274" s="34">
        <f>VENTAS[[#This Row],[Cantidad]]*(VENTAS[[#This Row],[Precio Venta]]-VENTAS[[#This Row],[Costo Unitario SIN Comision]]-VENTAS[[#This Row],[Comisión Unitaria 10%]]-0.01*VENTAS[[#This Row],[Precio Venta]])</f>
        <v>8.58</v>
      </c>
      <c r="M274" s="35"/>
      <c r="N274" s="37" t="s">
        <v>4380</v>
      </c>
    </row>
    <row r="275" spans="1:14" x14ac:dyDescent="0.2">
      <c r="A275" s="36">
        <v>45586.637662037043</v>
      </c>
      <c r="B275" s="33"/>
      <c r="C275" s="33"/>
      <c r="D275" s="33" t="s">
        <v>3820</v>
      </c>
      <c r="E275" s="33" t="s">
        <v>4381</v>
      </c>
      <c r="F275" s="33" t="s">
        <v>4382</v>
      </c>
      <c r="G275" s="33">
        <v>1</v>
      </c>
      <c r="H275" s="34">
        <v>40</v>
      </c>
      <c r="I275" s="39">
        <f>VENTAS[[#This Row],[Cantidad]]*VENTAS[[#This Row],[Precio Venta]]</f>
        <v>40</v>
      </c>
      <c r="J275" s="34">
        <f>IF(VENTAS[[#This Row],[Nombre del Gestor]]&gt;1,VENTAS[[#This Row],[Precio Venta]]*10%,0)</f>
        <v>4</v>
      </c>
      <c r="K275" s="34">
        <f>IFERROR(VLOOKUP(VENTAS[[#This Row],[Código del producto Vendido]],STOCK[],13,FALSE),VENTAS[[#This Row],[Precio Venta]]*0.6)-VENTAS[[#This Row],[Comisión Unitaria 10%]]</f>
        <v>20</v>
      </c>
      <c r="L275" s="34">
        <f>VENTAS[[#This Row],[Cantidad]]*(VENTAS[[#This Row],[Precio Venta]]-VENTAS[[#This Row],[Costo Unitario SIN Comision]]-VENTAS[[#This Row],[Comisión Unitaria 10%]]-0.01*VENTAS[[#This Row],[Precio Venta]])</f>
        <v>15.6</v>
      </c>
      <c r="M275" s="35"/>
      <c r="N275" s="37" t="s">
        <v>4383</v>
      </c>
    </row>
    <row r="276" spans="1:14" x14ac:dyDescent="0.2">
      <c r="A276" s="36">
        <v>45587.374768518523</v>
      </c>
      <c r="B276" s="33"/>
      <c r="C276" s="33"/>
      <c r="D276" s="33" t="s">
        <v>3864</v>
      </c>
      <c r="E276" s="33" t="s">
        <v>4368</v>
      </c>
      <c r="F276" s="33" t="s">
        <v>4266</v>
      </c>
      <c r="G276" s="33">
        <v>1</v>
      </c>
      <c r="H276" s="34">
        <v>25</v>
      </c>
      <c r="I276" s="39">
        <f>VENTAS[[#This Row],[Cantidad]]*VENTAS[[#This Row],[Precio Venta]]</f>
        <v>25</v>
      </c>
      <c r="J276" s="34">
        <f>IF(VENTAS[[#This Row],[Nombre del Gestor]]&gt;1,VENTAS[[#This Row],[Precio Venta]]*10%,0)</f>
        <v>2.5</v>
      </c>
      <c r="K276" s="34">
        <f>IFERROR(VLOOKUP(VENTAS[[#This Row],[Código del producto Vendido]],STOCK[],13,FALSE),VENTAS[[#This Row],[Precio Venta]]*0.6)-VENTAS[[#This Row],[Comisión Unitaria 10%]]</f>
        <v>12.5</v>
      </c>
      <c r="L276" s="34">
        <f>VENTAS[[#This Row],[Cantidad]]*(VENTAS[[#This Row],[Precio Venta]]-VENTAS[[#This Row],[Costo Unitario SIN Comision]]-VENTAS[[#This Row],[Comisión Unitaria 10%]]-0.01*VENTAS[[#This Row],[Precio Venta]])</f>
        <v>9.75</v>
      </c>
      <c r="M276" s="35"/>
      <c r="N276" s="37" t="s">
        <v>4384</v>
      </c>
    </row>
    <row r="277" spans="1:14" x14ac:dyDescent="0.2">
      <c r="A277" s="36">
        <v>45587.421805555547</v>
      </c>
      <c r="B277" s="33"/>
      <c r="C277" s="33"/>
      <c r="D277" s="33" t="s">
        <v>3801</v>
      </c>
      <c r="E277" s="33" t="s">
        <v>4385</v>
      </c>
      <c r="F277" s="33" t="s">
        <v>4218</v>
      </c>
      <c r="G277" s="33">
        <v>1</v>
      </c>
      <c r="H277" s="34">
        <v>15</v>
      </c>
      <c r="I277" s="39">
        <f>VENTAS[[#This Row],[Cantidad]]*VENTAS[[#This Row],[Precio Venta]]</f>
        <v>15</v>
      </c>
      <c r="J277" s="34">
        <f>IF(VENTAS[[#This Row],[Nombre del Gestor]]&gt;1,VENTAS[[#This Row],[Precio Venta]]*10%,0)</f>
        <v>1.5</v>
      </c>
      <c r="K277" s="34">
        <f>IFERROR(VLOOKUP(VENTAS[[#This Row],[Código del producto Vendido]],STOCK[],13,FALSE),VENTAS[[#This Row],[Precio Venta]]*0.6)-VENTAS[[#This Row],[Comisión Unitaria 10%]]</f>
        <v>7.5</v>
      </c>
      <c r="L277" s="34">
        <f>VENTAS[[#This Row],[Cantidad]]*(VENTAS[[#This Row],[Precio Venta]]-VENTAS[[#This Row],[Costo Unitario SIN Comision]]-VENTAS[[#This Row],[Comisión Unitaria 10%]]-0.01*VENTAS[[#This Row],[Precio Venta]])</f>
        <v>5.85</v>
      </c>
      <c r="M277" s="35"/>
      <c r="N277" s="37" t="s">
        <v>4386</v>
      </c>
    </row>
    <row r="278" spans="1:14" x14ac:dyDescent="0.2">
      <c r="A278" s="36">
        <v>45587.422337962962</v>
      </c>
      <c r="B278" s="33"/>
      <c r="C278" s="33"/>
      <c r="D278" s="33" t="s">
        <v>3801</v>
      </c>
      <c r="E278" s="33" t="s">
        <v>4387</v>
      </c>
      <c r="F278" s="33" t="s">
        <v>4388</v>
      </c>
      <c r="G278" s="33">
        <v>1</v>
      </c>
      <c r="H278" s="34">
        <v>10</v>
      </c>
      <c r="I278" s="39">
        <f>VENTAS[[#This Row],[Cantidad]]*VENTAS[[#This Row],[Precio Venta]]</f>
        <v>10</v>
      </c>
      <c r="J278" s="34">
        <f>IF(VENTAS[[#This Row],[Nombre del Gestor]]&gt;1,VENTAS[[#This Row],[Precio Venta]]*10%,0)</f>
        <v>1</v>
      </c>
      <c r="K278" s="34">
        <f>IFERROR(VLOOKUP(VENTAS[[#This Row],[Código del producto Vendido]],STOCK[],13,FALSE),VENTAS[[#This Row],[Precio Venta]]*0.6)-VENTAS[[#This Row],[Comisión Unitaria 10%]]</f>
        <v>5</v>
      </c>
      <c r="L278" s="34">
        <f>VENTAS[[#This Row],[Cantidad]]*(VENTAS[[#This Row],[Precio Venta]]-VENTAS[[#This Row],[Costo Unitario SIN Comision]]-VENTAS[[#This Row],[Comisión Unitaria 10%]]-0.01*VENTAS[[#This Row],[Precio Venta]])</f>
        <v>3.9</v>
      </c>
      <c r="M278" s="35"/>
      <c r="N278" s="37" t="s">
        <v>4389</v>
      </c>
    </row>
    <row r="279" spans="1:14" x14ac:dyDescent="0.2">
      <c r="A279" s="36">
        <v>45587.467534722222</v>
      </c>
      <c r="B279" s="33"/>
      <c r="C279" s="33"/>
      <c r="D279" s="33" t="s">
        <v>4390</v>
      </c>
      <c r="E279" s="33" t="s">
        <v>4249</v>
      </c>
      <c r="F279" s="33" t="s">
        <v>4250</v>
      </c>
      <c r="G279" s="33">
        <v>1</v>
      </c>
      <c r="H279" s="34">
        <v>10</v>
      </c>
      <c r="I279" s="39">
        <f>VENTAS[[#This Row],[Cantidad]]*VENTAS[[#This Row],[Precio Venta]]</f>
        <v>10</v>
      </c>
      <c r="J279" s="34">
        <f>IF(VENTAS[[#This Row],[Nombre del Gestor]]&gt;1,VENTAS[[#This Row],[Precio Venta]]*10%,0)</f>
        <v>1</v>
      </c>
      <c r="K279" s="34">
        <f>IFERROR(VLOOKUP(VENTAS[[#This Row],[Código del producto Vendido]],STOCK[],13,FALSE),VENTAS[[#This Row],[Precio Venta]]*0.6)-VENTAS[[#This Row],[Comisión Unitaria 10%]]</f>
        <v>5</v>
      </c>
      <c r="L279" s="34">
        <f>VENTAS[[#This Row],[Cantidad]]*(VENTAS[[#This Row],[Precio Venta]]-VENTAS[[#This Row],[Costo Unitario SIN Comision]]-VENTAS[[#This Row],[Comisión Unitaria 10%]]-0.01*VENTAS[[#This Row],[Precio Venta]])</f>
        <v>3.9</v>
      </c>
      <c r="M279" s="35"/>
      <c r="N279" s="37" t="s">
        <v>4391</v>
      </c>
    </row>
    <row r="280" spans="1:14" x14ac:dyDescent="0.2">
      <c r="A280" s="36">
        <v>45587.468009259261</v>
      </c>
      <c r="B280" s="33"/>
      <c r="C280" s="33"/>
      <c r="D280" s="33" t="s">
        <v>3820</v>
      </c>
      <c r="E280" s="33" t="s">
        <v>4392</v>
      </c>
      <c r="F280" s="33" t="s">
        <v>4393</v>
      </c>
      <c r="G280" s="33">
        <v>1</v>
      </c>
      <c r="H280" s="34">
        <v>8</v>
      </c>
      <c r="I280" s="39">
        <f>VENTAS[[#This Row],[Cantidad]]*VENTAS[[#This Row],[Precio Venta]]</f>
        <v>8</v>
      </c>
      <c r="J280" s="34">
        <f>IF(VENTAS[[#This Row],[Nombre del Gestor]]&gt;1,VENTAS[[#This Row],[Precio Venta]]*10%,0)</f>
        <v>0.8</v>
      </c>
      <c r="K280" s="34">
        <f>IFERROR(VLOOKUP(VENTAS[[#This Row],[Código del producto Vendido]],STOCK[],13,FALSE),VENTAS[[#This Row],[Precio Venta]]*0.6)-VENTAS[[#This Row],[Comisión Unitaria 10%]]</f>
        <v>4</v>
      </c>
      <c r="L280" s="34">
        <f>VENTAS[[#This Row],[Cantidad]]*(VENTAS[[#This Row],[Precio Venta]]-VENTAS[[#This Row],[Costo Unitario SIN Comision]]-VENTAS[[#This Row],[Comisión Unitaria 10%]]-0.01*VENTAS[[#This Row],[Precio Venta]])</f>
        <v>3.12</v>
      </c>
      <c r="M280" s="35"/>
      <c r="N280" s="37" t="s">
        <v>4394</v>
      </c>
    </row>
    <row r="281" spans="1:14" x14ac:dyDescent="0.2">
      <c r="A281" s="36">
        <v>45587.706817129627</v>
      </c>
      <c r="B281" s="33"/>
      <c r="C281" s="33"/>
      <c r="D281" s="33" t="s">
        <v>3983</v>
      </c>
      <c r="E281" s="33" t="s">
        <v>4249</v>
      </c>
      <c r="F281" s="33" t="s">
        <v>4250</v>
      </c>
      <c r="G281" s="33">
        <v>1</v>
      </c>
      <c r="H281" s="34">
        <v>10</v>
      </c>
      <c r="I281" s="39">
        <f>VENTAS[[#This Row],[Cantidad]]*VENTAS[[#This Row],[Precio Venta]]</f>
        <v>10</v>
      </c>
      <c r="J281" s="34">
        <f>IF(VENTAS[[#This Row],[Nombre del Gestor]]&gt;1,VENTAS[[#This Row],[Precio Venta]]*10%,0)</f>
        <v>1</v>
      </c>
      <c r="K281" s="34">
        <f>IFERROR(VLOOKUP(VENTAS[[#This Row],[Código del producto Vendido]],STOCK[],13,FALSE),VENTAS[[#This Row],[Precio Venta]]*0.6)-VENTAS[[#This Row],[Comisión Unitaria 10%]]</f>
        <v>5</v>
      </c>
      <c r="L281" s="34">
        <f>VENTAS[[#This Row],[Cantidad]]*(VENTAS[[#This Row],[Precio Venta]]-VENTAS[[#This Row],[Costo Unitario SIN Comision]]-VENTAS[[#This Row],[Comisión Unitaria 10%]]-0.01*VENTAS[[#This Row],[Precio Venta]])</f>
        <v>3.9</v>
      </c>
      <c r="M281" s="35"/>
      <c r="N281" s="37" t="s">
        <v>4395</v>
      </c>
    </row>
    <row r="282" spans="1:14" x14ac:dyDescent="0.2">
      <c r="A282" s="36">
        <v>45587.707997685182</v>
      </c>
      <c r="B282" s="33"/>
      <c r="C282" s="33"/>
      <c r="D282" s="33" t="s">
        <v>4396</v>
      </c>
      <c r="E282" s="33" t="s">
        <v>4249</v>
      </c>
      <c r="F282" s="33" t="s">
        <v>4250</v>
      </c>
      <c r="G282" s="33">
        <v>1</v>
      </c>
      <c r="H282" s="34">
        <v>10</v>
      </c>
      <c r="I282" s="39">
        <f>VENTAS[[#This Row],[Cantidad]]*VENTAS[[#This Row],[Precio Venta]]</f>
        <v>10</v>
      </c>
      <c r="J282" s="34">
        <f>IF(VENTAS[[#This Row],[Nombre del Gestor]]&gt;1,VENTAS[[#This Row],[Precio Venta]]*10%,0)</f>
        <v>1</v>
      </c>
      <c r="K282" s="34">
        <f>IFERROR(VLOOKUP(VENTAS[[#This Row],[Código del producto Vendido]],STOCK[],13,FALSE),VENTAS[[#This Row],[Precio Venta]]*0.6)-VENTAS[[#This Row],[Comisión Unitaria 10%]]</f>
        <v>5</v>
      </c>
      <c r="L282" s="34">
        <f>VENTAS[[#This Row],[Cantidad]]*(VENTAS[[#This Row],[Precio Venta]]-VENTAS[[#This Row],[Costo Unitario SIN Comision]]-VENTAS[[#This Row],[Comisión Unitaria 10%]]-0.01*VENTAS[[#This Row],[Precio Venta]])</f>
        <v>3.9</v>
      </c>
      <c r="M282" s="35"/>
      <c r="N282" s="37" t="s">
        <v>4397</v>
      </c>
    </row>
    <row r="283" spans="1:14" x14ac:dyDescent="0.2">
      <c r="A283" s="36">
        <v>45588.368159722217</v>
      </c>
      <c r="B283" s="33"/>
      <c r="C283" s="33"/>
      <c r="D283" s="33" t="s">
        <v>3842</v>
      </c>
      <c r="E283" s="33" t="s">
        <v>4398</v>
      </c>
      <c r="F283" s="33" t="s">
        <v>4399</v>
      </c>
      <c r="G283" s="33">
        <v>1</v>
      </c>
      <c r="H283" s="34">
        <v>20</v>
      </c>
      <c r="I283" s="39">
        <f>VENTAS[[#This Row],[Cantidad]]*VENTAS[[#This Row],[Precio Venta]]</f>
        <v>20</v>
      </c>
      <c r="J283" s="34">
        <f>IF(VENTAS[[#This Row],[Nombre del Gestor]]&gt;1,VENTAS[[#This Row],[Precio Venta]]*10%,0)</f>
        <v>2</v>
      </c>
      <c r="K283" s="34">
        <f>IFERROR(VLOOKUP(VENTAS[[#This Row],[Código del producto Vendido]],STOCK[],13,FALSE),VENTAS[[#This Row],[Precio Venta]]*0.6)-VENTAS[[#This Row],[Comisión Unitaria 10%]]</f>
        <v>10</v>
      </c>
      <c r="L283" s="34">
        <f>VENTAS[[#This Row],[Cantidad]]*(VENTAS[[#This Row],[Precio Venta]]-VENTAS[[#This Row],[Costo Unitario SIN Comision]]-VENTAS[[#This Row],[Comisión Unitaria 10%]]-0.01*VENTAS[[#This Row],[Precio Venta]])</f>
        <v>7.8</v>
      </c>
      <c r="M283" s="35"/>
      <c r="N283" s="37" t="s">
        <v>4400</v>
      </c>
    </row>
    <row r="284" spans="1:14" x14ac:dyDescent="0.2">
      <c r="A284" s="36">
        <v>45588.37809027778</v>
      </c>
      <c r="B284" s="33"/>
      <c r="C284" s="33"/>
      <c r="D284" s="33" t="s">
        <v>4009</v>
      </c>
      <c r="E284" s="33" t="s">
        <v>4401</v>
      </c>
      <c r="F284" s="33" t="s">
        <v>4402</v>
      </c>
      <c r="G284" s="33">
        <v>1</v>
      </c>
      <c r="H284" s="34">
        <v>25</v>
      </c>
      <c r="I284" s="39">
        <f>VENTAS[[#This Row],[Cantidad]]*VENTAS[[#This Row],[Precio Venta]]</f>
        <v>25</v>
      </c>
      <c r="J284" s="34">
        <f>IF(VENTAS[[#This Row],[Nombre del Gestor]]&gt;1,VENTAS[[#This Row],[Precio Venta]]*10%,0)</f>
        <v>2.5</v>
      </c>
      <c r="K284" s="34">
        <f>IFERROR(VLOOKUP(VENTAS[[#This Row],[Código del producto Vendido]],STOCK[],13,FALSE),VENTAS[[#This Row],[Precio Venta]]*0.6)-VENTAS[[#This Row],[Comisión Unitaria 10%]]</f>
        <v>12.5</v>
      </c>
      <c r="L284" s="34">
        <f>VENTAS[[#This Row],[Cantidad]]*(VENTAS[[#This Row],[Precio Venta]]-VENTAS[[#This Row],[Costo Unitario SIN Comision]]-VENTAS[[#This Row],[Comisión Unitaria 10%]]-0.01*VENTAS[[#This Row],[Precio Venta]])</f>
        <v>9.75</v>
      </c>
      <c r="M284" s="35"/>
      <c r="N284" s="37" t="s">
        <v>4403</v>
      </c>
    </row>
    <row r="285" spans="1:14" x14ac:dyDescent="0.2">
      <c r="A285" s="36">
        <v>45588.441666666673</v>
      </c>
      <c r="B285" s="33"/>
      <c r="C285" s="33"/>
      <c r="D285" s="33" t="s">
        <v>3967</v>
      </c>
      <c r="E285" s="33" t="s">
        <v>4404</v>
      </c>
      <c r="F285" s="33" t="s">
        <v>4405</v>
      </c>
      <c r="G285" s="33">
        <v>1</v>
      </c>
      <c r="H285" s="34">
        <v>15</v>
      </c>
      <c r="I285" s="39">
        <f>VENTAS[[#This Row],[Cantidad]]*VENTAS[[#This Row],[Precio Venta]]</f>
        <v>15</v>
      </c>
      <c r="J285" s="34">
        <f>IF(VENTAS[[#This Row],[Nombre del Gestor]]&gt;1,VENTAS[[#This Row],[Precio Venta]]*10%,0)</f>
        <v>1.5</v>
      </c>
      <c r="K285" s="34">
        <f>IFERROR(VLOOKUP(VENTAS[[#This Row],[Código del producto Vendido]],STOCK[],13,FALSE),VENTAS[[#This Row],[Precio Venta]]*0.6)-VENTAS[[#This Row],[Comisión Unitaria 10%]]</f>
        <v>7.5</v>
      </c>
      <c r="L285" s="34">
        <f>VENTAS[[#This Row],[Cantidad]]*(VENTAS[[#This Row],[Precio Venta]]-VENTAS[[#This Row],[Costo Unitario SIN Comision]]-VENTAS[[#This Row],[Comisión Unitaria 10%]]-0.01*VENTAS[[#This Row],[Precio Venta]])</f>
        <v>5.85</v>
      </c>
      <c r="M285" s="35"/>
      <c r="N285" s="37" t="s">
        <v>4406</v>
      </c>
    </row>
    <row r="286" spans="1:14" x14ac:dyDescent="0.2">
      <c r="A286" s="36">
        <v>45588.455428240741</v>
      </c>
      <c r="B286" s="33"/>
      <c r="C286" s="33"/>
      <c r="D286" s="33" t="s">
        <v>4009</v>
      </c>
      <c r="E286" s="33" t="s">
        <v>4012</v>
      </c>
      <c r="F286" s="33" t="s">
        <v>1018</v>
      </c>
      <c r="G286" s="33">
        <v>1</v>
      </c>
      <c r="H286" s="34">
        <v>30</v>
      </c>
      <c r="I286" s="39">
        <f>VENTAS[[#This Row],[Cantidad]]*VENTAS[[#This Row],[Precio Venta]]</f>
        <v>30</v>
      </c>
      <c r="J286" s="34">
        <f>IF(VENTAS[[#This Row],[Nombre del Gestor]]&gt;1,VENTAS[[#This Row],[Precio Venta]]*10%,0)</f>
        <v>3</v>
      </c>
      <c r="K286" s="34">
        <f>IFERROR(VLOOKUP(VENTAS[[#This Row],[Código del producto Vendido]],STOCK[],13,FALSE),VENTAS[[#This Row],[Precio Venta]]*0.6)-VENTAS[[#This Row],[Comisión Unitaria 10%]]</f>
        <v>15</v>
      </c>
      <c r="L286" s="34">
        <f>VENTAS[[#This Row],[Cantidad]]*(VENTAS[[#This Row],[Precio Venta]]-VENTAS[[#This Row],[Costo Unitario SIN Comision]]-VENTAS[[#This Row],[Comisión Unitaria 10%]]-0.01*VENTAS[[#This Row],[Precio Venta]])</f>
        <v>11.7</v>
      </c>
      <c r="M286" s="35"/>
      <c r="N286" s="37" t="s">
        <v>4407</v>
      </c>
    </row>
    <row r="287" spans="1:14" x14ac:dyDescent="0.2">
      <c r="A287" s="36">
        <v>45588.459270833337</v>
      </c>
      <c r="B287" s="33"/>
      <c r="C287" s="33"/>
      <c r="D287" s="33" t="s">
        <v>3934</v>
      </c>
      <c r="E287" s="33" t="s">
        <v>4408</v>
      </c>
      <c r="F287" s="33" t="s">
        <v>4247</v>
      </c>
      <c r="G287" s="33">
        <v>1</v>
      </c>
      <c r="H287" s="34">
        <v>10</v>
      </c>
      <c r="I287" s="39">
        <f>VENTAS[[#This Row],[Cantidad]]*VENTAS[[#This Row],[Precio Venta]]</f>
        <v>10</v>
      </c>
      <c r="J287" s="34">
        <f>IF(VENTAS[[#This Row],[Nombre del Gestor]]&gt;1,VENTAS[[#This Row],[Precio Venta]]*10%,0)</f>
        <v>1</v>
      </c>
      <c r="K287" s="34">
        <f>IFERROR(VLOOKUP(VENTAS[[#This Row],[Código del producto Vendido]],STOCK[],13,FALSE),VENTAS[[#This Row],[Precio Venta]]*0.6)-VENTAS[[#This Row],[Comisión Unitaria 10%]]</f>
        <v>5</v>
      </c>
      <c r="L287" s="34">
        <f>VENTAS[[#This Row],[Cantidad]]*(VENTAS[[#This Row],[Precio Venta]]-VENTAS[[#This Row],[Costo Unitario SIN Comision]]-VENTAS[[#This Row],[Comisión Unitaria 10%]]-0.01*VENTAS[[#This Row],[Precio Venta]])</f>
        <v>3.9</v>
      </c>
      <c r="M287" s="35"/>
      <c r="N287" s="37" t="s">
        <v>4409</v>
      </c>
    </row>
    <row r="288" spans="1:14" x14ac:dyDescent="0.2">
      <c r="A288" s="36">
        <v>45588.459907407407</v>
      </c>
      <c r="B288" s="33"/>
      <c r="C288" s="33"/>
      <c r="D288" s="33" t="s">
        <v>3934</v>
      </c>
      <c r="E288" s="33" t="s">
        <v>4404</v>
      </c>
      <c r="F288" s="33" t="s">
        <v>4405</v>
      </c>
      <c r="G288" s="33">
        <v>1</v>
      </c>
      <c r="H288" s="34">
        <v>15</v>
      </c>
      <c r="I288" s="39">
        <f>VENTAS[[#This Row],[Cantidad]]*VENTAS[[#This Row],[Precio Venta]]</f>
        <v>15</v>
      </c>
      <c r="J288" s="34">
        <f>IF(VENTAS[[#This Row],[Nombre del Gestor]]&gt;1,VENTAS[[#This Row],[Precio Venta]]*10%,0)</f>
        <v>1.5</v>
      </c>
      <c r="K288" s="34">
        <f>IFERROR(VLOOKUP(VENTAS[[#This Row],[Código del producto Vendido]],STOCK[],13,FALSE),VENTAS[[#This Row],[Precio Venta]]*0.6)-VENTAS[[#This Row],[Comisión Unitaria 10%]]</f>
        <v>7.5</v>
      </c>
      <c r="L288" s="34">
        <f>VENTAS[[#This Row],[Cantidad]]*(VENTAS[[#This Row],[Precio Venta]]-VENTAS[[#This Row],[Costo Unitario SIN Comision]]-VENTAS[[#This Row],[Comisión Unitaria 10%]]-0.01*VENTAS[[#This Row],[Precio Venta]])</f>
        <v>5.85</v>
      </c>
      <c r="M288" s="35"/>
      <c r="N288" s="37" t="s">
        <v>4410</v>
      </c>
    </row>
    <row r="289" spans="1:14" x14ac:dyDescent="0.2">
      <c r="A289" s="36">
        <v>45588.519224537027</v>
      </c>
      <c r="B289" s="33"/>
      <c r="C289" s="33"/>
      <c r="D289" s="33" t="s">
        <v>3757</v>
      </c>
      <c r="E289" s="33" t="s">
        <v>4411</v>
      </c>
      <c r="F289" s="33" t="s">
        <v>4412</v>
      </c>
      <c r="G289" s="33">
        <v>1</v>
      </c>
      <c r="H289" s="34">
        <v>30</v>
      </c>
      <c r="I289" s="39">
        <f>VENTAS[[#This Row],[Cantidad]]*VENTAS[[#This Row],[Precio Venta]]</f>
        <v>30</v>
      </c>
      <c r="J289" s="34">
        <f>IF(VENTAS[[#This Row],[Nombre del Gestor]]&gt;1,VENTAS[[#This Row],[Precio Venta]]*10%,0)</f>
        <v>3</v>
      </c>
      <c r="K289" s="34">
        <f>IFERROR(VLOOKUP(VENTAS[[#This Row],[Código del producto Vendido]],STOCK[],13,FALSE),VENTAS[[#This Row],[Precio Venta]]*0.6)-VENTAS[[#This Row],[Comisión Unitaria 10%]]</f>
        <v>15</v>
      </c>
      <c r="L289" s="34">
        <f>VENTAS[[#This Row],[Cantidad]]*(VENTAS[[#This Row],[Precio Venta]]-VENTAS[[#This Row],[Costo Unitario SIN Comision]]-VENTAS[[#This Row],[Comisión Unitaria 10%]]-0.01*VENTAS[[#This Row],[Precio Venta]])</f>
        <v>11.7</v>
      </c>
      <c r="M289" s="35"/>
      <c r="N289" s="37" t="s">
        <v>4413</v>
      </c>
    </row>
    <row r="290" spans="1:14" x14ac:dyDescent="0.2">
      <c r="A290" s="36">
        <v>45588.623761574083</v>
      </c>
      <c r="B290" s="33"/>
      <c r="C290" s="33"/>
      <c r="D290" s="33" t="s">
        <v>3779</v>
      </c>
      <c r="E290" s="33" t="s">
        <v>4042</v>
      </c>
      <c r="F290" s="33" t="s">
        <v>4043</v>
      </c>
      <c r="G290" s="33">
        <v>1</v>
      </c>
      <c r="H290" s="34">
        <v>12</v>
      </c>
      <c r="I290" s="39">
        <f>VENTAS[[#This Row],[Cantidad]]*VENTAS[[#This Row],[Precio Venta]]</f>
        <v>12</v>
      </c>
      <c r="J290" s="34">
        <f>IF(VENTAS[[#This Row],[Nombre del Gestor]]&gt;1,VENTAS[[#This Row],[Precio Venta]]*10%,0)</f>
        <v>1.2000000000000002</v>
      </c>
      <c r="K290" s="34">
        <f>IFERROR(VLOOKUP(VENTAS[[#This Row],[Código del producto Vendido]],STOCK[],13,FALSE),VENTAS[[#This Row],[Precio Venta]]*0.6)-VENTAS[[#This Row],[Comisión Unitaria 10%]]</f>
        <v>5.9999999999999991</v>
      </c>
      <c r="L290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290" s="35"/>
      <c r="N290" s="37" t="s">
        <v>4414</v>
      </c>
    </row>
    <row r="291" spans="1:14" x14ac:dyDescent="0.2">
      <c r="A291" s="36">
        <v>45588.631909722222</v>
      </c>
      <c r="B291" s="33"/>
      <c r="C291" s="33"/>
      <c r="D291" s="33" t="s">
        <v>3801</v>
      </c>
      <c r="E291" s="33" t="s">
        <v>4104</v>
      </c>
      <c r="F291" s="33" t="s">
        <v>4105</v>
      </c>
      <c r="G291" s="33">
        <v>1</v>
      </c>
      <c r="H291" s="34">
        <v>4</v>
      </c>
      <c r="I291" s="39">
        <f>VENTAS[[#This Row],[Cantidad]]*VENTAS[[#This Row],[Precio Venta]]</f>
        <v>4</v>
      </c>
      <c r="J291" s="34">
        <f>IF(VENTAS[[#This Row],[Nombre del Gestor]]&gt;1,VENTAS[[#This Row],[Precio Venta]]*10%,0)</f>
        <v>0.4</v>
      </c>
      <c r="K291" s="34">
        <f>IFERROR(VLOOKUP(VENTAS[[#This Row],[Código del producto Vendido]],STOCK[],13,FALSE),VENTAS[[#This Row],[Precio Venta]]*0.6)-VENTAS[[#This Row],[Comisión Unitaria 10%]]</f>
        <v>2</v>
      </c>
      <c r="L291" s="34">
        <f>VENTAS[[#This Row],[Cantidad]]*(VENTAS[[#This Row],[Precio Venta]]-VENTAS[[#This Row],[Costo Unitario SIN Comision]]-VENTAS[[#This Row],[Comisión Unitaria 10%]]-0.01*VENTAS[[#This Row],[Precio Venta]])</f>
        <v>1.56</v>
      </c>
      <c r="M291" s="35"/>
      <c r="N291" s="37" t="s">
        <v>4415</v>
      </c>
    </row>
    <row r="292" spans="1:14" x14ac:dyDescent="0.2">
      <c r="A292" s="36">
        <v>45588.631909722222</v>
      </c>
      <c r="B292" s="33"/>
      <c r="C292" s="33"/>
      <c r="D292" s="33" t="s">
        <v>3801</v>
      </c>
      <c r="E292" s="33" t="s">
        <v>4111</v>
      </c>
      <c r="F292" s="33" t="s">
        <v>4112</v>
      </c>
      <c r="G292" s="33">
        <v>1</v>
      </c>
      <c r="H292" s="34">
        <v>5</v>
      </c>
      <c r="I292" s="39">
        <f>VENTAS[[#This Row],[Cantidad]]*VENTAS[[#This Row],[Precio Venta]]</f>
        <v>5</v>
      </c>
      <c r="J292" s="34">
        <f>IF(VENTAS[[#This Row],[Nombre del Gestor]]&gt;1,VENTAS[[#This Row],[Precio Venta]]*10%,0)</f>
        <v>0.5</v>
      </c>
      <c r="K292" s="34">
        <f>IFERROR(VLOOKUP(VENTAS[[#This Row],[Código del producto Vendido]],STOCK[],13,FALSE),VENTAS[[#This Row],[Precio Venta]]*0.6)-VENTAS[[#This Row],[Comisión Unitaria 10%]]</f>
        <v>2.5</v>
      </c>
      <c r="L292" s="34">
        <f>VENTAS[[#This Row],[Cantidad]]*(VENTAS[[#This Row],[Precio Venta]]-VENTAS[[#This Row],[Costo Unitario SIN Comision]]-VENTAS[[#This Row],[Comisión Unitaria 10%]]-0.01*VENTAS[[#This Row],[Precio Venta]])</f>
        <v>1.95</v>
      </c>
      <c r="M292" s="35"/>
      <c r="N292" s="37" t="s">
        <v>4416</v>
      </c>
    </row>
    <row r="293" spans="1:14" x14ac:dyDescent="0.2">
      <c r="A293" s="36">
        <v>45589.385949074072</v>
      </c>
      <c r="B293" s="33"/>
      <c r="C293" s="33"/>
      <c r="D293" s="33" t="s">
        <v>3779</v>
      </c>
      <c r="E293" s="33" t="s">
        <v>4417</v>
      </c>
      <c r="F293" s="33" t="s">
        <v>4418</v>
      </c>
      <c r="G293" s="33">
        <v>1</v>
      </c>
      <c r="H293" s="34">
        <v>25</v>
      </c>
      <c r="I293" s="39">
        <f>VENTAS[[#This Row],[Cantidad]]*VENTAS[[#This Row],[Precio Venta]]</f>
        <v>25</v>
      </c>
      <c r="J293" s="34">
        <f>IF(VENTAS[[#This Row],[Nombre del Gestor]]&gt;1,VENTAS[[#This Row],[Precio Venta]]*10%,0)</f>
        <v>2.5</v>
      </c>
      <c r="K293" s="34">
        <f>IFERROR(VLOOKUP(VENTAS[[#This Row],[Código del producto Vendido]],STOCK[],13,FALSE),VENTAS[[#This Row],[Precio Venta]]*0.6)-VENTAS[[#This Row],[Comisión Unitaria 10%]]</f>
        <v>12.5</v>
      </c>
      <c r="L293" s="34">
        <f>VENTAS[[#This Row],[Cantidad]]*(VENTAS[[#This Row],[Precio Venta]]-VENTAS[[#This Row],[Costo Unitario SIN Comision]]-VENTAS[[#This Row],[Comisión Unitaria 10%]]-0.01*VENTAS[[#This Row],[Precio Venta]])</f>
        <v>9.75</v>
      </c>
      <c r="M293" s="35"/>
      <c r="N293" s="37" t="s">
        <v>4419</v>
      </c>
    </row>
    <row r="294" spans="1:14" x14ac:dyDescent="0.2">
      <c r="A294" s="36">
        <v>45589.4299537037</v>
      </c>
      <c r="B294" s="33"/>
      <c r="C294" s="33"/>
      <c r="D294" s="33" t="s">
        <v>4053</v>
      </c>
      <c r="E294" s="33" t="s">
        <v>4420</v>
      </c>
      <c r="F294" s="33" t="s">
        <v>4421</v>
      </c>
      <c r="G294" s="33">
        <v>1</v>
      </c>
      <c r="H294" s="34">
        <v>20</v>
      </c>
      <c r="I294" s="39">
        <f>VENTAS[[#This Row],[Cantidad]]*VENTAS[[#This Row],[Precio Venta]]</f>
        <v>20</v>
      </c>
      <c r="J294" s="34">
        <f>IF(VENTAS[[#This Row],[Nombre del Gestor]]&gt;1,VENTAS[[#This Row],[Precio Venta]]*10%,0)</f>
        <v>2</v>
      </c>
      <c r="K294" s="34">
        <f>IFERROR(VLOOKUP(VENTAS[[#This Row],[Código del producto Vendido]],STOCK[],13,FALSE),VENTAS[[#This Row],[Precio Venta]]*0.6)-VENTAS[[#This Row],[Comisión Unitaria 10%]]</f>
        <v>10</v>
      </c>
      <c r="L294" s="34">
        <f>VENTAS[[#This Row],[Cantidad]]*(VENTAS[[#This Row],[Precio Venta]]-VENTAS[[#This Row],[Costo Unitario SIN Comision]]-VENTAS[[#This Row],[Comisión Unitaria 10%]]-0.01*VENTAS[[#This Row],[Precio Venta]])</f>
        <v>7.8</v>
      </c>
      <c r="M294" s="35"/>
      <c r="N294" s="37" t="s">
        <v>4422</v>
      </c>
    </row>
    <row r="295" spans="1:14" x14ac:dyDescent="0.2">
      <c r="A295" s="36">
        <v>45589.500879629632</v>
      </c>
      <c r="B295" s="33"/>
      <c r="C295" s="33"/>
      <c r="D295" s="33" t="s">
        <v>3820</v>
      </c>
      <c r="E295" s="33" t="s">
        <v>3968</v>
      </c>
      <c r="F295" s="33" t="s">
        <v>3969</v>
      </c>
      <c r="G295" s="33">
        <v>1</v>
      </c>
      <c r="H295" s="34">
        <v>25</v>
      </c>
      <c r="I295" s="39">
        <f>VENTAS[[#This Row],[Cantidad]]*VENTAS[[#This Row],[Precio Venta]]</f>
        <v>25</v>
      </c>
      <c r="J295" s="34">
        <f>IF(VENTAS[[#This Row],[Nombre del Gestor]]&gt;1,VENTAS[[#This Row],[Precio Venta]]*10%,0)</f>
        <v>2.5</v>
      </c>
      <c r="K295" s="34">
        <f>IFERROR(VLOOKUP(VENTAS[[#This Row],[Código del producto Vendido]],STOCK[],13,FALSE),VENTAS[[#This Row],[Precio Venta]]*0.6)-VENTAS[[#This Row],[Comisión Unitaria 10%]]</f>
        <v>12.5</v>
      </c>
      <c r="L295" s="34">
        <f>VENTAS[[#This Row],[Cantidad]]*(VENTAS[[#This Row],[Precio Venta]]-VENTAS[[#This Row],[Costo Unitario SIN Comision]]-VENTAS[[#This Row],[Comisión Unitaria 10%]]-0.01*VENTAS[[#This Row],[Precio Venta]])</f>
        <v>9.75</v>
      </c>
      <c r="M295" s="35"/>
      <c r="N295" s="37" t="s">
        <v>4423</v>
      </c>
    </row>
    <row r="296" spans="1:14" x14ac:dyDescent="0.2">
      <c r="A296" s="36">
        <v>45589.54891203704</v>
      </c>
      <c r="B296" s="33"/>
      <c r="C296" s="33"/>
      <c r="D296" s="33" t="s">
        <v>3779</v>
      </c>
      <c r="E296" s="33" t="s">
        <v>4424</v>
      </c>
      <c r="F296" s="33" t="s">
        <v>4425</v>
      </c>
      <c r="G296" s="33">
        <v>1</v>
      </c>
      <c r="H296" s="34">
        <v>4</v>
      </c>
      <c r="I296" s="39">
        <f>VENTAS[[#This Row],[Cantidad]]*VENTAS[[#This Row],[Precio Venta]]</f>
        <v>4</v>
      </c>
      <c r="J296" s="34">
        <f>IF(VENTAS[[#This Row],[Nombre del Gestor]]&gt;1,VENTAS[[#This Row],[Precio Venta]]*10%,0)</f>
        <v>0.4</v>
      </c>
      <c r="K296" s="34">
        <f>IFERROR(VLOOKUP(VENTAS[[#This Row],[Código del producto Vendido]],STOCK[],13,FALSE),VENTAS[[#This Row],[Precio Venta]]*0.6)-VENTAS[[#This Row],[Comisión Unitaria 10%]]</f>
        <v>2</v>
      </c>
      <c r="L296" s="34">
        <f>VENTAS[[#This Row],[Cantidad]]*(VENTAS[[#This Row],[Precio Venta]]-VENTAS[[#This Row],[Costo Unitario SIN Comision]]-VENTAS[[#This Row],[Comisión Unitaria 10%]]-0.01*VENTAS[[#This Row],[Precio Venta]])</f>
        <v>1.56</v>
      </c>
      <c r="M296" s="35"/>
      <c r="N296" s="37" t="s">
        <v>4426</v>
      </c>
    </row>
    <row r="297" spans="1:14" x14ac:dyDescent="0.2">
      <c r="A297" s="36">
        <v>45589.54891203704</v>
      </c>
      <c r="B297" s="33"/>
      <c r="C297" s="33"/>
      <c r="D297" s="33" t="s">
        <v>3779</v>
      </c>
      <c r="E297" s="33" t="s">
        <v>4427</v>
      </c>
      <c r="F297" s="33" t="s">
        <v>4428</v>
      </c>
      <c r="G297" s="33">
        <v>1</v>
      </c>
      <c r="H297" s="34">
        <v>18</v>
      </c>
      <c r="I297" s="39">
        <f>VENTAS[[#This Row],[Cantidad]]*VENTAS[[#This Row],[Precio Venta]]</f>
        <v>18</v>
      </c>
      <c r="J297" s="34">
        <f>IF(VENTAS[[#This Row],[Nombre del Gestor]]&gt;1,VENTAS[[#This Row],[Precio Venta]]*10%,0)</f>
        <v>1.8</v>
      </c>
      <c r="K297" s="34">
        <f>IFERROR(VLOOKUP(VENTAS[[#This Row],[Código del producto Vendido]],STOCK[],13,FALSE),VENTAS[[#This Row],[Precio Venta]]*0.6)-VENTAS[[#This Row],[Comisión Unitaria 10%]]</f>
        <v>8.9999999999999982</v>
      </c>
      <c r="L29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297" s="35"/>
      <c r="N297" s="37" t="s">
        <v>4429</v>
      </c>
    </row>
    <row r="298" spans="1:14" x14ac:dyDescent="0.2">
      <c r="A298" s="36">
        <v>45589.713483796288</v>
      </c>
      <c r="B298" s="33"/>
      <c r="C298" s="33"/>
      <c r="D298" s="33" t="s">
        <v>4204</v>
      </c>
      <c r="E298" s="33" t="s">
        <v>4430</v>
      </c>
      <c r="F298" s="33" t="s">
        <v>4242</v>
      </c>
      <c r="G298" s="33">
        <v>1</v>
      </c>
      <c r="H298" s="34">
        <v>25</v>
      </c>
      <c r="I298" s="39">
        <f>VENTAS[[#This Row],[Cantidad]]*VENTAS[[#This Row],[Precio Venta]]</f>
        <v>25</v>
      </c>
      <c r="J298" s="34">
        <f>IF(VENTAS[[#This Row],[Nombre del Gestor]]&gt;1,VENTAS[[#This Row],[Precio Venta]]*10%,0)</f>
        <v>2.5</v>
      </c>
      <c r="K298" s="34">
        <f>IFERROR(VLOOKUP(VENTAS[[#This Row],[Código del producto Vendido]],STOCK[],13,FALSE),VENTAS[[#This Row],[Precio Venta]]*0.6)-VENTAS[[#This Row],[Comisión Unitaria 10%]]</f>
        <v>12.5</v>
      </c>
      <c r="L298" s="34">
        <f>VENTAS[[#This Row],[Cantidad]]*(VENTAS[[#This Row],[Precio Venta]]-VENTAS[[#This Row],[Costo Unitario SIN Comision]]-VENTAS[[#This Row],[Comisión Unitaria 10%]]-0.01*VENTAS[[#This Row],[Precio Venta]])</f>
        <v>9.75</v>
      </c>
      <c r="M298" s="35"/>
      <c r="N298" s="37" t="s">
        <v>4431</v>
      </c>
    </row>
    <row r="299" spans="1:14" x14ac:dyDescent="0.2">
      <c r="A299" s="36">
        <v>45589.849317129629</v>
      </c>
      <c r="B299" s="33"/>
      <c r="C299" s="33"/>
      <c r="D299" s="33" t="s">
        <v>4432</v>
      </c>
      <c r="E299" s="33" t="s">
        <v>4433</v>
      </c>
      <c r="F299" s="33" t="s">
        <v>4434</v>
      </c>
      <c r="G299" s="33">
        <v>1</v>
      </c>
      <c r="H299" s="34">
        <v>50</v>
      </c>
      <c r="I299" s="39">
        <f>VENTAS[[#This Row],[Cantidad]]*VENTAS[[#This Row],[Precio Venta]]</f>
        <v>50</v>
      </c>
      <c r="J299" s="34">
        <f>IF(VENTAS[[#This Row],[Nombre del Gestor]]&gt;1,VENTAS[[#This Row],[Precio Venta]]*10%,0)</f>
        <v>5</v>
      </c>
      <c r="K299" s="34">
        <f>IFERROR(VLOOKUP(VENTAS[[#This Row],[Código del producto Vendido]],STOCK[],13,FALSE),VENTAS[[#This Row],[Precio Venta]]*0.6)-VENTAS[[#This Row],[Comisión Unitaria 10%]]</f>
        <v>25</v>
      </c>
      <c r="L299" s="34">
        <f>VENTAS[[#This Row],[Cantidad]]*(VENTAS[[#This Row],[Precio Venta]]-VENTAS[[#This Row],[Costo Unitario SIN Comision]]-VENTAS[[#This Row],[Comisión Unitaria 10%]]-0.01*VENTAS[[#This Row],[Precio Venta]])</f>
        <v>19.5</v>
      </c>
      <c r="M299" s="35"/>
      <c r="N299" s="37" t="s">
        <v>4435</v>
      </c>
    </row>
    <row r="300" spans="1:14" x14ac:dyDescent="0.2">
      <c r="A300" s="36">
        <v>45590.377071759263</v>
      </c>
      <c r="B300" s="33"/>
      <c r="C300" s="33"/>
      <c r="D300" s="33" t="s">
        <v>3820</v>
      </c>
      <c r="E300" s="33" t="s">
        <v>4436</v>
      </c>
      <c r="F300" s="33" t="s">
        <v>4437</v>
      </c>
      <c r="G300" s="33">
        <v>1</v>
      </c>
      <c r="H300" s="34">
        <v>10</v>
      </c>
      <c r="I300" s="39">
        <f>VENTAS[[#This Row],[Cantidad]]*VENTAS[[#This Row],[Precio Venta]]</f>
        <v>10</v>
      </c>
      <c r="J300" s="34">
        <f>IF(VENTAS[[#This Row],[Nombre del Gestor]]&gt;1,VENTAS[[#This Row],[Precio Venta]]*10%,0)</f>
        <v>1</v>
      </c>
      <c r="K300" s="34">
        <f>IFERROR(VLOOKUP(VENTAS[[#This Row],[Código del producto Vendido]],STOCK[],13,FALSE),VENTAS[[#This Row],[Precio Venta]]*0.6)-VENTAS[[#This Row],[Comisión Unitaria 10%]]</f>
        <v>5</v>
      </c>
      <c r="L300" s="34">
        <f>VENTAS[[#This Row],[Cantidad]]*(VENTAS[[#This Row],[Precio Venta]]-VENTAS[[#This Row],[Costo Unitario SIN Comision]]-VENTAS[[#This Row],[Comisión Unitaria 10%]]-0.01*VENTAS[[#This Row],[Precio Venta]])</f>
        <v>3.9</v>
      </c>
      <c r="M300" s="35"/>
      <c r="N300" s="37" t="s">
        <v>4438</v>
      </c>
    </row>
    <row r="301" spans="1:14" x14ac:dyDescent="0.2">
      <c r="A301" s="36">
        <v>45590.417013888888</v>
      </c>
      <c r="B301" s="33"/>
      <c r="C301" s="33"/>
      <c r="D301" s="33"/>
      <c r="E301" s="33" t="s">
        <v>4024</v>
      </c>
      <c r="F301" s="33" t="s">
        <v>4025</v>
      </c>
      <c r="G301" s="33">
        <v>1</v>
      </c>
      <c r="H301" s="34">
        <v>40</v>
      </c>
      <c r="I301" s="39">
        <f>VENTAS[[#This Row],[Cantidad]]*VENTAS[[#This Row],[Precio Venta]]</f>
        <v>40</v>
      </c>
      <c r="J301" s="34">
        <f>IF(VENTAS[[#This Row],[Nombre del Gestor]]&gt;1,VENTAS[[#This Row],[Precio Venta]]*10%,0)</f>
        <v>0</v>
      </c>
      <c r="K301" s="34">
        <f>IFERROR(VLOOKUP(VENTAS[[#This Row],[Código del producto Vendido]],STOCK[],13,FALSE),VENTAS[[#This Row],[Precio Venta]]*0.6)-VENTAS[[#This Row],[Comisión Unitaria 10%]]</f>
        <v>24</v>
      </c>
      <c r="L301" s="34">
        <f>VENTAS[[#This Row],[Cantidad]]*(VENTAS[[#This Row],[Precio Venta]]-VENTAS[[#This Row],[Costo Unitario SIN Comision]]-VENTAS[[#This Row],[Comisión Unitaria 10%]]-0.01*VENTAS[[#This Row],[Precio Venta]])</f>
        <v>15.6</v>
      </c>
      <c r="M301" s="35"/>
      <c r="N301" s="37" t="s">
        <v>4439</v>
      </c>
    </row>
    <row r="302" spans="1:14" x14ac:dyDescent="0.2">
      <c r="A302" s="36">
        <v>45590.435254629629</v>
      </c>
      <c r="B302" s="33"/>
      <c r="C302" s="33"/>
      <c r="D302" s="33" t="s">
        <v>4440</v>
      </c>
      <c r="E302" s="33" t="s">
        <v>4441</v>
      </c>
      <c r="F302" s="33" t="s">
        <v>4442</v>
      </c>
      <c r="G302" s="33">
        <v>1</v>
      </c>
      <c r="H302" s="34">
        <v>20</v>
      </c>
      <c r="I302" s="39">
        <f>VENTAS[[#This Row],[Cantidad]]*VENTAS[[#This Row],[Precio Venta]]</f>
        <v>20</v>
      </c>
      <c r="J302" s="34">
        <f>IF(VENTAS[[#This Row],[Nombre del Gestor]]&gt;1,VENTAS[[#This Row],[Precio Venta]]*10%,0)</f>
        <v>2</v>
      </c>
      <c r="K302" s="34">
        <f>IFERROR(VLOOKUP(VENTAS[[#This Row],[Código del producto Vendido]],STOCK[],13,FALSE),VENTAS[[#This Row],[Precio Venta]]*0.6)-VENTAS[[#This Row],[Comisión Unitaria 10%]]</f>
        <v>10</v>
      </c>
      <c r="L302" s="34">
        <f>VENTAS[[#This Row],[Cantidad]]*(VENTAS[[#This Row],[Precio Venta]]-VENTAS[[#This Row],[Costo Unitario SIN Comision]]-VENTAS[[#This Row],[Comisión Unitaria 10%]]-0.01*VENTAS[[#This Row],[Precio Venta]])</f>
        <v>7.8</v>
      </c>
      <c r="M302" s="35"/>
      <c r="N302" s="37" t="s">
        <v>4443</v>
      </c>
    </row>
    <row r="303" spans="1:14" x14ac:dyDescent="0.2">
      <c r="A303" s="36">
        <v>45590.436886574083</v>
      </c>
      <c r="B303" s="33"/>
      <c r="C303" s="33"/>
      <c r="D303" s="33" t="s">
        <v>4009</v>
      </c>
      <c r="E303" s="33" t="s">
        <v>4269</v>
      </c>
      <c r="F303" s="33" t="s">
        <v>4270</v>
      </c>
      <c r="G303" s="33">
        <v>1</v>
      </c>
      <c r="H303" s="34">
        <v>15</v>
      </c>
      <c r="I303" s="39">
        <f>VENTAS[[#This Row],[Cantidad]]*VENTAS[[#This Row],[Precio Venta]]</f>
        <v>15</v>
      </c>
      <c r="J303" s="34">
        <f>IF(VENTAS[[#This Row],[Nombre del Gestor]]&gt;1,VENTAS[[#This Row],[Precio Venta]]*10%,0)</f>
        <v>1.5</v>
      </c>
      <c r="K303" s="34">
        <f>IFERROR(VLOOKUP(VENTAS[[#This Row],[Código del producto Vendido]],STOCK[],13,FALSE),VENTAS[[#This Row],[Precio Venta]]*0.6)-VENTAS[[#This Row],[Comisión Unitaria 10%]]</f>
        <v>7.5</v>
      </c>
      <c r="L303" s="34">
        <f>VENTAS[[#This Row],[Cantidad]]*(VENTAS[[#This Row],[Precio Venta]]-VENTAS[[#This Row],[Costo Unitario SIN Comision]]-VENTAS[[#This Row],[Comisión Unitaria 10%]]-0.01*VENTAS[[#This Row],[Precio Venta]])</f>
        <v>5.85</v>
      </c>
      <c r="M303" s="35"/>
      <c r="N303" s="37" t="s">
        <v>4444</v>
      </c>
    </row>
    <row r="304" spans="1:14" x14ac:dyDescent="0.2">
      <c r="A304" s="36">
        <v>45590.436886574083</v>
      </c>
      <c r="B304" s="33"/>
      <c r="C304" s="33"/>
      <c r="D304" s="33" t="s">
        <v>4009</v>
      </c>
      <c r="E304" s="33" t="s">
        <v>4445</v>
      </c>
      <c r="F304" s="33" t="s">
        <v>4358</v>
      </c>
      <c r="G304" s="33">
        <v>1</v>
      </c>
      <c r="H304" s="34">
        <v>25</v>
      </c>
      <c r="I304" s="39">
        <f>VENTAS[[#This Row],[Cantidad]]*VENTAS[[#This Row],[Precio Venta]]</f>
        <v>25</v>
      </c>
      <c r="J304" s="34">
        <f>IF(VENTAS[[#This Row],[Nombre del Gestor]]&gt;1,VENTAS[[#This Row],[Precio Venta]]*10%,0)</f>
        <v>2.5</v>
      </c>
      <c r="K304" s="34">
        <f>IFERROR(VLOOKUP(VENTAS[[#This Row],[Código del producto Vendido]],STOCK[],13,FALSE),VENTAS[[#This Row],[Precio Venta]]*0.6)-VENTAS[[#This Row],[Comisión Unitaria 10%]]</f>
        <v>12.5</v>
      </c>
      <c r="L304" s="34">
        <f>VENTAS[[#This Row],[Cantidad]]*(VENTAS[[#This Row],[Precio Venta]]-VENTAS[[#This Row],[Costo Unitario SIN Comision]]-VENTAS[[#This Row],[Comisión Unitaria 10%]]-0.01*VENTAS[[#This Row],[Precio Venta]])</f>
        <v>9.75</v>
      </c>
      <c r="M304" s="35"/>
      <c r="N304" s="37" t="s">
        <v>4446</v>
      </c>
    </row>
    <row r="305" spans="1:14" x14ac:dyDescent="0.2">
      <c r="A305" s="36">
        <v>45590.436886574083</v>
      </c>
      <c r="B305" s="33"/>
      <c r="C305" s="33"/>
      <c r="D305" s="33" t="s">
        <v>4009</v>
      </c>
      <c r="E305" s="33" t="s">
        <v>4392</v>
      </c>
      <c r="F305" s="33" t="s">
        <v>4393</v>
      </c>
      <c r="G305" s="33">
        <v>1</v>
      </c>
      <c r="H305" s="34">
        <v>8</v>
      </c>
      <c r="I305" s="39">
        <f>VENTAS[[#This Row],[Cantidad]]*VENTAS[[#This Row],[Precio Venta]]</f>
        <v>8</v>
      </c>
      <c r="J305" s="34">
        <f>IF(VENTAS[[#This Row],[Nombre del Gestor]]&gt;1,VENTAS[[#This Row],[Precio Venta]]*10%,0)</f>
        <v>0.8</v>
      </c>
      <c r="K305" s="34">
        <f>IFERROR(VLOOKUP(VENTAS[[#This Row],[Código del producto Vendido]],STOCK[],13,FALSE),VENTAS[[#This Row],[Precio Venta]]*0.6)-VENTAS[[#This Row],[Comisión Unitaria 10%]]</f>
        <v>4</v>
      </c>
      <c r="L305" s="34">
        <f>VENTAS[[#This Row],[Cantidad]]*(VENTAS[[#This Row],[Precio Venta]]-VENTAS[[#This Row],[Costo Unitario SIN Comision]]-VENTAS[[#This Row],[Comisión Unitaria 10%]]-0.01*VENTAS[[#This Row],[Precio Venta]])</f>
        <v>3.12</v>
      </c>
      <c r="M305" s="35"/>
      <c r="N305" s="37" t="s">
        <v>4447</v>
      </c>
    </row>
    <row r="306" spans="1:14" x14ac:dyDescent="0.2">
      <c r="A306" s="36">
        <v>45590.494074074071</v>
      </c>
      <c r="B306" s="33"/>
      <c r="C306" s="33"/>
      <c r="D306" s="33" t="s">
        <v>3929</v>
      </c>
      <c r="E306" s="33" t="s">
        <v>4398</v>
      </c>
      <c r="F306" s="33" t="s">
        <v>4399</v>
      </c>
      <c r="G306" s="33">
        <v>1</v>
      </c>
      <c r="H306" s="34">
        <v>20</v>
      </c>
      <c r="I306" s="39">
        <f>VENTAS[[#This Row],[Cantidad]]*VENTAS[[#This Row],[Precio Venta]]</f>
        <v>20</v>
      </c>
      <c r="J306" s="34">
        <f>IF(VENTAS[[#This Row],[Nombre del Gestor]]&gt;1,VENTAS[[#This Row],[Precio Venta]]*10%,0)</f>
        <v>2</v>
      </c>
      <c r="K306" s="34">
        <f>IFERROR(VLOOKUP(VENTAS[[#This Row],[Código del producto Vendido]],STOCK[],13,FALSE),VENTAS[[#This Row],[Precio Venta]]*0.6)-VENTAS[[#This Row],[Comisión Unitaria 10%]]</f>
        <v>10</v>
      </c>
      <c r="L306" s="34">
        <f>VENTAS[[#This Row],[Cantidad]]*(VENTAS[[#This Row],[Precio Venta]]-VENTAS[[#This Row],[Costo Unitario SIN Comision]]-VENTAS[[#This Row],[Comisión Unitaria 10%]]-0.01*VENTAS[[#This Row],[Precio Venta]])</f>
        <v>7.8</v>
      </c>
      <c r="M306" s="35"/>
      <c r="N306" s="37" t="s">
        <v>4448</v>
      </c>
    </row>
    <row r="307" spans="1:14" x14ac:dyDescent="0.2">
      <c r="A307" s="36">
        <v>45590.494074074071</v>
      </c>
      <c r="B307" s="33"/>
      <c r="C307" s="33"/>
      <c r="D307" s="33" t="s">
        <v>3929</v>
      </c>
      <c r="E307" s="33" t="s">
        <v>4449</v>
      </c>
      <c r="F307" s="33" t="s">
        <v>4428</v>
      </c>
      <c r="G307" s="33">
        <v>1</v>
      </c>
      <c r="H307" s="34">
        <v>18</v>
      </c>
      <c r="I307" s="39">
        <f>VENTAS[[#This Row],[Cantidad]]*VENTAS[[#This Row],[Precio Venta]]</f>
        <v>18</v>
      </c>
      <c r="J307" s="34">
        <f>IF(VENTAS[[#This Row],[Nombre del Gestor]]&gt;1,VENTAS[[#This Row],[Precio Venta]]*10%,0)</f>
        <v>1.8</v>
      </c>
      <c r="K307" s="34">
        <f>IFERROR(VLOOKUP(VENTAS[[#This Row],[Código del producto Vendido]],STOCK[],13,FALSE),VENTAS[[#This Row],[Precio Venta]]*0.6)-VENTAS[[#This Row],[Comisión Unitaria 10%]]</f>
        <v>8.9999999999999982</v>
      </c>
      <c r="L30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307" s="35"/>
      <c r="N307" s="37" t="s">
        <v>4450</v>
      </c>
    </row>
    <row r="308" spans="1:14" x14ac:dyDescent="0.2">
      <c r="A308" s="36">
        <v>45590.494074074071</v>
      </c>
      <c r="B308" s="33"/>
      <c r="C308" s="33"/>
      <c r="D308" s="33" t="s">
        <v>3929</v>
      </c>
      <c r="E308" s="33" t="s">
        <v>4364</v>
      </c>
      <c r="F308" s="33" t="s">
        <v>4365</v>
      </c>
      <c r="G308" s="33">
        <v>1</v>
      </c>
      <c r="H308" s="34">
        <v>25</v>
      </c>
      <c r="I308" s="39">
        <f>VENTAS[[#This Row],[Cantidad]]*VENTAS[[#This Row],[Precio Venta]]</f>
        <v>25</v>
      </c>
      <c r="J308" s="34">
        <f>IF(VENTAS[[#This Row],[Nombre del Gestor]]&gt;1,VENTAS[[#This Row],[Precio Venta]]*10%,0)</f>
        <v>2.5</v>
      </c>
      <c r="K308" s="34">
        <f>IFERROR(VLOOKUP(VENTAS[[#This Row],[Código del producto Vendido]],STOCK[],13,FALSE),VENTAS[[#This Row],[Precio Venta]]*0.6)-VENTAS[[#This Row],[Comisión Unitaria 10%]]</f>
        <v>12.5</v>
      </c>
      <c r="L308" s="34">
        <f>VENTAS[[#This Row],[Cantidad]]*(VENTAS[[#This Row],[Precio Venta]]-VENTAS[[#This Row],[Costo Unitario SIN Comision]]-VENTAS[[#This Row],[Comisión Unitaria 10%]]-0.01*VENTAS[[#This Row],[Precio Venta]])</f>
        <v>9.75</v>
      </c>
      <c r="M308" s="35"/>
      <c r="N308" s="37" t="s">
        <v>4451</v>
      </c>
    </row>
    <row r="309" spans="1:14" x14ac:dyDescent="0.2">
      <c r="A309" s="36">
        <v>45590.494074074071</v>
      </c>
      <c r="B309" s="33"/>
      <c r="C309" s="33"/>
      <c r="D309" s="33" t="s">
        <v>3929</v>
      </c>
      <c r="E309" s="33" t="s">
        <v>4452</v>
      </c>
      <c r="F309" s="33" t="s">
        <v>4186</v>
      </c>
      <c r="G309" s="33">
        <v>1</v>
      </c>
      <c r="H309" s="34">
        <v>12</v>
      </c>
      <c r="I309" s="39">
        <f>VENTAS[[#This Row],[Cantidad]]*VENTAS[[#This Row],[Precio Venta]]</f>
        <v>12</v>
      </c>
      <c r="J309" s="34">
        <f>IF(VENTAS[[#This Row],[Nombre del Gestor]]&gt;1,VENTAS[[#This Row],[Precio Venta]]*10%,0)</f>
        <v>1.2000000000000002</v>
      </c>
      <c r="K309" s="34">
        <f>IFERROR(VLOOKUP(VENTAS[[#This Row],[Código del producto Vendido]],STOCK[],13,FALSE),VENTAS[[#This Row],[Precio Venta]]*0.6)-VENTAS[[#This Row],[Comisión Unitaria 10%]]</f>
        <v>5.9999999999999991</v>
      </c>
      <c r="L309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309" s="35"/>
      <c r="N309" s="37" t="s">
        <v>4453</v>
      </c>
    </row>
    <row r="310" spans="1:14" x14ac:dyDescent="0.2">
      <c r="A310" s="36">
        <v>45590.494074074071</v>
      </c>
      <c r="B310" s="33"/>
      <c r="C310" s="33"/>
      <c r="D310" s="33" t="s">
        <v>3929</v>
      </c>
      <c r="E310" s="33" t="s">
        <v>4454</v>
      </c>
      <c r="F310" s="33" t="s">
        <v>4455</v>
      </c>
      <c r="G310" s="33">
        <v>1</v>
      </c>
      <c r="H310" s="34">
        <v>4</v>
      </c>
      <c r="I310" s="39">
        <f>VENTAS[[#This Row],[Cantidad]]*VENTAS[[#This Row],[Precio Venta]]</f>
        <v>4</v>
      </c>
      <c r="J310" s="34">
        <f>IF(VENTAS[[#This Row],[Nombre del Gestor]]&gt;1,VENTAS[[#This Row],[Precio Venta]]*10%,0)</f>
        <v>0.4</v>
      </c>
      <c r="K310" s="34">
        <f>IFERROR(VLOOKUP(VENTAS[[#This Row],[Código del producto Vendido]],STOCK[],13,FALSE),VENTAS[[#This Row],[Precio Venta]]*0.6)-VENTAS[[#This Row],[Comisión Unitaria 10%]]</f>
        <v>2</v>
      </c>
      <c r="L310" s="34">
        <f>VENTAS[[#This Row],[Cantidad]]*(VENTAS[[#This Row],[Precio Venta]]-VENTAS[[#This Row],[Costo Unitario SIN Comision]]-VENTAS[[#This Row],[Comisión Unitaria 10%]]-0.01*VENTAS[[#This Row],[Precio Venta]])</f>
        <v>1.56</v>
      </c>
      <c r="M310" s="35"/>
      <c r="N310" s="37" t="s">
        <v>4456</v>
      </c>
    </row>
    <row r="311" spans="1:14" x14ac:dyDescent="0.2">
      <c r="A311" s="36">
        <v>45590.506701388891</v>
      </c>
      <c r="B311" s="33"/>
      <c r="C311" s="33"/>
      <c r="D311" s="33" t="s">
        <v>4009</v>
      </c>
      <c r="E311" s="33" t="s">
        <v>4457</v>
      </c>
      <c r="F311" s="33" t="s">
        <v>417</v>
      </c>
      <c r="G311" s="33">
        <v>1</v>
      </c>
      <c r="H311" s="34">
        <v>20</v>
      </c>
      <c r="I311" s="39">
        <f>VENTAS[[#This Row],[Cantidad]]*VENTAS[[#This Row],[Precio Venta]]</f>
        <v>20</v>
      </c>
      <c r="J311" s="34">
        <f>IF(VENTAS[[#This Row],[Nombre del Gestor]]&gt;1,VENTAS[[#This Row],[Precio Venta]]*10%,0)</f>
        <v>2</v>
      </c>
      <c r="K311" s="34">
        <f>IFERROR(VLOOKUP(VENTAS[[#This Row],[Código del producto Vendido]],STOCK[],13,FALSE),VENTAS[[#This Row],[Precio Venta]]*0.6)-VENTAS[[#This Row],[Comisión Unitaria 10%]]</f>
        <v>10</v>
      </c>
      <c r="L311" s="34">
        <f>VENTAS[[#This Row],[Cantidad]]*(VENTAS[[#This Row],[Precio Venta]]-VENTAS[[#This Row],[Costo Unitario SIN Comision]]-VENTAS[[#This Row],[Comisión Unitaria 10%]]-0.01*VENTAS[[#This Row],[Precio Venta]])</f>
        <v>7.8</v>
      </c>
      <c r="M311" s="35"/>
      <c r="N311" s="37" t="s">
        <v>4458</v>
      </c>
    </row>
    <row r="312" spans="1:14" x14ac:dyDescent="0.2">
      <c r="A312" s="36">
        <v>45590.515347222223</v>
      </c>
      <c r="B312" s="33"/>
      <c r="C312" s="33"/>
      <c r="D312" s="33" t="s">
        <v>3967</v>
      </c>
      <c r="E312" s="33" t="s">
        <v>4459</v>
      </c>
      <c r="F312" s="33" t="s">
        <v>352</v>
      </c>
      <c r="G312" s="33">
        <v>1</v>
      </c>
      <c r="H312" s="34">
        <v>25</v>
      </c>
      <c r="I312" s="39">
        <f>VENTAS[[#This Row],[Cantidad]]*VENTAS[[#This Row],[Precio Venta]]</f>
        <v>25</v>
      </c>
      <c r="J312" s="34">
        <f>IF(VENTAS[[#This Row],[Nombre del Gestor]]&gt;1,VENTAS[[#This Row],[Precio Venta]]*10%,0)</f>
        <v>2.5</v>
      </c>
      <c r="K312" s="34">
        <f>IFERROR(VLOOKUP(VENTAS[[#This Row],[Código del producto Vendido]],STOCK[],13,FALSE),VENTAS[[#This Row],[Precio Venta]]*0.6)-VENTAS[[#This Row],[Comisión Unitaria 10%]]</f>
        <v>12.5</v>
      </c>
      <c r="L312" s="34">
        <f>VENTAS[[#This Row],[Cantidad]]*(VENTAS[[#This Row],[Precio Venta]]-VENTAS[[#This Row],[Costo Unitario SIN Comision]]-VENTAS[[#This Row],[Comisión Unitaria 10%]]-0.01*VENTAS[[#This Row],[Precio Venta]])</f>
        <v>9.75</v>
      </c>
      <c r="M312" s="35"/>
      <c r="N312" s="37" t="s">
        <v>4460</v>
      </c>
    </row>
    <row r="313" spans="1:14" x14ac:dyDescent="0.2">
      <c r="A313" s="36">
        <v>45590.615555555552</v>
      </c>
      <c r="B313" s="33"/>
      <c r="C313" s="33"/>
      <c r="D313" s="33" t="s">
        <v>3779</v>
      </c>
      <c r="E313" s="33" t="s">
        <v>4354</v>
      </c>
      <c r="F313" s="33" t="s">
        <v>4355</v>
      </c>
      <c r="G313" s="33">
        <v>1</v>
      </c>
      <c r="H313" s="34">
        <v>6</v>
      </c>
      <c r="I313" s="39">
        <f>VENTAS[[#This Row],[Cantidad]]*VENTAS[[#This Row],[Precio Venta]]</f>
        <v>6</v>
      </c>
      <c r="J313" s="34">
        <f>IF(VENTAS[[#This Row],[Nombre del Gestor]]&gt;1,VENTAS[[#This Row],[Precio Venta]]*10%,0)</f>
        <v>0.60000000000000009</v>
      </c>
      <c r="K313" s="34">
        <f>IFERROR(VLOOKUP(VENTAS[[#This Row],[Código del producto Vendido]],STOCK[],13,FALSE),VENTAS[[#This Row],[Precio Venta]]*0.6)-VENTAS[[#This Row],[Comisión Unitaria 10%]]</f>
        <v>2.9999999999999996</v>
      </c>
      <c r="L313" s="34">
        <f>VENTAS[[#This Row],[Cantidad]]*(VENTAS[[#This Row],[Precio Venta]]-VENTAS[[#This Row],[Costo Unitario SIN Comision]]-VENTAS[[#This Row],[Comisión Unitaria 10%]]-0.01*VENTAS[[#This Row],[Precio Venta]])</f>
        <v>2.3400000000000003</v>
      </c>
      <c r="M313" s="35"/>
      <c r="N313" s="37" t="s">
        <v>4461</v>
      </c>
    </row>
    <row r="314" spans="1:14" x14ac:dyDescent="0.2">
      <c r="A314" s="36">
        <v>45590.615555555552</v>
      </c>
      <c r="B314" s="33"/>
      <c r="C314" s="33"/>
      <c r="D314" s="33" t="s">
        <v>3779</v>
      </c>
      <c r="E314" s="33" t="s">
        <v>4182</v>
      </c>
      <c r="F314" s="33" t="s">
        <v>4183</v>
      </c>
      <c r="G314" s="33">
        <v>1</v>
      </c>
      <c r="H314" s="34">
        <v>8</v>
      </c>
      <c r="I314" s="39">
        <f>VENTAS[[#This Row],[Cantidad]]*VENTAS[[#This Row],[Precio Venta]]</f>
        <v>8</v>
      </c>
      <c r="J314" s="34">
        <f>IF(VENTAS[[#This Row],[Nombre del Gestor]]&gt;1,VENTAS[[#This Row],[Precio Venta]]*10%,0)</f>
        <v>0.8</v>
      </c>
      <c r="K314" s="34">
        <f>IFERROR(VLOOKUP(VENTAS[[#This Row],[Código del producto Vendido]],STOCK[],13,FALSE),VENTAS[[#This Row],[Precio Venta]]*0.6)-VENTAS[[#This Row],[Comisión Unitaria 10%]]</f>
        <v>4</v>
      </c>
      <c r="L314" s="34">
        <f>VENTAS[[#This Row],[Cantidad]]*(VENTAS[[#This Row],[Precio Venta]]-VENTAS[[#This Row],[Costo Unitario SIN Comision]]-VENTAS[[#This Row],[Comisión Unitaria 10%]]-0.01*VENTAS[[#This Row],[Precio Venta]])</f>
        <v>3.12</v>
      </c>
      <c r="M314" s="35"/>
      <c r="N314" s="37" t="s">
        <v>4462</v>
      </c>
    </row>
    <row r="315" spans="1:14" x14ac:dyDescent="0.2">
      <c r="A315" s="36">
        <v>45590.620671296303</v>
      </c>
      <c r="B315" s="33"/>
      <c r="C315" s="33"/>
      <c r="D315" s="33" t="s">
        <v>4009</v>
      </c>
      <c r="E315" s="33" t="s">
        <v>4111</v>
      </c>
      <c r="F315" s="33" t="s">
        <v>4112</v>
      </c>
      <c r="G315" s="33">
        <v>1</v>
      </c>
      <c r="H315" s="34">
        <v>5</v>
      </c>
      <c r="I315" s="39">
        <f>VENTAS[[#This Row],[Cantidad]]*VENTAS[[#This Row],[Precio Venta]]</f>
        <v>5</v>
      </c>
      <c r="J315" s="34">
        <f>IF(VENTAS[[#This Row],[Nombre del Gestor]]&gt;1,VENTAS[[#This Row],[Precio Venta]]*10%,0)</f>
        <v>0.5</v>
      </c>
      <c r="K315" s="34">
        <f>IFERROR(VLOOKUP(VENTAS[[#This Row],[Código del producto Vendido]],STOCK[],13,FALSE),VENTAS[[#This Row],[Precio Venta]]*0.6)-VENTAS[[#This Row],[Comisión Unitaria 10%]]</f>
        <v>2.5</v>
      </c>
      <c r="L315" s="34">
        <f>VENTAS[[#This Row],[Cantidad]]*(VENTAS[[#This Row],[Precio Venta]]-VENTAS[[#This Row],[Costo Unitario SIN Comision]]-VENTAS[[#This Row],[Comisión Unitaria 10%]]-0.01*VENTAS[[#This Row],[Precio Venta]])</f>
        <v>1.95</v>
      </c>
      <c r="M315" s="35"/>
      <c r="N315" s="37" t="s">
        <v>4463</v>
      </c>
    </row>
    <row r="316" spans="1:14" x14ac:dyDescent="0.2">
      <c r="A316" s="36">
        <v>45590.62158564815</v>
      </c>
      <c r="B316" s="33"/>
      <c r="C316" s="33"/>
      <c r="D316" s="33"/>
      <c r="E316" s="33" t="s">
        <v>4111</v>
      </c>
      <c r="F316" s="33" t="s">
        <v>4112</v>
      </c>
      <c r="G316" s="33">
        <v>1</v>
      </c>
      <c r="H316" s="34">
        <v>5</v>
      </c>
      <c r="I316" s="39">
        <f>VENTAS[[#This Row],[Cantidad]]*VENTAS[[#This Row],[Precio Venta]]</f>
        <v>5</v>
      </c>
      <c r="J316" s="34">
        <f>IF(VENTAS[[#This Row],[Nombre del Gestor]]&gt;1,VENTAS[[#This Row],[Precio Venta]]*10%,0)</f>
        <v>0</v>
      </c>
      <c r="K316" s="34">
        <f>IFERROR(VLOOKUP(VENTAS[[#This Row],[Código del producto Vendido]],STOCK[],13,FALSE),VENTAS[[#This Row],[Precio Venta]]*0.6)-VENTAS[[#This Row],[Comisión Unitaria 10%]]</f>
        <v>3</v>
      </c>
      <c r="L316" s="34">
        <f>VENTAS[[#This Row],[Cantidad]]*(VENTAS[[#This Row],[Precio Venta]]-VENTAS[[#This Row],[Costo Unitario SIN Comision]]-VENTAS[[#This Row],[Comisión Unitaria 10%]]-0.01*VENTAS[[#This Row],[Precio Venta]])</f>
        <v>1.95</v>
      </c>
      <c r="M316" s="35"/>
      <c r="N316" s="37" t="s">
        <v>4464</v>
      </c>
    </row>
    <row r="317" spans="1:14" x14ac:dyDescent="0.2">
      <c r="A317" s="36">
        <v>45590.622233796297</v>
      </c>
      <c r="B317" s="33"/>
      <c r="C317" s="33"/>
      <c r="D317" s="33" t="s">
        <v>3921</v>
      </c>
      <c r="E317" s="33" t="s">
        <v>4465</v>
      </c>
      <c r="F317" s="33" t="s">
        <v>4358</v>
      </c>
      <c r="G317" s="33">
        <v>1</v>
      </c>
      <c r="H317" s="34">
        <v>25</v>
      </c>
      <c r="I317" s="39">
        <f>VENTAS[[#This Row],[Cantidad]]*VENTAS[[#This Row],[Precio Venta]]</f>
        <v>25</v>
      </c>
      <c r="J317" s="34">
        <f>IF(VENTAS[[#This Row],[Nombre del Gestor]]&gt;1,VENTAS[[#This Row],[Precio Venta]]*10%,0)</f>
        <v>2.5</v>
      </c>
      <c r="K317" s="34">
        <f>IFERROR(VLOOKUP(VENTAS[[#This Row],[Código del producto Vendido]],STOCK[],13,FALSE),VENTAS[[#This Row],[Precio Venta]]*0.6)-VENTAS[[#This Row],[Comisión Unitaria 10%]]</f>
        <v>12.5</v>
      </c>
      <c r="L317" s="34">
        <f>VENTAS[[#This Row],[Cantidad]]*(VENTAS[[#This Row],[Precio Venta]]-VENTAS[[#This Row],[Costo Unitario SIN Comision]]-VENTAS[[#This Row],[Comisión Unitaria 10%]]-0.01*VENTAS[[#This Row],[Precio Venta]])</f>
        <v>9.75</v>
      </c>
      <c r="M317" s="35"/>
      <c r="N317" s="37" t="s">
        <v>4466</v>
      </c>
    </row>
    <row r="318" spans="1:14" x14ac:dyDescent="0.2">
      <c r="A318" s="36">
        <v>45590.688020833331</v>
      </c>
      <c r="B318" s="33"/>
      <c r="C318" s="33"/>
      <c r="D318" s="33" t="s">
        <v>4467</v>
      </c>
      <c r="E318" s="33" t="s">
        <v>4010</v>
      </c>
      <c r="F318" s="33" t="s">
        <v>1018</v>
      </c>
      <c r="G318" s="33">
        <v>1</v>
      </c>
      <c r="H318" s="34">
        <v>30</v>
      </c>
      <c r="I318" s="39">
        <f>VENTAS[[#This Row],[Cantidad]]*VENTAS[[#This Row],[Precio Venta]]</f>
        <v>30</v>
      </c>
      <c r="J318" s="34">
        <f>IF(VENTAS[[#This Row],[Nombre del Gestor]]&gt;1,VENTAS[[#This Row],[Precio Venta]]*10%,0)</f>
        <v>3</v>
      </c>
      <c r="K318" s="34">
        <f>IFERROR(VLOOKUP(VENTAS[[#This Row],[Código del producto Vendido]],STOCK[],13,FALSE),VENTAS[[#This Row],[Precio Venta]]*0.6)-VENTAS[[#This Row],[Comisión Unitaria 10%]]</f>
        <v>15</v>
      </c>
      <c r="L318" s="34">
        <f>VENTAS[[#This Row],[Cantidad]]*(VENTAS[[#This Row],[Precio Venta]]-VENTAS[[#This Row],[Costo Unitario SIN Comision]]-VENTAS[[#This Row],[Comisión Unitaria 10%]]-0.01*VENTAS[[#This Row],[Precio Venta]])</f>
        <v>11.7</v>
      </c>
      <c r="M318" s="35"/>
      <c r="N318" s="37" t="s">
        <v>4468</v>
      </c>
    </row>
    <row r="319" spans="1:14" x14ac:dyDescent="0.2">
      <c r="A319" s="36">
        <v>45590.688020833331</v>
      </c>
      <c r="B319" s="33"/>
      <c r="C319" s="33"/>
      <c r="D319" s="33" t="s">
        <v>4467</v>
      </c>
      <c r="E319" s="33" t="s">
        <v>1016</v>
      </c>
      <c r="F319" s="33" t="s">
        <v>1018</v>
      </c>
      <c r="G319" s="33">
        <v>1</v>
      </c>
      <c r="H319" s="34">
        <v>30</v>
      </c>
      <c r="I319" s="39">
        <f>VENTAS[[#This Row],[Cantidad]]*VENTAS[[#This Row],[Precio Venta]]</f>
        <v>30</v>
      </c>
      <c r="J319" s="34">
        <f>IF(VENTAS[[#This Row],[Nombre del Gestor]]&gt;1,VENTAS[[#This Row],[Precio Venta]]*10%,0)</f>
        <v>3</v>
      </c>
      <c r="K319" s="34">
        <f>IFERROR(VLOOKUP(VENTAS[[#This Row],[Código del producto Vendido]],STOCK[],13,FALSE),VENTAS[[#This Row],[Precio Venta]]*0.6)-VENTAS[[#This Row],[Comisión Unitaria 10%]]</f>
        <v>12.63</v>
      </c>
      <c r="L319" s="34">
        <f>VENTAS[[#This Row],[Cantidad]]*(VENTAS[[#This Row],[Precio Venta]]-VENTAS[[#This Row],[Costo Unitario SIN Comision]]-VENTAS[[#This Row],[Comisión Unitaria 10%]]-0.01*VENTAS[[#This Row],[Precio Venta]])</f>
        <v>14.069999999999997</v>
      </c>
      <c r="M319" s="35"/>
      <c r="N319" s="37" t="s">
        <v>4469</v>
      </c>
    </row>
    <row r="320" spans="1:14" x14ac:dyDescent="0.2">
      <c r="A320" s="36">
        <v>45590.688020833331</v>
      </c>
      <c r="B320" s="33"/>
      <c r="C320" s="33"/>
      <c r="D320" s="33" t="s">
        <v>4467</v>
      </c>
      <c r="E320" s="33" t="s">
        <v>4012</v>
      </c>
      <c r="F320" s="33" t="s">
        <v>1018</v>
      </c>
      <c r="G320" s="33">
        <v>1</v>
      </c>
      <c r="H320" s="34">
        <v>30</v>
      </c>
      <c r="I320" s="39">
        <f>VENTAS[[#This Row],[Cantidad]]*VENTAS[[#This Row],[Precio Venta]]</f>
        <v>30</v>
      </c>
      <c r="J320" s="34">
        <f>IF(VENTAS[[#This Row],[Nombre del Gestor]]&gt;1,VENTAS[[#This Row],[Precio Venta]]*10%,0)</f>
        <v>3</v>
      </c>
      <c r="K320" s="34">
        <f>IFERROR(VLOOKUP(VENTAS[[#This Row],[Código del producto Vendido]],STOCK[],13,FALSE),VENTAS[[#This Row],[Precio Venta]]*0.6)-VENTAS[[#This Row],[Comisión Unitaria 10%]]</f>
        <v>15</v>
      </c>
      <c r="L320" s="34">
        <f>VENTAS[[#This Row],[Cantidad]]*(VENTAS[[#This Row],[Precio Venta]]-VENTAS[[#This Row],[Costo Unitario SIN Comision]]-VENTAS[[#This Row],[Comisión Unitaria 10%]]-0.01*VENTAS[[#This Row],[Precio Venta]])</f>
        <v>11.7</v>
      </c>
      <c r="M320" s="35"/>
      <c r="N320" s="37" t="s">
        <v>4470</v>
      </c>
    </row>
    <row r="321" spans="1:14" x14ac:dyDescent="0.2">
      <c r="A321" s="36">
        <v>45590.822939814818</v>
      </c>
      <c r="B321" s="33"/>
      <c r="C321" s="33"/>
      <c r="D321" s="33" t="s">
        <v>4009</v>
      </c>
      <c r="E321" s="33" t="s">
        <v>4265</v>
      </c>
      <c r="F321" s="33" t="s">
        <v>4266</v>
      </c>
      <c r="G321" s="33">
        <v>1</v>
      </c>
      <c r="H321" s="34">
        <v>25</v>
      </c>
      <c r="I321" s="39">
        <f>VENTAS[[#This Row],[Cantidad]]*VENTAS[[#This Row],[Precio Venta]]</f>
        <v>25</v>
      </c>
      <c r="J321" s="34">
        <f>IF(VENTAS[[#This Row],[Nombre del Gestor]]&gt;1,VENTAS[[#This Row],[Precio Venta]]*10%,0)</f>
        <v>2.5</v>
      </c>
      <c r="K321" s="34">
        <f>IFERROR(VLOOKUP(VENTAS[[#This Row],[Código del producto Vendido]],STOCK[],13,FALSE),VENTAS[[#This Row],[Precio Venta]]*0.6)-VENTAS[[#This Row],[Comisión Unitaria 10%]]</f>
        <v>12.5</v>
      </c>
      <c r="L321" s="34">
        <f>VENTAS[[#This Row],[Cantidad]]*(VENTAS[[#This Row],[Precio Venta]]-VENTAS[[#This Row],[Costo Unitario SIN Comision]]-VENTAS[[#This Row],[Comisión Unitaria 10%]]-0.01*VENTAS[[#This Row],[Precio Venta]])</f>
        <v>9.75</v>
      </c>
      <c r="M321" s="35"/>
      <c r="N321" s="37" t="s">
        <v>4471</v>
      </c>
    </row>
    <row r="322" spans="1:14" x14ac:dyDescent="0.2">
      <c r="A322" s="36">
        <v>45590.859618055547</v>
      </c>
      <c r="B322" s="33"/>
      <c r="C322" s="33"/>
      <c r="D322" s="33" t="s">
        <v>3900</v>
      </c>
      <c r="E322" s="33" t="s">
        <v>4385</v>
      </c>
      <c r="F322" s="33" t="s">
        <v>4218</v>
      </c>
      <c r="G322" s="33">
        <v>1</v>
      </c>
      <c r="H322" s="34">
        <v>15</v>
      </c>
      <c r="I322" s="39">
        <f>VENTAS[[#This Row],[Cantidad]]*VENTAS[[#This Row],[Precio Venta]]</f>
        <v>15</v>
      </c>
      <c r="J322" s="34">
        <f>IF(VENTAS[[#This Row],[Nombre del Gestor]]&gt;1,VENTAS[[#This Row],[Precio Venta]]*10%,0)</f>
        <v>1.5</v>
      </c>
      <c r="K322" s="34">
        <f>IFERROR(VLOOKUP(VENTAS[[#This Row],[Código del producto Vendido]],STOCK[],13,FALSE),VENTAS[[#This Row],[Precio Venta]]*0.6)-VENTAS[[#This Row],[Comisión Unitaria 10%]]</f>
        <v>7.5</v>
      </c>
      <c r="L322" s="34">
        <f>VENTAS[[#This Row],[Cantidad]]*(VENTAS[[#This Row],[Precio Venta]]-VENTAS[[#This Row],[Costo Unitario SIN Comision]]-VENTAS[[#This Row],[Comisión Unitaria 10%]]-0.01*VENTAS[[#This Row],[Precio Venta]])</f>
        <v>5.85</v>
      </c>
      <c r="M322" s="35"/>
      <c r="N322" s="37" t="s">
        <v>4472</v>
      </c>
    </row>
    <row r="323" spans="1:14" x14ac:dyDescent="0.2">
      <c r="A323" s="36">
        <v>45590.924768518518</v>
      </c>
      <c r="B323" s="33"/>
      <c r="C323" s="33"/>
      <c r="D323" s="33" t="s">
        <v>3779</v>
      </c>
      <c r="E323" s="33" t="s">
        <v>4169</v>
      </c>
      <c r="F323" s="33" t="s">
        <v>4170</v>
      </c>
      <c r="G323" s="33">
        <v>1</v>
      </c>
      <c r="H323" s="34">
        <v>28</v>
      </c>
      <c r="I323" s="39">
        <f>VENTAS[[#This Row],[Cantidad]]*VENTAS[[#This Row],[Precio Venta]]</f>
        <v>28</v>
      </c>
      <c r="J323" s="34">
        <f>IF(VENTAS[[#This Row],[Nombre del Gestor]]&gt;1,VENTAS[[#This Row],[Precio Venta]]*10%,0)</f>
        <v>2.8000000000000003</v>
      </c>
      <c r="K323" s="34">
        <f>IFERROR(VLOOKUP(VENTAS[[#This Row],[Código del producto Vendido]],STOCK[],13,FALSE),VENTAS[[#This Row],[Precio Venta]]*0.6)-VENTAS[[#This Row],[Comisión Unitaria 10%]]</f>
        <v>14</v>
      </c>
      <c r="L323" s="34">
        <f>VENTAS[[#This Row],[Cantidad]]*(VENTAS[[#This Row],[Precio Venta]]-VENTAS[[#This Row],[Costo Unitario SIN Comision]]-VENTAS[[#This Row],[Comisión Unitaria 10%]]-0.01*VENTAS[[#This Row],[Precio Venta]])</f>
        <v>10.92</v>
      </c>
      <c r="M323" s="35"/>
      <c r="N323" s="37" t="s">
        <v>4473</v>
      </c>
    </row>
    <row r="324" spans="1:14" x14ac:dyDescent="0.2">
      <c r="A324" s="36">
        <v>45591.87159722222</v>
      </c>
      <c r="B324" s="33"/>
      <c r="C324" s="33"/>
      <c r="D324" s="33" t="s">
        <v>3842</v>
      </c>
      <c r="E324" s="33" t="s">
        <v>4304</v>
      </c>
      <c r="F324" s="33" t="s">
        <v>461</v>
      </c>
      <c r="G324" s="33">
        <v>1</v>
      </c>
      <c r="H324" s="34">
        <v>30</v>
      </c>
      <c r="I324" s="39">
        <f>VENTAS[[#This Row],[Cantidad]]*VENTAS[[#This Row],[Precio Venta]]</f>
        <v>30</v>
      </c>
      <c r="J324" s="34">
        <f>IF(VENTAS[[#This Row],[Nombre del Gestor]]&gt;1,VENTAS[[#This Row],[Precio Venta]]*10%,0)</f>
        <v>3</v>
      </c>
      <c r="K324" s="34">
        <f>IFERROR(VLOOKUP(VENTAS[[#This Row],[Código del producto Vendido]],STOCK[],13,FALSE),VENTAS[[#This Row],[Precio Venta]]*0.6)-VENTAS[[#This Row],[Comisión Unitaria 10%]]</f>
        <v>15</v>
      </c>
      <c r="L324" s="34">
        <f>VENTAS[[#This Row],[Cantidad]]*(VENTAS[[#This Row],[Precio Venta]]-VENTAS[[#This Row],[Costo Unitario SIN Comision]]-VENTAS[[#This Row],[Comisión Unitaria 10%]]-0.01*VENTAS[[#This Row],[Precio Venta]])</f>
        <v>11.7</v>
      </c>
      <c r="M324" s="35"/>
      <c r="N324" s="37" t="s">
        <v>4474</v>
      </c>
    </row>
    <row r="325" spans="1:14" x14ac:dyDescent="0.2">
      <c r="A325" s="36">
        <v>45592.388078703712</v>
      </c>
      <c r="B325" s="33"/>
      <c r="C325" s="33"/>
      <c r="D325" s="33" t="s">
        <v>3864</v>
      </c>
      <c r="E325" s="33" t="s">
        <v>4217</v>
      </c>
      <c r="F325" s="33" t="s">
        <v>4218</v>
      </c>
      <c r="G325" s="33">
        <v>1</v>
      </c>
      <c r="H325" s="34">
        <v>15</v>
      </c>
      <c r="I325" s="39">
        <f>VENTAS[[#This Row],[Cantidad]]*VENTAS[[#This Row],[Precio Venta]]</f>
        <v>15</v>
      </c>
      <c r="J325" s="34">
        <f>IF(VENTAS[[#This Row],[Nombre del Gestor]]&gt;1,VENTAS[[#This Row],[Precio Venta]]*10%,0)</f>
        <v>1.5</v>
      </c>
      <c r="K325" s="34">
        <f>IFERROR(VLOOKUP(VENTAS[[#This Row],[Código del producto Vendido]],STOCK[],13,FALSE),VENTAS[[#This Row],[Precio Venta]]*0.6)-VENTAS[[#This Row],[Comisión Unitaria 10%]]</f>
        <v>7.5</v>
      </c>
      <c r="L325" s="34">
        <f>VENTAS[[#This Row],[Cantidad]]*(VENTAS[[#This Row],[Precio Venta]]-VENTAS[[#This Row],[Costo Unitario SIN Comision]]-VENTAS[[#This Row],[Comisión Unitaria 10%]]-0.01*VENTAS[[#This Row],[Precio Venta]])</f>
        <v>5.85</v>
      </c>
      <c r="M325" s="35"/>
      <c r="N325" s="37" t="s">
        <v>4475</v>
      </c>
    </row>
    <row r="326" spans="1:14" x14ac:dyDescent="0.2">
      <c r="A326" s="36">
        <v>45592.388078703712</v>
      </c>
      <c r="B326" s="33"/>
      <c r="C326" s="33"/>
      <c r="D326" s="33" t="s">
        <v>3864</v>
      </c>
      <c r="E326" s="33" t="s">
        <v>4387</v>
      </c>
      <c r="F326" s="33" t="s">
        <v>4388</v>
      </c>
      <c r="G326" s="33">
        <v>1</v>
      </c>
      <c r="H326" s="34">
        <v>10</v>
      </c>
      <c r="I326" s="39">
        <f>VENTAS[[#This Row],[Cantidad]]*VENTAS[[#This Row],[Precio Venta]]</f>
        <v>10</v>
      </c>
      <c r="J326" s="34">
        <f>IF(VENTAS[[#This Row],[Nombre del Gestor]]&gt;1,VENTAS[[#This Row],[Precio Venta]]*10%,0)</f>
        <v>1</v>
      </c>
      <c r="K326" s="34">
        <f>IFERROR(VLOOKUP(VENTAS[[#This Row],[Código del producto Vendido]],STOCK[],13,FALSE),VENTAS[[#This Row],[Precio Venta]]*0.6)-VENTAS[[#This Row],[Comisión Unitaria 10%]]</f>
        <v>5</v>
      </c>
      <c r="L326" s="34">
        <f>VENTAS[[#This Row],[Cantidad]]*(VENTAS[[#This Row],[Precio Venta]]-VENTAS[[#This Row],[Costo Unitario SIN Comision]]-VENTAS[[#This Row],[Comisión Unitaria 10%]]-0.01*VENTAS[[#This Row],[Precio Venta]])</f>
        <v>3.9</v>
      </c>
      <c r="M326" s="35"/>
      <c r="N326" s="37" t="s">
        <v>4476</v>
      </c>
    </row>
    <row r="327" spans="1:14" x14ac:dyDescent="0.2">
      <c r="A327" s="36">
        <v>45592.388078703712</v>
      </c>
      <c r="B327" s="33"/>
      <c r="C327" s="33"/>
      <c r="D327" s="33" t="s">
        <v>3864</v>
      </c>
      <c r="E327" s="33" t="s">
        <v>4477</v>
      </c>
      <c r="F327" s="33" t="s">
        <v>4478</v>
      </c>
      <c r="G327" s="33">
        <v>1</v>
      </c>
      <c r="H327" s="34">
        <v>8</v>
      </c>
      <c r="I327" s="39">
        <f>VENTAS[[#This Row],[Cantidad]]*VENTAS[[#This Row],[Precio Venta]]</f>
        <v>8</v>
      </c>
      <c r="J327" s="34">
        <f>IF(VENTAS[[#This Row],[Nombre del Gestor]]&gt;1,VENTAS[[#This Row],[Precio Venta]]*10%,0)</f>
        <v>0.8</v>
      </c>
      <c r="K327" s="34">
        <f>IFERROR(VLOOKUP(VENTAS[[#This Row],[Código del producto Vendido]],STOCK[],13,FALSE),VENTAS[[#This Row],[Precio Venta]]*0.6)-VENTAS[[#This Row],[Comisión Unitaria 10%]]</f>
        <v>4</v>
      </c>
      <c r="L327" s="34">
        <f>VENTAS[[#This Row],[Cantidad]]*(VENTAS[[#This Row],[Precio Venta]]-VENTAS[[#This Row],[Costo Unitario SIN Comision]]-VENTAS[[#This Row],[Comisión Unitaria 10%]]-0.01*VENTAS[[#This Row],[Precio Venta]])</f>
        <v>3.12</v>
      </c>
      <c r="M327" s="35"/>
      <c r="N327" s="37" t="s">
        <v>4479</v>
      </c>
    </row>
    <row r="328" spans="1:14" x14ac:dyDescent="0.2">
      <c r="A328" s="36">
        <v>45592.464525462958</v>
      </c>
      <c r="B328" s="33"/>
      <c r="C328" s="33"/>
      <c r="D328" s="33" t="s">
        <v>4480</v>
      </c>
      <c r="E328" s="33" t="s">
        <v>4269</v>
      </c>
      <c r="F328" s="33" t="s">
        <v>4270</v>
      </c>
      <c r="G328" s="33">
        <v>1</v>
      </c>
      <c r="H328" s="34">
        <v>15</v>
      </c>
      <c r="I328" s="39">
        <f>VENTAS[[#This Row],[Cantidad]]*VENTAS[[#This Row],[Precio Venta]]</f>
        <v>15</v>
      </c>
      <c r="J328" s="34">
        <f>IF(VENTAS[[#This Row],[Nombre del Gestor]]&gt;1,VENTAS[[#This Row],[Precio Venta]]*10%,0)</f>
        <v>1.5</v>
      </c>
      <c r="K328" s="34">
        <f>IFERROR(VLOOKUP(VENTAS[[#This Row],[Código del producto Vendido]],STOCK[],13,FALSE),VENTAS[[#This Row],[Precio Venta]]*0.6)-VENTAS[[#This Row],[Comisión Unitaria 10%]]</f>
        <v>7.5</v>
      </c>
      <c r="L328" s="34">
        <f>VENTAS[[#This Row],[Cantidad]]*(VENTAS[[#This Row],[Precio Venta]]-VENTAS[[#This Row],[Costo Unitario SIN Comision]]-VENTAS[[#This Row],[Comisión Unitaria 10%]]-0.01*VENTAS[[#This Row],[Precio Venta]])</f>
        <v>5.85</v>
      </c>
      <c r="M328" s="35"/>
      <c r="N328" s="37" t="s">
        <v>4481</v>
      </c>
    </row>
    <row r="329" spans="1:14" x14ac:dyDescent="0.2">
      <c r="A329" s="36">
        <v>45592.5315162037</v>
      </c>
      <c r="B329" s="33"/>
      <c r="C329" s="33"/>
      <c r="D329" s="33" t="s">
        <v>3801</v>
      </c>
      <c r="E329" s="33" t="s">
        <v>4482</v>
      </c>
      <c r="F329" s="33" t="s">
        <v>4483</v>
      </c>
      <c r="G329" s="33">
        <v>1</v>
      </c>
      <c r="H329" s="34">
        <v>10</v>
      </c>
      <c r="I329" s="39">
        <f>VENTAS[[#This Row],[Cantidad]]*VENTAS[[#This Row],[Precio Venta]]</f>
        <v>10</v>
      </c>
      <c r="J329" s="34">
        <f>IF(VENTAS[[#This Row],[Nombre del Gestor]]&gt;1,VENTAS[[#This Row],[Precio Venta]]*10%,0)</f>
        <v>1</v>
      </c>
      <c r="K329" s="34">
        <f>IFERROR(VLOOKUP(VENTAS[[#This Row],[Código del producto Vendido]],STOCK[],13,FALSE),VENTAS[[#This Row],[Precio Venta]]*0.6)-VENTAS[[#This Row],[Comisión Unitaria 10%]]</f>
        <v>5</v>
      </c>
      <c r="L329" s="34">
        <f>VENTAS[[#This Row],[Cantidad]]*(VENTAS[[#This Row],[Precio Venta]]-VENTAS[[#This Row],[Costo Unitario SIN Comision]]-VENTAS[[#This Row],[Comisión Unitaria 10%]]-0.01*VENTAS[[#This Row],[Precio Venta]])</f>
        <v>3.9</v>
      </c>
      <c r="M329" s="35"/>
      <c r="N329" s="37" t="s">
        <v>4484</v>
      </c>
    </row>
    <row r="330" spans="1:14" x14ac:dyDescent="0.2">
      <c r="A330" s="36">
        <v>45592.562210648153</v>
      </c>
      <c r="B330" s="33"/>
      <c r="C330" s="33"/>
      <c r="D330" s="33" t="s">
        <v>3772</v>
      </c>
      <c r="E330" s="33" t="s">
        <v>4485</v>
      </c>
      <c r="F330" s="33" t="s">
        <v>4486</v>
      </c>
      <c r="G330" s="33">
        <v>1</v>
      </c>
      <c r="H330" s="34">
        <v>3</v>
      </c>
      <c r="I330" s="39">
        <f>VENTAS[[#This Row],[Cantidad]]*VENTAS[[#This Row],[Precio Venta]]</f>
        <v>3</v>
      </c>
      <c r="J330" s="34">
        <f>IF(VENTAS[[#This Row],[Nombre del Gestor]]&gt;1,VENTAS[[#This Row],[Precio Venta]]*10%,0)</f>
        <v>0.30000000000000004</v>
      </c>
      <c r="K330" s="34">
        <f>IFERROR(VLOOKUP(VENTAS[[#This Row],[Código del producto Vendido]],STOCK[],13,FALSE),VENTAS[[#This Row],[Precio Venta]]*0.6)-VENTAS[[#This Row],[Comisión Unitaria 10%]]</f>
        <v>1.4999999999999998</v>
      </c>
      <c r="L330" s="34">
        <f>VENTAS[[#This Row],[Cantidad]]*(VENTAS[[#This Row],[Precio Venta]]-VENTAS[[#This Row],[Costo Unitario SIN Comision]]-VENTAS[[#This Row],[Comisión Unitaria 10%]]-0.01*VENTAS[[#This Row],[Precio Venta]])</f>
        <v>1.1700000000000002</v>
      </c>
      <c r="M330" s="35"/>
      <c r="N330" s="37" t="s">
        <v>4487</v>
      </c>
    </row>
    <row r="331" spans="1:14" x14ac:dyDescent="0.2">
      <c r="A331" s="36">
        <v>45592.562210648153</v>
      </c>
      <c r="B331" s="33"/>
      <c r="C331" s="33"/>
      <c r="D331" s="33" t="s">
        <v>3772</v>
      </c>
      <c r="E331" s="33" t="s">
        <v>4282</v>
      </c>
      <c r="F331" s="33" t="s">
        <v>4283</v>
      </c>
      <c r="G331" s="33">
        <v>2</v>
      </c>
      <c r="H331" s="34">
        <v>5</v>
      </c>
      <c r="I331" s="39">
        <f>VENTAS[[#This Row],[Cantidad]]*VENTAS[[#This Row],[Precio Venta]]</f>
        <v>10</v>
      </c>
      <c r="J331" s="34">
        <f>IF(VENTAS[[#This Row],[Nombre del Gestor]]&gt;1,VENTAS[[#This Row],[Precio Venta]]*10%,0)</f>
        <v>0.5</v>
      </c>
      <c r="K331" s="34">
        <f>IFERROR(VLOOKUP(VENTAS[[#This Row],[Código del producto Vendido]],STOCK[],13,FALSE),VENTAS[[#This Row],[Precio Venta]]*0.6)-VENTAS[[#This Row],[Comisión Unitaria 10%]]</f>
        <v>2.5</v>
      </c>
      <c r="L331" s="34">
        <f>VENTAS[[#This Row],[Cantidad]]*(VENTAS[[#This Row],[Precio Venta]]-VENTAS[[#This Row],[Costo Unitario SIN Comision]]-VENTAS[[#This Row],[Comisión Unitaria 10%]]-0.01*VENTAS[[#This Row],[Precio Venta]])</f>
        <v>3.9</v>
      </c>
      <c r="M331" s="35"/>
      <c r="N331" s="37" t="s">
        <v>4488</v>
      </c>
    </row>
    <row r="332" spans="1:14" x14ac:dyDescent="0.2">
      <c r="A332" s="36">
        <v>45593.362280092602</v>
      </c>
      <c r="B332" s="33"/>
      <c r="C332" s="33"/>
      <c r="D332" s="33" t="s">
        <v>3864</v>
      </c>
      <c r="E332" s="33" t="s">
        <v>4313</v>
      </c>
      <c r="F332" s="33" t="s">
        <v>4314</v>
      </c>
      <c r="G332" s="33">
        <v>1</v>
      </c>
      <c r="H332" s="34">
        <v>25</v>
      </c>
      <c r="I332" s="39">
        <f>VENTAS[[#This Row],[Cantidad]]*VENTAS[[#This Row],[Precio Venta]]</f>
        <v>25</v>
      </c>
      <c r="J332" s="34">
        <f>IF(VENTAS[[#This Row],[Nombre del Gestor]]&gt;1,VENTAS[[#This Row],[Precio Venta]]*10%,0)</f>
        <v>2.5</v>
      </c>
      <c r="K332" s="34">
        <f>IFERROR(VLOOKUP(VENTAS[[#This Row],[Código del producto Vendido]],STOCK[],13,FALSE),VENTAS[[#This Row],[Precio Venta]]*0.6)-VENTAS[[#This Row],[Comisión Unitaria 10%]]</f>
        <v>12.5</v>
      </c>
      <c r="L332" s="34">
        <f>VENTAS[[#This Row],[Cantidad]]*(VENTAS[[#This Row],[Precio Venta]]-VENTAS[[#This Row],[Costo Unitario SIN Comision]]-VENTAS[[#This Row],[Comisión Unitaria 10%]]-0.01*VENTAS[[#This Row],[Precio Venta]])</f>
        <v>9.75</v>
      </c>
      <c r="M332" s="35"/>
      <c r="N332" s="37" t="s">
        <v>4489</v>
      </c>
    </row>
    <row r="333" spans="1:14" x14ac:dyDescent="0.2">
      <c r="A333" s="36">
        <v>45593.362280092602</v>
      </c>
      <c r="B333" s="33"/>
      <c r="C333" s="33"/>
      <c r="D333" s="33" t="s">
        <v>3864</v>
      </c>
      <c r="E333" s="33" t="s">
        <v>4490</v>
      </c>
      <c r="F333" s="33" t="s">
        <v>4491</v>
      </c>
      <c r="G333" s="33">
        <v>1</v>
      </c>
      <c r="H333" s="34">
        <v>22</v>
      </c>
      <c r="I333" s="39">
        <f>VENTAS[[#This Row],[Cantidad]]*VENTAS[[#This Row],[Precio Venta]]</f>
        <v>22</v>
      </c>
      <c r="J333" s="34">
        <f>IF(VENTAS[[#This Row],[Nombre del Gestor]]&gt;1,VENTAS[[#This Row],[Precio Venta]]*10%,0)</f>
        <v>2.2000000000000002</v>
      </c>
      <c r="K333" s="34">
        <f>IFERROR(VLOOKUP(VENTAS[[#This Row],[Código del producto Vendido]],STOCK[],13,FALSE),VENTAS[[#This Row],[Precio Venta]]*0.6)-VENTAS[[#This Row],[Comisión Unitaria 10%]]</f>
        <v>11</v>
      </c>
      <c r="L333" s="34">
        <f>VENTAS[[#This Row],[Cantidad]]*(VENTAS[[#This Row],[Precio Venta]]-VENTAS[[#This Row],[Costo Unitario SIN Comision]]-VENTAS[[#This Row],[Comisión Unitaria 10%]]-0.01*VENTAS[[#This Row],[Precio Venta]])</f>
        <v>8.58</v>
      </c>
      <c r="M333" s="35"/>
      <c r="N333" s="37" t="s">
        <v>4492</v>
      </c>
    </row>
    <row r="334" spans="1:14" x14ac:dyDescent="0.2">
      <c r="A334" s="36">
        <v>45593.364039351851</v>
      </c>
      <c r="B334" s="33"/>
      <c r="C334" s="33"/>
      <c r="D334" s="33" t="s">
        <v>3779</v>
      </c>
      <c r="E334" s="33" t="s">
        <v>4190</v>
      </c>
      <c r="F334" s="33" t="s">
        <v>4123</v>
      </c>
      <c r="G334" s="33">
        <v>1</v>
      </c>
      <c r="H334" s="34">
        <v>15</v>
      </c>
      <c r="I334" s="39">
        <f>VENTAS[[#This Row],[Cantidad]]*VENTAS[[#This Row],[Precio Venta]]</f>
        <v>15</v>
      </c>
      <c r="J334" s="34">
        <f>IF(VENTAS[[#This Row],[Nombre del Gestor]]&gt;1,VENTAS[[#This Row],[Precio Venta]]*10%,0)</f>
        <v>1.5</v>
      </c>
      <c r="K334" s="34">
        <f>IFERROR(VLOOKUP(VENTAS[[#This Row],[Código del producto Vendido]],STOCK[],13,FALSE),VENTAS[[#This Row],[Precio Venta]]*0.6)-VENTAS[[#This Row],[Comisión Unitaria 10%]]</f>
        <v>7.5</v>
      </c>
      <c r="L334" s="34">
        <f>VENTAS[[#This Row],[Cantidad]]*(VENTAS[[#This Row],[Precio Venta]]-VENTAS[[#This Row],[Costo Unitario SIN Comision]]-VENTAS[[#This Row],[Comisión Unitaria 10%]]-0.01*VENTAS[[#This Row],[Precio Venta]])</f>
        <v>5.85</v>
      </c>
      <c r="M334" s="35"/>
      <c r="N334" s="37" t="s">
        <v>4493</v>
      </c>
    </row>
    <row r="335" spans="1:14" x14ac:dyDescent="0.2">
      <c r="A335" s="36">
        <v>45593.367071759261</v>
      </c>
      <c r="B335" s="33"/>
      <c r="C335" s="33"/>
      <c r="D335" s="33" t="s">
        <v>4009</v>
      </c>
      <c r="E335" s="33" t="s">
        <v>4494</v>
      </c>
      <c r="F335" s="33" t="s">
        <v>4495</v>
      </c>
      <c r="G335" s="33">
        <v>1</v>
      </c>
      <c r="H335" s="34">
        <v>25</v>
      </c>
      <c r="I335" s="39">
        <f>VENTAS[[#This Row],[Cantidad]]*VENTAS[[#This Row],[Precio Venta]]</f>
        <v>25</v>
      </c>
      <c r="J335" s="34">
        <f>IF(VENTAS[[#This Row],[Nombre del Gestor]]&gt;1,VENTAS[[#This Row],[Precio Venta]]*10%,0)</f>
        <v>2.5</v>
      </c>
      <c r="K335" s="34">
        <f>IFERROR(VLOOKUP(VENTAS[[#This Row],[Código del producto Vendido]],STOCK[],13,FALSE),VENTAS[[#This Row],[Precio Venta]]*0.6)-VENTAS[[#This Row],[Comisión Unitaria 10%]]</f>
        <v>12.5</v>
      </c>
      <c r="L335" s="34">
        <f>VENTAS[[#This Row],[Cantidad]]*(VENTAS[[#This Row],[Precio Venta]]-VENTAS[[#This Row],[Costo Unitario SIN Comision]]-VENTAS[[#This Row],[Comisión Unitaria 10%]]-0.01*VENTAS[[#This Row],[Precio Venta]])</f>
        <v>9.75</v>
      </c>
      <c r="M335" s="35"/>
      <c r="N335" s="37" t="s">
        <v>4496</v>
      </c>
    </row>
    <row r="336" spans="1:14" x14ac:dyDescent="0.2">
      <c r="A336" s="36">
        <v>45593.367071759261</v>
      </c>
      <c r="B336" s="33"/>
      <c r="C336" s="33"/>
      <c r="D336" s="33" t="s">
        <v>4009</v>
      </c>
      <c r="E336" s="33" t="s">
        <v>4089</v>
      </c>
      <c r="F336" s="33" t="s">
        <v>4090</v>
      </c>
      <c r="G336" s="33">
        <v>1</v>
      </c>
      <c r="H336" s="34">
        <v>15</v>
      </c>
      <c r="I336" s="39">
        <f>VENTAS[[#This Row],[Cantidad]]*VENTAS[[#This Row],[Precio Venta]]</f>
        <v>15</v>
      </c>
      <c r="J336" s="34">
        <f>IF(VENTAS[[#This Row],[Nombre del Gestor]]&gt;1,VENTAS[[#This Row],[Precio Venta]]*10%,0)</f>
        <v>1.5</v>
      </c>
      <c r="K336" s="34">
        <f>IFERROR(VLOOKUP(VENTAS[[#This Row],[Código del producto Vendido]],STOCK[],13,FALSE),VENTAS[[#This Row],[Precio Venta]]*0.6)-VENTAS[[#This Row],[Comisión Unitaria 10%]]</f>
        <v>7.5</v>
      </c>
      <c r="L336" s="34">
        <f>VENTAS[[#This Row],[Cantidad]]*(VENTAS[[#This Row],[Precio Venta]]-VENTAS[[#This Row],[Costo Unitario SIN Comision]]-VENTAS[[#This Row],[Comisión Unitaria 10%]]-0.01*VENTAS[[#This Row],[Precio Venta]])</f>
        <v>5.85</v>
      </c>
      <c r="M336" s="35"/>
      <c r="N336" s="37" t="s">
        <v>4497</v>
      </c>
    </row>
    <row r="337" spans="1:14" x14ac:dyDescent="0.2">
      <c r="A337" s="36">
        <v>45593.379502314812</v>
      </c>
      <c r="B337" s="33"/>
      <c r="C337" s="33"/>
      <c r="D337" s="33" t="s">
        <v>4009</v>
      </c>
      <c r="E337" s="33" t="s">
        <v>4498</v>
      </c>
      <c r="F337" s="33" t="s">
        <v>4499</v>
      </c>
      <c r="G337" s="33">
        <v>1</v>
      </c>
      <c r="H337" s="34">
        <v>20</v>
      </c>
      <c r="I337" s="39">
        <f>VENTAS[[#This Row],[Cantidad]]*VENTAS[[#This Row],[Precio Venta]]</f>
        <v>20</v>
      </c>
      <c r="J337" s="34">
        <f>IF(VENTAS[[#This Row],[Nombre del Gestor]]&gt;1,VENTAS[[#This Row],[Precio Venta]]*10%,0)</f>
        <v>2</v>
      </c>
      <c r="K337" s="34">
        <f>IFERROR(VLOOKUP(VENTAS[[#This Row],[Código del producto Vendido]],STOCK[],13,FALSE),VENTAS[[#This Row],[Precio Venta]]*0.6)-VENTAS[[#This Row],[Comisión Unitaria 10%]]</f>
        <v>10</v>
      </c>
      <c r="L337" s="34">
        <f>VENTAS[[#This Row],[Cantidad]]*(VENTAS[[#This Row],[Precio Venta]]-VENTAS[[#This Row],[Costo Unitario SIN Comision]]-VENTAS[[#This Row],[Comisión Unitaria 10%]]-0.01*VENTAS[[#This Row],[Precio Venta]])</f>
        <v>7.8</v>
      </c>
      <c r="M337" s="35"/>
      <c r="N337" s="37" t="s">
        <v>4500</v>
      </c>
    </row>
    <row r="338" spans="1:14" x14ac:dyDescent="0.2">
      <c r="A338" s="36">
        <v>45593.379502314812</v>
      </c>
      <c r="B338" s="33"/>
      <c r="C338" s="33"/>
      <c r="D338" s="33" t="s">
        <v>4009</v>
      </c>
      <c r="E338" s="33" t="s">
        <v>4417</v>
      </c>
      <c r="F338" s="33" t="s">
        <v>4418</v>
      </c>
      <c r="G338" s="33">
        <v>1</v>
      </c>
      <c r="H338" s="34">
        <v>25</v>
      </c>
      <c r="I338" s="39">
        <f>VENTAS[[#This Row],[Cantidad]]*VENTAS[[#This Row],[Precio Venta]]</f>
        <v>25</v>
      </c>
      <c r="J338" s="34">
        <f>IF(VENTAS[[#This Row],[Nombre del Gestor]]&gt;1,VENTAS[[#This Row],[Precio Venta]]*10%,0)</f>
        <v>2.5</v>
      </c>
      <c r="K338" s="34">
        <f>IFERROR(VLOOKUP(VENTAS[[#This Row],[Código del producto Vendido]],STOCK[],13,FALSE),VENTAS[[#This Row],[Precio Venta]]*0.6)-VENTAS[[#This Row],[Comisión Unitaria 10%]]</f>
        <v>12.5</v>
      </c>
      <c r="L338" s="34">
        <f>VENTAS[[#This Row],[Cantidad]]*(VENTAS[[#This Row],[Precio Venta]]-VENTAS[[#This Row],[Costo Unitario SIN Comision]]-VENTAS[[#This Row],[Comisión Unitaria 10%]]-0.01*VENTAS[[#This Row],[Precio Venta]])</f>
        <v>9.75</v>
      </c>
      <c r="M338" s="35"/>
      <c r="N338" s="37" t="s">
        <v>4501</v>
      </c>
    </row>
    <row r="339" spans="1:14" x14ac:dyDescent="0.2">
      <c r="A339" s="36">
        <v>45593.379502314812</v>
      </c>
      <c r="B339" s="33"/>
      <c r="C339" s="33"/>
      <c r="D339" s="33" t="s">
        <v>4009</v>
      </c>
      <c r="E339" s="33" t="s">
        <v>4494</v>
      </c>
      <c r="F339" s="33" t="s">
        <v>4495</v>
      </c>
      <c r="G339" s="33">
        <v>1</v>
      </c>
      <c r="H339" s="34">
        <v>25</v>
      </c>
      <c r="I339" s="39">
        <f>VENTAS[[#This Row],[Cantidad]]*VENTAS[[#This Row],[Precio Venta]]</f>
        <v>25</v>
      </c>
      <c r="J339" s="34">
        <f>IF(VENTAS[[#This Row],[Nombre del Gestor]]&gt;1,VENTAS[[#This Row],[Precio Venta]]*10%,0)</f>
        <v>2.5</v>
      </c>
      <c r="K339" s="34">
        <f>IFERROR(VLOOKUP(VENTAS[[#This Row],[Código del producto Vendido]],STOCK[],13,FALSE),VENTAS[[#This Row],[Precio Venta]]*0.6)-VENTAS[[#This Row],[Comisión Unitaria 10%]]</f>
        <v>12.5</v>
      </c>
      <c r="L339" s="34">
        <f>VENTAS[[#This Row],[Cantidad]]*(VENTAS[[#This Row],[Precio Venta]]-VENTAS[[#This Row],[Costo Unitario SIN Comision]]-VENTAS[[#This Row],[Comisión Unitaria 10%]]-0.01*VENTAS[[#This Row],[Precio Venta]])</f>
        <v>9.75</v>
      </c>
      <c r="M339" s="35"/>
      <c r="N339" s="37" t="s">
        <v>4502</v>
      </c>
    </row>
    <row r="340" spans="1:14" x14ac:dyDescent="0.2">
      <c r="A340" s="36">
        <v>45593.571631944447</v>
      </c>
      <c r="B340" s="33"/>
      <c r="C340" s="33"/>
      <c r="D340" s="33" t="s">
        <v>4009</v>
      </c>
      <c r="E340" s="33" t="s">
        <v>4503</v>
      </c>
      <c r="F340" s="33" t="s">
        <v>1018</v>
      </c>
      <c r="G340" s="33">
        <v>1</v>
      </c>
      <c r="H340" s="34">
        <v>30</v>
      </c>
      <c r="I340" s="39">
        <f>VENTAS[[#This Row],[Cantidad]]*VENTAS[[#This Row],[Precio Venta]]</f>
        <v>30</v>
      </c>
      <c r="J340" s="34">
        <f>IF(VENTAS[[#This Row],[Nombre del Gestor]]&gt;1,VENTAS[[#This Row],[Precio Venta]]*10%,0)</f>
        <v>3</v>
      </c>
      <c r="K340" s="34">
        <f>IFERROR(VLOOKUP(VENTAS[[#This Row],[Código del producto Vendido]],STOCK[],13,FALSE),VENTAS[[#This Row],[Precio Venta]]*0.6)-VENTAS[[#This Row],[Comisión Unitaria 10%]]</f>
        <v>15</v>
      </c>
      <c r="L340" s="34">
        <f>VENTAS[[#This Row],[Cantidad]]*(VENTAS[[#This Row],[Precio Venta]]-VENTAS[[#This Row],[Costo Unitario SIN Comision]]-VENTAS[[#This Row],[Comisión Unitaria 10%]]-0.01*VENTAS[[#This Row],[Precio Venta]])</f>
        <v>11.7</v>
      </c>
      <c r="M340" s="35"/>
      <c r="N340" s="37" t="s">
        <v>4504</v>
      </c>
    </row>
    <row r="341" spans="1:14" x14ac:dyDescent="0.2">
      <c r="A341" s="36">
        <v>45593.571631944447</v>
      </c>
      <c r="B341" s="33"/>
      <c r="C341" s="33"/>
      <c r="D341" s="33" t="s">
        <v>4009</v>
      </c>
      <c r="E341" s="33" t="s">
        <v>4505</v>
      </c>
      <c r="F341" s="33" t="s">
        <v>3883</v>
      </c>
      <c r="G341" s="33">
        <v>1</v>
      </c>
      <c r="H341" s="34">
        <v>23</v>
      </c>
      <c r="I341" s="39">
        <f>VENTAS[[#This Row],[Cantidad]]*VENTAS[[#This Row],[Precio Venta]]</f>
        <v>23</v>
      </c>
      <c r="J341" s="34">
        <f>IF(VENTAS[[#This Row],[Nombre del Gestor]]&gt;1,VENTAS[[#This Row],[Precio Venta]]*10%,0)</f>
        <v>2.3000000000000003</v>
      </c>
      <c r="K341" s="34">
        <f>IFERROR(VLOOKUP(VENTAS[[#This Row],[Código del producto Vendido]],STOCK[],13,FALSE),VENTAS[[#This Row],[Precio Venta]]*0.6)-VENTAS[[#This Row],[Comisión Unitaria 10%]]</f>
        <v>11.499999999999998</v>
      </c>
      <c r="L341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341" s="35"/>
      <c r="N341" s="37" t="s">
        <v>4506</v>
      </c>
    </row>
    <row r="342" spans="1:14" x14ac:dyDescent="0.2">
      <c r="A342" s="36">
        <v>45593.571631944447</v>
      </c>
      <c r="B342" s="33"/>
      <c r="C342" s="33"/>
      <c r="D342" s="33" t="s">
        <v>4009</v>
      </c>
      <c r="E342" s="33" t="s">
        <v>4507</v>
      </c>
      <c r="F342" s="33" t="s">
        <v>4508</v>
      </c>
      <c r="G342" s="33">
        <v>1</v>
      </c>
      <c r="H342" s="34">
        <v>7</v>
      </c>
      <c r="I342" s="39">
        <f>VENTAS[[#This Row],[Cantidad]]*VENTAS[[#This Row],[Precio Venta]]</f>
        <v>7</v>
      </c>
      <c r="J342" s="34">
        <f>IF(VENTAS[[#This Row],[Nombre del Gestor]]&gt;1,VENTAS[[#This Row],[Precio Venta]]*10%,0)</f>
        <v>0.70000000000000007</v>
      </c>
      <c r="K342" s="34">
        <f>IFERROR(VLOOKUP(VENTAS[[#This Row],[Código del producto Vendido]],STOCK[],13,FALSE),VENTAS[[#This Row],[Precio Venta]]*0.6)-VENTAS[[#This Row],[Comisión Unitaria 10%]]</f>
        <v>3.5</v>
      </c>
      <c r="L342" s="34">
        <f>VENTAS[[#This Row],[Cantidad]]*(VENTAS[[#This Row],[Precio Venta]]-VENTAS[[#This Row],[Costo Unitario SIN Comision]]-VENTAS[[#This Row],[Comisión Unitaria 10%]]-0.01*VENTAS[[#This Row],[Precio Venta]])</f>
        <v>2.73</v>
      </c>
      <c r="M342" s="35"/>
      <c r="N342" s="37" t="s">
        <v>4509</v>
      </c>
    </row>
    <row r="343" spans="1:14" x14ac:dyDescent="0.2">
      <c r="A343" s="36">
        <v>45593.571631944447</v>
      </c>
      <c r="B343" s="33"/>
      <c r="C343" s="33"/>
      <c r="D343" s="33" t="s">
        <v>4009</v>
      </c>
      <c r="E343" s="33" t="s">
        <v>4510</v>
      </c>
      <c r="F343" s="33" t="s">
        <v>457</v>
      </c>
      <c r="G343" s="33">
        <v>1</v>
      </c>
      <c r="H343" s="34">
        <v>25</v>
      </c>
      <c r="I343" s="39">
        <f>VENTAS[[#This Row],[Cantidad]]*VENTAS[[#This Row],[Precio Venta]]</f>
        <v>25</v>
      </c>
      <c r="J343" s="34">
        <f>IF(VENTAS[[#This Row],[Nombre del Gestor]]&gt;1,VENTAS[[#This Row],[Precio Venta]]*10%,0)</f>
        <v>2.5</v>
      </c>
      <c r="K343" s="34">
        <f>IFERROR(VLOOKUP(VENTAS[[#This Row],[Código del producto Vendido]],STOCK[],13,FALSE),VENTAS[[#This Row],[Precio Venta]]*0.6)-VENTAS[[#This Row],[Comisión Unitaria 10%]]</f>
        <v>12.5</v>
      </c>
      <c r="L343" s="34">
        <f>VENTAS[[#This Row],[Cantidad]]*(VENTAS[[#This Row],[Precio Venta]]-VENTAS[[#This Row],[Costo Unitario SIN Comision]]-VENTAS[[#This Row],[Comisión Unitaria 10%]]-0.01*VENTAS[[#This Row],[Precio Venta]])</f>
        <v>9.75</v>
      </c>
      <c r="M343" s="35"/>
      <c r="N343" s="37" t="s">
        <v>4511</v>
      </c>
    </row>
    <row r="344" spans="1:14" x14ac:dyDescent="0.2">
      <c r="A344" s="36">
        <v>45593.574629629627</v>
      </c>
      <c r="B344" s="33"/>
      <c r="C344" s="33"/>
      <c r="D344" s="33" t="s">
        <v>3779</v>
      </c>
      <c r="E344" s="33" t="s">
        <v>4104</v>
      </c>
      <c r="F344" s="33" t="s">
        <v>4105</v>
      </c>
      <c r="G344" s="33">
        <v>1</v>
      </c>
      <c r="H344" s="34">
        <v>4</v>
      </c>
      <c r="I344" s="39">
        <f>VENTAS[[#This Row],[Cantidad]]*VENTAS[[#This Row],[Precio Venta]]</f>
        <v>4</v>
      </c>
      <c r="J344" s="34">
        <f>IF(VENTAS[[#This Row],[Nombre del Gestor]]&gt;1,VENTAS[[#This Row],[Precio Venta]]*10%,0)</f>
        <v>0.4</v>
      </c>
      <c r="K344" s="34">
        <f>IFERROR(VLOOKUP(VENTAS[[#This Row],[Código del producto Vendido]],STOCK[],13,FALSE),VENTAS[[#This Row],[Precio Venta]]*0.6)-VENTAS[[#This Row],[Comisión Unitaria 10%]]</f>
        <v>2</v>
      </c>
      <c r="L344" s="34">
        <f>VENTAS[[#This Row],[Cantidad]]*(VENTAS[[#This Row],[Precio Venta]]-VENTAS[[#This Row],[Costo Unitario SIN Comision]]-VENTAS[[#This Row],[Comisión Unitaria 10%]]-0.01*VENTAS[[#This Row],[Precio Venta]])</f>
        <v>1.56</v>
      </c>
      <c r="M344" s="35"/>
      <c r="N344" s="37" t="s">
        <v>4512</v>
      </c>
    </row>
    <row r="345" spans="1:14" x14ac:dyDescent="0.2">
      <c r="A345" s="36">
        <v>45593.574629629627</v>
      </c>
      <c r="B345" s="33"/>
      <c r="C345" s="33"/>
      <c r="D345" s="33" t="s">
        <v>3779</v>
      </c>
      <c r="E345" s="33" t="s">
        <v>4182</v>
      </c>
      <c r="F345" s="33" t="s">
        <v>4183</v>
      </c>
      <c r="G345" s="33">
        <v>1</v>
      </c>
      <c r="H345" s="34">
        <v>8</v>
      </c>
      <c r="I345" s="39">
        <f>VENTAS[[#This Row],[Cantidad]]*VENTAS[[#This Row],[Precio Venta]]</f>
        <v>8</v>
      </c>
      <c r="J345" s="34">
        <f>IF(VENTAS[[#This Row],[Nombre del Gestor]]&gt;1,VENTAS[[#This Row],[Precio Venta]]*10%,0)</f>
        <v>0.8</v>
      </c>
      <c r="K345" s="34">
        <f>IFERROR(VLOOKUP(VENTAS[[#This Row],[Código del producto Vendido]],STOCK[],13,FALSE),VENTAS[[#This Row],[Precio Venta]]*0.6)-VENTAS[[#This Row],[Comisión Unitaria 10%]]</f>
        <v>4</v>
      </c>
      <c r="L345" s="34">
        <f>VENTAS[[#This Row],[Cantidad]]*(VENTAS[[#This Row],[Precio Venta]]-VENTAS[[#This Row],[Costo Unitario SIN Comision]]-VENTAS[[#This Row],[Comisión Unitaria 10%]]-0.01*VENTAS[[#This Row],[Precio Venta]])</f>
        <v>3.12</v>
      </c>
      <c r="M345" s="35"/>
      <c r="N345" s="37" t="s">
        <v>4513</v>
      </c>
    </row>
    <row r="346" spans="1:14" x14ac:dyDescent="0.2">
      <c r="A346" s="36">
        <v>45593.574629629627</v>
      </c>
      <c r="B346" s="33"/>
      <c r="C346" s="33"/>
      <c r="D346" s="33" t="s">
        <v>3779</v>
      </c>
      <c r="E346" s="33" t="s">
        <v>4514</v>
      </c>
      <c r="F346" s="33" t="s">
        <v>4084</v>
      </c>
      <c r="G346" s="33">
        <v>1</v>
      </c>
      <c r="H346" s="34">
        <v>5</v>
      </c>
      <c r="I346" s="39">
        <f>VENTAS[[#This Row],[Cantidad]]*VENTAS[[#This Row],[Precio Venta]]</f>
        <v>5</v>
      </c>
      <c r="J346" s="34">
        <f>IF(VENTAS[[#This Row],[Nombre del Gestor]]&gt;1,VENTAS[[#This Row],[Precio Venta]]*10%,0)</f>
        <v>0.5</v>
      </c>
      <c r="K346" s="34">
        <f>IFERROR(VLOOKUP(VENTAS[[#This Row],[Código del producto Vendido]],STOCK[],13,FALSE),VENTAS[[#This Row],[Precio Venta]]*0.6)-VENTAS[[#This Row],[Comisión Unitaria 10%]]</f>
        <v>2.5</v>
      </c>
      <c r="L346" s="34">
        <f>VENTAS[[#This Row],[Cantidad]]*(VENTAS[[#This Row],[Precio Venta]]-VENTAS[[#This Row],[Costo Unitario SIN Comision]]-VENTAS[[#This Row],[Comisión Unitaria 10%]]-0.01*VENTAS[[#This Row],[Precio Venta]])</f>
        <v>1.95</v>
      </c>
      <c r="M346" s="35"/>
      <c r="N346" s="37" t="s">
        <v>4515</v>
      </c>
    </row>
    <row r="347" spans="1:14" x14ac:dyDescent="0.2">
      <c r="A347" s="36">
        <v>45593.695300925923</v>
      </c>
      <c r="B347" s="33"/>
      <c r="C347" s="33"/>
      <c r="D347" s="33" t="s">
        <v>3929</v>
      </c>
      <c r="E347" s="33" t="s">
        <v>4387</v>
      </c>
      <c r="F347" s="33" t="s">
        <v>4388</v>
      </c>
      <c r="G347" s="33">
        <v>1</v>
      </c>
      <c r="H347" s="34">
        <v>10</v>
      </c>
      <c r="I347" s="39">
        <f>VENTAS[[#This Row],[Cantidad]]*VENTAS[[#This Row],[Precio Venta]]</f>
        <v>10</v>
      </c>
      <c r="J347" s="34">
        <f>IF(VENTAS[[#This Row],[Nombre del Gestor]]&gt;1,VENTAS[[#This Row],[Precio Venta]]*10%,0)</f>
        <v>1</v>
      </c>
      <c r="K347" s="34">
        <f>IFERROR(VLOOKUP(VENTAS[[#This Row],[Código del producto Vendido]],STOCK[],13,FALSE),VENTAS[[#This Row],[Precio Venta]]*0.6)-VENTAS[[#This Row],[Comisión Unitaria 10%]]</f>
        <v>5</v>
      </c>
      <c r="L347" s="34">
        <f>VENTAS[[#This Row],[Cantidad]]*(VENTAS[[#This Row],[Precio Venta]]-VENTAS[[#This Row],[Costo Unitario SIN Comision]]-VENTAS[[#This Row],[Comisión Unitaria 10%]]-0.01*VENTAS[[#This Row],[Precio Venta]])</f>
        <v>3.9</v>
      </c>
      <c r="M347" s="35"/>
      <c r="N347" s="37" t="s">
        <v>4516</v>
      </c>
    </row>
    <row r="348" spans="1:14" x14ac:dyDescent="0.2">
      <c r="A348" s="36">
        <v>45593.69767361111</v>
      </c>
      <c r="B348" s="33"/>
      <c r="C348" s="33"/>
      <c r="D348" s="33" t="s">
        <v>4009</v>
      </c>
      <c r="E348" s="33" t="s">
        <v>4083</v>
      </c>
      <c r="F348" s="33" t="s">
        <v>4084</v>
      </c>
      <c r="G348" s="33">
        <v>1</v>
      </c>
      <c r="H348" s="34">
        <v>5</v>
      </c>
      <c r="I348" s="39">
        <f>VENTAS[[#This Row],[Cantidad]]*VENTAS[[#This Row],[Precio Venta]]</f>
        <v>5</v>
      </c>
      <c r="J348" s="34">
        <f>IF(VENTAS[[#This Row],[Nombre del Gestor]]&gt;1,VENTAS[[#This Row],[Precio Venta]]*10%,0)</f>
        <v>0.5</v>
      </c>
      <c r="K348" s="34">
        <f>IFERROR(VLOOKUP(VENTAS[[#This Row],[Código del producto Vendido]],STOCK[],13,FALSE),VENTAS[[#This Row],[Precio Venta]]*0.6)-VENTAS[[#This Row],[Comisión Unitaria 10%]]</f>
        <v>2.5</v>
      </c>
      <c r="L348" s="34">
        <f>VENTAS[[#This Row],[Cantidad]]*(VENTAS[[#This Row],[Precio Venta]]-VENTAS[[#This Row],[Costo Unitario SIN Comision]]-VENTAS[[#This Row],[Comisión Unitaria 10%]]-0.01*VENTAS[[#This Row],[Precio Venta]])</f>
        <v>1.95</v>
      </c>
      <c r="M348" s="35"/>
      <c r="N348" s="37" t="s">
        <v>4517</v>
      </c>
    </row>
    <row r="349" spans="1:14" x14ac:dyDescent="0.2">
      <c r="A349" s="36">
        <v>45594.355208333327</v>
      </c>
      <c r="B349" s="33"/>
      <c r="C349" s="33"/>
      <c r="D349" s="33" t="s">
        <v>3820</v>
      </c>
      <c r="E349" s="33" t="s">
        <v>4514</v>
      </c>
      <c r="F349" s="33" t="s">
        <v>4084</v>
      </c>
      <c r="G349" s="33">
        <v>1</v>
      </c>
      <c r="H349" s="34">
        <v>5</v>
      </c>
      <c r="I349" s="39">
        <f>VENTAS[[#This Row],[Cantidad]]*VENTAS[[#This Row],[Precio Venta]]</f>
        <v>5</v>
      </c>
      <c r="J349" s="34">
        <f>IF(VENTAS[[#This Row],[Nombre del Gestor]]&gt;1,VENTAS[[#This Row],[Precio Venta]]*10%,0)</f>
        <v>0.5</v>
      </c>
      <c r="K349" s="34">
        <f>IFERROR(VLOOKUP(VENTAS[[#This Row],[Código del producto Vendido]],STOCK[],13,FALSE),VENTAS[[#This Row],[Precio Venta]]*0.6)-VENTAS[[#This Row],[Comisión Unitaria 10%]]</f>
        <v>2.5</v>
      </c>
      <c r="L349" s="34">
        <f>VENTAS[[#This Row],[Cantidad]]*(VENTAS[[#This Row],[Precio Venta]]-VENTAS[[#This Row],[Costo Unitario SIN Comision]]-VENTAS[[#This Row],[Comisión Unitaria 10%]]-0.01*VENTAS[[#This Row],[Precio Venta]])</f>
        <v>1.95</v>
      </c>
      <c r="M349" s="35"/>
      <c r="N349" s="37" t="s">
        <v>4518</v>
      </c>
    </row>
    <row r="350" spans="1:14" x14ac:dyDescent="0.2">
      <c r="A350" s="36">
        <v>45594.355208333327</v>
      </c>
      <c r="B350" s="33"/>
      <c r="C350" s="33"/>
      <c r="D350" s="33" t="s">
        <v>3820</v>
      </c>
      <c r="E350" s="33" t="s">
        <v>4104</v>
      </c>
      <c r="F350" s="33" t="s">
        <v>4105</v>
      </c>
      <c r="G350" s="33">
        <v>1</v>
      </c>
      <c r="H350" s="34">
        <v>4</v>
      </c>
      <c r="I350" s="39">
        <f>VENTAS[[#This Row],[Cantidad]]*VENTAS[[#This Row],[Precio Venta]]</f>
        <v>4</v>
      </c>
      <c r="J350" s="34">
        <f>IF(VENTAS[[#This Row],[Nombre del Gestor]]&gt;1,VENTAS[[#This Row],[Precio Venta]]*10%,0)</f>
        <v>0.4</v>
      </c>
      <c r="K350" s="34">
        <f>IFERROR(VLOOKUP(VENTAS[[#This Row],[Código del producto Vendido]],STOCK[],13,FALSE),VENTAS[[#This Row],[Precio Venta]]*0.6)-VENTAS[[#This Row],[Comisión Unitaria 10%]]</f>
        <v>2</v>
      </c>
      <c r="L350" s="34">
        <f>VENTAS[[#This Row],[Cantidad]]*(VENTAS[[#This Row],[Precio Venta]]-VENTAS[[#This Row],[Costo Unitario SIN Comision]]-VENTAS[[#This Row],[Comisión Unitaria 10%]]-0.01*VENTAS[[#This Row],[Precio Venta]])</f>
        <v>1.56</v>
      </c>
      <c r="M350" s="35"/>
      <c r="N350" s="37" t="s">
        <v>4519</v>
      </c>
    </row>
    <row r="351" spans="1:14" x14ac:dyDescent="0.2">
      <c r="A351" s="36">
        <v>45594.355949074074</v>
      </c>
      <c r="B351" s="33"/>
      <c r="C351" s="33"/>
      <c r="D351" s="33" t="s">
        <v>3967</v>
      </c>
      <c r="E351" s="33" t="s">
        <v>4288</v>
      </c>
      <c r="F351" s="33" t="s">
        <v>461</v>
      </c>
      <c r="G351" s="33">
        <v>1</v>
      </c>
      <c r="H351" s="34">
        <v>30</v>
      </c>
      <c r="I351" s="39">
        <f>VENTAS[[#This Row],[Cantidad]]*VENTAS[[#This Row],[Precio Venta]]</f>
        <v>30</v>
      </c>
      <c r="J351" s="34">
        <f>IF(VENTAS[[#This Row],[Nombre del Gestor]]&gt;1,VENTAS[[#This Row],[Precio Venta]]*10%,0)</f>
        <v>3</v>
      </c>
      <c r="K351" s="34">
        <f>IFERROR(VLOOKUP(VENTAS[[#This Row],[Código del producto Vendido]],STOCK[],13,FALSE),VENTAS[[#This Row],[Precio Venta]]*0.6)-VENTAS[[#This Row],[Comisión Unitaria 10%]]</f>
        <v>15</v>
      </c>
      <c r="L351" s="34">
        <f>VENTAS[[#This Row],[Cantidad]]*(VENTAS[[#This Row],[Precio Venta]]-VENTAS[[#This Row],[Costo Unitario SIN Comision]]-VENTAS[[#This Row],[Comisión Unitaria 10%]]-0.01*VENTAS[[#This Row],[Precio Venta]])</f>
        <v>11.7</v>
      </c>
      <c r="M351" s="35"/>
      <c r="N351" s="37" t="s">
        <v>4520</v>
      </c>
    </row>
    <row r="352" spans="1:14" x14ac:dyDescent="0.2">
      <c r="A352" s="36">
        <v>45594.356631944444</v>
      </c>
      <c r="B352" s="33"/>
      <c r="C352" s="33"/>
      <c r="D352" s="33" t="s">
        <v>3772</v>
      </c>
      <c r="E352" s="33" t="s">
        <v>4398</v>
      </c>
      <c r="F352" s="33" t="s">
        <v>4399</v>
      </c>
      <c r="G352" s="33">
        <v>1</v>
      </c>
      <c r="H352" s="34">
        <v>20</v>
      </c>
      <c r="I352" s="39">
        <f>VENTAS[[#This Row],[Cantidad]]*VENTAS[[#This Row],[Precio Venta]]</f>
        <v>20</v>
      </c>
      <c r="J352" s="34">
        <f>IF(VENTAS[[#This Row],[Nombre del Gestor]]&gt;1,VENTAS[[#This Row],[Precio Venta]]*10%,0)</f>
        <v>2</v>
      </c>
      <c r="K352" s="34">
        <f>IFERROR(VLOOKUP(VENTAS[[#This Row],[Código del producto Vendido]],STOCK[],13,FALSE),VENTAS[[#This Row],[Precio Venta]]*0.6)-VENTAS[[#This Row],[Comisión Unitaria 10%]]</f>
        <v>10</v>
      </c>
      <c r="L352" s="34">
        <f>VENTAS[[#This Row],[Cantidad]]*(VENTAS[[#This Row],[Precio Venta]]-VENTAS[[#This Row],[Costo Unitario SIN Comision]]-VENTAS[[#This Row],[Comisión Unitaria 10%]]-0.01*VENTAS[[#This Row],[Precio Venta]])</f>
        <v>7.8</v>
      </c>
      <c r="M352" s="35"/>
      <c r="N352" s="37" t="s">
        <v>4521</v>
      </c>
    </row>
    <row r="353" spans="1:14" x14ac:dyDescent="0.2">
      <c r="A353" s="36">
        <v>45594.35837962963</v>
      </c>
      <c r="B353" s="33"/>
      <c r="C353" s="33"/>
      <c r="D353" s="33" t="s">
        <v>3934</v>
      </c>
      <c r="E353" s="33" t="s">
        <v>4119</v>
      </c>
      <c r="F353" s="33" t="s">
        <v>4120</v>
      </c>
      <c r="G353" s="33">
        <v>1</v>
      </c>
      <c r="H353" s="34">
        <v>2</v>
      </c>
      <c r="I353" s="39">
        <f>VENTAS[[#This Row],[Cantidad]]*VENTAS[[#This Row],[Precio Venta]]</f>
        <v>2</v>
      </c>
      <c r="J353" s="34">
        <f>IF(VENTAS[[#This Row],[Nombre del Gestor]]&gt;1,VENTAS[[#This Row],[Precio Venta]]*10%,0)</f>
        <v>0.2</v>
      </c>
      <c r="K353" s="34">
        <f>IFERROR(VLOOKUP(VENTAS[[#This Row],[Código del producto Vendido]],STOCK[],13,FALSE),VENTAS[[#This Row],[Precio Venta]]*0.6)-VENTAS[[#This Row],[Comisión Unitaria 10%]]</f>
        <v>1</v>
      </c>
      <c r="L353" s="34">
        <f>VENTAS[[#This Row],[Cantidad]]*(VENTAS[[#This Row],[Precio Venta]]-VENTAS[[#This Row],[Costo Unitario SIN Comision]]-VENTAS[[#This Row],[Comisión Unitaria 10%]]-0.01*VENTAS[[#This Row],[Precio Venta]])</f>
        <v>0.78</v>
      </c>
      <c r="M353" s="35"/>
      <c r="N353" s="37" t="s">
        <v>4522</v>
      </c>
    </row>
    <row r="354" spans="1:14" x14ac:dyDescent="0.2">
      <c r="A354" s="36">
        <v>45594.35837962963</v>
      </c>
      <c r="B354" s="33"/>
      <c r="C354" s="33"/>
      <c r="D354" s="33" t="s">
        <v>3934</v>
      </c>
      <c r="E354" s="33" t="s">
        <v>4523</v>
      </c>
      <c r="F354" s="33" t="s">
        <v>411</v>
      </c>
      <c r="G354" s="33">
        <v>1</v>
      </c>
      <c r="H354" s="34">
        <v>45</v>
      </c>
      <c r="I354" s="39">
        <f>VENTAS[[#This Row],[Cantidad]]*VENTAS[[#This Row],[Precio Venta]]</f>
        <v>45</v>
      </c>
      <c r="J354" s="34">
        <f>IF(VENTAS[[#This Row],[Nombre del Gestor]]&gt;1,VENTAS[[#This Row],[Precio Venta]]*10%,0)</f>
        <v>4.5</v>
      </c>
      <c r="K354" s="34">
        <f>IFERROR(VLOOKUP(VENTAS[[#This Row],[Código del producto Vendido]],STOCK[],13,FALSE),VENTAS[[#This Row],[Precio Venta]]*0.6)-VENTAS[[#This Row],[Comisión Unitaria 10%]]</f>
        <v>22.5</v>
      </c>
      <c r="L354" s="34">
        <f>VENTAS[[#This Row],[Cantidad]]*(VENTAS[[#This Row],[Precio Venta]]-VENTAS[[#This Row],[Costo Unitario SIN Comision]]-VENTAS[[#This Row],[Comisión Unitaria 10%]]-0.01*VENTAS[[#This Row],[Precio Venta]])</f>
        <v>17.55</v>
      </c>
      <c r="M354" s="35"/>
      <c r="N354" s="37" t="s">
        <v>4524</v>
      </c>
    </row>
    <row r="355" spans="1:14" x14ac:dyDescent="0.2">
      <c r="A355" s="36">
        <v>45594.35837962963</v>
      </c>
      <c r="B355" s="33"/>
      <c r="C355" s="33"/>
      <c r="D355" s="33" t="s">
        <v>3934</v>
      </c>
      <c r="E355" s="33" t="s">
        <v>4104</v>
      </c>
      <c r="F355" s="33" t="s">
        <v>4105</v>
      </c>
      <c r="G355" s="33">
        <v>1</v>
      </c>
      <c r="H355" s="34">
        <v>4</v>
      </c>
      <c r="I355" s="39">
        <f>VENTAS[[#This Row],[Cantidad]]*VENTAS[[#This Row],[Precio Venta]]</f>
        <v>4</v>
      </c>
      <c r="J355" s="34">
        <f>IF(VENTAS[[#This Row],[Nombre del Gestor]]&gt;1,VENTAS[[#This Row],[Precio Venta]]*10%,0)</f>
        <v>0.4</v>
      </c>
      <c r="K355" s="34">
        <f>IFERROR(VLOOKUP(VENTAS[[#This Row],[Código del producto Vendido]],STOCK[],13,FALSE),VENTAS[[#This Row],[Precio Venta]]*0.6)-VENTAS[[#This Row],[Comisión Unitaria 10%]]</f>
        <v>2</v>
      </c>
      <c r="L355" s="34">
        <f>VENTAS[[#This Row],[Cantidad]]*(VENTAS[[#This Row],[Precio Venta]]-VENTAS[[#This Row],[Costo Unitario SIN Comision]]-VENTAS[[#This Row],[Comisión Unitaria 10%]]-0.01*VENTAS[[#This Row],[Precio Venta]])</f>
        <v>1.56</v>
      </c>
      <c r="M355" s="35"/>
      <c r="N355" s="37" t="s">
        <v>4525</v>
      </c>
    </row>
    <row r="356" spans="1:14" x14ac:dyDescent="0.2">
      <c r="A356" s="36">
        <v>45594.393472222233</v>
      </c>
      <c r="B356" s="33"/>
      <c r="C356" s="33"/>
      <c r="D356" s="33" t="s">
        <v>3864</v>
      </c>
      <c r="E356" s="33" t="s">
        <v>4182</v>
      </c>
      <c r="F356" s="33" t="s">
        <v>4183</v>
      </c>
      <c r="G356" s="33">
        <v>1</v>
      </c>
      <c r="H356" s="34">
        <v>8</v>
      </c>
      <c r="I356" s="39">
        <f>VENTAS[[#This Row],[Cantidad]]*VENTAS[[#This Row],[Precio Venta]]</f>
        <v>8</v>
      </c>
      <c r="J356" s="34">
        <f>IF(VENTAS[[#This Row],[Nombre del Gestor]]&gt;1,VENTAS[[#This Row],[Precio Venta]]*10%,0)</f>
        <v>0.8</v>
      </c>
      <c r="K356" s="34">
        <f>IFERROR(VLOOKUP(VENTAS[[#This Row],[Código del producto Vendido]],STOCK[],13,FALSE),VENTAS[[#This Row],[Precio Venta]]*0.6)-VENTAS[[#This Row],[Comisión Unitaria 10%]]</f>
        <v>4</v>
      </c>
      <c r="L356" s="34">
        <f>VENTAS[[#This Row],[Cantidad]]*(VENTAS[[#This Row],[Precio Venta]]-VENTAS[[#This Row],[Costo Unitario SIN Comision]]-VENTAS[[#This Row],[Comisión Unitaria 10%]]-0.01*VENTAS[[#This Row],[Precio Venta]])</f>
        <v>3.12</v>
      </c>
      <c r="M356" s="35"/>
      <c r="N356" s="37" t="s">
        <v>4526</v>
      </c>
    </row>
    <row r="357" spans="1:14" x14ac:dyDescent="0.2">
      <c r="A357" s="36">
        <v>45594.490590277783</v>
      </c>
      <c r="B357" s="33"/>
      <c r="C357" s="33"/>
      <c r="D357" s="33"/>
      <c r="E357" s="33" t="s">
        <v>421</v>
      </c>
      <c r="F357" s="33" t="s">
        <v>422</v>
      </c>
      <c r="G357" s="33">
        <v>1</v>
      </c>
      <c r="H357" s="34">
        <v>20</v>
      </c>
      <c r="I357" s="39">
        <f>VENTAS[[#This Row],[Cantidad]]*VENTAS[[#This Row],[Precio Venta]]</f>
        <v>20</v>
      </c>
      <c r="J357" s="34">
        <f>IF(VENTAS[[#This Row],[Nombre del Gestor]]&gt;1,VENTAS[[#This Row],[Precio Venta]]*10%,0)</f>
        <v>0</v>
      </c>
      <c r="K357" s="34">
        <f>IFERROR(VLOOKUP(VENTAS[[#This Row],[Código del producto Vendido]],STOCK[],13,FALSE),VENTAS[[#This Row],[Precio Venta]]*0.6)-VENTAS[[#This Row],[Comisión Unitaria 10%]]</f>
        <v>9.43</v>
      </c>
      <c r="L357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357" s="35"/>
      <c r="N357" s="37" t="s">
        <v>4527</v>
      </c>
    </row>
    <row r="358" spans="1:14" x14ac:dyDescent="0.2">
      <c r="A358" s="36">
        <v>45594.495243055557</v>
      </c>
      <c r="B358" s="33"/>
      <c r="C358" s="33"/>
      <c r="D358" s="33" t="s">
        <v>4009</v>
      </c>
      <c r="E358" s="33" t="s">
        <v>4482</v>
      </c>
      <c r="F358" s="33" t="s">
        <v>4483</v>
      </c>
      <c r="G358" s="33">
        <v>1</v>
      </c>
      <c r="H358" s="34">
        <v>10</v>
      </c>
      <c r="I358" s="39">
        <f>VENTAS[[#This Row],[Cantidad]]*VENTAS[[#This Row],[Precio Venta]]</f>
        <v>10</v>
      </c>
      <c r="J358" s="34">
        <f>IF(VENTAS[[#This Row],[Nombre del Gestor]]&gt;1,VENTAS[[#This Row],[Precio Venta]]*10%,0)</f>
        <v>1</v>
      </c>
      <c r="K358" s="34">
        <f>IFERROR(VLOOKUP(VENTAS[[#This Row],[Código del producto Vendido]],STOCK[],13,FALSE),VENTAS[[#This Row],[Precio Venta]]*0.6)-VENTAS[[#This Row],[Comisión Unitaria 10%]]</f>
        <v>5</v>
      </c>
      <c r="L358" s="34">
        <f>VENTAS[[#This Row],[Cantidad]]*(VENTAS[[#This Row],[Precio Venta]]-VENTAS[[#This Row],[Costo Unitario SIN Comision]]-VENTAS[[#This Row],[Comisión Unitaria 10%]]-0.01*VENTAS[[#This Row],[Precio Venta]])</f>
        <v>3.9</v>
      </c>
      <c r="M358" s="35"/>
      <c r="N358" s="37" t="s">
        <v>4528</v>
      </c>
    </row>
    <row r="359" spans="1:14" x14ac:dyDescent="0.2">
      <c r="A359" s="36">
        <v>45594.496087962973</v>
      </c>
      <c r="B359" s="33"/>
      <c r="C359" s="33"/>
      <c r="D359" s="33" t="s">
        <v>3779</v>
      </c>
      <c r="E359" s="33" t="s">
        <v>4089</v>
      </c>
      <c r="F359" s="33" t="s">
        <v>4090</v>
      </c>
      <c r="G359" s="33">
        <v>1</v>
      </c>
      <c r="H359" s="34">
        <v>15</v>
      </c>
      <c r="I359" s="39">
        <f>VENTAS[[#This Row],[Cantidad]]*VENTAS[[#This Row],[Precio Venta]]</f>
        <v>15</v>
      </c>
      <c r="J359" s="34">
        <f>IF(VENTAS[[#This Row],[Nombre del Gestor]]&gt;1,VENTAS[[#This Row],[Precio Venta]]*10%,0)</f>
        <v>1.5</v>
      </c>
      <c r="K359" s="34">
        <f>IFERROR(VLOOKUP(VENTAS[[#This Row],[Código del producto Vendido]],STOCK[],13,FALSE),VENTAS[[#This Row],[Precio Venta]]*0.6)-VENTAS[[#This Row],[Comisión Unitaria 10%]]</f>
        <v>7.5</v>
      </c>
      <c r="L359" s="34">
        <f>VENTAS[[#This Row],[Cantidad]]*(VENTAS[[#This Row],[Precio Venta]]-VENTAS[[#This Row],[Costo Unitario SIN Comision]]-VENTAS[[#This Row],[Comisión Unitaria 10%]]-0.01*VENTAS[[#This Row],[Precio Venta]])</f>
        <v>5.85</v>
      </c>
      <c r="M359" s="35"/>
      <c r="N359" s="37" t="s">
        <v>4529</v>
      </c>
    </row>
    <row r="360" spans="1:14" x14ac:dyDescent="0.2">
      <c r="A360" s="36">
        <v>45594.504120370373</v>
      </c>
      <c r="B360" s="33"/>
      <c r="C360" s="33"/>
      <c r="D360" s="33" t="s">
        <v>3772</v>
      </c>
      <c r="E360" s="33" t="s">
        <v>4104</v>
      </c>
      <c r="F360" s="33" t="s">
        <v>4105</v>
      </c>
      <c r="G360" s="33">
        <v>1</v>
      </c>
      <c r="H360" s="34">
        <v>4</v>
      </c>
      <c r="I360" s="39">
        <f>VENTAS[[#This Row],[Cantidad]]*VENTAS[[#This Row],[Precio Venta]]</f>
        <v>4</v>
      </c>
      <c r="J360" s="34">
        <f>IF(VENTAS[[#This Row],[Nombre del Gestor]]&gt;1,VENTAS[[#This Row],[Precio Venta]]*10%,0)</f>
        <v>0.4</v>
      </c>
      <c r="K360" s="34">
        <f>IFERROR(VLOOKUP(VENTAS[[#This Row],[Código del producto Vendido]],STOCK[],13,FALSE),VENTAS[[#This Row],[Precio Venta]]*0.6)-VENTAS[[#This Row],[Comisión Unitaria 10%]]</f>
        <v>2</v>
      </c>
      <c r="L360" s="34">
        <f>VENTAS[[#This Row],[Cantidad]]*(VENTAS[[#This Row],[Precio Venta]]-VENTAS[[#This Row],[Costo Unitario SIN Comision]]-VENTAS[[#This Row],[Comisión Unitaria 10%]]-0.01*VENTAS[[#This Row],[Precio Venta]])</f>
        <v>1.56</v>
      </c>
      <c r="M360" s="35"/>
      <c r="N360" s="37" t="s">
        <v>4530</v>
      </c>
    </row>
    <row r="361" spans="1:14" x14ac:dyDescent="0.2">
      <c r="A361" s="36">
        <v>45594.572337962964</v>
      </c>
      <c r="B361" s="33"/>
      <c r="C361" s="33"/>
      <c r="D361" s="33" t="s">
        <v>3929</v>
      </c>
      <c r="E361" s="33" t="s">
        <v>4347</v>
      </c>
      <c r="F361" s="33" t="s">
        <v>4348</v>
      </c>
      <c r="G361" s="33">
        <v>1</v>
      </c>
      <c r="H361" s="34">
        <v>12</v>
      </c>
      <c r="I361" s="39">
        <f>VENTAS[[#This Row],[Cantidad]]*VENTAS[[#This Row],[Precio Venta]]</f>
        <v>12</v>
      </c>
      <c r="J361" s="34">
        <f>IF(VENTAS[[#This Row],[Nombre del Gestor]]&gt;1,VENTAS[[#This Row],[Precio Venta]]*10%,0)</f>
        <v>1.2000000000000002</v>
      </c>
      <c r="K361" s="34">
        <f>IFERROR(VLOOKUP(VENTAS[[#This Row],[Código del producto Vendido]],STOCK[],13,FALSE),VENTAS[[#This Row],[Precio Venta]]*0.6)-VENTAS[[#This Row],[Comisión Unitaria 10%]]</f>
        <v>5.9999999999999991</v>
      </c>
      <c r="L361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361" s="35"/>
      <c r="N361" s="37" t="s">
        <v>4531</v>
      </c>
    </row>
    <row r="362" spans="1:14" x14ac:dyDescent="0.2">
      <c r="A362" s="36">
        <v>45594.611180555563</v>
      </c>
      <c r="B362" s="33"/>
      <c r="C362" s="33"/>
      <c r="D362" s="33" t="s">
        <v>3820</v>
      </c>
      <c r="E362" s="33" t="s">
        <v>412</v>
      </c>
      <c r="F362" s="33" t="s">
        <v>414</v>
      </c>
      <c r="G362" s="33">
        <v>1</v>
      </c>
      <c r="H362" s="34">
        <v>35</v>
      </c>
      <c r="I362" s="39">
        <f>VENTAS[[#This Row],[Cantidad]]*VENTAS[[#This Row],[Precio Venta]]</f>
        <v>35</v>
      </c>
      <c r="J362" s="34">
        <f>IF(VENTAS[[#This Row],[Nombre del Gestor]]&gt;1,VENTAS[[#This Row],[Precio Venta]]*10%,0)</f>
        <v>3.5</v>
      </c>
      <c r="K362" s="34">
        <f>IFERROR(VLOOKUP(VENTAS[[#This Row],[Código del producto Vendido]],STOCK[],13,FALSE),VENTAS[[#This Row],[Precio Venta]]*0.6)-VENTAS[[#This Row],[Comisión Unitaria 10%]]</f>
        <v>12.15</v>
      </c>
      <c r="L362" s="34">
        <f>VENTAS[[#This Row],[Cantidad]]*(VENTAS[[#This Row],[Precio Venta]]-VENTAS[[#This Row],[Costo Unitario SIN Comision]]-VENTAS[[#This Row],[Comisión Unitaria 10%]]-0.01*VENTAS[[#This Row],[Precio Venta]])</f>
        <v>19</v>
      </c>
      <c r="M362" s="35"/>
      <c r="N362" s="37" t="s">
        <v>4532</v>
      </c>
    </row>
    <row r="363" spans="1:14" x14ac:dyDescent="0.2">
      <c r="A363" s="36">
        <v>45594.675081018519</v>
      </c>
      <c r="B363" s="33"/>
      <c r="C363" s="33"/>
      <c r="D363" s="33" t="s">
        <v>3779</v>
      </c>
      <c r="E363" s="33" t="s">
        <v>4533</v>
      </c>
      <c r="F363" s="33" t="s">
        <v>4491</v>
      </c>
      <c r="G363" s="33">
        <v>1</v>
      </c>
      <c r="H363" s="34">
        <v>22</v>
      </c>
      <c r="I363" s="39">
        <f>VENTAS[[#This Row],[Cantidad]]*VENTAS[[#This Row],[Precio Venta]]</f>
        <v>22</v>
      </c>
      <c r="J363" s="34">
        <f>IF(VENTAS[[#This Row],[Nombre del Gestor]]&gt;1,VENTAS[[#This Row],[Precio Venta]]*10%,0)</f>
        <v>2.2000000000000002</v>
      </c>
      <c r="K363" s="34">
        <f>IFERROR(VLOOKUP(VENTAS[[#This Row],[Código del producto Vendido]],STOCK[],13,FALSE),VENTAS[[#This Row],[Precio Venta]]*0.6)-VENTAS[[#This Row],[Comisión Unitaria 10%]]</f>
        <v>11</v>
      </c>
      <c r="L363" s="34">
        <f>VENTAS[[#This Row],[Cantidad]]*(VENTAS[[#This Row],[Precio Venta]]-VENTAS[[#This Row],[Costo Unitario SIN Comision]]-VENTAS[[#This Row],[Comisión Unitaria 10%]]-0.01*VENTAS[[#This Row],[Precio Venta]])</f>
        <v>8.58</v>
      </c>
      <c r="M363" s="35"/>
      <c r="N363" s="37" t="s">
        <v>4534</v>
      </c>
    </row>
    <row r="364" spans="1:14" x14ac:dyDescent="0.2">
      <c r="A364" s="36">
        <v>45594.677152777767</v>
      </c>
      <c r="B364" s="33"/>
      <c r="C364" s="33"/>
      <c r="D364" s="33" t="s">
        <v>4009</v>
      </c>
      <c r="E364" s="33" t="s">
        <v>4347</v>
      </c>
      <c r="F364" s="33" t="s">
        <v>4348</v>
      </c>
      <c r="G364" s="33">
        <v>1</v>
      </c>
      <c r="H364" s="34">
        <v>12</v>
      </c>
      <c r="I364" s="39">
        <f>VENTAS[[#This Row],[Cantidad]]*VENTAS[[#This Row],[Precio Venta]]</f>
        <v>12</v>
      </c>
      <c r="J364" s="34">
        <f>IF(VENTAS[[#This Row],[Nombre del Gestor]]&gt;1,VENTAS[[#This Row],[Precio Venta]]*10%,0)</f>
        <v>1.2000000000000002</v>
      </c>
      <c r="K364" s="34">
        <f>IFERROR(VLOOKUP(VENTAS[[#This Row],[Código del producto Vendido]],STOCK[],13,FALSE),VENTAS[[#This Row],[Precio Venta]]*0.6)-VENTAS[[#This Row],[Comisión Unitaria 10%]]</f>
        <v>5.9999999999999991</v>
      </c>
      <c r="L364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364" s="35"/>
      <c r="N364" s="37" t="s">
        <v>4535</v>
      </c>
    </row>
    <row r="365" spans="1:14" x14ac:dyDescent="0.2">
      <c r="A365" s="36">
        <v>45594.677152777767</v>
      </c>
      <c r="B365" s="33"/>
      <c r="C365" s="33"/>
      <c r="D365" s="33" t="s">
        <v>4009</v>
      </c>
      <c r="E365" s="33" t="s">
        <v>4536</v>
      </c>
      <c r="F365" s="33" t="s">
        <v>4537</v>
      </c>
      <c r="G365" s="33">
        <v>1</v>
      </c>
      <c r="H365" s="34">
        <v>5</v>
      </c>
      <c r="I365" s="39">
        <f>VENTAS[[#This Row],[Cantidad]]*VENTAS[[#This Row],[Precio Venta]]</f>
        <v>5</v>
      </c>
      <c r="J365" s="34">
        <f>IF(VENTAS[[#This Row],[Nombre del Gestor]]&gt;1,VENTAS[[#This Row],[Precio Venta]]*10%,0)</f>
        <v>0.5</v>
      </c>
      <c r="K365" s="34">
        <f>IFERROR(VLOOKUP(VENTAS[[#This Row],[Código del producto Vendido]],STOCK[],13,FALSE),VENTAS[[#This Row],[Precio Venta]]*0.6)-VENTAS[[#This Row],[Comisión Unitaria 10%]]</f>
        <v>2.5</v>
      </c>
      <c r="L365" s="34">
        <f>VENTAS[[#This Row],[Cantidad]]*(VENTAS[[#This Row],[Precio Venta]]-VENTAS[[#This Row],[Costo Unitario SIN Comision]]-VENTAS[[#This Row],[Comisión Unitaria 10%]]-0.01*VENTAS[[#This Row],[Precio Venta]])</f>
        <v>1.95</v>
      </c>
      <c r="M365" s="35"/>
      <c r="N365" s="37" t="s">
        <v>4538</v>
      </c>
    </row>
    <row r="366" spans="1:14" x14ac:dyDescent="0.2">
      <c r="A366" s="36">
        <v>45594.677152777767</v>
      </c>
      <c r="B366" s="33"/>
      <c r="C366" s="33"/>
      <c r="D366" s="33" t="s">
        <v>4009</v>
      </c>
      <c r="E366" s="33" t="s">
        <v>4539</v>
      </c>
      <c r="F366" s="33" t="s">
        <v>4540</v>
      </c>
      <c r="G366" s="33">
        <v>1</v>
      </c>
      <c r="H366" s="34">
        <v>13</v>
      </c>
      <c r="I366" s="39">
        <f>VENTAS[[#This Row],[Cantidad]]*VENTAS[[#This Row],[Precio Venta]]</f>
        <v>13</v>
      </c>
      <c r="J366" s="34">
        <f>IF(VENTAS[[#This Row],[Nombre del Gestor]]&gt;1,VENTAS[[#This Row],[Precio Venta]]*10%,0)</f>
        <v>1.3</v>
      </c>
      <c r="K366" s="34">
        <f>IFERROR(VLOOKUP(VENTAS[[#This Row],[Código del producto Vendido]],STOCK[],13,FALSE),VENTAS[[#This Row],[Precio Venta]]*0.6)-VENTAS[[#This Row],[Comisión Unitaria 10%]]</f>
        <v>6.5</v>
      </c>
      <c r="L366" s="34">
        <f>VENTAS[[#This Row],[Cantidad]]*(VENTAS[[#This Row],[Precio Venta]]-VENTAS[[#This Row],[Costo Unitario SIN Comision]]-VENTAS[[#This Row],[Comisión Unitaria 10%]]-0.01*VENTAS[[#This Row],[Precio Venta]])</f>
        <v>5.07</v>
      </c>
      <c r="M366" s="35"/>
      <c r="N366" s="37" t="s">
        <v>4541</v>
      </c>
    </row>
    <row r="367" spans="1:14" x14ac:dyDescent="0.2">
      <c r="A367" s="36">
        <v>45594.711828703701</v>
      </c>
      <c r="B367" s="33"/>
      <c r="C367" s="33"/>
      <c r="D367" s="33" t="s">
        <v>3929</v>
      </c>
      <c r="E367" s="33" t="s">
        <v>4536</v>
      </c>
      <c r="F367" s="33" t="s">
        <v>4537</v>
      </c>
      <c r="G367" s="33">
        <v>1</v>
      </c>
      <c r="H367" s="34">
        <v>5</v>
      </c>
      <c r="I367" s="39">
        <f>VENTAS[[#This Row],[Cantidad]]*VENTAS[[#This Row],[Precio Venta]]</f>
        <v>5</v>
      </c>
      <c r="J367" s="34">
        <f>IF(VENTAS[[#This Row],[Nombre del Gestor]]&gt;1,VENTAS[[#This Row],[Precio Venta]]*10%,0)</f>
        <v>0.5</v>
      </c>
      <c r="K367" s="34">
        <f>IFERROR(VLOOKUP(VENTAS[[#This Row],[Código del producto Vendido]],STOCK[],13,FALSE),VENTAS[[#This Row],[Precio Venta]]*0.6)-VENTAS[[#This Row],[Comisión Unitaria 10%]]</f>
        <v>2.5</v>
      </c>
      <c r="L367" s="34">
        <f>VENTAS[[#This Row],[Cantidad]]*(VENTAS[[#This Row],[Precio Venta]]-VENTAS[[#This Row],[Costo Unitario SIN Comision]]-VENTAS[[#This Row],[Comisión Unitaria 10%]]-0.01*VENTAS[[#This Row],[Precio Venta]])</f>
        <v>1.95</v>
      </c>
      <c r="M367" s="35"/>
      <c r="N367" s="37" t="s">
        <v>4542</v>
      </c>
    </row>
    <row r="368" spans="1:14" x14ac:dyDescent="0.2">
      <c r="A368" s="36">
        <v>45594.733206018522</v>
      </c>
      <c r="B368" s="33"/>
      <c r="C368" s="33"/>
      <c r="D368" s="33" t="s">
        <v>4009</v>
      </c>
      <c r="E368" s="33" t="s">
        <v>4441</v>
      </c>
      <c r="F368" s="33" t="s">
        <v>4442</v>
      </c>
      <c r="G368" s="33">
        <v>1</v>
      </c>
      <c r="H368" s="34">
        <v>20</v>
      </c>
      <c r="I368" s="39">
        <f>VENTAS[[#This Row],[Cantidad]]*VENTAS[[#This Row],[Precio Venta]]</f>
        <v>20</v>
      </c>
      <c r="J368" s="34">
        <f>IF(VENTAS[[#This Row],[Nombre del Gestor]]&gt;1,VENTAS[[#This Row],[Precio Venta]]*10%,0)</f>
        <v>2</v>
      </c>
      <c r="K368" s="34">
        <f>IFERROR(VLOOKUP(VENTAS[[#This Row],[Código del producto Vendido]],STOCK[],13,FALSE),VENTAS[[#This Row],[Precio Venta]]*0.6)-VENTAS[[#This Row],[Comisión Unitaria 10%]]</f>
        <v>10</v>
      </c>
      <c r="L368" s="34">
        <f>VENTAS[[#This Row],[Cantidad]]*(VENTAS[[#This Row],[Precio Venta]]-VENTAS[[#This Row],[Costo Unitario SIN Comision]]-VENTAS[[#This Row],[Comisión Unitaria 10%]]-0.01*VENTAS[[#This Row],[Precio Venta]])</f>
        <v>7.8</v>
      </c>
      <c r="M368" s="35"/>
      <c r="N368" s="37" t="s">
        <v>4543</v>
      </c>
    </row>
    <row r="369" spans="1:14" x14ac:dyDescent="0.2">
      <c r="A369" s="36">
        <v>45595.304305555554</v>
      </c>
      <c r="B369" s="33"/>
      <c r="C369" s="33"/>
      <c r="D369" s="33" t="s">
        <v>3779</v>
      </c>
      <c r="E369" s="33" t="s">
        <v>4539</v>
      </c>
      <c r="F369" s="33" t="s">
        <v>4540</v>
      </c>
      <c r="G369" s="33">
        <v>1</v>
      </c>
      <c r="H369" s="34">
        <v>13</v>
      </c>
      <c r="I369" s="39">
        <f>VENTAS[[#This Row],[Cantidad]]*VENTAS[[#This Row],[Precio Venta]]</f>
        <v>13</v>
      </c>
      <c r="J369" s="34">
        <f>IF(VENTAS[[#This Row],[Nombre del Gestor]]&gt;1,VENTAS[[#This Row],[Precio Venta]]*10%,0)</f>
        <v>1.3</v>
      </c>
      <c r="K369" s="34">
        <f>IFERROR(VLOOKUP(VENTAS[[#This Row],[Código del producto Vendido]],STOCK[],13,FALSE),VENTAS[[#This Row],[Precio Venta]]*0.6)-VENTAS[[#This Row],[Comisión Unitaria 10%]]</f>
        <v>6.5</v>
      </c>
      <c r="L369" s="34">
        <f>VENTAS[[#This Row],[Cantidad]]*(VENTAS[[#This Row],[Precio Venta]]-VENTAS[[#This Row],[Costo Unitario SIN Comision]]-VENTAS[[#This Row],[Comisión Unitaria 10%]]-0.01*VENTAS[[#This Row],[Precio Venta]])</f>
        <v>5.07</v>
      </c>
      <c r="M369" s="35"/>
      <c r="N369" s="37" t="s">
        <v>4544</v>
      </c>
    </row>
    <row r="370" spans="1:14" x14ac:dyDescent="0.2">
      <c r="A370" s="36">
        <v>45595.304305555554</v>
      </c>
      <c r="B370" s="33"/>
      <c r="C370" s="33"/>
      <c r="D370" s="33" t="s">
        <v>3779</v>
      </c>
      <c r="E370" s="33" t="s">
        <v>4536</v>
      </c>
      <c r="F370" s="33" t="s">
        <v>4537</v>
      </c>
      <c r="G370" s="33">
        <v>1</v>
      </c>
      <c r="H370" s="34">
        <v>5</v>
      </c>
      <c r="I370" s="39">
        <f>VENTAS[[#This Row],[Cantidad]]*VENTAS[[#This Row],[Precio Venta]]</f>
        <v>5</v>
      </c>
      <c r="J370" s="34">
        <f>IF(VENTAS[[#This Row],[Nombre del Gestor]]&gt;1,VENTAS[[#This Row],[Precio Venta]]*10%,0)</f>
        <v>0.5</v>
      </c>
      <c r="K370" s="34">
        <f>IFERROR(VLOOKUP(VENTAS[[#This Row],[Código del producto Vendido]],STOCK[],13,FALSE),VENTAS[[#This Row],[Precio Venta]]*0.6)-VENTAS[[#This Row],[Comisión Unitaria 10%]]</f>
        <v>2.5</v>
      </c>
      <c r="L370" s="34">
        <f>VENTAS[[#This Row],[Cantidad]]*(VENTAS[[#This Row],[Precio Venta]]-VENTAS[[#This Row],[Costo Unitario SIN Comision]]-VENTAS[[#This Row],[Comisión Unitaria 10%]]-0.01*VENTAS[[#This Row],[Precio Venta]])</f>
        <v>1.95</v>
      </c>
      <c r="M370" s="35"/>
      <c r="N370" s="37" t="s">
        <v>4545</v>
      </c>
    </row>
    <row r="371" spans="1:14" x14ac:dyDescent="0.2">
      <c r="A371" s="36">
        <v>45595.339780092603</v>
      </c>
      <c r="B371" s="33"/>
      <c r="C371" s="33"/>
      <c r="D371" s="33" t="s">
        <v>3779</v>
      </c>
      <c r="E371" s="33" t="s">
        <v>4546</v>
      </c>
      <c r="F371" s="33" t="s">
        <v>4547</v>
      </c>
      <c r="G371" s="33">
        <v>1</v>
      </c>
      <c r="H371" s="34">
        <v>8</v>
      </c>
      <c r="I371" s="39">
        <f>VENTAS[[#This Row],[Cantidad]]*VENTAS[[#This Row],[Precio Venta]]</f>
        <v>8</v>
      </c>
      <c r="J371" s="34">
        <f>IF(VENTAS[[#This Row],[Nombre del Gestor]]&gt;1,VENTAS[[#This Row],[Precio Venta]]*10%,0)</f>
        <v>0.8</v>
      </c>
      <c r="K371" s="34">
        <f>IFERROR(VLOOKUP(VENTAS[[#This Row],[Código del producto Vendido]],STOCK[],13,FALSE),VENTAS[[#This Row],[Precio Venta]]*0.6)-VENTAS[[#This Row],[Comisión Unitaria 10%]]</f>
        <v>4</v>
      </c>
      <c r="L371" s="34">
        <f>VENTAS[[#This Row],[Cantidad]]*(VENTAS[[#This Row],[Precio Venta]]-VENTAS[[#This Row],[Costo Unitario SIN Comision]]-VENTAS[[#This Row],[Comisión Unitaria 10%]]-0.01*VENTAS[[#This Row],[Precio Venta]])</f>
        <v>3.12</v>
      </c>
      <c r="M371" s="35"/>
      <c r="N371" s="37" t="s">
        <v>4548</v>
      </c>
    </row>
    <row r="372" spans="1:14" x14ac:dyDescent="0.2">
      <c r="A372" s="36">
        <v>45595.339780092603</v>
      </c>
      <c r="B372" s="33"/>
      <c r="C372" s="33"/>
      <c r="D372" s="33" t="s">
        <v>3779</v>
      </c>
      <c r="E372" s="33" t="s">
        <v>4549</v>
      </c>
      <c r="F372" s="33" t="s">
        <v>4405</v>
      </c>
      <c r="G372" s="33">
        <v>1</v>
      </c>
      <c r="H372" s="34">
        <v>15</v>
      </c>
      <c r="I372" s="39">
        <f>VENTAS[[#This Row],[Cantidad]]*VENTAS[[#This Row],[Precio Venta]]</f>
        <v>15</v>
      </c>
      <c r="J372" s="34">
        <f>IF(VENTAS[[#This Row],[Nombre del Gestor]]&gt;1,VENTAS[[#This Row],[Precio Venta]]*10%,0)</f>
        <v>1.5</v>
      </c>
      <c r="K372" s="34">
        <f>IFERROR(VLOOKUP(VENTAS[[#This Row],[Código del producto Vendido]],STOCK[],13,FALSE),VENTAS[[#This Row],[Precio Venta]]*0.6)-VENTAS[[#This Row],[Comisión Unitaria 10%]]</f>
        <v>7.5</v>
      </c>
      <c r="L372" s="34">
        <f>VENTAS[[#This Row],[Cantidad]]*(VENTAS[[#This Row],[Precio Venta]]-VENTAS[[#This Row],[Costo Unitario SIN Comision]]-VENTAS[[#This Row],[Comisión Unitaria 10%]]-0.01*VENTAS[[#This Row],[Precio Venta]])</f>
        <v>5.85</v>
      </c>
      <c r="M372" s="35"/>
      <c r="N372" s="37" t="s">
        <v>4550</v>
      </c>
    </row>
    <row r="373" spans="1:14" x14ac:dyDescent="0.2">
      <c r="A373" s="36">
        <v>45595.406284722223</v>
      </c>
      <c r="B373" s="33"/>
      <c r="C373" s="33"/>
      <c r="D373" s="33" t="s">
        <v>3820</v>
      </c>
      <c r="E373" s="33" t="s">
        <v>4551</v>
      </c>
      <c r="F373" s="33" t="s">
        <v>4552</v>
      </c>
      <c r="G373" s="33">
        <v>1</v>
      </c>
      <c r="H373" s="34">
        <v>28</v>
      </c>
      <c r="I373" s="39">
        <f>VENTAS[[#This Row],[Cantidad]]*VENTAS[[#This Row],[Precio Venta]]</f>
        <v>28</v>
      </c>
      <c r="J373" s="34">
        <f>IF(VENTAS[[#This Row],[Nombre del Gestor]]&gt;1,VENTAS[[#This Row],[Precio Venta]]*10%,0)</f>
        <v>2.8000000000000003</v>
      </c>
      <c r="K373" s="34">
        <f>IFERROR(VLOOKUP(VENTAS[[#This Row],[Código del producto Vendido]],STOCK[],13,FALSE),VENTAS[[#This Row],[Precio Venta]]*0.6)-VENTAS[[#This Row],[Comisión Unitaria 10%]]</f>
        <v>14</v>
      </c>
      <c r="L373" s="34">
        <f>VENTAS[[#This Row],[Cantidad]]*(VENTAS[[#This Row],[Precio Venta]]-VENTAS[[#This Row],[Costo Unitario SIN Comision]]-VENTAS[[#This Row],[Comisión Unitaria 10%]]-0.01*VENTAS[[#This Row],[Precio Venta]])</f>
        <v>10.92</v>
      </c>
      <c r="M373" s="35"/>
      <c r="N373" s="37" t="s">
        <v>4553</v>
      </c>
    </row>
    <row r="374" spans="1:14" x14ac:dyDescent="0.2">
      <c r="A374" s="36">
        <v>45595.406284722223</v>
      </c>
      <c r="B374" s="33"/>
      <c r="C374" s="33"/>
      <c r="D374" s="33" t="s">
        <v>3820</v>
      </c>
      <c r="E374" s="33" t="s">
        <v>4554</v>
      </c>
      <c r="F374" s="33" t="s">
        <v>4555</v>
      </c>
      <c r="G374" s="33">
        <v>1</v>
      </c>
      <c r="H374" s="34">
        <v>28</v>
      </c>
      <c r="I374" s="39">
        <f>VENTAS[[#This Row],[Cantidad]]*VENTAS[[#This Row],[Precio Venta]]</f>
        <v>28</v>
      </c>
      <c r="J374" s="34">
        <f>IF(VENTAS[[#This Row],[Nombre del Gestor]]&gt;1,VENTAS[[#This Row],[Precio Venta]]*10%,0)</f>
        <v>2.8000000000000003</v>
      </c>
      <c r="K374" s="34">
        <f>IFERROR(VLOOKUP(VENTAS[[#This Row],[Código del producto Vendido]],STOCK[],13,FALSE),VENTAS[[#This Row],[Precio Venta]]*0.6)-VENTAS[[#This Row],[Comisión Unitaria 10%]]</f>
        <v>14</v>
      </c>
      <c r="L374" s="34">
        <f>VENTAS[[#This Row],[Cantidad]]*(VENTAS[[#This Row],[Precio Venta]]-VENTAS[[#This Row],[Costo Unitario SIN Comision]]-VENTAS[[#This Row],[Comisión Unitaria 10%]]-0.01*VENTAS[[#This Row],[Precio Venta]])</f>
        <v>10.92</v>
      </c>
      <c r="M374" s="35"/>
      <c r="N374" s="37" t="s">
        <v>4556</v>
      </c>
    </row>
    <row r="375" spans="1:14" x14ac:dyDescent="0.2">
      <c r="A375" s="36">
        <v>45595.407893518517</v>
      </c>
      <c r="B375" s="33"/>
      <c r="C375" s="33"/>
      <c r="D375" s="33" t="s">
        <v>3779</v>
      </c>
      <c r="E375" s="33" t="s">
        <v>4557</v>
      </c>
      <c r="F375" s="33" t="s">
        <v>4558</v>
      </c>
      <c r="G375" s="33">
        <v>1</v>
      </c>
      <c r="H375" s="34">
        <v>25</v>
      </c>
      <c r="I375" s="39">
        <f>VENTAS[[#This Row],[Cantidad]]*VENTAS[[#This Row],[Precio Venta]]</f>
        <v>25</v>
      </c>
      <c r="J375" s="34">
        <f>IF(VENTAS[[#This Row],[Nombre del Gestor]]&gt;1,VENTAS[[#This Row],[Precio Venta]]*10%,0)</f>
        <v>2.5</v>
      </c>
      <c r="K375" s="34">
        <f>IFERROR(VLOOKUP(VENTAS[[#This Row],[Código del producto Vendido]],STOCK[],13,FALSE),VENTAS[[#This Row],[Precio Venta]]*0.6)-VENTAS[[#This Row],[Comisión Unitaria 10%]]</f>
        <v>12.5</v>
      </c>
      <c r="L375" s="34">
        <f>VENTAS[[#This Row],[Cantidad]]*(VENTAS[[#This Row],[Precio Venta]]-VENTAS[[#This Row],[Costo Unitario SIN Comision]]-VENTAS[[#This Row],[Comisión Unitaria 10%]]-0.01*VENTAS[[#This Row],[Precio Venta]])</f>
        <v>9.75</v>
      </c>
      <c r="M375" s="35"/>
      <c r="N375" s="37" t="s">
        <v>4559</v>
      </c>
    </row>
    <row r="376" spans="1:14" x14ac:dyDescent="0.2">
      <c r="A376" s="36">
        <v>45595.407893518517</v>
      </c>
      <c r="B376" s="33"/>
      <c r="C376" s="33"/>
      <c r="D376" s="33" t="s">
        <v>3779</v>
      </c>
      <c r="E376" s="33" t="s">
        <v>4560</v>
      </c>
      <c r="F376" s="33" t="s">
        <v>4561</v>
      </c>
      <c r="G376" s="33">
        <v>1</v>
      </c>
      <c r="H376" s="34">
        <v>25</v>
      </c>
      <c r="I376" s="39">
        <f>VENTAS[[#This Row],[Cantidad]]*VENTAS[[#This Row],[Precio Venta]]</f>
        <v>25</v>
      </c>
      <c r="J376" s="34">
        <f>IF(VENTAS[[#This Row],[Nombre del Gestor]]&gt;1,VENTAS[[#This Row],[Precio Venta]]*10%,0)</f>
        <v>2.5</v>
      </c>
      <c r="K376" s="34">
        <f>IFERROR(VLOOKUP(VENTAS[[#This Row],[Código del producto Vendido]],STOCK[],13,FALSE),VENTAS[[#This Row],[Precio Venta]]*0.6)-VENTAS[[#This Row],[Comisión Unitaria 10%]]</f>
        <v>12.5</v>
      </c>
      <c r="L376" s="34">
        <f>VENTAS[[#This Row],[Cantidad]]*(VENTAS[[#This Row],[Precio Venta]]-VENTAS[[#This Row],[Costo Unitario SIN Comision]]-VENTAS[[#This Row],[Comisión Unitaria 10%]]-0.01*VENTAS[[#This Row],[Precio Venta]])</f>
        <v>9.75</v>
      </c>
      <c r="M376" s="35"/>
      <c r="N376" s="37" t="s">
        <v>4562</v>
      </c>
    </row>
    <row r="377" spans="1:14" x14ac:dyDescent="0.2">
      <c r="A377" s="36">
        <v>45595.452604166669</v>
      </c>
      <c r="B377" s="33"/>
      <c r="C377" s="33"/>
      <c r="D377" s="33" t="s">
        <v>3864</v>
      </c>
      <c r="E377" s="33" t="s">
        <v>4485</v>
      </c>
      <c r="F377" s="33" t="s">
        <v>4486</v>
      </c>
      <c r="G377" s="33">
        <v>1</v>
      </c>
      <c r="H377" s="34">
        <v>3</v>
      </c>
      <c r="I377" s="39">
        <f>VENTAS[[#This Row],[Cantidad]]*VENTAS[[#This Row],[Precio Venta]]</f>
        <v>3</v>
      </c>
      <c r="J377" s="34">
        <f>IF(VENTAS[[#This Row],[Nombre del Gestor]]&gt;1,VENTAS[[#This Row],[Precio Venta]]*10%,0)</f>
        <v>0.30000000000000004</v>
      </c>
      <c r="K377" s="34">
        <f>IFERROR(VLOOKUP(VENTAS[[#This Row],[Código del producto Vendido]],STOCK[],13,FALSE),VENTAS[[#This Row],[Precio Venta]]*0.6)-VENTAS[[#This Row],[Comisión Unitaria 10%]]</f>
        <v>1.4999999999999998</v>
      </c>
      <c r="L377" s="34">
        <f>VENTAS[[#This Row],[Cantidad]]*(VENTAS[[#This Row],[Precio Venta]]-VENTAS[[#This Row],[Costo Unitario SIN Comision]]-VENTAS[[#This Row],[Comisión Unitaria 10%]]-0.01*VENTAS[[#This Row],[Precio Venta]])</f>
        <v>1.1700000000000002</v>
      </c>
      <c r="M377" s="35"/>
      <c r="N377" s="37" t="s">
        <v>4563</v>
      </c>
    </row>
    <row r="378" spans="1:14" x14ac:dyDescent="0.2">
      <c r="A378" s="36">
        <v>45595.452604166669</v>
      </c>
      <c r="B378" s="33"/>
      <c r="C378" s="33"/>
      <c r="D378" s="33" t="s">
        <v>3864</v>
      </c>
      <c r="E378" s="33" t="s">
        <v>4370</v>
      </c>
      <c r="F378" s="33" t="s">
        <v>4371</v>
      </c>
      <c r="G378" s="33">
        <v>1</v>
      </c>
      <c r="H378" s="34">
        <v>20</v>
      </c>
      <c r="I378" s="39">
        <f>VENTAS[[#This Row],[Cantidad]]*VENTAS[[#This Row],[Precio Venta]]</f>
        <v>20</v>
      </c>
      <c r="J378" s="34">
        <f>IF(VENTAS[[#This Row],[Nombre del Gestor]]&gt;1,VENTAS[[#This Row],[Precio Venta]]*10%,0)</f>
        <v>2</v>
      </c>
      <c r="K378" s="34">
        <f>IFERROR(VLOOKUP(VENTAS[[#This Row],[Código del producto Vendido]],STOCK[],13,FALSE),VENTAS[[#This Row],[Precio Venta]]*0.6)-VENTAS[[#This Row],[Comisión Unitaria 10%]]</f>
        <v>10</v>
      </c>
      <c r="L378" s="34">
        <f>VENTAS[[#This Row],[Cantidad]]*(VENTAS[[#This Row],[Precio Venta]]-VENTAS[[#This Row],[Costo Unitario SIN Comision]]-VENTAS[[#This Row],[Comisión Unitaria 10%]]-0.01*VENTAS[[#This Row],[Precio Venta]])</f>
        <v>7.8</v>
      </c>
      <c r="M378" s="35"/>
      <c r="N378" s="37" t="s">
        <v>4564</v>
      </c>
    </row>
    <row r="379" spans="1:14" x14ac:dyDescent="0.2">
      <c r="A379" s="36">
        <v>45595.452604166669</v>
      </c>
      <c r="B379" s="33"/>
      <c r="C379" s="33"/>
      <c r="D379" s="33" t="s">
        <v>3864</v>
      </c>
      <c r="E379" s="33" t="s">
        <v>4232</v>
      </c>
      <c r="F379" s="33" t="s">
        <v>4233</v>
      </c>
      <c r="G379" s="33">
        <v>1</v>
      </c>
      <c r="H379" s="34">
        <v>3</v>
      </c>
      <c r="I379" s="39">
        <f>VENTAS[[#This Row],[Cantidad]]*VENTAS[[#This Row],[Precio Venta]]</f>
        <v>3</v>
      </c>
      <c r="J379" s="34">
        <f>IF(VENTAS[[#This Row],[Nombre del Gestor]]&gt;1,VENTAS[[#This Row],[Precio Venta]]*10%,0)</f>
        <v>0.30000000000000004</v>
      </c>
      <c r="K379" s="34">
        <f>IFERROR(VLOOKUP(VENTAS[[#This Row],[Código del producto Vendido]],STOCK[],13,FALSE),VENTAS[[#This Row],[Precio Venta]]*0.6)-VENTAS[[#This Row],[Comisión Unitaria 10%]]</f>
        <v>1.4999999999999998</v>
      </c>
      <c r="L379" s="34">
        <f>VENTAS[[#This Row],[Cantidad]]*(VENTAS[[#This Row],[Precio Venta]]-VENTAS[[#This Row],[Costo Unitario SIN Comision]]-VENTAS[[#This Row],[Comisión Unitaria 10%]]-0.01*VENTAS[[#This Row],[Precio Venta]])</f>
        <v>1.1700000000000002</v>
      </c>
      <c r="M379" s="35"/>
      <c r="N379" s="37" t="s">
        <v>4565</v>
      </c>
    </row>
    <row r="380" spans="1:14" x14ac:dyDescent="0.2">
      <c r="A380" s="36">
        <v>45595.456956018519</v>
      </c>
      <c r="B380" s="33"/>
      <c r="C380" s="33"/>
      <c r="D380" s="33" t="s">
        <v>3779</v>
      </c>
      <c r="E380" s="33" t="s">
        <v>4387</v>
      </c>
      <c r="F380" s="33" t="s">
        <v>4388</v>
      </c>
      <c r="G380" s="33">
        <v>1</v>
      </c>
      <c r="H380" s="34">
        <v>10</v>
      </c>
      <c r="I380" s="39">
        <f>VENTAS[[#This Row],[Cantidad]]*VENTAS[[#This Row],[Precio Venta]]</f>
        <v>10</v>
      </c>
      <c r="J380" s="34">
        <f>IF(VENTAS[[#This Row],[Nombre del Gestor]]&gt;1,VENTAS[[#This Row],[Precio Venta]]*10%,0)</f>
        <v>1</v>
      </c>
      <c r="K380" s="34">
        <f>IFERROR(VLOOKUP(VENTAS[[#This Row],[Código del producto Vendido]],STOCK[],13,FALSE),VENTAS[[#This Row],[Precio Venta]]*0.6)-VENTAS[[#This Row],[Comisión Unitaria 10%]]</f>
        <v>5</v>
      </c>
      <c r="L380" s="34">
        <f>VENTAS[[#This Row],[Cantidad]]*(VENTAS[[#This Row],[Precio Venta]]-VENTAS[[#This Row],[Costo Unitario SIN Comision]]-VENTAS[[#This Row],[Comisión Unitaria 10%]]-0.01*VENTAS[[#This Row],[Precio Venta]])</f>
        <v>3.9</v>
      </c>
      <c r="M380" s="35"/>
      <c r="N380" s="37" t="s">
        <v>4566</v>
      </c>
    </row>
    <row r="381" spans="1:14" x14ac:dyDescent="0.2">
      <c r="A381" s="36">
        <v>45595.458495370367</v>
      </c>
      <c r="B381" s="33"/>
      <c r="C381" s="33"/>
      <c r="D381" s="33" t="s">
        <v>4567</v>
      </c>
      <c r="E381" s="33" t="s">
        <v>4568</v>
      </c>
      <c r="F381" s="33" t="s">
        <v>4569</v>
      </c>
      <c r="G381" s="33">
        <v>1</v>
      </c>
      <c r="H381" s="34">
        <v>15</v>
      </c>
      <c r="I381" s="39">
        <f>VENTAS[[#This Row],[Cantidad]]*VENTAS[[#This Row],[Precio Venta]]</f>
        <v>15</v>
      </c>
      <c r="J381" s="34">
        <f>IF(VENTAS[[#This Row],[Nombre del Gestor]]&gt;1,VENTAS[[#This Row],[Precio Venta]]*10%,0)</f>
        <v>1.5</v>
      </c>
      <c r="K381" s="34">
        <f>IFERROR(VLOOKUP(VENTAS[[#This Row],[Código del producto Vendido]],STOCK[],13,FALSE),VENTAS[[#This Row],[Precio Venta]]*0.6)-VENTAS[[#This Row],[Comisión Unitaria 10%]]</f>
        <v>7.5</v>
      </c>
      <c r="L381" s="34">
        <f>VENTAS[[#This Row],[Cantidad]]*(VENTAS[[#This Row],[Precio Venta]]-VENTAS[[#This Row],[Costo Unitario SIN Comision]]-VENTAS[[#This Row],[Comisión Unitaria 10%]]-0.01*VENTAS[[#This Row],[Precio Venta]])</f>
        <v>5.85</v>
      </c>
      <c r="M381" s="35"/>
      <c r="N381" s="37" t="s">
        <v>4570</v>
      </c>
    </row>
    <row r="382" spans="1:14" x14ac:dyDescent="0.2">
      <c r="A382" s="36">
        <v>45595.458495370367</v>
      </c>
      <c r="B382" s="33"/>
      <c r="C382" s="33"/>
      <c r="D382" s="33" t="s">
        <v>4567</v>
      </c>
      <c r="E382" s="33" t="s">
        <v>971</v>
      </c>
      <c r="F382" s="33" t="s">
        <v>437</v>
      </c>
      <c r="G382" s="33">
        <v>1</v>
      </c>
      <c r="H382" s="34">
        <v>30</v>
      </c>
      <c r="I382" s="39">
        <f>VENTAS[[#This Row],[Cantidad]]*VENTAS[[#This Row],[Precio Venta]]</f>
        <v>30</v>
      </c>
      <c r="J382" s="34">
        <f>IF(VENTAS[[#This Row],[Nombre del Gestor]]&gt;1,VENTAS[[#This Row],[Precio Venta]]*10%,0)</f>
        <v>3</v>
      </c>
      <c r="K382" s="34">
        <f>IFERROR(VLOOKUP(VENTAS[[#This Row],[Código del producto Vendido]],STOCK[],13,FALSE),VENTAS[[#This Row],[Precio Venta]]*0.6)-VENTAS[[#This Row],[Comisión Unitaria 10%]]</f>
        <v>14</v>
      </c>
      <c r="L382" s="34">
        <f>VENTAS[[#This Row],[Cantidad]]*(VENTAS[[#This Row],[Precio Venta]]-VENTAS[[#This Row],[Costo Unitario SIN Comision]]-VENTAS[[#This Row],[Comisión Unitaria 10%]]-0.01*VENTAS[[#This Row],[Precio Venta]])</f>
        <v>12.7</v>
      </c>
      <c r="M382" s="35"/>
      <c r="N382" s="37" t="s">
        <v>4571</v>
      </c>
    </row>
    <row r="383" spans="1:14" x14ac:dyDescent="0.2">
      <c r="A383" s="36">
        <v>45595.458495370367</v>
      </c>
      <c r="B383" s="33"/>
      <c r="C383" s="33"/>
      <c r="D383" s="33" t="s">
        <v>4567</v>
      </c>
      <c r="E383" s="33" t="s">
        <v>4572</v>
      </c>
      <c r="F383" s="33" t="s">
        <v>4573</v>
      </c>
      <c r="G383" s="33">
        <v>1</v>
      </c>
      <c r="H383" s="34">
        <v>15</v>
      </c>
      <c r="I383" s="39">
        <f>VENTAS[[#This Row],[Cantidad]]*VENTAS[[#This Row],[Precio Venta]]</f>
        <v>15</v>
      </c>
      <c r="J383" s="34">
        <f>IF(VENTAS[[#This Row],[Nombre del Gestor]]&gt;1,VENTAS[[#This Row],[Precio Venta]]*10%,0)</f>
        <v>1.5</v>
      </c>
      <c r="K383" s="34">
        <f>IFERROR(VLOOKUP(VENTAS[[#This Row],[Código del producto Vendido]],STOCK[],13,FALSE),VENTAS[[#This Row],[Precio Venta]]*0.6)-VENTAS[[#This Row],[Comisión Unitaria 10%]]</f>
        <v>7.5</v>
      </c>
      <c r="L383" s="34">
        <f>VENTAS[[#This Row],[Cantidad]]*(VENTAS[[#This Row],[Precio Venta]]-VENTAS[[#This Row],[Costo Unitario SIN Comision]]-VENTAS[[#This Row],[Comisión Unitaria 10%]]-0.01*VENTAS[[#This Row],[Precio Venta]])</f>
        <v>5.85</v>
      </c>
      <c r="M383" s="35"/>
      <c r="N383" s="37" t="s">
        <v>4574</v>
      </c>
    </row>
    <row r="384" spans="1:14" x14ac:dyDescent="0.2">
      <c r="A384" s="36">
        <v>45595.475266203714</v>
      </c>
      <c r="B384" s="33"/>
      <c r="C384" s="33"/>
      <c r="D384" s="33" t="s">
        <v>3921</v>
      </c>
      <c r="E384" s="33" t="s">
        <v>4241</v>
      </c>
      <c r="F384" s="33" t="s">
        <v>4242</v>
      </c>
      <c r="G384" s="33">
        <v>1</v>
      </c>
      <c r="H384" s="34">
        <v>25</v>
      </c>
      <c r="I384" s="39">
        <f>VENTAS[[#This Row],[Cantidad]]*VENTAS[[#This Row],[Precio Venta]]</f>
        <v>25</v>
      </c>
      <c r="J384" s="34">
        <f>IF(VENTAS[[#This Row],[Nombre del Gestor]]&gt;1,VENTAS[[#This Row],[Precio Venta]]*10%,0)</f>
        <v>2.5</v>
      </c>
      <c r="K384" s="34">
        <f>IFERROR(VLOOKUP(VENTAS[[#This Row],[Código del producto Vendido]],STOCK[],13,FALSE),VENTAS[[#This Row],[Precio Venta]]*0.6)-VENTAS[[#This Row],[Comisión Unitaria 10%]]</f>
        <v>12.5</v>
      </c>
      <c r="L384" s="34">
        <f>VENTAS[[#This Row],[Cantidad]]*(VENTAS[[#This Row],[Precio Venta]]-VENTAS[[#This Row],[Costo Unitario SIN Comision]]-VENTAS[[#This Row],[Comisión Unitaria 10%]]-0.01*VENTAS[[#This Row],[Precio Venta]])</f>
        <v>9.75</v>
      </c>
      <c r="M384" s="35"/>
      <c r="N384" s="37" t="s">
        <v>4575</v>
      </c>
    </row>
    <row r="385" spans="1:14" x14ac:dyDescent="0.2">
      <c r="A385" s="36">
        <v>45595.510046296287</v>
      </c>
      <c r="B385" s="33"/>
      <c r="C385" s="33"/>
      <c r="D385" s="33" t="s">
        <v>4576</v>
      </c>
      <c r="E385" s="33" t="s">
        <v>4577</v>
      </c>
      <c r="F385" s="33" t="s">
        <v>4365</v>
      </c>
      <c r="G385" s="33">
        <v>1</v>
      </c>
      <c r="H385" s="34">
        <v>25</v>
      </c>
      <c r="I385" s="39">
        <f>VENTAS[[#This Row],[Cantidad]]*VENTAS[[#This Row],[Precio Venta]]</f>
        <v>25</v>
      </c>
      <c r="J385" s="34">
        <f>IF(VENTAS[[#This Row],[Nombre del Gestor]]&gt;1,VENTAS[[#This Row],[Precio Venta]]*10%,0)</f>
        <v>2.5</v>
      </c>
      <c r="K385" s="34">
        <f>IFERROR(VLOOKUP(VENTAS[[#This Row],[Código del producto Vendido]],STOCK[],13,FALSE),VENTAS[[#This Row],[Precio Venta]]*0.6)-VENTAS[[#This Row],[Comisión Unitaria 10%]]</f>
        <v>12.5</v>
      </c>
      <c r="L385" s="34">
        <f>VENTAS[[#This Row],[Cantidad]]*(VENTAS[[#This Row],[Precio Venta]]-VENTAS[[#This Row],[Costo Unitario SIN Comision]]-VENTAS[[#This Row],[Comisión Unitaria 10%]]-0.01*VENTAS[[#This Row],[Precio Venta]])</f>
        <v>9.75</v>
      </c>
      <c r="M385" s="35"/>
      <c r="N385" s="37" t="s">
        <v>4578</v>
      </c>
    </row>
    <row r="386" spans="1:14" x14ac:dyDescent="0.2">
      <c r="A386" s="36">
        <v>45595.510046296287</v>
      </c>
      <c r="B386" s="33"/>
      <c r="C386" s="33"/>
      <c r="D386" s="33" t="s">
        <v>4576</v>
      </c>
      <c r="E386" s="33" t="s">
        <v>4579</v>
      </c>
      <c r="F386" s="33" t="s">
        <v>4495</v>
      </c>
      <c r="G386" s="33">
        <v>1</v>
      </c>
      <c r="H386" s="34">
        <v>25</v>
      </c>
      <c r="I386" s="39">
        <f>VENTAS[[#This Row],[Cantidad]]*VENTAS[[#This Row],[Precio Venta]]</f>
        <v>25</v>
      </c>
      <c r="J386" s="34">
        <f>IF(VENTAS[[#This Row],[Nombre del Gestor]]&gt;1,VENTAS[[#This Row],[Precio Venta]]*10%,0)</f>
        <v>2.5</v>
      </c>
      <c r="K386" s="34">
        <f>IFERROR(VLOOKUP(VENTAS[[#This Row],[Código del producto Vendido]],STOCK[],13,FALSE),VENTAS[[#This Row],[Precio Venta]]*0.6)-VENTAS[[#This Row],[Comisión Unitaria 10%]]</f>
        <v>12.5</v>
      </c>
      <c r="L386" s="34">
        <f>VENTAS[[#This Row],[Cantidad]]*(VENTAS[[#This Row],[Precio Venta]]-VENTAS[[#This Row],[Costo Unitario SIN Comision]]-VENTAS[[#This Row],[Comisión Unitaria 10%]]-0.01*VENTAS[[#This Row],[Precio Venta]])</f>
        <v>9.75</v>
      </c>
      <c r="M386" s="35"/>
      <c r="N386" s="37" t="s">
        <v>4580</v>
      </c>
    </row>
    <row r="387" spans="1:14" x14ac:dyDescent="0.2">
      <c r="A387" s="36">
        <v>45595.511689814812</v>
      </c>
      <c r="B387" s="33"/>
      <c r="C387" s="33"/>
      <c r="D387" s="33" t="s">
        <v>3820</v>
      </c>
      <c r="E387" s="33" t="s">
        <v>4581</v>
      </c>
      <c r="F387" s="33" t="s">
        <v>4582</v>
      </c>
      <c r="G387" s="33">
        <v>1</v>
      </c>
      <c r="H387" s="34">
        <v>20</v>
      </c>
      <c r="I387" s="39">
        <f>VENTAS[[#This Row],[Cantidad]]*VENTAS[[#This Row],[Precio Venta]]</f>
        <v>20</v>
      </c>
      <c r="J387" s="34">
        <f>IF(VENTAS[[#This Row],[Nombre del Gestor]]&gt;1,VENTAS[[#This Row],[Precio Venta]]*10%,0)</f>
        <v>2</v>
      </c>
      <c r="K387" s="34">
        <f>IFERROR(VLOOKUP(VENTAS[[#This Row],[Código del producto Vendido]],STOCK[],13,FALSE),VENTAS[[#This Row],[Precio Venta]]*0.6)-VENTAS[[#This Row],[Comisión Unitaria 10%]]</f>
        <v>10</v>
      </c>
      <c r="L387" s="34">
        <f>VENTAS[[#This Row],[Cantidad]]*(VENTAS[[#This Row],[Precio Venta]]-VENTAS[[#This Row],[Costo Unitario SIN Comision]]-VENTAS[[#This Row],[Comisión Unitaria 10%]]-0.01*VENTAS[[#This Row],[Precio Venta]])</f>
        <v>7.8</v>
      </c>
      <c r="M387" s="35"/>
      <c r="N387" s="37" t="s">
        <v>4583</v>
      </c>
    </row>
    <row r="388" spans="1:14" x14ac:dyDescent="0.2">
      <c r="A388" s="36">
        <v>45595.567303240743</v>
      </c>
      <c r="B388" s="33"/>
      <c r="C388" s="33"/>
      <c r="D388" s="33" t="s">
        <v>3921</v>
      </c>
      <c r="E388" s="33" t="s">
        <v>4579</v>
      </c>
      <c r="F388" s="33" t="s">
        <v>4495</v>
      </c>
      <c r="G388" s="33">
        <v>1</v>
      </c>
      <c r="H388" s="34">
        <v>25</v>
      </c>
      <c r="I388" s="39">
        <f>VENTAS[[#This Row],[Cantidad]]*VENTAS[[#This Row],[Precio Venta]]</f>
        <v>25</v>
      </c>
      <c r="J388" s="34">
        <f>IF(VENTAS[[#This Row],[Nombre del Gestor]]&gt;1,VENTAS[[#This Row],[Precio Venta]]*10%,0)</f>
        <v>2.5</v>
      </c>
      <c r="K388" s="34">
        <f>IFERROR(VLOOKUP(VENTAS[[#This Row],[Código del producto Vendido]],STOCK[],13,FALSE),VENTAS[[#This Row],[Precio Venta]]*0.6)-VENTAS[[#This Row],[Comisión Unitaria 10%]]</f>
        <v>12.5</v>
      </c>
      <c r="L388" s="34">
        <f>VENTAS[[#This Row],[Cantidad]]*(VENTAS[[#This Row],[Precio Venta]]-VENTAS[[#This Row],[Costo Unitario SIN Comision]]-VENTAS[[#This Row],[Comisión Unitaria 10%]]-0.01*VENTAS[[#This Row],[Precio Venta]])</f>
        <v>9.75</v>
      </c>
      <c r="M388" s="35"/>
      <c r="N388" s="37" t="s">
        <v>4584</v>
      </c>
    </row>
    <row r="389" spans="1:14" x14ac:dyDescent="0.2">
      <c r="A389" s="36">
        <v>45595.568009259259</v>
      </c>
      <c r="B389" s="33"/>
      <c r="C389" s="33"/>
      <c r="D389" s="33" t="s">
        <v>3921</v>
      </c>
      <c r="E389" s="33" t="s">
        <v>4577</v>
      </c>
      <c r="F389" s="33" t="s">
        <v>4365</v>
      </c>
      <c r="G389" s="33">
        <v>1</v>
      </c>
      <c r="H389" s="34">
        <v>25</v>
      </c>
      <c r="I389" s="39">
        <f>VENTAS[[#This Row],[Cantidad]]*VENTAS[[#This Row],[Precio Venta]]</f>
        <v>25</v>
      </c>
      <c r="J389" s="34">
        <f>IF(VENTAS[[#This Row],[Nombre del Gestor]]&gt;1,VENTAS[[#This Row],[Precio Venta]]*10%,0)</f>
        <v>2.5</v>
      </c>
      <c r="K389" s="34">
        <f>IFERROR(VLOOKUP(VENTAS[[#This Row],[Código del producto Vendido]],STOCK[],13,FALSE),VENTAS[[#This Row],[Precio Venta]]*0.6)-VENTAS[[#This Row],[Comisión Unitaria 10%]]</f>
        <v>12.5</v>
      </c>
      <c r="L389" s="34">
        <f>VENTAS[[#This Row],[Cantidad]]*(VENTAS[[#This Row],[Precio Venta]]-VENTAS[[#This Row],[Costo Unitario SIN Comision]]-VENTAS[[#This Row],[Comisión Unitaria 10%]]-0.01*VENTAS[[#This Row],[Precio Venta]])</f>
        <v>9.75</v>
      </c>
      <c r="M389" s="35"/>
      <c r="N389" s="37" t="s">
        <v>4585</v>
      </c>
    </row>
    <row r="390" spans="1:14" x14ac:dyDescent="0.2">
      <c r="A390" s="36">
        <v>45595.570277777777</v>
      </c>
      <c r="B390" s="33"/>
      <c r="C390" s="33"/>
      <c r="D390" s="33" t="s">
        <v>4586</v>
      </c>
      <c r="E390" s="33" t="s">
        <v>4441</v>
      </c>
      <c r="F390" s="33" t="s">
        <v>4442</v>
      </c>
      <c r="G390" s="33">
        <v>1</v>
      </c>
      <c r="H390" s="34">
        <v>20</v>
      </c>
      <c r="I390" s="39">
        <f>VENTAS[[#This Row],[Cantidad]]*VENTAS[[#This Row],[Precio Venta]]</f>
        <v>20</v>
      </c>
      <c r="J390" s="34">
        <f>IF(VENTAS[[#This Row],[Nombre del Gestor]]&gt;1,VENTAS[[#This Row],[Precio Venta]]*10%,0)</f>
        <v>2</v>
      </c>
      <c r="K390" s="34">
        <f>IFERROR(VLOOKUP(VENTAS[[#This Row],[Código del producto Vendido]],STOCK[],13,FALSE),VENTAS[[#This Row],[Precio Venta]]*0.6)-VENTAS[[#This Row],[Comisión Unitaria 10%]]</f>
        <v>10</v>
      </c>
      <c r="L390" s="34">
        <f>VENTAS[[#This Row],[Cantidad]]*(VENTAS[[#This Row],[Precio Venta]]-VENTAS[[#This Row],[Costo Unitario SIN Comision]]-VENTAS[[#This Row],[Comisión Unitaria 10%]]-0.01*VENTAS[[#This Row],[Precio Venta]])</f>
        <v>7.8</v>
      </c>
      <c r="M390" s="35"/>
      <c r="N390" s="37" t="s">
        <v>4587</v>
      </c>
    </row>
    <row r="391" spans="1:14" x14ac:dyDescent="0.2">
      <c r="A391" s="36">
        <v>45595.572164351863</v>
      </c>
      <c r="B391" s="33"/>
      <c r="C391" s="33"/>
      <c r="D391" s="33" t="s">
        <v>3967</v>
      </c>
      <c r="E391" s="33" t="s">
        <v>440</v>
      </c>
      <c r="F391" s="33" t="s">
        <v>439</v>
      </c>
      <c r="G391" s="33">
        <v>1</v>
      </c>
      <c r="H391" s="34">
        <v>18</v>
      </c>
      <c r="I391" s="39">
        <f>VENTAS[[#This Row],[Cantidad]]*VENTAS[[#This Row],[Precio Venta]]</f>
        <v>18</v>
      </c>
      <c r="J391" s="34">
        <f>IF(VENTAS[[#This Row],[Nombre del Gestor]]&gt;1,VENTAS[[#This Row],[Precio Venta]]*10%,0)</f>
        <v>1.8</v>
      </c>
      <c r="K391" s="34">
        <f>IFERROR(VLOOKUP(VENTAS[[#This Row],[Código del producto Vendido]],STOCK[],13,FALSE),VENTAS[[#This Row],[Precio Venta]]*0.6)-VENTAS[[#This Row],[Comisión Unitaria 10%]]</f>
        <v>10.17</v>
      </c>
      <c r="L391" s="34">
        <f>VENTAS[[#This Row],[Cantidad]]*(VENTAS[[#This Row],[Precio Venta]]-VENTAS[[#This Row],[Costo Unitario SIN Comision]]-VENTAS[[#This Row],[Comisión Unitaria 10%]]-0.01*VENTAS[[#This Row],[Precio Venta]])</f>
        <v>5.8500000000000005</v>
      </c>
      <c r="M391" s="35"/>
      <c r="N391" s="37" t="s">
        <v>4588</v>
      </c>
    </row>
    <row r="392" spans="1:14" x14ac:dyDescent="0.2">
      <c r="A392" s="36">
        <v>45595.59138888889</v>
      </c>
      <c r="B392" s="33"/>
      <c r="C392" s="33"/>
      <c r="D392" s="33" t="s">
        <v>4589</v>
      </c>
      <c r="E392" s="33" t="s">
        <v>4536</v>
      </c>
      <c r="F392" s="33" t="s">
        <v>4537</v>
      </c>
      <c r="G392" s="33">
        <v>2</v>
      </c>
      <c r="H392" s="34">
        <v>5</v>
      </c>
      <c r="I392" s="39">
        <f>VENTAS[[#This Row],[Cantidad]]*VENTAS[[#This Row],[Precio Venta]]</f>
        <v>10</v>
      </c>
      <c r="J392" s="34">
        <f>IF(VENTAS[[#This Row],[Nombre del Gestor]]&gt;1,VENTAS[[#This Row],[Precio Venta]]*10%,0)</f>
        <v>0.5</v>
      </c>
      <c r="K392" s="34">
        <f>IFERROR(VLOOKUP(VENTAS[[#This Row],[Código del producto Vendido]],STOCK[],13,FALSE),VENTAS[[#This Row],[Precio Venta]]*0.6)-VENTAS[[#This Row],[Comisión Unitaria 10%]]</f>
        <v>2.5</v>
      </c>
      <c r="L392" s="34">
        <f>VENTAS[[#This Row],[Cantidad]]*(VENTAS[[#This Row],[Precio Venta]]-VENTAS[[#This Row],[Costo Unitario SIN Comision]]-VENTAS[[#This Row],[Comisión Unitaria 10%]]-0.01*VENTAS[[#This Row],[Precio Venta]])</f>
        <v>3.9</v>
      </c>
      <c r="M392" s="35"/>
      <c r="N392" s="37" t="s">
        <v>4590</v>
      </c>
    </row>
    <row r="393" spans="1:14" x14ac:dyDescent="0.2">
      <c r="A393" s="36">
        <v>45595.612268518518</v>
      </c>
      <c r="B393" s="33"/>
      <c r="C393" s="33"/>
      <c r="D393" s="33" t="s">
        <v>4068</v>
      </c>
      <c r="E393" s="33" t="s">
        <v>4083</v>
      </c>
      <c r="F393" s="33" t="s">
        <v>4084</v>
      </c>
      <c r="G393" s="33">
        <v>1</v>
      </c>
      <c r="H393" s="34">
        <v>5</v>
      </c>
      <c r="I393" s="39">
        <f>VENTAS[[#This Row],[Cantidad]]*VENTAS[[#This Row],[Precio Venta]]</f>
        <v>5</v>
      </c>
      <c r="J393" s="34">
        <f>IF(VENTAS[[#This Row],[Nombre del Gestor]]&gt;1,VENTAS[[#This Row],[Precio Venta]]*10%,0)</f>
        <v>0.5</v>
      </c>
      <c r="K393" s="34">
        <f>IFERROR(VLOOKUP(VENTAS[[#This Row],[Código del producto Vendido]],STOCK[],13,FALSE),VENTAS[[#This Row],[Precio Venta]]*0.6)-VENTAS[[#This Row],[Comisión Unitaria 10%]]</f>
        <v>2.5</v>
      </c>
      <c r="L393" s="34">
        <f>VENTAS[[#This Row],[Cantidad]]*(VENTAS[[#This Row],[Precio Venta]]-VENTAS[[#This Row],[Costo Unitario SIN Comision]]-VENTAS[[#This Row],[Comisión Unitaria 10%]]-0.01*VENTAS[[#This Row],[Precio Venta]])</f>
        <v>1.95</v>
      </c>
      <c r="M393" s="35"/>
      <c r="N393" s="37" t="s">
        <v>4591</v>
      </c>
    </row>
    <row r="394" spans="1:14" x14ac:dyDescent="0.2">
      <c r="A394" s="36">
        <v>45596.293865740743</v>
      </c>
      <c r="B394" s="33"/>
      <c r="C394" s="33"/>
      <c r="D394" s="33" t="s">
        <v>3842</v>
      </c>
      <c r="E394" s="33" t="s">
        <v>4370</v>
      </c>
      <c r="F394" s="33" t="s">
        <v>4371</v>
      </c>
      <c r="G394" s="33">
        <v>1</v>
      </c>
      <c r="H394" s="34">
        <v>20</v>
      </c>
      <c r="I394" s="39">
        <f>VENTAS[[#This Row],[Cantidad]]*VENTAS[[#This Row],[Precio Venta]]</f>
        <v>20</v>
      </c>
      <c r="J394" s="34">
        <f>IF(VENTAS[[#This Row],[Nombre del Gestor]]&gt;1,VENTAS[[#This Row],[Precio Venta]]*10%,0)</f>
        <v>2</v>
      </c>
      <c r="K394" s="34">
        <f>IFERROR(VLOOKUP(VENTAS[[#This Row],[Código del producto Vendido]],STOCK[],13,FALSE),VENTAS[[#This Row],[Precio Venta]]*0.6)-VENTAS[[#This Row],[Comisión Unitaria 10%]]</f>
        <v>10</v>
      </c>
      <c r="L394" s="34">
        <f>VENTAS[[#This Row],[Cantidad]]*(VENTAS[[#This Row],[Precio Venta]]-VENTAS[[#This Row],[Costo Unitario SIN Comision]]-VENTAS[[#This Row],[Comisión Unitaria 10%]]-0.01*VENTAS[[#This Row],[Precio Venta]])</f>
        <v>7.8</v>
      </c>
      <c r="M394" s="35"/>
      <c r="N394" s="37" t="s">
        <v>4592</v>
      </c>
    </row>
    <row r="395" spans="1:14" x14ac:dyDescent="0.2">
      <c r="A395" s="36">
        <v>45596.412488425929</v>
      </c>
      <c r="B395" s="33"/>
      <c r="C395" s="33"/>
      <c r="D395" s="33" t="s">
        <v>3779</v>
      </c>
      <c r="E395" s="33" t="s">
        <v>4593</v>
      </c>
      <c r="F395" s="33" t="s">
        <v>4405</v>
      </c>
      <c r="G395" s="33">
        <v>1</v>
      </c>
      <c r="H395" s="34">
        <v>15</v>
      </c>
      <c r="I395" s="39">
        <f>VENTAS[[#This Row],[Cantidad]]*VENTAS[[#This Row],[Precio Venta]]</f>
        <v>15</v>
      </c>
      <c r="J395" s="34">
        <f>IF(VENTAS[[#This Row],[Nombre del Gestor]]&gt;1,VENTAS[[#This Row],[Precio Venta]]*10%,0)</f>
        <v>1.5</v>
      </c>
      <c r="K395" s="34">
        <f>IFERROR(VLOOKUP(VENTAS[[#This Row],[Código del producto Vendido]],STOCK[],13,FALSE),VENTAS[[#This Row],[Precio Venta]]*0.6)-VENTAS[[#This Row],[Comisión Unitaria 10%]]</f>
        <v>7.5</v>
      </c>
      <c r="L395" s="34">
        <f>VENTAS[[#This Row],[Cantidad]]*(VENTAS[[#This Row],[Precio Venta]]-VENTAS[[#This Row],[Costo Unitario SIN Comision]]-VENTAS[[#This Row],[Comisión Unitaria 10%]]-0.01*VENTAS[[#This Row],[Precio Venta]])</f>
        <v>5.85</v>
      </c>
      <c r="M395" s="35"/>
      <c r="N395" s="37" t="s">
        <v>4594</v>
      </c>
    </row>
    <row r="396" spans="1:14" x14ac:dyDescent="0.2">
      <c r="A396" s="36">
        <v>45596.416701388887</v>
      </c>
      <c r="B396" s="33"/>
      <c r="C396" s="33"/>
      <c r="D396" s="33" t="s">
        <v>3949</v>
      </c>
      <c r="E396" s="33" t="s">
        <v>4436</v>
      </c>
      <c r="F396" s="33" t="s">
        <v>4437</v>
      </c>
      <c r="G396" s="33">
        <v>1</v>
      </c>
      <c r="H396" s="34">
        <v>10</v>
      </c>
      <c r="I396" s="39">
        <f>VENTAS[[#This Row],[Cantidad]]*VENTAS[[#This Row],[Precio Venta]]</f>
        <v>10</v>
      </c>
      <c r="J396" s="34">
        <f>IF(VENTAS[[#This Row],[Nombre del Gestor]]&gt;1,VENTAS[[#This Row],[Precio Venta]]*10%,0)</f>
        <v>1</v>
      </c>
      <c r="K396" s="34">
        <f>IFERROR(VLOOKUP(VENTAS[[#This Row],[Código del producto Vendido]],STOCK[],13,FALSE),VENTAS[[#This Row],[Precio Venta]]*0.6)-VENTAS[[#This Row],[Comisión Unitaria 10%]]</f>
        <v>5</v>
      </c>
      <c r="L396" s="34">
        <f>VENTAS[[#This Row],[Cantidad]]*(VENTAS[[#This Row],[Precio Venta]]-VENTAS[[#This Row],[Costo Unitario SIN Comision]]-VENTAS[[#This Row],[Comisión Unitaria 10%]]-0.01*VENTAS[[#This Row],[Precio Venta]])</f>
        <v>3.9</v>
      </c>
      <c r="M396" s="35"/>
      <c r="N396" s="37" t="s">
        <v>4595</v>
      </c>
    </row>
    <row r="397" spans="1:14" x14ac:dyDescent="0.2">
      <c r="A397" s="36">
        <v>45596.419317129628</v>
      </c>
      <c r="B397" s="33"/>
      <c r="C397" s="33"/>
      <c r="D397" s="33" t="s">
        <v>3820</v>
      </c>
      <c r="E397" s="33" t="s">
        <v>4596</v>
      </c>
      <c r="F397" s="33" t="s">
        <v>4597</v>
      </c>
      <c r="G397" s="33">
        <v>1</v>
      </c>
      <c r="H397" s="34">
        <v>25</v>
      </c>
      <c r="I397" s="39">
        <f>VENTAS[[#This Row],[Cantidad]]*VENTAS[[#This Row],[Precio Venta]]</f>
        <v>25</v>
      </c>
      <c r="J397" s="34">
        <f>IF(VENTAS[[#This Row],[Nombre del Gestor]]&gt;1,VENTAS[[#This Row],[Precio Venta]]*10%,0)</f>
        <v>2.5</v>
      </c>
      <c r="K397" s="34">
        <f>IFERROR(VLOOKUP(VENTAS[[#This Row],[Código del producto Vendido]],STOCK[],13,FALSE),VENTAS[[#This Row],[Precio Venta]]*0.6)-VENTAS[[#This Row],[Comisión Unitaria 10%]]</f>
        <v>12.5</v>
      </c>
      <c r="L397" s="34">
        <f>VENTAS[[#This Row],[Cantidad]]*(VENTAS[[#This Row],[Precio Venta]]-VENTAS[[#This Row],[Costo Unitario SIN Comision]]-VENTAS[[#This Row],[Comisión Unitaria 10%]]-0.01*VENTAS[[#This Row],[Precio Venta]])</f>
        <v>9.75</v>
      </c>
      <c r="M397" s="35"/>
      <c r="N397" s="37" t="s">
        <v>4598</v>
      </c>
    </row>
    <row r="398" spans="1:14" x14ac:dyDescent="0.2">
      <c r="A398" s="36">
        <v>45596.424363425933</v>
      </c>
      <c r="B398" s="33"/>
      <c r="C398" s="33"/>
      <c r="D398" s="33" t="s">
        <v>3921</v>
      </c>
      <c r="E398" s="33" t="s">
        <v>4282</v>
      </c>
      <c r="F398" s="33" t="s">
        <v>4283</v>
      </c>
      <c r="G398" s="33">
        <v>1</v>
      </c>
      <c r="H398" s="34">
        <v>5</v>
      </c>
      <c r="I398" s="39">
        <f>VENTAS[[#This Row],[Cantidad]]*VENTAS[[#This Row],[Precio Venta]]</f>
        <v>5</v>
      </c>
      <c r="J398" s="34">
        <f>IF(VENTAS[[#This Row],[Nombre del Gestor]]&gt;1,VENTAS[[#This Row],[Precio Venta]]*10%,0)</f>
        <v>0.5</v>
      </c>
      <c r="K398" s="34">
        <f>IFERROR(VLOOKUP(VENTAS[[#This Row],[Código del producto Vendido]],STOCK[],13,FALSE),VENTAS[[#This Row],[Precio Venta]]*0.6)-VENTAS[[#This Row],[Comisión Unitaria 10%]]</f>
        <v>2.5</v>
      </c>
      <c r="L398" s="34">
        <f>VENTAS[[#This Row],[Cantidad]]*(VENTAS[[#This Row],[Precio Venta]]-VENTAS[[#This Row],[Costo Unitario SIN Comision]]-VENTAS[[#This Row],[Comisión Unitaria 10%]]-0.01*VENTAS[[#This Row],[Precio Venta]])</f>
        <v>1.95</v>
      </c>
      <c r="M398" s="35"/>
      <c r="N398" s="37" t="s">
        <v>4599</v>
      </c>
    </row>
    <row r="399" spans="1:14" x14ac:dyDescent="0.2">
      <c r="A399" s="36">
        <v>45596.42560185185</v>
      </c>
      <c r="B399" s="33"/>
      <c r="C399" s="33"/>
      <c r="D399" s="33" t="s">
        <v>3949</v>
      </c>
      <c r="E399" s="33" t="s">
        <v>4354</v>
      </c>
      <c r="F399" s="33" t="s">
        <v>4355</v>
      </c>
      <c r="G399" s="33">
        <v>1</v>
      </c>
      <c r="H399" s="34">
        <v>6</v>
      </c>
      <c r="I399" s="39">
        <f>VENTAS[[#This Row],[Cantidad]]*VENTAS[[#This Row],[Precio Venta]]</f>
        <v>6</v>
      </c>
      <c r="J399" s="34">
        <f>IF(VENTAS[[#This Row],[Nombre del Gestor]]&gt;1,VENTAS[[#This Row],[Precio Venta]]*10%,0)</f>
        <v>0.60000000000000009</v>
      </c>
      <c r="K399" s="34">
        <f>IFERROR(VLOOKUP(VENTAS[[#This Row],[Código del producto Vendido]],STOCK[],13,FALSE),VENTAS[[#This Row],[Precio Venta]]*0.6)-VENTAS[[#This Row],[Comisión Unitaria 10%]]</f>
        <v>2.9999999999999996</v>
      </c>
      <c r="L399" s="34">
        <f>VENTAS[[#This Row],[Cantidad]]*(VENTAS[[#This Row],[Precio Venta]]-VENTAS[[#This Row],[Costo Unitario SIN Comision]]-VENTAS[[#This Row],[Comisión Unitaria 10%]]-0.01*VENTAS[[#This Row],[Precio Venta]])</f>
        <v>2.3400000000000003</v>
      </c>
      <c r="M399" s="35"/>
      <c r="N399" s="37" t="s">
        <v>4600</v>
      </c>
    </row>
    <row r="400" spans="1:14" x14ac:dyDescent="0.2">
      <c r="A400" s="36">
        <v>45596.426446759258</v>
      </c>
      <c r="B400" s="33"/>
      <c r="C400" s="33"/>
      <c r="D400" s="33"/>
      <c r="E400" s="33" t="s">
        <v>4279</v>
      </c>
      <c r="F400" s="33" t="s">
        <v>4280</v>
      </c>
      <c r="G400" s="33">
        <v>1</v>
      </c>
      <c r="H400" s="34">
        <v>8</v>
      </c>
      <c r="I400" s="39">
        <f>VENTAS[[#This Row],[Cantidad]]*VENTAS[[#This Row],[Precio Venta]]</f>
        <v>8</v>
      </c>
      <c r="J400" s="34">
        <f>IF(VENTAS[[#This Row],[Nombre del Gestor]]&gt;1,VENTAS[[#This Row],[Precio Venta]]*10%,0)</f>
        <v>0</v>
      </c>
      <c r="K400" s="34">
        <f>IFERROR(VLOOKUP(VENTAS[[#This Row],[Código del producto Vendido]],STOCK[],13,FALSE),VENTAS[[#This Row],[Precio Venta]]*0.6)-VENTAS[[#This Row],[Comisión Unitaria 10%]]</f>
        <v>4.8</v>
      </c>
      <c r="L400" s="34">
        <f>VENTAS[[#This Row],[Cantidad]]*(VENTAS[[#This Row],[Precio Venta]]-VENTAS[[#This Row],[Costo Unitario SIN Comision]]-VENTAS[[#This Row],[Comisión Unitaria 10%]]-0.01*VENTAS[[#This Row],[Precio Venta]])</f>
        <v>3.12</v>
      </c>
      <c r="M400" s="35"/>
      <c r="N400" s="37" t="s">
        <v>4601</v>
      </c>
    </row>
    <row r="401" spans="1:14" x14ac:dyDescent="0.2">
      <c r="A401" s="36">
        <v>45596.42832175926</v>
      </c>
      <c r="B401" s="33"/>
      <c r="C401" s="33"/>
      <c r="D401" s="33" t="s">
        <v>3772</v>
      </c>
      <c r="E401" s="33" t="s">
        <v>4104</v>
      </c>
      <c r="F401" s="33" t="s">
        <v>4105</v>
      </c>
      <c r="G401" s="33">
        <v>1</v>
      </c>
      <c r="H401" s="34">
        <v>4</v>
      </c>
      <c r="I401" s="39">
        <f>VENTAS[[#This Row],[Cantidad]]*VENTAS[[#This Row],[Precio Venta]]</f>
        <v>4</v>
      </c>
      <c r="J401" s="34">
        <f>IF(VENTAS[[#This Row],[Nombre del Gestor]]&gt;1,VENTAS[[#This Row],[Precio Venta]]*10%,0)</f>
        <v>0.4</v>
      </c>
      <c r="K401" s="34">
        <f>IFERROR(VLOOKUP(VENTAS[[#This Row],[Código del producto Vendido]],STOCK[],13,FALSE),VENTAS[[#This Row],[Precio Venta]]*0.6)-VENTAS[[#This Row],[Comisión Unitaria 10%]]</f>
        <v>2</v>
      </c>
      <c r="L401" s="34">
        <f>VENTAS[[#This Row],[Cantidad]]*(VENTAS[[#This Row],[Precio Venta]]-VENTAS[[#This Row],[Costo Unitario SIN Comision]]-VENTAS[[#This Row],[Comisión Unitaria 10%]]-0.01*VENTAS[[#This Row],[Precio Venta]])</f>
        <v>1.56</v>
      </c>
      <c r="M401" s="35"/>
      <c r="N401" s="37" t="s">
        <v>4602</v>
      </c>
    </row>
    <row r="402" spans="1:14" x14ac:dyDescent="0.2">
      <c r="A402" s="36">
        <v>45596.43</v>
      </c>
      <c r="B402" s="33"/>
      <c r="C402" s="33"/>
      <c r="D402" s="33" t="s">
        <v>3921</v>
      </c>
      <c r="E402" s="33" t="s">
        <v>4104</v>
      </c>
      <c r="F402" s="33" t="s">
        <v>4105</v>
      </c>
      <c r="G402" s="33">
        <v>1</v>
      </c>
      <c r="H402" s="34">
        <v>4</v>
      </c>
      <c r="I402" s="39">
        <f>VENTAS[[#This Row],[Cantidad]]*VENTAS[[#This Row],[Precio Venta]]</f>
        <v>4</v>
      </c>
      <c r="J402" s="34">
        <f>IF(VENTAS[[#This Row],[Nombre del Gestor]]&gt;1,VENTAS[[#This Row],[Precio Venta]]*10%,0)</f>
        <v>0.4</v>
      </c>
      <c r="K402" s="34">
        <f>IFERROR(VLOOKUP(VENTAS[[#This Row],[Código del producto Vendido]],STOCK[],13,FALSE),VENTAS[[#This Row],[Precio Venta]]*0.6)-VENTAS[[#This Row],[Comisión Unitaria 10%]]</f>
        <v>2</v>
      </c>
      <c r="L402" s="34">
        <f>VENTAS[[#This Row],[Cantidad]]*(VENTAS[[#This Row],[Precio Venta]]-VENTAS[[#This Row],[Costo Unitario SIN Comision]]-VENTAS[[#This Row],[Comisión Unitaria 10%]]-0.01*VENTAS[[#This Row],[Precio Venta]])</f>
        <v>1.56</v>
      </c>
      <c r="M402" s="35"/>
      <c r="N402" s="37" t="s">
        <v>4603</v>
      </c>
    </row>
    <row r="403" spans="1:14" x14ac:dyDescent="0.2">
      <c r="A403" s="36">
        <v>45596.433009259257</v>
      </c>
      <c r="B403" s="33"/>
      <c r="C403" s="33"/>
      <c r="D403" s="33"/>
      <c r="E403" s="33" t="s">
        <v>4104</v>
      </c>
      <c r="F403" s="33" t="s">
        <v>4105</v>
      </c>
      <c r="G403" s="33">
        <v>1</v>
      </c>
      <c r="H403" s="34">
        <v>4</v>
      </c>
      <c r="I403" s="39">
        <f>VENTAS[[#This Row],[Cantidad]]*VENTAS[[#This Row],[Precio Venta]]</f>
        <v>4</v>
      </c>
      <c r="J403" s="34">
        <f>IF(VENTAS[[#This Row],[Nombre del Gestor]]&gt;1,VENTAS[[#This Row],[Precio Venta]]*10%,0)</f>
        <v>0</v>
      </c>
      <c r="K403" s="34">
        <f>IFERROR(VLOOKUP(VENTAS[[#This Row],[Código del producto Vendido]],STOCK[],13,FALSE),VENTAS[[#This Row],[Precio Venta]]*0.6)-VENTAS[[#This Row],[Comisión Unitaria 10%]]</f>
        <v>2.4</v>
      </c>
      <c r="L403" s="34">
        <f>VENTAS[[#This Row],[Cantidad]]*(VENTAS[[#This Row],[Precio Venta]]-VENTAS[[#This Row],[Costo Unitario SIN Comision]]-VENTAS[[#This Row],[Comisión Unitaria 10%]]-0.01*VENTAS[[#This Row],[Precio Venta]])</f>
        <v>1.56</v>
      </c>
      <c r="M403" s="35"/>
      <c r="N403" s="37" t="s">
        <v>4604</v>
      </c>
    </row>
    <row r="404" spans="1:14" x14ac:dyDescent="0.2">
      <c r="A404" s="36">
        <v>45596.433275462958</v>
      </c>
      <c r="B404" s="33"/>
      <c r="C404" s="33"/>
      <c r="D404" s="33"/>
      <c r="E404" s="33" t="s">
        <v>4182</v>
      </c>
      <c r="F404" s="33" t="s">
        <v>4183</v>
      </c>
      <c r="G404" s="33">
        <v>1</v>
      </c>
      <c r="H404" s="34">
        <v>8</v>
      </c>
      <c r="I404" s="39">
        <f>VENTAS[[#This Row],[Cantidad]]*VENTAS[[#This Row],[Precio Venta]]</f>
        <v>8</v>
      </c>
      <c r="J404" s="34">
        <f>IF(VENTAS[[#This Row],[Nombre del Gestor]]&gt;1,VENTAS[[#This Row],[Precio Venta]]*10%,0)</f>
        <v>0</v>
      </c>
      <c r="K404" s="34">
        <f>IFERROR(VLOOKUP(VENTAS[[#This Row],[Código del producto Vendido]],STOCK[],13,FALSE),VENTAS[[#This Row],[Precio Venta]]*0.6)-VENTAS[[#This Row],[Comisión Unitaria 10%]]</f>
        <v>4.8</v>
      </c>
      <c r="L404" s="34">
        <f>VENTAS[[#This Row],[Cantidad]]*(VENTAS[[#This Row],[Precio Venta]]-VENTAS[[#This Row],[Costo Unitario SIN Comision]]-VENTAS[[#This Row],[Comisión Unitaria 10%]]-0.01*VENTAS[[#This Row],[Precio Venta]])</f>
        <v>3.12</v>
      </c>
      <c r="M404" s="35"/>
      <c r="N404" s="37" t="s">
        <v>4605</v>
      </c>
    </row>
    <row r="405" spans="1:14" x14ac:dyDescent="0.2">
      <c r="A405" s="36">
        <v>45596.76829861111</v>
      </c>
      <c r="B405" s="33"/>
      <c r="C405" s="33"/>
      <c r="D405" s="33"/>
      <c r="E405" s="33" t="s">
        <v>4539</v>
      </c>
      <c r="F405" s="33" t="s">
        <v>4540</v>
      </c>
      <c r="G405" s="33">
        <v>1</v>
      </c>
      <c r="H405" s="34">
        <v>13</v>
      </c>
      <c r="I405" s="39">
        <f>VENTAS[[#This Row],[Cantidad]]*VENTAS[[#This Row],[Precio Venta]]</f>
        <v>13</v>
      </c>
      <c r="J405" s="34">
        <f>IF(VENTAS[[#This Row],[Nombre del Gestor]]&gt;1,VENTAS[[#This Row],[Precio Venta]]*10%,0)</f>
        <v>0</v>
      </c>
      <c r="K405" s="34">
        <f>IFERROR(VLOOKUP(VENTAS[[#This Row],[Código del producto Vendido]],STOCK[],13,FALSE),VENTAS[[#This Row],[Precio Venta]]*0.6)-VENTAS[[#This Row],[Comisión Unitaria 10%]]</f>
        <v>7.8</v>
      </c>
      <c r="L405" s="34">
        <f>VENTAS[[#This Row],[Cantidad]]*(VENTAS[[#This Row],[Precio Venta]]-VENTAS[[#This Row],[Costo Unitario SIN Comision]]-VENTAS[[#This Row],[Comisión Unitaria 10%]]-0.01*VENTAS[[#This Row],[Precio Venta]])</f>
        <v>5.07</v>
      </c>
      <c r="M405" s="35"/>
      <c r="N405" s="37" t="s">
        <v>4606</v>
      </c>
    </row>
    <row r="406" spans="1:14" x14ac:dyDescent="0.2">
      <c r="A406" s="36">
        <v>45596.76829861111</v>
      </c>
      <c r="B406" s="33"/>
      <c r="C406" s="33"/>
      <c r="D406" s="33"/>
      <c r="E406" s="33" t="s">
        <v>4607</v>
      </c>
      <c r="F406" s="33" t="s">
        <v>4608</v>
      </c>
      <c r="G406" s="33">
        <v>1</v>
      </c>
      <c r="H406" s="34">
        <v>20</v>
      </c>
      <c r="I406" s="39">
        <f>VENTAS[[#This Row],[Cantidad]]*VENTAS[[#This Row],[Precio Venta]]</f>
        <v>20</v>
      </c>
      <c r="J406" s="34">
        <f>IF(VENTAS[[#This Row],[Nombre del Gestor]]&gt;1,VENTAS[[#This Row],[Precio Venta]]*10%,0)</f>
        <v>0</v>
      </c>
      <c r="K406" s="34">
        <f>IFERROR(VLOOKUP(VENTAS[[#This Row],[Código del producto Vendido]],STOCK[],13,FALSE),VENTAS[[#This Row],[Precio Venta]]*0.6)-VENTAS[[#This Row],[Comisión Unitaria 10%]]</f>
        <v>12</v>
      </c>
      <c r="L406" s="34">
        <f>VENTAS[[#This Row],[Cantidad]]*(VENTAS[[#This Row],[Precio Venta]]-VENTAS[[#This Row],[Costo Unitario SIN Comision]]-VENTAS[[#This Row],[Comisión Unitaria 10%]]-0.01*VENTAS[[#This Row],[Precio Venta]])</f>
        <v>7.8</v>
      </c>
      <c r="M406" s="35"/>
      <c r="N406" s="37" t="s">
        <v>4609</v>
      </c>
    </row>
    <row r="407" spans="1:14" x14ac:dyDescent="0.2">
      <c r="A407" s="36">
        <v>45596.769363425927</v>
      </c>
      <c r="B407" s="33"/>
      <c r="C407" s="33"/>
      <c r="D407" s="33"/>
      <c r="E407" s="33" t="s">
        <v>4398</v>
      </c>
      <c r="F407" s="33" t="s">
        <v>4399</v>
      </c>
      <c r="G407" s="33">
        <v>1</v>
      </c>
      <c r="H407" s="34">
        <v>20</v>
      </c>
      <c r="I407" s="39">
        <f>VENTAS[[#This Row],[Cantidad]]*VENTAS[[#This Row],[Precio Venta]]</f>
        <v>20</v>
      </c>
      <c r="J407" s="34">
        <f>IF(VENTAS[[#This Row],[Nombre del Gestor]]&gt;1,VENTAS[[#This Row],[Precio Venta]]*10%,0)</f>
        <v>0</v>
      </c>
      <c r="K407" s="34">
        <f>IFERROR(VLOOKUP(VENTAS[[#This Row],[Código del producto Vendido]],STOCK[],13,FALSE),VENTAS[[#This Row],[Precio Venta]]*0.6)-VENTAS[[#This Row],[Comisión Unitaria 10%]]</f>
        <v>12</v>
      </c>
      <c r="L407" s="34">
        <f>VENTAS[[#This Row],[Cantidad]]*(VENTAS[[#This Row],[Precio Venta]]-VENTAS[[#This Row],[Costo Unitario SIN Comision]]-VENTAS[[#This Row],[Comisión Unitaria 10%]]-0.01*VENTAS[[#This Row],[Precio Venta]])</f>
        <v>7.8</v>
      </c>
      <c r="M407" s="35"/>
      <c r="N407" s="37" t="s">
        <v>4610</v>
      </c>
    </row>
    <row r="408" spans="1:14" x14ac:dyDescent="0.2">
      <c r="A408" s="36">
        <v>45596.770428240743</v>
      </c>
      <c r="B408" s="33"/>
      <c r="C408" s="33"/>
      <c r="D408" s="33" t="s">
        <v>3842</v>
      </c>
      <c r="E408" s="33" t="s">
        <v>4498</v>
      </c>
      <c r="F408" s="33" t="s">
        <v>4499</v>
      </c>
      <c r="G408" s="33">
        <v>1</v>
      </c>
      <c r="H408" s="34">
        <v>20</v>
      </c>
      <c r="I408" s="39">
        <f>VENTAS[[#This Row],[Cantidad]]*VENTAS[[#This Row],[Precio Venta]]</f>
        <v>20</v>
      </c>
      <c r="J408" s="34">
        <f>IF(VENTAS[[#This Row],[Nombre del Gestor]]&gt;1,VENTAS[[#This Row],[Precio Venta]]*10%,0)</f>
        <v>2</v>
      </c>
      <c r="K408" s="34">
        <f>IFERROR(VLOOKUP(VENTAS[[#This Row],[Código del producto Vendido]],STOCK[],13,FALSE),VENTAS[[#This Row],[Precio Venta]]*0.6)-VENTAS[[#This Row],[Comisión Unitaria 10%]]</f>
        <v>10</v>
      </c>
      <c r="L408" s="34">
        <f>VENTAS[[#This Row],[Cantidad]]*(VENTAS[[#This Row],[Precio Venta]]-VENTAS[[#This Row],[Costo Unitario SIN Comision]]-VENTAS[[#This Row],[Comisión Unitaria 10%]]-0.01*VENTAS[[#This Row],[Precio Venta]])</f>
        <v>7.8</v>
      </c>
      <c r="M408" s="35"/>
      <c r="N408" s="37" t="s">
        <v>4611</v>
      </c>
    </row>
    <row r="409" spans="1:14" x14ac:dyDescent="0.2">
      <c r="A409" s="36">
        <v>45596.770428240743</v>
      </c>
      <c r="B409" s="33"/>
      <c r="C409" s="33"/>
      <c r="D409" s="33" t="s">
        <v>3842</v>
      </c>
      <c r="E409" s="33" t="s">
        <v>4398</v>
      </c>
      <c r="F409" s="33" t="s">
        <v>4399</v>
      </c>
      <c r="G409" s="33">
        <v>1</v>
      </c>
      <c r="H409" s="34">
        <v>20</v>
      </c>
      <c r="I409" s="39">
        <f>VENTAS[[#This Row],[Cantidad]]*VENTAS[[#This Row],[Precio Venta]]</f>
        <v>20</v>
      </c>
      <c r="J409" s="34">
        <f>IF(VENTAS[[#This Row],[Nombre del Gestor]]&gt;1,VENTAS[[#This Row],[Precio Venta]]*10%,0)</f>
        <v>2</v>
      </c>
      <c r="K409" s="34">
        <f>IFERROR(VLOOKUP(VENTAS[[#This Row],[Código del producto Vendido]],STOCK[],13,FALSE),VENTAS[[#This Row],[Precio Venta]]*0.6)-VENTAS[[#This Row],[Comisión Unitaria 10%]]</f>
        <v>10</v>
      </c>
      <c r="L409" s="34">
        <f>VENTAS[[#This Row],[Cantidad]]*(VENTAS[[#This Row],[Precio Venta]]-VENTAS[[#This Row],[Costo Unitario SIN Comision]]-VENTAS[[#This Row],[Comisión Unitaria 10%]]-0.01*VENTAS[[#This Row],[Precio Venta]])</f>
        <v>7.8</v>
      </c>
      <c r="M409" s="35"/>
      <c r="N409" s="37" t="s">
        <v>4612</v>
      </c>
    </row>
    <row r="410" spans="1:14" x14ac:dyDescent="0.2">
      <c r="A410" s="36">
        <v>45596.772314814807</v>
      </c>
      <c r="B410" s="33"/>
      <c r="C410" s="33"/>
      <c r="D410" s="33" t="s">
        <v>3772</v>
      </c>
      <c r="E410" s="33" t="s">
        <v>4613</v>
      </c>
      <c r="F410" s="33" t="s">
        <v>4365</v>
      </c>
      <c r="G410" s="33">
        <v>1</v>
      </c>
      <c r="H410" s="34">
        <v>25</v>
      </c>
      <c r="I410" s="39">
        <f>VENTAS[[#This Row],[Cantidad]]*VENTAS[[#This Row],[Precio Venta]]</f>
        <v>25</v>
      </c>
      <c r="J410" s="34">
        <f>IF(VENTAS[[#This Row],[Nombre del Gestor]]&gt;1,VENTAS[[#This Row],[Precio Venta]]*10%,0)</f>
        <v>2.5</v>
      </c>
      <c r="K410" s="34">
        <f>IFERROR(VLOOKUP(VENTAS[[#This Row],[Código del producto Vendido]],STOCK[],13,FALSE),VENTAS[[#This Row],[Precio Venta]]*0.6)-VENTAS[[#This Row],[Comisión Unitaria 10%]]</f>
        <v>12.5</v>
      </c>
      <c r="L410" s="34">
        <f>VENTAS[[#This Row],[Cantidad]]*(VENTAS[[#This Row],[Precio Venta]]-VENTAS[[#This Row],[Costo Unitario SIN Comision]]-VENTAS[[#This Row],[Comisión Unitaria 10%]]-0.01*VENTAS[[#This Row],[Precio Venta]])</f>
        <v>9.75</v>
      </c>
      <c r="M410" s="35"/>
      <c r="N410" s="37" t="s">
        <v>4614</v>
      </c>
    </row>
    <row r="411" spans="1:14" x14ac:dyDescent="0.2">
      <c r="A411" s="36">
        <v>45596.772314814807</v>
      </c>
      <c r="B411" s="33"/>
      <c r="C411" s="33"/>
      <c r="D411" s="33" t="s">
        <v>3772</v>
      </c>
      <c r="E411" s="33" t="s">
        <v>4615</v>
      </c>
      <c r="F411" s="33" t="s">
        <v>4495</v>
      </c>
      <c r="G411" s="33">
        <v>1</v>
      </c>
      <c r="H411" s="34">
        <v>25</v>
      </c>
      <c r="I411" s="39">
        <f>VENTAS[[#This Row],[Cantidad]]*VENTAS[[#This Row],[Precio Venta]]</f>
        <v>25</v>
      </c>
      <c r="J411" s="34">
        <f>IF(VENTAS[[#This Row],[Nombre del Gestor]]&gt;1,VENTAS[[#This Row],[Precio Venta]]*10%,0)</f>
        <v>2.5</v>
      </c>
      <c r="K411" s="34">
        <f>IFERROR(VLOOKUP(VENTAS[[#This Row],[Código del producto Vendido]],STOCK[],13,FALSE),VENTAS[[#This Row],[Precio Venta]]*0.6)-VENTAS[[#This Row],[Comisión Unitaria 10%]]</f>
        <v>12.5</v>
      </c>
      <c r="L411" s="34">
        <f>VENTAS[[#This Row],[Cantidad]]*(VENTAS[[#This Row],[Precio Venta]]-VENTAS[[#This Row],[Costo Unitario SIN Comision]]-VENTAS[[#This Row],[Comisión Unitaria 10%]]-0.01*VENTAS[[#This Row],[Precio Venta]])</f>
        <v>9.75</v>
      </c>
      <c r="M411" s="35"/>
      <c r="N411" s="37" t="s">
        <v>4616</v>
      </c>
    </row>
    <row r="412" spans="1:14" x14ac:dyDescent="0.2">
      <c r="A412" s="36">
        <v>45596.774965277778</v>
      </c>
      <c r="B412" s="33"/>
      <c r="C412" s="33"/>
      <c r="D412" s="33" t="s">
        <v>4617</v>
      </c>
      <c r="E412" s="33" t="s">
        <v>4436</v>
      </c>
      <c r="F412" s="33" t="s">
        <v>4437</v>
      </c>
      <c r="G412" s="33">
        <v>1</v>
      </c>
      <c r="H412" s="34">
        <v>10</v>
      </c>
      <c r="I412" s="39">
        <f>VENTAS[[#This Row],[Cantidad]]*VENTAS[[#This Row],[Precio Venta]]</f>
        <v>10</v>
      </c>
      <c r="J412" s="34">
        <f>IF(VENTAS[[#This Row],[Nombre del Gestor]]&gt;1,VENTAS[[#This Row],[Precio Venta]]*10%,0)</f>
        <v>1</v>
      </c>
      <c r="K412" s="34">
        <f>IFERROR(VLOOKUP(VENTAS[[#This Row],[Código del producto Vendido]],STOCK[],13,FALSE),VENTAS[[#This Row],[Precio Venta]]*0.6)-VENTAS[[#This Row],[Comisión Unitaria 10%]]</f>
        <v>5</v>
      </c>
      <c r="L412" s="34">
        <f>VENTAS[[#This Row],[Cantidad]]*(VENTAS[[#This Row],[Precio Venta]]-VENTAS[[#This Row],[Costo Unitario SIN Comision]]-VENTAS[[#This Row],[Comisión Unitaria 10%]]-0.01*VENTAS[[#This Row],[Precio Venta]])</f>
        <v>3.9</v>
      </c>
      <c r="M412" s="35"/>
      <c r="N412" s="37" t="s">
        <v>4618</v>
      </c>
    </row>
    <row r="413" spans="1:14" x14ac:dyDescent="0.2">
      <c r="A413" s="36">
        <v>45596.776747685188</v>
      </c>
      <c r="B413" s="33"/>
      <c r="C413" s="33"/>
      <c r="D413" s="33" t="s">
        <v>3921</v>
      </c>
      <c r="E413" s="33" t="s">
        <v>4436</v>
      </c>
      <c r="F413" s="33" t="s">
        <v>4437</v>
      </c>
      <c r="G413" s="33">
        <v>1</v>
      </c>
      <c r="H413" s="34">
        <v>10</v>
      </c>
      <c r="I413" s="39">
        <f>VENTAS[[#This Row],[Cantidad]]*VENTAS[[#This Row],[Precio Venta]]</f>
        <v>10</v>
      </c>
      <c r="J413" s="34">
        <f>IF(VENTAS[[#This Row],[Nombre del Gestor]]&gt;1,VENTAS[[#This Row],[Precio Venta]]*10%,0)</f>
        <v>1</v>
      </c>
      <c r="K413" s="34">
        <f>IFERROR(VLOOKUP(VENTAS[[#This Row],[Código del producto Vendido]],STOCK[],13,FALSE),VENTAS[[#This Row],[Precio Venta]]*0.6)-VENTAS[[#This Row],[Comisión Unitaria 10%]]</f>
        <v>5</v>
      </c>
      <c r="L413" s="34">
        <f>VENTAS[[#This Row],[Cantidad]]*(VENTAS[[#This Row],[Precio Venta]]-VENTAS[[#This Row],[Costo Unitario SIN Comision]]-VENTAS[[#This Row],[Comisión Unitaria 10%]]-0.01*VENTAS[[#This Row],[Precio Venta]])</f>
        <v>3.9</v>
      </c>
      <c r="M413" s="35"/>
      <c r="N413" s="37" t="s">
        <v>4619</v>
      </c>
    </row>
    <row r="414" spans="1:14" x14ac:dyDescent="0.2">
      <c r="A414" s="36">
        <v>45596.781226851846</v>
      </c>
      <c r="B414" s="33"/>
      <c r="C414" s="33"/>
      <c r="D414" s="33" t="s">
        <v>3820</v>
      </c>
      <c r="E414" s="33" t="s">
        <v>4620</v>
      </c>
      <c r="F414" s="33" t="s">
        <v>4555</v>
      </c>
      <c r="G414" s="33">
        <v>1</v>
      </c>
      <c r="H414" s="34">
        <v>28</v>
      </c>
      <c r="I414" s="39">
        <f>VENTAS[[#This Row],[Cantidad]]*VENTAS[[#This Row],[Precio Venta]]</f>
        <v>28</v>
      </c>
      <c r="J414" s="34">
        <f>IF(VENTAS[[#This Row],[Nombre del Gestor]]&gt;1,VENTAS[[#This Row],[Precio Venta]]*10%,0)</f>
        <v>2.8000000000000003</v>
      </c>
      <c r="K414" s="34">
        <f>IFERROR(VLOOKUP(VENTAS[[#This Row],[Código del producto Vendido]],STOCK[],13,FALSE),VENTAS[[#This Row],[Precio Venta]]*0.6)-VENTAS[[#This Row],[Comisión Unitaria 10%]]</f>
        <v>14</v>
      </c>
      <c r="L414" s="34">
        <f>VENTAS[[#This Row],[Cantidad]]*(VENTAS[[#This Row],[Precio Venta]]-VENTAS[[#This Row],[Costo Unitario SIN Comision]]-VENTAS[[#This Row],[Comisión Unitaria 10%]]-0.01*VENTAS[[#This Row],[Precio Venta]])</f>
        <v>10.92</v>
      </c>
      <c r="M414" s="35"/>
      <c r="N414" s="37" t="s">
        <v>4621</v>
      </c>
    </row>
    <row r="415" spans="1:14" x14ac:dyDescent="0.2">
      <c r="A415" s="36">
        <v>45596.786759259259</v>
      </c>
      <c r="B415" s="33"/>
      <c r="C415" s="33"/>
      <c r="D415" s="33" t="s">
        <v>3779</v>
      </c>
      <c r="E415" s="33" t="s">
        <v>4622</v>
      </c>
      <c r="F415" s="33" t="s">
        <v>4418</v>
      </c>
      <c r="G415" s="33">
        <v>1</v>
      </c>
      <c r="H415" s="34">
        <v>25</v>
      </c>
      <c r="I415" s="39">
        <f>VENTAS[[#This Row],[Cantidad]]*VENTAS[[#This Row],[Precio Venta]]</f>
        <v>25</v>
      </c>
      <c r="J415" s="34">
        <f>IF(VENTAS[[#This Row],[Nombre del Gestor]]&gt;1,VENTAS[[#This Row],[Precio Venta]]*10%,0)</f>
        <v>2.5</v>
      </c>
      <c r="K415" s="34">
        <f>IFERROR(VLOOKUP(VENTAS[[#This Row],[Código del producto Vendido]],STOCK[],13,FALSE),VENTAS[[#This Row],[Precio Venta]]*0.6)-VENTAS[[#This Row],[Comisión Unitaria 10%]]</f>
        <v>12.5</v>
      </c>
      <c r="L415" s="34">
        <f>VENTAS[[#This Row],[Cantidad]]*(VENTAS[[#This Row],[Precio Venta]]-VENTAS[[#This Row],[Costo Unitario SIN Comision]]-VENTAS[[#This Row],[Comisión Unitaria 10%]]-0.01*VENTAS[[#This Row],[Precio Venta]])</f>
        <v>9.75</v>
      </c>
      <c r="M415" s="35"/>
      <c r="N415" s="37" t="s">
        <v>4623</v>
      </c>
    </row>
    <row r="416" spans="1:14" x14ac:dyDescent="0.2">
      <c r="A416" s="36">
        <v>45596.788634259261</v>
      </c>
      <c r="B416" s="33"/>
      <c r="C416" s="33"/>
      <c r="D416" s="33" t="s">
        <v>4624</v>
      </c>
      <c r="E416" s="33" t="s">
        <v>4625</v>
      </c>
      <c r="F416" s="33" t="s">
        <v>4626</v>
      </c>
      <c r="G416" s="33">
        <v>1</v>
      </c>
      <c r="H416" s="34">
        <v>25</v>
      </c>
      <c r="I416" s="39">
        <f>VENTAS[[#This Row],[Cantidad]]*VENTAS[[#This Row],[Precio Venta]]</f>
        <v>25</v>
      </c>
      <c r="J416" s="34">
        <f>IF(VENTAS[[#This Row],[Nombre del Gestor]]&gt;1,VENTAS[[#This Row],[Precio Venta]]*10%,0)</f>
        <v>2.5</v>
      </c>
      <c r="K416" s="34">
        <f>IFERROR(VLOOKUP(VENTAS[[#This Row],[Código del producto Vendido]],STOCK[],13,FALSE),VENTAS[[#This Row],[Precio Venta]]*0.6)-VENTAS[[#This Row],[Comisión Unitaria 10%]]</f>
        <v>12.5</v>
      </c>
      <c r="L416" s="34">
        <f>VENTAS[[#This Row],[Cantidad]]*(VENTAS[[#This Row],[Precio Venta]]-VENTAS[[#This Row],[Costo Unitario SIN Comision]]-VENTAS[[#This Row],[Comisión Unitaria 10%]]-0.01*VENTAS[[#This Row],[Precio Venta]])</f>
        <v>9.75</v>
      </c>
      <c r="M416" s="35"/>
      <c r="N416" s="37" t="s">
        <v>4627</v>
      </c>
    </row>
    <row r="417" spans="1:14" x14ac:dyDescent="0.2">
      <c r="A417" s="36">
        <v>45596.791481481479</v>
      </c>
      <c r="B417" s="33"/>
      <c r="C417" s="33"/>
      <c r="D417" s="33" t="s">
        <v>3820</v>
      </c>
      <c r="E417" s="33" t="s">
        <v>4628</v>
      </c>
      <c r="F417" s="33" t="s">
        <v>4629</v>
      </c>
      <c r="G417" s="33">
        <v>1</v>
      </c>
      <c r="H417" s="34">
        <v>20</v>
      </c>
      <c r="I417" s="39">
        <f>VENTAS[[#This Row],[Cantidad]]*VENTAS[[#This Row],[Precio Venta]]</f>
        <v>20</v>
      </c>
      <c r="J417" s="34">
        <f>IF(VENTAS[[#This Row],[Nombre del Gestor]]&gt;1,VENTAS[[#This Row],[Precio Venta]]*10%,0)</f>
        <v>2</v>
      </c>
      <c r="K417" s="34">
        <f>IFERROR(VLOOKUP(VENTAS[[#This Row],[Código del producto Vendido]],STOCK[],13,FALSE),VENTAS[[#This Row],[Precio Venta]]*0.6)-VENTAS[[#This Row],[Comisión Unitaria 10%]]</f>
        <v>10</v>
      </c>
      <c r="L417" s="34">
        <f>VENTAS[[#This Row],[Cantidad]]*(VENTAS[[#This Row],[Precio Venta]]-VENTAS[[#This Row],[Costo Unitario SIN Comision]]-VENTAS[[#This Row],[Comisión Unitaria 10%]]-0.01*VENTAS[[#This Row],[Precio Venta]])</f>
        <v>7.8</v>
      </c>
      <c r="M417" s="35"/>
      <c r="N417" s="37" t="s">
        <v>4630</v>
      </c>
    </row>
    <row r="418" spans="1:14" x14ac:dyDescent="0.2">
      <c r="A418" s="36">
        <v>45597.285312499997</v>
      </c>
      <c r="B418" s="33"/>
      <c r="C418" s="33"/>
      <c r="D418" s="33" t="s">
        <v>3757</v>
      </c>
      <c r="E418" s="33" t="s">
        <v>4631</v>
      </c>
      <c r="F418" s="33" t="s">
        <v>4632</v>
      </c>
      <c r="G418" s="33">
        <v>1</v>
      </c>
      <c r="H418" s="34">
        <v>15</v>
      </c>
      <c r="I418" s="39">
        <f>VENTAS[[#This Row],[Cantidad]]*VENTAS[[#This Row],[Precio Venta]]</f>
        <v>15</v>
      </c>
      <c r="J418" s="34">
        <f>IF(VENTAS[[#This Row],[Nombre del Gestor]]&gt;1,VENTAS[[#This Row],[Precio Venta]]*10%,0)</f>
        <v>1.5</v>
      </c>
      <c r="K418" s="34">
        <f>IFERROR(VLOOKUP(VENTAS[[#This Row],[Código del producto Vendido]],STOCK[],13,FALSE),VENTAS[[#This Row],[Precio Venta]]*0.6)-VENTAS[[#This Row],[Comisión Unitaria 10%]]</f>
        <v>7.5</v>
      </c>
      <c r="L418" s="34">
        <f>VENTAS[[#This Row],[Cantidad]]*(VENTAS[[#This Row],[Precio Venta]]-VENTAS[[#This Row],[Costo Unitario SIN Comision]]-VENTAS[[#This Row],[Comisión Unitaria 10%]]-0.01*VENTAS[[#This Row],[Precio Venta]])</f>
        <v>5.85</v>
      </c>
      <c r="M418" s="35"/>
      <c r="N418" s="37" t="s">
        <v>4633</v>
      </c>
    </row>
    <row r="419" spans="1:14" x14ac:dyDescent="0.2">
      <c r="A419" s="36">
        <v>45597.285312499997</v>
      </c>
      <c r="B419" s="33"/>
      <c r="C419" s="33"/>
      <c r="D419" s="33" t="s">
        <v>3757</v>
      </c>
      <c r="E419" s="33" t="s">
        <v>4634</v>
      </c>
      <c r="F419" s="33" t="s">
        <v>4635</v>
      </c>
      <c r="G419" s="33">
        <v>1</v>
      </c>
      <c r="H419" s="34">
        <v>17</v>
      </c>
      <c r="I419" s="39">
        <f>VENTAS[[#This Row],[Cantidad]]*VENTAS[[#This Row],[Precio Venta]]</f>
        <v>17</v>
      </c>
      <c r="J419" s="34">
        <f>IF(VENTAS[[#This Row],[Nombre del Gestor]]&gt;1,VENTAS[[#This Row],[Precio Venta]]*10%,0)</f>
        <v>1.7000000000000002</v>
      </c>
      <c r="K419" s="34">
        <f>IFERROR(VLOOKUP(VENTAS[[#This Row],[Código del producto Vendido]],STOCK[],13,FALSE),VENTAS[[#This Row],[Precio Venta]]*0.6)-VENTAS[[#This Row],[Comisión Unitaria 10%]]</f>
        <v>8.5</v>
      </c>
      <c r="L419" s="34">
        <f>VENTAS[[#This Row],[Cantidad]]*(VENTAS[[#This Row],[Precio Venta]]-VENTAS[[#This Row],[Costo Unitario SIN Comision]]-VENTAS[[#This Row],[Comisión Unitaria 10%]]-0.01*VENTAS[[#This Row],[Precio Venta]])</f>
        <v>6.63</v>
      </c>
      <c r="M419" s="35"/>
      <c r="N419" s="37" t="s">
        <v>4636</v>
      </c>
    </row>
    <row r="420" spans="1:14" x14ac:dyDescent="0.2">
      <c r="A420" s="36">
        <v>45597.445590277777</v>
      </c>
      <c r="B420" s="33"/>
      <c r="C420" s="33"/>
      <c r="D420" s="33" t="s">
        <v>3779</v>
      </c>
      <c r="E420" s="33" t="s">
        <v>408</v>
      </c>
      <c r="F420" s="33" t="s">
        <v>409</v>
      </c>
      <c r="G420" s="33">
        <v>1</v>
      </c>
      <c r="H420" s="34">
        <v>22</v>
      </c>
      <c r="I420" s="39">
        <f>VENTAS[[#This Row],[Cantidad]]*VENTAS[[#This Row],[Precio Venta]]</f>
        <v>22</v>
      </c>
      <c r="J420" s="34">
        <f>IF(VENTAS[[#This Row],[Nombre del Gestor]]&gt;1,VENTAS[[#This Row],[Precio Venta]]*10%,0)</f>
        <v>2.2000000000000002</v>
      </c>
      <c r="K420" s="34">
        <f>IFERROR(VLOOKUP(VENTAS[[#This Row],[Código del producto Vendido]],STOCK[],13,FALSE),VENTAS[[#This Row],[Precio Venta]]*0.6)-VENTAS[[#This Row],[Comisión Unitaria 10%]]</f>
        <v>12.649999999999999</v>
      </c>
      <c r="L420" s="34">
        <f>VENTAS[[#This Row],[Cantidad]]*(VENTAS[[#This Row],[Precio Venta]]-VENTAS[[#This Row],[Costo Unitario SIN Comision]]-VENTAS[[#This Row],[Comisión Unitaria 10%]]-0.01*VENTAS[[#This Row],[Precio Venta]])</f>
        <v>6.9300000000000015</v>
      </c>
      <c r="M420" s="35"/>
      <c r="N420" s="37" t="s">
        <v>4637</v>
      </c>
    </row>
    <row r="421" spans="1:14" x14ac:dyDescent="0.2">
      <c r="A421" s="36">
        <v>45597.75309027778</v>
      </c>
      <c r="B421" s="33"/>
      <c r="C421" s="33"/>
      <c r="D421" s="33"/>
      <c r="E421" s="33" t="s">
        <v>4638</v>
      </c>
      <c r="F421" s="33" t="s">
        <v>3941</v>
      </c>
      <c r="G421" s="33">
        <v>1</v>
      </c>
      <c r="H421" s="34">
        <v>22</v>
      </c>
      <c r="I421" s="39">
        <f>VENTAS[[#This Row],[Cantidad]]*VENTAS[[#This Row],[Precio Venta]]</f>
        <v>22</v>
      </c>
      <c r="J421" s="34">
        <f>IF(VENTAS[[#This Row],[Nombre del Gestor]]&gt;1,VENTAS[[#This Row],[Precio Venta]]*10%,0)</f>
        <v>0</v>
      </c>
      <c r="K421" s="34">
        <f>IFERROR(VLOOKUP(VENTAS[[#This Row],[Código del producto Vendido]],STOCK[],13,FALSE),VENTAS[[#This Row],[Precio Venta]]*0.6)-VENTAS[[#This Row],[Comisión Unitaria 10%]]</f>
        <v>13.2</v>
      </c>
      <c r="L421" s="34">
        <f>VENTAS[[#This Row],[Cantidad]]*(VENTAS[[#This Row],[Precio Venta]]-VENTAS[[#This Row],[Costo Unitario SIN Comision]]-VENTAS[[#This Row],[Comisión Unitaria 10%]]-0.01*VENTAS[[#This Row],[Precio Venta]])</f>
        <v>8.58</v>
      </c>
      <c r="M421" s="35"/>
      <c r="N421" s="37" t="s">
        <v>4639</v>
      </c>
    </row>
    <row r="422" spans="1:14" x14ac:dyDescent="0.2">
      <c r="A422" s="36">
        <v>45598.656354166669</v>
      </c>
      <c r="B422" s="33"/>
      <c r="C422" s="33"/>
      <c r="D422" s="33" t="s">
        <v>3779</v>
      </c>
      <c r="E422" s="33" t="s">
        <v>981</v>
      </c>
      <c r="F422" s="33" t="s">
        <v>982</v>
      </c>
      <c r="G422" s="33">
        <v>1</v>
      </c>
      <c r="H422" s="34">
        <v>18</v>
      </c>
      <c r="I422" s="39">
        <f>VENTAS[[#This Row],[Cantidad]]*VENTAS[[#This Row],[Precio Venta]]</f>
        <v>18</v>
      </c>
      <c r="J422" s="34">
        <f>IF(VENTAS[[#This Row],[Nombre del Gestor]]&gt;1,VENTAS[[#This Row],[Precio Venta]]*10%,0)</f>
        <v>1.8</v>
      </c>
      <c r="K422" s="34">
        <f>IFERROR(VLOOKUP(VENTAS[[#This Row],[Código del producto Vendido]],STOCK[],13,FALSE),VENTAS[[#This Row],[Precio Venta]]*0.6)-VENTAS[[#This Row],[Comisión Unitaria 10%]]</f>
        <v>13.7</v>
      </c>
      <c r="L422" s="34">
        <f>VENTAS[[#This Row],[Cantidad]]*(VENTAS[[#This Row],[Precio Venta]]-VENTAS[[#This Row],[Costo Unitario SIN Comision]]-VENTAS[[#This Row],[Comisión Unitaria 10%]]-0.01*VENTAS[[#This Row],[Precio Venta]])</f>
        <v>2.3200000000000007</v>
      </c>
      <c r="M422" s="35"/>
      <c r="N422" s="37" t="s">
        <v>4640</v>
      </c>
    </row>
    <row r="423" spans="1:14" x14ac:dyDescent="0.2">
      <c r="A423" s="36">
        <v>45598.661446759259</v>
      </c>
      <c r="B423" s="33"/>
      <c r="C423" s="33"/>
      <c r="D423" s="33" t="s">
        <v>3967</v>
      </c>
      <c r="E423" s="33" t="s">
        <v>4641</v>
      </c>
      <c r="F423" s="33" t="s">
        <v>4412</v>
      </c>
      <c r="G423" s="33">
        <v>1</v>
      </c>
      <c r="H423" s="34">
        <v>30</v>
      </c>
      <c r="I423" s="39">
        <f>VENTAS[[#This Row],[Cantidad]]*VENTAS[[#This Row],[Precio Venta]]</f>
        <v>30</v>
      </c>
      <c r="J423" s="34">
        <f>IF(VENTAS[[#This Row],[Nombre del Gestor]]&gt;1,VENTAS[[#This Row],[Precio Venta]]*10%,0)</f>
        <v>3</v>
      </c>
      <c r="K423" s="34">
        <f>IFERROR(VLOOKUP(VENTAS[[#This Row],[Código del producto Vendido]],STOCK[],13,FALSE),VENTAS[[#This Row],[Precio Venta]]*0.6)-VENTAS[[#This Row],[Comisión Unitaria 10%]]</f>
        <v>15</v>
      </c>
      <c r="L423" s="34">
        <f>VENTAS[[#This Row],[Cantidad]]*(VENTAS[[#This Row],[Precio Venta]]-VENTAS[[#This Row],[Costo Unitario SIN Comision]]-VENTAS[[#This Row],[Comisión Unitaria 10%]]-0.01*VENTAS[[#This Row],[Precio Venta]])</f>
        <v>11.7</v>
      </c>
      <c r="M423" s="35"/>
      <c r="N423" s="37" t="s">
        <v>4642</v>
      </c>
    </row>
    <row r="424" spans="1:14" x14ac:dyDescent="0.2">
      <c r="A424" s="36">
        <v>45598.662326388891</v>
      </c>
      <c r="B424" s="33"/>
      <c r="C424" s="33"/>
      <c r="D424" s="33" t="s">
        <v>3967</v>
      </c>
      <c r="E424" s="33" t="s">
        <v>4634</v>
      </c>
      <c r="F424" s="33" t="s">
        <v>4635</v>
      </c>
      <c r="G424" s="33">
        <v>1</v>
      </c>
      <c r="H424" s="34">
        <v>17</v>
      </c>
      <c r="I424" s="39">
        <f>VENTAS[[#This Row],[Cantidad]]*VENTAS[[#This Row],[Precio Venta]]</f>
        <v>17</v>
      </c>
      <c r="J424" s="34">
        <f>IF(VENTAS[[#This Row],[Nombre del Gestor]]&gt;1,VENTAS[[#This Row],[Precio Venta]]*10%,0)</f>
        <v>1.7000000000000002</v>
      </c>
      <c r="K424" s="34">
        <f>IFERROR(VLOOKUP(VENTAS[[#This Row],[Código del producto Vendido]],STOCK[],13,FALSE),VENTAS[[#This Row],[Precio Venta]]*0.6)-VENTAS[[#This Row],[Comisión Unitaria 10%]]</f>
        <v>8.5</v>
      </c>
      <c r="L424" s="34">
        <f>VENTAS[[#This Row],[Cantidad]]*(VENTAS[[#This Row],[Precio Venta]]-VENTAS[[#This Row],[Costo Unitario SIN Comision]]-VENTAS[[#This Row],[Comisión Unitaria 10%]]-0.01*VENTAS[[#This Row],[Precio Venta]])</f>
        <v>6.63</v>
      </c>
      <c r="M424" s="35"/>
      <c r="N424" s="37" t="s">
        <v>4643</v>
      </c>
    </row>
    <row r="425" spans="1:14" x14ac:dyDescent="0.2">
      <c r="A425" s="36">
        <v>45598.686631944453</v>
      </c>
      <c r="B425" s="33"/>
      <c r="C425" s="33"/>
      <c r="D425" s="33" t="s">
        <v>4009</v>
      </c>
      <c r="E425" s="33" t="s">
        <v>4156</v>
      </c>
      <c r="F425" s="33" t="s">
        <v>4157</v>
      </c>
      <c r="G425" s="33">
        <v>1</v>
      </c>
      <c r="H425" s="34">
        <v>20</v>
      </c>
      <c r="I425" s="39">
        <f>VENTAS[[#This Row],[Cantidad]]*VENTAS[[#This Row],[Precio Venta]]</f>
        <v>20</v>
      </c>
      <c r="J425" s="34">
        <f>IF(VENTAS[[#This Row],[Nombre del Gestor]]&gt;1,VENTAS[[#This Row],[Precio Venta]]*10%,0)</f>
        <v>2</v>
      </c>
      <c r="K425" s="34">
        <f>IFERROR(VLOOKUP(VENTAS[[#This Row],[Código del producto Vendido]],STOCK[],13,FALSE),VENTAS[[#This Row],[Precio Venta]]*0.6)-VENTAS[[#This Row],[Comisión Unitaria 10%]]</f>
        <v>10</v>
      </c>
      <c r="L425" s="34">
        <f>VENTAS[[#This Row],[Cantidad]]*(VENTAS[[#This Row],[Precio Venta]]-VENTAS[[#This Row],[Costo Unitario SIN Comision]]-VENTAS[[#This Row],[Comisión Unitaria 10%]]-0.01*VENTAS[[#This Row],[Precio Venta]])</f>
        <v>7.8</v>
      </c>
      <c r="M425" s="35"/>
      <c r="N425" s="37" t="s">
        <v>4644</v>
      </c>
    </row>
    <row r="426" spans="1:14" x14ac:dyDescent="0.2">
      <c r="A426" s="36">
        <v>45599.386504629627</v>
      </c>
      <c r="B426" s="33"/>
      <c r="C426" s="33"/>
      <c r="D426" s="33" t="s">
        <v>4068</v>
      </c>
      <c r="E426" s="33" t="s">
        <v>4645</v>
      </c>
      <c r="F426" s="33" t="s">
        <v>4646</v>
      </c>
      <c r="G426" s="33">
        <v>1</v>
      </c>
      <c r="H426" s="34">
        <v>15</v>
      </c>
      <c r="I426" s="39">
        <f>VENTAS[[#This Row],[Cantidad]]*VENTAS[[#This Row],[Precio Venta]]</f>
        <v>15</v>
      </c>
      <c r="J426" s="34">
        <f>IF(VENTAS[[#This Row],[Nombre del Gestor]]&gt;1,VENTAS[[#This Row],[Precio Venta]]*10%,0)</f>
        <v>1.5</v>
      </c>
      <c r="K426" s="34">
        <f>IFERROR(VLOOKUP(VENTAS[[#This Row],[Código del producto Vendido]],STOCK[],13,FALSE),VENTAS[[#This Row],[Precio Venta]]*0.6)-VENTAS[[#This Row],[Comisión Unitaria 10%]]</f>
        <v>7.5</v>
      </c>
      <c r="L426" s="34">
        <f>VENTAS[[#This Row],[Cantidad]]*(VENTAS[[#This Row],[Precio Venta]]-VENTAS[[#This Row],[Costo Unitario SIN Comision]]-VENTAS[[#This Row],[Comisión Unitaria 10%]]-0.01*VENTAS[[#This Row],[Precio Venta]])</f>
        <v>5.85</v>
      </c>
      <c r="M426" s="35"/>
      <c r="N426" s="37" t="s">
        <v>4647</v>
      </c>
    </row>
    <row r="427" spans="1:14" x14ac:dyDescent="0.2">
      <c r="A427" s="36">
        <v>45599.523958333331</v>
      </c>
      <c r="B427" s="33"/>
      <c r="C427" s="33"/>
      <c r="D427" s="33" t="s">
        <v>4648</v>
      </c>
      <c r="E427" s="33" t="s">
        <v>4649</v>
      </c>
      <c r="F427" s="33" t="s">
        <v>4242</v>
      </c>
      <c r="G427" s="33">
        <v>1</v>
      </c>
      <c r="H427" s="34">
        <v>25</v>
      </c>
      <c r="I427" s="39">
        <f>VENTAS[[#This Row],[Cantidad]]*VENTAS[[#This Row],[Precio Venta]]</f>
        <v>25</v>
      </c>
      <c r="J427" s="34">
        <f>IF(VENTAS[[#This Row],[Nombre del Gestor]]&gt;1,VENTAS[[#This Row],[Precio Venta]]*10%,0)</f>
        <v>2.5</v>
      </c>
      <c r="K427" s="34">
        <f>IFERROR(VLOOKUP(VENTAS[[#This Row],[Código del producto Vendido]],STOCK[],13,FALSE),VENTAS[[#This Row],[Precio Venta]]*0.6)-VENTAS[[#This Row],[Comisión Unitaria 10%]]</f>
        <v>12.5</v>
      </c>
      <c r="L427" s="34">
        <f>VENTAS[[#This Row],[Cantidad]]*(VENTAS[[#This Row],[Precio Venta]]-VENTAS[[#This Row],[Costo Unitario SIN Comision]]-VENTAS[[#This Row],[Comisión Unitaria 10%]]-0.01*VENTAS[[#This Row],[Precio Venta]])</f>
        <v>9.75</v>
      </c>
      <c r="M427" s="35"/>
      <c r="N427" s="37" t="s">
        <v>4650</v>
      </c>
    </row>
    <row r="428" spans="1:14" x14ac:dyDescent="0.2">
      <c r="A428" s="36">
        <v>45599.600729166668</v>
      </c>
      <c r="B428" s="33"/>
      <c r="C428" s="33"/>
      <c r="D428" s="33" t="s">
        <v>3772</v>
      </c>
      <c r="E428" s="33" t="s">
        <v>4651</v>
      </c>
      <c r="F428" s="33" t="s">
        <v>4405</v>
      </c>
      <c r="G428" s="33">
        <v>1</v>
      </c>
      <c r="H428" s="34">
        <v>15</v>
      </c>
      <c r="I428" s="39">
        <f>VENTAS[[#This Row],[Cantidad]]*VENTAS[[#This Row],[Precio Venta]]</f>
        <v>15</v>
      </c>
      <c r="J428" s="34">
        <f>IF(VENTAS[[#This Row],[Nombre del Gestor]]&gt;1,VENTAS[[#This Row],[Precio Venta]]*10%,0)</f>
        <v>1.5</v>
      </c>
      <c r="K428" s="34">
        <f>IFERROR(VLOOKUP(VENTAS[[#This Row],[Código del producto Vendido]],STOCK[],13,FALSE),VENTAS[[#This Row],[Precio Venta]]*0.6)-VENTAS[[#This Row],[Comisión Unitaria 10%]]</f>
        <v>7.5</v>
      </c>
      <c r="L428" s="34">
        <f>VENTAS[[#This Row],[Cantidad]]*(VENTAS[[#This Row],[Precio Venta]]-VENTAS[[#This Row],[Costo Unitario SIN Comision]]-VENTAS[[#This Row],[Comisión Unitaria 10%]]-0.01*VENTAS[[#This Row],[Precio Venta]])</f>
        <v>5.85</v>
      </c>
      <c r="M428" s="35"/>
      <c r="N428" s="37" t="s">
        <v>4652</v>
      </c>
    </row>
    <row r="429" spans="1:14" x14ac:dyDescent="0.2">
      <c r="A429" s="36">
        <v>45599.600729166668</v>
      </c>
      <c r="B429" s="33"/>
      <c r="C429" s="33"/>
      <c r="D429" s="33" t="s">
        <v>3772</v>
      </c>
      <c r="E429" s="33" t="s">
        <v>4653</v>
      </c>
      <c r="F429" s="33" t="s">
        <v>4654</v>
      </c>
      <c r="G429" s="33">
        <v>1</v>
      </c>
      <c r="H429" s="34">
        <v>15</v>
      </c>
      <c r="I429" s="39">
        <f>VENTAS[[#This Row],[Cantidad]]*VENTAS[[#This Row],[Precio Venta]]</f>
        <v>15</v>
      </c>
      <c r="J429" s="34">
        <f>IF(VENTAS[[#This Row],[Nombre del Gestor]]&gt;1,VENTAS[[#This Row],[Precio Venta]]*10%,0)</f>
        <v>1.5</v>
      </c>
      <c r="K429" s="34">
        <f>IFERROR(VLOOKUP(VENTAS[[#This Row],[Código del producto Vendido]],STOCK[],13,FALSE),VENTAS[[#This Row],[Precio Venta]]*0.6)-VENTAS[[#This Row],[Comisión Unitaria 10%]]</f>
        <v>7.5</v>
      </c>
      <c r="L429" s="34">
        <f>VENTAS[[#This Row],[Cantidad]]*(VENTAS[[#This Row],[Precio Venta]]-VENTAS[[#This Row],[Costo Unitario SIN Comision]]-VENTAS[[#This Row],[Comisión Unitaria 10%]]-0.01*VENTAS[[#This Row],[Precio Venta]])</f>
        <v>5.85</v>
      </c>
      <c r="M429" s="35"/>
      <c r="N429" s="37" t="s">
        <v>4655</v>
      </c>
    </row>
    <row r="430" spans="1:14" x14ac:dyDescent="0.2">
      <c r="A430" s="36">
        <v>45599.647199074083</v>
      </c>
      <c r="B430" s="33"/>
      <c r="C430" s="33"/>
      <c r="D430" s="33" t="s">
        <v>4204</v>
      </c>
      <c r="E430" s="33" t="s">
        <v>4656</v>
      </c>
      <c r="F430" s="33" t="s">
        <v>4657</v>
      </c>
      <c r="G430" s="33">
        <v>1</v>
      </c>
      <c r="H430" s="34">
        <v>25</v>
      </c>
      <c r="I430" s="39">
        <f>VENTAS[[#This Row],[Cantidad]]*VENTAS[[#This Row],[Precio Venta]]</f>
        <v>25</v>
      </c>
      <c r="J430" s="34">
        <f>IF(VENTAS[[#This Row],[Nombre del Gestor]]&gt;1,VENTAS[[#This Row],[Precio Venta]]*10%,0)</f>
        <v>2.5</v>
      </c>
      <c r="K430" s="34">
        <f>IFERROR(VLOOKUP(VENTAS[[#This Row],[Código del producto Vendido]],STOCK[],13,FALSE),VENTAS[[#This Row],[Precio Venta]]*0.6)-VENTAS[[#This Row],[Comisión Unitaria 10%]]</f>
        <v>12.5</v>
      </c>
      <c r="L430" s="34">
        <f>VENTAS[[#This Row],[Cantidad]]*(VENTAS[[#This Row],[Precio Venta]]-VENTAS[[#This Row],[Costo Unitario SIN Comision]]-VENTAS[[#This Row],[Comisión Unitaria 10%]]-0.01*VENTAS[[#This Row],[Precio Venta]])</f>
        <v>9.75</v>
      </c>
      <c r="M430" s="35"/>
      <c r="N430" s="37" t="s">
        <v>4658</v>
      </c>
    </row>
    <row r="431" spans="1:14" x14ac:dyDescent="0.2">
      <c r="A431" s="36">
        <v>45599.834629629629</v>
      </c>
      <c r="B431" s="33"/>
      <c r="C431" s="33"/>
      <c r="D431" s="33" t="s">
        <v>4009</v>
      </c>
      <c r="E431" s="33" t="s">
        <v>4659</v>
      </c>
      <c r="F431" s="33" t="s">
        <v>4660</v>
      </c>
      <c r="G431" s="33">
        <v>1</v>
      </c>
      <c r="H431" s="34">
        <v>35</v>
      </c>
      <c r="I431" s="39">
        <f>VENTAS[[#This Row],[Cantidad]]*VENTAS[[#This Row],[Precio Venta]]</f>
        <v>35</v>
      </c>
      <c r="J431" s="34">
        <f>IF(VENTAS[[#This Row],[Nombre del Gestor]]&gt;1,VENTAS[[#This Row],[Precio Venta]]*10%,0)</f>
        <v>3.5</v>
      </c>
      <c r="K431" s="34">
        <f>IFERROR(VLOOKUP(VENTAS[[#This Row],[Código del producto Vendido]],STOCK[],13,FALSE),VENTAS[[#This Row],[Precio Venta]]*0.6)-VENTAS[[#This Row],[Comisión Unitaria 10%]]</f>
        <v>17.5</v>
      </c>
      <c r="L431" s="34">
        <f>VENTAS[[#This Row],[Cantidad]]*(VENTAS[[#This Row],[Precio Venta]]-VENTAS[[#This Row],[Costo Unitario SIN Comision]]-VENTAS[[#This Row],[Comisión Unitaria 10%]]-0.01*VENTAS[[#This Row],[Precio Venta]])</f>
        <v>13.65</v>
      </c>
      <c r="M431" s="35"/>
      <c r="N431" s="37" t="s">
        <v>4661</v>
      </c>
    </row>
    <row r="432" spans="1:14" x14ac:dyDescent="0.2">
      <c r="A432" s="36">
        <v>45599.837025462963</v>
      </c>
      <c r="B432" s="33"/>
      <c r="C432" s="33"/>
      <c r="D432" s="33" t="s">
        <v>4068</v>
      </c>
      <c r="E432" s="33" t="s">
        <v>3906</v>
      </c>
      <c r="F432" s="33" t="s">
        <v>361</v>
      </c>
      <c r="G432" s="33">
        <v>1</v>
      </c>
      <c r="H432" s="34">
        <v>10</v>
      </c>
      <c r="I432" s="39">
        <f>VENTAS[[#This Row],[Cantidad]]*VENTAS[[#This Row],[Precio Venta]]</f>
        <v>10</v>
      </c>
      <c r="J432" s="34">
        <f>IF(VENTAS[[#This Row],[Nombre del Gestor]]&gt;1,VENTAS[[#This Row],[Precio Venta]]*10%,0)</f>
        <v>1</v>
      </c>
      <c r="K432" s="34">
        <f>IFERROR(VLOOKUP(VENTAS[[#This Row],[Código del producto Vendido]],STOCK[],13,FALSE),VENTAS[[#This Row],[Precio Venta]]*0.6)-VENTAS[[#This Row],[Comisión Unitaria 10%]]</f>
        <v>5</v>
      </c>
      <c r="L432" s="34">
        <f>VENTAS[[#This Row],[Cantidad]]*(VENTAS[[#This Row],[Precio Venta]]-VENTAS[[#This Row],[Costo Unitario SIN Comision]]-VENTAS[[#This Row],[Comisión Unitaria 10%]]-0.01*VENTAS[[#This Row],[Precio Venta]])</f>
        <v>3.9</v>
      </c>
      <c r="M432" s="35"/>
      <c r="N432" s="37" t="s">
        <v>4662</v>
      </c>
    </row>
    <row r="433" spans="1:14" x14ac:dyDescent="0.2">
      <c r="A433" s="36">
        <v>45599.837025462963</v>
      </c>
      <c r="B433" s="33"/>
      <c r="C433" s="33"/>
      <c r="D433" s="33" t="s">
        <v>4068</v>
      </c>
      <c r="E433" s="33" t="s">
        <v>4663</v>
      </c>
      <c r="F433" s="33" t="s">
        <v>4664</v>
      </c>
      <c r="G433" s="33">
        <v>1</v>
      </c>
      <c r="H433" s="34">
        <v>12</v>
      </c>
      <c r="I433" s="39">
        <f>VENTAS[[#This Row],[Cantidad]]*VENTAS[[#This Row],[Precio Venta]]</f>
        <v>12</v>
      </c>
      <c r="J433" s="34">
        <f>IF(VENTAS[[#This Row],[Nombre del Gestor]]&gt;1,VENTAS[[#This Row],[Precio Venta]]*10%,0)</f>
        <v>1.2000000000000002</v>
      </c>
      <c r="K433" s="34">
        <f>IFERROR(VLOOKUP(VENTAS[[#This Row],[Código del producto Vendido]],STOCK[],13,FALSE),VENTAS[[#This Row],[Precio Venta]]*0.6)-VENTAS[[#This Row],[Comisión Unitaria 10%]]</f>
        <v>5.9999999999999991</v>
      </c>
      <c r="L433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433" s="35"/>
      <c r="N433" s="37" t="s">
        <v>4665</v>
      </c>
    </row>
    <row r="434" spans="1:14" x14ac:dyDescent="0.2">
      <c r="A434" s="36">
        <v>45599.837025462963</v>
      </c>
      <c r="B434" s="33"/>
      <c r="C434" s="33"/>
      <c r="D434" s="33" t="s">
        <v>4068</v>
      </c>
      <c r="E434" s="33" t="s">
        <v>4452</v>
      </c>
      <c r="F434" s="33" t="s">
        <v>4186</v>
      </c>
      <c r="G434" s="33">
        <v>1</v>
      </c>
      <c r="H434" s="34">
        <v>12</v>
      </c>
      <c r="I434" s="39">
        <f>VENTAS[[#This Row],[Cantidad]]*VENTAS[[#This Row],[Precio Venta]]</f>
        <v>12</v>
      </c>
      <c r="J434" s="34">
        <f>IF(VENTAS[[#This Row],[Nombre del Gestor]]&gt;1,VENTAS[[#This Row],[Precio Venta]]*10%,0)</f>
        <v>1.2000000000000002</v>
      </c>
      <c r="K434" s="34">
        <f>IFERROR(VLOOKUP(VENTAS[[#This Row],[Código del producto Vendido]],STOCK[],13,FALSE),VENTAS[[#This Row],[Precio Venta]]*0.6)-VENTAS[[#This Row],[Comisión Unitaria 10%]]</f>
        <v>5.9999999999999991</v>
      </c>
      <c r="L434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434" s="35"/>
      <c r="N434" s="37" t="s">
        <v>4666</v>
      </c>
    </row>
    <row r="435" spans="1:14" x14ac:dyDescent="0.2">
      <c r="A435" s="36">
        <v>45599.837025462963</v>
      </c>
      <c r="B435" s="33"/>
      <c r="C435" s="33"/>
      <c r="D435" s="33" t="s">
        <v>4068</v>
      </c>
      <c r="E435" s="33" t="s">
        <v>4667</v>
      </c>
      <c r="F435" s="33" t="s">
        <v>4668</v>
      </c>
      <c r="G435" s="33">
        <v>1</v>
      </c>
      <c r="H435" s="34">
        <v>15</v>
      </c>
      <c r="I435" s="39">
        <f>VENTAS[[#This Row],[Cantidad]]*VENTAS[[#This Row],[Precio Venta]]</f>
        <v>15</v>
      </c>
      <c r="J435" s="34">
        <f>IF(VENTAS[[#This Row],[Nombre del Gestor]]&gt;1,VENTAS[[#This Row],[Precio Venta]]*10%,0)</f>
        <v>1.5</v>
      </c>
      <c r="K435" s="34">
        <f>IFERROR(VLOOKUP(VENTAS[[#This Row],[Código del producto Vendido]],STOCK[],13,FALSE),VENTAS[[#This Row],[Precio Venta]]*0.6)-VENTAS[[#This Row],[Comisión Unitaria 10%]]</f>
        <v>7.5</v>
      </c>
      <c r="L435" s="34">
        <f>VENTAS[[#This Row],[Cantidad]]*(VENTAS[[#This Row],[Precio Venta]]-VENTAS[[#This Row],[Costo Unitario SIN Comision]]-VENTAS[[#This Row],[Comisión Unitaria 10%]]-0.01*VENTAS[[#This Row],[Precio Venta]])</f>
        <v>5.85</v>
      </c>
      <c r="M435" s="35"/>
      <c r="N435" s="37" t="s">
        <v>4669</v>
      </c>
    </row>
    <row r="436" spans="1:14" x14ac:dyDescent="0.2">
      <c r="A436" s="36">
        <v>45599.837905092587</v>
      </c>
      <c r="B436" s="33"/>
      <c r="C436" s="33"/>
      <c r="D436" s="33" t="s">
        <v>3757</v>
      </c>
      <c r="E436" s="33" t="s">
        <v>4032</v>
      </c>
      <c r="F436" s="33" t="s">
        <v>4033</v>
      </c>
      <c r="G436" s="33">
        <v>1</v>
      </c>
      <c r="H436" s="34">
        <v>30</v>
      </c>
      <c r="I436" s="39">
        <f>VENTAS[[#This Row],[Cantidad]]*VENTAS[[#This Row],[Precio Venta]]</f>
        <v>30</v>
      </c>
      <c r="J436" s="34">
        <f>IF(VENTAS[[#This Row],[Nombre del Gestor]]&gt;1,VENTAS[[#This Row],[Precio Venta]]*10%,0)</f>
        <v>3</v>
      </c>
      <c r="K436" s="34">
        <f>IFERROR(VLOOKUP(VENTAS[[#This Row],[Código del producto Vendido]],STOCK[],13,FALSE),VENTAS[[#This Row],[Precio Venta]]*0.6)-VENTAS[[#This Row],[Comisión Unitaria 10%]]</f>
        <v>15</v>
      </c>
      <c r="L436" s="34">
        <f>VENTAS[[#This Row],[Cantidad]]*(VENTAS[[#This Row],[Precio Venta]]-VENTAS[[#This Row],[Costo Unitario SIN Comision]]-VENTAS[[#This Row],[Comisión Unitaria 10%]]-0.01*VENTAS[[#This Row],[Precio Venta]])</f>
        <v>11.7</v>
      </c>
      <c r="M436" s="35"/>
      <c r="N436" s="37" t="s">
        <v>4670</v>
      </c>
    </row>
    <row r="437" spans="1:14" x14ac:dyDescent="0.2">
      <c r="A437" s="36">
        <v>45600.255277777767</v>
      </c>
      <c r="B437" s="33"/>
      <c r="C437" s="33"/>
      <c r="D437" s="33" t="s">
        <v>4671</v>
      </c>
      <c r="E437" s="33" t="s">
        <v>4672</v>
      </c>
      <c r="F437" s="33" t="s">
        <v>4673</v>
      </c>
      <c r="G437" s="33">
        <v>1</v>
      </c>
      <c r="H437" s="34">
        <v>35</v>
      </c>
      <c r="I437" s="39">
        <f>VENTAS[[#This Row],[Cantidad]]*VENTAS[[#This Row],[Precio Venta]]</f>
        <v>35</v>
      </c>
      <c r="J437" s="34">
        <f>IF(VENTAS[[#This Row],[Nombre del Gestor]]&gt;1,VENTAS[[#This Row],[Precio Venta]]*10%,0)</f>
        <v>3.5</v>
      </c>
      <c r="K437" s="34">
        <f>IFERROR(VLOOKUP(VENTAS[[#This Row],[Código del producto Vendido]],STOCK[],13,FALSE),VENTAS[[#This Row],[Precio Venta]]*0.6)-VENTAS[[#This Row],[Comisión Unitaria 10%]]</f>
        <v>17.5</v>
      </c>
      <c r="L437" s="34">
        <f>VENTAS[[#This Row],[Cantidad]]*(VENTAS[[#This Row],[Precio Venta]]-VENTAS[[#This Row],[Costo Unitario SIN Comision]]-VENTAS[[#This Row],[Comisión Unitaria 10%]]-0.01*VENTAS[[#This Row],[Precio Venta]])</f>
        <v>13.65</v>
      </c>
      <c r="M437" s="35"/>
      <c r="N437" s="37" t="s">
        <v>4674</v>
      </c>
    </row>
    <row r="438" spans="1:14" x14ac:dyDescent="0.2">
      <c r="A438" s="36">
        <v>45600.739525462966</v>
      </c>
      <c r="B438" s="33"/>
      <c r="C438" s="33"/>
      <c r="D438" s="33" t="s">
        <v>3772</v>
      </c>
      <c r="E438" s="33" t="s">
        <v>4675</v>
      </c>
      <c r="F438" s="33" t="s">
        <v>4676</v>
      </c>
      <c r="G438" s="33">
        <v>1</v>
      </c>
      <c r="H438" s="34">
        <v>30</v>
      </c>
      <c r="I438" s="39">
        <f>VENTAS[[#This Row],[Cantidad]]*VENTAS[[#This Row],[Precio Venta]]</f>
        <v>30</v>
      </c>
      <c r="J438" s="34">
        <f>IF(VENTAS[[#This Row],[Nombre del Gestor]]&gt;1,VENTAS[[#This Row],[Precio Venta]]*10%,0)</f>
        <v>3</v>
      </c>
      <c r="K438" s="34">
        <f>IFERROR(VLOOKUP(VENTAS[[#This Row],[Código del producto Vendido]],STOCK[],13,FALSE),VENTAS[[#This Row],[Precio Venta]]*0.6)-VENTAS[[#This Row],[Comisión Unitaria 10%]]</f>
        <v>15</v>
      </c>
      <c r="L438" s="34">
        <f>VENTAS[[#This Row],[Cantidad]]*(VENTAS[[#This Row],[Precio Venta]]-VENTAS[[#This Row],[Costo Unitario SIN Comision]]-VENTAS[[#This Row],[Comisión Unitaria 10%]]-0.01*VENTAS[[#This Row],[Precio Venta]])</f>
        <v>11.7</v>
      </c>
      <c r="M438" s="35"/>
      <c r="N438" s="37" t="s">
        <v>4677</v>
      </c>
    </row>
    <row r="439" spans="1:14" x14ac:dyDescent="0.2">
      <c r="A439" s="36">
        <v>45600.739525462966</v>
      </c>
      <c r="B439" s="33"/>
      <c r="C439" s="33"/>
      <c r="D439" s="33" t="s">
        <v>3772</v>
      </c>
      <c r="E439" s="33" t="s">
        <v>4678</v>
      </c>
      <c r="F439" s="33" t="s">
        <v>4679</v>
      </c>
      <c r="G439" s="33">
        <v>1</v>
      </c>
      <c r="H439" s="34">
        <v>18</v>
      </c>
      <c r="I439" s="39">
        <f>VENTAS[[#This Row],[Cantidad]]*VENTAS[[#This Row],[Precio Venta]]</f>
        <v>18</v>
      </c>
      <c r="J439" s="34">
        <f>IF(VENTAS[[#This Row],[Nombre del Gestor]]&gt;1,VENTAS[[#This Row],[Precio Venta]]*10%,0)</f>
        <v>1.8</v>
      </c>
      <c r="K439" s="34">
        <f>IFERROR(VLOOKUP(VENTAS[[#This Row],[Código del producto Vendido]],STOCK[],13,FALSE),VENTAS[[#This Row],[Precio Venta]]*0.6)-VENTAS[[#This Row],[Comisión Unitaria 10%]]</f>
        <v>8.9999999999999982</v>
      </c>
      <c r="L43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39" s="35"/>
      <c r="N439" s="37" t="s">
        <v>4680</v>
      </c>
    </row>
    <row r="440" spans="1:14" x14ac:dyDescent="0.2">
      <c r="A440" s="36">
        <v>45600.739525462966</v>
      </c>
      <c r="B440" s="33"/>
      <c r="C440" s="33"/>
      <c r="D440" s="33" t="s">
        <v>3772</v>
      </c>
      <c r="E440" s="33" t="s">
        <v>4681</v>
      </c>
      <c r="F440" s="33" t="s">
        <v>4679</v>
      </c>
      <c r="G440" s="33">
        <v>1</v>
      </c>
      <c r="H440" s="34">
        <v>18</v>
      </c>
      <c r="I440" s="39">
        <f>VENTAS[[#This Row],[Cantidad]]*VENTAS[[#This Row],[Precio Venta]]</f>
        <v>18</v>
      </c>
      <c r="J440" s="34">
        <f>IF(VENTAS[[#This Row],[Nombre del Gestor]]&gt;1,VENTAS[[#This Row],[Precio Venta]]*10%,0)</f>
        <v>1.8</v>
      </c>
      <c r="K440" s="34">
        <f>IFERROR(VLOOKUP(VENTAS[[#This Row],[Código del producto Vendido]],STOCK[],13,FALSE),VENTAS[[#This Row],[Precio Venta]]*0.6)-VENTAS[[#This Row],[Comisión Unitaria 10%]]</f>
        <v>8.9999999999999982</v>
      </c>
      <c r="L44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40" s="35"/>
      <c r="N440" s="37" t="s">
        <v>4682</v>
      </c>
    </row>
    <row r="441" spans="1:14" x14ac:dyDescent="0.2">
      <c r="A441" s="36">
        <v>45600.836701388893</v>
      </c>
      <c r="B441" s="33"/>
      <c r="C441" s="33"/>
      <c r="D441" s="33" t="s">
        <v>4068</v>
      </c>
      <c r="E441" s="33" t="s">
        <v>4667</v>
      </c>
      <c r="F441" s="33" t="s">
        <v>4668</v>
      </c>
      <c r="G441" s="33">
        <v>1</v>
      </c>
      <c r="H441" s="34">
        <v>15</v>
      </c>
      <c r="I441" s="39">
        <f>VENTAS[[#This Row],[Cantidad]]*VENTAS[[#This Row],[Precio Venta]]</f>
        <v>15</v>
      </c>
      <c r="J441" s="34">
        <f>IF(VENTAS[[#This Row],[Nombre del Gestor]]&gt;1,VENTAS[[#This Row],[Precio Venta]]*10%,0)</f>
        <v>1.5</v>
      </c>
      <c r="K441" s="34">
        <f>IFERROR(VLOOKUP(VENTAS[[#This Row],[Código del producto Vendido]],STOCK[],13,FALSE),VENTAS[[#This Row],[Precio Venta]]*0.6)-VENTAS[[#This Row],[Comisión Unitaria 10%]]</f>
        <v>7.5</v>
      </c>
      <c r="L441" s="34">
        <f>VENTAS[[#This Row],[Cantidad]]*(VENTAS[[#This Row],[Precio Venta]]-VENTAS[[#This Row],[Costo Unitario SIN Comision]]-VENTAS[[#This Row],[Comisión Unitaria 10%]]-0.01*VENTAS[[#This Row],[Precio Venta]])</f>
        <v>5.85</v>
      </c>
      <c r="M441" s="35"/>
      <c r="N441" s="37" t="s">
        <v>4683</v>
      </c>
    </row>
    <row r="442" spans="1:14" x14ac:dyDescent="0.2">
      <c r="A442" s="36">
        <v>45600.841377314813</v>
      </c>
      <c r="B442" s="33"/>
      <c r="C442" s="33"/>
      <c r="D442" s="33" t="s">
        <v>3779</v>
      </c>
      <c r="E442" s="33" t="s">
        <v>4684</v>
      </c>
      <c r="F442" s="33" t="s">
        <v>3932</v>
      </c>
      <c r="G442" s="33">
        <v>1</v>
      </c>
      <c r="H442" s="34">
        <v>14</v>
      </c>
      <c r="I442" s="39">
        <f>VENTAS[[#This Row],[Cantidad]]*VENTAS[[#This Row],[Precio Venta]]</f>
        <v>14</v>
      </c>
      <c r="J442" s="34">
        <f>IF(VENTAS[[#This Row],[Nombre del Gestor]]&gt;1,VENTAS[[#This Row],[Precio Venta]]*10%,0)</f>
        <v>1.4000000000000001</v>
      </c>
      <c r="K442" s="34">
        <f>IFERROR(VLOOKUP(VENTAS[[#This Row],[Código del producto Vendido]],STOCK[],13,FALSE),VENTAS[[#This Row],[Precio Venta]]*0.6)-VENTAS[[#This Row],[Comisión Unitaria 10%]]</f>
        <v>7</v>
      </c>
      <c r="L442" s="34">
        <f>VENTAS[[#This Row],[Cantidad]]*(VENTAS[[#This Row],[Precio Venta]]-VENTAS[[#This Row],[Costo Unitario SIN Comision]]-VENTAS[[#This Row],[Comisión Unitaria 10%]]-0.01*VENTAS[[#This Row],[Precio Venta]])</f>
        <v>5.46</v>
      </c>
      <c r="M442" s="35"/>
      <c r="N442" s="37" t="s">
        <v>4685</v>
      </c>
    </row>
    <row r="443" spans="1:14" x14ac:dyDescent="0.2">
      <c r="A443" s="36">
        <v>45600.868692129632</v>
      </c>
      <c r="B443" s="33"/>
      <c r="C443" s="33"/>
      <c r="D443" s="33" t="s">
        <v>3779</v>
      </c>
      <c r="E443" s="33" t="s">
        <v>4686</v>
      </c>
      <c r="F443" s="33" t="s">
        <v>4635</v>
      </c>
      <c r="G443" s="33">
        <v>1</v>
      </c>
      <c r="H443" s="34">
        <v>17</v>
      </c>
      <c r="I443" s="39">
        <f>VENTAS[[#This Row],[Cantidad]]*VENTAS[[#This Row],[Precio Venta]]</f>
        <v>17</v>
      </c>
      <c r="J443" s="34">
        <f>IF(VENTAS[[#This Row],[Nombre del Gestor]]&gt;1,VENTAS[[#This Row],[Precio Venta]]*10%,0)</f>
        <v>1.7000000000000002</v>
      </c>
      <c r="K443" s="34">
        <f>IFERROR(VLOOKUP(VENTAS[[#This Row],[Código del producto Vendido]],STOCK[],13,FALSE),VENTAS[[#This Row],[Precio Venta]]*0.6)-VENTAS[[#This Row],[Comisión Unitaria 10%]]</f>
        <v>8.5</v>
      </c>
      <c r="L443" s="34">
        <f>VENTAS[[#This Row],[Cantidad]]*(VENTAS[[#This Row],[Precio Venta]]-VENTAS[[#This Row],[Costo Unitario SIN Comision]]-VENTAS[[#This Row],[Comisión Unitaria 10%]]-0.01*VENTAS[[#This Row],[Precio Venta]])</f>
        <v>6.63</v>
      </c>
      <c r="M443" s="35"/>
      <c r="N443" s="37" t="s">
        <v>4687</v>
      </c>
    </row>
    <row r="444" spans="1:14" x14ac:dyDescent="0.2">
      <c r="A444" s="36">
        <v>45601.552314814813</v>
      </c>
      <c r="B444" s="33"/>
      <c r="C444" s="33"/>
      <c r="D444" s="33" t="s">
        <v>4688</v>
      </c>
      <c r="E444" s="33" t="s">
        <v>535</v>
      </c>
      <c r="F444" s="33" t="s">
        <v>536</v>
      </c>
      <c r="G444" s="33">
        <v>1</v>
      </c>
      <c r="H444" s="34">
        <v>30</v>
      </c>
      <c r="I444" s="39">
        <f>VENTAS[[#This Row],[Cantidad]]*VENTAS[[#This Row],[Precio Venta]]</f>
        <v>30</v>
      </c>
      <c r="J444" s="34">
        <f>IF(VENTAS[[#This Row],[Nombre del Gestor]]&gt;1,VENTAS[[#This Row],[Precio Venta]]*10%,0)</f>
        <v>3</v>
      </c>
      <c r="K444" s="34">
        <f>IFERROR(VLOOKUP(VENTAS[[#This Row],[Código del producto Vendido]],STOCK[],13,FALSE),VENTAS[[#This Row],[Precio Venta]]*0.6)-VENTAS[[#This Row],[Comisión Unitaria 10%]]</f>
        <v>12</v>
      </c>
      <c r="L444" s="34">
        <f>VENTAS[[#This Row],[Cantidad]]*(VENTAS[[#This Row],[Precio Venta]]-VENTAS[[#This Row],[Costo Unitario SIN Comision]]-VENTAS[[#This Row],[Comisión Unitaria 10%]]-0.01*VENTAS[[#This Row],[Precio Venta]])</f>
        <v>14.7</v>
      </c>
      <c r="M444" s="35"/>
      <c r="N444" s="37" t="s">
        <v>4689</v>
      </c>
    </row>
    <row r="445" spans="1:14" x14ac:dyDescent="0.2">
      <c r="A445" s="36">
        <v>45601.552314814813</v>
      </c>
      <c r="B445" s="33"/>
      <c r="C445" s="33"/>
      <c r="D445" s="33" t="s">
        <v>4688</v>
      </c>
      <c r="E445" s="33" t="s">
        <v>4690</v>
      </c>
      <c r="F445" s="33" t="s">
        <v>4691</v>
      </c>
      <c r="G445" s="33">
        <v>1</v>
      </c>
      <c r="H445" s="34">
        <v>25</v>
      </c>
      <c r="I445" s="39">
        <f>VENTAS[[#This Row],[Cantidad]]*VENTAS[[#This Row],[Precio Venta]]</f>
        <v>25</v>
      </c>
      <c r="J445" s="34">
        <f>IF(VENTAS[[#This Row],[Nombre del Gestor]]&gt;1,VENTAS[[#This Row],[Precio Venta]]*10%,0)</f>
        <v>2.5</v>
      </c>
      <c r="K445" s="34">
        <f>IFERROR(VLOOKUP(VENTAS[[#This Row],[Código del producto Vendido]],STOCK[],13,FALSE),VENTAS[[#This Row],[Precio Venta]]*0.6)-VENTAS[[#This Row],[Comisión Unitaria 10%]]</f>
        <v>12.5</v>
      </c>
      <c r="L445" s="34">
        <f>VENTAS[[#This Row],[Cantidad]]*(VENTAS[[#This Row],[Precio Venta]]-VENTAS[[#This Row],[Costo Unitario SIN Comision]]-VENTAS[[#This Row],[Comisión Unitaria 10%]]-0.01*VENTAS[[#This Row],[Precio Venta]])</f>
        <v>9.75</v>
      </c>
      <c r="M445" s="35"/>
      <c r="N445" s="37" t="s">
        <v>4692</v>
      </c>
    </row>
    <row r="446" spans="1:14" x14ac:dyDescent="0.2">
      <c r="A446" s="36">
        <v>45601.552314814813</v>
      </c>
      <c r="B446" s="33"/>
      <c r="C446" s="33"/>
      <c r="D446" s="33" t="s">
        <v>4688</v>
      </c>
      <c r="E446" s="33" t="s">
        <v>4693</v>
      </c>
      <c r="F446" s="33" t="s">
        <v>4694</v>
      </c>
      <c r="G446" s="33">
        <v>1</v>
      </c>
      <c r="H446" s="34">
        <v>0</v>
      </c>
      <c r="I446" s="39">
        <f>VENTAS[[#This Row],[Cantidad]]*VENTAS[[#This Row],[Precio Venta]]</f>
        <v>0</v>
      </c>
      <c r="J446" s="34">
        <f>IF(VENTAS[[#This Row],[Nombre del Gestor]]&gt;1,VENTAS[[#This Row],[Precio Venta]]*10%,0)</f>
        <v>0</v>
      </c>
      <c r="K446" s="34">
        <f>IFERROR(VLOOKUP(VENTAS[[#This Row],[Código del producto Vendido]],STOCK[],13,FALSE),VENTAS[[#This Row],[Precio Venta]]*0.6)-VENTAS[[#This Row],[Comisión Unitaria 10%]]</f>
        <v>0</v>
      </c>
      <c r="L446" s="34">
        <f>VENTAS[[#This Row],[Cantidad]]*(VENTAS[[#This Row],[Precio Venta]]-VENTAS[[#This Row],[Costo Unitario SIN Comision]]-VENTAS[[#This Row],[Comisión Unitaria 10%]]-0.01*VENTAS[[#This Row],[Precio Venta]])</f>
        <v>0</v>
      </c>
      <c r="M446" s="35"/>
      <c r="N446" s="37" t="s">
        <v>4695</v>
      </c>
    </row>
    <row r="447" spans="1:14" x14ac:dyDescent="0.2">
      <c r="A447" s="36">
        <v>45601.552314814813</v>
      </c>
      <c r="B447" s="33"/>
      <c r="C447" s="33"/>
      <c r="D447" s="33" t="s">
        <v>4688</v>
      </c>
      <c r="E447" s="33" t="s">
        <v>4696</v>
      </c>
      <c r="F447" s="33" t="s">
        <v>4697</v>
      </c>
      <c r="G447" s="33">
        <v>1</v>
      </c>
      <c r="H447" s="34">
        <v>25</v>
      </c>
      <c r="I447" s="39">
        <f>VENTAS[[#This Row],[Cantidad]]*VENTAS[[#This Row],[Precio Venta]]</f>
        <v>25</v>
      </c>
      <c r="J447" s="34">
        <f>IF(VENTAS[[#This Row],[Nombre del Gestor]]&gt;1,VENTAS[[#This Row],[Precio Venta]]*10%,0)</f>
        <v>2.5</v>
      </c>
      <c r="K447" s="34">
        <f>IFERROR(VLOOKUP(VENTAS[[#This Row],[Código del producto Vendido]],STOCK[],13,FALSE),VENTAS[[#This Row],[Precio Venta]]*0.6)-VENTAS[[#This Row],[Comisión Unitaria 10%]]</f>
        <v>12.5</v>
      </c>
      <c r="L447" s="34">
        <f>VENTAS[[#This Row],[Cantidad]]*(VENTAS[[#This Row],[Precio Venta]]-VENTAS[[#This Row],[Costo Unitario SIN Comision]]-VENTAS[[#This Row],[Comisión Unitaria 10%]]-0.01*VENTAS[[#This Row],[Precio Venta]])</f>
        <v>9.75</v>
      </c>
      <c r="M447" s="35"/>
      <c r="N447" s="37" t="s">
        <v>4698</v>
      </c>
    </row>
    <row r="448" spans="1:14" x14ac:dyDescent="0.2">
      <c r="A448" s="36">
        <v>45601.552314814813</v>
      </c>
      <c r="B448" s="33"/>
      <c r="C448" s="33"/>
      <c r="D448" s="33" t="s">
        <v>4688</v>
      </c>
      <c r="E448" s="33" t="s">
        <v>4699</v>
      </c>
      <c r="F448" s="33" t="s">
        <v>4700</v>
      </c>
      <c r="G448" s="33">
        <v>1</v>
      </c>
      <c r="H448" s="34">
        <v>25</v>
      </c>
      <c r="I448" s="39">
        <f>VENTAS[[#This Row],[Cantidad]]*VENTAS[[#This Row],[Precio Venta]]</f>
        <v>25</v>
      </c>
      <c r="J448" s="34">
        <f>IF(VENTAS[[#This Row],[Nombre del Gestor]]&gt;1,VENTAS[[#This Row],[Precio Venta]]*10%,0)</f>
        <v>2.5</v>
      </c>
      <c r="K448" s="34">
        <f>IFERROR(VLOOKUP(VENTAS[[#This Row],[Código del producto Vendido]],STOCK[],13,FALSE),VENTAS[[#This Row],[Precio Venta]]*0.6)-VENTAS[[#This Row],[Comisión Unitaria 10%]]</f>
        <v>12.5</v>
      </c>
      <c r="L448" s="34">
        <f>VENTAS[[#This Row],[Cantidad]]*(VENTAS[[#This Row],[Precio Venta]]-VENTAS[[#This Row],[Costo Unitario SIN Comision]]-VENTAS[[#This Row],[Comisión Unitaria 10%]]-0.01*VENTAS[[#This Row],[Precio Venta]])</f>
        <v>9.75</v>
      </c>
      <c r="M448" s="35"/>
      <c r="N448" s="37" t="s">
        <v>4701</v>
      </c>
    </row>
    <row r="449" spans="1:14" x14ac:dyDescent="0.2">
      <c r="A449" s="36">
        <v>45601.781956018523</v>
      </c>
      <c r="B449" s="33"/>
      <c r="C449" s="33"/>
      <c r="D449" s="33" t="s">
        <v>4009</v>
      </c>
      <c r="E449" s="33" t="s">
        <v>4702</v>
      </c>
      <c r="F449" s="33" t="s">
        <v>4165</v>
      </c>
      <c r="G449" s="33">
        <v>1</v>
      </c>
      <c r="H449" s="34">
        <v>25</v>
      </c>
      <c r="I449" s="39">
        <f>VENTAS[[#This Row],[Cantidad]]*VENTAS[[#This Row],[Precio Venta]]</f>
        <v>25</v>
      </c>
      <c r="J449" s="34">
        <f>IF(VENTAS[[#This Row],[Nombre del Gestor]]&gt;1,VENTAS[[#This Row],[Precio Venta]]*10%,0)</f>
        <v>2.5</v>
      </c>
      <c r="K449" s="34">
        <f>IFERROR(VLOOKUP(VENTAS[[#This Row],[Código del producto Vendido]],STOCK[],13,FALSE),VENTAS[[#This Row],[Precio Venta]]*0.6)-VENTAS[[#This Row],[Comisión Unitaria 10%]]</f>
        <v>12.5</v>
      </c>
      <c r="L449" s="34">
        <f>VENTAS[[#This Row],[Cantidad]]*(VENTAS[[#This Row],[Precio Venta]]-VENTAS[[#This Row],[Costo Unitario SIN Comision]]-VENTAS[[#This Row],[Comisión Unitaria 10%]]-0.01*VENTAS[[#This Row],[Precio Venta]])</f>
        <v>9.75</v>
      </c>
      <c r="M449" s="35"/>
      <c r="N449" s="37" t="s">
        <v>4703</v>
      </c>
    </row>
    <row r="450" spans="1:14" x14ac:dyDescent="0.2">
      <c r="A450" s="36">
        <v>45601.782905092587</v>
      </c>
      <c r="B450" s="33"/>
      <c r="C450" s="33"/>
      <c r="D450" s="33" t="s">
        <v>3779</v>
      </c>
      <c r="E450" s="33" t="s">
        <v>459</v>
      </c>
      <c r="F450" s="33" t="s">
        <v>461</v>
      </c>
      <c r="G450" s="33">
        <v>1</v>
      </c>
      <c r="H450" s="34">
        <v>30</v>
      </c>
      <c r="I450" s="39">
        <f>VENTAS[[#This Row],[Cantidad]]*VENTAS[[#This Row],[Precio Venta]]</f>
        <v>30</v>
      </c>
      <c r="J450" s="34">
        <f>IF(VENTAS[[#This Row],[Nombre del Gestor]]&gt;1,VENTAS[[#This Row],[Precio Venta]]*10%,0)</f>
        <v>3</v>
      </c>
      <c r="K450" s="34">
        <f>IFERROR(VLOOKUP(VENTAS[[#This Row],[Código del producto Vendido]],STOCK[],13,FALSE),VENTAS[[#This Row],[Precio Venta]]*0.6)-VENTAS[[#This Row],[Comisión Unitaria 10%]]</f>
        <v>12.46</v>
      </c>
      <c r="L450" s="34">
        <f>VENTAS[[#This Row],[Cantidad]]*(VENTAS[[#This Row],[Precio Venta]]-VENTAS[[#This Row],[Costo Unitario SIN Comision]]-VENTAS[[#This Row],[Comisión Unitaria 10%]]-0.01*VENTAS[[#This Row],[Precio Venta]])</f>
        <v>14.239999999999998</v>
      </c>
      <c r="M450" s="35"/>
      <c r="N450" s="37" t="s">
        <v>4704</v>
      </c>
    </row>
    <row r="451" spans="1:14" x14ac:dyDescent="0.2">
      <c r="A451" s="36">
        <v>45601.858900462961</v>
      </c>
      <c r="B451" s="33"/>
      <c r="C451" s="33"/>
      <c r="D451" s="33" t="s">
        <v>4705</v>
      </c>
      <c r="E451" s="33" t="s">
        <v>4160</v>
      </c>
      <c r="F451" s="33" t="s">
        <v>4154</v>
      </c>
      <c r="G451" s="33">
        <v>1</v>
      </c>
      <c r="H451" s="34">
        <v>30</v>
      </c>
      <c r="I451" s="39">
        <f>VENTAS[[#This Row],[Cantidad]]*VENTAS[[#This Row],[Precio Venta]]</f>
        <v>30</v>
      </c>
      <c r="J451" s="34">
        <f>IF(VENTAS[[#This Row],[Nombre del Gestor]]&gt;1,VENTAS[[#This Row],[Precio Venta]]*10%,0)</f>
        <v>3</v>
      </c>
      <c r="K451" s="34">
        <f>IFERROR(VLOOKUP(VENTAS[[#This Row],[Código del producto Vendido]],STOCK[],13,FALSE),VENTAS[[#This Row],[Precio Venta]]*0.6)-VENTAS[[#This Row],[Comisión Unitaria 10%]]</f>
        <v>15</v>
      </c>
      <c r="L451" s="34">
        <f>VENTAS[[#This Row],[Cantidad]]*(VENTAS[[#This Row],[Precio Venta]]-VENTAS[[#This Row],[Costo Unitario SIN Comision]]-VENTAS[[#This Row],[Comisión Unitaria 10%]]-0.01*VENTAS[[#This Row],[Precio Venta]])</f>
        <v>11.7</v>
      </c>
      <c r="M451" s="35"/>
      <c r="N451" s="37" t="s">
        <v>4706</v>
      </c>
    </row>
    <row r="452" spans="1:14" x14ac:dyDescent="0.2">
      <c r="A452" s="36">
        <v>45601.866574074083</v>
      </c>
      <c r="B452" s="33"/>
      <c r="C452" s="33"/>
      <c r="D452" s="33" t="s">
        <v>4707</v>
      </c>
      <c r="E452" s="33" t="s">
        <v>3888</v>
      </c>
      <c r="F452" s="33" t="s">
        <v>3883</v>
      </c>
      <c r="G452" s="33">
        <v>1</v>
      </c>
      <c r="H452" s="34">
        <v>23</v>
      </c>
      <c r="I452" s="39">
        <f>VENTAS[[#This Row],[Cantidad]]*VENTAS[[#This Row],[Precio Venta]]</f>
        <v>23</v>
      </c>
      <c r="J452" s="34">
        <f>IF(VENTAS[[#This Row],[Nombre del Gestor]]&gt;1,VENTAS[[#This Row],[Precio Venta]]*10%,0)</f>
        <v>2.3000000000000003</v>
      </c>
      <c r="K452" s="34">
        <f>IFERROR(VLOOKUP(VENTAS[[#This Row],[Código del producto Vendido]],STOCK[],13,FALSE),VENTAS[[#This Row],[Precio Venta]]*0.6)-VENTAS[[#This Row],[Comisión Unitaria 10%]]</f>
        <v>11.499999999999998</v>
      </c>
      <c r="L452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452" s="35"/>
      <c r="N452" s="37" t="s">
        <v>4708</v>
      </c>
    </row>
    <row r="453" spans="1:14" x14ac:dyDescent="0.2">
      <c r="A453" s="36">
        <v>45601.877314814818</v>
      </c>
      <c r="B453" s="33"/>
      <c r="C453" s="33"/>
      <c r="D453" s="33" t="s">
        <v>4567</v>
      </c>
      <c r="E453" s="33" t="s">
        <v>4622</v>
      </c>
      <c r="F453" s="33" t="s">
        <v>4418</v>
      </c>
      <c r="G453" s="33">
        <v>1</v>
      </c>
      <c r="H453" s="34">
        <v>25</v>
      </c>
      <c r="I453" s="39">
        <f>VENTAS[[#This Row],[Cantidad]]*VENTAS[[#This Row],[Precio Venta]]</f>
        <v>25</v>
      </c>
      <c r="J453" s="34">
        <f>IF(VENTAS[[#This Row],[Nombre del Gestor]]&gt;1,VENTAS[[#This Row],[Precio Venta]]*10%,0)</f>
        <v>2.5</v>
      </c>
      <c r="K453" s="34">
        <f>IFERROR(VLOOKUP(VENTAS[[#This Row],[Código del producto Vendido]],STOCK[],13,FALSE),VENTAS[[#This Row],[Precio Venta]]*0.6)-VENTAS[[#This Row],[Comisión Unitaria 10%]]</f>
        <v>12.5</v>
      </c>
      <c r="L453" s="34">
        <f>VENTAS[[#This Row],[Cantidad]]*(VENTAS[[#This Row],[Precio Venta]]-VENTAS[[#This Row],[Costo Unitario SIN Comision]]-VENTAS[[#This Row],[Comisión Unitaria 10%]]-0.01*VENTAS[[#This Row],[Precio Venta]])</f>
        <v>9.75</v>
      </c>
      <c r="M453" s="35"/>
      <c r="N453" s="37" t="s">
        <v>4709</v>
      </c>
    </row>
    <row r="454" spans="1:14" x14ac:dyDescent="0.2">
      <c r="A454" s="36">
        <v>45601.939699074072</v>
      </c>
      <c r="B454" s="33"/>
      <c r="C454" s="33"/>
      <c r="D454" s="33" t="s">
        <v>4710</v>
      </c>
      <c r="E454" s="33" t="s">
        <v>4254</v>
      </c>
      <c r="F454" s="33" t="s">
        <v>414</v>
      </c>
      <c r="G454" s="33">
        <v>1</v>
      </c>
      <c r="H454" s="34">
        <v>35</v>
      </c>
      <c r="I454" s="39">
        <f>VENTAS[[#This Row],[Cantidad]]*VENTAS[[#This Row],[Precio Venta]]</f>
        <v>35</v>
      </c>
      <c r="J454" s="34">
        <f>IF(VENTAS[[#This Row],[Nombre del Gestor]]&gt;1,VENTAS[[#This Row],[Precio Venta]]*10%,0)</f>
        <v>3.5</v>
      </c>
      <c r="K454" s="34">
        <f>IFERROR(VLOOKUP(VENTAS[[#This Row],[Código del producto Vendido]],STOCK[],13,FALSE),VENTAS[[#This Row],[Precio Venta]]*0.6)-VENTAS[[#This Row],[Comisión Unitaria 10%]]</f>
        <v>17.5</v>
      </c>
      <c r="L454" s="34">
        <f>VENTAS[[#This Row],[Cantidad]]*(VENTAS[[#This Row],[Precio Venta]]-VENTAS[[#This Row],[Costo Unitario SIN Comision]]-VENTAS[[#This Row],[Comisión Unitaria 10%]]-0.01*VENTAS[[#This Row],[Precio Venta]])</f>
        <v>13.65</v>
      </c>
      <c r="M454" s="35"/>
      <c r="N454" s="37" t="s">
        <v>4711</v>
      </c>
    </row>
    <row r="455" spans="1:14" x14ac:dyDescent="0.2">
      <c r="A455" s="36">
        <v>45601.948692129627</v>
      </c>
      <c r="B455" s="33"/>
      <c r="C455" s="33"/>
      <c r="D455" s="33" t="s">
        <v>4712</v>
      </c>
      <c r="E455" s="33" t="s">
        <v>4514</v>
      </c>
      <c r="F455" s="33" t="s">
        <v>4084</v>
      </c>
      <c r="G455" s="33">
        <v>1</v>
      </c>
      <c r="H455" s="34">
        <v>5</v>
      </c>
      <c r="I455" s="39">
        <f>VENTAS[[#This Row],[Cantidad]]*VENTAS[[#This Row],[Precio Venta]]</f>
        <v>5</v>
      </c>
      <c r="J455" s="34">
        <f>IF(VENTAS[[#This Row],[Nombre del Gestor]]&gt;1,VENTAS[[#This Row],[Precio Venta]]*10%,0)</f>
        <v>0.5</v>
      </c>
      <c r="K455" s="34">
        <f>IFERROR(VLOOKUP(VENTAS[[#This Row],[Código del producto Vendido]],STOCK[],13,FALSE),VENTAS[[#This Row],[Precio Venta]]*0.6)-VENTAS[[#This Row],[Comisión Unitaria 10%]]</f>
        <v>2.5</v>
      </c>
      <c r="L455" s="34">
        <f>VENTAS[[#This Row],[Cantidad]]*(VENTAS[[#This Row],[Precio Venta]]-VENTAS[[#This Row],[Costo Unitario SIN Comision]]-VENTAS[[#This Row],[Comisión Unitaria 10%]]-0.01*VENTAS[[#This Row],[Precio Venta]])</f>
        <v>1.95</v>
      </c>
      <c r="M455" s="35"/>
      <c r="N455" s="37" t="s">
        <v>4713</v>
      </c>
    </row>
    <row r="456" spans="1:14" x14ac:dyDescent="0.2">
      <c r="A456" s="36">
        <v>45602.415162037039</v>
      </c>
      <c r="B456" s="33"/>
      <c r="C456" s="33"/>
      <c r="D456" s="33" t="s">
        <v>3779</v>
      </c>
      <c r="E456" s="33" t="s">
        <v>4714</v>
      </c>
      <c r="F456" s="33" t="s">
        <v>4715</v>
      </c>
      <c r="G456" s="33">
        <v>1</v>
      </c>
      <c r="H456" s="34">
        <v>22</v>
      </c>
      <c r="I456" s="39">
        <f>VENTAS[[#This Row],[Cantidad]]*VENTAS[[#This Row],[Precio Venta]]</f>
        <v>22</v>
      </c>
      <c r="J456" s="34">
        <f>IF(VENTAS[[#This Row],[Nombre del Gestor]]&gt;1,VENTAS[[#This Row],[Precio Venta]]*10%,0)</f>
        <v>2.2000000000000002</v>
      </c>
      <c r="K456" s="34">
        <f>IFERROR(VLOOKUP(VENTAS[[#This Row],[Código del producto Vendido]],STOCK[],13,FALSE),VENTAS[[#This Row],[Precio Venta]]*0.6)-VENTAS[[#This Row],[Comisión Unitaria 10%]]</f>
        <v>11</v>
      </c>
      <c r="L456" s="34">
        <f>VENTAS[[#This Row],[Cantidad]]*(VENTAS[[#This Row],[Precio Venta]]-VENTAS[[#This Row],[Costo Unitario SIN Comision]]-VENTAS[[#This Row],[Comisión Unitaria 10%]]-0.01*VENTAS[[#This Row],[Precio Venta]])</f>
        <v>8.58</v>
      </c>
      <c r="M456" s="35"/>
      <c r="N456" s="37" t="s">
        <v>4716</v>
      </c>
    </row>
    <row r="457" spans="1:14" x14ac:dyDescent="0.2">
      <c r="A457" s="36">
        <v>45607.537175925929</v>
      </c>
      <c r="B457" s="33"/>
      <c r="C457" s="33"/>
      <c r="D457" s="33" t="s">
        <v>4717</v>
      </c>
      <c r="E457" s="33" t="s">
        <v>4718</v>
      </c>
      <c r="F457" s="33" t="s">
        <v>4719</v>
      </c>
      <c r="G457" s="33">
        <v>1</v>
      </c>
      <c r="H457" s="34">
        <v>25</v>
      </c>
      <c r="I457" s="39">
        <f>VENTAS[[#This Row],[Cantidad]]*VENTAS[[#This Row],[Precio Venta]]</f>
        <v>25</v>
      </c>
      <c r="J457" s="34">
        <f>IF(VENTAS[[#This Row],[Nombre del Gestor]]&gt;1,VENTAS[[#This Row],[Precio Venta]]*10%,0)</f>
        <v>2.5</v>
      </c>
      <c r="K457" s="34">
        <f>IFERROR(VLOOKUP(VENTAS[[#This Row],[Código del producto Vendido]],STOCK[],13,FALSE),VENTAS[[#This Row],[Precio Venta]]*0.6)-VENTAS[[#This Row],[Comisión Unitaria 10%]]</f>
        <v>12.5</v>
      </c>
      <c r="L457" s="34">
        <f>VENTAS[[#This Row],[Cantidad]]*(VENTAS[[#This Row],[Precio Venta]]-VENTAS[[#This Row],[Costo Unitario SIN Comision]]-VENTAS[[#This Row],[Comisión Unitaria 10%]]-0.01*VENTAS[[#This Row],[Precio Venta]])</f>
        <v>9.75</v>
      </c>
      <c r="M457" s="35"/>
      <c r="N457" s="37" t="s">
        <v>4720</v>
      </c>
    </row>
    <row r="458" spans="1:14" x14ac:dyDescent="0.2">
      <c r="A458" s="36">
        <v>45607.78056712963</v>
      </c>
      <c r="B458" s="33"/>
      <c r="C458" s="33"/>
      <c r="D458" s="33" t="s">
        <v>4009</v>
      </c>
      <c r="E458" s="33" t="s">
        <v>4721</v>
      </c>
      <c r="F458" s="33" t="s">
        <v>4722</v>
      </c>
      <c r="G458" s="33">
        <v>1</v>
      </c>
      <c r="H458" s="34">
        <v>20</v>
      </c>
      <c r="I458" s="39">
        <f>VENTAS[[#This Row],[Cantidad]]*VENTAS[[#This Row],[Precio Venta]]</f>
        <v>20</v>
      </c>
      <c r="J458" s="34">
        <f>IF(VENTAS[[#This Row],[Nombre del Gestor]]&gt;1,VENTAS[[#This Row],[Precio Venta]]*10%,0)</f>
        <v>2</v>
      </c>
      <c r="K458" s="34">
        <f>IFERROR(VLOOKUP(VENTAS[[#This Row],[Código del producto Vendido]],STOCK[],13,FALSE),VENTAS[[#This Row],[Precio Venta]]*0.6)-VENTAS[[#This Row],[Comisión Unitaria 10%]]</f>
        <v>10</v>
      </c>
      <c r="L458" s="34">
        <f>VENTAS[[#This Row],[Cantidad]]*(VENTAS[[#This Row],[Precio Venta]]-VENTAS[[#This Row],[Costo Unitario SIN Comision]]-VENTAS[[#This Row],[Comisión Unitaria 10%]]-0.01*VENTAS[[#This Row],[Precio Venta]])</f>
        <v>7.8</v>
      </c>
      <c r="M458" s="35"/>
      <c r="N458" s="37" t="s">
        <v>4723</v>
      </c>
    </row>
    <row r="459" spans="1:14" x14ac:dyDescent="0.2">
      <c r="A459" s="36">
        <v>45607.7812962963</v>
      </c>
      <c r="B459" s="33"/>
      <c r="C459" s="33"/>
      <c r="D459" s="33" t="s">
        <v>4009</v>
      </c>
      <c r="E459" s="33" t="s">
        <v>459</v>
      </c>
      <c r="F459" s="33" t="s">
        <v>461</v>
      </c>
      <c r="G459" s="33">
        <v>1</v>
      </c>
      <c r="H459" s="34">
        <v>30</v>
      </c>
      <c r="I459" s="39">
        <f>VENTAS[[#This Row],[Cantidad]]*VENTAS[[#This Row],[Precio Venta]]</f>
        <v>30</v>
      </c>
      <c r="J459" s="34">
        <f>IF(VENTAS[[#This Row],[Nombre del Gestor]]&gt;1,VENTAS[[#This Row],[Precio Venta]]*10%,0)</f>
        <v>3</v>
      </c>
      <c r="K459" s="34">
        <f>IFERROR(VLOOKUP(VENTAS[[#This Row],[Código del producto Vendido]],STOCK[],13,FALSE),VENTAS[[#This Row],[Precio Venta]]*0.6)-VENTAS[[#This Row],[Comisión Unitaria 10%]]</f>
        <v>12.46</v>
      </c>
      <c r="L459" s="34">
        <f>VENTAS[[#This Row],[Cantidad]]*(VENTAS[[#This Row],[Precio Venta]]-VENTAS[[#This Row],[Costo Unitario SIN Comision]]-VENTAS[[#This Row],[Comisión Unitaria 10%]]-0.01*VENTAS[[#This Row],[Precio Venta]])</f>
        <v>14.239999999999998</v>
      </c>
      <c r="M459" s="35"/>
      <c r="N459" s="37" t="s">
        <v>4724</v>
      </c>
    </row>
    <row r="460" spans="1:14" x14ac:dyDescent="0.2">
      <c r="A460" s="36">
        <v>45608.634814814817</v>
      </c>
      <c r="B460" s="33"/>
      <c r="C460" s="33"/>
      <c r="D460" s="33" t="s">
        <v>3820</v>
      </c>
      <c r="E460" s="33" t="s">
        <v>462</v>
      </c>
      <c r="F460" s="33" t="s">
        <v>461</v>
      </c>
      <c r="G460" s="33">
        <v>1</v>
      </c>
      <c r="H460" s="34">
        <v>30</v>
      </c>
      <c r="I460" s="39">
        <f>VENTAS[[#This Row],[Cantidad]]*VENTAS[[#This Row],[Precio Venta]]</f>
        <v>30</v>
      </c>
      <c r="J460" s="34">
        <f>IF(VENTAS[[#This Row],[Nombre del Gestor]]&gt;1,VENTAS[[#This Row],[Precio Venta]]*10%,0)</f>
        <v>3</v>
      </c>
      <c r="K460" s="34">
        <f>IFERROR(VLOOKUP(VENTAS[[#This Row],[Código del producto Vendido]],STOCK[],13,FALSE),VENTAS[[#This Row],[Precio Venta]]*0.6)-VENTAS[[#This Row],[Comisión Unitaria 10%]]</f>
        <v>12.46</v>
      </c>
      <c r="L460" s="34">
        <f>VENTAS[[#This Row],[Cantidad]]*(VENTAS[[#This Row],[Precio Venta]]-VENTAS[[#This Row],[Costo Unitario SIN Comision]]-VENTAS[[#This Row],[Comisión Unitaria 10%]]-0.01*VENTAS[[#This Row],[Precio Venta]])</f>
        <v>14.239999999999998</v>
      </c>
      <c r="M460" s="35"/>
      <c r="N460" s="37" t="s">
        <v>4725</v>
      </c>
    </row>
    <row r="461" spans="1:14" x14ac:dyDescent="0.2">
      <c r="A461" s="36">
        <v>45609.50990740741</v>
      </c>
      <c r="B461" s="33"/>
      <c r="C461" s="33"/>
      <c r="D461" s="33" t="s">
        <v>3779</v>
      </c>
      <c r="E461" s="33" t="s">
        <v>3975</v>
      </c>
      <c r="F461" s="33" t="s">
        <v>3976</v>
      </c>
      <c r="G461" s="33">
        <v>1</v>
      </c>
      <c r="H461" s="34">
        <v>20</v>
      </c>
      <c r="I461" s="39">
        <f>VENTAS[[#This Row],[Cantidad]]*VENTAS[[#This Row],[Precio Venta]]</f>
        <v>20</v>
      </c>
      <c r="J461" s="34">
        <f>IF(VENTAS[[#This Row],[Nombre del Gestor]]&gt;1,VENTAS[[#This Row],[Precio Venta]]*10%,0)</f>
        <v>2</v>
      </c>
      <c r="K461" s="34">
        <f>IFERROR(VLOOKUP(VENTAS[[#This Row],[Código del producto Vendido]],STOCK[],13,FALSE),VENTAS[[#This Row],[Precio Venta]]*0.6)-VENTAS[[#This Row],[Comisión Unitaria 10%]]</f>
        <v>10</v>
      </c>
      <c r="L461" s="34">
        <f>VENTAS[[#This Row],[Cantidad]]*(VENTAS[[#This Row],[Precio Venta]]-VENTAS[[#This Row],[Costo Unitario SIN Comision]]-VENTAS[[#This Row],[Comisión Unitaria 10%]]-0.01*VENTAS[[#This Row],[Precio Venta]])</f>
        <v>7.8</v>
      </c>
      <c r="M461" s="35"/>
      <c r="N461" s="37" t="s">
        <v>4726</v>
      </c>
    </row>
    <row r="462" spans="1:14" x14ac:dyDescent="0.2">
      <c r="A462" s="36">
        <v>45609.510891203703</v>
      </c>
      <c r="B462" s="33"/>
      <c r="C462" s="33"/>
      <c r="D462" s="33" t="s">
        <v>3757</v>
      </c>
      <c r="E462" s="33" t="s">
        <v>4074</v>
      </c>
      <c r="F462" s="33" t="s">
        <v>4075</v>
      </c>
      <c r="G462" s="33">
        <v>1</v>
      </c>
      <c r="H462" s="34">
        <v>40</v>
      </c>
      <c r="I462" s="39">
        <f>VENTAS[[#This Row],[Cantidad]]*VENTAS[[#This Row],[Precio Venta]]</f>
        <v>40</v>
      </c>
      <c r="J462" s="34">
        <f>IF(VENTAS[[#This Row],[Nombre del Gestor]]&gt;1,VENTAS[[#This Row],[Precio Venta]]*10%,0)</f>
        <v>4</v>
      </c>
      <c r="K462" s="34">
        <f>IFERROR(VLOOKUP(VENTAS[[#This Row],[Código del producto Vendido]],STOCK[],13,FALSE),VENTAS[[#This Row],[Precio Venta]]*0.6)-VENTAS[[#This Row],[Comisión Unitaria 10%]]</f>
        <v>20</v>
      </c>
      <c r="L462" s="34">
        <f>VENTAS[[#This Row],[Cantidad]]*(VENTAS[[#This Row],[Precio Venta]]-VENTAS[[#This Row],[Costo Unitario SIN Comision]]-VENTAS[[#This Row],[Comisión Unitaria 10%]]-0.01*VENTAS[[#This Row],[Precio Venta]])</f>
        <v>15.6</v>
      </c>
      <c r="M462" s="35"/>
      <c r="N462" s="37" t="s">
        <v>4727</v>
      </c>
    </row>
    <row r="463" spans="1:14" x14ac:dyDescent="0.2">
      <c r="A463" s="36">
        <v>45609.543576388889</v>
      </c>
      <c r="B463" s="33"/>
      <c r="C463" s="33"/>
      <c r="D463" s="33" t="s">
        <v>4009</v>
      </c>
      <c r="E463" s="33" t="s">
        <v>4728</v>
      </c>
      <c r="F463" s="33" t="s">
        <v>4729</v>
      </c>
      <c r="G463" s="33">
        <v>1</v>
      </c>
      <c r="H463" s="34">
        <v>30</v>
      </c>
      <c r="I463" s="39">
        <f>VENTAS[[#This Row],[Cantidad]]*VENTAS[[#This Row],[Precio Venta]]</f>
        <v>30</v>
      </c>
      <c r="J463" s="34">
        <f>IF(VENTAS[[#This Row],[Nombre del Gestor]]&gt;1,VENTAS[[#This Row],[Precio Venta]]*10%,0)</f>
        <v>3</v>
      </c>
      <c r="K463" s="34">
        <f>IFERROR(VLOOKUP(VENTAS[[#This Row],[Código del producto Vendido]],STOCK[],13,FALSE),VENTAS[[#This Row],[Precio Venta]]*0.6)-VENTAS[[#This Row],[Comisión Unitaria 10%]]</f>
        <v>15</v>
      </c>
      <c r="L463" s="34">
        <f>VENTAS[[#This Row],[Cantidad]]*(VENTAS[[#This Row],[Precio Venta]]-VENTAS[[#This Row],[Costo Unitario SIN Comision]]-VENTAS[[#This Row],[Comisión Unitaria 10%]]-0.01*VENTAS[[#This Row],[Precio Venta]])</f>
        <v>11.7</v>
      </c>
      <c r="M463" s="35"/>
      <c r="N463" s="37" t="s">
        <v>4730</v>
      </c>
    </row>
    <row r="464" spans="1:14" x14ac:dyDescent="0.2">
      <c r="A464" s="36">
        <v>45609.545671296299</v>
      </c>
      <c r="B464" s="33"/>
      <c r="C464" s="33"/>
      <c r="D464" s="33" t="s">
        <v>4731</v>
      </c>
      <c r="E464" s="33" t="s">
        <v>4732</v>
      </c>
      <c r="F464" s="33" t="s">
        <v>4733</v>
      </c>
      <c r="G464" s="33">
        <v>1</v>
      </c>
      <c r="H464" s="34">
        <v>22</v>
      </c>
      <c r="I464" s="39">
        <f>VENTAS[[#This Row],[Cantidad]]*VENTAS[[#This Row],[Precio Venta]]</f>
        <v>22</v>
      </c>
      <c r="J464" s="34">
        <f>IF(VENTAS[[#This Row],[Nombre del Gestor]]&gt;1,VENTAS[[#This Row],[Precio Venta]]*10%,0)</f>
        <v>2.2000000000000002</v>
      </c>
      <c r="K464" s="34">
        <f>IFERROR(VLOOKUP(VENTAS[[#This Row],[Código del producto Vendido]],STOCK[],13,FALSE),VENTAS[[#This Row],[Precio Venta]]*0.6)-VENTAS[[#This Row],[Comisión Unitaria 10%]]</f>
        <v>11</v>
      </c>
      <c r="L464" s="34">
        <f>VENTAS[[#This Row],[Cantidad]]*(VENTAS[[#This Row],[Precio Venta]]-VENTAS[[#This Row],[Costo Unitario SIN Comision]]-VENTAS[[#This Row],[Comisión Unitaria 10%]]-0.01*VENTAS[[#This Row],[Precio Venta]])</f>
        <v>8.58</v>
      </c>
      <c r="M464" s="35"/>
      <c r="N464" s="37" t="s">
        <v>4734</v>
      </c>
    </row>
    <row r="465" spans="1:14" x14ac:dyDescent="0.2">
      <c r="A465" s="36">
        <v>45609.546469907407</v>
      </c>
      <c r="B465" s="33"/>
      <c r="C465" s="33"/>
      <c r="D465" s="33" t="s">
        <v>4731</v>
      </c>
      <c r="E465" s="33" t="s">
        <v>176</v>
      </c>
      <c r="F465" s="33" t="s">
        <v>177</v>
      </c>
      <c r="G465" s="33">
        <v>1</v>
      </c>
      <c r="H465" s="34">
        <v>32</v>
      </c>
      <c r="I465" s="39">
        <f>VENTAS[[#This Row],[Cantidad]]*VENTAS[[#This Row],[Precio Venta]]</f>
        <v>32</v>
      </c>
      <c r="J465" s="34">
        <f>IF(VENTAS[[#This Row],[Nombre del Gestor]]&gt;1,VENTAS[[#This Row],[Precio Venta]]*10%,0)</f>
        <v>3.2</v>
      </c>
      <c r="K465" s="34">
        <f>IFERROR(VLOOKUP(VENTAS[[#This Row],[Código del producto Vendido]],STOCK[],13,FALSE),VENTAS[[#This Row],[Precio Venta]]*0.6)-VENTAS[[#This Row],[Comisión Unitaria 10%]]</f>
        <v>16.189999999999998</v>
      </c>
      <c r="L465" s="34">
        <f>VENTAS[[#This Row],[Cantidad]]*(VENTAS[[#This Row],[Precio Venta]]-VENTAS[[#This Row],[Costo Unitario SIN Comision]]-VENTAS[[#This Row],[Comisión Unitaria 10%]]-0.01*VENTAS[[#This Row],[Precio Venta]])</f>
        <v>12.290000000000003</v>
      </c>
      <c r="M465" s="35"/>
      <c r="N465" s="37" t="s">
        <v>4735</v>
      </c>
    </row>
    <row r="466" spans="1:14" x14ac:dyDescent="0.2">
      <c r="A466" s="36">
        <v>45610.598194444443</v>
      </c>
      <c r="B466" s="33"/>
      <c r="C466" s="33"/>
      <c r="D466" s="33" t="s">
        <v>4009</v>
      </c>
      <c r="E466" s="33" t="s">
        <v>4736</v>
      </c>
      <c r="F466" s="33" t="s">
        <v>4737</v>
      </c>
      <c r="G466" s="33">
        <v>1</v>
      </c>
      <c r="H466" s="34">
        <v>20</v>
      </c>
      <c r="I466" s="39">
        <f>VENTAS[[#This Row],[Cantidad]]*VENTAS[[#This Row],[Precio Venta]]</f>
        <v>20</v>
      </c>
      <c r="J466" s="34">
        <f>IF(VENTAS[[#This Row],[Nombre del Gestor]]&gt;1,VENTAS[[#This Row],[Precio Venta]]*10%,0)</f>
        <v>2</v>
      </c>
      <c r="K466" s="34">
        <f>IFERROR(VLOOKUP(VENTAS[[#This Row],[Código del producto Vendido]],STOCK[],13,FALSE),VENTAS[[#This Row],[Precio Venta]]*0.6)-VENTAS[[#This Row],[Comisión Unitaria 10%]]</f>
        <v>10</v>
      </c>
      <c r="L466" s="34">
        <f>VENTAS[[#This Row],[Cantidad]]*(VENTAS[[#This Row],[Precio Venta]]-VENTAS[[#This Row],[Costo Unitario SIN Comision]]-VENTAS[[#This Row],[Comisión Unitaria 10%]]-0.01*VENTAS[[#This Row],[Precio Venta]])</f>
        <v>7.8</v>
      </c>
      <c r="M466" s="35"/>
      <c r="N466" s="37" t="s">
        <v>4738</v>
      </c>
    </row>
    <row r="467" spans="1:14" x14ac:dyDescent="0.2">
      <c r="A467" s="36">
        <v>45610.601909722223</v>
      </c>
      <c r="B467" s="33"/>
      <c r="C467" s="33"/>
      <c r="D467" s="33" t="s">
        <v>4009</v>
      </c>
      <c r="E467" s="33" t="s">
        <v>4739</v>
      </c>
      <c r="F467" s="33" t="s">
        <v>4740</v>
      </c>
      <c r="G467" s="33">
        <v>1</v>
      </c>
      <c r="H467" s="34">
        <v>35</v>
      </c>
      <c r="I467" s="39">
        <f>VENTAS[[#This Row],[Cantidad]]*VENTAS[[#This Row],[Precio Venta]]</f>
        <v>35</v>
      </c>
      <c r="J467" s="34">
        <f>IF(VENTAS[[#This Row],[Nombre del Gestor]]&gt;1,VENTAS[[#This Row],[Precio Venta]]*10%,0)</f>
        <v>3.5</v>
      </c>
      <c r="K467" s="34">
        <f>IFERROR(VLOOKUP(VENTAS[[#This Row],[Código del producto Vendido]],STOCK[],13,FALSE),VENTAS[[#This Row],[Precio Venta]]*0.6)-VENTAS[[#This Row],[Comisión Unitaria 10%]]</f>
        <v>17.5</v>
      </c>
      <c r="L467" s="34">
        <f>VENTAS[[#This Row],[Cantidad]]*(VENTAS[[#This Row],[Precio Venta]]-VENTAS[[#This Row],[Costo Unitario SIN Comision]]-VENTAS[[#This Row],[Comisión Unitaria 10%]]-0.01*VENTAS[[#This Row],[Precio Venta]])</f>
        <v>13.65</v>
      </c>
      <c r="M467" s="35"/>
      <c r="N467" s="37" t="s">
        <v>4741</v>
      </c>
    </row>
    <row r="468" spans="1:14" x14ac:dyDescent="0.2">
      <c r="A468" s="36">
        <v>45611.598634259259</v>
      </c>
      <c r="B468" s="33"/>
      <c r="C468" s="33"/>
      <c r="D468" s="33" t="s">
        <v>4742</v>
      </c>
      <c r="E468" s="33" t="s">
        <v>4160</v>
      </c>
      <c r="F468" s="33" t="s">
        <v>4154</v>
      </c>
      <c r="G468" s="33">
        <v>1</v>
      </c>
      <c r="H468" s="34">
        <v>30</v>
      </c>
      <c r="I468" s="39">
        <f>VENTAS[[#This Row],[Cantidad]]*VENTAS[[#This Row],[Precio Venta]]</f>
        <v>30</v>
      </c>
      <c r="J468" s="34">
        <f>IF(VENTAS[[#This Row],[Nombre del Gestor]]&gt;1,VENTAS[[#This Row],[Precio Venta]]*10%,0)</f>
        <v>3</v>
      </c>
      <c r="K468" s="34">
        <f>IFERROR(VLOOKUP(VENTAS[[#This Row],[Código del producto Vendido]],STOCK[],13,FALSE),VENTAS[[#This Row],[Precio Venta]]*0.6)-VENTAS[[#This Row],[Comisión Unitaria 10%]]</f>
        <v>15</v>
      </c>
      <c r="L468" s="34">
        <f>VENTAS[[#This Row],[Cantidad]]*(VENTAS[[#This Row],[Precio Venta]]-VENTAS[[#This Row],[Costo Unitario SIN Comision]]-VENTAS[[#This Row],[Comisión Unitaria 10%]]-0.01*VENTAS[[#This Row],[Precio Venta]])</f>
        <v>11.7</v>
      </c>
      <c r="M468" s="35"/>
      <c r="N468" s="37" t="s">
        <v>4743</v>
      </c>
    </row>
    <row r="469" spans="1:14" x14ac:dyDescent="0.2">
      <c r="A469" s="36">
        <v>45611.598634259259</v>
      </c>
      <c r="B469" s="33"/>
      <c r="C469" s="33"/>
      <c r="D469" s="33" t="s">
        <v>4742</v>
      </c>
      <c r="E469" s="33" t="s">
        <v>4153</v>
      </c>
      <c r="F469" s="33" t="s">
        <v>4154</v>
      </c>
      <c r="G469" s="33">
        <v>1</v>
      </c>
      <c r="H469" s="34">
        <v>30</v>
      </c>
      <c r="I469" s="39">
        <f>VENTAS[[#This Row],[Cantidad]]*VENTAS[[#This Row],[Precio Venta]]</f>
        <v>30</v>
      </c>
      <c r="J469" s="34">
        <f>IF(VENTAS[[#This Row],[Nombre del Gestor]]&gt;1,VENTAS[[#This Row],[Precio Venta]]*10%,0)</f>
        <v>3</v>
      </c>
      <c r="K469" s="34">
        <f>IFERROR(VLOOKUP(VENTAS[[#This Row],[Código del producto Vendido]],STOCK[],13,FALSE),VENTAS[[#This Row],[Precio Venta]]*0.6)-VENTAS[[#This Row],[Comisión Unitaria 10%]]</f>
        <v>15</v>
      </c>
      <c r="L469" s="34">
        <f>VENTAS[[#This Row],[Cantidad]]*(VENTAS[[#This Row],[Precio Venta]]-VENTAS[[#This Row],[Costo Unitario SIN Comision]]-VENTAS[[#This Row],[Comisión Unitaria 10%]]-0.01*VENTAS[[#This Row],[Precio Venta]])</f>
        <v>11.7</v>
      </c>
      <c r="M469" s="35"/>
      <c r="N469" s="37" t="s">
        <v>4744</v>
      </c>
    </row>
    <row r="470" spans="1:14" x14ac:dyDescent="0.2">
      <c r="A470" s="36">
        <v>45611.599537037036</v>
      </c>
      <c r="B470" s="33"/>
      <c r="C470" s="33"/>
      <c r="D470" s="33" t="s">
        <v>4742</v>
      </c>
      <c r="E470" s="33" t="s">
        <v>4153</v>
      </c>
      <c r="F470" s="33" t="s">
        <v>4154</v>
      </c>
      <c r="G470" s="33">
        <v>1</v>
      </c>
      <c r="H470" s="34">
        <v>30</v>
      </c>
      <c r="I470" s="39">
        <f>VENTAS[[#This Row],[Cantidad]]*VENTAS[[#This Row],[Precio Venta]]</f>
        <v>30</v>
      </c>
      <c r="J470" s="34">
        <f>IF(VENTAS[[#This Row],[Nombre del Gestor]]&gt;1,VENTAS[[#This Row],[Precio Venta]]*10%,0)</f>
        <v>3</v>
      </c>
      <c r="K470" s="34">
        <f>IFERROR(VLOOKUP(VENTAS[[#This Row],[Código del producto Vendido]],STOCK[],13,FALSE),VENTAS[[#This Row],[Precio Venta]]*0.6)-VENTAS[[#This Row],[Comisión Unitaria 10%]]</f>
        <v>15</v>
      </c>
      <c r="L470" s="34">
        <f>VENTAS[[#This Row],[Cantidad]]*(VENTAS[[#This Row],[Precio Venta]]-VENTAS[[#This Row],[Costo Unitario SIN Comision]]-VENTAS[[#This Row],[Comisión Unitaria 10%]]-0.01*VENTAS[[#This Row],[Precio Venta]])</f>
        <v>11.7</v>
      </c>
      <c r="M470" s="35"/>
      <c r="N470" s="37" t="s">
        <v>4745</v>
      </c>
    </row>
    <row r="471" spans="1:14" x14ac:dyDescent="0.2">
      <c r="A471" s="36">
        <v>45612.386365740742</v>
      </c>
      <c r="B471" s="33"/>
      <c r="C471" s="33"/>
      <c r="D471" s="33" t="s">
        <v>3801</v>
      </c>
      <c r="E471" s="33" t="s">
        <v>4746</v>
      </c>
      <c r="F471" s="33" t="s">
        <v>4747</v>
      </c>
      <c r="G471" s="33">
        <v>1</v>
      </c>
      <c r="H471" s="34">
        <v>18</v>
      </c>
      <c r="I471" s="39">
        <f>VENTAS[[#This Row],[Cantidad]]*VENTAS[[#This Row],[Precio Venta]]</f>
        <v>18</v>
      </c>
      <c r="J471" s="34">
        <f>IF(VENTAS[[#This Row],[Nombre del Gestor]]&gt;1,VENTAS[[#This Row],[Precio Venta]]*10%,0)</f>
        <v>1.8</v>
      </c>
      <c r="K471" s="34">
        <f>IFERROR(VLOOKUP(VENTAS[[#This Row],[Código del producto Vendido]],STOCK[],13,FALSE),VENTAS[[#This Row],[Precio Venta]]*0.6)-VENTAS[[#This Row],[Comisión Unitaria 10%]]</f>
        <v>8.9999999999999982</v>
      </c>
      <c r="L47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71" s="35"/>
      <c r="N471" s="37" t="s">
        <v>4748</v>
      </c>
    </row>
    <row r="472" spans="1:14" x14ac:dyDescent="0.2">
      <c r="A472" s="36">
        <v>45612.631192129629</v>
      </c>
      <c r="B472" s="33"/>
      <c r="C472" s="33"/>
      <c r="D472" s="33" t="s">
        <v>3757</v>
      </c>
      <c r="E472" s="33" t="s">
        <v>4749</v>
      </c>
      <c r="F472" s="33" t="s">
        <v>4750</v>
      </c>
      <c r="G472" s="33">
        <v>1</v>
      </c>
      <c r="H472" s="34">
        <v>12</v>
      </c>
      <c r="I472" s="39">
        <f>VENTAS[[#This Row],[Cantidad]]*VENTAS[[#This Row],[Precio Venta]]</f>
        <v>12</v>
      </c>
      <c r="J472" s="34">
        <f>IF(VENTAS[[#This Row],[Nombre del Gestor]]&gt;1,VENTAS[[#This Row],[Precio Venta]]*10%,0)</f>
        <v>1.2000000000000002</v>
      </c>
      <c r="K472" s="34">
        <f>IFERROR(VLOOKUP(VENTAS[[#This Row],[Código del producto Vendido]],STOCK[],13,FALSE),VENTAS[[#This Row],[Precio Venta]]*0.6)-VENTAS[[#This Row],[Comisión Unitaria 10%]]</f>
        <v>5.9999999999999991</v>
      </c>
      <c r="L472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472" s="35"/>
      <c r="N472" s="37" t="s">
        <v>4751</v>
      </c>
    </row>
    <row r="473" spans="1:14" x14ac:dyDescent="0.2">
      <c r="A473" s="36">
        <v>45612.631192129629</v>
      </c>
      <c r="B473" s="33"/>
      <c r="C473" s="33"/>
      <c r="D473" s="33" t="s">
        <v>3757</v>
      </c>
      <c r="E473" s="33" t="s">
        <v>4430</v>
      </c>
      <c r="F473" s="33" t="s">
        <v>4242</v>
      </c>
      <c r="G473" s="33">
        <v>1</v>
      </c>
      <c r="H473" s="34">
        <v>25</v>
      </c>
      <c r="I473" s="39">
        <f>VENTAS[[#This Row],[Cantidad]]*VENTAS[[#This Row],[Precio Venta]]</f>
        <v>25</v>
      </c>
      <c r="J473" s="34">
        <f>IF(VENTAS[[#This Row],[Nombre del Gestor]]&gt;1,VENTAS[[#This Row],[Precio Venta]]*10%,0)</f>
        <v>2.5</v>
      </c>
      <c r="K473" s="34">
        <f>IFERROR(VLOOKUP(VENTAS[[#This Row],[Código del producto Vendido]],STOCK[],13,FALSE),VENTAS[[#This Row],[Precio Venta]]*0.6)-VENTAS[[#This Row],[Comisión Unitaria 10%]]</f>
        <v>12.5</v>
      </c>
      <c r="L473" s="34">
        <f>VENTAS[[#This Row],[Cantidad]]*(VENTAS[[#This Row],[Precio Venta]]-VENTAS[[#This Row],[Costo Unitario SIN Comision]]-VENTAS[[#This Row],[Comisión Unitaria 10%]]-0.01*VENTAS[[#This Row],[Precio Venta]])</f>
        <v>9.75</v>
      </c>
      <c r="M473" s="35"/>
      <c r="N473" s="37" t="s">
        <v>4752</v>
      </c>
    </row>
    <row r="474" spans="1:14" x14ac:dyDescent="0.2">
      <c r="A474" s="36">
        <v>45612.634085648147</v>
      </c>
      <c r="B474" s="33"/>
      <c r="C474" s="33"/>
      <c r="D474" s="33" t="s">
        <v>3820</v>
      </c>
      <c r="E474" s="33" t="s">
        <v>4753</v>
      </c>
      <c r="F474" s="33" t="s">
        <v>4025</v>
      </c>
      <c r="G474" s="33">
        <v>1</v>
      </c>
      <c r="H474" s="34">
        <v>40</v>
      </c>
      <c r="I474" s="39">
        <f>VENTAS[[#This Row],[Cantidad]]*VENTAS[[#This Row],[Precio Venta]]</f>
        <v>40</v>
      </c>
      <c r="J474" s="34">
        <f>IF(VENTAS[[#This Row],[Nombre del Gestor]]&gt;1,VENTAS[[#This Row],[Precio Venta]]*10%,0)</f>
        <v>4</v>
      </c>
      <c r="K474" s="34">
        <f>IFERROR(VLOOKUP(VENTAS[[#This Row],[Código del producto Vendido]],STOCK[],13,FALSE),VENTAS[[#This Row],[Precio Venta]]*0.6)-VENTAS[[#This Row],[Comisión Unitaria 10%]]</f>
        <v>20</v>
      </c>
      <c r="L474" s="34">
        <f>VENTAS[[#This Row],[Cantidad]]*(VENTAS[[#This Row],[Precio Venta]]-VENTAS[[#This Row],[Costo Unitario SIN Comision]]-VENTAS[[#This Row],[Comisión Unitaria 10%]]-0.01*VENTAS[[#This Row],[Precio Venta]])</f>
        <v>15.6</v>
      </c>
      <c r="M474" s="35"/>
      <c r="N474" s="37" t="s">
        <v>4754</v>
      </c>
    </row>
    <row r="475" spans="1:14" x14ac:dyDescent="0.2">
      <c r="A475" s="36">
        <v>45614.382152777784</v>
      </c>
      <c r="B475" s="33"/>
      <c r="C475" s="33"/>
      <c r="D475" s="33" t="s">
        <v>3949</v>
      </c>
      <c r="E475" s="33" t="s">
        <v>4755</v>
      </c>
      <c r="F475" s="33" t="s">
        <v>437</v>
      </c>
      <c r="G475" s="33">
        <v>1</v>
      </c>
      <c r="H475" s="34">
        <v>30</v>
      </c>
      <c r="I475" s="39">
        <f>VENTAS[[#This Row],[Cantidad]]*VENTAS[[#This Row],[Precio Venta]]</f>
        <v>30</v>
      </c>
      <c r="J475" s="34">
        <f>IF(VENTAS[[#This Row],[Nombre del Gestor]]&gt;1,VENTAS[[#This Row],[Precio Venta]]*10%,0)</f>
        <v>3</v>
      </c>
      <c r="K475" s="34">
        <f>IFERROR(VLOOKUP(VENTAS[[#This Row],[Código del producto Vendido]],STOCK[],13,FALSE),VENTAS[[#This Row],[Precio Venta]]*0.6)-VENTAS[[#This Row],[Comisión Unitaria 10%]]</f>
        <v>15</v>
      </c>
      <c r="L475" s="34">
        <f>VENTAS[[#This Row],[Cantidad]]*(VENTAS[[#This Row],[Precio Venta]]-VENTAS[[#This Row],[Costo Unitario SIN Comision]]-VENTAS[[#This Row],[Comisión Unitaria 10%]]-0.01*VENTAS[[#This Row],[Precio Venta]])</f>
        <v>11.7</v>
      </c>
      <c r="M475" s="35"/>
      <c r="N475" s="37" t="s">
        <v>4756</v>
      </c>
    </row>
    <row r="476" spans="1:14" x14ac:dyDescent="0.2">
      <c r="A476" s="36">
        <v>45614.401273148149</v>
      </c>
      <c r="B476" s="33"/>
      <c r="C476" s="33"/>
      <c r="D476" s="33" t="s">
        <v>3757</v>
      </c>
      <c r="E476" s="33" t="s">
        <v>4757</v>
      </c>
      <c r="F476" s="33" t="s">
        <v>3932</v>
      </c>
      <c r="G476" s="33">
        <v>1</v>
      </c>
      <c r="H476" s="34">
        <v>14</v>
      </c>
      <c r="I476" s="39">
        <f>VENTAS[[#This Row],[Cantidad]]*VENTAS[[#This Row],[Precio Venta]]</f>
        <v>14</v>
      </c>
      <c r="J476" s="34">
        <f>IF(VENTAS[[#This Row],[Nombre del Gestor]]&gt;1,VENTAS[[#This Row],[Precio Venta]]*10%,0)</f>
        <v>1.4000000000000001</v>
      </c>
      <c r="K476" s="34">
        <f>IFERROR(VLOOKUP(VENTAS[[#This Row],[Código del producto Vendido]],STOCK[],13,FALSE),VENTAS[[#This Row],[Precio Venta]]*0.6)-VENTAS[[#This Row],[Comisión Unitaria 10%]]</f>
        <v>7</v>
      </c>
      <c r="L476" s="34">
        <f>VENTAS[[#This Row],[Cantidad]]*(VENTAS[[#This Row],[Precio Venta]]-VENTAS[[#This Row],[Costo Unitario SIN Comision]]-VENTAS[[#This Row],[Comisión Unitaria 10%]]-0.01*VENTAS[[#This Row],[Precio Venta]])</f>
        <v>5.46</v>
      </c>
      <c r="M476" s="35"/>
      <c r="N476" s="37" t="s">
        <v>4758</v>
      </c>
    </row>
    <row r="477" spans="1:14" x14ac:dyDescent="0.2">
      <c r="A477" s="36">
        <v>45614.401273148149</v>
      </c>
      <c r="B477" s="33"/>
      <c r="C477" s="33"/>
      <c r="D477" s="33" t="s">
        <v>3757</v>
      </c>
      <c r="E477" s="33" t="s">
        <v>466</v>
      </c>
      <c r="F477" s="33" t="s">
        <v>465</v>
      </c>
      <c r="G477" s="33">
        <v>1</v>
      </c>
      <c r="H477" s="34">
        <v>30</v>
      </c>
      <c r="I477" s="39">
        <f>VENTAS[[#This Row],[Cantidad]]*VENTAS[[#This Row],[Precio Venta]]</f>
        <v>30</v>
      </c>
      <c r="J477" s="34">
        <f>IF(VENTAS[[#This Row],[Nombre del Gestor]]&gt;1,VENTAS[[#This Row],[Precio Venta]]*10%,0)</f>
        <v>3</v>
      </c>
      <c r="K477" s="34">
        <f>IFERROR(VLOOKUP(VENTAS[[#This Row],[Código del producto Vendido]],STOCK[],13,FALSE),VENTAS[[#This Row],[Precio Venta]]*0.6)-VENTAS[[#This Row],[Comisión Unitaria 10%]]</f>
        <v>8.6</v>
      </c>
      <c r="L477" s="34">
        <f>VENTAS[[#This Row],[Cantidad]]*(VENTAS[[#This Row],[Precio Venta]]-VENTAS[[#This Row],[Costo Unitario SIN Comision]]-VENTAS[[#This Row],[Comisión Unitaria 10%]]-0.01*VENTAS[[#This Row],[Precio Venta]])</f>
        <v>18.099999999999998</v>
      </c>
      <c r="M477" s="35"/>
      <c r="N477" s="37" t="s">
        <v>4759</v>
      </c>
    </row>
    <row r="478" spans="1:14" x14ac:dyDescent="0.2">
      <c r="A478" s="36">
        <v>45614.40284722222</v>
      </c>
      <c r="B478" s="33"/>
      <c r="C478" s="33"/>
      <c r="D478" s="33" t="s">
        <v>3864</v>
      </c>
      <c r="E478" s="33" t="s">
        <v>4760</v>
      </c>
      <c r="F478" s="33" t="s">
        <v>4761</v>
      </c>
      <c r="G478" s="33">
        <v>1</v>
      </c>
      <c r="H478" s="34">
        <v>15</v>
      </c>
      <c r="I478" s="39">
        <f>VENTAS[[#This Row],[Cantidad]]*VENTAS[[#This Row],[Precio Venta]]</f>
        <v>15</v>
      </c>
      <c r="J478" s="34">
        <f>IF(VENTAS[[#This Row],[Nombre del Gestor]]&gt;1,VENTAS[[#This Row],[Precio Venta]]*10%,0)</f>
        <v>1.5</v>
      </c>
      <c r="K478" s="34">
        <f>IFERROR(VLOOKUP(VENTAS[[#This Row],[Código del producto Vendido]],STOCK[],13,FALSE),VENTAS[[#This Row],[Precio Venta]]*0.6)-VENTAS[[#This Row],[Comisión Unitaria 10%]]</f>
        <v>7.5</v>
      </c>
      <c r="L478" s="34">
        <f>VENTAS[[#This Row],[Cantidad]]*(VENTAS[[#This Row],[Precio Venta]]-VENTAS[[#This Row],[Costo Unitario SIN Comision]]-VENTAS[[#This Row],[Comisión Unitaria 10%]]-0.01*VENTAS[[#This Row],[Precio Venta]])</f>
        <v>5.85</v>
      </c>
      <c r="M478" s="35"/>
      <c r="N478" s="37" t="s">
        <v>4762</v>
      </c>
    </row>
    <row r="479" spans="1:14" x14ac:dyDescent="0.2">
      <c r="A479" s="36">
        <v>45614.409641203703</v>
      </c>
      <c r="B479" s="33"/>
      <c r="C479" s="33"/>
      <c r="D479" s="33" t="s">
        <v>4009</v>
      </c>
      <c r="E479" s="33" t="s">
        <v>4757</v>
      </c>
      <c r="F479" s="33" t="s">
        <v>3932</v>
      </c>
      <c r="G479" s="33">
        <v>1</v>
      </c>
      <c r="H479" s="34">
        <v>14</v>
      </c>
      <c r="I479" s="39">
        <f>VENTAS[[#This Row],[Cantidad]]*VENTAS[[#This Row],[Precio Venta]]</f>
        <v>14</v>
      </c>
      <c r="J479" s="34">
        <f>IF(VENTAS[[#This Row],[Nombre del Gestor]]&gt;1,VENTAS[[#This Row],[Precio Venta]]*10%,0)</f>
        <v>1.4000000000000001</v>
      </c>
      <c r="K479" s="34">
        <f>IFERROR(VLOOKUP(VENTAS[[#This Row],[Código del producto Vendido]],STOCK[],13,FALSE),VENTAS[[#This Row],[Precio Venta]]*0.6)-VENTAS[[#This Row],[Comisión Unitaria 10%]]</f>
        <v>7</v>
      </c>
      <c r="L479" s="34">
        <f>VENTAS[[#This Row],[Cantidad]]*(VENTAS[[#This Row],[Precio Venta]]-VENTAS[[#This Row],[Costo Unitario SIN Comision]]-VENTAS[[#This Row],[Comisión Unitaria 10%]]-0.01*VENTAS[[#This Row],[Precio Venta]])</f>
        <v>5.46</v>
      </c>
      <c r="M479" s="35"/>
      <c r="N479" s="37" t="s">
        <v>4763</v>
      </c>
    </row>
    <row r="480" spans="1:14" x14ac:dyDescent="0.2">
      <c r="A480" s="36">
        <v>45614.410798611112</v>
      </c>
      <c r="B480" s="33"/>
      <c r="C480" s="33"/>
      <c r="D480" s="33" t="s">
        <v>3801</v>
      </c>
      <c r="E480" s="33" t="s">
        <v>4764</v>
      </c>
      <c r="F480" s="33" t="s">
        <v>4765</v>
      </c>
      <c r="G480" s="33">
        <v>1</v>
      </c>
      <c r="H480" s="34">
        <v>25</v>
      </c>
      <c r="I480" s="39">
        <f>VENTAS[[#This Row],[Cantidad]]*VENTAS[[#This Row],[Precio Venta]]</f>
        <v>25</v>
      </c>
      <c r="J480" s="34">
        <f>IF(VENTAS[[#This Row],[Nombre del Gestor]]&gt;1,VENTAS[[#This Row],[Precio Venta]]*10%,0)</f>
        <v>2.5</v>
      </c>
      <c r="K480" s="34">
        <f>IFERROR(VLOOKUP(VENTAS[[#This Row],[Código del producto Vendido]],STOCK[],13,FALSE),VENTAS[[#This Row],[Precio Venta]]*0.6)-VENTAS[[#This Row],[Comisión Unitaria 10%]]</f>
        <v>12.5</v>
      </c>
      <c r="L480" s="34">
        <f>VENTAS[[#This Row],[Cantidad]]*(VENTAS[[#This Row],[Precio Venta]]-VENTAS[[#This Row],[Costo Unitario SIN Comision]]-VENTAS[[#This Row],[Comisión Unitaria 10%]]-0.01*VENTAS[[#This Row],[Precio Venta]])</f>
        <v>9.75</v>
      </c>
      <c r="M480" s="35"/>
      <c r="N480" s="37" t="s">
        <v>4766</v>
      </c>
    </row>
    <row r="481" spans="1:14" x14ac:dyDescent="0.2">
      <c r="A481" s="36">
        <v>45614.440659722219</v>
      </c>
      <c r="B481" s="33"/>
      <c r="C481" s="33"/>
      <c r="D481" s="33" t="s">
        <v>4767</v>
      </c>
      <c r="E481" s="33" t="s">
        <v>4768</v>
      </c>
      <c r="F481" s="33" t="s">
        <v>333</v>
      </c>
      <c r="G481" s="33">
        <v>1</v>
      </c>
      <c r="H481" s="34">
        <v>47</v>
      </c>
      <c r="I481" s="39">
        <f>VENTAS[[#This Row],[Cantidad]]*VENTAS[[#This Row],[Precio Venta]]</f>
        <v>47</v>
      </c>
      <c r="J481" s="34">
        <f>IF(VENTAS[[#This Row],[Nombre del Gestor]]&gt;1,VENTAS[[#This Row],[Precio Venta]]*10%,0)</f>
        <v>4.7</v>
      </c>
      <c r="K481" s="34">
        <f>IFERROR(VLOOKUP(VENTAS[[#This Row],[Código del producto Vendido]],STOCK[],13,FALSE),VENTAS[[#This Row],[Precio Venta]]*0.6)-VENTAS[[#This Row],[Comisión Unitaria 10%]]</f>
        <v>23.5</v>
      </c>
      <c r="L481" s="34">
        <f>VENTAS[[#This Row],[Cantidad]]*(VENTAS[[#This Row],[Precio Venta]]-VENTAS[[#This Row],[Costo Unitario SIN Comision]]-VENTAS[[#This Row],[Comisión Unitaria 10%]]-0.01*VENTAS[[#This Row],[Precio Venta]])</f>
        <v>18.330000000000002</v>
      </c>
      <c r="M481" s="35"/>
      <c r="N481" s="37" t="s">
        <v>4769</v>
      </c>
    </row>
    <row r="482" spans="1:14" x14ac:dyDescent="0.2">
      <c r="A482" s="36">
        <v>45614.544756944437</v>
      </c>
      <c r="B482" s="33"/>
      <c r="C482" s="33"/>
      <c r="D482" s="33" t="s">
        <v>4770</v>
      </c>
      <c r="E482" s="33" t="s">
        <v>4768</v>
      </c>
      <c r="F482" s="33" t="s">
        <v>333</v>
      </c>
      <c r="G482" s="33">
        <v>1</v>
      </c>
      <c r="H482" s="34">
        <v>47</v>
      </c>
      <c r="I482" s="39">
        <f>VENTAS[[#This Row],[Cantidad]]*VENTAS[[#This Row],[Precio Venta]]</f>
        <v>47</v>
      </c>
      <c r="J482" s="34">
        <f>IF(VENTAS[[#This Row],[Nombre del Gestor]]&gt;1,VENTAS[[#This Row],[Precio Venta]]*10%,0)</f>
        <v>4.7</v>
      </c>
      <c r="K482" s="34">
        <f>IFERROR(VLOOKUP(VENTAS[[#This Row],[Código del producto Vendido]],STOCK[],13,FALSE),VENTAS[[#This Row],[Precio Venta]]*0.6)-VENTAS[[#This Row],[Comisión Unitaria 10%]]</f>
        <v>23.5</v>
      </c>
      <c r="L482" s="34">
        <f>VENTAS[[#This Row],[Cantidad]]*(VENTAS[[#This Row],[Precio Venta]]-VENTAS[[#This Row],[Costo Unitario SIN Comision]]-VENTAS[[#This Row],[Comisión Unitaria 10%]]-0.01*VENTAS[[#This Row],[Precio Venta]])</f>
        <v>18.330000000000002</v>
      </c>
      <c r="M482" s="35"/>
      <c r="N482" s="37" t="s">
        <v>4771</v>
      </c>
    </row>
    <row r="483" spans="1:14" x14ac:dyDescent="0.2">
      <c r="A483" s="36">
        <v>45616.626851851863</v>
      </c>
      <c r="B483" s="33"/>
      <c r="C483" s="33"/>
      <c r="D483" s="33" t="s">
        <v>3772</v>
      </c>
      <c r="E483" s="33" t="s">
        <v>4772</v>
      </c>
      <c r="F483" s="33" t="s">
        <v>4773</v>
      </c>
      <c r="G483" s="33">
        <v>1</v>
      </c>
      <c r="H483" s="34">
        <v>30</v>
      </c>
      <c r="I483" s="39">
        <f>VENTAS[[#This Row],[Cantidad]]*VENTAS[[#This Row],[Precio Venta]]</f>
        <v>30</v>
      </c>
      <c r="J483" s="34">
        <f>IF(VENTAS[[#This Row],[Nombre del Gestor]]&gt;1,VENTAS[[#This Row],[Precio Venta]]*10%,0)</f>
        <v>3</v>
      </c>
      <c r="K483" s="34">
        <f>IFERROR(VLOOKUP(VENTAS[[#This Row],[Código del producto Vendido]],STOCK[],13,FALSE),VENTAS[[#This Row],[Precio Venta]]*0.6)-VENTAS[[#This Row],[Comisión Unitaria 10%]]</f>
        <v>15</v>
      </c>
      <c r="L483" s="34">
        <f>VENTAS[[#This Row],[Cantidad]]*(VENTAS[[#This Row],[Precio Venta]]-VENTAS[[#This Row],[Costo Unitario SIN Comision]]-VENTAS[[#This Row],[Comisión Unitaria 10%]]-0.01*VENTAS[[#This Row],[Precio Venta]])</f>
        <v>11.7</v>
      </c>
      <c r="M483" s="35"/>
      <c r="N483" s="37" t="s">
        <v>4774</v>
      </c>
    </row>
    <row r="484" spans="1:14" x14ac:dyDescent="0.2">
      <c r="A484" s="36">
        <v>45617.054444444453</v>
      </c>
      <c r="B484" s="33"/>
      <c r="C484" s="33"/>
      <c r="D484" s="33" t="s">
        <v>3793</v>
      </c>
      <c r="E484" s="33" t="s">
        <v>4775</v>
      </c>
      <c r="F484" s="33" t="s">
        <v>4776</v>
      </c>
      <c r="G484" s="33">
        <v>1</v>
      </c>
      <c r="H484" s="34">
        <v>25</v>
      </c>
      <c r="I484" s="39">
        <f>VENTAS[[#This Row],[Cantidad]]*VENTAS[[#This Row],[Precio Venta]]</f>
        <v>25</v>
      </c>
      <c r="J484" s="34">
        <f>IF(VENTAS[[#This Row],[Nombre del Gestor]]&gt;1,VENTAS[[#This Row],[Precio Venta]]*10%,0)</f>
        <v>2.5</v>
      </c>
      <c r="K484" s="34">
        <f>IFERROR(VLOOKUP(VENTAS[[#This Row],[Código del producto Vendido]],STOCK[],13,FALSE),VENTAS[[#This Row],[Precio Venta]]*0.6)-VENTAS[[#This Row],[Comisión Unitaria 10%]]</f>
        <v>12.5</v>
      </c>
      <c r="L484" s="34">
        <f>VENTAS[[#This Row],[Cantidad]]*(VENTAS[[#This Row],[Precio Venta]]-VENTAS[[#This Row],[Costo Unitario SIN Comision]]-VENTAS[[#This Row],[Comisión Unitaria 10%]]-0.01*VENTAS[[#This Row],[Precio Venta]])</f>
        <v>9.75</v>
      </c>
      <c r="M484" s="35"/>
      <c r="N484" s="37" t="s">
        <v>4777</v>
      </c>
    </row>
    <row r="485" spans="1:14" x14ac:dyDescent="0.2">
      <c r="A485" s="36">
        <v>45617.55097222222</v>
      </c>
      <c r="B485" s="33"/>
      <c r="C485" s="33"/>
      <c r="D485" s="33" t="s">
        <v>3779</v>
      </c>
      <c r="E485" s="33" t="s">
        <v>4778</v>
      </c>
      <c r="F485" s="33" t="s">
        <v>4779</v>
      </c>
      <c r="G485" s="33">
        <v>1</v>
      </c>
      <c r="H485" s="34">
        <v>18</v>
      </c>
      <c r="I485" s="39">
        <f>VENTAS[[#This Row],[Cantidad]]*VENTAS[[#This Row],[Precio Venta]]</f>
        <v>18</v>
      </c>
      <c r="J485" s="34">
        <f>IF(VENTAS[[#This Row],[Nombre del Gestor]]&gt;1,VENTAS[[#This Row],[Precio Venta]]*10%,0)</f>
        <v>1.8</v>
      </c>
      <c r="K485" s="34">
        <f>IFERROR(VLOOKUP(VENTAS[[#This Row],[Código del producto Vendido]],STOCK[],13,FALSE),VENTAS[[#This Row],[Precio Venta]]*0.6)-VENTAS[[#This Row],[Comisión Unitaria 10%]]</f>
        <v>8.9999999999999982</v>
      </c>
      <c r="L48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85" s="35"/>
      <c r="N485" s="37" t="s">
        <v>4780</v>
      </c>
    </row>
    <row r="486" spans="1:14" x14ac:dyDescent="0.2">
      <c r="A486" s="36">
        <v>45617.551886574067</v>
      </c>
      <c r="B486" s="33"/>
      <c r="C486" s="33"/>
      <c r="D486" s="33" t="s">
        <v>3820</v>
      </c>
      <c r="E486" s="33" t="s">
        <v>4781</v>
      </c>
      <c r="F486" s="33" t="s">
        <v>4782</v>
      </c>
      <c r="G486" s="33">
        <v>1</v>
      </c>
      <c r="H486" s="34">
        <v>32</v>
      </c>
      <c r="I486" s="39">
        <f>VENTAS[[#This Row],[Cantidad]]*VENTAS[[#This Row],[Precio Venta]]</f>
        <v>32</v>
      </c>
      <c r="J486" s="34">
        <f>IF(VENTAS[[#This Row],[Nombre del Gestor]]&gt;1,VENTAS[[#This Row],[Precio Venta]]*10%,0)</f>
        <v>3.2</v>
      </c>
      <c r="K486" s="34">
        <f>IFERROR(VLOOKUP(VENTAS[[#This Row],[Código del producto Vendido]],STOCK[],13,FALSE),VENTAS[[#This Row],[Precio Venta]]*0.6)-VENTAS[[#This Row],[Comisión Unitaria 10%]]</f>
        <v>16</v>
      </c>
      <c r="L486" s="34">
        <f>VENTAS[[#This Row],[Cantidad]]*(VENTAS[[#This Row],[Precio Venta]]-VENTAS[[#This Row],[Costo Unitario SIN Comision]]-VENTAS[[#This Row],[Comisión Unitaria 10%]]-0.01*VENTAS[[#This Row],[Precio Venta]])</f>
        <v>12.48</v>
      </c>
      <c r="M486" s="35"/>
      <c r="N486" s="37" t="s">
        <v>4783</v>
      </c>
    </row>
    <row r="487" spans="1:14" x14ac:dyDescent="0.2">
      <c r="A487" s="36">
        <v>45617.553761574083</v>
      </c>
      <c r="B487" s="33"/>
      <c r="C487" s="33"/>
      <c r="D487" s="33" t="s">
        <v>3900</v>
      </c>
      <c r="E487" s="33" t="s">
        <v>4784</v>
      </c>
      <c r="F487" s="33" t="s">
        <v>4785</v>
      </c>
      <c r="G487" s="33">
        <v>3</v>
      </c>
      <c r="H487" s="34">
        <v>4</v>
      </c>
      <c r="I487" s="39">
        <f>VENTAS[[#This Row],[Cantidad]]*VENTAS[[#This Row],[Precio Venta]]</f>
        <v>12</v>
      </c>
      <c r="J487" s="34">
        <f>IF(VENTAS[[#This Row],[Nombre del Gestor]]&gt;1,VENTAS[[#This Row],[Precio Venta]]*10%,0)</f>
        <v>0.4</v>
      </c>
      <c r="K487" s="34">
        <f>IFERROR(VLOOKUP(VENTAS[[#This Row],[Código del producto Vendido]],STOCK[],13,FALSE),VENTAS[[#This Row],[Precio Venta]]*0.6)-VENTAS[[#This Row],[Comisión Unitaria 10%]]</f>
        <v>2</v>
      </c>
      <c r="L487" s="34">
        <f>VENTAS[[#This Row],[Cantidad]]*(VENTAS[[#This Row],[Precio Venta]]-VENTAS[[#This Row],[Costo Unitario SIN Comision]]-VENTAS[[#This Row],[Comisión Unitaria 10%]]-0.01*VENTAS[[#This Row],[Precio Venta]])</f>
        <v>4.68</v>
      </c>
      <c r="M487" s="35"/>
      <c r="N487" s="37" t="s">
        <v>4786</v>
      </c>
    </row>
    <row r="488" spans="1:14" x14ac:dyDescent="0.2">
      <c r="A488" s="36">
        <v>45617.687152777777</v>
      </c>
      <c r="B488" s="33"/>
      <c r="C488" s="33"/>
      <c r="D488" s="33" t="s">
        <v>4068</v>
      </c>
      <c r="E488" s="33" t="s">
        <v>4787</v>
      </c>
      <c r="F488" s="33" t="s">
        <v>4788</v>
      </c>
      <c r="G488" s="33">
        <v>1</v>
      </c>
      <c r="H488" s="34">
        <v>18</v>
      </c>
      <c r="I488" s="39">
        <f>VENTAS[[#This Row],[Cantidad]]*VENTAS[[#This Row],[Precio Venta]]</f>
        <v>18</v>
      </c>
      <c r="J488" s="34">
        <f>IF(VENTAS[[#This Row],[Nombre del Gestor]]&gt;1,VENTAS[[#This Row],[Precio Venta]]*10%,0)</f>
        <v>1.8</v>
      </c>
      <c r="K488" s="34">
        <f>IFERROR(VLOOKUP(VENTAS[[#This Row],[Código del producto Vendido]],STOCK[],13,FALSE),VENTAS[[#This Row],[Precio Venta]]*0.6)-VENTAS[[#This Row],[Comisión Unitaria 10%]]</f>
        <v>8.9999999999999982</v>
      </c>
      <c r="L48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88" s="35"/>
      <c r="N488" s="37" t="s">
        <v>4789</v>
      </c>
    </row>
    <row r="489" spans="1:14" x14ac:dyDescent="0.2">
      <c r="A489" s="36">
        <v>45617.687152777777</v>
      </c>
      <c r="B489" s="33"/>
      <c r="C489" s="33"/>
      <c r="D489" s="33" t="s">
        <v>4068</v>
      </c>
      <c r="E489" s="33" t="s">
        <v>4790</v>
      </c>
      <c r="F489" s="33" t="s">
        <v>4791</v>
      </c>
      <c r="G489" s="33">
        <v>1</v>
      </c>
      <c r="H489" s="34">
        <v>18</v>
      </c>
      <c r="I489" s="39">
        <f>VENTAS[[#This Row],[Cantidad]]*VENTAS[[#This Row],[Precio Venta]]</f>
        <v>18</v>
      </c>
      <c r="J489" s="34">
        <f>IF(VENTAS[[#This Row],[Nombre del Gestor]]&gt;1,VENTAS[[#This Row],[Precio Venta]]*10%,0)</f>
        <v>1.8</v>
      </c>
      <c r="K489" s="34">
        <f>IFERROR(VLOOKUP(VENTAS[[#This Row],[Código del producto Vendido]],STOCK[],13,FALSE),VENTAS[[#This Row],[Precio Venta]]*0.6)-VENTAS[[#This Row],[Comisión Unitaria 10%]]</f>
        <v>8.9999999999999982</v>
      </c>
      <c r="L48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489" s="35"/>
      <c r="N489" s="37" t="s">
        <v>4792</v>
      </c>
    </row>
    <row r="490" spans="1:14" x14ac:dyDescent="0.2">
      <c r="A490" s="36">
        <v>45617.687152777777</v>
      </c>
      <c r="B490" s="33"/>
      <c r="C490" s="33"/>
      <c r="D490" s="33" t="s">
        <v>4068</v>
      </c>
      <c r="E490" s="33" t="s">
        <v>4793</v>
      </c>
      <c r="F490" s="33" t="s">
        <v>4794</v>
      </c>
      <c r="G490" s="33">
        <v>1</v>
      </c>
      <c r="H490" s="34">
        <v>25</v>
      </c>
      <c r="I490" s="39">
        <f>VENTAS[[#This Row],[Cantidad]]*VENTAS[[#This Row],[Precio Venta]]</f>
        <v>25</v>
      </c>
      <c r="J490" s="34">
        <f>IF(VENTAS[[#This Row],[Nombre del Gestor]]&gt;1,VENTAS[[#This Row],[Precio Venta]]*10%,0)</f>
        <v>2.5</v>
      </c>
      <c r="K490" s="34">
        <f>IFERROR(VLOOKUP(VENTAS[[#This Row],[Código del producto Vendido]],STOCK[],13,FALSE),VENTAS[[#This Row],[Precio Venta]]*0.6)-VENTAS[[#This Row],[Comisión Unitaria 10%]]</f>
        <v>12.5</v>
      </c>
      <c r="L490" s="34">
        <f>VENTAS[[#This Row],[Cantidad]]*(VENTAS[[#This Row],[Precio Venta]]-VENTAS[[#This Row],[Costo Unitario SIN Comision]]-VENTAS[[#This Row],[Comisión Unitaria 10%]]-0.01*VENTAS[[#This Row],[Precio Venta]])</f>
        <v>9.75</v>
      </c>
      <c r="M490" s="35"/>
      <c r="N490" s="37" t="s">
        <v>4795</v>
      </c>
    </row>
    <row r="491" spans="1:14" x14ac:dyDescent="0.2">
      <c r="A491" s="36">
        <v>45617.742592592593</v>
      </c>
      <c r="B491" s="33"/>
      <c r="C491" s="33"/>
      <c r="D491" s="33" t="s">
        <v>4796</v>
      </c>
      <c r="E491" s="33" t="s">
        <v>4797</v>
      </c>
      <c r="F491" s="33" t="s">
        <v>4798</v>
      </c>
      <c r="G491" s="33">
        <v>1</v>
      </c>
      <c r="H491" s="34">
        <v>35</v>
      </c>
      <c r="I491" s="39">
        <f>VENTAS[[#This Row],[Cantidad]]*VENTAS[[#This Row],[Precio Venta]]</f>
        <v>35</v>
      </c>
      <c r="J491" s="34">
        <f>IF(VENTAS[[#This Row],[Nombre del Gestor]]&gt;1,VENTAS[[#This Row],[Precio Venta]]*10%,0)</f>
        <v>3.5</v>
      </c>
      <c r="K491" s="34">
        <f>IFERROR(VLOOKUP(VENTAS[[#This Row],[Código del producto Vendido]],STOCK[],13,FALSE),VENTAS[[#This Row],[Precio Venta]]*0.6)-VENTAS[[#This Row],[Comisión Unitaria 10%]]</f>
        <v>17.5</v>
      </c>
      <c r="L491" s="34">
        <f>VENTAS[[#This Row],[Cantidad]]*(VENTAS[[#This Row],[Precio Venta]]-VENTAS[[#This Row],[Costo Unitario SIN Comision]]-VENTAS[[#This Row],[Comisión Unitaria 10%]]-0.01*VENTAS[[#This Row],[Precio Venta]])</f>
        <v>13.65</v>
      </c>
      <c r="M491" s="35"/>
      <c r="N491" s="37" t="s">
        <v>4799</v>
      </c>
    </row>
    <row r="492" spans="1:14" x14ac:dyDescent="0.2">
      <c r="A492" s="36">
        <v>45617.742592592593</v>
      </c>
      <c r="B492" s="33"/>
      <c r="C492" s="33"/>
      <c r="D492" s="33" t="s">
        <v>4796</v>
      </c>
      <c r="E492" s="33" t="s">
        <v>4505</v>
      </c>
      <c r="F492" s="33" t="s">
        <v>3883</v>
      </c>
      <c r="G492" s="33">
        <v>1</v>
      </c>
      <c r="H492" s="34">
        <v>23</v>
      </c>
      <c r="I492" s="39">
        <f>VENTAS[[#This Row],[Cantidad]]*VENTAS[[#This Row],[Precio Venta]]</f>
        <v>23</v>
      </c>
      <c r="J492" s="34">
        <f>IF(VENTAS[[#This Row],[Nombre del Gestor]]&gt;1,VENTAS[[#This Row],[Precio Venta]]*10%,0)</f>
        <v>2.3000000000000003</v>
      </c>
      <c r="K492" s="34">
        <f>IFERROR(VLOOKUP(VENTAS[[#This Row],[Código del producto Vendido]],STOCK[],13,FALSE),VENTAS[[#This Row],[Precio Venta]]*0.6)-VENTAS[[#This Row],[Comisión Unitaria 10%]]</f>
        <v>11.499999999999998</v>
      </c>
      <c r="L492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492" s="35"/>
      <c r="N492" s="37" t="s">
        <v>4800</v>
      </c>
    </row>
    <row r="493" spans="1:14" x14ac:dyDescent="0.2">
      <c r="A493" s="36">
        <v>45617.742592592593</v>
      </c>
      <c r="B493" s="33"/>
      <c r="C493" s="33"/>
      <c r="D493" s="33" t="s">
        <v>4796</v>
      </c>
      <c r="E493" s="33" t="s">
        <v>4801</v>
      </c>
      <c r="F493" s="33" t="s">
        <v>4802</v>
      </c>
      <c r="G493" s="33">
        <v>1</v>
      </c>
      <c r="H493" s="34">
        <v>15</v>
      </c>
      <c r="I493" s="39">
        <f>VENTAS[[#This Row],[Cantidad]]*VENTAS[[#This Row],[Precio Venta]]</f>
        <v>15</v>
      </c>
      <c r="J493" s="34">
        <f>IF(VENTAS[[#This Row],[Nombre del Gestor]]&gt;1,VENTAS[[#This Row],[Precio Venta]]*10%,0)</f>
        <v>1.5</v>
      </c>
      <c r="K493" s="34">
        <f>IFERROR(VLOOKUP(VENTAS[[#This Row],[Código del producto Vendido]],STOCK[],13,FALSE),VENTAS[[#This Row],[Precio Venta]]*0.6)-VENTAS[[#This Row],[Comisión Unitaria 10%]]</f>
        <v>7.5</v>
      </c>
      <c r="L493" s="34">
        <f>VENTAS[[#This Row],[Cantidad]]*(VENTAS[[#This Row],[Precio Venta]]-VENTAS[[#This Row],[Costo Unitario SIN Comision]]-VENTAS[[#This Row],[Comisión Unitaria 10%]]-0.01*VENTAS[[#This Row],[Precio Venta]])</f>
        <v>5.85</v>
      </c>
      <c r="M493" s="35"/>
      <c r="N493" s="37" t="s">
        <v>4803</v>
      </c>
    </row>
    <row r="494" spans="1:14" x14ac:dyDescent="0.2">
      <c r="A494" s="36">
        <v>45617.742592592593</v>
      </c>
      <c r="B494" s="33"/>
      <c r="C494" s="33"/>
      <c r="D494" s="33" t="s">
        <v>4796</v>
      </c>
      <c r="E494" s="33" t="s">
        <v>515</v>
      </c>
      <c r="F494" s="33" t="s">
        <v>516</v>
      </c>
      <c r="G494" s="33">
        <v>1</v>
      </c>
      <c r="H494" s="34">
        <v>15</v>
      </c>
      <c r="I494" s="39">
        <f>VENTAS[[#This Row],[Cantidad]]*VENTAS[[#This Row],[Precio Venta]]</f>
        <v>15</v>
      </c>
      <c r="J494" s="34">
        <f>IF(VENTAS[[#This Row],[Nombre del Gestor]]&gt;1,VENTAS[[#This Row],[Precio Venta]]*10%,0)</f>
        <v>1.5</v>
      </c>
      <c r="K494" s="34">
        <f>IFERROR(VLOOKUP(VENTAS[[#This Row],[Código del producto Vendido]],STOCK[],13,FALSE),VENTAS[[#This Row],[Precio Venta]]*0.6)-VENTAS[[#This Row],[Comisión Unitaria 10%]]</f>
        <v>8</v>
      </c>
      <c r="L494" s="34">
        <f>VENTAS[[#This Row],[Cantidad]]*(VENTAS[[#This Row],[Precio Venta]]-VENTAS[[#This Row],[Costo Unitario SIN Comision]]-VENTAS[[#This Row],[Comisión Unitaria 10%]]-0.01*VENTAS[[#This Row],[Precio Venta]])</f>
        <v>5.35</v>
      </c>
      <c r="M494" s="35"/>
      <c r="N494" s="37" t="s">
        <v>4804</v>
      </c>
    </row>
    <row r="495" spans="1:14" x14ac:dyDescent="0.2">
      <c r="A495" s="36">
        <v>45618.545497685183</v>
      </c>
      <c r="B495" s="33"/>
      <c r="C495" s="33"/>
      <c r="D495" s="33" t="s">
        <v>3801</v>
      </c>
      <c r="E495" s="33" t="s">
        <v>4805</v>
      </c>
      <c r="F495" s="33" t="s">
        <v>4806</v>
      </c>
      <c r="G495" s="33">
        <v>1</v>
      </c>
      <c r="H495" s="34">
        <v>14</v>
      </c>
      <c r="I495" s="39">
        <f>VENTAS[[#This Row],[Cantidad]]*VENTAS[[#This Row],[Precio Venta]]</f>
        <v>14</v>
      </c>
      <c r="J495" s="34">
        <f>IF(VENTAS[[#This Row],[Nombre del Gestor]]&gt;1,VENTAS[[#This Row],[Precio Venta]]*10%,0)</f>
        <v>1.4000000000000001</v>
      </c>
      <c r="K495" s="34">
        <f>IFERROR(VLOOKUP(VENTAS[[#This Row],[Código del producto Vendido]],STOCK[],13,FALSE),VENTAS[[#This Row],[Precio Venta]]*0.6)-VENTAS[[#This Row],[Comisión Unitaria 10%]]</f>
        <v>7</v>
      </c>
      <c r="L495" s="34">
        <f>VENTAS[[#This Row],[Cantidad]]*(VENTAS[[#This Row],[Precio Venta]]-VENTAS[[#This Row],[Costo Unitario SIN Comision]]-VENTAS[[#This Row],[Comisión Unitaria 10%]]-0.01*VENTAS[[#This Row],[Precio Venta]])</f>
        <v>5.46</v>
      </c>
      <c r="M495" s="35"/>
      <c r="N495" s="37" t="s">
        <v>4807</v>
      </c>
    </row>
    <row r="496" spans="1:14" x14ac:dyDescent="0.2">
      <c r="A496" s="36">
        <v>45618.697685185187</v>
      </c>
      <c r="B496" s="33"/>
      <c r="C496" s="33"/>
      <c r="D496" s="33" t="s">
        <v>4808</v>
      </c>
      <c r="E496" s="33" t="s">
        <v>462</v>
      </c>
      <c r="F496" s="33" t="s">
        <v>461</v>
      </c>
      <c r="G496" s="33">
        <v>1</v>
      </c>
      <c r="H496" s="34">
        <v>30</v>
      </c>
      <c r="I496" s="39">
        <f>VENTAS[[#This Row],[Cantidad]]*VENTAS[[#This Row],[Precio Venta]]</f>
        <v>30</v>
      </c>
      <c r="J496" s="34">
        <f>IF(VENTAS[[#This Row],[Nombre del Gestor]]&gt;1,VENTAS[[#This Row],[Precio Venta]]*10%,0)</f>
        <v>3</v>
      </c>
      <c r="K496" s="34">
        <f>IFERROR(VLOOKUP(VENTAS[[#This Row],[Código del producto Vendido]],STOCK[],13,FALSE),VENTAS[[#This Row],[Precio Venta]]*0.6)-VENTAS[[#This Row],[Comisión Unitaria 10%]]</f>
        <v>12.46</v>
      </c>
      <c r="L496" s="34">
        <f>VENTAS[[#This Row],[Cantidad]]*(VENTAS[[#This Row],[Precio Venta]]-VENTAS[[#This Row],[Costo Unitario SIN Comision]]-VENTAS[[#This Row],[Comisión Unitaria 10%]]-0.01*VENTAS[[#This Row],[Precio Venta]])</f>
        <v>14.239999999999998</v>
      </c>
      <c r="M496" s="35"/>
      <c r="N496" s="37" t="s">
        <v>4809</v>
      </c>
    </row>
    <row r="497" spans="1:14" x14ac:dyDescent="0.2">
      <c r="A497" s="36">
        <v>45618.700613425928</v>
      </c>
      <c r="B497" s="33"/>
      <c r="C497" s="33"/>
      <c r="D497" s="33" t="s">
        <v>4009</v>
      </c>
      <c r="E497" s="33" t="s">
        <v>4810</v>
      </c>
      <c r="F497" s="33" t="s">
        <v>4421</v>
      </c>
      <c r="G497" s="33">
        <v>1</v>
      </c>
      <c r="H497" s="34">
        <v>20</v>
      </c>
      <c r="I497" s="39">
        <f>VENTAS[[#This Row],[Cantidad]]*VENTAS[[#This Row],[Precio Venta]]</f>
        <v>20</v>
      </c>
      <c r="J497" s="34">
        <f>IF(VENTAS[[#This Row],[Nombre del Gestor]]&gt;1,VENTAS[[#This Row],[Precio Venta]]*10%,0)</f>
        <v>2</v>
      </c>
      <c r="K497" s="34">
        <f>IFERROR(VLOOKUP(VENTAS[[#This Row],[Código del producto Vendido]],STOCK[],13,FALSE),VENTAS[[#This Row],[Precio Venta]]*0.6)-VENTAS[[#This Row],[Comisión Unitaria 10%]]</f>
        <v>10</v>
      </c>
      <c r="L497" s="34">
        <f>VENTAS[[#This Row],[Cantidad]]*(VENTAS[[#This Row],[Precio Venta]]-VENTAS[[#This Row],[Costo Unitario SIN Comision]]-VENTAS[[#This Row],[Comisión Unitaria 10%]]-0.01*VENTAS[[#This Row],[Precio Venta]])</f>
        <v>7.8</v>
      </c>
      <c r="M497" s="35"/>
      <c r="N497" s="37" t="s">
        <v>4811</v>
      </c>
    </row>
    <row r="498" spans="1:14" x14ac:dyDescent="0.2">
      <c r="A498" s="36">
        <v>45619.396238425928</v>
      </c>
      <c r="B498" s="33"/>
      <c r="C498" s="33"/>
      <c r="D498" s="33" t="s">
        <v>4009</v>
      </c>
      <c r="E498" s="33" t="s">
        <v>4812</v>
      </c>
      <c r="F498" s="33" t="s">
        <v>4813</v>
      </c>
      <c r="G498" s="33">
        <v>1</v>
      </c>
      <c r="H498" s="34">
        <v>20</v>
      </c>
      <c r="I498" s="39">
        <f>VENTAS[[#This Row],[Cantidad]]*VENTAS[[#This Row],[Precio Venta]]</f>
        <v>20</v>
      </c>
      <c r="J498" s="34">
        <f>IF(VENTAS[[#This Row],[Nombre del Gestor]]&gt;1,VENTAS[[#This Row],[Precio Venta]]*10%,0)</f>
        <v>2</v>
      </c>
      <c r="K498" s="34">
        <f>IFERROR(VLOOKUP(VENTAS[[#This Row],[Código del producto Vendido]],STOCK[],13,FALSE),VENTAS[[#This Row],[Precio Venta]]*0.6)-VENTAS[[#This Row],[Comisión Unitaria 10%]]</f>
        <v>10</v>
      </c>
      <c r="L498" s="34">
        <f>VENTAS[[#This Row],[Cantidad]]*(VENTAS[[#This Row],[Precio Venta]]-VENTAS[[#This Row],[Costo Unitario SIN Comision]]-VENTAS[[#This Row],[Comisión Unitaria 10%]]-0.01*VENTAS[[#This Row],[Precio Venta]])</f>
        <v>7.8</v>
      </c>
      <c r="M498" s="35"/>
      <c r="N498" s="37" t="s">
        <v>4814</v>
      </c>
    </row>
    <row r="499" spans="1:14" x14ac:dyDescent="0.2">
      <c r="A499" s="36">
        <v>45621.738726851851</v>
      </c>
      <c r="B499" s="33"/>
      <c r="C499" s="33"/>
      <c r="D499" s="33" t="s">
        <v>4009</v>
      </c>
      <c r="E499" s="33" t="s">
        <v>4420</v>
      </c>
      <c r="F499" s="33" t="s">
        <v>4421</v>
      </c>
      <c r="G499" s="33">
        <v>1</v>
      </c>
      <c r="H499" s="34">
        <v>20</v>
      </c>
      <c r="I499" s="39">
        <f>VENTAS[[#This Row],[Cantidad]]*VENTAS[[#This Row],[Precio Venta]]</f>
        <v>20</v>
      </c>
      <c r="J499" s="34">
        <f>IF(VENTAS[[#This Row],[Nombre del Gestor]]&gt;1,VENTAS[[#This Row],[Precio Venta]]*10%,0)</f>
        <v>2</v>
      </c>
      <c r="K499" s="34">
        <f>IFERROR(VLOOKUP(VENTAS[[#This Row],[Código del producto Vendido]],STOCK[],13,FALSE),VENTAS[[#This Row],[Precio Venta]]*0.6)-VENTAS[[#This Row],[Comisión Unitaria 10%]]</f>
        <v>10</v>
      </c>
      <c r="L499" s="34">
        <f>VENTAS[[#This Row],[Cantidad]]*(VENTAS[[#This Row],[Precio Venta]]-VENTAS[[#This Row],[Costo Unitario SIN Comision]]-VENTAS[[#This Row],[Comisión Unitaria 10%]]-0.01*VENTAS[[#This Row],[Precio Venta]])</f>
        <v>7.8</v>
      </c>
      <c r="M499" s="35"/>
      <c r="N499" s="37" t="s">
        <v>4815</v>
      </c>
    </row>
    <row r="500" spans="1:14" x14ac:dyDescent="0.2">
      <c r="A500" s="36">
        <v>45621.750092592592</v>
      </c>
      <c r="B500" s="33"/>
      <c r="C500" s="33"/>
      <c r="D500" s="33" t="s">
        <v>3779</v>
      </c>
      <c r="E500" s="33" t="s">
        <v>4816</v>
      </c>
      <c r="F500" s="33" t="s">
        <v>340</v>
      </c>
      <c r="G500" s="33">
        <v>1</v>
      </c>
      <c r="H500" s="34">
        <v>35</v>
      </c>
      <c r="I500" s="39">
        <f>VENTAS[[#This Row],[Cantidad]]*VENTAS[[#This Row],[Precio Venta]]</f>
        <v>35</v>
      </c>
      <c r="J500" s="34">
        <f>IF(VENTAS[[#This Row],[Nombre del Gestor]]&gt;1,VENTAS[[#This Row],[Precio Venta]]*10%,0)</f>
        <v>3.5</v>
      </c>
      <c r="K500" s="34">
        <f>IFERROR(VLOOKUP(VENTAS[[#This Row],[Código del producto Vendido]],STOCK[],13,FALSE),VENTAS[[#This Row],[Precio Venta]]*0.6)-VENTAS[[#This Row],[Comisión Unitaria 10%]]</f>
        <v>17.5</v>
      </c>
      <c r="L500" s="34">
        <f>VENTAS[[#This Row],[Cantidad]]*(VENTAS[[#This Row],[Precio Venta]]-VENTAS[[#This Row],[Costo Unitario SIN Comision]]-VENTAS[[#This Row],[Comisión Unitaria 10%]]-0.01*VENTAS[[#This Row],[Precio Venta]])</f>
        <v>13.65</v>
      </c>
      <c r="M500" s="35"/>
      <c r="N500" s="37" t="s">
        <v>4817</v>
      </c>
    </row>
    <row r="501" spans="1:14" x14ac:dyDescent="0.2">
      <c r="A501" s="36">
        <v>45621.75167824074</v>
      </c>
      <c r="B501" s="33"/>
      <c r="C501" s="33"/>
      <c r="D501" s="33" t="s">
        <v>3772</v>
      </c>
      <c r="E501" s="33" t="s">
        <v>4818</v>
      </c>
      <c r="F501" s="33" t="s">
        <v>4819</v>
      </c>
      <c r="G501" s="33">
        <v>1</v>
      </c>
      <c r="H501" s="34">
        <v>9</v>
      </c>
      <c r="I501" s="39">
        <f>VENTAS[[#This Row],[Cantidad]]*VENTAS[[#This Row],[Precio Venta]]</f>
        <v>9</v>
      </c>
      <c r="J501" s="34">
        <f>IF(VENTAS[[#This Row],[Nombre del Gestor]]&gt;1,VENTAS[[#This Row],[Precio Venta]]*10%,0)</f>
        <v>0.9</v>
      </c>
      <c r="K501" s="34">
        <f>IFERROR(VLOOKUP(VENTAS[[#This Row],[Código del producto Vendido]],STOCK[],13,FALSE),VENTAS[[#This Row],[Precio Venta]]*0.6)-VENTAS[[#This Row],[Comisión Unitaria 10%]]</f>
        <v>4.4999999999999991</v>
      </c>
      <c r="L501" s="34">
        <f>VENTAS[[#This Row],[Cantidad]]*(VENTAS[[#This Row],[Precio Venta]]-VENTAS[[#This Row],[Costo Unitario SIN Comision]]-VENTAS[[#This Row],[Comisión Unitaria 10%]]-0.01*VENTAS[[#This Row],[Precio Venta]])</f>
        <v>3.5100000000000011</v>
      </c>
      <c r="M501" s="35"/>
      <c r="N501" s="37" t="s">
        <v>4820</v>
      </c>
    </row>
    <row r="502" spans="1:14" x14ac:dyDescent="0.2">
      <c r="A502" s="36">
        <v>45621.75167824074</v>
      </c>
      <c r="B502" s="33"/>
      <c r="C502" s="33"/>
      <c r="D502" s="33" t="s">
        <v>3772</v>
      </c>
      <c r="E502" s="33" t="s">
        <v>4821</v>
      </c>
      <c r="F502" s="33" t="s">
        <v>4806</v>
      </c>
      <c r="G502" s="33">
        <v>1</v>
      </c>
      <c r="H502" s="34">
        <v>14</v>
      </c>
      <c r="I502" s="39">
        <f>VENTAS[[#This Row],[Cantidad]]*VENTAS[[#This Row],[Precio Venta]]</f>
        <v>14</v>
      </c>
      <c r="J502" s="34">
        <f>IF(VENTAS[[#This Row],[Nombre del Gestor]]&gt;1,VENTAS[[#This Row],[Precio Venta]]*10%,0)</f>
        <v>1.4000000000000001</v>
      </c>
      <c r="K502" s="34">
        <f>IFERROR(VLOOKUP(VENTAS[[#This Row],[Código del producto Vendido]],STOCK[],13,FALSE),VENTAS[[#This Row],[Precio Venta]]*0.6)-VENTAS[[#This Row],[Comisión Unitaria 10%]]</f>
        <v>7</v>
      </c>
      <c r="L502" s="34">
        <f>VENTAS[[#This Row],[Cantidad]]*(VENTAS[[#This Row],[Precio Venta]]-VENTAS[[#This Row],[Costo Unitario SIN Comision]]-VENTAS[[#This Row],[Comisión Unitaria 10%]]-0.01*VENTAS[[#This Row],[Precio Venta]])</f>
        <v>5.46</v>
      </c>
      <c r="M502" s="35"/>
      <c r="N502" s="37" t="s">
        <v>4822</v>
      </c>
    </row>
    <row r="503" spans="1:14" x14ac:dyDescent="0.2">
      <c r="A503" s="36">
        <v>45621.75167824074</v>
      </c>
      <c r="B503" s="33"/>
      <c r="C503" s="33"/>
      <c r="D503" s="33" t="s">
        <v>3772</v>
      </c>
      <c r="E503" s="33" t="s">
        <v>4823</v>
      </c>
      <c r="F503" s="33" t="s">
        <v>4824</v>
      </c>
      <c r="G503" s="33">
        <v>1</v>
      </c>
      <c r="H503" s="34">
        <v>35</v>
      </c>
      <c r="I503" s="39">
        <f>VENTAS[[#This Row],[Cantidad]]*VENTAS[[#This Row],[Precio Venta]]</f>
        <v>35</v>
      </c>
      <c r="J503" s="34">
        <f>IF(VENTAS[[#This Row],[Nombre del Gestor]]&gt;1,VENTAS[[#This Row],[Precio Venta]]*10%,0)</f>
        <v>3.5</v>
      </c>
      <c r="K503" s="34">
        <f>IFERROR(VLOOKUP(VENTAS[[#This Row],[Código del producto Vendido]],STOCK[],13,FALSE),VENTAS[[#This Row],[Precio Venta]]*0.6)-VENTAS[[#This Row],[Comisión Unitaria 10%]]</f>
        <v>17.5</v>
      </c>
      <c r="L503" s="34">
        <f>VENTAS[[#This Row],[Cantidad]]*(VENTAS[[#This Row],[Precio Venta]]-VENTAS[[#This Row],[Costo Unitario SIN Comision]]-VENTAS[[#This Row],[Comisión Unitaria 10%]]-0.01*VENTAS[[#This Row],[Precio Venta]])</f>
        <v>13.65</v>
      </c>
      <c r="M503" s="35"/>
      <c r="N503" s="37" t="s">
        <v>4825</v>
      </c>
    </row>
    <row r="504" spans="1:14" x14ac:dyDescent="0.2">
      <c r="A504" s="36">
        <v>45622.934293981481</v>
      </c>
      <c r="B504" s="33"/>
      <c r="C504" s="33"/>
      <c r="D504" s="33" t="s">
        <v>4009</v>
      </c>
      <c r="E504" s="33" t="s">
        <v>4826</v>
      </c>
      <c r="F504" s="33" t="s">
        <v>4157</v>
      </c>
      <c r="G504" s="33">
        <v>1</v>
      </c>
      <c r="H504" s="34">
        <v>20</v>
      </c>
      <c r="I504" s="39">
        <f>VENTAS[[#This Row],[Cantidad]]*VENTAS[[#This Row],[Precio Venta]]</f>
        <v>20</v>
      </c>
      <c r="J504" s="34">
        <f>IF(VENTAS[[#This Row],[Nombre del Gestor]]&gt;1,VENTAS[[#This Row],[Precio Venta]]*10%,0)</f>
        <v>2</v>
      </c>
      <c r="K504" s="34">
        <f>IFERROR(VLOOKUP(VENTAS[[#This Row],[Código del producto Vendido]],STOCK[],13,FALSE),VENTAS[[#This Row],[Precio Venta]]*0.6)-VENTAS[[#This Row],[Comisión Unitaria 10%]]</f>
        <v>10</v>
      </c>
      <c r="L504" s="34">
        <f>VENTAS[[#This Row],[Cantidad]]*(VENTAS[[#This Row],[Precio Venta]]-VENTAS[[#This Row],[Costo Unitario SIN Comision]]-VENTAS[[#This Row],[Comisión Unitaria 10%]]-0.01*VENTAS[[#This Row],[Precio Venta]])</f>
        <v>7.8</v>
      </c>
      <c r="M504" s="35"/>
      <c r="N504" s="37" t="s">
        <v>4827</v>
      </c>
    </row>
    <row r="505" spans="1:14" x14ac:dyDescent="0.2">
      <c r="A505" s="36">
        <v>45622.975358796299</v>
      </c>
      <c r="B505" s="33"/>
      <c r="C505" s="33"/>
      <c r="D505" s="33" t="s">
        <v>3757</v>
      </c>
      <c r="E505" s="33" t="s">
        <v>4828</v>
      </c>
      <c r="F505" s="33" t="s">
        <v>4829</v>
      </c>
      <c r="G505" s="33">
        <v>1</v>
      </c>
      <c r="H505" s="34">
        <v>22</v>
      </c>
      <c r="I505" s="39">
        <f>VENTAS[[#This Row],[Cantidad]]*VENTAS[[#This Row],[Precio Venta]]</f>
        <v>22</v>
      </c>
      <c r="J505" s="34">
        <f>IF(VENTAS[[#This Row],[Nombre del Gestor]]&gt;1,VENTAS[[#This Row],[Precio Venta]]*10%,0)</f>
        <v>2.2000000000000002</v>
      </c>
      <c r="K505" s="34">
        <f>IFERROR(VLOOKUP(VENTAS[[#This Row],[Código del producto Vendido]],STOCK[],13,FALSE),VENTAS[[#This Row],[Precio Venta]]*0.6)-VENTAS[[#This Row],[Comisión Unitaria 10%]]</f>
        <v>11</v>
      </c>
      <c r="L505" s="34">
        <f>VENTAS[[#This Row],[Cantidad]]*(VENTAS[[#This Row],[Precio Venta]]-VENTAS[[#This Row],[Costo Unitario SIN Comision]]-VENTAS[[#This Row],[Comisión Unitaria 10%]]-0.01*VENTAS[[#This Row],[Precio Venta]])</f>
        <v>8.58</v>
      </c>
      <c r="M505" s="35"/>
      <c r="N505" s="37" t="s">
        <v>4830</v>
      </c>
    </row>
    <row r="506" spans="1:14" x14ac:dyDescent="0.2">
      <c r="A506" s="36">
        <v>45622.975358796299</v>
      </c>
      <c r="B506" s="33"/>
      <c r="C506" s="33"/>
      <c r="D506" s="33" t="s">
        <v>3757</v>
      </c>
      <c r="E506" s="33" t="s">
        <v>4831</v>
      </c>
      <c r="F506" s="33" t="s">
        <v>52</v>
      </c>
      <c r="G506" s="33">
        <v>1</v>
      </c>
      <c r="H506" s="34">
        <v>18</v>
      </c>
      <c r="I506" s="39">
        <f>VENTAS[[#This Row],[Cantidad]]*VENTAS[[#This Row],[Precio Venta]]</f>
        <v>18</v>
      </c>
      <c r="J506" s="34">
        <f>IF(VENTAS[[#This Row],[Nombre del Gestor]]&gt;1,VENTAS[[#This Row],[Precio Venta]]*10%,0)</f>
        <v>1.8</v>
      </c>
      <c r="K506" s="34">
        <f>IFERROR(VLOOKUP(VENTAS[[#This Row],[Código del producto Vendido]],STOCK[],13,FALSE),VENTAS[[#This Row],[Precio Venta]]*0.6)-VENTAS[[#This Row],[Comisión Unitaria 10%]]</f>
        <v>8.9999999999999982</v>
      </c>
      <c r="L50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06" s="35"/>
      <c r="N506" s="37" t="s">
        <v>4832</v>
      </c>
    </row>
    <row r="507" spans="1:14" x14ac:dyDescent="0.2">
      <c r="A507" s="36">
        <v>45622.975358796299</v>
      </c>
      <c r="B507" s="33"/>
      <c r="C507" s="33"/>
      <c r="D507" s="33" t="s">
        <v>3757</v>
      </c>
      <c r="E507" s="33" t="s">
        <v>228</v>
      </c>
      <c r="F507" s="33" t="s">
        <v>230</v>
      </c>
      <c r="G507" s="33">
        <v>4</v>
      </c>
      <c r="H507" s="34">
        <v>1</v>
      </c>
      <c r="I507" s="39">
        <f>VENTAS[[#This Row],[Cantidad]]*VENTAS[[#This Row],[Precio Venta]]</f>
        <v>4</v>
      </c>
      <c r="J507" s="34">
        <f>IF(VENTAS[[#This Row],[Nombre del Gestor]]&gt;1,VENTAS[[#This Row],[Precio Venta]]*10%,0)</f>
        <v>0.1</v>
      </c>
      <c r="K507" s="34">
        <f>IFERROR(VLOOKUP(VENTAS[[#This Row],[Código del producto Vendido]],STOCK[],13,FALSE),VENTAS[[#This Row],[Precio Venta]]*0.6)-VENTAS[[#This Row],[Comisión Unitaria 10%]]</f>
        <v>0.42941176470588205</v>
      </c>
      <c r="L507" s="34">
        <f>VENTAS[[#This Row],[Cantidad]]*(VENTAS[[#This Row],[Precio Venta]]-VENTAS[[#This Row],[Costo Unitario SIN Comision]]-VENTAS[[#This Row],[Comisión Unitaria 10%]]-0.01*VENTAS[[#This Row],[Precio Venta]])</f>
        <v>1.8423529411764719</v>
      </c>
      <c r="M507" s="35"/>
      <c r="N507" s="37" t="s">
        <v>4833</v>
      </c>
    </row>
    <row r="508" spans="1:14" x14ac:dyDescent="0.2">
      <c r="A508" s="36">
        <v>45622.976342592592</v>
      </c>
      <c r="B508" s="33"/>
      <c r="C508" s="33"/>
      <c r="D508" s="33" t="s">
        <v>3983</v>
      </c>
      <c r="E508" s="33" t="s">
        <v>4834</v>
      </c>
      <c r="F508" s="33" t="s">
        <v>4835</v>
      </c>
      <c r="G508" s="33">
        <v>1</v>
      </c>
      <c r="H508" s="34">
        <v>55</v>
      </c>
      <c r="I508" s="39">
        <f>VENTAS[[#This Row],[Cantidad]]*VENTAS[[#This Row],[Precio Venta]]</f>
        <v>55</v>
      </c>
      <c r="J508" s="34">
        <f>IF(VENTAS[[#This Row],[Nombre del Gestor]]&gt;1,VENTAS[[#This Row],[Precio Venta]]*10%,0)</f>
        <v>5.5</v>
      </c>
      <c r="K508" s="34">
        <f>IFERROR(VLOOKUP(VENTAS[[#This Row],[Código del producto Vendido]],STOCK[],13,FALSE),VENTAS[[#This Row],[Precio Venta]]*0.6)-VENTAS[[#This Row],[Comisión Unitaria 10%]]</f>
        <v>27.5</v>
      </c>
      <c r="L508" s="34">
        <f>VENTAS[[#This Row],[Cantidad]]*(VENTAS[[#This Row],[Precio Venta]]-VENTAS[[#This Row],[Costo Unitario SIN Comision]]-VENTAS[[#This Row],[Comisión Unitaria 10%]]-0.01*VENTAS[[#This Row],[Precio Venta]])</f>
        <v>21.45</v>
      </c>
      <c r="M508" s="35"/>
      <c r="N508" s="37" t="s">
        <v>4836</v>
      </c>
    </row>
    <row r="509" spans="1:14" x14ac:dyDescent="0.2">
      <c r="A509" s="36">
        <v>45623.647499999999</v>
      </c>
      <c r="B509" s="33"/>
      <c r="C509" s="33"/>
      <c r="D509" s="33" t="s">
        <v>3757</v>
      </c>
      <c r="E509" s="33" t="s">
        <v>4837</v>
      </c>
      <c r="F509" s="33" t="s">
        <v>4838</v>
      </c>
      <c r="G509" s="33">
        <v>1</v>
      </c>
      <c r="H509" s="34">
        <v>40</v>
      </c>
      <c r="I509" s="39">
        <f>VENTAS[[#This Row],[Cantidad]]*VENTAS[[#This Row],[Precio Venta]]</f>
        <v>40</v>
      </c>
      <c r="J509" s="34">
        <f>IF(VENTAS[[#This Row],[Nombre del Gestor]]&gt;1,VENTAS[[#This Row],[Precio Venta]]*10%,0)</f>
        <v>4</v>
      </c>
      <c r="K509" s="34">
        <f>IFERROR(VLOOKUP(VENTAS[[#This Row],[Código del producto Vendido]],STOCK[],13,FALSE),VENTAS[[#This Row],[Precio Venta]]*0.6)-VENTAS[[#This Row],[Comisión Unitaria 10%]]</f>
        <v>20</v>
      </c>
      <c r="L509" s="34">
        <f>VENTAS[[#This Row],[Cantidad]]*(VENTAS[[#This Row],[Precio Venta]]-VENTAS[[#This Row],[Costo Unitario SIN Comision]]-VENTAS[[#This Row],[Comisión Unitaria 10%]]-0.01*VENTAS[[#This Row],[Precio Venta]])</f>
        <v>15.6</v>
      </c>
      <c r="M509" s="35"/>
      <c r="N509" s="37" t="s">
        <v>4839</v>
      </c>
    </row>
    <row r="510" spans="1:14" x14ac:dyDescent="0.2">
      <c r="A510" s="36">
        <v>45623.650219907409</v>
      </c>
      <c r="B510" s="33"/>
      <c r="C510" s="33"/>
      <c r="D510" s="33" t="s">
        <v>3967</v>
      </c>
      <c r="E510" s="33" t="s">
        <v>60</v>
      </c>
      <c r="F510" s="33" t="s">
        <v>59</v>
      </c>
      <c r="G510" s="33">
        <v>1</v>
      </c>
      <c r="H510" s="34">
        <v>12</v>
      </c>
      <c r="I510" s="39">
        <f>VENTAS[[#This Row],[Cantidad]]*VENTAS[[#This Row],[Precio Venta]]</f>
        <v>12</v>
      </c>
      <c r="J510" s="34">
        <f>IF(VENTAS[[#This Row],[Nombre del Gestor]]&gt;1,VENTAS[[#This Row],[Precio Venta]]*10%,0)</f>
        <v>1.2000000000000002</v>
      </c>
      <c r="K510" s="34">
        <f>IFERROR(VLOOKUP(VENTAS[[#This Row],[Código del producto Vendido]],STOCK[],13,FALSE),VENTAS[[#This Row],[Precio Venta]]*0.6)-VENTAS[[#This Row],[Comisión Unitaria 10%]]</f>
        <v>4.8</v>
      </c>
      <c r="L510" s="34">
        <f>VENTAS[[#This Row],[Cantidad]]*(VENTAS[[#This Row],[Precio Venta]]-VENTAS[[#This Row],[Costo Unitario SIN Comision]]-VENTAS[[#This Row],[Comisión Unitaria 10%]]-0.01*VENTAS[[#This Row],[Precio Venta]])</f>
        <v>5.88</v>
      </c>
      <c r="M510" s="35"/>
      <c r="N510" s="37" t="s">
        <v>4840</v>
      </c>
    </row>
    <row r="511" spans="1:14" x14ac:dyDescent="0.2">
      <c r="A511" s="36">
        <v>45623.651203703703</v>
      </c>
      <c r="B511" s="33"/>
      <c r="C511" s="33"/>
      <c r="D511" s="33" t="s">
        <v>4841</v>
      </c>
      <c r="E511" s="33" t="s">
        <v>60</v>
      </c>
      <c r="F511" s="33" t="s">
        <v>59</v>
      </c>
      <c r="G511" s="33">
        <v>1</v>
      </c>
      <c r="H511" s="34">
        <v>12</v>
      </c>
      <c r="I511" s="39">
        <f>VENTAS[[#This Row],[Cantidad]]*VENTAS[[#This Row],[Precio Venta]]</f>
        <v>12</v>
      </c>
      <c r="J511" s="34">
        <f>IF(VENTAS[[#This Row],[Nombre del Gestor]]&gt;1,VENTAS[[#This Row],[Precio Venta]]*10%,0)</f>
        <v>1.2000000000000002</v>
      </c>
      <c r="K511" s="34">
        <f>IFERROR(VLOOKUP(VENTAS[[#This Row],[Código del producto Vendido]],STOCK[],13,FALSE),VENTAS[[#This Row],[Precio Venta]]*0.6)-VENTAS[[#This Row],[Comisión Unitaria 10%]]</f>
        <v>4.8</v>
      </c>
      <c r="L511" s="34">
        <f>VENTAS[[#This Row],[Cantidad]]*(VENTAS[[#This Row],[Precio Venta]]-VENTAS[[#This Row],[Costo Unitario SIN Comision]]-VENTAS[[#This Row],[Comisión Unitaria 10%]]-0.01*VENTAS[[#This Row],[Precio Venta]])</f>
        <v>5.88</v>
      </c>
      <c r="M511" s="35"/>
      <c r="N511" s="37" t="s">
        <v>4842</v>
      </c>
    </row>
    <row r="512" spans="1:14" x14ac:dyDescent="0.2">
      <c r="A512" s="36">
        <v>45623.655138888891</v>
      </c>
      <c r="B512" s="33"/>
      <c r="C512" s="33"/>
      <c r="D512" s="33" t="s">
        <v>3801</v>
      </c>
      <c r="E512" s="33" t="s">
        <v>4843</v>
      </c>
      <c r="F512" s="33" t="s">
        <v>4844</v>
      </c>
      <c r="G512" s="33">
        <v>1</v>
      </c>
      <c r="H512" s="34">
        <v>30</v>
      </c>
      <c r="I512" s="39">
        <f>VENTAS[[#This Row],[Cantidad]]*VENTAS[[#This Row],[Precio Venta]]</f>
        <v>30</v>
      </c>
      <c r="J512" s="34">
        <f>IF(VENTAS[[#This Row],[Nombre del Gestor]]&gt;1,VENTAS[[#This Row],[Precio Venta]]*10%,0)</f>
        <v>3</v>
      </c>
      <c r="K512" s="34">
        <f>IFERROR(VLOOKUP(VENTAS[[#This Row],[Código del producto Vendido]],STOCK[],13,FALSE),VENTAS[[#This Row],[Precio Venta]]*0.6)-VENTAS[[#This Row],[Comisión Unitaria 10%]]</f>
        <v>15</v>
      </c>
      <c r="L512" s="34">
        <f>VENTAS[[#This Row],[Cantidad]]*(VENTAS[[#This Row],[Precio Venta]]-VENTAS[[#This Row],[Costo Unitario SIN Comision]]-VENTAS[[#This Row],[Comisión Unitaria 10%]]-0.01*VENTAS[[#This Row],[Precio Venta]])</f>
        <v>11.7</v>
      </c>
      <c r="M512" s="35"/>
      <c r="N512" s="37" t="s">
        <v>4845</v>
      </c>
    </row>
    <row r="513" spans="1:14" x14ac:dyDescent="0.2">
      <c r="A513" s="36">
        <v>45624.852118055547</v>
      </c>
      <c r="B513" s="33"/>
      <c r="C513" s="33"/>
      <c r="D513" s="33" t="s">
        <v>4009</v>
      </c>
      <c r="E513" s="33" t="s">
        <v>4846</v>
      </c>
      <c r="F513" s="33" t="s">
        <v>4847</v>
      </c>
      <c r="G513" s="33">
        <v>1</v>
      </c>
      <c r="H513" s="34">
        <v>30</v>
      </c>
      <c r="I513" s="39">
        <f>VENTAS[[#This Row],[Cantidad]]*VENTAS[[#This Row],[Precio Venta]]</f>
        <v>30</v>
      </c>
      <c r="J513" s="34">
        <f>IF(VENTAS[[#This Row],[Nombre del Gestor]]&gt;1,VENTAS[[#This Row],[Precio Venta]]*10%,0)</f>
        <v>3</v>
      </c>
      <c r="K513" s="34">
        <f>IFERROR(VLOOKUP(VENTAS[[#This Row],[Código del producto Vendido]],STOCK[],13,FALSE),VENTAS[[#This Row],[Precio Venta]]*0.6)-VENTAS[[#This Row],[Comisión Unitaria 10%]]</f>
        <v>15</v>
      </c>
      <c r="L513" s="34">
        <f>VENTAS[[#This Row],[Cantidad]]*(VENTAS[[#This Row],[Precio Venta]]-VENTAS[[#This Row],[Costo Unitario SIN Comision]]-VENTAS[[#This Row],[Comisión Unitaria 10%]]-0.01*VENTAS[[#This Row],[Precio Venta]])</f>
        <v>11.7</v>
      </c>
      <c r="M513" s="35"/>
      <c r="N513" s="37" t="s">
        <v>4848</v>
      </c>
    </row>
    <row r="514" spans="1:14" x14ac:dyDescent="0.2">
      <c r="A514" s="36">
        <v>45624.853159722217</v>
      </c>
      <c r="B514" s="33"/>
      <c r="C514" s="33"/>
      <c r="D514" s="33" t="s">
        <v>4009</v>
      </c>
      <c r="E514" s="33" t="s">
        <v>4849</v>
      </c>
      <c r="F514" s="33" t="s">
        <v>4850</v>
      </c>
      <c r="G514" s="33">
        <v>1</v>
      </c>
      <c r="H514" s="34">
        <v>22</v>
      </c>
      <c r="I514" s="39">
        <f>VENTAS[[#This Row],[Cantidad]]*VENTAS[[#This Row],[Precio Venta]]</f>
        <v>22</v>
      </c>
      <c r="J514" s="34">
        <f>IF(VENTAS[[#This Row],[Nombre del Gestor]]&gt;1,VENTAS[[#This Row],[Precio Venta]]*10%,0)</f>
        <v>2.2000000000000002</v>
      </c>
      <c r="K514" s="34">
        <f>IFERROR(VLOOKUP(VENTAS[[#This Row],[Código del producto Vendido]],STOCK[],13,FALSE),VENTAS[[#This Row],[Precio Venta]]*0.6)-VENTAS[[#This Row],[Comisión Unitaria 10%]]</f>
        <v>11</v>
      </c>
      <c r="L514" s="34">
        <f>VENTAS[[#This Row],[Cantidad]]*(VENTAS[[#This Row],[Precio Venta]]-VENTAS[[#This Row],[Costo Unitario SIN Comision]]-VENTAS[[#This Row],[Comisión Unitaria 10%]]-0.01*VENTAS[[#This Row],[Precio Venta]])</f>
        <v>8.58</v>
      </c>
      <c r="M514" s="35"/>
      <c r="N514" s="37" t="s">
        <v>4851</v>
      </c>
    </row>
    <row r="515" spans="1:14" x14ac:dyDescent="0.2">
      <c r="A515" s="36">
        <v>45624.872453703712</v>
      </c>
      <c r="B515" s="33"/>
      <c r="C515" s="33"/>
      <c r="D515" s="33" t="s">
        <v>3779</v>
      </c>
      <c r="E515" s="33" t="s">
        <v>4852</v>
      </c>
      <c r="F515" s="33" t="s">
        <v>4853</v>
      </c>
      <c r="G515" s="33">
        <v>1</v>
      </c>
      <c r="H515" s="34">
        <v>30</v>
      </c>
      <c r="I515" s="39">
        <f>VENTAS[[#This Row],[Cantidad]]*VENTAS[[#This Row],[Precio Venta]]</f>
        <v>30</v>
      </c>
      <c r="J515" s="34">
        <f>IF(VENTAS[[#This Row],[Nombre del Gestor]]&gt;1,VENTAS[[#This Row],[Precio Venta]]*10%,0)</f>
        <v>3</v>
      </c>
      <c r="K515" s="34">
        <f>IFERROR(VLOOKUP(VENTAS[[#This Row],[Código del producto Vendido]],STOCK[],13,FALSE),VENTAS[[#This Row],[Precio Venta]]*0.6)-VENTAS[[#This Row],[Comisión Unitaria 10%]]</f>
        <v>15</v>
      </c>
      <c r="L515" s="34">
        <f>VENTAS[[#This Row],[Cantidad]]*(VENTAS[[#This Row],[Precio Venta]]-VENTAS[[#This Row],[Costo Unitario SIN Comision]]-VENTAS[[#This Row],[Comisión Unitaria 10%]]-0.01*VENTAS[[#This Row],[Precio Venta]])</f>
        <v>11.7</v>
      </c>
      <c r="M515" s="35"/>
      <c r="N515" s="37" t="s">
        <v>4854</v>
      </c>
    </row>
    <row r="516" spans="1:14" x14ac:dyDescent="0.2">
      <c r="A516" s="36">
        <v>45624.872453703712</v>
      </c>
      <c r="B516" s="33"/>
      <c r="C516" s="33"/>
      <c r="D516" s="33" t="s">
        <v>3779</v>
      </c>
      <c r="E516" s="33" t="s">
        <v>4855</v>
      </c>
      <c r="F516" s="33" t="s">
        <v>4856</v>
      </c>
      <c r="G516" s="33">
        <v>1</v>
      </c>
      <c r="H516" s="34">
        <v>30</v>
      </c>
      <c r="I516" s="39">
        <f>VENTAS[[#This Row],[Cantidad]]*VENTAS[[#This Row],[Precio Venta]]</f>
        <v>30</v>
      </c>
      <c r="J516" s="34">
        <f>IF(VENTAS[[#This Row],[Nombre del Gestor]]&gt;1,VENTAS[[#This Row],[Precio Venta]]*10%,0)</f>
        <v>3</v>
      </c>
      <c r="K516" s="34">
        <f>IFERROR(VLOOKUP(VENTAS[[#This Row],[Código del producto Vendido]],STOCK[],13,FALSE),VENTAS[[#This Row],[Precio Venta]]*0.6)-VENTAS[[#This Row],[Comisión Unitaria 10%]]</f>
        <v>15</v>
      </c>
      <c r="L516" s="34">
        <f>VENTAS[[#This Row],[Cantidad]]*(VENTAS[[#This Row],[Precio Venta]]-VENTAS[[#This Row],[Costo Unitario SIN Comision]]-VENTAS[[#This Row],[Comisión Unitaria 10%]]-0.01*VENTAS[[#This Row],[Precio Venta]])</f>
        <v>11.7</v>
      </c>
      <c r="M516" s="35"/>
      <c r="N516" s="37" t="s">
        <v>4857</v>
      </c>
    </row>
    <row r="517" spans="1:14" x14ac:dyDescent="0.2">
      <c r="A517" s="36">
        <v>45624.873483796298</v>
      </c>
      <c r="B517" s="33"/>
      <c r="C517" s="33"/>
      <c r="D517" s="33" t="s">
        <v>3820</v>
      </c>
      <c r="E517" s="33" t="s">
        <v>4858</v>
      </c>
      <c r="F517" s="33" t="s">
        <v>4859</v>
      </c>
      <c r="G517" s="33">
        <v>1</v>
      </c>
      <c r="H517" s="34">
        <v>35</v>
      </c>
      <c r="I517" s="39">
        <f>VENTAS[[#This Row],[Cantidad]]*VENTAS[[#This Row],[Precio Venta]]</f>
        <v>35</v>
      </c>
      <c r="J517" s="34">
        <f>IF(VENTAS[[#This Row],[Nombre del Gestor]]&gt;1,VENTAS[[#This Row],[Precio Venta]]*10%,0)</f>
        <v>3.5</v>
      </c>
      <c r="K517" s="34">
        <f>IFERROR(VLOOKUP(VENTAS[[#This Row],[Código del producto Vendido]],STOCK[],13,FALSE),VENTAS[[#This Row],[Precio Venta]]*0.6)-VENTAS[[#This Row],[Comisión Unitaria 10%]]</f>
        <v>17.5</v>
      </c>
      <c r="L517" s="34">
        <f>VENTAS[[#This Row],[Cantidad]]*(VENTAS[[#This Row],[Precio Venta]]-VENTAS[[#This Row],[Costo Unitario SIN Comision]]-VENTAS[[#This Row],[Comisión Unitaria 10%]]-0.01*VENTAS[[#This Row],[Precio Venta]])</f>
        <v>13.65</v>
      </c>
      <c r="M517" s="35"/>
      <c r="N517" s="37" t="s">
        <v>4860</v>
      </c>
    </row>
    <row r="518" spans="1:14" x14ac:dyDescent="0.2">
      <c r="A518" s="36">
        <v>45625.443171296298</v>
      </c>
      <c r="B518" s="33"/>
      <c r="C518" s="33"/>
      <c r="D518" s="33" t="s">
        <v>3842</v>
      </c>
      <c r="E518" s="33" t="s">
        <v>4861</v>
      </c>
      <c r="F518" s="33" t="s">
        <v>4654</v>
      </c>
      <c r="G518" s="33">
        <v>1</v>
      </c>
      <c r="H518" s="34">
        <v>15</v>
      </c>
      <c r="I518" s="39">
        <f>VENTAS[[#This Row],[Cantidad]]*VENTAS[[#This Row],[Precio Venta]]</f>
        <v>15</v>
      </c>
      <c r="J518" s="34">
        <f>IF(VENTAS[[#This Row],[Nombre del Gestor]]&gt;1,VENTAS[[#This Row],[Precio Venta]]*10%,0)</f>
        <v>1.5</v>
      </c>
      <c r="K518" s="34">
        <f>IFERROR(VLOOKUP(VENTAS[[#This Row],[Código del producto Vendido]],STOCK[],13,FALSE),VENTAS[[#This Row],[Precio Venta]]*0.6)-VENTAS[[#This Row],[Comisión Unitaria 10%]]</f>
        <v>7.5</v>
      </c>
      <c r="L518" s="34">
        <f>VENTAS[[#This Row],[Cantidad]]*(VENTAS[[#This Row],[Precio Venta]]-VENTAS[[#This Row],[Costo Unitario SIN Comision]]-VENTAS[[#This Row],[Comisión Unitaria 10%]]-0.01*VENTAS[[#This Row],[Precio Venta]])</f>
        <v>5.85</v>
      </c>
      <c r="M518" s="35"/>
      <c r="N518" s="37" t="s">
        <v>4862</v>
      </c>
    </row>
    <row r="519" spans="1:14" x14ac:dyDescent="0.2">
      <c r="A519" s="36">
        <v>45625.490671296298</v>
      </c>
      <c r="B519" s="33"/>
      <c r="C519" s="33"/>
      <c r="D519" s="33"/>
      <c r="E519" s="33" t="s">
        <v>4006</v>
      </c>
      <c r="F519" s="33" t="s">
        <v>4007</v>
      </c>
      <c r="G519" s="33">
        <v>1</v>
      </c>
      <c r="H519" s="34">
        <v>25</v>
      </c>
      <c r="I519" s="39">
        <f>VENTAS[[#This Row],[Cantidad]]*VENTAS[[#This Row],[Precio Venta]]</f>
        <v>25</v>
      </c>
      <c r="J519" s="34">
        <f>IF(VENTAS[[#This Row],[Nombre del Gestor]]&gt;1,VENTAS[[#This Row],[Precio Venta]]*10%,0)</f>
        <v>0</v>
      </c>
      <c r="K519" s="34">
        <f>IFERROR(VLOOKUP(VENTAS[[#This Row],[Código del producto Vendido]],STOCK[],13,FALSE),VENTAS[[#This Row],[Precio Venta]]*0.6)-VENTAS[[#This Row],[Comisión Unitaria 10%]]</f>
        <v>15</v>
      </c>
      <c r="L519" s="34">
        <f>VENTAS[[#This Row],[Cantidad]]*(VENTAS[[#This Row],[Precio Venta]]-VENTAS[[#This Row],[Costo Unitario SIN Comision]]-VENTAS[[#This Row],[Comisión Unitaria 10%]]-0.01*VENTAS[[#This Row],[Precio Venta]])</f>
        <v>9.75</v>
      </c>
      <c r="M519" s="35"/>
      <c r="N519" s="37" t="s">
        <v>4863</v>
      </c>
    </row>
    <row r="520" spans="1:14" x14ac:dyDescent="0.2">
      <c r="A520" s="36">
        <v>45625.645752314813</v>
      </c>
      <c r="B520" s="33"/>
      <c r="C520" s="33"/>
      <c r="D520" s="33" t="s">
        <v>3779</v>
      </c>
      <c r="E520" s="33" t="s">
        <v>4864</v>
      </c>
      <c r="F520" s="33" t="s">
        <v>4865</v>
      </c>
      <c r="G520" s="33">
        <v>1</v>
      </c>
      <c r="H520" s="34">
        <v>25</v>
      </c>
      <c r="I520" s="39">
        <f>VENTAS[[#This Row],[Cantidad]]*VENTAS[[#This Row],[Precio Venta]]</f>
        <v>25</v>
      </c>
      <c r="J520" s="34">
        <f>IF(VENTAS[[#This Row],[Nombre del Gestor]]&gt;1,VENTAS[[#This Row],[Precio Venta]]*10%,0)</f>
        <v>2.5</v>
      </c>
      <c r="K520" s="34">
        <f>IFERROR(VLOOKUP(VENTAS[[#This Row],[Código del producto Vendido]],STOCK[],13,FALSE),VENTAS[[#This Row],[Precio Venta]]*0.6)-VENTAS[[#This Row],[Comisión Unitaria 10%]]</f>
        <v>12.5</v>
      </c>
      <c r="L520" s="34">
        <f>VENTAS[[#This Row],[Cantidad]]*(VENTAS[[#This Row],[Precio Venta]]-VENTAS[[#This Row],[Costo Unitario SIN Comision]]-VENTAS[[#This Row],[Comisión Unitaria 10%]]-0.01*VENTAS[[#This Row],[Precio Venta]])</f>
        <v>9.75</v>
      </c>
      <c r="M520" s="35"/>
      <c r="N520" s="37" t="s">
        <v>4866</v>
      </c>
    </row>
    <row r="521" spans="1:14" x14ac:dyDescent="0.2">
      <c r="A521" s="36">
        <v>45625.671863425923</v>
      </c>
      <c r="B521" s="33"/>
      <c r="C521" s="33"/>
      <c r="D521" s="33" t="s">
        <v>4009</v>
      </c>
      <c r="E521" s="33" t="s">
        <v>4867</v>
      </c>
      <c r="F521" s="33" t="s">
        <v>4654</v>
      </c>
      <c r="G521" s="33">
        <v>1</v>
      </c>
      <c r="H521" s="34">
        <v>15</v>
      </c>
      <c r="I521" s="39">
        <f>VENTAS[[#This Row],[Cantidad]]*VENTAS[[#This Row],[Precio Venta]]</f>
        <v>15</v>
      </c>
      <c r="J521" s="34">
        <f>IF(VENTAS[[#This Row],[Nombre del Gestor]]&gt;1,VENTAS[[#This Row],[Precio Venta]]*10%,0)</f>
        <v>1.5</v>
      </c>
      <c r="K521" s="34">
        <f>IFERROR(VLOOKUP(VENTAS[[#This Row],[Código del producto Vendido]],STOCK[],13,FALSE),VENTAS[[#This Row],[Precio Venta]]*0.6)-VENTAS[[#This Row],[Comisión Unitaria 10%]]</f>
        <v>7.5</v>
      </c>
      <c r="L521" s="34">
        <f>VENTAS[[#This Row],[Cantidad]]*(VENTAS[[#This Row],[Precio Venta]]-VENTAS[[#This Row],[Costo Unitario SIN Comision]]-VENTAS[[#This Row],[Comisión Unitaria 10%]]-0.01*VENTAS[[#This Row],[Precio Venta]])</f>
        <v>5.85</v>
      </c>
      <c r="M521" s="35"/>
      <c r="N521" s="37" t="s">
        <v>4868</v>
      </c>
    </row>
    <row r="522" spans="1:14" x14ac:dyDescent="0.2">
      <c r="A522" s="36">
        <v>45627.376782407409</v>
      </c>
      <c r="B522" s="33"/>
      <c r="C522" s="33"/>
      <c r="D522" s="33" t="s">
        <v>4869</v>
      </c>
      <c r="E522" s="33" t="s">
        <v>4870</v>
      </c>
      <c r="F522" s="33" t="s">
        <v>4871</v>
      </c>
      <c r="G522" s="33">
        <v>1</v>
      </c>
      <c r="H522" s="34">
        <v>15</v>
      </c>
      <c r="I522" s="39">
        <f>VENTAS[[#This Row],[Cantidad]]*VENTAS[[#This Row],[Precio Venta]]</f>
        <v>15</v>
      </c>
      <c r="J522" s="34">
        <f>IF(VENTAS[[#This Row],[Nombre del Gestor]]&gt;1,VENTAS[[#This Row],[Precio Venta]]*10%,0)</f>
        <v>1.5</v>
      </c>
      <c r="K522" s="34">
        <f>IFERROR(VLOOKUP(VENTAS[[#This Row],[Código del producto Vendido]],STOCK[],13,FALSE),VENTAS[[#This Row],[Precio Venta]]*0.6)-VENTAS[[#This Row],[Comisión Unitaria 10%]]</f>
        <v>7.5</v>
      </c>
      <c r="L522" s="34">
        <f>VENTAS[[#This Row],[Cantidad]]*(VENTAS[[#This Row],[Precio Venta]]-VENTAS[[#This Row],[Costo Unitario SIN Comision]]-VENTAS[[#This Row],[Comisión Unitaria 10%]]-0.01*VENTAS[[#This Row],[Precio Venta]])</f>
        <v>5.85</v>
      </c>
      <c r="M522" s="35"/>
      <c r="N522" s="37" t="s">
        <v>4872</v>
      </c>
    </row>
    <row r="523" spans="1:14" x14ac:dyDescent="0.2">
      <c r="A523" s="36">
        <v>45627.707696759258</v>
      </c>
      <c r="B523" s="33"/>
      <c r="C523" s="33"/>
      <c r="D523" s="33" t="s">
        <v>3842</v>
      </c>
      <c r="E523" s="33" t="s">
        <v>4873</v>
      </c>
      <c r="F523" s="33" t="s">
        <v>4874</v>
      </c>
      <c r="G523" s="33">
        <v>1</v>
      </c>
      <c r="H523" s="34">
        <v>25</v>
      </c>
      <c r="I523" s="39">
        <f>VENTAS[[#This Row],[Cantidad]]*VENTAS[[#This Row],[Precio Venta]]</f>
        <v>25</v>
      </c>
      <c r="J523" s="34">
        <f>IF(VENTAS[[#This Row],[Nombre del Gestor]]&gt;1,VENTAS[[#This Row],[Precio Venta]]*10%,0)</f>
        <v>2.5</v>
      </c>
      <c r="K523" s="34">
        <f>IFERROR(VLOOKUP(VENTAS[[#This Row],[Código del producto Vendido]],STOCK[],13,FALSE),VENTAS[[#This Row],[Precio Venta]]*0.6)-VENTAS[[#This Row],[Comisión Unitaria 10%]]</f>
        <v>12.5</v>
      </c>
      <c r="L523" s="34">
        <f>VENTAS[[#This Row],[Cantidad]]*(VENTAS[[#This Row],[Precio Venta]]-VENTAS[[#This Row],[Costo Unitario SIN Comision]]-VENTAS[[#This Row],[Comisión Unitaria 10%]]-0.01*VENTAS[[#This Row],[Precio Venta]])</f>
        <v>9.75</v>
      </c>
      <c r="M523" s="35"/>
      <c r="N523" s="37" t="s">
        <v>4875</v>
      </c>
    </row>
    <row r="524" spans="1:14" x14ac:dyDescent="0.2">
      <c r="A524" s="36">
        <v>45627.707696759258</v>
      </c>
      <c r="B524" s="33"/>
      <c r="C524" s="33"/>
      <c r="D524" s="33" t="s">
        <v>3842</v>
      </c>
      <c r="E524" s="33" t="s">
        <v>4876</v>
      </c>
      <c r="F524" s="33" t="s">
        <v>4877</v>
      </c>
      <c r="G524" s="33">
        <v>1</v>
      </c>
      <c r="H524" s="34">
        <v>25</v>
      </c>
      <c r="I524" s="39">
        <f>VENTAS[[#This Row],[Cantidad]]*VENTAS[[#This Row],[Precio Venta]]</f>
        <v>25</v>
      </c>
      <c r="J524" s="34">
        <f>IF(VENTAS[[#This Row],[Nombre del Gestor]]&gt;1,VENTAS[[#This Row],[Precio Venta]]*10%,0)</f>
        <v>2.5</v>
      </c>
      <c r="K524" s="34">
        <f>IFERROR(VLOOKUP(VENTAS[[#This Row],[Código del producto Vendido]],STOCK[],13,FALSE),VENTAS[[#This Row],[Precio Venta]]*0.6)-VENTAS[[#This Row],[Comisión Unitaria 10%]]</f>
        <v>12.5</v>
      </c>
      <c r="L524" s="34">
        <f>VENTAS[[#This Row],[Cantidad]]*(VENTAS[[#This Row],[Precio Venta]]-VENTAS[[#This Row],[Costo Unitario SIN Comision]]-VENTAS[[#This Row],[Comisión Unitaria 10%]]-0.01*VENTAS[[#This Row],[Precio Venta]])</f>
        <v>9.75</v>
      </c>
      <c r="M524" s="35"/>
      <c r="N524" s="37" t="s">
        <v>4878</v>
      </c>
    </row>
    <row r="525" spans="1:14" x14ac:dyDescent="0.2">
      <c r="A525" s="36">
        <v>45628.805833333332</v>
      </c>
      <c r="B525" s="33"/>
      <c r="C525" s="33"/>
      <c r="D525" s="33" t="s">
        <v>4879</v>
      </c>
      <c r="E525" s="33" t="s">
        <v>4880</v>
      </c>
      <c r="F525" s="33" t="s">
        <v>4881</v>
      </c>
      <c r="G525" s="33">
        <v>1</v>
      </c>
      <c r="H525" s="34">
        <v>25</v>
      </c>
      <c r="I525" s="39">
        <f>VENTAS[[#This Row],[Cantidad]]*VENTAS[[#This Row],[Precio Venta]]</f>
        <v>25</v>
      </c>
      <c r="J525" s="34">
        <f>IF(VENTAS[[#This Row],[Nombre del Gestor]]&gt;1,VENTAS[[#This Row],[Precio Venta]]*10%,0)</f>
        <v>2.5</v>
      </c>
      <c r="K525" s="34">
        <f>IFERROR(VLOOKUP(VENTAS[[#This Row],[Código del producto Vendido]],STOCK[],13,FALSE),VENTAS[[#This Row],[Precio Venta]]*0.6)-VENTAS[[#This Row],[Comisión Unitaria 10%]]</f>
        <v>12.5</v>
      </c>
      <c r="L525" s="34">
        <f>VENTAS[[#This Row],[Cantidad]]*(VENTAS[[#This Row],[Precio Venta]]-VENTAS[[#This Row],[Costo Unitario SIN Comision]]-VENTAS[[#This Row],[Comisión Unitaria 10%]]-0.01*VENTAS[[#This Row],[Precio Venta]])</f>
        <v>9.75</v>
      </c>
      <c r="M525" s="35"/>
      <c r="N525" s="37" t="s">
        <v>4882</v>
      </c>
    </row>
    <row r="526" spans="1:14" x14ac:dyDescent="0.2">
      <c r="A526" s="36">
        <v>45629.378622685188</v>
      </c>
      <c r="B526" s="33"/>
      <c r="C526" s="33"/>
      <c r="D526" s="33" t="s">
        <v>4009</v>
      </c>
      <c r="E526" s="33" t="s">
        <v>4883</v>
      </c>
      <c r="F526" s="33" t="s">
        <v>4865</v>
      </c>
      <c r="G526" s="33">
        <v>1</v>
      </c>
      <c r="H526" s="34">
        <v>25</v>
      </c>
      <c r="I526" s="39">
        <f>VENTAS[[#This Row],[Cantidad]]*VENTAS[[#This Row],[Precio Venta]]</f>
        <v>25</v>
      </c>
      <c r="J526" s="34">
        <f>IF(VENTAS[[#This Row],[Nombre del Gestor]]&gt;1,VENTAS[[#This Row],[Precio Venta]]*10%,0)</f>
        <v>2.5</v>
      </c>
      <c r="K526" s="34">
        <f>IFERROR(VLOOKUP(VENTAS[[#This Row],[Código del producto Vendido]],STOCK[],13,FALSE),VENTAS[[#This Row],[Precio Venta]]*0.6)-VENTAS[[#This Row],[Comisión Unitaria 10%]]</f>
        <v>12.5</v>
      </c>
      <c r="L526" s="34">
        <f>VENTAS[[#This Row],[Cantidad]]*(VENTAS[[#This Row],[Precio Venta]]-VENTAS[[#This Row],[Costo Unitario SIN Comision]]-VENTAS[[#This Row],[Comisión Unitaria 10%]]-0.01*VENTAS[[#This Row],[Precio Venta]])</f>
        <v>9.75</v>
      </c>
      <c r="M526" s="35"/>
      <c r="N526" s="37" t="s">
        <v>4884</v>
      </c>
    </row>
    <row r="527" spans="1:14" x14ac:dyDescent="0.2">
      <c r="A527" s="36">
        <v>45629.387118055558</v>
      </c>
      <c r="B527" s="33"/>
      <c r="C527" s="33"/>
      <c r="D527" s="33" t="s">
        <v>3779</v>
      </c>
      <c r="E527" s="33" t="s">
        <v>4846</v>
      </c>
      <c r="F527" s="33" t="s">
        <v>4847</v>
      </c>
      <c r="G527" s="33">
        <v>1</v>
      </c>
      <c r="H527" s="34">
        <v>30</v>
      </c>
      <c r="I527" s="39">
        <f>VENTAS[[#This Row],[Cantidad]]*VENTAS[[#This Row],[Precio Venta]]</f>
        <v>30</v>
      </c>
      <c r="J527" s="34">
        <f>IF(VENTAS[[#This Row],[Nombre del Gestor]]&gt;1,VENTAS[[#This Row],[Precio Venta]]*10%,0)</f>
        <v>3</v>
      </c>
      <c r="K527" s="34">
        <f>IFERROR(VLOOKUP(VENTAS[[#This Row],[Código del producto Vendido]],STOCK[],13,FALSE),VENTAS[[#This Row],[Precio Venta]]*0.6)-VENTAS[[#This Row],[Comisión Unitaria 10%]]</f>
        <v>15</v>
      </c>
      <c r="L527" s="34">
        <f>VENTAS[[#This Row],[Cantidad]]*(VENTAS[[#This Row],[Precio Venta]]-VENTAS[[#This Row],[Costo Unitario SIN Comision]]-VENTAS[[#This Row],[Comisión Unitaria 10%]]-0.01*VENTAS[[#This Row],[Precio Venta]])</f>
        <v>11.7</v>
      </c>
      <c r="M527" s="35"/>
      <c r="N527" s="37" t="s">
        <v>4885</v>
      </c>
    </row>
    <row r="528" spans="1:14" x14ac:dyDescent="0.2">
      <c r="A528" s="36">
        <v>45629.438993055563</v>
      </c>
      <c r="B528" s="33"/>
      <c r="C528" s="33"/>
      <c r="D528" s="33" t="s">
        <v>3842</v>
      </c>
      <c r="E528" s="33" t="s">
        <v>4886</v>
      </c>
      <c r="F528" s="33" t="s">
        <v>4887</v>
      </c>
      <c r="G528" s="33">
        <v>1</v>
      </c>
      <c r="H528" s="34">
        <v>55</v>
      </c>
      <c r="I528" s="39">
        <f>VENTAS[[#This Row],[Cantidad]]*VENTAS[[#This Row],[Precio Venta]]</f>
        <v>55</v>
      </c>
      <c r="J528" s="34">
        <f>IF(VENTAS[[#This Row],[Nombre del Gestor]]&gt;1,VENTAS[[#This Row],[Precio Venta]]*10%,0)</f>
        <v>5.5</v>
      </c>
      <c r="K528" s="34">
        <f>IFERROR(VLOOKUP(VENTAS[[#This Row],[Código del producto Vendido]],STOCK[],13,FALSE),VENTAS[[#This Row],[Precio Venta]]*0.6)-VENTAS[[#This Row],[Comisión Unitaria 10%]]</f>
        <v>27.5</v>
      </c>
      <c r="L528" s="34">
        <f>VENTAS[[#This Row],[Cantidad]]*(VENTAS[[#This Row],[Precio Venta]]-VENTAS[[#This Row],[Costo Unitario SIN Comision]]-VENTAS[[#This Row],[Comisión Unitaria 10%]]-0.01*VENTAS[[#This Row],[Precio Venta]])</f>
        <v>21.45</v>
      </c>
      <c r="M528" s="35"/>
      <c r="N528" s="37" t="s">
        <v>4888</v>
      </c>
    </row>
    <row r="529" spans="1:14" x14ac:dyDescent="0.2">
      <c r="A529" s="36">
        <v>45629.531157407408</v>
      </c>
      <c r="B529" s="33"/>
      <c r="C529" s="33"/>
      <c r="D529" s="33" t="s">
        <v>4053</v>
      </c>
      <c r="E529" s="33" t="s">
        <v>4889</v>
      </c>
      <c r="F529" s="33" t="s">
        <v>483</v>
      </c>
      <c r="G529" s="33">
        <v>1</v>
      </c>
      <c r="H529" s="34">
        <v>18</v>
      </c>
      <c r="I529" s="39">
        <f>VENTAS[[#This Row],[Cantidad]]*VENTAS[[#This Row],[Precio Venta]]</f>
        <v>18</v>
      </c>
      <c r="J529" s="34">
        <f>IF(VENTAS[[#This Row],[Nombre del Gestor]]&gt;1,VENTAS[[#This Row],[Precio Venta]]*10%,0)</f>
        <v>1.8</v>
      </c>
      <c r="K529" s="34">
        <f>IFERROR(VLOOKUP(VENTAS[[#This Row],[Código del producto Vendido]],STOCK[],13,FALSE),VENTAS[[#This Row],[Precio Venta]]*0.6)-VENTAS[[#This Row],[Comisión Unitaria 10%]]</f>
        <v>8.9999999999999982</v>
      </c>
      <c r="L52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29" s="35"/>
      <c r="N529" s="37" t="s">
        <v>4890</v>
      </c>
    </row>
    <row r="530" spans="1:14" x14ac:dyDescent="0.2">
      <c r="A530" s="36">
        <v>45629.531157407408</v>
      </c>
      <c r="B530" s="33"/>
      <c r="C530" s="33"/>
      <c r="D530" s="33" t="s">
        <v>4053</v>
      </c>
      <c r="E530" s="33" t="s">
        <v>4503</v>
      </c>
      <c r="F530" s="33" t="s">
        <v>1018</v>
      </c>
      <c r="G530" s="33">
        <v>1</v>
      </c>
      <c r="H530" s="34">
        <v>30</v>
      </c>
      <c r="I530" s="39">
        <f>VENTAS[[#This Row],[Cantidad]]*VENTAS[[#This Row],[Precio Venta]]</f>
        <v>30</v>
      </c>
      <c r="J530" s="34">
        <f>IF(VENTAS[[#This Row],[Nombre del Gestor]]&gt;1,VENTAS[[#This Row],[Precio Venta]]*10%,0)</f>
        <v>3</v>
      </c>
      <c r="K530" s="34">
        <f>IFERROR(VLOOKUP(VENTAS[[#This Row],[Código del producto Vendido]],STOCK[],13,FALSE),VENTAS[[#This Row],[Precio Venta]]*0.6)-VENTAS[[#This Row],[Comisión Unitaria 10%]]</f>
        <v>15</v>
      </c>
      <c r="L530" s="34">
        <f>VENTAS[[#This Row],[Cantidad]]*(VENTAS[[#This Row],[Precio Venta]]-VENTAS[[#This Row],[Costo Unitario SIN Comision]]-VENTAS[[#This Row],[Comisión Unitaria 10%]]-0.01*VENTAS[[#This Row],[Precio Venta]])</f>
        <v>11.7</v>
      </c>
      <c r="M530" s="35"/>
      <c r="N530" s="37" t="s">
        <v>4891</v>
      </c>
    </row>
    <row r="531" spans="1:14" x14ac:dyDescent="0.2">
      <c r="A531" s="36">
        <v>45629.531157407408</v>
      </c>
      <c r="B531" s="33"/>
      <c r="C531" s="33"/>
      <c r="D531" s="33" t="s">
        <v>4053</v>
      </c>
      <c r="E531" s="33" t="s">
        <v>4892</v>
      </c>
      <c r="F531" s="33" t="s">
        <v>4893</v>
      </c>
      <c r="G531" s="33">
        <v>1</v>
      </c>
      <c r="H531" s="34">
        <v>30</v>
      </c>
      <c r="I531" s="39">
        <f>VENTAS[[#This Row],[Cantidad]]*VENTAS[[#This Row],[Precio Venta]]</f>
        <v>30</v>
      </c>
      <c r="J531" s="34">
        <f>IF(VENTAS[[#This Row],[Nombre del Gestor]]&gt;1,VENTAS[[#This Row],[Precio Venta]]*10%,0)</f>
        <v>3</v>
      </c>
      <c r="K531" s="34">
        <f>IFERROR(VLOOKUP(VENTAS[[#This Row],[Código del producto Vendido]],STOCK[],13,FALSE),VENTAS[[#This Row],[Precio Venta]]*0.6)-VENTAS[[#This Row],[Comisión Unitaria 10%]]</f>
        <v>15</v>
      </c>
      <c r="L531" s="34">
        <f>VENTAS[[#This Row],[Cantidad]]*(VENTAS[[#This Row],[Precio Venta]]-VENTAS[[#This Row],[Costo Unitario SIN Comision]]-VENTAS[[#This Row],[Comisión Unitaria 10%]]-0.01*VENTAS[[#This Row],[Precio Venta]])</f>
        <v>11.7</v>
      </c>
      <c r="M531" s="35"/>
      <c r="N531" s="37" t="s">
        <v>4894</v>
      </c>
    </row>
    <row r="532" spans="1:14" x14ac:dyDescent="0.2">
      <c r="A532" s="36">
        <v>45629.531157407408</v>
      </c>
      <c r="B532" s="33"/>
      <c r="C532" s="33"/>
      <c r="D532" s="33" t="s">
        <v>4053</v>
      </c>
      <c r="E532" s="33" t="s">
        <v>4895</v>
      </c>
      <c r="F532" s="33" t="s">
        <v>465</v>
      </c>
      <c r="G532" s="33">
        <v>1</v>
      </c>
      <c r="H532" s="34">
        <v>30</v>
      </c>
      <c r="I532" s="39">
        <f>VENTAS[[#This Row],[Cantidad]]*VENTAS[[#This Row],[Precio Venta]]</f>
        <v>30</v>
      </c>
      <c r="J532" s="34">
        <f>IF(VENTAS[[#This Row],[Nombre del Gestor]]&gt;1,VENTAS[[#This Row],[Precio Venta]]*10%,0)</f>
        <v>3</v>
      </c>
      <c r="K532" s="34">
        <f>IFERROR(VLOOKUP(VENTAS[[#This Row],[Código del producto Vendido]],STOCK[],13,FALSE),VENTAS[[#This Row],[Precio Venta]]*0.6)-VENTAS[[#This Row],[Comisión Unitaria 10%]]</f>
        <v>15</v>
      </c>
      <c r="L532" s="34">
        <f>VENTAS[[#This Row],[Cantidad]]*(VENTAS[[#This Row],[Precio Venta]]-VENTAS[[#This Row],[Costo Unitario SIN Comision]]-VENTAS[[#This Row],[Comisión Unitaria 10%]]-0.01*VENTAS[[#This Row],[Precio Venta]])</f>
        <v>11.7</v>
      </c>
      <c r="M532" s="35"/>
      <c r="N532" s="37" t="s">
        <v>4896</v>
      </c>
    </row>
    <row r="533" spans="1:14" x14ac:dyDescent="0.2">
      <c r="A533" s="36">
        <v>45629.665219907409</v>
      </c>
      <c r="B533" s="33"/>
      <c r="C533" s="33"/>
      <c r="D533" s="33" t="s">
        <v>4897</v>
      </c>
      <c r="E533" s="33" t="s">
        <v>4381</v>
      </c>
      <c r="F533" s="33" t="s">
        <v>4382</v>
      </c>
      <c r="G533" s="33">
        <v>1</v>
      </c>
      <c r="H533" s="34">
        <v>40</v>
      </c>
      <c r="I533" s="39">
        <f>VENTAS[[#This Row],[Cantidad]]*VENTAS[[#This Row],[Precio Venta]]</f>
        <v>40</v>
      </c>
      <c r="J533" s="34">
        <f>IF(VENTAS[[#This Row],[Nombre del Gestor]]&gt;1,VENTAS[[#This Row],[Precio Venta]]*10%,0)</f>
        <v>4</v>
      </c>
      <c r="K533" s="34">
        <f>IFERROR(VLOOKUP(VENTAS[[#This Row],[Código del producto Vendido]],STOCK[],13,FALSE),VENTAS[[#This Row],[Precio Venta]]*0.6)-VENTAS[[#This Row],[Comisión Unitaria 10%]]</f>
        <v>20</v>
      </c>
      <c r="L533" s="34">
        <f>VENTAS[[#This Row],[Cantidad]]*(VENTAS[[#This Row],[Precio Venta]]-VENTAS[[#This Row],[Costo Unitario SIN Comision]]-VENTAS[[#This Row],[Comisión Unitaria 10%]]-0.01*VENTAS[[#This Row],[Precio Venta]])</f>
        <v>15.6</v>
      </c>
      <c r="M533" s="35"/>
      <c r="N533" s="37" t="s">
        <v>4898</v>
      </c>
    </row>
    <row r="534" spans="1:14" x14ac:dyDescent="0.2">
      <c r="A534" s="36">
        <v>45629.742002314822</v>
      </c>
      <c r="B534" s="33"/>
      <c r="C534" s="33"/>
      <c r="D534" s="33" t="s">
        <v>4899</v>
      </c>
      <c r="E534" s="33" t="s">
        <v>4900</v>
      </c>
      <c r="F534" s="33" t="s">
        <v>4901</v>
      </c>
      <c r="G534" s="33">
        <v>1</v>
      </c>
      <c r="H534" s="34">
        <v>25</v>
      </c>
      <c r="I534" s="39">
        <f>VENTAS[[#This Row],[Cantidad]]*VENTAS[[#This Row],[Precio Venta]]</f>
        <v>25</v>
      </c>
      <c r="J534" s="34">
        <f>IF(VENTAS[[#This Row],[Nombre del Gestor]]&gt;1,VENTAS[[#This Row],[Precio Venta]]*10%,0)</f>
        <v>2.5</v>
      </c>
      <c r="K534" s="34">
        <f>IFERROR(VLOOKUP(VENTAS[[#This Row],[Código del producto Vendido]],STOCK[],13,FALSE),VENTAS[[#This Row],[Precio Venta]]*0.6)-VENTAS[[#This Row],[Comisión Unitaria 10%]]</f>
        <v>12.5</v>
      </c>
      <c r="L534" s="34">
        <f>VENTAS[[#This Row],[Cantidad]]*(VENTAS[[#This Row],[Precio Venta]]-VENTAS[[#This Row],[Costo Unitario SIN Comision]]-VENTAS[[#This Row],[Comisión Unitaria 10%]]-0.01*VENTAS[[#This Row],[Precio Venta]])</f>
        <v>9.75</v>
      </c>
      <c r="M534" s="35"/>
      <c r="N534" s="37" t="s">
        <v>4902</v>
      </c>
    </row>
    <row r="535" spans="1:14" x14ac:dyDescent="0.2">
      <c r="A535" s="36">
        <v>45629.743414351848</v>
      </c>
      <c r="B535" s="33"/>
      <c r="C535" s="33"/>
      <c r="D535" s="33" t="s">
        <v>4617</v>
      </c>
      <c r="E535" s="33" t="s">
        <v>4903</v>
      </c>
      <c r="F535" s="33" t="s">
        <v>411</v>
      </c>
      <c r="G535" s="33">
        <v>1</v>
      </c>
      <c r="H535" s="34">
        <v>45</v>
      </c>
      <c r="I535" s="39">
        <f>VENTAS[[#This Row],[Cantidad]]*VENTAS[[#This Row],[Precio Venta]]</f>
        <v>45</v>
      </c>
      <c r="J535" s="34">
        <f>IF(VENTAS[[#This Row],[Nombre del Gestor]]&gt;1,VENTAS[[#This Row],[Precio Venta]]*10%,0)</f>
        <v>4.5</v>
      </c>
      <c r="K535" s="34">
        <f>IFERROR(VLOOKUP(VENTAS[[#This Row],[Código del producto Vendido]],STOCK[],13,FALSE),VENTAS[[#This Row],[Precio Venta]]*0.6)-VENTAS[[#This Row],[Comisión Unitaria 10%]]</f>
        <v>22.5</v>
      </c>
      <c r="L535" s="34">
        <f>VENTAS[[#This Row],[Cantidad]]*(VENTAS[[#This Row],[Precio Venta]]-VENTAS[[#This Row],[Costo Unitario SIN Comision]]-VENTAS[[#This Row],[Comisión Unitaria 10%]]-0.01*VENTAS[[#This Row],[Precio Venta]])</f>
        <v>17.55</v>
      </c>
      <c r="M535" s="35"/>
      <c r="N535" s="37" t="s">
        <v>4904</v>
      </c>
    </row>
    <row r="536" spans="1:14" x14ac:dyDescent="0.2">
      <c r="A536" s="36">
        <v>45629.934733796297</v>
      </c>
      <c r="B536" s="33"/>
      <c r="C536" s="33"/>
      <c r="D536" s="33" t="s">
        <v>3757</v>
      </c>
      <c r="E536" s="33" t="s">
        <v>4905</v>
      </c>
      <c r="F536" s="33" t="s">
        <v>4906</v>
      </c>
      <c r="G536" s="33">
        <v>1</v>
      </c>
      <c r="H536" s="34">
        <v>12</v>
      </c>
      <c r="I536" s="39">
        <f>VENTAS[[#This Row],[Cantidad]]*VENTAS[[#This Row],[Precio Venta]]</f>
        <v>12</v>
      </c>
      <c r="J536" s="34">
        <f>IF(VENTAS[[#This Row],[Nombre del Gestor]]&gt;1,VENTAS[[#This Row],[Precio Venta]]*10%,0)</f>
        <v>1.2000000000000002</v>
      </c>
      <c r="K536" s="34">
        <f>IFERROR(VLOOKUP(VENTAS[[#This Row],[Código del producto Vendido]],STOCK[],13,FALSE),VENTAS[[#This Row],[Precio Venta]]*0.6)-VENTAS[[#This Row],[Comisión Unitaria 10%]]</f>
        <v>5.9999999999999991</v>
      </c>
      <c r="L536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536" s="35"/>
      <c r="N536" s="37" t="s">
        <v>4907</v>
      </c>
    </row>
    <row r="537" spans="1:14" x14ac:dyDescent="0.2">
      <c r="A537" s="36">
        <v>45629.934733796297</v>
      </c>
      <c r="B537" s="33"/>
      <c r="C537" s="33"/>
      <c r="D537" s="33" t="s">
        <v>3757</v>
      </c>
      <c r="E537" s="33" t="s">
        <v>228</v>
      </c>
      <c r="F537" s="33" t="s">
        <v>230</v>
      </c>
      <c r="G537" s="33">
        <v>4</v>
      </c>
      <c r="H537" s="34">
        <v>1</v>
      </c>
      <c r="I537" s="39">
        <f>VENTAS[[#This Row],[Cantidad]]*VENTAS[[#This Row],[Precio Venta]]</f>
        <v>4</v>
      </c>
      <c r="J537" s="34">
        <f>IF(VENTAS[[#This Row],[Nombre del Gestor]]&gt;1,VENTAS[[#This Row],[Precio Venta]]*10%,0)</f>
        <v>0.1</v>
      </c>
      <c r="K537" s="34">
        <f>IFERROR(VLOOKUP(VENTAS[[#This Row],[Código del producto Vendido]],STOCK[],13,FALSE),VENTAS[[#This Row],[Precio Venta]]*0.6)-VENTAS[[#This Row],[Comisión Unitaria 10%]]</f>
        <v>0.42941176470588205</v>
      </c>
      <c r="L537" s="34">
        <f>VENTAS[[#This Row],[Cantidad]]*(VENTAS[[#This Row],[Precio Venta]]-VENTAS[[#This Row],[Costo Unitario SIN Comision]]-VENTAS[[#This Row],[Comisión Unitaria 10%]]-0.01*VENTAS[[#This Row],[Precio Venta]])</f>
        <v>1.8423529411764719</v>
      </c>
      <c r="M537" s="35"/>
      <c r="N537" s="37" t="s">
        <v>4908</v>
      </c>
    </row>
    <row r="538" spans="1:14" x14ac:dyDescent="0.2">
      <c r="A538" s="36">
        <v>45630.844571759262</v>
      </c>
      <c r="B538" s="33"/>
      <c r="C538" s="33"/>
      <c r="D538" s="33" t="s">
        <v>4909</v>
      </c>
      <c r="E538" s="33" t="s">
        <v>4910</v>
      </c>
      <c r="F538" s="33" t="s">
        <v>4911</v>
      </c>
      <c r="G538" s="33">
        <v>1</v>
      </c>
      <c r="H538" s="34">
        <v>18</v>
      </c>
      <c r="I538" s="39">
        <f>VENTAS[[#This Row],[Cantidad]]*VENTAS[[#This Row],[Precio Venta]]</f>
        <v>18</v>
      </c>
      <c r="J538" s="34">
        <f>IF(VENTAS[[#This Row],[Nombre del Gestor]]&gt;1,VENTAS[[#This Row],[Precio Venta]]*10%,0)</f>
        <v>1.8</v>
      </c>
      <c r="K538" s="34">
        <f>IFERROR(VLOOKUP(VENTAS[[#This Row],[Código del producto Vendido]],STOCK[],13,FALSE),VENTAS[[#This Row],[Precio Venta]]*0.6)-VENTAS[[#This Row],[Comisión Unitaria 10%]]</f>
        <v>8.9999999999999982</v>
      </c>
      <c r="L53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38" s="35"/>
      <c r="N538" s="37" t="s">
        <v>4912</v>
      </c>
    </row>
    <row r="539" spans="1:14" x14ac:dyDescent="0.2">
      <c r="A539" s="36">
        <v>45631.44734953704</v>
      </c>
      <c r="B539" s="33"/>
      <c r="C539" s="33"/>
      <c r="D539" s="33" t="s">
        <v>4913</v>
      </c>
      <c r="E539" s="33" t="s">
        <v>571</v>
      </c>
      <c r="F539" s="33" t="s">
        <v>4914</v>
      </c>
      <c r="G539" s="33">
        <v>1</v>
      </c>
      <c r="H539" s="34">
        <v>15</v>
      </c>
      <c r="I539" s="39">
        <f>VENTAS[[#This Row],[Cantidad]]*VENTAS[[#This Row],[Precio Venta]]</f>
        <v>15</v>
      </c>
      <c r="J539" s="34">
        <f>IF(VENTAS[[#This Row],[Nombre del Gestor]]&gt;1,VENTAS[[#This Row],[Precio Venta]]*10%,0)</f>
        <v>1.5</v>
      </c>
      <c r="K539" s="34">
        <f>IFERROR(VLOOKUP(VENTAS[[#This Row],[Código del producto Vendido]],STOCK[],13,FALSE),VENTAS[[#This Row],[Precio Venta]]*0.6)-VENTAS[[#This Row],[Comisión Unitaria 10%]]</f>
        <v>9</v>
      </c>
      <c r="L539" s="34">
        <f>VENTAS[[#This Row],[Cantidad]]*(VENTAS[[#This Row],[Precio Venta]]-VENTAS[[#This Row],[Costo Unitario SIN Comision]]-VENTAS[[#This Row],[Comisión Unitaria 10%]]-0.01*VENTAS[[#This Row],[Precio Venta]])</f>
        <v>4.3499999999999996</v>
      </c>
      <c r="M539" s="35"/>
      <c r="N539" s="37" t="s">
        <v>4915</v>
      </c>
    </row>
    <row r="540" spans="1:14" x14ac:dyDescent="0.2">
      <c r="A540" s="36">
        <v>45631.44734953704</v>
      </c>
      <c r="B540" s="33"/>
      <c r="C540" s="33"/>
      <c r="D540" s="33" t="s">
        <v>4913</v>
      </c>
      <c r="E540" s="33" t="s">
        <v>4916</v>
      </c>
      <c r="F540" s="33" t="s">
        <v>4917</v>
      </c>
      <c r="G540" s="33">
        <v>1</v>
      </c>
      <c r="H540" s="34">
        <v>40</v>
      </c>
      <c r="I540" s="39">
        <f>VENTAS[[#This Row],[Cantidad]]*VENTAS[[#This Row],[Precio Venta]]</f>
        <v>40</v>
      </c>
      <c r="J540" s="34">
        <f>IF(VENTAS[[#This Row],[Nombre del Gestor]]&gt;1,VENTAS[[#This Row],[Precio Venta]]*10%,0)</f>
        <v>4</v>
      </c>
      <c r="K540" s="34">
        <f>IFERROR(VLOOKUP(VENTAS[[#This Row],[Código del producto Vendido]],STOCK[],13,FALSE),VENTAS[[#This Row],[Precio Venta]]*0.6)-VENTAS[[#This Row],[Comisión Unitaria 10%]]</f>
        <v>20</v>
      </c>
      <c r="L540" s="34">
        <f>VENTAS[[#This Row],[Cantidad]]*(VENTAS[[#This Row],[Precio Venta]]-VENTAS[[#This Row],[Costo Unitario SIN Comision]]-VENTAS[[#This Row],[Comisión Unitaria 10%]]-0.01*VENTAS[[#This Row],[Precio Venta]])</f>
        <v>15.6</v>
      </c>
      <c r="M540" s="35"/>
      <c r="N540" s="37" t="s">
        <v>4918</v>
      </c>
    </row>
    <row r="541" spans="1:14" x14ac:dyDescent="0.2">
      <c r="A541" s="36">
        <v>45631.44734953704</v>
      </c>
      <c r="B541" s="33"/>
      <c r="C541" s="33"/>
      <c r="D541" s="33" t="s">
        <v>4913</v>
      </c>
      <c r="E541" s="33" t="s">
        <v>4919</v>
      </c>
      <c r="F541" s="33" t="s">
        <v>4920</v>
      </c>
      <c r="G541" s="33">
        <v>1</v>
      </c>
      <c r="H541" s="34">
        <v>38</v>
      </c>
      <c r="I541" s="39">
        <f>VENTAS[[#This Row],[Cantidad]]*VENTAS[[#This Row],[Precio Venta]]</f>
        <v>38</v>
      </c>
      <c r="J541" s="34">
        <f>IF(VENTAS[[#This Row],[Nombre del Gestor]]&gt;1,VENTAS[[#This Row],[Precio Venta]]*10%,0)</f>
        <v>3.8000000000000003</v>
      </c>
      <c r="K541" s="34">
        <f>IFERROR(VLOOKUP(VENTAS[[#This Row],[Código del producto Vendido]],STOCK[],13,FALSE),VENTAS[[#This Row],[Precio Venta]]*0.6)-VENTAS[[#This Row],[Comisión Unitaria 10%]]</f>
        <v>19</v>
      </c>
      <c r="L541" s="34">
        <f>VENTAS[[#This Row],[Cantidad]]*(VENTAS[[#This Row],[Precio Venta]]-VENTAS[[#This Row],[Costo Unitario SIN Comision]]-VENTAS[[#This Row],[Comisión Unitaria 10%]]-0.01*VENTAS[[#This Row],[Precio Venta]])</f>
        <v>14.819999999999999</v>
      </c>
      <c r="M541" s="35"/>
      <c r="N541" s="37" t="s">
        <v>4921</v>
      </c>
    </row>
    <row r="542" spans="1:14" x14ac:dyDescent="0.2">
      <c r="A542" s="36">
        <v>45631.450439814813</v>
      </c>
      <c r="B542" s="33"/>
      <c r="C542" s="33"/>
      <c r="D542" s="33" t="s">
        <v>3757</v>
      </c>
      <c r="E542" s="33" t="s">
        <v>4922</v>
      </c>
      <c r="F542" s="33" t="s">
        <v>4923</v>
      </c>
      <c r="G542" s="33">
        <v>1</v>
      </c>
      <c r="H542" s="34">
        <v>16</v>
      </c>
      <c r="I542" s="39">
        <f>VENTAS[[#This Row],[Cantidad]]*VENTAS[[#This Row],[Precio Venta]]</f>
        <v>16</v>
      </c>
      <c r="J542" s="34">
        <f>IF(VENTAS[[#This Row],[Nombre del Gestor]]&gt;1,VENTAS[[#This Row],[Precio Venta]]*10%,0)</f>
        <v>1.6</v>
      </c>
      <c r="K542" s="34">
        <f>IFERROR(VLOOKUP(VENTAS[[#This Row],[Código del producto Vendido]],STOCK[],13,FALSE),VENTAS[[#This Row],[Precio Venta]]*0.6)-VENTAS[[#This Row],[Comisión Unitaria 10%]]</f>
        <v>8</v>
      </c>
      <c r="L542" s="34">
        <f>VENTAS[[#This Row],[Cantidad]]*(VENTAS[[#This Row],[Precio Venta]]-VENTAS[[#This Row],[Costo Unitario SIN Comision]]-VENTAS[[#This Row],[Comisión Unitaria 10%]]-0.01*VENTAS[[#This Row],[Precio Venta]])</f>
        <v>6.24</v>
      </c>
      <c r="M542" s="35"/>
      <c r="N542" s="37" t="s">
        <v>4924</v>
      </c>
    </row>
    <row r="543" spans="1:14" x14ac:dyDescent="0.2">
      <c r="A543" s="36">
        <v>45631.450439814813</v>
      </c>
      <c r="B543" s="33"/>
      <c r="C543" s="33"/>
      <c r="D543" s="33" t="s">
        <v>3757</v>
      </c>
      <c r="E543" s="33" t="s">
        <v>4925</v>
      </c>
      <c r="F543" s="33" t="s">
        <v>4926</v>
      </c>
      <c r="G543" s="33">
        <v>1</v>
      </c>
      <c r="H543" s="34">
        <v>18</v>
      </c>
      <c r="I543" s="39">
        <f>VENTAS[[#This Row],[Cantidad]]*VENTAS[[#This Row],[Precio Venta]]</f>
        <v>18</v>
      </c>
      <c r="J543" s="34">
        <f>IF(VENTAS[[#This Row],[Nombre del Gestor]]&gt;1,VENTAS[[#This Row],[Precio Venta]]*10%,0)</f>
        <v>1.8</v>
      </c>
      <c r="K543" s="34">
        <f>IFERROR(VLOOKUP(VENTAS[[#This Row],[Código del producto Vendido]],STOCK[],13,FALSE),VENTAS[[#This Row],[Precio Venta]]*0.6)-VENTAS[[#This Row],[Comisión Unitaria 10%]]</f>
        <v>8.9999999999999982</v>
      </c>
      <c r="L54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43" s="35"/>
      <c r="N543" s="37" t="s">
        <v>4927</v>
      </c>
    </row>
    <row r="544" spans="1:14" x14ac:dyDescent="0.2">
      <c r="A544" s="36">
        <v>45631.45275462963</v>
      </c>
      <c r="B544" s="33"/>
      <c r="C544" s="33"/>
      <c r="D544" s="33" t="s">
        <v>3779</v>
      </c>
      <c r="E544" s="33" t="s">
        <v>4928</v>
      </c>
      <c r="F544" s="33" t="s">
        <v>4157</v>
      </c>
      <c r="G544" s="33">
        <v>1</v>
      </c>
      <c r="H544" s="34">
        <v>20</v>
      </c>
      <c r="I544" s="39">
        <f>VENTAS[[#This Row],[Cantidad]]*VENTAS[[#This Row],[Precio Venta]]</f>
        <v>20</v>
      </c>
      <c r="J544" s="34">
        <f>IF(VENTAS[[#This Row],[Nombre del Gestor]]&gt;1,VENTAS[[#This Row],[Precio Venta]]*10%,0)</f>
        <v>2</v>
      </c>
      <c r="K544" s="34">
        <f>IFERROR(VLOOKUP(VENTAS[[#This Row],[Código del producto Vendido]],STOCK[],13,FALSE),VENTAS[[#This Row],[Precio Venta]]*0.6)-VENTAS[[#This Row],[Comisión Unitaria 10%]]</f>
        <v>10</v>
      </c>
      <c r="L544" s="34">
        <f>VENTAS[[#This Row],[Cantidad]]*(VENTAS[[#This Row],[Precio Venta]]-VENTAS[[#This Row],[Costo Unitario SIN Comision]]-VENTAS[[#This Row],[Comisión Unitaria 10%]]-0.01*VENTAS[[#This Row],[Precio Venta]])</f>
        <v>7.8</v>
      </c>
      <c r="M544" s="35"/>
      <c r="N544" s="37" t="s">
        <v>4929</v>
      </c>
    </row>
    <row r="545" spans="1:14" x14ac:dyDescent="0.2">
      <c r="A545" s="36">
        <v>45631.456875000003</v>
      </c>
      <c r="B545" s="33"/>
      <c r="C545" s="33"/>
      <c r="D545" s="33" t="s">
        <v>4930</v>
      </c>
      <c r="E545" s="33" t="s">
        <v>4931</v>
      </c>
      <c r="F545" s="33" t="s">
        <v>4932</v>
      </c>
      <c r="G545" s="33">
        <v>1</v>
      </c>
      <c r="H545" s="34">
        <v>35</v>
      </c>
      <c r="I545" s="39">
        <f>VENTAS[[#This Row],[Cantidad]]*VENTAS[[#This Row],[Precio Venta]]</f>
        <v>35</v>
      </c>
      <c r="J545" s="34">
        <f>IF(VENTAS[[#This Row],[Nombre del Gestor]]&gt;1,VENTAS[[#This Row],[Precio Venta]]*10%,0)</f>
        <v>3.5</v>
      </c>
      <c r="K545" s="34">
        <f>IFERROR(VLOOKUP(VENTAS[[#This Row],[Código del producto Vendido]],STOCK[],13,FALSE),VENTAS[[#This Row],[Precio Venta]]*0.6)-VENTAS[[#This Row],[Comisión Unitaria 10%]]</f>
        <v>17.5</v>
      </c>
      <c r="L545" s="34">
        <f>VENTAS[[#This Row],[Cantidad]]*(VENTAS[[#This Row],[Precio Venta]]-VENTAS[[#This Row],[Costo Unitario SIN Comision]]-VENTAS[[#This Row],[Comisión Unitaria 10%]]-0.01*VENTAS[[#This Row],[Precio Venta]])</f>
        <v>13.65</v>
      </c>
      <c r="M545" s="35"/>
      <c r="N545" s="37" t="s">
        <v>4933</v>
      </c>
    </row>
    <row r="546" spans="1:14" x14ac:dyDescent="0.2">
      <c r="A546" s="36">
        <v>45631.456875000003</v>
      </c>
      <c r="B546" s="33"/>
      <c r="C546" s="33"/>
      <c r="D546" s="33" t="s">
        <v>4930</v>
      </c>
      <c r="E546" s="33" t="s">
        <v>4934</v>
      </c>
      <c r="F546" s="33" t="s">
        <v>4935</v>
      </c>
      <c r="G546" s="33">
        <v>1</v>
      </c>
      <c r="H546" s="34">
        <v>35</v>
      </c>
      <c r="I546" s="39">
        <f>VENTAS[[#This Row],[Cantidad]]*VENTAS[[#This Row],[Precio Venta]]</f>
        <v>35</v>
      </c>
      <c r="J546" s="34">
        <f>IF(VENTAS[[#This Row],[Nombre del Gestor]]&gt;1,VENTAS[[#This Row],[Precio Venta]]*10%,0)</f>
        <v>3.5</v>
      </c>
      <c r="K546" s="34">
        <f>IFERROR(VLOOKUP(VENTAS[[#This Row],[Código del producto Vendido]],STOCK[],13,FALSE),VENTAS[[#This Row],[Precio Venta]]*0.6)-VENTAS[[#This Row],[Comisión Unitaria 10%]]</f>
        <v>17.5</v>
      </c>
      <c r="L546" s="34">
        <f>VENTAS[[#This Row],[Cantidad]]*(VENTAS[[#This Row],[Precio Venta]]-VENTAS[[#This Row],[Costo Unitario SIN Comision]]-VENTAS[[#This Row],[Comisión Unitaria 10%]]-0.01*VENTAS[[#This Row],[Precio Venta]])</f>
        <v>13.65</v>
      </c>
      <c r="M546" s="35"/>
      <c r="N546" s="37" t="s">
        <v>4936</v>
      </c>
    </row>
    <row r="547" spans="1:14" x14ac:dyDescent="0.2">
      <c r="A547" s="36">
        <v>45631.456875000003</v>
      </c>
      <c r="B547" s="33"/>
      <c r="C547" s="33"/>
      <c r="D547" s="33" t="s">
        <v>4930</v>
      </c>
      <c r="E547" s="33" t="s">
        <v>4937</v>
      </c>
      <c r="F547" s="33" t="s">
        <v>4938</v>
      </c>
      <c r="G547" s="33">
        <v>1</v>
      </c>
      <c r="H547" s="34">
        <v>35</v>
      </c>
      <c r="I547" s="39">
        <f>VENTAS[[#This Row],[Cantidad]]*VENTAS[[#This Row],[Precio Venta]]</f>
        <v>35</v>
      </c>
      <c r="J547" s="34">
        <f>IF(VENTAS[[#This Row],[Nombre del Gestor]]&gt;1,VENTAS[[#This Row],[Precio Venta]]*10%,0)</f>
        <v>3.5</v>
      </c>
      <c r="K547" s="34">
        <f>IFERROR(VLOOKUP(VENTAS[[#This Row],[Código del producto Vendido]],STOCK[],13,FALSE),VENTAS[[#This Row],[Precio Venta]]*0.6)-VENTAS[[#This Row],[Comisión Unitaria 10%]]</f>
        <v>17.5</v>
      </c>
      <c r="L547" s="34">
        <f>VENTAS[[#This Row],[Cantidad]]*(VENTAS[[#This Row],[Precio Venta]]-VENTAS[[#This Row],[Costo Unitario SIN Comision]]-VENTAS[[#This Row],[Comisión Unitaria 10%]]-0.01*VENTAS[[#This Row],[Precio Venta]])</f>
        <v>13.65</v>
      </c>
      <c r="M547" s="35"/>
      <c r="N547" s="37" t="s">
        <v>4939</v>
      </c>
    </row>
    <row r="548" spans="1:14" x14ac:dyDescent="0.2">
      <c r="A548" s="36">
        <v>45631.456875000003</v>
      </c>
      <c r="B548" s="33"/>
      <c r="C548" s="33"/>
      <c r="D548" s="33" t="s">
        <v>4930</v>
      </c>
      <c r="E548" s="33" t="s">
        <v>4940</v>
      </c>
      <c r="F548" s="33" t="s">
        <v>4941</v>
      </c>
      <c r="G548" s="33">
        <v>1</v>
      </c>
      <c r="H548" s="34">
        <v>35</v>
      </c>
      <c r="I548" s="39">
        <f>VENTAS[[#This Row],[Cantidad]]*VENTAS[[#This Row],[Precio Venta]]</f>
        <v>35</v>
      </c>
      <c r="J548" s="34">
        <f>IF(VENTAS[[#This Row],[Nombre del Gestor]]&gt;1,VENTAS[[#This Row],[Precio Venta]]*10%,0)</f>
        <v>3.5</v>
      </c>
      <c r="K548" s="34">
        <f>IFERROR(VLOOKUP(VENTAS[[#This Row],[Código del producto Vendido]],STOCK[],13,FALSE),VENTAS[[#This Row],[Precio Venta]]*0.6)-VENTAS[[#This Row],[Comisión Unitaria 10%]]</f>
        <v>17.5</v>
      </c>
      <c r="L548" s="34">
        <f>VENTAS[[#This Row],[Cantidad]]*(VENTAS[[#This Row],[Precio Venta]]-VENTAS[[#This Row],[Costo Unitario SIN Comision]]-VENTAS[[#This Row],[Comisión Unitaria 10%]]-0.01*VENTAS[[#This Row],[Precio Venta]])</f>
        <v>13.65</v>
      </c>
      <c r="M548" s="35"/>
      <c r="N548" s="37" t="s">
        <v>4942</v>
      </c>
    </row>
    <row r="549" spans="1:14" x14ac:dyDescent="0.2">
      <c r="A549" s="36">
        <v>45631.456875000003</v>
      </c>
      <c r="B549" s="33"/>
      <c r="C549" s="33"/>
      <c r="D549" s="33" t="s">
        <v>4930</v>
      </c>
      <c r="E549" s="33" t="s">
        <v>4943</v>
      </c>
      <c r="F549" s="33" t="s">
        <v>4679</v>
      </c>
      <c r="G549" s="33">
        <v>1</v>
      </c>
      <c r="H549" s="34">
        <v>18</v>
      </c>
      <c r="I549" s="39">
        <f>VENTAS[[#This Row],[Cantidad]]*VENTAS[[#This Row],[Precio Venta]]</f>
        <v>18</v>
      </c>
      <c r="J549" s="34">
        <f>IF(VENTAS[[#This Row],[Nombre del Gestor]]&gt;1,VENTAS[[#This Row],[Precio Venta]]*10%,0)</f>
        <v>1.8</v>
      </c>
      <c r="K549" s="34">
        <f>IFERROR(VLOOKUP(VENTAS[[#This Row],[Código del producto Vendido]],STOCK[],13,FALSE),VENTAS[[#This Row],[Precio Venta]]*0.6)-VENTAS[[#This Row],[Comisión Unitaria 10%]]</f>
        <v>8.9999999999999982</v>
      </c>
      <c r="L54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49" s="35"/>
      <c r="N549" s="37" t="s">
        <v>4944</v>
      </c>
    </row>
    <row r="550" spans="1:14" x14ac:dyDescent="0.2">
      <c r="A550" s="36">
        <v>45631.469861111109</v>
      </c>
      <c r="B550" s="33"/>
      <c r="C550" s="33"/>
      <c r="D550" s="33" t="s">
        <v>4945</v>
      </c>
      <c r="E550" s="33" t="s">
        <v>4946</v>
      </c>
      <c r="F550" s="33" t="s">
        <v>4947</v>
      </c>
      <c r="G550" s="33">
        <v>1</v>
      </c>
      <c r="H550" s="34">
        <v>30</v>
      </c>
      <c r="I550" s="39">
        <f>VENTAS[[#This Row],[Cantidad]]*VENTAS[[#This Row],[Precio Venta]]</f>
        <v>30</v>
      </c>
      <c r="J550" s="34">
        <f>IF(VENTAS[[#This Row],[Nombre del Gestor]]&gt;1,VENTAS[[#This Row],[Precio Venta]]*10%,0)</f>
        <v>3</v>
      </c>
      <c r="K550" s="34">
        <f>IFERROR(VLOOKUP(VENTAS[[#This Row],[Código del producto Vendido]],STOCK[],13,FALSE),VENTAS[[#This Row],[Precio Venta]]*0.6)-VENTAS[[#This Row],[Comisión Unitaria 10%]]</f>
        <v>15</v>
      </c>
      <c r="L550" s="34">
        <f>VENTAS[[#This Row],[Cantidad]]*(VENTAS[[#This Row],[Precio Venta]]-VENTAS[[#This Row],[Costo Unitario SIN Comision]]-VENTAS[[#This Row],[Comisión Unitaria 10%]]-0.01*VENTAS[[#This Row],[Precio Venta]])</f>
        <v>11.7</v>
      </c>
      <c r="M550" s="35"/>
      <c r="N550" s="37" t="s">
        <v>4948</v>
      </c>
    </row>
    <row r="551" spans="1:14" x14ac:dyDescent="0.2">
      <c r="A551" s="36">
        <v>45631.564039351862</v>
      </c>
      <c r="B551" s="33"/>
      <c r="C551" s="33"/>
      <c r="D551" s="33" t="s">
        <v>4949</v>
      </c>
      <c r="E551" s="33" t="s">
        <v>4950</v>
      </c>
      <c r="F551" s="33" t="s">
        <v>4788</v>
      </c>
      <c r="G551" s="33">
        <v>1</v>
      </c>
      <c r="H551" s="34">
        <v>18</v>
      </c>
      <c r="I551" s="39">
        <f>VENTAS[[#This Row],[Cantidad]]*VENTAS[[#This Row],[Precio Venta]]</f>
        <v>18</v>
      </c>
      <c r="J551" s="34">
        <f>IF(VENTAS[[#This Row],[Nombre del Gestor]]&gt;1,VENTAS[[#This Row],[Precio Venta]]*10%,0)</f>
        <v>1.8</v>
      </c>
      <c r="K551" s="34">
        <f>IFERROR(VLOOKUP(VENTAS[[#This Row],[Código del producto Vendido]],STOCK[],13,FALSE),VENTAS[[#This Row],[Precio Venta]]*0.6)-VENTAS[[#This Row],[Comisión Unitaria 10%]]</f>
        <v>8.9999999999999982</v>
      </c>
      <c r="L55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51" s="35"/>
      <c r="N551" s="37" t="s">
        <v>4951</v>
      </c>
    </row>
    <row r="552" spans="1:14" x14ac:dyDescent="0.2">
      <c r="A552" s="36">
        <v>45631.564039351862</v>
      </c>
      <c r="B552" s="33"/>
      <c r="C552" s="33"/>
      <c r="D552" s="33" t="s">
        <v>4949</v>
      </c>
      <c r="E552" s="33" t="s">
        <v>4952</v>
      </c>
      <c r="F552" s="33" t="s">
        <v>4953</v>
      </c>
      <c r="G552" s="33">
        <v>1</v>
      </c>
      <c r="H552" s="34">
        <v>35</v>
      </c>
      <c r="I552" s="39">
        <f>VENTAS[[#This Row],[Cantidad]]*VENTAS[[#This Row],[Precio Venta]]</f>
        <v>35</v>
      </c>
      <c r="J552" s="34">
        <f>IF(VENTAS[[#This Row],[Nombre del Gestor]]&gt;1,VENTAS[[#This Row],[Precio Venta]]*10%,0)</f>
        <v>3.5</v>
      </c>
      <c r="K552" s="34">
        <f>IFERROR(VLOOKUP(VENTAS[[#This Row],[Código del producto Vendido]],STOCK[],13,FALSE),VENTAS[[#This Row],[Precio Venta]]*0.6)-VENTAS[[#This Row],[Comisión Unitaria 10%]]</f>
        <v>17.5</v>
      </c>
      <c r="L552" s="34">
        <f>VENTAS[[#This Row],[Cantidad]]*(VENTAS[[#This Row],[Precio Venta]]-VENTAS[[#This Row],[Costo Unitario SIN Comision]]-VENTAS[[#This Row],[Comisión Unitaria 10%]]-0.01*VENTAS[[#This Row],[Precio Venta]])</f>
        <v>13.65</v>
      </c>
      <c r="M552" s="35"/>
      <c r="N552" s="37" t="s">
        <v>4954</v>
      </c>
    </row>
    <row r="553" spans="1:14" x14ac:dyDescent="0.2">
      <c r="A553" s="36">
        <v>45631.564039351862</v>
      </c>
      <c r="B553" s="33"/>
      <c r="C553" s="33"/>
      <c r="D553" s="33" t="s">
        <v>4949</v>
      </c>
      <c r="E553" s="33" t="s">
        <v>4955</v>
      </c>
      <c r="F553" s="33" t="s">
        <v>4956</v>
      </c>
      <c r="G553" s="33">
        <v>1</v>
      </c>
      <c r="H553" s="34">
        <v>22</v>
      </c>
      <c r="I553" s="39">
        <f>VENTAS[[#This Row],[Cantidad]]*VENTAS[[#This Row],[Precio Venta]]</f>
        <v>22</v>
      </c>
      <c r="J553" s="34">
        <f>IF(VENTAS[[#This Row],[Nombre del Gestor]]&gt;1,VENTAS[[#This Row],[Precio Venta]]*10%,0)</f>
        <v>2.2000000000000002</v>
      </c>
      <c r="K553" s="34">
        <f>IFERROR(VLOOKUP(VENTAS[[#This Row],[Código del producto Vendido]],STOCK[],13,FALSE),VENTAS[[#This Row],[Precio Venta]]*0.6)-VENTAS[[#This Row],[Comisión Unitaria 10%]]</f>
        <v>11</v>
      </c>
      <c r="L553" s="34">
        <f>VENTAS[[#This Row],[Cantidad]]*(VENTAS[[#This Row],[Precio Venta]]-VENTAS[[#This Row],[Costo Unitario SIN Comision]]-VENTAS[[#This Row],[Comisión Unitaria 10%]]-0.01*VENTAS[[#This Row],[Precio Venta]])</f>
        <v>8.58</v>
      </c>
      <c r="M553" s="35"/>
      <c r="N553" s="37" t="s">
        <v>4957</v>
      </c>
    </row>
    <row r="554" spans="1:14" x14ac:dyDescent="0.2">
      <c r="A554" s="36">
        <v>45631.564039351862</v>
      </c>
      <c r="B554" s="33"/>
      <c r="C554" s="33"/>
      <c r="D554" s="33" t="s">
        <v>4949</v>
      </c>
      <c r="E554" s="33" t="s">
        <v>4958</v>
      </c>
      <c r="F554" s="33" t="s">
        <v>4959</v>
      </c>
      <c r="G554" s="33">
        <v>1</v>
      </c>
      <c r="H554" s="34">
        <v>30</v>
      </c>
      <c r="I554" s="39">
        <f>VENTAS[[#This Row],[Cantidad]]*VENTAS[[#This Row],[Precio Venta]]</f>
        <v>30</v>
      </c>
      <c r="J554" s="34">
        <f>IF(VENTAS[[#This Row],[Nombre del Gestor]]&gt;1,VENTAS[[#This Row],[Precio Venta]]*10%,0)</f>
        <v>3</v>
      </c>
      <c r="K554" s="34">
        <f>IFERROR(VLOOKUP(VENTAS[[#This Row],[Código del producto Vendido]],STOCK[],13,FALSE),VENTAS[[#This Row],[Precio Venta]]*0.6)-VENTAS[[#This Row],[Comisión Unitaria 10%]]</f>
        <v>15</v>
      </c>
      <c r="L554" s="34">
        <f>VENTAS[[#This Row],[Cantidad]]*(VENTAS[[#This Row],[Precio Venta]]-VENTAS[[#This Row],[Costo Unitario SIN Comision]]-VENTAS[[#This Row],[Comisión Unitaria 10%]]-0.01*VENTAS[[#This Row],[Precio Venta]])</f>
        <v>11.7</v>
      </c>
      <c r="M554" s="35"/>
      <c r="N554" s="37" t="s">
        <v>4960</v>
      </c>
    </row>
    <row r="555" spans="1:14" x14ac:dyDescent="0.2">
      <c r="A555" s="36">
        <v>45631.564039351862</v>
      </c>
      <c r="B555" s="33"/>
      <c r="C555" s="33"/>
      <c r="D555" s="33" t="s">
        <v>4949</v>
      </c>
      <c r="E555" s="33" t="s">
        <v>313</v>
      </c>
      <c r="F555" s="33" t="s">
        <v>3886</v>
      </c>
      <c r="G555" s="33">
        <v>1</v>
      </c>
      <c r="H555" s="34">
        <v>35</v>
      </c>
      <c r="I555" s="39">
        <f>VENTAS[[#This Row],[Cantidad]]*VENTAS[[#This Row],[Precio Venta]]</f>
        <v>35</v>
      </c>
      <c r="J555" s="34">
        <f>IF(VENTAS[[#This Row],[Nombre del Gestor]]&gt;1,VENTAS[[#This Row],[Precio Venta]]*10%,0)</f>
        <v>3.5</v>
      </c>
      <c r="K555" s="34">
        <f>IFERROR(VLOOKUP(VENTAS[[#This Row],[Código del producto Vendido]],STOCK[],13,FALSE),VENTAS[[#This Row],[Precio Venta]]*0.6)-VENTAS[[#This Row],[Comisión Unitaria 10%]]</f>
        <v>17.252021151586401</v>
      </c>
      <c r="L555" s="34">
        <f>VENTAS[[#This Row],[Cantidad]]*(VENTAS[[#This Row],[Precio Venta]]-VENTAS[[#This Row],[Costo Unitario SIN Comision]]-VENTAS[[#This Row],[Comisión Unitaria 10%]]-0.01*VENTAS[[#This Row],[Precio Venta]])</f>
        <v>13.897978848413599</v>
      </c>
      <c r="M555" s="35"/>
      <c r="N555" s="37" t="s">
        <v>4961</v>
      </c>
    </row>
    <row r="556" spans="1:14" x14ac:dyDescent="0.2">
      <c r="A556" s="36">
        <v>45631.564039351862</v>
      </c>
      <c r="B556" s="33"/>
      <c r="C556" s="33"/>
      <c r="D556" s="33" t="s">
        <v>4949</v>
      </c>
      <c r="E556" s="33" t="s">
        <v>4962</v>
      </c>
      <c r="F556" s="33" t="s">
        <v>4963</v>
      </c>
      <c r="G556" s="33">
        <v>1</v>
      </c>
      <c r="H556" s="34">
        <v>18</v>
      </c>
      <c r="I556" s="39">
        <f>VENTAS[[#This Row],[Cantidad]]*VENTAS[[#This Row],[Precio Venta]]</f>
        <v>18</v>
      </c>
      <c r="J556" s="34">
        <f>IF(VENTAS[[#This Row],[Nombre del Gestor]]&gt;1,VENTAS[[#This Row],[Precio Venta]]*10%,0)</f>
        <v>1.8</v>
      </c>
      <c r="K556" s="34">
        <f>IFERROR(VLOOKUP(VENTAS[[#This Row],[Código del producto Vendido]],STOCK[],13,FALSE),VENTAS[[#This Row],[Precio Venta]]*0.6)-VENTAS[[#This Row],[Comisión Unitaria 10%]]</f>
        <v>8.9999999999999982</v>
      </c>
      <c r="L55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556" s="35"/>
      <c r="N556" s="37" t="s">
        <v>4964</v>
      </c>
    </row>
    <row r="557" spans="1:14" x14ac:dyDescent="0.2">
      <c r="A557" s="36">
        <v>45631.564039351862</v>
      </c>
      <c r="B557" s="33"/>
      <c r="C557" s="33"/>
      <c r="D557" s="33" t="s">
        <v>4949</v>
      </c>
      <c r="E557" s="33" t="s">
        <v>4965</v>
      </c>
      <c r="F557" s="33" t="s">
        <v>4966</v>
      </c>
      <c r="G557" s="33">
        <v>1</v>
      </c>
      <c r="H557" s="34">
        <v>30</v>
      </c>
      <c r="I557" s="39">
        <f>VENTAS[[#This Row],[Cantidad]]*VENTAS[[#This Row],[Precio Venta]]</f>
        <v>30</v>
      </c>
      <c r="J557" s="34">
        <f>IF(VENTAS[[#This Row],[Nombre del Gestor]]&gt;1,VENTAS[[#This Row],[Precio Venta]]*10%,0)</f>
        <v>3</v>
      </c>
      <c r="K557" s="34">
        <f>IFERROR(VLOOKUP(VENTAS[[#This Row],[Código del producto Vendido]],STOCK[],13,FALSE),VENTAS[[#This Row],[Precio Venta]]*0.6)-VENTAS[[#This Row],[Comisión Unitaria 10%]]</f>
        <v>15</v>
      </c>
      <c r="L557" s="34">
        <f>VENTAS[[#This Row],[Cantidad]]*(VENTAS[[#This Row],[Precio Venta]]-VENTAS[[#This Row],[Costo Unitario SIN Comision]]-VENTAS[[#This Row],[Comisión Unitaria 10%]]-0.01*VENTAS[[#This Row],[Precio Venta]])</f>
        <v>11.7</v>
      </c>
      <c r="M557" s="35"/>
      <c r="N557" s="37" t="s">
        <v>4967</v>
      </c>
    </row>
    <row r="558" spans="1:14" x14ac:dyDescent="0.2">
      <c r="A558" s="36">
        <v>45631.719270833331</v>
      </c>
      <c r="B558" s="33"/>
      <c r="C558" s="33"/>
      <c r="D558" s="33" t="s">
        <v>3864</v>
      </c>
      <c r="E558" s="33" t="s">
        <v>4968</v>
      </c>
      <c r="F558" s="33" t="s">
        <v>4969</v>
      </c>
      <c r="G558" s="33">
        <v>1</v>
      </c>
      <c r="H558" s="34">
        <v>15</v>
      </c>
      <c r="I558" s="39">
        <f>VENTAS[[#This Row],[Cantidad]]*VENTAS[[#This Row],[Precio Venta]]</f>
        <v>15</v>
      </c>
      <c r="J558" s="34">
        <f>IF(VENTAS[[#This Row],[Nombre del Gestor]]&gt;1,VENTAS[[#This Row],[Precio Venta]]*10%,0)</f>
        <v>1.5</v>
      </c>
      <c r="K558" s="34">
        <f>IFERROR(VLOOKUP(VENTAS[[#This Row],[Código del producto Vendido]],STOCK[],13,FALSE),VENTAS[[#This Row],[Precio Venta]]*0.6)-VENTAS[[#This Row],[Comisión Unitaria 10%]]</f>
        <v>7.5</v>
      </c>
      <c r="L558" s="34">
        <f>VENTAS[[#This Row],[Cantidad]]*(VENTAS[[#This Row],[Precio Venta]]-VENTAS[[#This Row],[Costo Unitario SIN Comision]]-VENTAS[[#This Row],[Comisión Unitaria 10%]]-0.01*VENTAS[[#This Row],[Precio Venta]])</f>
        <v>5.85</v>
      </c>
      <c r="M558" s="35"/>
      <c r="N558" s="37" t="s">
        <v>4970</v>
      </c>
    </row>
    <row r="559" spans="1:14" x14ac:dyDescent="0.2">
      <c r="A559" s="36">
        <v>45631.912164351852</v>
      </c>
      <c r="B559" s="33"/>
      <c r="C559" s="33"/>
      <c r="D559" s="33" t="s">
        <v>3779</v>
      </c>
      <c r="E559" s="33" t="s">
        <v>4971</v>
      </c>
      <c r="F559" s="33" t="s">
        <v>177</v>
      </c>
      <c r="G559" s="33">
        <v>1</v>
      </c>
      <c r="H559" s="34">
        <v>32</v>
      </c>
      <c r="I559" s="39">
        <f>VENTAS[[#This Row],[Cantidad]]*VENTAS[[#This Row],[Precio Venta]]</f>
        <v>32</v>
      </c>
      <c r="J559" s="34">
        <f>IF(VENTAS[[#This Row],[Nombre del Gestor]]&gt;1,VENTAS[[#This Row],[Precio Venta]]*10%,0)</f>
        <v>3.2</v>
      </c>
      <c r="K559" s="34">
        <f>IFERROR(VLOOKUP(VENTAS[[#This Row],[Código del producto Vendido]],STOCK[],13,FALSE),VENTAS[[#This Row],[Precio Venta]]*0.6)-VENTAS[[#This Row],[Comisión Unitaria 10%]]</f>
        <v>16</v>
      </c>
      <c r="L559" s="34">
        <f>VENTAS[[#This Row],[Cantidad]]*(VENTAS[[#This Row],[Precio Venta]]-VENTAS[[#This Row],[Costo Unitario SIN Comision]]-VENTAS[[#This Row],[Comisión Unitaria 10%]]-0.01*VENTAS[[#This Row],[Precio Venta]])</f>
        <v>12.48</v>
      </c>
      <c r="M559" s="35"/>
      <c r="N559" s="37" t="s">
        <v>4972</v>
      </c>
    </row>
    <row r="560" spans="1:14" x14ac:dyDescent="0.2">
      <c r="A560" s="36">
        <v>45631.912164351852</v>
      </c>
      <c r="B560" s="33"/>
      <c r="C560" s="33"/>
      <c r="D560" s="33" t="s">
        <v>3779</v>
      </c>
      <c r="E560" s="33" t="s">
        <v>4973</v>
      </c>
      <c r="F560" s="33" t="s">
        <v>4974</v>
      </c>
      <c r="G560" s="33">
        <v>1</v>
      </c>
      <c r="H560" s="34">
        <v>20</v>
      </c>
      <c r="I560" s="39">
        <f>VENTAS[[#This Row],[Cantidad]]*VENTAS[[#This Row],[Precio Venta]]</f>
        <v>20</v>
      </c>
      <c r="J560" s="34">
        <f>IF(VENTAS[[#This Row],[Nombre del Gestor]]&gt;1,VENTAS[[#This Row],[Precio Venta]]*10%,0)</f>
        <v>2</v>
      </c>
      <c r="K560" s="34">
        <f>IFERROR(VLOOKUP(VENTAS[[#This Row],[Código del producto Vendido]],STOCK[],13,FALSE),VENTAS[[#This Row],[Precio Venta]]*0.6)-VENTAS[[#This Row],[Comisión Unitaria 10%]]</f>
        <v>10</v>
      </c>
      <c r="L560" s="34">
        <f>VENTAS[[#This Row],[Cantidad]]*(VENTAS[[#This Row],[Precio Venta]]-VENTAS[[#This Row],[Costo Unitario SIN Comision]]-VENTAS[[#This Row],[Comisión Unitaria 10%]]-0.01*VENTAS[[#This Row],[Precio Venta]])</f>
        <v>7.8</v>
      </c>
      <c r="M560" s="35"/>
      <c r="N560" s="37" t="s">
        <v>4975</v>
      </c>
    </row>
    <row r="561" spans="1:14" x14ac:dyDescent="0.2">
      <c r="A561" s="36">
        <v>45631.925393518519</v>
      </c>
      <c r="B561" s="33"/>
      <c r="C561" s="33"/>
      <c r="D561" s="33" t="s">
        <v>4325</v>
      </c>
      <c r="E561" s="33" t="s">
        <v>4074</v>
      </c>
      <c r="F561" s="33" t="s">
        <v>4075</v>
      </c>
      <c r="G561" s="33">
        <v>1</v>
      </c>
      <c r="H561" s="34">
        <v>40</v>
      </c>
      <c r="I561" s="39">
        <f>VENTAS[[#This Row],[Cantidad]]*VENTAS[[#This Row],[Precio Venta]]</f>
        <v>40</v>
      </c>
      <c r="J561" s="34">
        <f>IF(VENTAS[[#This Row],[Nombre del Gestor]]&gt;1,VENTAS[[#This Row],[Precio Venta]]*10%,0)</f>
        <v>4</v>
      </c>
      <c r="K561" s="34">
        <f>IFERROR(VLOOKUP(VENTAS[[#This Row],[Código del producto Vendido]],STOCK[],13,FALSE),VENTAS[[#This Row],[Precio Venta]]*0.6)-VENTAS[[#This Row],[Comisión Unitaria 10%]]</f>
        <v>20</v>
      </c>
      <c r="L561" s="34">
        <f>VENTAS[[#This Row],[Cantidad]]*(VENTAS[[#This Row],[Precio Venta]]-VENTAS[[#This Row],[Costo Unitario SIN Comision]]-VENTAS[[#This Row],[Comisión Unitaria 10%]]-0.01*VENTAS[[#This Row],[Precio Venta]])</f>
        <v>15.6</v>
      </c>
      <c r="M561" s="35"/>
      <c r="N561" s="37" t="s">
        <v>4976</v>
      </c>
    </row>
    <row r="562" spans="1:14" x14ac:dyDescent="0.2">
      <c r="A562" s="36">
        <v>45632.332083333327</v>
      </c>
      <c r="B562" s="33"/>
      <c r="C562" s="33"/>
      <c r="D562" s="33" t="s">
        <v>4977</v>
      </c>
      <c r="E562" s="33" t="s">
        <v>4978</v>
      </c>
      <c r="F562" s="33" t="s">
        <v>4382</v>
      </c>
      <c r="G562" s="33">
        <v>1</v>
      </c>
      <c r="H562" s="34">
        <v>40</v>
      </c>
      <c r="I562" s="39">
        <f>VENTAS[[#This Row],[Cantidad]]*VENTAS[[#This Row],[Precio Venta]]</f>
        <v>40</v>
      </c>
      <c r="J562" s="34">
        <f>IF(VENTAS[[#This Row],[Nombre del Gestor]]&gt;1,VENTAS[[#This Row],[Precio Venta]]*10%,0)</f>
        <v>4</v>
      </c>
      <c r="K562" s="34">
        <f>IFERROR(VLOOKUP(VENTAS[[#This Row],[Código del producto Vendido]],STOCK[],13,FALSE),VENTAS[[#This Row],[Precio Venta]]*0.6)-VENTAS[[#This Row],[Comisión Unitaria 10%]]</f>
        <v>20</v>
      </c>
      <c r="L562" s="34">
        <f>VENTAS[[#This Row],[Cantidad]]*(VENTAS[[#This Row],[Precio Venta]]-VENTAS[[#This Row],[Costo Unitario SIN Comision]]-VENTAS[[#This Row],[Comisión Unitaria 10%]]-0.01*VENTAS[[#This Row],[Precio Venta]])</f>
        <v>15.6</v>
      </c>
      <c r="M562" s="35"/>
      <c r="N562" s="37" t="s">
        <v>4979</v>
      </c>
    </row>
    <row r="563" spans="1:14" x14ac:dyDescent="0.2">
      <c r="A563" s="36">
        <v>45633.489942129629</v>
      </c>
      <c r="B563" s="33"/>
      <c r="C563" s="33"/>
      <c r="D563" s="33" t="s">
        <v>3801</v>
      </c>
      <c r="E563" s="33" t="s">
        <v>4980</v>
      </c>
      <c r="F563" s="33" t="s">
        <v>4981</v>
      </c>
      <c r="G563" s="33">
        <v>1</v>
      </c>
      <c r="H563" s="34">
        <v>25</v>
      </c>
      <c r="I563" s="39">
        <f>VENTAS[[#This Row],[Cantidad]]*VENTAS[[#This Row],[Precio Venta]]</f>
        <v>25</v>
      </c>
      <c r="J563" s="34">
        <f>IF(VENTAS[[#This Row],[Nombre del Gestor]]&gt;1,VENTAS[[#This Row],[Precio Venta]]*10%,0)</f>
        <v>2.5</v>
      </c>
      <c r="K563" s="34">
        <f>IFERROR(VLOOKUP(VENTAS[[#This Row],[Código del producto Vendido]],STOCK[],13,FALSE),VENTAS[[#This Row],[Precio Venta]]*0.6)-VENTAS[[#This Row],[Comisión Unitaria 10%]]</f>
        <v>12.5</v>
      </c>
      <c r="L563" s="34">
        <f>VENTAS[[#This Row],[Cantidad]]*(VENTAS[[#This Row],[Precio Venta]]-VENTAS[[#This Row],[Costo Unitario SIN Comision]]-VENTAS[[#This Row],[Comisión Unitaria 10%]]-0.01*VENTAS[[#This Row],[Precio Venta]])</f>
        <v>9.75</v>
      </c>
      <c r="M563" s="35"/>
      <c r="N563" s="37" t="s">
        <v>4982</v>
      </c>
    </row>
    <row r="564" spans="1:14" x14ac:dyDescent="0.2">
      <c r="A564" s="36">
        <v>45633.492361111108</v>
      </c>
      <c r="B564" s="33"/>
      <c r="C564" s="33"/>
      <c r="D564" s="33" t="s">
        <v>3779</v>
      </c>
      <c r="E564" s="33" t="s">
        <v>4983</v>
      </c>
      <c r="F564" s="33" t="s">
        <v>4776</v>
      </c>
      <c r="G564" s="33">
        <v>1</v>
      </c>
      <c r="H564" s="34">
        <v>25</v>
      </c>
      <c r="I564" s="39">
        <f>VENTAS[[#This Row],[Cantidad]]*VENTAS[[#This Row],[Precio Venta]]</f>
        <v>25</v>
      </c>
      <c r="J564" s="34">
        <f>IF(VENTAS[[#This Row],[Nombre del Gestor]]&gt;1,VENTAS[[#This Row],[Precio Venta]]*10%,0)</f>
        <v>2.5</v>
      </c>
      <c r="K564" s="34">
        <f>IFERROR(VLOOKUP(VENTAS[[#This Row],[Código del producto Vendido]],STOCK[],13,FALSE),VENTAS[[#This Row],[Precio Venta]]*0.6)-VENTAS[[#This Row],[Comisión Unitaria 10%]]</f>
        <v>12.5</v>
      </c>
      <c r="L564" s="34">
        <f>VENTAS[[#This Row],[Cantidad]]*(VENTAS[[#This Row],[Precio Venta]]-VENTAS[[#This Row],[Costo Unitario SIN Comision]]-VENTAS[[#This Row],[Comisión Unitaria 10%]]-0.01*VENTAS[[#This Row],[Precio Venta]])</f>
        <v>9.75</v>
      </c>
      <c r="M564" s="35"/>
      <c r="N564" s="37" t="s">
        <v>4984</v>
      </c>
    </row>
    <row r="565" spans="1:14" x14ac:dyDescent="0.2">
      <c r="A565" s="36">
        <v>45633.498159722221</v>
      </c>
      <c r="B565" s="33"/>
      <c r="C565" s="33"/>
      <c r="D565" s="33" t="s">
        <v>4985</v>
      </c>
      <c r="E565" s="33" t="s">
        <v>4986</v>
      </c>
      <c r="F565" s="33" t="s">
        <v>4987</v>
      </c>
      <c r="G565" s="33">
        <v>1</v>
      </c>
      <c r="H565" s="34">
        <v>25</v>
      </c>
      <c r="I565" s="39">
        <f>VENTAS[[#This Row],[Cantidad]]*VENTAS[[#This Row],[Precio Venta]]</f>
        <v>25</v>
      </c>
      <c r="J565" s="34">
        <f>IF(VENTAS[[#This Row],[Nombre del Gestor]]&gt;1,VENTAS[[#This Row],[Precio Venta]]*10%,0)</f>
        <v>2.5</v>
      </c>
      <c r="K565" s="34">
        <f>IFERROR(VLOOKUP(VENTAS[[#This Row],[Código del producto Vendido]],STOCK[],13,FALSE),VENTAS[[#This Row],[Precio Venta]]*0.6)-VENTAS[[#This Row],[Comisión Unitaria 10%]]</f>
        <v>12.5</v>
      </c>
      <c r="L565" s="34">
        <f>VENTAS[[#This Row],[Cantidad]]*(VENTAS[[#This Row],[Precio Venta]]-VENTAS[[#This Row],[Costo Unitario SIN Comision]]-VENTAS[[#This Row],[Comisión Unitaria 10%]]-0.01*VENTAS[[#This Row],[Precio Venta]])</f>
        <v>9.75</v>
      </c>
      <c r="M565" s="35"/>
      <c r="N565" s="37" t="s">
        <v>4988</v>
      </c>
    </row>
    <row r="566" spans="1:14" x14ac:dyDescent="0.2">
      <c r="A566" s="36">
        <v>45634.541909722233</v>
      </c>
      <c r="B566" s="33"/>
      <c r="C566" s="33"/>
      <c r="D566" s="33" t="s">
        <v>4617</v>
      </c>
      <c r="E566" s="33" t="s">
        <v>4989</v>
      </c>
      <c r="F566" s="33" t="s">
        <v>4990</v>
      </c>
      <c r="G566" s="33">
        <v>1</v>
      </c>
      <c r="H566" s="34">
        <v>30</v>
      </c>
      <c r="I566" s="39">
        <f>VENTAS[[#This Row],[Cantidad]]*VENTAS[[#This Row],[Precio Venta]]</f>
        <v>30</v>
      </c>
      <c r="J566" s="34">
        <f>IF(VENTAS[[#This Row],[Nombre del Gestor]]&gt;1,VENTAS[[#This Row],[Precio Venta]]*10%,0)</f>
        <v>3</v>
      </c>
      <c r="K566" s="34">
        <f>IFERROR(VLOOKUP(VENTAS[[#This Row],[Código del producto Vendido]],STOCK[],13,FALSE),VENTAS[[#This Row],[Precio Venta]]*0.6)-VENTAS[[#This Row],[Comisión Unitaria 10%]]</f>
        <v>15</v>
      </c>
      <c r="L566" s="34">
        <f>VENTAS[[#This Row],[Cantidad]]*(VENTAS[[#This Row],[Precio Venta]]-VENTAS[[#This Row],[Costo Unitario SIN Comision]]-VENTAS[[#This Row],[Comisión Unitaria 10%]]-0.01*VENTAS[[#This Row],[Precio Venta]])</f>
        <v>11.7</v>
      </c>
      <c r="M566" s="35"/>
      <c r="N566" s="37" t="s">
        <v>4991</v>
      </c>
    </row>
    <row r="567" spans="1:14" x14ac:dyDescent="0.2">
      <c r="A567" s="36">
        <v>45634.541909722233</v>
      </c>
      <c r="B567" s="33"/>
      <c r="C567" s="33"/>
      <c r="D567" s="33" t="s">
        <v>4617</v>
      </c>
      <c r="E567" s="33" t="s">
        <v>4992</v>
      </c>
      <c r="F567" s="33" t="s">
        <v>4993</v>
      </c>
      <c r="G567" s="33">
        <v>1</v>
      </c>
      <c r="H567" s="34">
        <v>12</v>
      </c>
      <c r="I567" s="39">
        <f>VENTAS[[#This Row],[Cantidad]]*VENTAS[[#This Row],[Precio Venta]]</f>
        <v>12</v>
      </c>
      <c r="J567" s="34">
        <f>IF(VENTAS[[#This Row],[Nombre del Gestor]]&gt;1,VENTAS[[#This Row],[Precio Venta]]*10%,0)</f>
        <v>1.2000000000000002</v>
      </c>
      <c r="K567" s="34">
        <f>IFERROR(VLOOKUP(VENTAS[[#This Row],[Código del producto Vendido]],STOCK[],13,FALSE),VENTAS[[#This Row],[Precio Venta]]*0.6)-VENTAS[[#This Row],[Comisión Unitaria 10%]]</f>
        <v>5.9999999999999991</v>
      </c>
      <c r="L567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567" s="35"/>
      <c r="N567" s="37" t="s">
        <v>4994</v>
      </c>
    </row>
    <row r="568" spans="1:14" x14ac:dyDescent="0.2">
      <c r="A568" s="36">
        <v>45634.541909722233</v>
      </c>
      <c r="B568" s="33"/>
      <c r="C568" s="33"/>
      <c r="D568" s="33" t="s">
        <v>4617</v>
      </c>
      <c r="E568" s="33" t="s">
        <v>4995</v>
      </c>
      <c r="F568" s="33" t="s">
        <v>4996</v>
      </c>
      <c r="G568" s="33">
        <v>1</v>
      </c>
      <c r="H568" s="34">
        <v>30</v>
      </c>
      <c r="I568" s="39">
        <f>VENTAS[[#This Row],[Cantidad]]*VENTAS[[#This Row],[Precio Venta]]</f>
        <v>30</v>
      </c>
      <c r="J568" s="34">
        <f>IF(VENTAS[[#This Row],[Nombre del Gestor]]&gt;1,VENTAS[[#This Row],[Precio Venta]]*10%,0)</f>
        <v>3</v>
      </c>
      <c r="K568" s="34">
        <f>IFERROR(VLOOKUP(VENTAS[[#This Row],[Código del producto Vendido]],STOCK[],13,FALSE),VENTAS[[#This Row],[Precio Venta]]*0.6)-VENTAS[[#This Row],[Comisión Unitaria 10%]]</f>
        <v>15</v>
      </c>
      <c r="L568" s="34">
        <f>VENTAS[[#This Row],[Cantidad]]*(VENTAS[[#This Row],[Precio Venta]]-VENTAS[[#This Row],[Costo Unitario SIN Comision]]-VENTAS[[#This Row],[Comisión Unitaria 10%]]-0.01*VENTAS[[#This Row],[Precio Venta]])</f>
        <v>11.7</v>
      </c>
      <c r="M568" s="35"/>
      <c r="N568" s="37" t="s">
        <v>4997</v>
      </c>
    </row>
    <row r="569" spans="1:14" x14ac:dyDescent="0.2">
      <c r="A569" s="36">
        <v>45634.55363425926</v>
      </c>
      <c r="B569" s="33"/>
      <c r="C569" s="33"/>
      <c r="D569" s="33" t="s">
        <v>3779</v>
      </c>
      <c r="E569" s="33" t="s">
        <v>4810</v>
      </c>
      <c r="F569" s="33" t="s">
        <v>4421</v>
      </c>
      <c r="G569" s="33">
        <v>1</v>
      </c>
      <c r="H569" s="34">
        <v>20</v>
      </c>
      <c r="I569" s="39">
        <f>VENTAS[[#This Row],[Cantidad]]*VENTAS[[#This Row],[Precio Venta]]</f>
        <v>20</v>
      </c>
      <c r="J569" s="34">
        <f>IF(VENTAS[[#This Row],[Nombre del Gestor]]&gt;1,VENTAS[[#This Row],[Precio Venta]]*10%,0)</f>
        <v>2</v>
      </c>
      <c r="K569" s="34">
        <f>IFERROR(VLOOKUP(VENTAS[[#This Row],[Código del producto Vendido]],STOCK[],13,FALSE),VENTAS[[#This Row],[Precio Venta]]*0.6)-VENTAS[[#This Row],[Comisión Unitaria 10%]]</f>
        <v>10</v>
      </c>
      <c r="L569" s="34">
        <f>VENTAS[[#This Row],[Cantidad]]*(VENTAS[[#This Row],[Precio Venta]]-VENTAS[[#This Row],[Costo Unitario SIN Comision]]-VENTAS[[#This Row],[Comisión Unitaria 10%]]-0.01*VENTAS[[#This Row],[Precio Venta]])</f>
        <v>7.8</v>
      </c>
      <c r="M569" s="35"/>
      <c r="N569" s="37" t="s">
        <v>4998</v>
      </c>
    </row>
    <row r="570" spans="1:14" x14ac:dyDescent="0.2">
      <c r="A570" s="36">
        <v>45634.5546875</v>
      </c>
      <c r="B570" s="33"/>
      <c r="C570" s="33"/>
      <c r="D570" s="33" t="s">
        <v>4731</v>
      </c>
      <c r="E570" s="33" t="s">
        <v>4999</v>
      </c>
      <c r="F570" s="33" t="s">
        <v>5000</v>
      </c>
      <c r="G570" s="33">
        <v>1</v>
      </c>
      <c r="H570" s="34">
        <v>38</v>
      </c>
      <c r="I570" s="39">
        <f>VENTAS[[#This Row],[Cantidad]]*VENTAS[[#This Row],[Precio Venta]]</f>
        <v>38</v>
      </c>
      <c r="J570" s="34">
        <f>IF(VENTAS[[#This Row],[Nombre del Gestor]]&gt;1,VENTAS[[#This Row],[Precio Venta]]*10%,0)</f>
        <v>3.8000000000000003</v>
      </c>
      <c r="K570" s="34">
        <f>IFERROR(VLOOKUP(VENTAS[[#This Row],[Código del producto Vendido]],STOCK[],13,FALSE),VENTAS[[#This Row],[Precio Venta]]*0.6)-VENTAS[[#This Row],[Comisión Unitaria 10%]]</f>
        <v>19</v>
      </c>
      <c r="L570" s="34">
        <f>VENTAS[[#This Row],[Cantidad]]*(VENTAS[[#This Row],[Precio Venta]]-VENTAS[[#This Row],[Costo Unitario SIN Comision]]-VENTAS[[#This Row],[Comisión Unitaria 10%]]-0.01*VENTAS[[#This Row],[Precio Venta]])</f>
        <v>14.819999999999999</v>
      </c>
      <c r="M570" s="35"/>
      <c r="N570" s="37" t="s">
        <v>5001</v>
      </c>
    </row>
    <row r="571" spans="1:14" x14ac:dyDescent="0.2">
      <c r="A571" s="36">
        <v>45634.5546875</v>
      </c>
      <c r="B571" s="33"/>
      <c r="C571" s="33"/>
      <c r="D571" s="33" t="s">
        <v>4731</v>
      </c>
      <c r="E571" s="33" t="s">
        <v>5002</v>
      </c>
      <c r="F571" s="33" t="s">
        <v>5003</v>
      </c>
      <c r="G571" s="33">
        <v>1</v>
      </c>
      <c r="H571" s="34">
        <v>70</v>
      </c>
      <c r="I571" s="39">
        <f>VENTAS[[#This Row],[Cantidad]]*VENTAS[[#This Row],[Precio Venta]]</f>
        <v>70</v>
      </c>
      <c r="J571" s="34">
        <f>IF(VENTAS[[#This Row],[Nombre del Gestor]]&gt;1,VENTAS[[#This Row],[Precio Venta]]*10%,0)</f>
        <v>7</v>
      </c>
      <c r="K571" s="34">
        <f>IFERROR(VLOOKUP(VENTAS[[#This Row],[Código del producto Vendido]],STOCK[],13,FALSE),VENTAS[[#This Row],[Precio Venta]]*0.6)-VENTAS[[#This Row],[Comisión Unitaria 10%]]</f>
        <v>35</v>
      </c>
      <c r="L571" s="34">
        <f>VENTAS[[#This Row],[Cantidad]]*(VENTAS[[#This Row],[Precio Venta]]-VENTAS[[#This Row],[Costo Unitario SIN Comision]]-VENTAS[[#This Row],[Comisión Unitaria 10%]]-0.01*VENTAS[[#This Row],[Precio Venta]])</f>
        <v>27.3</v>
      </c>
      <c r="M571" s="35"/>
      <c r="N571" s="37" t="s">
        <v>5004</v>
      </c>
    </row>
    <row r="572" spans="1:14" x14ac:dyDescent="0.2">
      <c r="A572" s="36">
        <v>45634.559432870366</v>
      </c>
      <c r="B572" s="33"/>
      <c r="C572" s="33"/>
      <c r="D572" s="33" t="s">
        <v>5005</v>
      </c>
      <c r="E572" s="33" t="s">
        <v>4693</v>
      </c>
      <c r="F572" s="33" t="s">
        <v>4694</v>
      </c>
      <c r="G572" s="33">
        <v>1</v>
      </c>
      <c r="H572" s="34">
        <v>30</v>
      </c>
      <c r="I572" s="39">
        <f>VENTAS[[#This Row],[Cantidad]]*VENTAS[[#This Row],[Precio Venta]]</f>
        <v>30</v>
      </c>
      <c r="J572" s="34">
        <f>IF(VENTAS[[#This Row],[Nombre del Gestor]]&gt;1,VENTAS[[#This Row],[Precio Venta]]*10%,0)</f>
        <v>3</v>
      </c>
      <c r="K572" s="34">
        <f>IFERROR(VLOOKUP(VENTAS[[#This Row],[Código del producto Vendido]],STOCK[],13,FALSE),VENTAS[[#This Row],[Precio Venta]]*0.6)-VENTAS[[#This Row],[Comisión Unitaria 10%]]</f>
        <v>15</v>
      </c>
      <c r="L572" s="34">
        <f>VENTAS[[#This Row],[Cantidad]]*(VENTAS[[#This Row],[Precio Venta]]-VENTAS[[#This Row],[Costo Unitario SIN Comision]]-VENTAS[[#This Row],[Comisión Unitaria 10%]]-0.01*VENTAS[[#This Row],[Precio Venta]])</f>
        <v>11.7</v>
      </c>
      <c r="M572" s="35"/>
      <c r="N572" s="37" t="s">
        <v>5006</v>
      </c>
    </row>
    <row r="573" spans="1:14" x14ac:dyDescent="0.2">
      <c r="A573" s="36">
        <v>45634.559432870366</v>
      </c>
      <c r="B573" s="33"/>
      <c r="C573" s="33"/>
      <c r="D573" s="33" t="s">
        <v>5005</v>
      </c>
      <c r="E573" s="33" t="s">
        <v>5007</v>
      </c>
      <c r="F573" s="33" t="s">
        <v>5008</v>
      </c>
      <c r="G573" s="33">
        <v>1</v>
      </c>
      <c r="H573" s="34">
        <v>25</v>
      </c>
      <c r="I573" s="39">
        <f>VENTAS[[#This Row],[Cantidad]]*VENTAS[[#This Row],[Precio Venta]]</f>
        <v>25</v>
      </c>
      <c r="J573" s="34">
        <f>IF(VENTAS[[#This Row],[Nombre del Gestor]]&gt;1,VENTAS[[#This Row],[Precio Venta]]*10%,0)</f>
        <v>2.5</v>
      </c>
      <c r="K573" s="34">
        <f>IFERROR(VLOOKUP(VENTAS[[#This Row],[Código del producto Vendido]],STOCK[],13,FALSE),VENTAS[[#This Row],[Precio Venta]]*0.6)-VENTAS[[#This Row],[Comisión Unitaria 10%]]</f>
        <v>12.5</v>
      </c>
      <c r="L573" s="34">
        <f>VENTAS[[#This Row],[Cantidad]]*(VENTAS[[#This Row],[Precio Venta]]-VENTAS[[#This Row],[Costo Unitario SIN Comision]]-VENTAS[[#This Row],[Comisión Unitaria 10%]]-0.01*VENTAS[[#This Row],[Precio Venta]])</f>
        <v>9.75</v>
      </c>
      <c r="M573" s="35"/>
      <c r="N573" s="37" t="s">
        <v>5009</v>
      </c>
    </row>
    <row r="574" spans="1:14" x14ac:dyDescent="0.2">
      <c r="A574" s="36">
        <v>45634.559432870366</v>
      </c>
      <c r="B574" s="33"/>
      <c r="C574" s="33"/>
      <c r="D574" s="33" t="s">
        <v>5005</v>
      </c>
      <c r="E574" s="33" t="s">
        <v>5010</v>
      </c>
      <c r="F574" s="33" t="s">
        <v>5011</v>
      </c>
      <c r="G574" s="33">
        <v>1</v>
      </c>
      <c r="H574" s="34">
        <v>35</v>
      </c>
      <c r="I574" s="39">
        <f>VENTAS[[#This Row],[Cantidad]]*VENTAS[[#This Row],[Precio Venta]]</f>
        <v>35</v>
      </c>
      <c r="J574" s="34">
        <f>IF(VENTAS[[#This Row],[Nombre del Gestor]]&gt;1,VENTAS[[#This Row],[Precio Venta]]*10%,0)</f>
        <v>3.5</v>
      </c>
      <c r="K574" s="34">
        <f>IFERROR(VLOOKUP(VENTAS[[#This Row],[Código del producto Vendido]],STOCK[],13,FALSE),VENTAS[[#This Row],[Precio Venta]]*0.6)-VENTAS[[#This Row],[Comisión Unitaria 10%]]</f>
        <v>17.5</v>
      </c>
      <c r="L574" s="34">
        <f>VENTAS[[#This Row],[Cantidad]]*(VENTAS[[#This Row],[Precio Venta]]-VENTAS[[#This Row],[Costo Unitario SIN Comision]]-VENTAS[[#This Row],[Comisión Unitaria 10%]]-0.01*VENTAS[[#This Row],[Precio Venta]])</f>
        <v>13.65</v>
      </c>
      <c r="M574" s="35"/>
      <c r="N574" s="37" t="s">
        <v>5012</v>
      </c>
    </row>
    <row r="575" spans="1:14" x14ac:dyDescent="0.2">
      <c r="A575" s="36">
        <v>45634.676631944443</v>
      </c>
      <c r="B575" s="33"/>
      <c r="C575" s="33"/>
      <c r="D575" s="33" t="s">
        <v>4617</v>
      </c>
      <c r="E575" s="33" t="s">
        <v>5013</v>
      </c>
      <c r="F575" s="33" t="s">
        <v>5014</v>
      </c>
      <c r="G575" s="33">
        <v>1</v>
      </c>
      <c r="H575" s="34">
        <v>35</v>
      </c>
      <c r="I575" s="39">
        <f>VENTAS[[#This Row],[Cantidad]]*VENTAS[[#This Row],[Precio Venta]]</f>
        <v>35</v>
      </c>
      <c r="J575" s="34">
        <f>IF(VENTAS[[#This Row],[Nombre del Gestor]]&gt;1,VENTAS[[#This Row],[Precio Venta]]*10%,0)</f>
        <v>3.5</v>
      </c>
      <c r="K575" s="34">
        <f>IFERROR(VLOOKUP(VENTAS[[#This Row],[Código del producto Vendido]],STOCK[],13,FALSE),VENTAS[[#This Row],[Precio Venta]]*0.6)-VENTAS[[#This Row],[Comisión Unitaria 10%]]</f>
        <v>17.5</v>
      </c>
      <c r="L575" s="34">
        <f>VENTAS[[#This Row],[Cantidad]]*(VENTAS[[#This Row],[Precio Venta]]-VENTAS[[#This Row],[Costo Unitario SIN Comision]]-VENTAS[[#This Row],[Comisión Unitaria 10%]]-0.01*VENTAS[[#This Row],[Precio Venta]])</f>
        <v>13.65</v>
      </c>
      <c r="M575" s="35"/>
      <c r="N575" s="37" t="s">
        <v>5015</v>
      </c>
    </row>
    <row r="576" spans="1:14" x14ac:dyDescent="0.2">
      <c r="A576" s="36">
        <v>45634.731620370367</v>
      </c>
      <c r="B576" s="33"/>
      <c r="C576" s="33"/>
      <c r="D576" s="33" t="s">
        <v>5016</v>
      </c>
      <c r="E576" s="33" t="s">
        <v>5017</v>
      </c>
      <c r="F576" s="33" t="s">
        <v>465</v>
      </c>
      <c r="G576" s="33">
        <v>1</v>
      </c>
      <c r="H576" s="34">
        <v>30</v>
      </c>
      <c r="I576" s="39">
        <f>VENTAS[[#This Row],[Cantidad]]*VENTAS[[#This Row],[Precio Venta]]</f>
        <v>30</v>
      </c>
      <c r="J576" s="34">
        <f>IF(VENTAS[[#This Row],[Nombre del Gestor]]&gt;1,VENTAS[[#This Row],[Precio Venta]]*10%,0)</f>
        <v>3</v>
      </c>
      <c r="K576" s="34">
        <f>IFERROR(VLOOKUP(VENTAS[[#This Row],[Código del producto Vendido]],STOCK[],13,FALSE),VENTAS[[#This Row],[Precio Venta]]*0.6)-VENTAS[[#This Row],[Comisión Unitaria 10%]]</f>
        <v>15</v>
      </c>
      <c r="L576" s="34">
        <f>VENTAS[[#This Row],[Cantidad]]*(VENTAS[[#This Row],[Precio Venta]]-VENTAS[[#This Row],[Costo Unitario SIN Comision]]-VENTAS[[#This Row],[Comisión Unitaria 10%]]-0.01*VENTAS[[#This Row],[Precio Venta]])</f>
        <v>11.7</v>
      </c>
      <c r="M576" s="35"/>
      <c r="N576" s="37" t="s">
        <v>5018</v>
      </c>
    </row>
    <row r="577" spans="1:14" x14ac:dyDescent="0.2">
      <c r="A577" s="36">
        <v>45634.731620370367</v>
      </c>
      <c r="B577" s="33"/>
      <c r="C577" s="33"/>
      <c r="D577" s="33" t="s">
        <v>5016</v>
      </c>
      <c r="E577" s="33" t="s">
        <v>5019</v>
      </c>
      <c r="F577" s="33" t="s">
        <v>5020</v>
      </c>
      <c r="G577" s="33">
        <v>1</v>
      </c>
      <c r="H577" s="34">
        <v>20</v>
      </c>
      <c r="I577" s="39">
        <f>VENTAS[[#This Row],[Cantidad]]*VENTAS[[#This Row],[Precio Venta]]</f>
        <v>20</v>
      </c>
      <c r="J577" s="34">
        <f>IF(VENTAS[[#This Row],[Nombre del Gestor]]&gt;1,VENTAS[[#This Row],[Precio Venta]]*10%,0)</f>
        <v>2</v>
      </c>
      <c r="K577" s="34">
        <f>IFERROR(VLOOKUP(VENTAS[[#This Row],[Código del producto Vendido]],STOCK[],13,FALSE),VENTAS[[#This Row],[Precio Venta]]*0.6)-VENTAS[[#This Row],[Comisión Unitaria 10%]]</f>
        <v>10</v>
      </c>
      <c r="L577" s="34">
        <f>VENTAS[[#This Row],[Cantidad]]*(VENTAS[[#This Row],[Precio Venta]]-VENTAS[[#This Row],[Costo Unitario SIN Comision]]-VENTAS[[#This Row],[Comisión Unitaria 10%]]-0.01*VENTAS[[#This Row],[Precio Venta]])</f>
        <v>7.8</v>
      </c>
      <c r="M577" s="35"/>
      <c r="N577" s="37" t="s">
        <v>5021</v>
      </c>
    </row>
    <row r="578" spans="1:14" x14ac:dyDescent="0.2">
      <c r="A578" s="36">
        <v>45634.731620370367</v>
      </c>
      <c r="B578" s="33"/>
      <c r="C578" s="33"/>
      <c r="D578" s="33" t="s">
        <v>5016</v>
      </c>
      <c r="E578" s="33" t="s">
        <v>5022</v>
      </c>
      <c r="F578" s="33" t="s">
        <v>5023</v>
      </c>
      <c r="G578" s="33">
        <v>1</v>
      </c>
      <c r="H578" s="34">
        <v>30</v>
      </c>
      <c r="I578" s="39">
        <f>VENTAS[[#This Row],[Cantidad]]*VENTAS[[#This Row],[Precio Venta]]</f>
        <v>30</v>
      </c>
      <c r="J578" s="34">
        <f>IF(VENTAS[[#This Row],[Nombre del Gestor]]&gt;1,VENTAS[[#This Row],[Precio Venta]]*10%,0)</f>
        <v>3</v>
      </c>
      <c r="K578" s="34">
        <f>IFERROR(VLOOKUP(VENTAS[[#This Row],[Código del producto Vendido]],STOCK[],13,FALSE),VENTAS[[#This Row],[Precio Venta]]*0.6)-VENTAS[[#This Row],[Comisión Unitaria 10%]]</f>
        <v>15</v>
      </c>
      <c r="L578" s="34">
        <f>VENTAS[[#This Row],[Cantidad]]*(VENTAS[[#This Row],[Precio Venta]]-VENTAS[[#This Row],[Costo Unitario SIN Comision]]-VENTAS[[#This Row],[Comisión Unitaria 10%]]-0.01*VENTAS[[#This Row],[Precio Venta]])</f>
        <v>11.7</v>
      </c>
      <c r="M578" s="35"/>
      <c r="N578" s="37" t="s">
        <v>5024</v>
      </c>
    </row>
    <row r="579" spans="1:14" x14ac:dyDescent="0.2">
      <c r="A579" s="36">
        <v>45634.735717592594</v>
      </c>
      <c r="B579" s="33"/>
      <c r="C579" s="33"/>
      <c r="D579" s="33" t="s">
        <v>3864</v>
      </c>
      <c r="E579" s="33" t="s">
        <v>5025</v>
      </c>
      <c r="F579" s="33" t="s">
        <v>5020</v>
      </c>
      <c r="G579" s="33">
        <v>1</v>
      </c>
      <c r="H579" s="34">
        <v>20</v>
      </c>
      <c r="I579" s="39">
        <f>VENTAS[[#This Row],[Cantidad]]*VENTAS[[#This Row],[Precio Venta]]</f>
        <v>20</v>
      </c>
      <c r="J579" s="34">
        <f>IF(VENTAS[[#This Row],[Nombre del Gestor]]&gt;1,VENTAS[[#This Row],[Precio Venta]]*10%,0)</f>
        <v>2</v>
      </c>
      <c r="K579" s="34">
        <f>IFERROR(VLOOKUP(VENTAS[[#This Row],[Código del producto Vendido]],STOCK[],13,FALSE),VENTAS[[#This Row],[Precio Venta]]*0.6)-VENTAS[[#This Row],[Comisión Unitaria 10%]]</f>
        <v>10</v>
      </c>
      <c r="L579" s="34">
        <f>VENTAS[[#This Row],[Cantidad]]*(VENTAS[[#This Row],[Precio Venta]]-VENTAS[[#This Row],[Costo Unitario SIN Comision]]-VENTAS[[#This Row],[Comisión Unitaria 10%]]-0.01*VENTAS[[#This Row],[Precio Venta]])</f>
        <v>7.8</v>
      </c>
      <c r="M579" s="35"/>
      <c r="N579" s="37" t="s">
        <v>5026</v>
      </c>
    </row>
    <row r="580" spans="1:14" x14ac:dyDescent="0.2">
      <c r="A580" s="36">
        <v>45634.735717592594</v>
      </c>
      <c r="B580" s="33"/>
      <c r="C580" s="33"/>
      <c r="D580" s="33" t="s">
        <v>3864</v>
      </c>
      <c r="E580" s="33" t="s">
        <v>5027</v>
      </c>
      <c r="F580" s="33" t="s">
        <v>5028</v>
      </c>
      <c r="G580" s="33">
        <v>1</v>
      </c>
      <c r="H580" s="34">
        <v>30</v>
      </c>
      <c r="I580" s="39">
        <f>VENTAS[[#This Row],[Cantidad]]*VENTAS[[#This Row],[Precio Venta]]</f>
        <v>30</v>
      </c>
      <c r="J580" s="34">
        <f>IF(VENTAS[[#This Row],[Nombre del Gestor]]&gt;1,VENTAS[[#This Row],[Precio Venta]]*10%,0)</f>
        <v>3</v>
      </c>
      <c r="K580" s="34">
        <f>IFERROR(VLOOKUP(VENTAS[[#This Row],[Código del producto Vendido]],STOCK[],13,FALSE),VENTAS[[#This Row],[Precio Venta]]*0.6)-VENTAS[[#This Row],[Comisión Unitaria 10%]]</f>
        <v>15</v>
      </c>
      <c r="L580" s="34">
        <f>VENTAS[[#This Row],[Cantidad]]*(VENTAS[[#This Row],[Precio Venta]]-VENTAS[[#This Row],[Costo Unitario SIN Comision]]-VENTAS[[#This Row],[Comisión Unitaria 10%]]-0.01*VENTAS[[#This Row],[Precio Venta]])</f>
        <v>11.7</v>
      </c>
      <c r="M580" s="35"/>
      <c r="N580" s="37" t="s">
        <v>5029</v>
      </c>
    </row>
    <row r="581" spans="1:14" x14ac:dyDescent="0.2">
      <c r="A581" s="36">
        <v>45634.738611111112</v>
      </c>
      <c r="B581" s="33"/>
      <c r="C581" s="33"/>
      <c r="D581" s="33" t="s">
        <v>3757</v>
      </c>
      <c r="E581" s="33" t="s">
        <v>436</v>
      </c>
      <c r="F581" s="33" t="s">
        <v>437</v>
      </c>
      <c r="G581" s="33">
        <v>1</v>
      </c>
      <c r="H581" s="34">
        <v>30</v>
      </c>
      <c r="I581" s="39">
        <f>VENTAS[[#This Row],[Cantidad]]*VENTAS[[#This Row],[Precio Venta]]</f>
        <v>30</v>
      </c>
      <c r="J581" s="34">
        <f>IF(VENTAS[[#This Row],[Nombre del Gestor]]&gt;1,VENTAS[[#This Row],[Precio Venta]]*10%,0)</f>
        <v>3</v>
      </c>
      <c r="K581" s="34">
        <f>IFERROR(VLOOKUP(VENTAS[[#This Row],[Código del producto Vendido]],STOCK[],13,FALSE),VENTAS[[#This Row],[Precio Venta]]*0.6)-VENTAS[[#This Row],[Comisión Unitaria 10%]]</f>
        <v>13.490000000000002</v>
      </c>
      <c r="L581" s="34">
        <f>VENTAS[[#This Row],[Cantidad]]*(VENTAS[[#This Row],[Precio Venta]]-VENTAS[[#This Row],[Costo Unitario SIN Comision]]-VENTAS[[#This Row],[Comisión Unitaria 10%]]-0.01*VENTAS[[#This Row],[Precio Venta]])</f>
        <v>13.209999999999997</v>
      </c>
      <c r="M581" s="35"/>
      <c r="N581" s="37" t="s">
        <v>5030</v>
      </c>
    </row>
    <row r="582" spans="1:14" x14ac:dyDescent="0.2">
      <c r="A582" s="36">
        <v>45634.738611111112</v>
      </c>
      <c r="B582" s="33"/>
      <c r="C582" s="33"/>
      <c r="D582" s="33" t="s">
        <v>3757</v>
      </c>
      <c r="E582" s="33" t="s">
        <v>4876</v>
      </c>
      <c r="F582" s="33" t="s">
        <v>4877</v>
      </c>
      <c r="G582" s="33">
        <v>1</v>
      </c>
      <c r="H582" s="34">
        <v>25</v>
      </c>
      <c r="I582" s="39">
        <f>VENTAS[[#This Row],[Cantidad]]*VENTAS[[#This Row],[Precio Venta]]</f>
        <v>25</v>
      </c>
      <c r="J582" s="34">
        <f>IF(VENTAS[[#This Row],[Nombre del Gestor]]&gt;1,VENTAS[[#This Row],[Precio Venta]]*10%,0)</f>
        <v>2.5</v>
      </c>
      <c r="K582" s="34">
        <f>IFERROR(VLOOKUP(VENTAS[[#This Row],[Código del producto Vendido]],STOCK[],13,FALSE),VENTAS[[#This Row],[Precio Venta]]*0.6)-VENTAS[[#This Row],[Comisión Unitaria 10%]]</f>
        <v>12.5</v>
      </c>
      <c r="L582" s="34">
        <f>VENTAS[[#This Row],[Cantidad]]*(VENTAS[[#This Row],[Precio Venta]]-VENTAS[[#This Row],[Costo Unitario SIN Comision]]-VENTAS[[#This Row],[Comisión Unitaria 10%]]-0.01*VENTAS[[#This Row],[Precio Venta]])</f>
        <v>9.75</v>
      </c>
      <c r="M582" s="35"/>
      <c r="N582" s="37" t="s">
        <v>5031</v>
      </c>
    </row>
    <row r="583" spans="1:14" x14ac:dyDescent="0.2">
      <c r="A583" s="36">
        <v>45634.758645833332</v>
      </c>
      <c r="B583" s="33"/>
      <c r="C583" s="33"/>
      <c r="D583" s="33" t="s">
        <v>3864</v>
      </c>
      <c r="E583" s="33" t="s">
        <v>5032</v>
      </c>
      <c r="F583" s="33" t="s">
        <v>5033</v>
      </c>
      <c r="G583" s="33">
        <v>1</v>
      </c>
      <c r="H583" s="34">
        <v>20</v>
      </c>
      <c r="I583" s="39">
        <f>VENTAS[[#This Row],[Cantidad]]*VENTAS[[#This Row],[Precio Venta]]</f>
        <v>20</v>
      </c>
      <c r="J583" s="34">
        <f>IF(VENTAS[[#This Row],[Nombre del Gestor]]&gt;1,VENTAS[[#This Row],[Precio Venta]]*10%,0)</f>
        <v>2</v>
      </c>
      <c r="K583" s="34">
        <f>IFERROR(VLOOKUP(VENTAS[[#This Row],[Código del producto Vendido]],STOCK[],13,FALSE),VENTAS[[#This Row],[Precio Venta]]*0.6)-VENTAS[[#This Row],[Comisión Unitaria 10%]]</f>
        <v>10</v>
      </c>
      <c r="L583" s="34">
        <f>VENTAS[[#This Row],[Cantidad]]*(VENTAS[[#This Row],[Precio Venta]]-VENTAS[[#This Row],[Costo Unitario SIN Comision]]-VENTAS[[#This Row],[Comisión Unitaria 10%]]-0.01*VENTAS[[#This Row],[Precio Venta]])</f>
        <v>7.8</v>
      </c>
      <c r="M583" s="35"/>
      <c r="N583" s="37" t="s">
        <v>5034</v>
      </c>
    </row>
    <row r="584" spans="1:14" x14ac:dyDescent="0.2">
      <c r="A584" s="36">
        <v>45634.758645833332</v>
      </c>
      <c r="B584" s="33"/>
      <c r="C584" s="33"/>
      <c r="D584" s="33" t="s">
        <v>3864</v>
      </c>
      <c r="E584" s="33" t="s">
        <v>5035</v>
      </c>
      <c r="F584" s="33" t="s">
        <v>5036</v>
      </c>
      <c r="G584" s="33">
        <v>1</v>
      </c>
      <c r="H584" s="34">
        <v>15</v>
      </c>
      <c r="I584" s="39">
        <f>VENTAS[[#This Row],[Cantidad]]*VENTAS[[#This Row],[Precio Venta]]</f>
        <v>15</v>
      </c>
      <c r="J584" s="34">
        <f>IF(VENTAS[[#This Row],[Nombre del Gestor]]&gt;1,VENTAS[[#This Row],[Precio Venta]]*10%,0)</f>
        <v>1.5</v>
      </c>
      <c r="K584" s="34">
        <f>IFERROR(VLOOKUP(VENTAS[[#This Row],[Código del producto Vendido]],STOCK[],13,FALSE),VENTAS[[#This Row],[Precio Venta]]*0.6)-VENTAS[[#This Row],[Comisión Unitaria 10%]]</f>
        <v>7.5</v>
      </c>
      <c r="L584" s="34">
        <f>VENTAS[[#This Row],[Cantidad]]*(VENTAS[[#This Row],[Precio Venta]]-VENTAS[[#This Row],[Costo Unitario SIN Comision]]-VENTAS[[#This Row],[Comisión Unitaria 10%]]-0.01*VENTAS[[#This Row],[Precio Venta]])</f>
        <v>5.85</v>
      </c>
      <c r="M584" s="35"/>
      <c r="N584" s="37" t="s">
        <v>5037</v>
      </c>
    </row>
    <row r="585" spans="1:14" x14ac:dyDescent="0.2">
      <c r="A585" s="36">
        <v>45634.759976851848</v>
      </c>
      <c r="B585" s="33"/>
      <c r="C585" s="33"/>
      <c r="D585" s="33" t="s">
        <v>3757</v>
      </c>
      <c r="E585" s="33" t="s">
        <v>4858</v>
      </c>
      <c r="F585" s="33" t="s">
        <v>4859</v>
      </c>
      <c r="G585" s="33">
        <v>1</v>
      </c>
      <c r="H585" s="34">
        <v>35</v>
      </c>
      <c r="I585" s="39">
        <f>VENTAS[[#This Row],[Cantidad]]*VENTAS[[#This Row],[Precio Venta]]</f>
        <v>35</v>
      </c>
      <c r="J585" s="34">
        <f>IF(VENTAS[[#This Row],[Nombre del Gestor]]&gt;1,VENTAS[[#This Row],[Precio Venta]]*10%,0)</f>
        <v>3.5</v>
      </c>
      <c r="K585" s="34">
        <f>IFERROR(VLOOKUP(VENTAS[[#This Row],[Código del producto Vendido]],STOCK[],13,FALSE),VENTAS[[#This Row],[Precio Venta]]*0.6)-VENTAS[[#This Row],[Comisión Unitaria 10%]]</f>
        <v>17.5</v>
      </c>
      <c r="L585" s="34">
        <f>VENTAS[[#This Row],[Cantidad]]*(VENTAS[[#This Row],[Precio Venta]]-VENTAS[[#This Row],[Costo Unitario SIN Comision]]-VENTAS[[#This Row],[Comisión Unitaria 10%]]-0.01*VENTAS[[#This Row],[Precio Venta]])</f>
        <v>13.65</v>
      </c>
      <c r="M585" s="35"/>
      <c r="N585" s="37" t="s">
        <v>5038</v>
      </c>
    </row>
    <row r="586" spans="1:14" x14ac:dyDescent="0.2">
      <c r="A586" s="36">
        <v>45634.761562500003</v>
      </c>
      <c r="B586" s="33"/>
      <c r="C586" s="33"/>
      <c r="D586" s="33" t="s">
        <v>3801</v>
      </c>
      <c r="E586" s="33" t="s">
        <v>5039</v>
      </c>
      <c r="F586" s="33" t="s">
        <v>4969</v>
      </c>
      <c r="G586" s="33">
        <v>1</v>
      </c>
      <c r="H586" s="34">
        <v>15</v>
      </c>
      <c r="I586" s="39">
        <f>VENTAS[[#This Row],[Cantidad]]*VENTAS[[#This Row],[Precio Venta]]</f>
        <v>15</v>
      </c>
      <c r="J586" s="34">
        <f>IF(VENTAS[[#This Row],[Nombre del Gestor]]&gt;1,VENTAS[[#This Row],[Precio Venta]]*10%,0)</f>
        <v>1.5</v>
      </c>
      <c r="K586" s="34">
        <f>IFERROR(VLOOKUP(VENTAS[[#This Row],[Código del producto Vendido]],STOCK[],13,FALSE),VENTAS[[#This Row],[Precio Venta]]*0.6)-VENTAS[[#This Row],[Comisión Unitaria 10%]]</f>
        <v>7.5</v>
      </c>
      <c r="L586" s="34">
        <f>VENTAS[[#This Row],[Cantidad]]*(VENTAS[[#This Row],[Precio Venta]]-VENTAS[[#This Row],[Costo Unitario SIN Comision]]-VENTAS[[#This Row],[Comisión Unitaria 10%]]-0.01*VENTAS[[#This Row],[Precio Venta]])</f>
        <v>5.85</v>
      </c>
      <c r="M586" s="35"/>
      <c r="N586" s="37" t="s">
        <v>5040</v>
      </c>
    </row>
    <row r="587" spans="1:14" x14ac:dyDescent="0.2">
      <c r="A587" s="36">
        <v>45634.761562500003</v>
      </c>
      <c r="B587" s="33"/>
      <c r="C587" s="33"/>
      <c r="D587" s="33" t="s">
        <v>3801</v>
      </c>
      <c r="E587" s="33" t="s">
        <v>5041</v>
      </c>
      <c r="F587" s="33" t="s">
        <v>5008</v>
      </c>
      <c r="G587" s="33">
        <v>1</v>
      </c>
      <c r="H587" s="34">
        <v>25</v>
      </c>
      <c r="I587" s="39">
        <f>VENTAS[[#This Row],[Cantidad]]*VENTAS[[#This Row],[Precio Venta]]</f>
        <v>25</v>
      </c>
      <c r="J587" s="34">
        <f>IF(VENTAS[[#This Row],[Nombre del Gestor]]&gt;1,VENTAS[[#This Row],[Precio Venta]]*10%,0)</f>
        <v>2.5</v>
      </c>
      <c r="K587" s="34">
        <f>IFERROR(VLOOKUP(VENTAS[[#This Row],[Código del producto Vendido]],STOCK[],13,FALSE),VENTAS[[#This Row],[Precio Venta]]*0.6)-VENTAS[[#This Row],[Comisión Unitaria 10%]]</f>
        <v>12.5</v>
      </c>
      <c r="L587" s="34">
        <f>VENTAS[[#This Row],[Cantidad]]*(VENTAS[[#This Row],[Precio Venta]]-VENTAS[[#This Row],[Costo Unitario SIN Comision]]-VENTAS[[#This Row],[Comisión Unitaria 10%]]-0.01*VENTAS[[#This Row],[Precio Venta]])</f>
        <v>9.75</v>
      </c>
      <c r="M587" s="35"/>
      <c r="N587" s="37" t="s">
        <v>5042</v>
      </c>
    </row>
    <row r="588" spans="1:14" x14ac:dyDescent="0.2">
      <c r="A588" s="36">
        <v>45634.768391203703</v>
      </c>
      <c r="B588" s="33"/>
      <c r="C588" s="33"/>
      <c r="D588" s="33" t="s">
        <v>3820</v>
      </c>
      <c r="E588" s="33" t="s">
        <v>5043</v>
      </c>
      <c r="F588" s="33" t="s">
        <v>5044</v>
      </c>
      <c r="G588" s="33">
        <v>1</v>
      </c>
      <c r="H588" s="34">
        <v>20</v>
      </c>
      <c r="I588" s="39">
        <f>VENTAS[[#This Row],[Cantidad]]*VENTAS[[#This Row],[Precio Venta]]</f>
        <v>20</v>
      </c>
      <c r="J588" s="34">
        <f>IF(VENTAS[[#This Row],[Nombre del Gestor]]&gt;1,VENTAS[[#This Row],[Precio Venta]]*10%,0)</f>
        <v>2</v>
      </c>
      <c r="K588" s="34">
        <f>IFERROR(VLOOKUP(VENTAS[[#This Row],[Código del producto Vendido]],STOCK[],13,FALSE),VENTAS[[#This Row],[Precio Venta]]*0.6)-VENTAS[[#This Row],[Comisión Unitaria 10%]]</f>
        <v>10</v>
      </c>
      <c r="L588" s="34">
        <f>VENTAS[[#This Row],[Cantidad]]*(VENTAS[[#This Row],[Precio Venta]]-VENTAS[[#This Row],[Costo Unitario SIN Comision]]-VENTAS[[#This Row],[Comisión Unitaria 10%]]-0.01*VENTAS[[#This Row],[Precio Venta]])</f>
        <v>7.8</v>
      </c>
      <c r="M588" s="35"/>
      <c r="N588" s="37" t="s">
        <v>5045</v>
      </c>
    </row>
    <row r="589" spans="1:14" x14ac:dyDescent="0.2">
      <c r="A589" s="36">
        <v>45634.768391203703</v>
      </c>
      <c r="B589" s="33"/>
      <c r="C589" s="33"/>
      <c r="D589" s="33" t="s">
        <v>3820</v>
      </c>
      <c r="E589" s="33" t="s">
        <v>5046</v>
      </c>
      <c r="F589" s="33" t="s">
        <v>5047</v>
      </c>
      <c r="G589" s="33">
        <v>1</v>
      </c>
      <c r="H589" s="34">
        <v>15</v>
      </c>
      <c r="I589" s="39">
        <f>VENTAS[[#This Row],[Cantidad]]*VENTAS[[#This Row],[Precio Venta]]</f>
        <v>15</v>
      </c>
      <c r="J589" s="34">
        <f>IF(VENTAS[[#This Row],[Nombre del Gestor]]&gt;1,VENTAS[[#This Row],[Precio Venta]]*10%,0)</f>
        <v>1.5</v>
      </c>
      <c r="K589" s="34">
        <f>IFERROR(VLOOKUP(VENTAS[[#This Row],[Código del producto Vendido]],STOCK[],13,FALSE),VENTAS[[#This Row],[Precio Venta]]*0.6)-VENTAS[[#This Row],[Comisión Unitaria 10%]]</f>
        <v>7.5</v>
      </c>
      <c r="L589" s="34">
        <f>VENTAS[[#This Row],[Cantidad]]*(VENTAS[[#This Row],[Precio Venta]]-VENTAS[[#This Row],[Costo Unitario SIN Comision]]-VENTAS[[#This Row],[Comisión Unitaria 10%]]-0.01*VENTAS[[#This Row],[Precio Venta]])</f>
        <v>5.85</v>
      </c>
      <c r="M589" s="35"/>
      <c r="N589" s="37" t="s">
        <v>5048</v>
      </c>
    </row>
    <row r="590" spans="1:14" x14ac:dyDescent="0.2">
      <c r="A590" s="36">
        <v>45634.768391203703</v>
      </c>
      <c r="B590" s="33"/>
      <c r="C590" s="33"/>
      <c r="D590" s="33" t="s">
        <v>3820</v>
      </c>
      <c r="E590" s="33" t="s">
        <v>5035</v>
      </c>
      <c r="F590" s="33" t="s">
        <v>5036</v>
      </c>
      <c r="G590" s="33">
        <v>1</v>
      </c>
      <c r="H590" s="34">
        <v>15</v>
      </c>
      <c r="I590" s="39">
        <f>VENTAS[[#This Row],[Cantidad]]*VENTAS[[#This Row],[Precio Venta]]</f>
        <v>15</v>
      </c>
      <c r="J590" s="34">
        <f>IF(VENTAS[[#This Row],[Nombre del Gestor]]&gt;1,VENTAS[[#This Row],[Precio Venta]]*10%,0)</f>
        <v>1.5</v>
      </c>
      <c r="K590" s="34">
        <f>IFERROR(VLOOKUP(VENTAS[[#This Row],[Código del producto Vendido]],STOCK[],13,FALSE),VENTAS[[#This Row],[Precio Venta]]*0.6)-VENTAS[[#This Row],[Comisión Unitaria 10%]]</f>
        <v>7.5</v>
      </c>
      <c r="L590" s="34">
        <f>VENTAS[[#This Row],[Cantidad]]*(VENTAS[[#This Row],[Precio Venta]]-VENTAS[[#This Row],[Costo Unitario SIN Comision]]-VENTAS[[#This Row],[Comisión Unitaria 10%]]-0.01*VENTAS[[#This Row],[Precio Venta]])</f>
        <v>5.85</v>
      </c>
      <c r="M590" s="35"/>
      <c r="N590" s="37" t="s">
        <v>5049</v>
      </c>
    </row>
    <row r="591" spans="1:14" x14ac:dyDescent="0.2">
      <c r="A591" s="36">
        <v>45635.373263888891</v>
      </c>
      <c r="B591" s="33"/>
      <c r="C591" s="33"/>
      <c r="D591" s="33" t="s">
        <v>3779</v>
      </c>
      <c r="E591" s="33" t="s">
        <v>4895</v>
      </c>
      <c r="F591" s="33" t="s">
        <v>465</v>
      </c>
      <c r="G591" s="33">
        <v>1</v>
      </c>
      <c r="H591" s="34">
        <v>30</v>
      </c>
      <c r="I591" s="39">
        <f>VENTAS[[#This Row],[Cantidad]]*VENTAS[[#This Row],[Precio Venta]]</f>
        <v>30</v>
      </c>
      <c r="J591" s="34">
        <f>IF(VENTAS[[#This Row],[Nombre del Gestor]]&gt;1,VENTAS[[#This Row],[Precio Venta]]*10%,0)</f>
        <v>3</v>
      </c>
      <c r="K591" s="34">
        <f>IFERROR(VLOOKUP(VENTAS[[#This Row],[Código del producto Vendido]],STOCK[],13,FALSE),VENTAS[[#This Row],[Precio Venta]]*0.6)-VENTAS[[#This Row],[Comisión Unitaria 10%]]</f>
        <v>15</v>
      </c>
      <c r="L591" s="34">
        <f>VENTAS[[#This Row],[Cantidad]]*(VENTAS[[#This Row],[Precio Venta]]-VENTAS[[#This Row],[Costo Unitario SIN Comision]]-VENTAS[[#This Row],[Comisión Unitaria 10%]]-0.01*VENTAS[[#This Row],[Precio Venta]])</f>
        <v>11.7</v>
      </c>
      <c r="M591" s="35"/>
      <c r="N591" s="37" t="s">
        <v>5050</v>
      </c>
    </row>
    <row r="592" spans="1:14" x14ac:dyDescent="0.2">
      <c r="A592" s="36">
        <v>45635.449629629627</v>
      </c>
      <c r="B592" s="33"/>
      <c r="C592" s="33"/>
      <c r="D592" s="33" t="s">
        <v>3779</v>
      </c>
      <c r="E592" s="33" t="s">
        <v>5051</v>
      </c>
      <c r="F592" s="33" t="s">
        <v>5052</v>
      </c>
      <c r="G592" s="33">
        <v>1</v>
      </c>
      <c r="H592" s="34">
        <v>35</v>
      </c>
      <c r="I592" s="39">
        <f>VENTAS[[#This Row],[Cantidad]]*VENTAS[[#This Row],[Precio Venta]]</f>
        <v>35</v>
      </c>
      <c r="J592" s="34">
        <f>IF(VENTAS[[#This Row],[Nombre del Gestor]]&gt;1,VENTAS[[#This Row],[Precio Venta]]*10%,0)</f>
        <v>3.5</v>
      </c>
      <c r="K592" s="34">
        <f>IFERROR(VLOOKUP(VENTAS[[#This Row],[Código del producto Vendido]],STOCK[],13,FALSE),VENTAS[[#This Row],[Precio Venta]]*0.6)-VENTAS[[#This Row],[Comisión Unitaria 10%]]</f>
        <v>17.5</v>
      </c>
      <c r="L592" s="34">
        <f>VENTAS[[#This Row],[Cantidad]]*(VENTAS[[#This Row],[Precio Venta]]-VENTAS[[#This Row],[Costo Unitario SIN Comision]]-VENTAS[[#This Row],[Comisión Unitaria 10%]]-0.01*VENTAS[[#This Row],[Precio Venta]])</f>
        <v>13.65</v>
      </c>
      <c r="M592" s="35"/>
      <c r="N592" s="37" t="s">
        <v>5053</v>
      </c>
    </row>
    <row r="593" spans="1:14" x14ac:dyDescent="0.2">
      <c r="A593" s="36">
        <v>45635.449629629627</v>
      </c>
      <c r="B593" s="33"/>
      <c r="C593" s="33"/>
      <c r="D593" s="33" t="s">
        <v>3779</v>
      </c>
      <c r="E593" s="33" t="s">
        <v>5054</v>
      </c>
      <c r="F593" s="33" t="s">
        <v>4072</v>
      </c>
      <c r="G593" s="33">
        <v>1</v>
      </c>
      <c r="H593" s="34">
        <v>22</v>
      </c>
      <c r="I593" s="39">
        <f>VENTAS[[#This Row],[Cantidad]]*VENTAS[[#This Row],[Precio Venta]]</f>
        <v>22</v>
      </c>
      <c r="J593" s="34">
        <f>IF(VENTAS[[#This Row],[Nombre del Gestor]]&gt;1,VENTAS[[#This Row],[Precio Venta]]*10%,0)</f>
        <v>2.2000000000000002</v>
      </c>
      <c r="K593" s="34">
        <f>IFERROR(VLOOKUP(VENTAS[[#This Row],[Código del producto Vendido]],STOCK[],13,FALSE),VENTAS[[#This Row],[Precio Venta]]*0.6)-VENTAS[[#This Row],[Comisión Unitaria 10%]]</f>
        <v>11</v>
      </c>
      <c r="L593" s="34">
        <f>VENTAS[[#This Row],[Cantidad]]*(VENTAS[[#This Row],[Precio Venta]]-VENTAS[[#This Row],[Costo Unitario SIN Comision]]-VENTAS[[#This Row],[Comisión Unitaria 10%]]-0.01*VENTAS[[#This Row],[Precio Venta]])</f>
        <v>8.58</v>
      </c>
      <c r="M593" s="35"/>
      <c r="N593" s="37" t="s">
        <v>5055</v>
      </c>
    </row>
    <row r="594" spans="1:14" x14ac:dyDescent="0.2">
      <c r="A594" s="36">
        <v>45636.596319444441</v>
      </c>
      <c r="B594" s="33"/>
      <c r="C594" s="33"/>
      <c r="D594" s="33" t="s">
        <v>4009</v>
      </c>
      <c r="E594" s="33" t="s">
        <v>114</v>
      </c>
      <c r="F594" s="33" t="s">
        <v>116</v>
      </c>
      <c r="G594" s="33">
        <v>1</v>
      </c>
      <c r="H594" s="34">
        <v>15</v>
      </c>
      <c r="I594" s="39">
        <f>VENTAS[[#This Row],[Cantidad]]*VENTAS[[#This Row],[Precio Venta]]</f>
        <v>15</v>
      </c>
      <c r="J594" s="34">
        <f>IF(VENTAS[[#This Row],[Nombre del Gestor]]&gt;1,VENTAS[[#This Row],[Precio Venta]]*10%,0)</f>
        <v>1.5</v>
      </c>
      <c r="K594" s="34">
        <f>IFERROR(VLOOKUP(VENTAS[[#This Row],[Código del producto Vendido]],STOCK[],13,FALSE),VENTAS[[#This Row],[Precio Venta]]*0.6)-VENTAS[[#This Row],[Comisión Unitaria 10%]]</f>
        <v>5.1136363636363598</v>
      </c>
      <c r="L594" s="34">
        <f>VENTAS[[#This Row],[Cantidad]]*(VENTAS[[#This Row],[Precio Venta]]-VENTAS[[#This Row],[Costo Unitario SIN Comision]]-VENTAS[[#This Row],[Comisión Unitaria 10%]]-0.01*VENTAS[[#This Row],[Precio Venta]])</f>
        <v>8.2363636363636399</v>
      </c>
      <c r="M594" s="35"/>
      <c r="N594" s="37" t="s">
        <v>5056</v>
      </c>
    </row>
    <row r="595" spans="1:14" x14ac:dyDescent="0.2">
      <c r="A595" s="36">
        <v>45636.809120370373</v>
      </c>
      <c r="B595" s="33"/>
      <c r="C595" s="33"/>
      <c r="D595" s="33" t="s">
        <v>5057</v>
      </c>
      <c r="E595" s="33" t="s">
        <v>5058</v>
      </c>
      <c r="F595" s="33" t="s">
        <v>5059</v>
      </c>
      <c r="G595" s="33">
        <v>1</v>
      </c>
      <c r="H595" s="34">
        <v>22</v>
      </c>
      <c r="I595" s="39">
        <f>VENTAS[[#This Row],[Cantidad]]*VENTAS[[#This Row],[Precio Venta]]</f>
        <v>22</v>
      </c>
      <c r="J595" s="34">
        <f>IF(VENTAS[[#This Row],[Nombre del Gestor]]&gt;1,VENTAS[[#This Row],[Precio Venta]]*10%,0)</f>
        <v>2.2000000000000002</v>
      </c>
      <c r="K595" s="34">
        <f>IFERROR(VLOOKUP(VENTAS[[#This Row],[Código del producto Vendido]],STOCK[],13,FALSE),VENTAS[[#This Row],[Precio Venta]]*0.6)-VENTAS[[#This Row],[Comisión Unitaria 10%]]</f>
        <v>11</v>
      </c>
      <c r="L595" s="34">
        <f>VENTAS[[#This Row],[Cantidad]]*(VENTAS[[#This Row],[Precio Venta]]-VENTAS[[#This Row],[Costo Unitario SIN Comision]]-VENTAS[[#This Row],[Comisión Unitaria 10%]]-0.01*VENTAS[[#This Row],[Precio Venta]])</f>
        <v>8.58</v>
      </c>
      <c r="M595" s="35"/>
      <c r="N595" s="37" t="s">
        <v>5060</v>
      </c>
    </row>
    <row r="596" spans="1:14" x14ac:dyDescent="0.2">
      <c r="A596" s="36">
        <v>45636.809120370373</v>
      </c>
      <c r="B596" s="33"/>
      <c r="C596" s="33"/>
      <c r="D596" s="33" t="s">
        <v>5057</v>
      </c>
      <c r="E596" s="33" t="s">
        <v>5061</v>
      </c>
      <c r="F596" s="33" t="s">
        <v>5062</v>
      </c>
      <c r="G596" s="33">
        <v>1</v>
      </c>
      <c r="H596" s="34">
        <v>20</v>
      </c>
      <c r="I596" s="39">
        <f>VENTAS[[#This Row],[Cantidad]]*VENTAS[[#This Row],[Precio Venta]]</f>
        <v>20</v>
      </c>
      <c r="J596" s="34">
        <f>IF(VENTAS[[#This Row],[Nombre del Gestor]]&gt;1,VENTAS[[#This Row],[Precio Venta]]*10%,0)</f>
        <v>2</v>
      </c>
      <c r="K596" s="34">
        <f>IFERROR(VLOOKUP(VENTAS[[#This Row],[Código del producto Vendido]],STOCK[],13,FALSE),VENTAS[[#This Row],[Precio Venta]]*0.6)-VENTAS[[#This Row],[Comisión Unitaria 10%]]</f>
        <v>10</v>
      </c>
      <c r="L596" s="34">
        <f>VENTAS[[#This Row],[Cantidad]]*(VENTAS[[#This Row],[Precio Venta]]-VENTAS[[#This Row],[Costo Unitario SIN Comision]]-VENTAS[[#This Row],[Comisión Unitaria 10%]]-0.01*VENTAS[[#This Row],[Precio Venta]])</f>
        <v>7.8</v>
      </c>
      <c r="M596" s="35"/>
      <c r="N596" s="37" t="s">
        <v>5063</v>
      </c>
    </row>
    <row r="597" spans="1:14" x14ac:dyDescent="0.2">
      <c r="A597" s="36">
        <v>45636.809120370373</v>
      </c>
      <c r="B597" s="33"/>
      <c r="C597" s="33"/>
      <c r="D597" s="33" t="s">
        <v>5057</v>
      </c>
      <c r="E597" s="33" t="s">
        <v>5064</v>
      </c>
      <c r="F597" s="33" t="s">
        <v>5065</v>
      </c>
      <c r="G597" s="33">
        <v>1</v>
      </c>
      <c r="H597" s="34">
        <v>25</v>
      </c>
      <c r="I597" s="39">
        <f>VENTAS[[#This Row],[Cantidad]]*VENTAS[[#This Row],[Precio Venta]]</f>
        <v>25</v>
      </c>
      <c r="J597" s="34">
        <f>IF(VENTAS[[#This Row],[Nombre del Gestor]]&gt;1,VENTAS[[#This Row],[Precio Venta]]*10%,0)</f>
        <v>2.5</v>
      </c>
      <c r="K597" s="34">
        <f>IFERROR(VLOOKUP(VENTAS[[#This Row],[Código del producto Vendido]],STOCK[],13,FALSE),VENTAS[[#This Row],[Precio Venta]]*0.6)-VENTAS[[#This Row],[Comisión Unitaria 10%]]</f>
        <v>12.5</v>
      </c>
      <c r="L597" s="34">
        <f>VENTAS[[#This Row],[Cantidad]]*(VENTAS[[#This Row],[Precio Venta]]-VENTAS[[#This Row],[Costo Unitario SIN Comision]]-VENTAS[[#This Row],[Comisión Unitaria 10%]]-0.01*VENTAS[[#This Row],[Precio Venta]])</f>
        <v>9.75</v>
      </c>
      <c r="M597" s="35"/>
      <c r="N597" s="37" t="s">
        <v>5066</v>
      </c>
    </row>
    <row r="598" spans="1:14" x14ac:dyDescent="0.2">
      <c r="A598" s="36">
        <v>45639.400347222218</v>
      </c>
      <c r="B598" s="33"/>
      <c r="C598" s="33"/>
      <c r="D598" s="33" t="s">
        <v>3779</v>
      </c>
      <c r="E598" s="33" t="s">
        <v>482</v>
      </c>
      <c r="F598" s="33" t="s">
        <v>483</v>
      </c>
      <c r="G598" s="33">
        <v>1</v>
      </c>
      <c r="H598" s="34">
        <v>18</v>
      </c>
      <c r="I598" s="39">
        <f>VENTAS[[#This Row],[Cantidad]]*VENTAS[[#This Row],[Precio Venta]]</f>
        <v>18</v>
      </c>
      <c r="J598" s="34">
        <f>IF(VENTAS[[#This Row],[Nombre del Gestor]]&gt;1,VENTAS[[#This Row],[Precio Venta]]*10%,0)</f>
        <v>1.8</v>
      </c>
      <c r="K598" s="34">
        <f>IFERROR(VLOOKUP(VENTAS[[#This Row],[Código del producto Vendido]],STOCK[],13,FALSE),VENTAS[[#This Row],[Precio Venta]]*0.6)-VENTAS[[#This Row],[Comisión Unitaria 10%]]</f>
        <v>9.02</v>
      </c>
      <c r="L598" s="34">
        <f>VENTAS[[#This Row],[Cantidad]]*(VENTAS[[#This Row],[Precio Venta]]-VENTAS[[#This Row],[Costo Unitario SIN Comision]]-VENTAS[[#This Row],[Comisión Unitaria 10%]]-0.01*VENTAS[[#This Row],[Precio Venta]])</f>
        <v>7.0000000000000009</v>
      </c>
      <c r="M598" s="35"/>
      <c r="N598" s="37" t="s">
        <v>5067</v>
      </c>
    </row>
    <row r="599" spans="1:14" x14ac:dyDescent="0.2">
      <c r="A599" s="36">
        <v>45639.468611111108</v>
      </c>
      <c r="B599" s="33"/>
      <c r="C599" s="33"/>
      <c r="D599" s="33" t="s">
        <v>3864</v>
      </c>
      <c r="E599" s="33" t="s">
        <v>4775</v>
      </c>
      <c r="F599" s="33" t="s">
        <v>4776</v>
      </c>
      <c r="G599" s="33">
        <v>1</v>
      </c>
      <c r="H599" s="34">
        <v>25</v>
      </c>
      <c r="I599" s="39">
        <f>VENTAS[[#This Row],[Cantidad]]*VENTAS[[#This Row],[Precio Venta]]</f>
        <v>25</v>
      </c>
      <c r="J599" s="34">
        <f>IF(VENTAS[[#This Row],[Nombre del Gestor]]&gt;1,VENTAS[[#This Row],[Precio Venta]]*10%,0)</f>
        <v>2.5</v>
      </c>
      <c r="K599" s="34">
        <f>IFERROR(VLOOKUP(VENTAS[[#This Row],[Código del producto Vendido]],STOCK[],13,FALSE),VENTAS[[#This Row],[Precio Venta]]*0.6)-VENTAS[[#This Row],[Comisión Unitaria 10%]]</f>
        <v>12.5</v>
      </c>
      <c r="L599" s="34">
        <f>VENTAS[[#This Row],[Cantidad]]*(VENTAS[[#This Row],[Precio Venta]]-VENTAS[[#This Row],[Costo Unitario SIN Comision]]-VENTAS[[#This Row],[Comisión Unitaria 10%]]-0.01*VENTAS[[#This Row],[Precio Venta]])</f>
        <v>9.75</v>
      </c>
      <c r="M599" s="35"/>
      <c r="N599" s="37" t="s">
        <v>5068</v>
      </c>
    </row>
    <row r="600" spans="1:14" x14ac:dyDescent="0.2">
      <c r="A600" s="36">
        <v>45639.469224537039</v>
      </c>
      <c r="B600" s="33"/>
      <c r="C600" s="33"/>
      <c r="D600" s="33" t="s">
        <v>3864</v>
      </c>
      <c r="E600" s="33" t="s">
        <v>5069</v>
      </c>
      <c r="F600" s="33" t="s">
        <v>4776</v>
      </c>
      <c r="G600" s="33">
        <v>1</v>
      </c>
      <c r="H600" s="34">
        <v>25</v>
      </c>
      <c r="I600" s="39">
        <f>VENTAS[[#This Row],[Cantidad]]*VENTAS[[#This Row],[Precio Venta]]</f>
        <v>25</v>
      </c>
      <c r="J600" s="34">
        <f>IF(VENTAS[[#This Row],[Nombre del Gestor]]&gt;1,VENTAS[[#This Row],[Precio Venta]]*10%,0)</f>
        <v>2.5</v>
      </c>
      <c r="K600" s="34">
        <f>IFERROR(VLOOKUP(VENTAS[[#This Row],[Código del producto Vendido]],STOCK[],13,FALSE),VENTAS[[#This Row],[Precio Venta]]*0.6)-VENTAS[[#This Row],[Comisión Unitaria 10%]]</f>
        <v>12.5</v>
      </c>
      <c r="L600" s="34">
        <f>VENTAS[[#This Row],[Cantidad]]*(VENTAS[[#This Row],[Precio Venta]]-VENTAS[[#This Row],[Costo Unitario SIN Comision]]-VENTAS[[#This Row],[Comisión Unitaria 10%]]-0.01*VENTAS[[#This Row],[Precio Venta]])</f>
        <v>9.75</v>
      </c>
      <c r="M600" s="35"/>
      <c r="N600" s="37" t="s">
        <v>5070</v>
      </c>
    </row>
    <row r="601" spans="1:14" x14ac:dyDescent="0.2">
      <c r="A601" s="36">
        <v>45639.730046296303</v>
      </c>
      <c r="B601" s="33"/>
      <c r="C601" s="33"/>
      <c r="D601" s="33" t="s">
        <v>3779</v>
      </c>
      <c r="E601" s="33" t="s">
        <v>427</v>
      </c>
      <c r="F601" s="33" t="s">
        <v>428</v>
      </c>
      <c r="G601" s="33">
        <v>1</v>
      </c>
      <c r="H601" s="34">
        <v>18</v>
      </c>
      <c r="I601" s="39">
        <f>VENTAS[[#This Row],[Cantidad]]*VENTAS[[#This Row],[Precio Venta]]</f>
        <v>18</v>
      </c>
      <c r="J601" s="34">
        <f>IF(VENTAS[[#This Row],[Nombre del Gestor]]&gt;1,VENTAS[[#This Row],[Precio Venta]]*10%,0)</f>
        <v>1.8</v>
      </c>
      <c r="K601" s="34">
        <f>IFERROR(VLOOKUP(VENTAS[[#This Row],[Código del producto Vendido]],STOCK[],13,FALSE),VENTAS[[#This Row],[Precio Venta]]*0.6)-VENTAS[[#This Row],[Comisión Unitaria 10%]]</f>
        <v>6.8000000000000016</v>
      </c>
      <c r="L601" s="34">
        <f>VENTAS[[#This Row],[Cantidad]]*(VENTAS[[#This Row],[Precio Venta]]-VENTAS[[#This Row],[Costo Unitario SIN Comision]]-VENTAS[[#This Row],[Comisión Unitaria 10%]]-0.01*VENTAS[[#This Row],[Precio Venta]])</f>
        <v>9.2199999999999989</v>
      </c>
      <c r="M601" s="35"/>
      <c r="N601" s="37" t="s">
        <v>5071</v>
      </c>
    </row>
    <row r="602" spans="1:14" x14ac:dyDescent="0.2">
      <c r="A602" s="36">
        <v>45639.730046296303</v>
      </c>
      <c r="B602" s="33"/>
      <c r="C602" s="33"/>
      <c r="D602" s="33" t="s">
        <v>3779</v>
      </c>
      <c r="E602" s="33" t="s">
        <v>458</v>
      </c>
      <c r="F602" s="33" t="s">
        <v>457</v>
      </c>
      <c r="G602" s="33">
        <v>1</v>
      </c>
      <c r="H602" s="34">
        <v>25</v>
      </c>
      <c r="I602" s="39">
        <f>VENTAS[[#This Row],[Cantidad]]*VENTAS[[#This Row],[Precio Venta]]</f>
        <v>25</v>
      </c>
      <c r="J602" s="34">
        <f>IF(VENTAS[[#This Row],[Nombre del Gestor]]&gt;1,VENTAS[[#This Row],[Precio Venta]]*10%,0)</f>
        <v>2.5</v>
      </c>
      <c r="K602" s="34">
        <f>IFERROR(VLOOKUP(VENTAS[[#This Row],[Código del producto Vendido]],STOCK[],13,FALSE),VENTAS[[#This Row],[Precio Venta]]*0.6)-VENTAS[[#This Row],[Comisión Unitaria 10%]]</f>
        <v>11.950000000000001</v>
      </c>
      <c r="L602" s="34">
        <f>VENTAS[[#This Row],[Cantidad]]*(VENTAS[[#This Row],[Precio Venta]]-VENTAS[[#This Row],[Costo Unitario SIN Comision]]-VENTAS[[#This Row],[Comisión Unitaria 10%]]-0.01*VENTAS[[#This Row],[Precio Venta]])</f>
        <v>10.299999999999999</v>
      </c>
      <c r="M602" s="35"/>
      <c r="N602" s="37" t="s">
        <v>5072</v>
      </c>
    </row>
    <row r="603" spans="1:14" x14ac:dyDescent="0.2">
      <c r="A603" s="36">
        <v>45639.735648148147</v>
      </c>
      <c r="B603" s="33"/>
      <c r="C603" s="33"/>
      <c r="D603" s="33" t="s">
        <v>4617</v>
      </c>
      <c r="E603" s="33" t="s">
        <v>5073</v>
      </c>
      <c r="F603" s="33" t="s">
        <v>4654</v>
      </c>
      <c r="G603" s="33">
        <v>1</v>
      </c>
      <c r="H603" s="34">
        <v>15</v>
      </c>
      <c r="I603" s="39">
        <f>VENTAS[[#This Row],[Cantidad]]*VENTAS[[#This Row],[Precio Venta]]</f>
        <v>15</v>
      </c>
      <c r="J603" s="34">
        <f>IF(VENTAS[[#This Row],[Nombre del Gestor]]&gt;1,VENTAS[[#This Row],[Precio Venta]]*10%,0)</f>
        <v>1.5</v>
      </c>
      <c r="K603" s="34">
        <f>IFERROR(VLOOKUP(VENTAS[[#This Row],[Código del producto Vendido]],STOCK[],13,FALSE),VENTAS[[#This Row],[Precio Venta]]*0.6)-VENTAS[[#This Row],[Comisión Unitaria 10%]]</f>
        <v>7.5</v>
      </c>
      <c r="L603" s="34">
        <f>VENTAS[[#This Row],[Cantidad]]*(VENTAS[[#This Row],[Precio Venta]]-VENTAS[[#This Row],[Costo Unitario SIN Comision]]-VENTAS[[#This Row],[Comisión Unitaria 10%]]-0.01*VENTAS[[#This Row],[Precio Venta]])</f>
        <v>5.85</v>
      </c>
      <c r="M603" s="35"/>
      <c r="N603" s="37" t="s">
        <v>5074</v>
      </c>
    </row>
    <row r="604" spans="1:14" x14ac:dyDescent="0.2">
      <c r="A604" s="36">
        <v>45639.756944444453</v>
      </c>
      <c r="B604" s="33"/>
      <c r="C604" s="33"/>
      <c r="D604" s="33" t="s">
        <v>3779</v>
      </c>
      <c r="E604" s="33" t="s">
        <v>4831</v>
      </c>
      <c r="F604" s="33" t="s">
        <v>52</v>
      </c>
      <c r="G604" s="33">
        <v>1</v>
      </c>
      <c r="H604" s="34">
        <v>18</v>
      </c>
      <c r="I604" s="39">
        <f>VENTAS[[#This Row],[Cantidad]]*VENTAS[[#This Row],[Precio Venta]]</f>
        <v>18</v>
      </c>
      <c r="J604" s="34">
        <f>IF(VENTAS[[#This Row],[Nombre del Gestor]]&gt;1,VENTAS[[#This Row],[Precio Venta]]*10%,0)</f>
        <v>1.8</v>
      </c>
      <c r="K604" s="34">
        <f>IFERROR(VLOOKUP(VENTAS[[#This Row],[Código del producto Vendido]],STOCK[],13,FALSE),VENTAS[[#This Row],[Precio Venta]]*0.6)-VENTAS[[#This Row],[Comisión Unitaria 10%]]</f>
        <v>8.9999999999999982</v>
      </c>
      <c r="L60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604" s="35"/>
      <c r="N604" s="37" t="s">
        <v>5075</v>
      </c>
    </row>
    <row r="605" spans="1:14" x14ac:dyDescent="0.2">
      <c r="A605" s="36">
        <v>45639.757708333331</v>
      </c>
      <c r="B605" s="33"/>
      <c r="C605" s="33"/>
      <c r="D605" s="33" t="s">
        <v>3772</v>
      </c>
      <c r="E605" s="33" t="s">
        <v>3979</v>
      </c>
      <c r="F605" s="33" t="s">
        <v>3980</v>
      </c>
      <c r="G605" s="33">
        <v>1</v>
      </c>
      <c r="H605" s="34">
        <v>30</v>
      </c>
      <c r="I605" s="39">
        <f>VENTAS[[#This Row],[Cantidad]]*VENTAS[[#This Row],[Precio Venta]]</f>
        <v>30</v>
      </c>
      <c r="J605" s="34">
        <f>IF(VENTAS[[#This Row],[Nombre del Gestor]]&gt;1,VENTAS[[#This Row],[Precio Venta]]*10%,0)</f>
        <v>3</v>
      </c>
      <c r="K605" s="34">
        <f>IFERROR(VLOOKUP(VENTAS[[#This Row],[Código del producto Vendido]],STOCK[],13,FALSE),VENTAS[[#This Row],[Precio Venta]]*0.6)-VENTAS[[#This Row],[Comisión Unitaria 10%]]</f>
        <v>15</v>
      </c>
      <c r="L605" s="34">
        <f>VENTAS[[#This Row],[Cantidad]]*(VENTAS[[#This Row],[Precio Venta]]-VENTAS[[#This Row],[Costo Unitario SIN Comision]]-VENTAS[[#This Row],[Comisión Unitaria 10%]]-0.01*VENTAS[[#This Row],[Precio Venta]])</f>
        <v>11.7</v>
      </c>
      <c r="M605" s="35"/>
      <c r="N605" s="37" t="s">
        <v>5076</v>
      </c>
    </row>
    <row r="606" spans="1:14" x14ac:dyDescent="0.2">
      <c r="A606" s="36">
        <v>45640.578506944446</v>
      </c>
      <c r="B606" s="33"/>
      <c r="C606" s="33"/>
      <c r="D606" s="33" t="s">
        <v>3820</v>
      </c>
      <c r="E606" s="33" t="s">
        <v>590</v>
      </c>
      <c r="F606" s="33" t="s">
        <v>5077</v>
      </c>
      <c r="G606" s="33">
        <v>1</v>
      </c>
      <c r="H606" s="34">
        <v>15</v>
      </c>
      <c r="I606" s="39">
        <f>VENTAS[[#This Row],[Cantidad]]*VENTAS[[#This Row],[Precio Venta]]</f>
        <v>15</v>
      </c>
      <c r="J606" s="34">
        <f>IF(VENTAS[[#This Row],[Nombre del Gestor]]&gt;1,VENTAS[[#This Row],[Precio Venta]]*10%,0)</f>
        <v>1.5</v>
      </c>
      <c r="K606" s="34">
        <f>IFERROR(VLOOKUP(VENTAS[[#This Row],[Código del producto Vendido]],STOCK[],13,FALSE),VENTAS[[#This Row],[Precio Venta]]*0.6)-VENTAS[[#This Row],[Comisión Unitaria 10%]]</f>
        <v>9.3000000000000007</v>
      </c>
      <c r="L606" s="34">
        <f>VENTAS[[#This Row],[Cantidad]]*(VENTAS[[#This Row],[Precio Venta]]-VENTAS[[#This Row],[Costo Unitario SIN Comision]]-VENTAS[[#This Row],[Comisión Unitaria 10%]]-0.01*VENTAS[[#This Row],[Precio Venta]])</f>
        <v>4.0499999999999989</v>
      </c>
      <c r="M606" s="35"/>
      <c r="N606" s="37" t="s">
        <v>5078</v>
      </c>
    </row>
    <row r="607" spans="1:14" x14ac:dyDescent="0.2">
      <c r="A607" s="36">
        <v>45640.604849537027</v>
      </c>
      <c r="B607" s="33"/>
      <c r="C607" s="33"/>
      <c r="D607" s="33" t="s">
        <v>3974</v>
      </c>
      <c r="E607" s="33" t="s">
        <v>5079</v>
      </c>
      <c r="F607" s="33" t="s">
        <v>246</v>
      </c>
      <c r="G607" s="33">
        <v>1</v>
      </c>
      <c r="H607" s="34">
        <v>35</v>
      </c>
      <c r="I607" s="39">
        <f>VENTAS[[#This Row],[Cantidad]]*VENTAS[[#This Row],[Precio Venta]]</f>
        <v>35</v>
      </c>
      <c r="J607" s="34">
        <f>IF(VENTAS[[#This Row],[Nombre del Gestor]]&gt;1,VENTAS[[#This Row],[Precio Venta]]*10%,0)</f>
        <v>3.5</v>
      </c>
      <c r="K607" s="34">
        <f>IFERROR(VLOOKUP(VENTAS[[#This Row],[Código del producto Vendido]],STOCK[],13,FALSE),VENTAS[[#This Row],[Precio Venta]]*0.6)-VENTAS[[#This Row],[Comisión Unitaria 10%]]</f>
        <v>17.5</v>
      </c>
      <c r="L607" s="34">
        <f>VENTAS[[#This Row],[Cantidad]]*(VENTAS[[#This Row],[Precio Venta]]-VENTAS[[#This Row],[Costo Unitario SIN Comision]]-VENTAS[[#This Row],[Comisión Unitaria 10%]]-0.01*VENTAS[[#This Row],[Precio Venta]])</f>
        <v>13.65</v>
      </c>
      <c r="M607" s="35"/>
      <c r="N607" s="37" t="s">
        <v>5080</v>
      </c>
    </row>
    <row r="608" spans="1:14" x14ac:dyDescent="0.2">
      <c r="A608" s="36">
        <v>45640.641284722216</v>
      </c>
      <c r="B608" s="33"/>
      <c r="C608" s="33"/>
      <c r="D608" s="33" t="s">
        <v>3779</v>
      </c>
      <c r="E608" s="33" t="s">
        <v>5081</v>
      </c>
      <c r="F608" s="33" t="s">
        <v>1010</v>
      </c>
      <c r="G608" s="33">
        <v>1</v>
      </c>
      <c r="H608" s="34">
        <v>30</v>
      </c>
      <c r="I608" s="39">
        <f>VENTAS[[#This Row],[Cantidad]]*VENTAS[[#This Row],[Precio Venta]]</f>
        <v>30</v>
      </c>
      <c r="J608" s="34">
        <f>IF(VENTAS[[#This Row],[Nombre del Gestor]]&gt;1,VENTAS[[#This Row],[Precio Venta]]*10%,0)</f>
        <v>3</v>
      </c>
      <c r="K608" s="34">
        <f>IFERROR(VLOOKUP(VENTAS[[#This Row],[Código del producto Vendido]],STOCK[],13,FALSE),VENTAS[[#This Row],[Precio Venta]]*0.6)-VENTAS[[#This Row],[Comisión Unitaria 10%]]</f>
        <v>15</v>
      </c>
      <c r="L608" s="34">
        <f>VENTAS[[#This Row],[Cantidad]]*(VENTAS[[#This Row],[Precio Venta]]-VENTAS[[#This Row],[Costo Unitario SIN Comision]]-VENTAS[[#This Row],[Comisión Unitaria 10%]]-0.01*VENTAS[[#This Row],[Precio Venta]])</f>
        <v>11.7</v>
      </c>
      <c r="M608" s="35"/>
      <c r="N608" s="37" t="s">
        <v>5082</v>
      </c>
    </row>
    <row r="609" spans="1:14" x14ac:dyDescent="0.2">
      <c r="A609" s="36">
        <v>45640.642430555563</v>
      </c>
      <c r="B609" s="33"/>
      <c r="C609" s="33"/>
      <c r="D609" s="33" t="s">
        <v>3864</v>
      </c>
      <c r="E609" s="33" t="s">
        <v>1009</v>
      </c>
      <c r="F609" s="33" t="s">
        <v>1010</v>
      </c>
      <c r="G609" s="33">
        <v>1</v>
      </c>
      <c r="H609" s="34">
        <v>30</v>
      </c>
      <c r="I609" s="39">
        <f>VENTAS[[#This Row],[Cantidad]]*VENTAS[[#This Row],[Precio Venta]]</f>
        <v>30</v>
      </c>
      <c r="J609" s="34">
        <f>IF(VENTAS[[#This Row],[Nombre del Gestor]]&gt;1,VENTAS[[#This Row],[Precio Venta]]*10%,0)</f>
        <v>3</v>
      </c>
      <c r="K609" s="34">
        <f>IFERROR(VLOOKUP(VENTAS[[#This Row],[Código del producto Vendido]],STOCK[],13,FALSE),VENTAS[[#This Row],[Precio Venta]]*0.6)-VENTAS[[#This Row],[Comisión Unitaria 10%]]</f>
        <v>16.119999999999997</v>
      </c>
      <c r="L609" s="34">
        <f>VENTAS[[#This Row],[Cantidad]]*(VENTAS[[#This Row],[Precio Venta]]-VENTAS[[#This Row],[Costo Unitario SIN Comision]]-VENTAS[[#This Row],[Comisión Unitaria 10%]]-0.01*VENTAS[[#This Row],[Precio Venta]])</f>
        <v>10.580000000000002</v>
      </c>
      <c r="M609" s="35"/>
      <c r="N609" s="37" t="s">
        <v>5083</v>
      </c>
    </row>
    <row r="610" spans="1:14" x14ac:dyDescent="0.2">
      <c r="A610" s="36">
        <v>45640.767847222232</v>
      </c>
      <c r="B610" s="33"/>
      <c r="C610" s="33"/>
      <c r="D610" s="33"/>
      <c r="E610" s="33" t="s">
        <v>4876</v>
      </c>
      <c r="F610" s="33" t="s">
        <v>4877</v>
      </c>
      <c r="G610" s="33">
        <v>1</v>
      </c>
      <c r="H610" s="34">
        <v>25</v>
      </c>
      <c r="I610" s="39">
        <f>VENTAS[[#This Row],[Cantidad]]*VENTAS[[#This Row],[Precio Venta]]</f>
        <v>25</v>
      </c>
      <c r="J610" s="34">
        <f>IF(VENTAS[[#This Row],[Nombre del Gestor]]&gt;1,VENTAS[[#This Row],[Precio Venta]]*10%,0)</f>
        <v>0</v>
      </c>
      <c r="K610" s="34">
        <f>IFERROR(VLOOKUP(VENTAS[[#This Row],[Código del producto Vendido]],STOCK[],13,FALSE),VENTAS[[#This Row],[Precio Venta]]*0.6)-VENTAS[[#This Row],[Comisión Unitaria 10%]]</f>
        <v>15</v>
      </c>
      <c r="L610" s="34">
        <f>VENTAS[[#This Row],[Cantidad]]*(VENTAS[[#This Row],[Precio Venta]]-VENTAS[[#This Row],[Costo Unitario SIN Comision]]-VENTAS[[#This Row],[Comisión Unitaria 10%]]-0.01*VENTAS[[#This Row],[Precio Venta]])</f>
        <v>9.75</v>
      </c>
      <c r="M610" s="35"/>
      <c r="N610" s="37" t="s">
        <v>5084</v>
      </c>
    </row>
    <row r="611" spans="1:14" x14ac:dyDescent="0.2">
      <c r="A611" s="36">
        <v>45640.767847222232</v>
      </c>
      <c r="B611" s="33"/>
      <c r="C611" s="33"/>
      <c r="D611" s="33"/>
      <c r="E611" s="33" t="s">
        <v>5085</v>
      </c>
      <c r="F611" s="33" t="s">
        <v>5086</v>
      </c>
      <c r="G611" s="33">
        <v>1</v>
      </c>
      <c r="H611" s="34">
        <v>25</v>
      </c>
      <c r="I611" s="39">
        <f>VENTAS[[#This Row],[Cantidad]]*VENTAS[[#This Row],[Precio Venta]]</f>
        <v>25</v>
      </c>
      <c r="J611" s="34">
        <f>IF(VENTAS[[#This Row],[Nombre del Gestor]]&gt;1,VENTAS[[#This Row],[Precio Venta]]*10%,0)</f>
        <v>0</v>
      </c>
      <c r="K611" s="34">
        <f>IFERROR(VLOOKUP(VENTAS[[#This Row],[Código del producto Vendido]],STOCK[],13,FALSE),VENTAS[[#This Row],[Precio Venta]]*0.6)-VENTAS[[#This Row],[Comisión Unitaria 10%]]</f>
        <v>15</v>
      </c>
      <c r="L611" s="34">
        <f>VENTAS[[#This Row],[Cantidad]]*(VENTAS[[#This Row],[Precio Venta]]-VENTAS[[#This Row],[Costo Unitario SIN Comision]]-VENTAS[[#This Row],[Comisión Unitaria 10%]]-0.01*VENTAS[[#This Row],[Precio Venta]])</f>
        <v>9.75</v>
      </c>
      <c r="M611" s="35"/>
      <c r="N611" s="37" t="s">
        <v>5087</v>
      </c>
    </row>
    <row r="612" spans="1:14" x14ac:dyDescent="0.2">
      <c r="A612" s="36">
        <v>45641.408356481479</v>
      </c>
      <c r="B612" s="33"/>
      <c r="C612" s="33"/>
      <c r="D612" s="33" t="s">
        <v>3757</v>
      </c>
      <c r="E612" s="33" t="s">
        <v>1009</v>
      </c>
      <c r="F612" s="33" t="s">
        <v>1010</v>
      </c>
      <c r="G612" s="33">
        <v>1</v>
      </c>
      <c r="H612" s="34">
        <v>30</v>
      </c>
      <c r="I612" s="39">
        <f>VENTAS[[#This Row],[Cantidad]]*VENTAS[[#This Row],[Precio Venta]]</f>
        <v>30</v>
      </c>
      <c r="J612" s="34">
        <f>IF(VENTAS[[#This Row],[Nombre del Gestor]]&gt;1,VENTAS[[#This Row],[Precio Venta]]*10%,0)</f>
        <v>3</v>
      </c>
      <c r="K612" s="34">
        <f>IFERROR(VLOOKUP(VENTAS[[#This Row],[Código del producto Vendido]],STOCK[],13,FALSE),VENTAS[[#This Row],[Precio Venta]]*0.6)-VENTAS[[#This Row],[Comisión Unitaria 10%]]</f>
        <v>16.119999999999997</v>
      </c>
      <c r="L612" s="34">
        <f>VENTAS[[#This Row],[Cantidad]]*(VENTAS[[#This Row],[Precio Venta]]-VENTAS[[#This Row],[Costo Unitario SIN Comision]]-VENTAS[[#This Row],[Comisión Unitaria 10%]]-0.01*VENTAS[[#This Row],[Precio Venta]])</f>
        <v>10.580000000000002</v>
      </c>
      <c r="M612" s="35"/>
      <c r="N612" s="37" t="s">
        <v>5088</v>
      </c>
    </row>
    <row r="613" spans="1:14" x14ac:dyDescent="0.2">
      <c r="A613" s="36">
        <v>45641.501284722217</v>
      </c>
      <c r="B613" s="33"/>
      <c r="C613" s="33"/>
      <c r="D613" s="33" t="s">
        <v>3864</v>
      </c>
      <c r="E613" s="33" t="s">
        <v>1004</v>
      </c>
      <c r="F613" s="33" t="s">
        <v>1005</v>
      </c>
      <c r="G613" s="33">
        <v>1</v>
      </c>
      <c r="H613" s="34">
        <v>30</v>
      </c>
      <c r="I613" s="39">
        <f>VENTAS[[#This Row],[Cantidad]]*VENTAS[[#This Row],[Precio Venta]]</f>
        <v>30</v>
      </c>
      <c r="J613" s="34">
        <f>IF(VENTAS[[#This Row],[Nombre del Gestor]]&gt;1,VENTAS[[#This Row],[Precio Venta]]*10%,0)</f>
        <v>3</v>
      </c>
      <c r="K613" s="34">
        <f>IFERROR(VLOOKUP(VENTAS[[#This Row],[Código del producto Vendido]],STOCK[],13,FALSE),VENTAS[[#This Row],[Precio Venta]]*0.6)-VENTAS[[#This Row],[Comisión Unitaria 10%]]</f>
        <v>16.689999999999998</v>
      </c>
      <c r="L613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613" s="35"/>
      <c r="N613" s="37" t="s">
        <v>5089</v>
      </c>
    </row>
    <row r="614" spans="1:14" x14ac:dyDescent="0.2">
      <c r="A614" s="36">
        <v>45642.520740740743</v>
      </c>
      <c r="B614" s="33"/>
      <c r="C614" s="33"/>
      <c r="D614" s="33" t="s">
        <v>4617</v>
      </c>
      <c r="E614" s="33" t="s">
        <v>5090</v>
      </c>
      <c r="F614" s="33" t="s">
        <v>998</v>
      </c>
      <c r="G614" s="33">
        <v>1</v>
      </c>
      <c r="H614" s="34">
        <v>30</v>
      </c>
      <c r="I614" s="39">
        <f>VENTAS[[#This Row],[Cantidad]]*VENTAS[[#This Row],[Precio Venta]]</f>
        <v>30</v>
      </c>
      <c r="J614" s="34">
        <f>IF(VENTAS[[#This Row],[Nombre del Gestor]]&gt;1,VENTAS[[#This Row],[Precio Venta]]*10%,0)</f>
        <v>3</v>
      </c>
      <c r="K614" s="34">
        <f>IFERROR(VLOOKUP(VENTAS[[#This Row],[Código del producto Vendido]],STOCK[],13,FALSE),VENTAS[[#This Row],[Precio Venta]]*0.6)-VENTAS[[#This Row],[Comisión Unitaria 10%]]</f>
        <v>15</v>
      </c>
      <c r="L614" s="34">
        <f>VENTAS[[#This Row],[Cantidad]]*(VENTAS[[#This Row],[Precio Venta]]-VENTAS[[#This Row],[Costo Unitario SIN Comision]]-VENTAS[[#This Row],[Comisión Unitaria 10%]]-0.01*VENTAS[[#This Row],[Precio Venta]])</f>
        <v>11.7</v>
      </c>
      <c r="M614" s="35"/>
      <c r="N614" s="37" t="s">
        <v>5091</v>
      </c>
    </row>
    <row r="615" spans="1:14" x14ac:dyDescent="0.2">
      <c r="A615" s="36">
        <v>45642.520740740743</v>
      </c>
      <c r="B615" s="33"/>
      <c r="C615" s="33"/>
      <c r="D615" s="33" t="s">
        <v>4617</v>
      </c>
      <c r="E615" s="33" t="s">
        <v>1003</v>
      </c>
      <c r="F615" s="33" t="s">
        <v>1001</v>
      </c>
      <c r="G615" s="33">
        <v>1</v>
      </c>
      <c r="H615" s="34">
        <v>30</v>
      </c>
      <c r="I615" s="39">
        <f>VENTAS[[#This Row],[Cantidad]]*VENTAS[[#This Row],[Precio Venta]]</f>
        <v>30</v>
      </c>
      <c r="J615" s="34">
        <f>IF(VENTAS[[#This Row],[Nombre del Gestor]]&gt;1,VENTAS[[#This Row],[Precio Venta]]*10%,0)</f>
        <v>3</v>
      </c>
      <c r="K615" s="34">
        <f>IFERROR(VLOOKUP(VENTAS[[#This Row],[Código del producto Vendido]],STOCK[],13,FALSE),VENTAS[[#This Row],[Precio Venta]]*0.6)-VENTAS[[#This Row],[Comisión Unitaria 10%]]</f>
        <v>17.28</v>
      </c>
      <c r="L615" s="34">
        <f>VENTAS[[#This Row],[Cantidad]]*(VENTAS[[#This Row],[Precio Venta]]-VENTAS[[#This Row],[Costo Unitario SIN Comision]]-VENTAS[[#This Row],[Comisión Unitaria 10%]]-0.01*VENTAS[[#This Row],[Precio Venta]])</f>
        <v>9.4199999999999982</v>
      </c>
      <c r="M615" s="35"/>
      <c r="N615" s="37" t="s">
        <v>5092</v>
      </c>
    </row>
    <row r="616" spans="1:14" x14ac:dyDescent="0.2">
      <c r="A616" s="36">
        <v>45642.560972222222</v>
      </c>
      <c r="B616" s="33"/>
      <c r="C616" s="33"/>
      <c r="D616" s="33"/>
      <c r="E616" s="33" t="s">
        <v>5093</v>
      </c>
      <c r="F616" s="33" t="s">
        <v>5094</v>
      </c>
      <c r="G616" s="33">
        <v>1</v>
      </c>
      <c r="H616" s="34">
        <v>25</v>
      </c>
      <c r="I616" s="39">
        <f>VENTAS[[#This Row],[Cantidad]]*VENTAS[[#This Row],[Precio Venta]]</f>
        <v>25</v>
      </c>
      <c r="J616" s="34">
        <f>IF(VENTAS[[#This Row],[Nombre del Gestor]]&gt;1,VENTAS[[#This Row],[Precio Venta]]*10%,0)</f>
        <v>0</v>
      </c>
      <c r="K616" s="34">
        <f>IFERROR(VLOOKUP(VENTAS[[#This Row],[Código del producto Vendido]],STOCK[],13,FALSE),VENTAS[[#This Row],[Precio Venta]]*0.6)-VENTAS[[#This Row],[Comisión Unitaria 10%]]</f>
        <v>15</v>
      </c>
      <c r="L616" s="34">
        <f>VENTAS[[#This Row],[Cantidad]]*(VENTAS[[#This Row],[Precio Venta]]-VENTAS[[#This Row],[Costo Unitario SIN Comision]]-VENTAS[[#This Row],[Comisión Unitaria 10%]]-0.01*VENTAS[[#This Row],[Precio Venta]])</f>
        <v>9.75</v>
      </c>
      <c r="M616" s="35"/>
      <c r="N616" s="37" t="s">
        <v>5095</v>
      </c>
    </row>
    <row r="617" spans="1:14" x14ac:dyDescent="0.2">
      <c r="A617" s="36">
        <v>45642.621076388888</v>
      </c>
      <c r="B617" s="33"/>
      <c r="C617" s="33"/>
      <c r="D617" s="33" t="s">
        <v>3864</v>
      </c>
      <c r="E617" s="33" t="s">
        <v>5096</v>
      </c>
      <c r="F617" s="33" t="s">
        <v>5097</v>
      </c>
      <c r="G617" s="33">
        <v>1</v>
      </c>
      <c r="H617" s="34">
        <v>22</v>
      </c>
      <c r="I617" s="39">
        <f>VENTAS[[#This Row],[Cantidad]]*VENTAS[[#This Row],[Precio Venta]]</f>
        <v>22</v>
      </c>
      <c r="J617" s="34">
        <f>IF(VENTAS[[#This Row],[Nombre del Gestor]]&gt;1,VENTAS[[#This Row],[Precio Venta]]*10%,0)</f>
        <v>2.2000000000000002</v>
      </c>
      <c r="K617" s="34">
        <f>IFERROR(VLOOKUP(VENTAS[[#This Row],[Código del producto Vendido]],STOCK[],13,FALSE),VENTAS[[#This Row],[Precio Venta]]*0.6)-VENTAS[[#This Row],[Comisión Unitaria 10%]]</f>
        <v>11</v>
      </c>
      <c r="L617" s="34">
        <f>VENTAS[[#This Row],[Cantidad]]*(VENTAS[[#This Row],[Precio Venta]]-VENTAS[[#This Row],[Costo Unitario SIN Comision]]-VENTAS[[#This Row],[Comisión Unitaria 10%]]-0.01*VENTAS[[#This Row],[Precio Venta]])</f>
        <v>8.58</v>
      </c>
      <c r="M617" s="35"/>
      <c r="N617" s="37" t="s">
        <v>5098</v>
      </c>
    </row>
    <row r="618" spans="1:14" x14ac:dyDescent="0.2">
      <c r="A618" s="36">
        <v>45642.629988425928</v>
      </c>
      <c r="B618" s="33"/>
      <c r="C618" s="33"/>
      <c r="D618" s="33" t="s">
        <v>3801</v>
      </c>
      <c r="E618" s="33" t="s">
        <v>5099</v>
      </c>
      <c r="F618" s="33" t="s">
        <v>1005</v>
      </c>
      <c r="G618" s="33">
        <v>1</v>
      </c>
      <c r="H618" s="34">
        <v>30</v>
      </c>
      <c r="I618" s="39">
        <f>VENTAS[[#This Row],[Cantidad]]*VENTAS[[#This Row],[Precio Venta]]</f>
        <v>30</v>
      </c>
      <c r="J618" s="34">
        <f>IF(VENTAS[[#This Row],[Nombre del Gestor]]&gt;1,VENTAS[[#This Row],[Precio Venta]]*10%,0)</f>
        <v>3</v>
      </c>
      <c r="K618" s="34">
        <f>IFERROR(VLOOKUP(VENTAS[[#This Row],[Código del producto Vendido]],STOCK[],13,FALSE),VENTAS[[#This Row],[Precio Venta]]*0.6)-VENTAS[[#This Row],[Comisión Unitaria 10%]]</f>
        <v>15</v>
      </c>
      <c r="L618" s="34">
        <f>VENTAS[[#This Row],[Cantidad]]*(VENTAS[[#This Row],[Precio Venta]]-VENTAS[[#This Row],[Costo Unitario SIN Comision]]-VENTAS[[#This Row],[Comisión Unitaria 10%]]-0.01*VENTAS[[#This Row],[Precio Venta]])</f>
        <v>11.7</v>
      </c>
      <c r="M618" s="35"/>
      <c r="N618" s="37" t="s">
        <v>5100</v>
      </c>
    </row>
    <row r="619" spans="1:14" x14ac:dyDescent="0.2">
      <c r="A619" s="36">
        <v>45642.74255787037</v>
      </c>
      <c r="B619" s="33"/>
      <c r="C619" s="33"/>
      <c r="D619" s="33" t="s">
        <v>3757</v>
      </c>
      <c r="E619" s="33" t="s">
        <v>5101</v>
      </c>
      <c r="F619" s="33" t="s">
        <v>5102</v>
      </c>
      <c r="G619" s="33">
        <v>1</v>
      </c>
      <c r="H619" s="34">
        <v>30</v>
      </c>
      <c r="I619" s="39">
        <f>VENTAS[[#This Row],[Cantidad]]*VENTAS[[#This Row],[Precio Venta]]</f>
        <v>30</v>
      </c>
      <c r="J619" s="34">
        <f>IF(VENTAS[[#This Row],[Nombre del Gestor]]&gt;1,VENTAS[[#This Row],[Precio Venta]]*10%,0)</f>
        <v>3</v>
      </c>
      <c r="K619" s="34">
        <f>IFERROR(VLOOKUP(VENTAS[[#This Row],[Código del producto Vendido]],STOCK[],13,FALSE),VENTAS[[#This Row],[Precio Venta]]*0.6)-VENTAS[[#This Row],[Comisión Unitaria 10%]]</f>
        <v>15</v>
      </c>
      <c r="L619" s="34">
        <f>VENTAS[[#This Row],[Cantidad]]*(VENTAS[[#This Row],[Precio Venta]]-VENTAS[[#This Row],[Costo Unitario SIN Comision]]-VENTAS[[#This Row],[Comisión Unitaria 10%]]-0.01*VENTAS[[#This Row],[Precio Venta]])</f>
        <v>11.7</v>
      </c>
      <c r="M619" s="35"/>
      <c r="N619" s="37" t="s">
        <v>5103</v>
      </c>
    </row>
    <row r="620" spans="1:14" x14ac:dyDescent="0.2">
      <c r="A620" s="36">
        <v>45642.743101851847</v>
      </c>
      <c r="B620" s="33"/>
      <c r="C620" s="33"/>
      <c r="D620" s="33" t="s">
        <v>3757</v>
      </c>
      <c r="E620" s="33" t="s">
        <v>1004</v>
      </c>
      <c r="F620" s="33" t="s">
        <v>1005</v>
      </c>
      <c r="G620" s="33">
        <v>1</v>
      </c>
      <c r="H620" s="34">
        <v>30</v>
      </c>
      <c r="I620" s="39">
        <f>VENTAS[[#This Row],[Cantidad]]*VENTAS[[#This Row],[Precio Venta]]</f>
        <v>30</v>
      </c>
      <c r="J620" s="34">
        <f>IF(VENTAS[[#This Row],[Nombre del Gestor]]&gt;1,VENTAS[[#This Row],[Precio Venta]]*10%,0)</f>
        <v>3</v>
      </c>
      <c r="K620" s="34">
        <f>IFERROR(VLOOKUP(VENTAS[[#This Row],[Código del producto Vendido]],STOCK[],13,FALSE),VENTAS[[#This Row],[Precio Venta]]*0.6)-VENTAS[[#This Row],[Comisión Unitaria 10%]]</f>
        <v>16.689999999999998</v>
      </c>
      <c r="L620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620" s="35"/>
      <c r="N620" s="37" t="s">
        <v>5104</v>
      </c>
    </row>
    <row r="621" spans="1:14" x14ac:dyDescent="0.2">
      <c r="A621" s="36">
        <v>45642.763749999998</v>
      </c>
      <c r="B621" s="33"/>
      <c r="C621" s="33"/>
      <c r="D621" s="33"/>
      <c r="E621" s="33" t="s">
        <v>5105</v>
      </c>
      <c r="F621" s="33" t="s">
        <v>5106</v>
      </c>
      <c r="G621" s="33">
        <v>1</v>
      </c>
      <c r="H621" s="34">
        <v>40</v>
      </c>
      <c r="I621" s="39">
        <f>VENTAS[[#This Row],[Cantidad]]*VENTAS[[#This Row],[Precio Venta]]</f>
        <v>40</v>
      </c>
      <c r="J621" s="34">
        <f>IF(VENTAS[[#This Row],[Nombre del Gestor]]&gt;1,VENTAS[[#This Row],[Precio Venta]]*10%,0)</f>
        <v>0</v>
      </c>
      <c r="K621" s="34">
        <f>IFERROR(VLOOKUP(VENTAS[[#This Row],[Código del producto Vendido]],STOCK[],13,FALSE),VENTAS[[#This Row],[Precio Venta]]*0.6)-VENTAS[[#This Row],[Comisión Unitaria 10%]]</f>
        <v>24</v>
      </c>
      <c r="L621" s="34">
        <f>VENTAS[[#This Row],[Cantidad]]*(VENTAS[[#This Row],[Precio Venta]]-VENTAS[[#This Row],[Costo Unitario SIN Comision]]-VENTAS[[#This Row],[Comisión Unitaria 10%]]-0.01*VENTAS[[#This Row],[Precio Venta]])</f>
        <v>15.6</v>
      </c>
      <c r="M621" s="35"/>
      <c r="N621" s="37" t="s">
        <v>5107</v>
      </c>
    </row>
    <row r="622" spans="1:14" x14ac:dyDescent="0.2">
      <c r="A622" s="36">
        <v>45642.940810185188</v>
      </c>
      <c r="B622" s="33"/>
      <c r="C622" s="33"/>
      <c r="D622" s="33" t="s">
        <v>4256</v>
      </c>
      <c r="E622" s="33" t="s">
        <v>5108</v>
      </c>
      <c r="F622" s="33" t="s">
        <v>5109</v>
      </c>
      <c r="G622" s="33">
        <v>1</v>
      </c>
      <c r="H622" s="34">
        <v>20</v>
      </c>
      <c r="I622" s="39">
        <f>VENTAS[[#This Row],[Cantidad]]*VENTAS[[#This Row],[Precio Venta]]</f>
        <v>20</v>
      </c>
      <c r="J622" s="34">
        <f>IF(VENTAS[[#This Row],[Nombre del Gestor]]&gt;1,VENTAS[[#This Row],[Precio Venta]]*10%,0)</f>
        <v>2</v>
      </c>
      <c r="K622" s="34">
        <f>IFERROR(VLOOKUP(VENTAS[[#This Row],[Código del producto Vendido]],STOCK[],13,FALSE),VENTAS[[#This Row],[Precio Venta]]*0.6)-VENTAS[[#This Row],[Comisión Unitaria 10%]]</f>
        <v>10</v>
      </c>
      <c r="L622" s="34">
        <f>VENTAS[[#This Row],[Cantidad]]*(VENTAS[[#This Row],[Precio Venta]]-VENTAS[[#This Row],[Costo Unitario SIN Comision]]-VENTAS[[#This Row],[Comisión Unitaria 10%]]-0.01*VENTAS[[#This Row],[Precio Venta]])</f>
        <v>7.8</v>
      </c>
      <c r="M622" s="35"/>
      <c r="N622" s="37" t="s">
        <v>5110</v>
      </c>
    </row>
    <row r="623" spans="1:14" x14ac:dyDescent="0.2">
      <c r="A623" s="36">
        <v>45642.940810185188</v>
      </c>
      <c r="B623" s="33"/>
      <c r="C623" s="33"/>
      <c r="D623" s="33" t="s">
        <v>4256</v>
      </c>
      <c r="E623" s="33" t="s">
        <v>5111</v>
      </c>
      <c r="F623" s="33" t="s">
        <v>5112</v>
      </c>
      <c r="G623" s="33">
        <v>1</v>
      </c>
      <c r="H623" s="34">
        <v>20</v>
      </c>
      <c r="I623" s="39">
        <f>VENTAS[[#This Row],[Cantidad]]*VENTAS[[#This Row],[Precio Venta]]</f>
        <v>20</v>
      </c>
      <c r="J623" s="34">
        <f>IF(VENTAS[[#This Row],[Nombre del Gestor]]&gt;1,VENTAS[[#This Row],[Precio Venta]]*10%,0)</f>
        <v>2</v>
      </c>
      <c r="K623" s="34">
        <f>IFERROR(VLOOKUP(VENTAS[[#This Row],[Código del producto Vendido]],STOCK[],13,FALSE),VENTAS[[#This Row],[Precio Venta]]*0.6)-VENTAS[[#This Row],[Comisión Unitaria 10%]]</f>
        <v>10</v>
      </c>
      <c r="L623" s="34">
        <f>VENTAS[[#This Row],[Cantidad]]*(VENTAS[[#This Row],[Precio Venta]]-VENTAS[[#This Row],[Costo Unitario SIN Comision]]-VENTAS[[#This Row],[Comisión Unitaria 10%]]-0.01*VENTAS[[#This Row],[Precio Venta]])</f>
        <v>7.8</v>
      </c>
      <c r="M623" s="35"/>
      <c r="N623" s="37" t="s">
        <v>5113</v>
      </c>
    </row>
    <row r="624" spans="1:14" x14ac:dyDescent="0.2">
      <c r="A624" s="36">
        <v>45642.943784722222</v>
      </c>
      <c r="B624" s="33"/>
      <c r="C624" s="33"/>
      <c r="D624" s="33"/>
      <c r="E624" s="33" t="s">
        <v>1004</v>
      </c>
      <c r="F624" s="33" t="s">
        <v>1005</v>
      </c>
      <c r="G624" s="33">
        <v>1</v>
      </c>
      <c r="H624" s="34">
        <v>30</v>
      </c>
      <c r="I624" s="39">
        <f>VENTAS[[#This Row],[Cantidad]]*VENTAS[[#This Row],[Precio Venta]]</f>
        <v>30</v>
      </c>
      <c r="J624" s="34">
        <f>IF(VENTAS[[#This Row],[Nombre del Gestor]]&gt;1,VENTAS[[#This Row],[Precio Venta]]*10%,0)</f>
        <v>0</v>
      </c>
      <c r="K624" s="34">
        <f>IFERROR(VLOOKUP(VENTAS[[#This Row],[Código del producto Vendido]],STOCK[],13,FALSE),VENTAS[[#This Row],[Precio Venta]]*0.6)-VENTAS[[#This Row],[Comisión Unitaria 10%]]</f>
        <v>19.689999999999998</v>
      </c>
      <c r="L624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624" s="35"/>
      <c r="N624" s="37" t="s">
        <v>5114</v>
      </c>
    </row>
    <row r="625" spans="1:14" x14ac:dyDescent="0.2">
      <c r="A625" s="36">
        <v>45643.45516203704</v>
      </c>
      <c r="B625" s="33"/>
      <c r="C625" s="33"/>
      <c r="D625" s="33" t="s">
        <v>3757</v>
      </c>
      <c r="E625" s="33" t="s">
        <v>5115</v>
      </c>
      <c r="F625" s="33" t="s">
        <v>5116</v>
      </c>
      <c r="G625" s="33">
        <v>1</v>
      </c>
      <c r="H625" s="34">
        <v>40</v>
      </c>
      <c r="I625" s="39">
        <f>VENTAS[[#This Row],[Cantidad]]*VENTAS[[#This Row],[Precio Venta]]</f>
        <v>40</v>
      </c>
      <c r="J625" s="34">
        <f>IF(VENTAS[[#This Row],[Nombre del Gestor]]&gt;1,VENTAS[[#This Row],[Precio Venta]]*10%,0)</f>
        <v>4</v>
      </c>
      <c r="K625" s="34">
        <f>IFERROR(VLOOKUP(VENTAS[[#This Row],[Código del producto Vendido]],STOCK[],13,FALSE),VENTAS[[#This Row],[Precio Venta]]*0.6)-VENTAS[[#This Row],[Comisión Unitaria 10%]]</f>
        <v>20</v>
      </c>
      <c r="L625" s="34">
        <f>VENTAS[[#This Row],[Cantidad]]*(VENTAS[[#This Row],[Precio Venta]]-VENTAS[[#This Row],[Costo Unitario SIN Comision]]-VENTAS[[#This Row],[Comisión Unitaria 10%]]-0.01*VENTAS[[#This Row],[Precio Venta]])</f>
        <v>15.6</v>
      </c>
      <c r="M625" s="35"/>
      <c r="N625" s="37" t="s">
        <v>5117</v>
      </c>
    </row>
    <row r="626" spans="1:14" x14ac:dyDescent="0.2">
      <c r="A626" s="36">
        <v>45643.492962962962</v>
      </c>
      <c r="B626" s="33"/>
      <c r="C626" s="33"/>
      <c r="D626" s="33" t="s">
        <v>3757</v>
      </c>
      <c r="E626" s="33" t="s">
        <v>5105</v>
      </c>
      <c r="F626" s="33" t="s">
        <v>5106</v>
      </c>
      <c r="G626" s="33">
        <v>1</v>
      </c>
      <c r="H626" s="34">
        <v>40</v>
      </c>
      <c r="I626" s="39">
        <f>VENTAS[[#This Row],[Cantidad]]*VENTAS[[#This Row],[Precio Venta]]</f>
        <v>40</v>
      </c>
      <c r="J626" s="34">
        <f>IF(VENTAS[[#This Row],[Nombre del Gestor]]&gt;1,VENTAS[[#This Row],[Precio Venta]]*10%,0)</f>
        <v>4</v>
      </c>
      <c r="K626" s="34">
        <f>IFERROR(VLOOKUP(VENTAS[[#This Row],[Código del producto Vendido]],STOCK[],13,FALSE),VENTAS[[#This Row],[Precio Venta]]*0.6)-VENTAS[[#This Row],[Comisión Unitaria 10%]]</f>
        <v>20</v>
      </c>
      <c r="L626" s="34">
        <f>VENTAS[[#This Row],[Cantidad]]*(VENTAS[[#This Row],[Precio Venta]]-VENTAS[[#This Row],[Costo Unitario SIN Comision]]-VENTAS[[#This Row],[Comisión Unitaria 10%]]-0.01*VENTAS[[#This Row],[Precio Venta]])</f>
        <v>15.6</v>
      </c>
      <c r="M626" s="35"/>
      <c r="N626" s="37" t="s">
        <v>5118</v>
      </c>
    </row>
    <row r="627" spans="1:14" x14ac:dyDescent="0.2">
      <c r="A627" s="36">
        <v>45643.557129629633</v>
      </c>
      <c r="B627" s="33"/>
      <c r="C627" s="33"/>
      <c r="D627" s="33" t="s">
        <v>3757</v>
      </c>
      <c r="E627" s="33" t="s">
        <v>5093</v>
      </c>
      <c r="F627" s="33" t="s">
        <v>5094</v>
      </c>
      <c r="G627" s="33">
        <v>1</v>
      </c>
      <c r="H627" s="34">
        <v>30</v>
      </c>
      <c r="I627" s="39">
        <f>VENTAS[[#This Row],[Cantidad]]*VENTAS[[#This Row],[Precio Venta]]</f>
        <v>30</v>
      </c>
      <c r="J627" s="34">
        <f>IF(VENTAS[[#This Row],[Nombre del Gestor]]&gt;1,VENTAS[[#This Row],[Precio Venta]]*10%,0)</f>
        <v>3</v>
      </c>
      <c r="K627" s="34">
        <f>IFERROR(VLOOKUP(VENTAS[[#This Row],[Código del producto Vendido]],STOCK[],13,FALSE),VENTAS[[#This Row],[Precio Venta]]*0.6)-VENTAS[[#This Row],[Comisión Unitaria 10%]]</f>
        <v>15</v>
      </c>
      <c r="L627" s="34">
        <f>VENTAS[[#This Row],[Cantidad]]*(VENTAS[[#This Row],[Precio Venta]]-VENTAS[[#This Row],[Costo Unitario SIN Comision]]-VENTAS[[#This Row],[Comisión Unitaria 10%]]-0.01*VENTAS[[#This Row],[Precio Venta]])</f>
        <v>11.7</v>
      </c>
      <c r="M627" s="35"/>
      <c r="N627" s="37" t="s">
        <v>5119</v>
      </c>
    </row>
    <row r="628" spans="1:14" x14ac:dyDescent="0.2">
      <c r="A628" s="36">
        <v>45643.571238425917</v>
      </c>
      <c r="B628" s="33"/>
      <c r="C628" s="33"/>
      <c r="D628" s="33" t="s">
        <v>3772</v>
      </c>
      <c r="E628" s="33" t="s">
        <v>5081</v>
      </c>
      <c r="F628" s="33" t="s">
        <v>1010</v>
      </c>
      <c r="G628" s="33">
        <v>1</v>
      </c>
      <c r="H628" s="34">
        <v>30</v>
      </c>
      <c r="I628" s="39">
        <f>VENTAS[[#This Row],[Cantidad]]*VENTAS[[#This Row],[Precio Venta]]</f>
        <v>30</v>
      </c>
      <c r="J628" s="34">
        <f>IF(VENTAS[[#This Row],[Nombre del Gestor]]&gt;1,VENTAS[[#This Row],[Precio Venta]]*10%,0)</f>
        <v>3</v>
      </c>
      <c r="K628" s="34">
        <f>IFERROR(VLOOKUP(VENTAS[[#This Row],[Código del producto Vendido]],STOCK[],13,FALSE),VENTAS[[#This Row],[Precio Venta]]*0.6)-VENTAS[[#This Row],[Comisión Unitaria 10%]]</f>
        <v>15</v>
      </c>
      <c r="L628" s="34">
        <f>VENTAS[[#This Row],[Cantidad]]*(VENTAS[[#This Row],[Precio Venta]]-VENTAS[[#This Row],[Costo Unitario SIN Comision]]-VENTAS[[#This Row],[Comisión Unitaria 10%]]-0.01*VENTAS[[#This Row],[Precio Venta]])</f>
        <v>11.7</v>
      </c>
      <c r="M628" s="35"/>
      <c r="N628" s="37" t="s">
        <v>5120</v>
      </c>
    </row>
    <row r="629" spans="1:14" x14ac:dyDescent="0.2">
      <c r="A629" s="36">
        <v>45643.571238425917</v>
      </c>
      <c r="B629" s="33"/>
      <c r="C629" s="33"/>
      <c r="D629" s="33" t="s">
        <v>3772</v>
      </c>
      <c r="E629" s="33" t="s">
        <v>5121</v>
      </c>
      <c r="F629" s="33" t="s">
        <v>5122</v>
      </c>
      <c r="G629" s="33">
        <v>1</v>
      </c>
      <c r="H629" s="34">
        <v>30</v>
      </c>
      <c r="I629" s="39">
        <f>VENTAS[[#This Row],[Cantidad]]*VENTAS[[#This Row],[Precio Venta]]</f>
        <v>30</v>
      </c>
      <c r="J629" s="34">
        <f>IF(VENTAS[[#This Row],[Nombre del Gestor]]&gt;1,VENTAS[[#This Row],[Precio Venta]]*10%,0)</f>
        <v>3</v>
      </c>
      <c r="K629" s="34">
        <f>IFERROR(VLOOKUP(VENTAS[[#This Row],[Código del producto Vendido]],STOCK[],13,FALSE),VENTAS[[#This Row],[Precio Venta]]*0.6)-VENTAS[[#This Row],[Comisión Unitaria 10%]]</f>
        <v>15</v>
      </c>
      <c r="L629" s="34">
        <f>VENTAS[[#This Row],[Cantidad]]*(VENTAS[[#This Row],[Precio Venta]]-VENTAS[[#This Row],[Costo Unitario SIN Comision]]-VENTAS[[#This Row],[Comisión Unitaria 10%]]-0.01*VENTAS[[#This Row],[Precio Venta]])</f>
        <v>11.7</v>
      </c>
      <c r="M629" s="35"/>
      <c r="N629" s="37" t="s">
        <v>5123</v>
      </c>
    </row>
    <row r="630" spans="1:14" x14ac:dyDescent="0.2">
      <c r="A630" s="36">
        <v>45643.602418981478</v>
      </c>
      <c r="B630" s="33"/>
      <c r="C630" s="33"/>
      <c r="D630" s="33" t="s">
        <v>3757</v>
      </c>
      <c r="E630" s="33" t="s">
        <v>5124</v>
      </c>
      <c r="F630" s="33" t="s">
        <v>5125</v>
      </c>
      <c r="G630" s="33">
        <v>1</v>
      </c>
      <c r="H630" s="34">
        <v>25</v>
      </c>
      <c r="I630" s="39">
        <f>VENTAS[[#This Row],[Cantidad]]*VENTAS[[#This Row],[Precio Venta]]</f>
        <v>25</v>
      </c>
      <c r="J630" s="34">
        <f>IF(VENTAS[[#This Row],[Nombre del Gestor]]&gt;1,VENTAS[[#This Row],[Precio Venta]]*10%,0)</f>
        <v>2.5</v>
      </c>
      <c r="K630" s="34">
        <f>IFERROR(VLOOKUP(VENTAS[[#This Row],[Código del producto Vendido]],STOCK[],13,FALSE),VENTAS[[#This Row],[Precio Venta]]*0.6)-VENTAS[[#This Row],[Comisión Unitaria 10%]]</f>
        <v>12.5</v>
      </c>
      <c r="L630" s="34">
        <f>VENTAS[[#This Row],[Cantidad]]*(VENTAS[[#This Row],[Precio Venta]]-VENTAS[[#This Row],[Costo Unitario SIN Comision]]-VENTAS[[#This Row],[Comisión Unitaria 10%]]-0.01*VENTAS[[#This Row],[Precio Venta]])</f>
        <v>9.75</v>
      </c>
      <c r="M630" s="35"/>
      <c r="N630" s="37" t="s">
        <v>5126</v>
      </c>
    </row>
    <row r="631" spans="1:14" x14ac:dyDescent="0.2">
      <c r="A631" s="36">
        <v>45643.603125000001</v>
      </c>
      <c r="B631" s="33"/>
      <c r="C631" s="33"/>
      <c r="D631" s="33" t="s">
        <v>4617</v>
      </c>
      <c r="E631" s="33" t="s">
        <v>5093</v>
      </c>
      <c r="F631" s="33" t="s">
        <v>5094</v>
      </c>
      <c r="G631" s="33">
        <v>1</v>
      </c>
      <c r="H631" s="34">
        <v>30</v>
      </c>
      <c r="I631" s="39">
        <f>VENTAS[[#This Row],[Cantidad]]*VENTAS[[#This Row],[Precio Venta]]</f>
        <v>30</v>
      </c>
      <c r="J631" s="34">
        <f>IF(VENTAS[[#This Row],[Nombre del Gestor]]&gt;1,VENTAS[[#This Row],[Precio Venta]]*10%,0)</f>
        <v>3</v>
      </c>
      <c r="K631" s="34">
        <f>IFERROR(VLOOKUP(VENTAS[[#This Row],[Código del producto Vendido]],STOCK[],13,FALSE),VENTAS[[#This Row],[Precio Venta]]*0.6)-VENTAS[[#This Row],[Comisión Unitaria 10%]]</f>
        <v>15</v>
      </c>
      <c r="L631" s="34">
        <f>VENTAS[[#This Row],[Cantidad]]*(VENTAS[[#This Row],[Precio Venta]]-VENTAS[[#This Row],[Costo Unitario SIN Comision]]-VENTAS[[#This Row],[Comisión Unitaria 10%]]-0.01*VENTAS[[#This Row],[Precio Venta]])</f>
        <v>11.7</v>
      </c>
      <c r="M631" s="35"/>
      <c r="N631" s="37" t="s">
        <v>5127</v>
      </c>
    </row>
    <row r="632" spans="1:14" x14ac:dyDescent="0.2">
      <c r="A632" s="36">
        <v>45643.60597222222</v>
      </c>
      <c r="B632" s="33"/>
      <c r="C632" s="33"/>
      <c r="D632" s="33" t="s">
        <v>3864</v>
      </c>
      <c r="E632" s="33" t="s">
        <v>5128</v>
      </c>
      <c r="F632" s="33" t="s">
        <v>5129</v>
      </c>
      <c r="G632" s="33">
        <v>1</v>
      </c>
      <c r="H632" s="34">
        <v>30</v>
      </c>
      <c r="I632" s="39">
        <f>VENTAS[[#This Row],[Cantidad]]*VENTAS[[#This Row],[Precio Venta]]</f>
        <v>30</v>
      </c>
      <c r="J632" s="34">
        <f>IF(VENTAS[[#This Row],[Nombre del Gestor]]&gt;1,VENTAS[[#This Row],[Precio Venta]]*10%,0)</f>
        <v>3</v>
      </c>
      <c r="K632" s="34">
        <f>IFERROR(VLOOKUP(VENTAS[[#This Row],[Código del producto Vendido]],STOCK[],13,FALSE),VENTAS[[#This Row],[Precio Venta]]*0.6)-VENTAS[[#This Row],[Comisión Unitaria 10%]]</f>
        <v>15</v>
      </c>
      <c r="L632" s="34">
        <f>VENTAS[[#This Row],[Cantidad]]*(VENTAS[[#This Row],[Precio Venta]]-VENTAS[[#This Row],[Costo Unitario SIN Comision]]-VENTAS[[#This Row],[Comisión Unitaria 10%]]-0.01*VENTAS[[#This Row],[Precio Venta]])</f>
        <v>11.7</v>
      </c>
      <c r="M632" s="35"/>
      <c r="N632" s="37" t="s">
        <v>5130</v>
      </c>
    </row>
    <row r="633" spans="1:14" x14ac:dyDescent="0.2">
      <c r="A633" s="36">
        <v>45643.60597222222</v>
      </c>
      <c r="B633" s="33"/>
      <c r="C633" s="33"/>
      <c r="D633" s="33" t="s">
        <v>3864</v>
      </c>
      <c r="E633" s="33" t="s">
        <v>5131</v>
      </c>
      <c r="F633" s="33" t="s">
        <v>5132</v>
      </c>
      <c r="G633" s="33">
        <v>1</v>
      </c>
      <c r="H633" s="34">
        <v>30</v>
      </c>
      <c r="I633" s="39">
        <f>VENTAS[[#This Row],[Cantidad]]*VENTAS[[#This Row],[Precio Venta]]</f>
        <v>30</v>
      </c>
      <c r="J633" s="34">
        <f>IF(VENTAS[[#This Row],[Nombre del Gestor]]&gt;1,VENTAS[[#This Row],[Precio Venta]]*10%,0)</f>
        <v>3</v>
      </c>
      <c r="K633" s="34">
        <f>IFERROR(VLOOKUP(VENTAS[[#This Row],[Código del producto Vendido]],STOCK[],13,FALSE),VENTAS[[#This Row],[Precio Venta]]*0.6)-VENTAS[[#This Row],[Comisión Unitaria 10%]]</f>
        <v>15</v>
      </c>
      <c r="L633" s="34">
        <f>VENTAS[[#This Row],[Cantidad]]*(VENTAS[[#This Row],[Precio Venta]]-VENTAS[[#This Row],[Costo Unitario SIN Comision]]-VENTAS[[#This Row],[Comisión Unitaria 10%]]-0.01*VENTAS[[#This Row],[Precio Venta]])</f>
        <v>11.7</v>
      </c>
      <c r="M633" s="35"/>
      <c r="N633" s="37" t="s">
        <v>5133</v>
      </c>
    </row>
    <row r="634" spans="1:14" x14ac:dyDescent="0.2">
      <c r="A634" s="36">
        <v>45643.60597222222</v>
      </c>
      <c r="B634" s="33"/>
      <c r="C634" s="33"/>
      <c r="D634" s="33" t="s">
        <v>3864</v>
      </c>
      <c r="E634" s="33" t="s">
        <v>5134</v>
      </c>
      <c r="F634" s="33" t="s">
        <v>5135</v>
      </c>
      <c r="G634" s="33">
        <v>1</v>
      </c>
      <c r="H634" s="34">
        <v>30</v>
      </c>
      <c r="I634" s="39">
        <f>VENTAS[[#This Row],[Cantidad]]*VENTAS[[#This Row],[Precio Venta]]</f>
        <v>30</v>
      </c>
      <c r="J634" s="34">
        <f>IF(VENTAS[[#This Row],[Nombre del Gestor]]&gt;1,VENTAS[[#This Row],[Precio Venta]]*10%,0)</f>
        <v>3</v>
      </c>
      <c r="K634" s="34">
        <f>IFERROR(VLOOKUP(VENTAS[[#This Row],[Código del producto Vendido]],STOCK[],13,FALSE),VENTAS[[#This Row],[Precio Venta]]*0.6)-VENTAS[[#This Row],[Comisión Unitaria 10%]]</f>
        <v>15</v>
      </c>
      <c r="L634" s="34">
        <f>VENTAS[[#This Row],[Cantidad]]*(VENTAS[[#This Row],[Precio Venta]]-VENTAS[[#This Row],[Costo Unitario SIN Comision]]-VENTAS[[#This Row],[Comisión Unitaria 10%]]-0.01*VENTAS[[#This Row],[Precio Venta]])</f>
        <v>11.7</v>
      </c>
      <c r="M634" s="35"/>
      <c r="N634" s="37" t="s">
        <v>5136</v>
      </c>
    </row>
    <row r="635" spans="1:14" x14ac:dyDescent="0.2">
      <c r="A635" s="36">
        <v>45643.60701388889</v>
      </c>
      <c r="B635" s="33"/>
      <c r="C635" s="33"/>
      <c r="D635" s="33" t="s">
        <v>3820</v>
      </c>
      <c r="E635" s="33" t="s">
        <v>5137</v>
      </c>
      <c r="F635" s="33" t="s">
        <v>5138</v>
      </c>
      <c r="G635" s="33">
        <v>1</v>
      </c>
      <c r="H635" s="34">
        <v>25</v>
      </c>
      <c r="I635" s="39">
        <f>VENTAS[[#This Row],[Cantidad]]*VENTAS[[#This Row],[Precio Venta]]</f>
        <v>25</v>
      </c>
      <c r="J635" s="34">
        <f>IF(VENTAS[[#This Row],[Nombre del Gestor]]&gt;1,VENTAS[[#This Row],[Precio Venta]]*10%,0)</f>
        <v>2.5</v>
      </c>
      <c r="K635" s="34">
        <f>IFERROR(VLOOKUP(VENTAS[[#This Row],[Código del producto Vendido]],STOCK[],13,FALSE),VENTAS[[#This Row],[Precio Venta]]*0.6)-VENTAS[[#This Row],[Comisión Unitaria 10%]]</f>
        <v>12.5</v>
      </c>
      <c r="L635" s="34">
        <f>VENTAS[[#This Row],[Cantidad]]*(VENTAS[[#This Row],[Precio Venta]]-VENTAS[[#This Row],[Costo Unitario SIN Comision]]-VENTAS[[#This Row],[Comisión Unitaria 10%]]-0.01*VENTAS[[#This Row],[Precio Venta]])</f>
        <v>9.75</v>
      </c>
      <c r="M635" s="35"/>
      <c r="N635" s="37" t="s">
        <v>5139</v>
      </c>
    </row>
    <row r="636" spans="1:14" x14ac:dyDescent="0.2">
      <c r="A636" s="36">
        <v>45643.63784722222</v>
      </c>
      <c r="B636" s="33"/>
      <c r="C636" s="33"/>
      <c r="D636" s="33"/>
      <c r="E636" s="33" t="s">
        <v>5140</v>
      </c>
      <c r="F636" s="33" t="s">
        <v>5141</v>
      </c>
      <c r="G636" s="33">
        <v>1</v>
      </c>
      <c r="H636" s="34">
        <v>35</v>
      </c>
      <c r="I636" s="39">
        <f>VENTAS[[#This Row],[Cantidad]]*VENTAS[[#This Row],[Precio Venta]]</f>
        <v>35</v>
      </c>
      <c r="J636" s="34">
        <f>IF(VENTAS[[#This Row],[Nombre del Gestor]]&gt;1,VENTAS[[#This Row],[Precio Venta]]*10%,0)</f>
        <v>0</v>
      </c>
      <c r="K636" s="34">
        <f>IFERROR(VLOOKUP(VENTAS[[#This Row],[Código del producto Vendido]],STOCK[],13,FALSE),VENTAS[[#This Row],[Precio Venta]]*0.6)-VENTAS[[#This Row],[Comisión Unitaria 10%]]</f>
        <v>21</v>
      </c>
      <c r="L636" s="34">
        <f>VENTAS[[#This Row],[Cantidad]]*(VENTAS[[#This Row],[Precio Venta]]-VENTAS[[#This Row],[Costo Unitario SIN Comision]]-VENTAS[[#This Row],[Comisión Unitaria 10%]]-0.01*VENTAS[[#This Row],[Precio Venta]])</f>
        <v>13.65</v>
      </c>
      <c r="M636" s="35"/>
      <c r="N636" s="37" t="s">
        <v>5142</v>
      </c>
    </row>
    <row r="637" spans="1:14" x14ac:dyDescent="0.2">
      <c r="A637" s="36">
        <v>45643.703784722216</v>
      </c>
      <c r="B637" s="33"/>
      <c r="C637" s="33"/>
      <c r="D637" s="33" t="s">
        <v>4617</v>
      </c>
      <c r="E637" s="33" t="s">
        <v>5093</v>
      </c>
      <c r="F637" s="33" t="s">
        <v>5094</v>
      </c>
      <c r="G637" s="33">
        <v>1</v>
      </c>
      <c r="H637" s="34">
        <v>30</v>
      </c>
      <c r="I637" s="39">
        <f>VENTAS[[#This Row],[Cantidad]]*VENTAS[[#This Row],[Precio Venta]]</f>
        <v>30</v>
      </c>
      <c r="J637" s="34">
        <f>IF(VENTAS[[#This Row],[Nombre del Gestor]]&gt;1,VENTAS[[#This Row],[Precio Venta]]*10%,0)</f>
        <v>3</v>
      </c>
      <c r="K637" s="34">
        <f>IFERROR(VLOOKUP(VENTAS[[#This Row],[Código del producto Vendido]],STOCK[],13,FALSE),VENTAS[[#This Row],[Precio Venta]]*0.6)-VENTAS[[#This Row],[Comisión Unitaria 10%]]</f>
        <v>15</v>
      </c>
      <c r="L637" s="34">
        <f>VENTAS[[#This Row],[Cantidad]]*(VENTAS[[#This Row],[Precio Venta]]-VENTAS[[#This Row],[Costo Unitario SIN Comision]]-VENTAS[[#This Row],[Comisión Unitaria 10%]]-0.01*VENTAS[[#This Row],[Precio Venta]])</f>
        <v>11.7</v>
      </c>
      <c r="M637" s="35"/>
      <c r="N637" s="37" t="s">
        <v>5143</v>
      </c>
    </row>
    <row r="638" spans="1:14" x14ac:dyDescent="0.2">
      <c r="A638" s="36">
        <v>45643.706400462957</v>
      </c>
      <c r="B638" s="33"/>
      <c r="C638" s="33"/>
      <c r="D638" s="33" t="s">
        <v>3779</v>
      </c>
      <c r="E638" s="33" t="s">
        <v>5144</v>
      </c>
      <c r="F638" s="33" t="s">
        <v>5145</v>
      </c>
      <c r="G638" s="33">
        <v>1</v>
      </c>
      <c r="H638" s="34">
        <v>25</v>
      </c>
      <c r="I638" s="39">
        <f>VENTAS[[#This Row],[Cantidad]]*VENTAS[[#This Row],[Precio Venta]]</f>
        <v>25</v>
      </c>
      <c r="J638" s="34">
        <f>IF(VENTAS[[#This Row],[Nombre del Gestor]]&gt;1,VENTAS[[#This Row],[Precio Venta]]*10%,0)</f>
        <v>2.5</v>
      </c>
      <c r="K638" s="34">
        <f>IFERROR(VLOOKUP(VENTAS[[#This Row],[Código del producto Vendido]],STOCK[],13,FALSE),VENTAS[[#This Row],[Precio Venta]]*0.6)-VENTAS[[#This Row],[Comisión Unitaria 10%]]</f>
        <v>12.5</v>
      </c>
      <c r="L638" s="34">
        <f>VENTAS[[#This Row],[Cantidad]]*(VENTAS[[#This Row],[Precio Venta]]-VENTAS[[#This Row],[Costo Unitario SIN Comision]]-VENTAS[[#This Row],[Comisión Unitaria 10%]]-0.01*VENTAS[[#This Row],[Precio Venta]])</f>
        <v>9.75</v>
      </c>
      <c r="M638" s="35"/>
      <c r="N638" s="37" t="s">
        <v>5146</v>
      </c>
    </row>
    <row r="639" spans="1:14" x14ac:dyDescent="0.2">
      <c r="A639" s="36">
        <v>45644.337037037039</v>
      </c>
      <c r="B639" s="33"/>
      <c r="C639" s="33"/>
      <c r="D639" s="33" t="s">
        <v>3757</v>
      </c>
      <c r="E639" s="33" t="s">
        <v>5147</v>
      </c>
      <c r="F639" s="33" t="s">
        <v>1010</v>
      </c>
      <c r="G639" s="33">
        <v>1</v>
      </c>
      <c r="H639" s="34">
        <v>30</v>
      </c>
      <c r="I639" s="39">
        <f>VENTAS[[#This Row],[Cantidad]]*VENTAS[[#This Row],[Precio Venta]]</f>
        <v>30</v>
      </c>
      <c r="J639" s="34">
        <f>IF(VENTAS[[#This Row],[Nombre del Gestor]]&gt;1,VENTAS[[#This Row],[Precio Venta]]*10%,0)</f>
        <v>3</v>
      </c>
      <c r="K639" s="34">
        <f>IFERROR(VLOOKUP(VENTAS[[#This Row],[Código del producto Vendido]],STOCK[],13,FALSE),VENTAS[[#This Row],[Precio Venta]]*0.6)-VENTAS[[#This Row],[Comisión Unitaria 10%]]</f>
        <v>15</v>
      </c>
      <c r="L639" s="34">
        <f>VENTAS[[#This Row],[Cantidad]]*(VENTAS[[#This Row],[Precio Venta]]-VENTAS[[#This Row],[Costo Unitario SIN Comision]]-VENTAS[[#This Row],[Comisión Unitaria 10%]]-0.01*VENTAS[[#This Row],[Precio Venta]])</f>
        <v>11.7</v>
      </c>
      <c r="M639" s="35"/>
      <c r="N639" s="37" t="s">
        <v>5148</v>
      </c>
    </row>
    <row r="640" spans="1:14" x14ac:dyDescent="0.2">
      <c r="A640" s="36">
        <v>45644.374351851853</v>
      </c>
      <c r="B640" s="33"/>
      <c r="C640" s="33"/>
      <c r="D640" s="33"/>
      <c r="E640" s="33" t="s">
        <v>5149</v>
      </c>
      <c r="F640" s="33" t="s">
        <v>4838</v>
      </c>
      <c r="G640" s="33">
        <v>1</v>
      </c>
      <c r="H640" s="34">
        <v>40</v>
      </c>
      <c r="I640" s="39">
        <f>VENTAS[[#This Row],[Cantidad]]*VENTAS[[#This Row],[Precio Venta]]</f>
        <v>40</v>
      </c>
      <c r="J640" s="34">
        <f>IF(VENTAS[[#This Row],[Nombre del Gestor]]&gt;1,VENTAS[[#This Row],[Precio Venta]]*10%,0)</f>
        <v>0</v>
      </c>
      <c r="K640" s="34">
        <f>IFERROR(VLOOKUP(VENTAS[[#This Row],[Código del producto Vendido]],STOCK[],13,FALSE),VENTAS[[#This Row],[Precio Venta]]*0.6)-VENTAS[[#This Row],[Comisión Unitaria 10%]]</f>
        <v>24</v>
      </c>
      <c r="L640" s="34">
        <f>VENTAS[[#This Row],[Cantidad]]*(VENTAS[[#This Row],[Precio Venta]]-VENTAS[[#This Row],[Costo Unitario SIN Comision]]-VENTAS[[#This Row],[Comisión Unitaria 10%]]-0.01*VENTAS[[#This Row],[Precio Venta]])</f>
        <v>15.6</v>
      </c>
      <c r="M640" s="35"/>
      <c r="N640" s="37" t="s">
        <v>5150</v>
      </c>
    </row>
    <row r="641" spans="1:14" x14ac:dyDescent="0.2">
      <c r="A641" s="36">
        <v>45644.496458333328</v>
      </c>
      <c r="B641" s="33"/>
      <c r="C641" s="33"/>
      <c r="D641" s="33" t="s">
        <v>3757</v>
      </c>
      <c r="E641" s="33" t="s">
        <v>5151</v>
      </c>
      <c r="F641" s="33" t="s">
        <v>333</v>
      </c>
      <c r="G641" s="33">
        <v>1</v>
      </c>
      <c r="H641" s="34">
        <v>45</v>
      </c>
      <c r="I641" s="39">
        <f>VENTAS[[#This Row],[Cantidad]]*VENTAS[[#This Row],[Precio Venta]]</f>
        <v>45</v>
      </c>
      <c r="J641" s="34">
        <f>IF(VENTAS[[#This Row],[Nombre del Gestor]]&gt;1,VENTAS[[#This Row],[Precio Venta]]*10%,0)</f>
        <v>4.5</v>
      </c>
      <c r="K641" s="34">
        <f>IFERROR(VLOOKUP(VENTAS[[#This Row],[Código del producto Vendido]],STOCK[],13,FALSE),VENTAS[[#This Row],[Precio Venta]]*0.6)-VENTAS[[#This Row],[Comisión Unitaria 10%]]</f>
        <v>22.5</v>
      </c>
      <c r="L641" s="34">
        <f>VENTAS[[#This Row],[Cantidad]]*(VENTAS[[#This Row],[Precio Venta]]-VENTAS[[#This Row],[Costo Unitario SIN Comision]]-VENTAS[[#This Row],[Comisión Unitaria 10%]]-0.01*VENTAS[[#This Row],[Precio Venta]])</f>
        <v>17.55</v>
      </c>
      <c r="M641" s="35"/>
      <c r="N641" s="37" t="s">
        <v>5152</v>
      </c>
    </row>
    <row r="642" spans="1:14" x14ac:dyDescent="0.2">
      <c r="A642" s="36">
        <v>45644.496458333328</v>
      </c>
      <c r="B642" s="33"/>
      <c r="C642" s="33"/>
      <c r="D642" s="33" t="s">
        <v>3757</v>
      </c>
      <c r="E642" s="33" t="s">
        <v>221</v>
      </c>
      <c r="F642" s="33" t="s">
        <v>218</v>
      </c>
      <c r="G642" s="33">
        <v>1</v>
      </c>
      <c r="H642" s="34">
        <v>22</v>
      </c>
      <c r="I642" s="39">
        <f>VENTAS[[#This Row],[Cantidad]]*VENTAS[[#This Row],[Precio Venta]]</f>
        <v>22</v>
      </c>
      <c r="J642" s="34">
        <f>IF(VENTAS[[#This Row],[Nombre del Gestor]]&gt;1,VENTAS[[#This Row],[Precio Venta]]*10%,0)</f>
        <v>2.2000000000000002</v>
      </c>
      <c r="K642" s="34">
        <f>IFERROR(VLOOKUP(VENTAS[[#This Row],[Código del producto Vendido]],STOCK[],13,FALSE),VENTAS[[#This Row],[Precio Venta]]*0.6)-VENTAS[[#This Row],[Comisión Unitaria 10%]]</f>
        <v>13.352941176470591</v>
      </c>
      <c r="L642" s="34">
        <f>VENTAS[[#This Row],[Cantidad]]*(VENTAS[[#This Row],[Precio Venta]]-VENTAS[[#This Row],[Costo Unitario SIN Comision]]-VENTAS[[#This Row],[Comisión Unitaria 10%]]-0.01*VENTAS[[#This Row],[Precio Venta]])</f>
        <v>6.2270588235294095</v>
      </c>
      <c r="M642" s="35"/>
      <c r="N642" s="37" t="s">
        <v>5153</v>
      </c>
    </row>
    <row r="643" spans="1:14" x14ac:dyDescent="0.2">
      <c r="A643" s="36">
        <v>45644.496458333328</v>
      </c>
      <c r="B643" s="33"/>
      <c r="C643" s="33"/>
      <c r="D643" s="33" t="s">
        <v>3757</v>
      </c>
      <c r="E643" s="33" t="s">
        <v>995</v>
      </c>
      <c r="F643" s="33" t="s">
        <v>994</v>
      </c>
      <c r="G643" s="33">
        <v>1</v>
      </c>
      <c r="H643" s="34">
        <v>12</v>
      </c>
      <c r="I643" s="39">
        <f>VENTAS[[#This Row],[Cantidad]]*VENTAS[[#This Row],[Precio Venta]]</f>
        <v>12</v>
      </c>
      <c r="J643" s="34">
        <f>IF(VENTAS[[#This Row],[Nombre del Gestor]]&gt;1,VENTAS[[#This Row],[Precio Venta]]*10%,0)</f>
        <v>1.2000000000000002</v>
      </c>
      <c r="K643" s="34">
        <f>IFERROR(VLOOKUP(VENTAS[[#This Row],[Código del producto Vendido]],STOCK[],13,FALSE),VENTAS[[#This Row],[Precio Venta]]*0.6)-VENTAS[[#This Row],[Comisión Unitaria 10%]]</f>
        <v>10</v>
      </c>
      <c r="L643" s="34">
        <f>VENTAS[[#This Row],[Cantidad]]*(VENTAS[[#This Row],[Precio Venta]]-VENTAS[[#This Row],[Costo Unitario SIN Comision]]-VENTAS[[#This Row],[Comisión Unitaria 10%]]-0.01*VENTAS[[#This Row],[Precio Venta]])</f>
        <v>0.67999999999999983</v>
      </c>
      <c r="M643" s="35"/>
      <c r="N643" s="37" t="s">
        <v>5154</v>
      </c>
    </row>
    <row r="644" spans="1:14" x14ac:dyDescent="0.2">
      <c r="A644" s="36">
        <v>45644.496458333328</v>
      </c>
      <c r="B644" s="33"/>
      <c r="C644" s="33"/>
      <c r="D644" s="33" t="s">
        <v>3757</v>
      </c>
      <c r="E644" s="33" t="s">
        <v>3940</v>
      </c>
      <c r="F644" s="33" t="s">
        <v>3941</v>
      </c>
      <c r="G644" s="33">
        <v>1</v>
      </c>
      <c r="H644" s="34">
        <v>22</v>
      </c>
      <c r="I644" s="39">
        <f>VENTAS[[#This Row],[Cantidad]]*VENTAS[[#This Row],[Precio Venta]]</f>
        <v>22</v>
      </c>
      <c r="J644" s="34">
        <f>IF(VENTAS[[#This Row],[Nombre del Gestor]]&gt;1,VENTAS[[#This Row],[Precio Venta]]*10%,0)</f>
        <v>2.2000000000000002</v>
      </c>
      <c r="K644" s="34">
        <f>IFERROR(VLOOKUP(VENTAS[[#This Row],[Código del producto Vendido]],STOCK[],13,FALSE),VENTAS[[#This Row],[Precio Venta]]*0.6)-VENTAS[[#This Row],[Comisión Unitaria 10%]]</f>
        <v>11</v>
      </c>
      <c r="L644" s="34">
        <f>VENTAS[[#This Row],[Cantidad]]*(VENTAS[[#This Row],[Precio Venta]]-VENTAS[[#This Row],[Costo Unitario SIN Comision]]-VENTAS[[#This Row],[Comisión Unitaria 10%]]-0.01*VENTAS[[#This Row],[Precio Venta]])</f>
        <v>8.58</v>
      </c>
      <c r="M644" s="35"/>
      <c r="N644" s="37" t="s">
        <v>5155</v>
      </c>
    </row>
    <row r="645" spans="1:14" x14ac:dyDescent="0.2">
      <c r="A645" s="36">
        <v>45644.496458333328</v>
      </c>
      <c r="B645" s="33"/>
      <c r="C645" s="33"/>
      <c r="D645" s="33" t="s">
        <v>3757</v>
      </c>
      <c r="E645" s="33" t="s">
        <v>1003</v>
      </c>
      <c r="F645" s="33" t="s">
        <v>1001</v>
      </c>
      <c r="G645" s="33">
        <v>1</v>
      </c>
      <c r="H645" s="34">
        <v>30</v>
      </c>
      <c r="I645" s="39">
        <f>VENTAS[[#This Row],[Cantidad]]*VENTAS[[#This Row],[Precio Venta]]</f>
        <v>30</v>
      </c>
      <c r="J645" s="34">
        <f>IF(VENTAS[[#This Row],[Nombre del Gestor]]&gt;1,VENTAS[[#This Row],[Precio Venta]]*10%,0)</f>
        <v>3</v>
      </c>
      <c r="K645" s="34">
        <f>IFERROR(VLOOKUP(VENTAS[[#This Row],[Código del producto Vendido]],STOCK[],13,FALSE),VENTAS[[#This Row],[Precio Venta]]*0.6)-VENTAS[[#This Row],[Comisión Unitaria 10%]]</f>
        <v>17.28</v>
      </c>
      <c r="L645" s="34">
        <f>VENTAS[[#This Row],[Cantidad]]*(VENTAS[[#This Row],[Precio Venta]]-VENTAS[[#This Row],[Costo Unitario SIN Comision]]-VENTAS[[#This Row],[Comisión Unitaria 10%]]-0.01*VENTAS[[#This Row],[Precio Venta]])</f>
        <v>9.4199999999999982</v>
      </c>
      <c r="M645" s="35"/>
      <c r="N645" s="37" t="s">
        <v>5156</v>
      </c>
    </row>
    <row r="646" spans="1:14" x14ac:dyDescent="0.2">
      <c r="A646" s="36">
        <v>45644.497800925928</v>
      </c>
      <c r="B646" s="33"/>
      <c r="C646" s="33"/>
      <c r="D646" s="33" t="s">
        <v>3820</v>
      </c>
      <c r="E646" s="33" t="s">
        <v>5105</v>
      </c>
      <c r="F646" s="33" t="s">
        <v>5106</v>
      </c>
      <c r="G646" s="33">
        <v>1</v>
      </c>
      <c r="H646" s="34">
        <v>40</v>
      </c>
      <c r="I646" s="39">
        <f>VENTAS[[#This Row],[Cantidad]]*VENTAS[[#This Row],[Precio Venta]]</f>
        <v>40</v>
      </c>
      <c r="J646" s="34">
        <f>IF(VENTAS[[#This Row],[Nombre del Gestor]]&gt;1,VENTAS[[#This Row],[Precio Venta]]*10%,0)</f>
        <v>4</v>
      </c>
      <c r="K646" s="34">
        <f>IFERROR(VLOOKUP(VENTAS[[#This Row],[Código del producto Vendido]],STOCK[],13,FALSE),VENTAS[[#This Row],[Precio Venta]]*0.6)-VENTAS[[#This Row],[Comisión Unitaria 10%]]</f>
        <v>20</v>
      </c>
      <c r="L646" s="34">
        <f>VENTAS[[#This Row],[Cantidad]]*(VENTAS[[#This Row],[Precio Venta]]-VENTAS[[#This Row],[Costo Unitario SIN Comision]]-VENTAS[[#This Row],[Comisión Unitaria 10%]]-0.01*VENTAS[[#This Row],[Precio Venta]])</f>
        <v>15.6</v>
      </c>
      <c r="M646" s="35"/>
      <c r="N646" s="37" t="s">
        <v>5157</v>
      </c>
    </row>
    <row r="647" spans="1:14" x14ac:dyDescent="0.2">
      <c r="A647" s="36">
        <v>45644.519050925926</v>
      </c>
      <c r="B647" s="33"/>
      <c r="C647" s="33"/>
      <c r="D647" s="33" t="s">
        <v>3772</v>
      </c>
      <c r="E647" s="33" t="s">
        <v>5158</v>
      </c>
      <c r="F647" s="33" t="s">
        <v>4859</v>
      </c>
      <c r="G647" s="33">
        <v>1</v>
      </c>
      <c r="H647" s="34">
        <v>35</v>
      </c>
      <c r="I647" s="39">
        <f>VENTAS[[#This Row],[Cantidad]]*VENTAS[[#This Row],[Precio Venta]]</f>
        <v>35</v>
      </c>
      <c r="J647" s="34">
        <f>IF(VENTAS[[#This Row],[Nombre del Gestor]]&gt;1,VENTAS[[#This Row],[Precio Venta]]*10%,0)</f>
        <v>3.5</v>
      </c>
      <c r="K647" s="34">
        <f>IFERROR(VLOOKUP(VENTAS[[#This Row],[Código del producto Vendido]],STOCK[],13,FALSE),VENTAS[[#This Row],[Precio Venta]]*0.6)-VENTAS[[#This Row],[Comisión Unitaria 10%]]</f>
        <v>17.5</v>
      </c>
      <c r="L647" s="34">
        <f>VENTAS[[#This Row],[Cantidad]]*(VENTAS[[#This Row],[Precio Venta]]-VENTAS[[#This Row],[Costo Unitario SIN Comision]]-VENTAS[[#This Row],[Comisión Unitaria 10%]]-0.01*VENTAS[[#This Row],[Precio Venta]])</f>
        <v>13.65</v>
      </c>
      <c r="M647" s="35"/>
      <c r="N647" s="37" t="s">
        <v>5159</v>
      </c>
    </row>
    <row r="648" spans="1:14" x14ac:dyDescent="0.2">
      <c r="A648" s="36">
        <v>45644.539594907408</v>
      </c>
      <c r="B648" s="33"/>
      <c r="C648" s="33"/>
      <c r="D648" s="33" t="s">
        <v>3772</v>
      </c>
      <c r="E648" s="33" t="s">
        <v>5160</v>
      </c>
      <c r="F648" s="33" t="s">
        <v>5106</v>
      </c>
      <c r="G648" s="33">
        <v>1</v>
      </c>
      <c r="H648" s="34">
        <v>40</v>
      </c>
      <c r="I648" s="39">
        <f>VENTAS[[#This Row],[Cantidad]]*VENTAS[[#This Row],[Precio Venta]]</f>
        <v>40</v>
      </c>
      <c r="J648" s="34">
        <f>IF(VENTAS[[#This Row],[Nombre del Gestor]]&gt;1,VENTAS[[#This Row],[Precio Venta]]*10%,0)</f>
        <v>4</v>
      </c>
      <c r="K648" s="34">
        <f>IFERROR(VLOOKUP(VENTAS[[#This Row],[Código del producto Vendido]],STOCK[],13,FALSE),VENTAS[[#This Row],[Precio Venta]]*0.6)-VENTAS[[#This Row],[Comisión Unitaria 10%]]</f>
        <v>20</v>
      </c>
      <c r="L648" s="34">
        <f>VENTAS[[#This Row],[Cantidad]]*(VENTAS[[#This Row],[Precio Venta]]-VENTAS[[#This Row],[Costo Unitario SIN Comision]]-VENTAS[[#This Row],[Comisión Unitaria 10%]]-0.01*VENTAS[[#This Row],[Precio Venta]])</f>
        <v>15.6</v>
      </c>
      <c r="M648" s="35"/>
      <c r="N648" s="37" t="s">
        <v>5161</v>
      </c>
    </row>
    <row r="649" spans="1:14" x14ac:dyDescent="0.2">
      <c r="A649" s="36">
        <v>45644.541261574072</v>
      </c>
      <c r="B649" s="33"/>
      <c r="C649" s="33"/>
      <c r="D649" s="33" t="s">
        <v>4617</v>
      </c>
      <c r="E649" s="33" t="s">
        <v>5137</v>
      </c>
      <c r="F649" s="33" t="s">
        <v>5138</v>
      </c>
      <c r="G649" s="33">
        <v>1</v>
      </c>
      <c r="H649" s="34">
        <v>25</v>
      </c>
      <c r="I649" s="39">
        <f>VENTAS[[#This Row],[Cantidad]]*VENTAS[[#This Row],[Precio Venta]]</f>
        <v>25</v>
      </c>
      <c r="J649" s="34">
        <f>IF(VENTAS[[#This Row],[Nombre del Gestor]]&gt;1,VENTAS[[#This Row],[Precio Venta]]*10%,0)</f>
        <v>2.5</v>
      </c>
      <c r="K649" s="34">
        <f>IFERROR(VLOOKUP(VENTAS[[#This Row],[Código del producto Vendido]],STOCK[],13,FALSE),VENTAS[[#This Row],[Precio Venta]]*0.6)-VENTAS[[#This Row],[Comisión Unitaria 10%]]</f>
        <v>12.5</v>
      </c>
      <c r="L649" s="34">
        <f>VENTAS[[#This Row],[Cantidad]]*(VENTAS[[#This Row],[Precio Venta]]-VENTAS[[#This Row],[Costo Unitario SIN Comision]]-VENTAS[[#This Row],[Comisión Unitaria 10%]]-0.01*VENTAS[[#This Row],[Precio Venta]])</f>
        <v>9.75</v>
      </c>
      <c r="M649" s="35"/>
      <c r="N649" s="37" t="s">
        <v>5162</v>
      </c>
    </row>
    <row r="650" spans="1:14" x14ac:dyDescent="0.2">
      <c r="A650" s="36">
        <v>45644.543032407397</v>
      </c>
      <c r="B650" s="33"/>
      <c r="C650" s="33"/>
      <c r="D650" s="33" t="s">
        <v>3757</v>
      </c>
      <c r="E650" s="33" t="s">
        <v>5163</v>
      </c>
      <c r="F650" s="33" t="s">
        <v>5164</v>
      </c>
      <c r="G650" s="33">
        <v>1</v>
      </c>
      <c r="H650" s="34">
        <v>25</v>
      </c>
      <c r="I650" s="39">
        <f>VENTAS[[#This Row],[Cantidad]]*VENTAS[[#This Row],[Precio Venta]]</f>
        <v>25</v>
      </c>
      <c r="J650" s="34">
        <f>IF(VENTAS[[#This Row],[Nombre del Gestor]]&gt;1,VENTAS[[#This Row],[Precio Venta]]*10%,0)</f>
        <v>2.5</v>
      </c>
      <c r="K650" s="34">
        <f>IFERROR(VLOOKUP(VENTAS[[#This Row],[Código del producto Vendido]],STOCK[],13,FALSE),VENTAS[[#This Row],[Precio Venta]]*0.6)-VENTAS[[#This Row],[Comisión Unitaria 10%]]</f>
        <v>12.5</v>
      </c>
      <c r="L650" s="34">
        <f>VENTAS[[#This Row],[Cantidad]]*(VENTAS[[#This Row],[Precio Venta]]-VENTAS[[#This Row],[Costo Unitario SIN Comision]]-VENTAS[[#This Row],[Comisión Unitaria 10%]]-0.01*VENTAS[[#This Row],[Precio Venta]])</f>
        <v>9.75</v>
      </c>
      <c r="M650" s="35"/>
      <c r="N650" s="37" t="s">
        <v>5165</v>
      </c>
    </row>
    <row r="651" spans="1:14" x14ac:dyDescent="0.2">
      <c r="A651" s="36">
        <v>45644.549525462957</v>
      </c>
      <c r="B651" s="33"/>
      <c r="C651" s="33"/>
      <c r="D651" s="33" t="s">
        <v>4930</v>
      </c>
      <c r="E651" s="33" t="s">
        <v>5137</v>
      </c>
      <c r="F651" s="33" t="s">
        <v>5138</v>
      </c>
      <c r="G651" s="33">
        <v>1</v>
      </c>
      <c r="H651" s="34">
        <v>25</v>
      </c>
      <c r="I651" s="39">
        <f>VENTAS[[#This Row],[Cantidad]]*VENTAS[[#This Row],[Precio Venta]]</f>
        <v>25</v>
      </c>
      <c r="J651" s="34">
        <f>IF(VENTAS[[#This Row],[Nombre del Gestor]]&gt;1,VENTAS[[#This Row],[Precio Venta]]*10%,0)</f>
        <v>2.5</v>
      </c>
      <c r="K651" s="34">
        <f>IFERROR(VLOOKUP(VENTAS[[#This Row],[Código del producto Vendido]],STOCK[],13,FALSE),VENTAS[[#This Row],[Precio Venta]]*0.6)-VENTAS[[#This Row],[Comisión Unitaria 10%]]</f>
        <v>12.5</v>
      </c>
      <c r="L651" s="34">
        <f>VENTAS[[#This Row],[Cantidad]]*(VENTAS[[#This Row],[Precio Venta]]-VENTAS[[#This Row],[Costo Unitario SIN Comision]]-VENTAS[[#This Row],[Comisión Unitaria 10%]]-0.01*VENTAS[[#This Row],[Precio Venta]])</f>
        <v>9.75</v>
      </c>
      <c r="M651" s="35"/>
      <c r="N651" s="37" t="s">
        <v>5166</v>
      </c>
    </row>
    <row r="652" spans="1:14" x14ac:dyDescent="0.2">
      <c r="A652" s="36">
        <v>45644.549525462957</v>
      </c>
      <c r="B652" s="33"/>
      <c r="C652" s="33"/>
      <c r="D652" s="33" t="s">
        <v>4930</v>
      </c>
      <c r="E652" s="33" t="s">
        <v>5163</v>
      </c>
      <c r="F652" s="33" t="s">
        <v>5164</v>
      </c>
      <c r="G652" s="33">
        <v>1</v>
      </c>
      <c r="H652" s="34">
        <v>25</v>
      </c>
      <c r="I652" s="39">
        <f>VENTAS[[#This Row],[Cantidad]]*VENTAS[[#This Row],[Precio Venta]]</f>
        <v>25</v>
      </c>
      <c r="J652" s="34">
        <f>IF(VENTAS[[#This Row],[Nombre del Gestor]]&gt;1,VENTAS[[#This Row],[Precio Venta]]*10%,0)</f>
        <v>2.5</v>
      </c>
      <c r="K652" s="34">
        <f>IFERROR(VLOOKUP(VENTAS[[#This Row],[Código del producto Vendido]],STOCK[],13,FALSE),VENTAS[[#This Row],[Precio Venta]]*0.6)-VENTAS[[#This Row],[Comisión Unitaria 10%]]</f>
        <v>12.5</v>
      </c>
      <c r="L652" s="34">
        <f>VENTAS[[#This Row],[Cantidad]]*(VENTAS[[#This Row],[Precio Venta]]-VENTAS[[#This Row],[Costo Unitario SIN Comision]]-VENTAS[[#This Row],[Comisión Unitaria 10%]]-0.01*VENTAS[[#This Row],[Precio Venta]])</f>
        <v>9.75</v>
      </c>
      <c r="M652" s="35"/>
      <c r="N652" s="37" t="s">
        <v>5167</v>
      </c>
    </row>
    <row r="653" spans="1:14" x14ac:dyDescent="0.2">
      <c r="A653" s="36">
        <v>45644.565162037034</v>
      </c>
      <c r="B653" s="33"/>
      <c r="C653" s="33"/>
      <c r="D653" s="33" t="s">
        <v>4256</v>
      </c>
      <c r="E653" s="33" t="s">
        <v>5168</v>
      </c>
      <c r="F653" s="33" t="s">
        <v>5169</v>
      </c>
      <c r="G653" s="33">
        <v>1</v>
      </c>
      <c r="H653" s="34">
        <v>25</v>
      </c>
      <c r="I653" s="39">
        <f>VENTAS[[#This Row],[Cantidad]]*VENTAS[[#This Row],[Precio Venta]]</f>
        <v>25</v>
      </c>
      <c r="J653" s="34">
        <f>IF(VENTAS[[#This Row],[Nombre del Gestor]]&gt;1,VENTAS[[#This Row],[Precio Venta]]*10%,0)</f>
        <v>2.5</v>
      </c>
      <c r="K653" s="34">
        <f>IFERROR(VLOOKUP(VENTAS[[#This Row],[Código del producto Vendido]],STOCK[],13,FALSE),VENTAS[[#This Row],[Precio Venta]]*0.6)-VENTAS[[#This Row],[Comisión Unitaria 10%]]</f>
        <v>12.5</v>
      </c>
      <c r="L653" s="34">
        <f>VENTAS[[#This Row],[Cantidad]]*(VENTAS[[#This Row],[Precio Venta]]-VENTAS[[#This Row],[Costo Unitario SIN Comision]]-VENTAS[[#This Row],[Comisión Unitaria 10%]]-0.01*VENTAS[[#This Row],[Precio Venta]])</f>
        <v>9.75</v>
      </c>
      <c r="M653" s="35"/>
      <c r="N653" s="37" t="s">
        <v>5170</v>
      </c>
    </row>
    <row r="654" spans="1:14" x14ac:dyDescent="0.2">
      <c r="A654" s="36">
        <v>45644.660925925928</v>
      </c>
      <c r="B654" s="33"/>
      <c r="C654" s="33"/>
      <c r="D654" s="33" t="s">
        <v>3921</v>
      </c>
      <c r="E654" s="33" t="s">
        <v>458</v>
      </c>
      <c r="F654" s="33" t="s">
        <v>457</v>
      </c>
      <c r="G654" s="33">
        <v>1</v>
      </c>
      <c r="H654" s="34">
        <v>25</v>
      </c>
      <c r="I654" s="39">
        <f>VENTAS[[#This Row],[Cantidad]]*VENTAS[[#This Row],[Precio Venta]]</f>
        <v>25</v>
      </c>
      <c r="J654" s="34">
        <f>IF(VENTAS[[#This Row],[Nombre del Gestor]]&gt;1,VENTAS[[#This Row],[Precio Venta]]*10%,0)</f>
        <v>2.5</v>
      </c>
      <c r="K654" s="34">
        <f>IFERROR(VLOOKUP(VENTAS[[#This Row],[Código del producto Vendido]],STOCK[],13,FALSE),VENTAS[[#This Row],[Precio Venta]]*0.6)-VENTAS[[#This Row],[Comisión Unitaria 10%]]</f>
        <v>11.950000000000001</v>
      </c>
      <c r="L654" s="34">
        <f>VENTAS[[#This Row],[Cantidad]]*(VENTAS[[#This Row],[Precio Venta]]-VENTAS[[#This Row],[Costo Unitario SIN Comision]]-VENTAS[[#This Row],[Comisión Unitaria 10%]]-0.01*VENTAS[[#This Row],[Precio Venta]])</f>
        <v>10.299999999999999</v>
      </c>
      <c r="M654" s="35"/>
      <c r="N654" s="37" t="s">
        <v>5171</v>
      </c>
    </row>
    <row r="655" spans="1:14" x14ac:dyDescent="0.2">
      <c r="A655" s="36">
        <v>45644.828379629631</v>
      </c>
      <c r="B655" s="33"/>
      <c r="C655" s="33"/>
      <c r="D655" s="33" t="s">
        <v>3967</v>
      </c>
      <c r="E655" s="33" t="s">
        <v>5172</v>
      </c>
      <c r="F655" s="33" t="s">
        <v>5173</v>
      </c>
      <c r="G655" s="33">
        <v>1</v>
      </c>
      <c r="H655" s="34">
        <v>22</v>
      </c>
      <c r="I655" s="39">
        <f>VENTAS[[#This Row],[Cantidad]]*VENTAS[[#This Row],[Precio Venta]]</f>
        <v>22</v>
      </c>
      <c r="J655" s="34">
        <f>IF(VENTAS[[#This Row],[Nombre del Gestor]]&gt;1,VENTAS[[#This Row],[Precio Venta]]*10%,0)</f>
        <v>2.2000000000000002</v>
      </c>
      <c r="K655" s="34">
        <f>IFERROR(VLOOKUP(VENTAS[[#This Row],[Código del producto Vendido]],STOCK[],13,FALSE),VENTAS[[#This Row],[Precio Venta]]*0.6)-VENTAS[[#This Row],[Comisión Unitaria 10%]]</f>
        <v>11</v>
      </c>
      <c r="L655" s="34">
        <f>VENTAS[[#This Row],[Cantidad]]*(VENTAS[[#This Row],[Precio Venta]]-VENTAS[[#This Row],[Costo Unitario SIN Comision]]-VENTAS[[#This Row],[Comisión Unitaria 10%]]-0.01*VENTAS[[#This Row],[Precio Venta]])</f>
        <v>8.58</v>
      </c>
      <c r="M655" s="35"/>
      <c r="N655" s="37" t="s">
        <v>5174</v>
      </c>
    </row>
    <row r="656" spans="1:14" x14ac:dyDescent="0.2">
      <c r="A656" s="36">
        <v>45644.828379629631</v>
      </c>
      <c r="B656" s="33"/>
      <c r="C656" s="33"/>
      <c r="D656" s="33" t="s">
        <v>3967</v>
      </c>
      <c r="E656" s="33" t="s">
        <v>5175</v>
      </c>
      <c r="F656" s="33" t="s">
        <v>5176</v>
      </c>
      <c r="G656" s="33">
        <v>1</v>
      </c>
      <c r="H656" s="34">
        <v>20</v>
      </c>
      <c r="I656" s="39">
        <f>VENTAS[[#This Row],[Cantidad]]*VENTAS[[#This Row],[Precio Venta]]</f>
        <v>20</v>
      </c>
      <c r="J656" s="34">
        <f>IF(VENTAS[[#This Row],[Nombre del Gestor]]&gt;1,VENTAS[[#This Row],[Precio Venta]]*10%,0)</f>
        <v>2</v>
      </c>
      <c r="K656" s="34">
        <f>IFERROR(VLOOKUP(VENTAS[[#This Row],[Código del producto Vendido]],STOCK[],13,FALSE),VENTAS[[#This Row],[Precio Venta]]*0.6)-VENTAS[[#This Row],[Comisión Unitaria 10%]]</f>
        <v>10</v>
      </c>
      <c r="L656" s="34">
        <f>VENTAS[[#This Row],[Cantidad]]*(VENTAS[[#This Row],[Precio Venta]]-VENTAS[[#This Row],[Costo Unitario SIN Comision]]-VENTAS[[#This Row],[Comisión Unitaria 10%]]-0.01*VENTAS[[#This Row],[Precio Venta]])</f>
        <v>7.8</v>
      </c>
      <c r="M656" s="35"/>
      <c r="N656" s="37" t="s">
        <v>5177</v>
      </c>
    </row>
    <row r="657" spans="1:14" x14ac:dyDescent="0.2">
      <c r="A657" s="36">
        <v>45644.828379629631</v>
      </c>
      <c r="B657" s="33"/>
      <c r="C657" s="33"/>
      <c r="D657" s="33" t="s">
        <v>3967</v>
      </c>
      <c r="E657" s="33" t="s">
        <v>4510</v>
      </c>
      <c r="F657" s="33" t="s">
        <v>457</v>
      </c>
      <c r="G657" s="33">
        <v>1</v>
      </c>
      <c r="H657" s="34">
        <v>25</v>
      </c>
      <c r="I657" s="39">
        <f>VENTAS[[#This Row],[Cantidad]]*VENTAS[[#This Row],[Precio Venta]]</f>
        <v>25</v>
      </c>
      <c r="J657" s="34">
        <f>IF(VENTAS[[#This Row],[Nombre del Gestor]]&gt;1,VENTAS[[#This Row],[Precio Venta]]*10%,0)</f>
        <v>2.5</v>
      </c>
      <c r="K657" s="34">
        <f>IFERROR(VLOOKUP(VENTAS[[#This Row],[Código del producto Vendido]],STOCK[],13,FALSE),VENTAS[[#This Row],[Precio Venta]]*0.6)-VENTAS[[#This Row],[Comisión Unitaria 10%]]</f>
        <v>12.5</v>
      </c>
      <c r="L657" s="34">
        <f>VENTAS[[#This Row],[Cantidad]]*(VENTAS[[#This Row],[Precio Venta]]-VENTAS[[#This Row],[Costo Unitario SIN Comision]]-VENTAS[[#This Row],[Comisión Unitaria 10%]]-0.01*VENTAS[[#This Row],[Precio Venta]])</f>
        <v>9.75</v>
      </c>
      <c r="M657" s="35"/>
      <c r="N657" s="37" t="s">
        <v>5178</v>
      </c>
    </row>
    <row r="658" spans="1:14" x14ac:dyDescent="0.2">
      <c r="A658" s="36">
        <v>45644.951539351852</v>
      </c>
      <c r="B658" s="33"/>
      <c r="C658" s="33"/>
      <c r="D658" s="33" t="s">
        <v>4256</v>
      </c>
      <c r="E658" s="33" t="s">
        <v>5144</v>
      </c>
      <c r="F658" s="33" t="s">
        <v>5145</v>
      </c>
      <c r="G658" s="33">
        <v>1</v>
      </c>
      <c r="H658" s="34">
        <v>25</v>
      </c>
      <c r="I658" s="39">
        <f>VENTAS[[#This Row],[Cantidad]]*VENTAS[[#This Row],[Precio Venta]]</f>
        <v>25</v>
      </c>
      <c r="J658" s="34">
        <f>IF(VENTAS[[#This Row],[Nombre del Gestor]]&gt;1,VENTAS[[#This Row],[Precio Venta]]*10%,0)</f>
        <v>2.5</v>
      </c>
      <c r="K658" s="34">
        <f>IFERROR(VLOOKUP(VENTAS[[#This Row],[Código del producto Vendido]],STOCK[],13,FALSE),VENTAS[[#This Row],[Precio Venta]]*0.6)-VENTAS[[#This Row],[Comisión Unitaria 10%]]</f>
        <v>12.5</v>
      </c>
      <c r="L658" s="34">
        <f>VENTAS[[#This Row],[Cantidad]]*(VENTAS[[#This Row],[Precio Venta]]-VENTAS[[#This Row],[Costo Unitario SIN Comision]]-VENTAS[[#This Row],[Comisión Unitaria 10%]]-0.01*VENTAS[[#This Row],[Precio Venta]])</f>
        <v>9.75</v>
      </c>
      <c r="M658" s="35"/>
      <c r="N658" s="37" t="s">
        <v>5179</v>
      </c>
    </row>
    <row r="659" spans="1:14" x14ac:dyDescent="0.2">
      <c r="A659" s="36">
        <v>45645.367511574077</v>
      </c>
      <c r="B659" s="33"/>
      <c r="C659" s="33"/>
      <c r="D659" s="33" t="s">
        <v>4256</v>
      </c>
      <c r="E659" s="33" t="s">
        <v>5180</v>
      </c>
      <c r="F659" s="33" t="s">
        <v>5116</v>
      </c>
      <c r="G659" s="33">
        <v>1</v>
      </c>
      <c r="H659" s="34">
        <v>40</v>
      </c>
      <c r="I659" s="39">
        <f>VENTAS[[#This Row],[Cantidad]]*VENTAS[[#This Row],[Precio Venta]]</f>
        <v>40</v>
      </c>
      <c r="J659" s="34">
        <f>IF(VENTAS[[#This Row],[Nombre del Gestor]]&gt;1,VENTAS[[#This Row],[Precio Venta]]*10%,0)</f>
        <v>4</v>
      </c>
      <c r="K659" s="34">
        <f>IFERROR(VLOOKUP(VENTAS[[#This Row],[Código del producto Vendido]],STOCK[],13,FALSE),VENTAS[[#This Row],[Precio Venta]]*0.6)-VENTAS[[#This Row],[Comisión Unitaria 10%]]</f>
        <v>20</v>
      </c>
      <c r="L659" s="34">
        <f>VENTAS[[#This Row],[Cantidad]]*(VENTAS[[#This Row],[Precio Venta]]-VENTAS[[#This Row],[Costo Unitario SIN Comision]]-VENTAS[[#This Row],[Comisión Unitaria 10%]]-0.01*VENTAS[[#This Row],[Precio Venta]])</f>
        <v>15.6</v>
      </c>
      <c r="M659" s="35"/>
      <c r="N659" s="37" t="s">
        <v>5181</v>
      </c>
    </row>
    <row r="660" spans="1:14" x14ac:dyDescent="0.2">
      <c r="A660" s="36">
        <v>45645.383946759262</v>
      </c>
      <c r="B660" s="33"/>
      <c r="C660" s="33"/>
      <c r="D660" s="33" t="s">
        <v>3779</v>
      </c>
      <c r="E660" s="33" t="s">
        <v>5182</v>
      </c>
      <c r="F660" s="33" t="s">
        <v>5141</v>
      </c>
      <c r="G660" s="33">
        <v>1</v>
      </c>
      <c r="H660" s="34">
        <v>35</v>
      </c>
      <c r="I660" s="39">
        <f>VENTAS[[#This Row],[Cantidad]]*VENTAS[[#This Row],[Precio Venta]]</f>
        <v>35</v>
      </c>
      <c r="J660" s="34">
        <f>IF(VENTAS[[#This Row],[Nombre del Gestor]]&gt;1,VENTAS[[#This Row],[Precio Venta]]*10%,0)</f>
        <v>3.5</v>
      </c>
      <c r="K660" s="34">
        <f>IFERROR(VLOOKUP(VENTAS[[#This Row],[Código del producto Vendido]],STOCK[],13,FALSE),VENTAS[[#This Row],[Precio Venta]]*0.6)-VENTAS[[#This Row],[Comisión Unitaria 10%]]</f>
        <v>17.5</v>
      </c>
      <c r="L660" s="34">
        <f>VENTAS[[#This Row],[Cantidad]]*(VENTAS[[#This Row],[Precio Venta]]-VENTAS[[#This Row],[Costo Unitario SIN Comision]]-VENTAS[[#This Row],[Comisión Unitaria 10%]]-0.01*VENTAS[[#This Row],[Precio Venta]])</f>
        <v>13.65</v>
      </c>
      <c r="M660" s="35"/>
      <c r="N660" s="37" t="s">
        <v>5183</v>
      </c>
    </row>
    <row r="661" spans="1:14" x14ac:dyDescent="0.2">
      <c r="A661" s="36">
        <v>45645.407638888893</v>
      </c>
      <c r="B661" s="33"/>
      <c r="C661" s="33"/>
      <c r="D661" s="33" t="s">
        <v>3757</v>
      </c>
      <c r="E661" s="33" t="s">
        <v>5163</v>
      </c>
      <c r="F661" s="33" t="s">
        <v>5164</v>
      </c>
      <c r="G661" s="33">
        <v>1</v>
      </c>
      <c r="H661" s="34">
        <v>25</v>
      </c>
      <c r="I661" s="39">
        <f>VENTAS[[#This Row],[Cantidad]]*VENTAS[[#This Row],[Precio Venta]]</f>
        <v>25</v>
      </c>
      <c r="J661" s="34">
        <f>IF(VENTAS[[#This Row],[Nombre del Gestor]]&gt;1,VENTAS[[#This Row],[Precio Venta]]*10%,0)</f>
        <v>2.5</v>
      </c>
      <c r="K661" s="34">
        <f>IFERROR(VLOOKUP(VENTAS[[#This Row],[Código del producto Vendido]],STOCK[],13,FALSE),VENTAS[[#This Row],[Precio Venta]]*0.6)-VENTAS[[#This Row],[Comisión Unitaria 10%]]</f>
        <v>12.5</v>
      </c>
      <c r="L661" s="34">
        <f>VENTAS[[#This Row],[Cantidad]]*(VENTAS[[#This Row],[Precio Venta]]-VENTAS[[#This Row],[Costo Unitario SIN Comision]]-VENTAS[[#This Row],[Comisión Unitaria 10%]]-0.01*VENTAS[[#This Row],[Precio Venta]])</f>
        <v>9.75</v>
      </c>
      <c r="M661" s="35"/>
      <c r="N661" s="37" t="s">
        <v>5184</v>
      </c>
    </row>
    <row r="662" spans="1:14" x14ac:dyDescent="0.2">
      <c r="A662" s="36">
        <v>45645.412326388891</v>
      </c>
      <c r="B662" s="33"/>
      <c r="C662" s="33"/>
      <c r="D662" s="33" t="s">
        <v>4068</v>
      </c>
      <c r="E662" s="33" t="s">
        <v>5185</v>
      </c>
      <c r="F662" s="33" t="s">
        <v>5186</v>
      </c>
      <c r="G662" s="33">
        <v>1</v>
      </c>
      <c r="H662" s="34">
        <v>18</v>
      </c>
      <c r="I662" s="39">
        <f>VENTAS[[#This Row],[Cantidad]]*VENTAS[[#This Row],[Precio Venta]]</f>
        <v>18</v>
      </c>
      <c r="J662" s="34">
        <f>IF(VENTAS[[#This Row],[Nombre del Gestor]]&gt;1,VENTAS[[#This Row],[Precio Venta]]*10%,0)</f>
        <v>1.8</v>
      </c>
      <c r="K662" s="34">
        <f>IFERROR(VLOOKUP(VENTAS[[#This Row],[Código del producto Vendido]],STOCK[],13,FALSE),VENTAS[[#This Row],[Precio Venta]]*0.6)-VENTAS[[#This Row],[Comisión Unitaria 10%]]</f>
        <v>8.9999999999999982</v>
      </c>
      <c r="L66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662" s="35"/>
      <c r="N662" s="37" t="s">
        <v>5187</v>
      </c>
    </row>
    <row r="663" spans="1:14" x14ac:dyDescent="0.2">
      <c r="A663" s="36">
        <v>45645.429456018523</v>
      </c>
      <c r="B663" s="33"/>
      <c r="C663" s="33"/>
      <c r="D663" s="33" t="s">
        <v>3779</v>
      </c>
      <c r="E663" s="33" t="s">
        <v>5115</v>
      </c>
      <c r="F663" s="33" t="s">
        <v>5116</v>
      </c>
      <c r="G663" s="33">
        <v>1</v>
      </c>
      <c r="H663" s="34">
        <v>40</v>
      </c>
      <c r="I663" s="39">
        <f>VENTAS[[#This Row],[Cantidad]]*VENTAS[[#This Row],[Precio Venta]]</f>
        <v>40</v>
      </c>
      <c r="J663" s="34">
        <f>IF(VENTAS[[#This Row],[Nombre del Gestor]]&gt;1,VENTAS[[#This Row],[Precio Venta]]*10%,0)</f>
        <v>4</v>
      </c>
      <c r="K663" s="34">
        <f>IFERROR(VLOOKUP(VENTAS[[#This Row],[Código del producto Vendido]],STOCK[],13,FALSE),VENTAS[[#This Row],[Precio Venta]]*0.6)-VENTAS[[#This Row],[Comisión Unitaria 10%]]</f>
        <v>20</v>
      </c>
      <c r="L663" s="34">
        <f>VENTAS[[#This Row],[Cantidad]]*(VENTAS[[#This Row],[Precio Venta]]-VENTAS[[#This Row],[Costo Unitario SIN Comision]]-VENTAS[[#This Row],[Comisión Unitaria 10%]]-0.01*VENTAS[[#This Row],[Precio Venta]])</f>
        <v>15.6</v>
      </c>
      <c r="M663" s="35"/>
      <c r="N663" s="37" t="s">
        <v>5188</v>
      </c>
    </row>
    <row r="664" spans="1:14" x14ac:dyDescent="0.2">
      <c r="A664" s="36">
        <v>45645.433182870373</v>
      </c>
      <c r="B664" s="33"/>
      <c r="C664" s="33"/>
      <c r="D664" s="33" t="s">
        <v>3757</v>
      </c>
      <c r="E664" s="33" t="s">
        <v>5189</v>
      </c>
      <c r="F664" s="33" t="s">
        <v>5190</v>
      </c>
      <c r="G664" s="33">
        <v>1</v>
      </c>
      <c r="H664" s="34">
        <v>25</v>
      </c>
      <c r="I664" s="39">
        <f>VENTAS[[#This Row],[Cantidad]]*VENTAS[[#This Row],[Precio Venta]]</f>
        <v>25</v>
      </c>
      <c r="J664" s="34">
        <f>IF(VENTAS[[#This Row],[Nombre del Gestor]]&gt;1,VENTAS[[#This Row],[Precio Venta]]*10%,0)</f>
        <v>2.5</v>
      </c>
      <c r="K664" s="34">
        <f>IFERROR(VLOOKUP(VENTAS[[#This Row],[Código del producto Vendido]],STOCK[],13,FALSE),VENTAS[[#This Row],[Precio Venta]]*0.6)-VENTAS[[#This Row],[Comisión Unitaria 10%]]</f>
        <v>12.5</v>
      </c>
      <c r="L664" s="34">
        <f>VENTAS[[#This Row],[Cantidad]]*(VENTAS[[#This Row],[Precio Venta]]-VENTAS[[#This Row],[Costo Unitario SIN Comision]]-VENTAS[[#This Row],[Comisión Unitaria 10%]]-0.01*VENTAS[[#This Row],[Precio Venta]])</f>
        <v>9.75</v>
      </c>
      <c r="M664" s="35"/>
      <c r="N664" s="37" t="s">
        <v>5191</v>
      </c>
    </row>
    <row r="665" spans="1:14" x14ac:dyDescent="0.2">
      <c r="A665" s="36">
        <v>45645.444340277783</v>
      </c>
      <c r="B665" s="33"/>
      <c r="C665" s="33"/>
      <c r="D665" s="33" t="s">
        <v>3967</v>
      </c>
      <c r="E665" s="33" t="s">
        <v>1011</v>
      </c>
      <c r="F665" s="33" t="s">
        <v>1012</v>
      </c>
      <c r="G665" s="33">
        <v>1</v>
      </c>
      <c r="H665" s="34">
        <v>12</v>
      </c>
      <c r="I665" s="39">
        <f>VENTAS[[#This Row],[Cantidad]]*VENTAS[[#This Row],[Precio Venta]]</f>
        <v>12</v>
      </c>
      <c r="J665" s="34">
        <f>IF(VENTAS[[#This Row],[Nombre del Gestor]]&gt;1,VENTAS[[#This Row],[Precio Venta]]*10%,0)</f>
        <v>1.2000000000000002</v>
      </c>
      <c r="K665" s="34">
        <f>IFERROR(VLOOKUP(VENTAS[[#This Row],[Código del producto Vendido]],STOCK[],13,FALSE),VENTAS[[#This Row],[Precio Venta]]*0.6)-VENTAS[[#This Row],[Comisión Unitaria 10%]]</f>
        <v>7.79</v>
      </c>
      <c r="L665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665" s="35"/>
      <c r="N665" s="37" t="s">
        <v>5192</v>
      </c>
    </row>
    <row r="666" spans="1:14" x14ac:dyDescent="0.2">
      <c r="A666" s="36">
        <v>45645.485590277778</v>
      </c>
      <c r="B666" s="33"/>
      <c r="C666" s="33"/>
      <c r="D666" s="33"/>
      <c r="E666" s="33" t="s">
        <v>5193</v>
      </c>
      <c r="F666" s="33" t="s">
        <v>998</v>
      </c>
      <c r="G666" s="33">
        <v>1</v>
      </c>
      <c r="H666" s="34">
        <v>30</v>
      </c>
      <c r="I666" s="39">
        <f>VENTAS[[#This Row],[Cantidad]]*VENTAS[[#This Row],[Precio Venta]]</f>
        <v>30</v>
      </c>
      <c r="J666" s="34">
        <f>IF(VENTAS[[#This Row],[Nombre del Gestor]]&gt;1,VENTAS[[#This Row],[Precio Venta]]*10%,0)</f>
        <v>0</v>
      </c>
      <c r="K666" s="34">
        <f>IFERROR(VLOOKUP(VENTAS[[#This Row],[Código del producto Vendido]],STOCK[],13,FALSE),VENTAS[[#This Row],[Precio Venta]]*0.6)-VENTAS[[#This Row],[Comisión Unitaria 10%]]</f>
        <v>18</v>
      </c>
      <c r="L666" s="34">
        <f>VENTAS[[#This Row],[Cantidad]]*(VENTAS[[#This Row],[Precio Venta]]-VENTAS[[#This Row],[Costo Unitario SIN Comision]]-VENTAS[[#This Row],[Comisión Unitaria 10%]]-0.01*VENTAS[[#This Row],[Precio Venta]])</f>
        <v>11.7</v>
      </c>
      <c r="M666" s="35"/>
      <c r="N666" s="37" t="s">
        <v>5194</v>
      </c>
    </row>
    <row r="667" spans="1:14" x14ac:dyDescent="0.2">
      <c r="A667" s="36">
        <v>45645.485590277778</v>
      </c>
      <c r="B667" s="33"/>
      <c r="C667" s="33"/>
      <c r="D667" s="33"/>
      <c r="E667" s="33" t="s">
        <v>5195</v>
      </c>
      <c r="F667" s="33" t="s">
        <v>5196</v>
      </c>
      <c r="G667" s="33">
        <v>1</v>
      </c>
      <c r="H667" s="34">
        <v>20</v>
      </c>
      <c r="I667" s="39">
        <f>VENTAS[[#This Row],[Cantidad]]*VENTAS[[#This Row],[Precio Venta]]</f>
        <v>20</v>
      </c>
      <c r="J667" s="34">
        <f>IF(VENTAS[[#This Row],[Nombre del Gestor]]&gt;1,VENTAS[[#This Row],[Precio Venta]]*10%,0)</f>
        <v>0</v>
      </c>
      <c r="K667" s="34">
        <f>IFERROR(VLOOKUP(VENTAS[[#This Row],[Código del producto Vendido]],STOCK[],13,FALSE),VENTAS[[#This Row],[Precio Venta]]*0.6)-VENTAS[[#This Row],[Comisión Unitaria 10%]]</f>
        <v>12</v>
      </c>
      <c r="L667" s="34">
        <f>VENTAS[[#This Row],[Cantidad]]*(VENTAS[[#This Row],[Precio Venta]]-VENTAS[[#This Row],[Costo Unitario SIN Comision]]-VENTAS[[#This Row],[Comisión Unitaria 10%]]-0.01*VENTAS[[#This Row],[Precio Venta]])</f>
        <v>7.8</v>
      </c>
      <c r="M667" s="35"/>
      <c r="N667" s="37" t="s">
        <v>5197</v>
      </c>
    </row>
    <row r="668" spans="1:14" x14ac:dyDescent="0.2">
      <c r="A668" s="36">
        <v>45645.485590277778</v>
      </c>
      <c r="B668" s="33"/>
      <c r="C668" s="33"/>
      <c r="D668" s="33"/>
      <c r="E668" s="33" t="s">
        <v>5198</v>
      </c>
      <c r="F668" s="33" t="s">
        <v>1001</v>
      </c>
      <c r="G668" s="33">
        <v>1</v>
      </c>
      <c r="H668" s="34">
        <v>30</v>
      </c>
      <c r="I668" s="39">
        <f>VENTAS[[#This Row],[Cantidad]]*VENTAS[[#This Row],[Precio Venta]]</f>
        <v>30</v>
      </c>
      <c r="J668" s="34">
        <f>IF(VENTAS[[#This Row],[Nombre del Gestor]]&gt;1,VENTAS[[#This Row],[Precio Venta]]*10%,0)</f>
        <v>0</v>
      </c>
      <c r="K668" s="34">
        <f>IFERROR(VLOOKUP(VENTAS[[#This Row],[Código del producto Vendido]],STOCK[],13,FALSE),VENTAS[[#This Row],[Precio Venta]]*0.6)-VENTAS[[#This Row],[Comisión Unitaria 10%]]</f>
        <v>18</v>
      </c>
      <c r="L668" s="34">
        <f>VENTAS[[#This Row],[Cantidad]]*(VENTAS[[#This Row],[Precio Venta]]-VENTAS[[#This Row],[Costo Unitario SIN Comision]]-VENTAS[[#This Row],[Comisión Unitaria 10%]]-0.01*VENTAS[[#This Row],[Precio Venta]])</f>
        <v>11.7</v>
      </c>
      <c r="M668" s="35"/>
      <c r="N668" s="37" t="s">
        <v>5199</v>
      </c>
    </row>
    <row r="669" spans="1:14" x14ac:dyDescent="0.2">
      <c r="A669" s="36">
        <v>45645.485590277778</v>
      </c>
      <c r="B669" s="33"/>
      <c r="C669" s="33"/>
      <c r="D669" s="33"/>
      <c r="E669" s="33" t="s">
        <v>5200</v>
      </c>
      <c r="F669" s="33" t="s">
        <v>4547</v>
      </c>
      <c r="G669" s="33">
        <v>1</v>
      </c>
      <c r="H669" s="34">
        <v>8</v>
      </c>
      <c r="I669" s="39">
        <f>VENTAS[[#This Row],[Cantidad]]*VENTAS[[#This Row],[Precio Venta]]</f>
        <v>8</v>
      </c>
      <c r="J669" s="34">
        <f>IF(VENTAS[[#This Row],[Nombre del Gestor]]&gt;1,VENTAS[[#This Row],[Precio Venta]]*10%,0)</f>
        <v>0</v>
      </c>
      <c r="K669" s="34">
        <f>IFERROR(VLOOKUP(VENTAS[[#This Row],[Código del producto Vendido]],STOCK[],13,FALSE),VENTAS[[#This Row],[Precio Venta]]*0.6)-VENTAS[[#This Row],[Comisión Unitaria 10%]]</f>
        <v>4.8</v>
      </c>
      <c r="L669" s="34">
        <f>VENTAS[[#This Row],[Cantidad]]*(VENTAS[[#This Row],[Precio Venta]]-VENTAS[[#This Row],[Costo Unitario SIN Comision]]-VENTAS[[#This Row],[Comisión Unitaria 10%]]-0.01*VENTAS[[#This Row],[Precio Venta]])</f>
        <v>3.12</v>
      </c>
      <c r="M669" s="35"/>
      <c r="N669" s="37" t="s">
        <v>5201</v>
      </c>
    </row>
    <row r="670" spans="1:14" x14ac:dyDescent="0.2">
      <c r="A670" s="36">
        <v>45645.532812500001</v>
      </c>
      <c r="B670" s="33"/>
      <c r="C670" s="33"/>
      <c r="D670" s="33" t="s">
        <v>3820</v>
      </c>
      <c r="E670" s="33" t="s">
        <v>5140</v>
      </c>
      <c r="F670" s="33" t="s">
        <v>5141</v>
      </c>
      <c r="G670" s="33">
        <v>1</v>
      </c>
      <c r="H670" s="34">
        <v>35</v>
      </c>
      <c r="I670" s="39">
        <f>VENTAS[[#This Row],[Cantidad]]*VENTAS[[#This Row],[Precio Venta]]</f>
        <v>35</v>
      </c>
      <c r="J670" s="34">
        <f>IF(VENTAS[[#This Row],[Nombre del Gestor]]&gt;1,VENTAS[[#This Row],[Precio Venta]]*10%,0)</f>
        <v>3.5</v>
      </c>
      <c r="K670" s="34">
        <f>IFERROR(VLOOKUP(VENTAS[[#This Row],[Código del producto Vendido]],STOCK[],13,FALSE),VENTAS[[#This Row],[Precio Venta]]*0.6)-VENTAS[[#This Row],[Comisión Unitaria 10%]]</f>
        <v>17.5</v>
      </c>
      <c r="L670" s="34">
        <f>VENTAS[[#This Row],[Cantidad]]*(VENTAS[[#This Row],[Precio Venta]]-VENTAS[[#This Row],[Costo Unitario SIN Comision]]-VENTAS[[#This Row],[Comisión Unitaria 10%]]-0.01*VENTAS[[#This Row],[Precio Venta]])</f>
        <v>13.65</v>
      </c>
      <c r="M670" s="35"/>
      <c r="N670" s="37" t="s">
        <v>5202</v>
      </c>
    </row>
    <row r="671" spans="1:14" x14ac:dyDescent="0.2">
      <c r="A671" s="36">
        <v>45645.533831018518</v>
      </c>
      <c r="B671" s="33"/>
      <c r="C671" s="33"/>
      <c r="D671" s="33" t="s">
        <v>3757</v>
      </c>
      <c r="E671" s="33" t="s">
        <v>5121</v>
      </c>
      <c r="F671" s="33" t="s">
        <v>5203</v>
      </c>
      <c r="G671" s="33">
        <v>1</v>
      </c>
      <c r="H671" s="34">
        <v>30</v>
      </c>
      <c r="I671" s="39">
        <f>VENTAS[[#This Row],[Cantidad]]*VENTAS[[#This Row],[Precio Venta]]</f>
        <v>30</v>
      </c>
      <c r="J671" s="34">
        <f>IF(VENTAS[[#This Row],[Nombre del Gestor]]&gt;1,VENTAS[[#This Row],[Precio Venta]]*10%,0)</f>
        <v>3</v>
      </c>
      <c r="K671" s="34">
        <f>IFERROR(VLOOKUP(VENTAS[[#This Row],[Código del producto Vendido]],STOCK[],13,FALSE),VENTAS[[#This Row],[Precio Venta]]*0.6)-VENTAS[[#This Row],[Comisión Unitaria 10%]]</f>
        <v>15</v>
      </c>
      <c r="L671" s="34">
        <f>VENTAS[[#This Row],[Cantidad]]*(VENTAS[[#This Row],[Precio Venta]]-VENTAS[[#This Row],[Costo Unitario SIN Comision]]-VENTAS[[#This Row],[Comisión Unitaria 10%]]-0.01*VENTAS[[#This Row],[Precio Venta]])</f>
        <v>11.7</v>
      </c>
      <c r="M671" s="35"/>
      <c r="N671" s="37" t="s">
        <v>5204</v>
      </c>
    </row>
    <row r="672" spans="1:14" x14ac:dyDescent="0.2">
      <c r="A672" s="36">
        <v>45645.53533564815</v>
      </c>
      <c r="B672" s="33"/>
      <c r="C672" s="33"/>
      <c r="D672" s="33" t="s">
        <v>3757</v>
      </c>
      <c r="E672" s="33" t="s">
        <v>5144</v>
      </c>
      <c r="F672" s="33" t="s">
        <v>5145</v>
      </c>
      <c r="G672" s="33">
        <v>1</v>
      </c>
      <c r="H672" s="34">
        <v>25</v>
      </c>
      <c r="I672" s="39">
        <f>VENTAS[[#This Row],[Cantidad]]*VENTAS[[#This Row],[Precio Venta]]</f>
        <v>25</v>
      </c>
      <c r="J672" s="34">
        <f>IF(VENTAS[[#This Row],[Nombre del Gestor]]&gt;1,VENTAS[[#This Row],[Precio Venta]]*10%,0)</f>
        <v>2.5</v>
      </c>
      <c r="K672" s="34">
        <f>IFERROR(VLOOKUP(VENTAS[[#This Row],[Código del producto Vendido]],STOCK[],13,FALSE),VENTAS[[#This Row],[Precio Venta]]*0.6)-VENTAS[[#This Row],[Comisión Unitaria 10%]]</f>
        <v>12.5</v>
      </c>
      <c r="L672" s="34">
        <f>VENTAS[[#This Row],[Cantidad]]*(VENTAS[[#This Row],[Precio Venta]]-VENTAS[[#This Row],[Costo Unitario SIN Comision]]-VENTAS[[#This Row],[Comisión Unitaria 10%]]-0.01*VENTAS[[#This Row],[Precio Venta]])</f>
        <v>9.75</v>
      </c>
      <c r="M672" s="35"/>
      <c r="N672" s="37" t="s">
        <v>5205</v>
      </c>
    </row>
    <row r="673" spans="1:14" x14ac:dyDescent="0.2">
      <c r="A673" s="36">
        <v>45645.543391203697</v>
      </c>
      <c r="B673" s="33"/>
      <c r="C673" s="33"/>
      <c r="D673" s="33" t="s">
        <v>5206</v>
      </c>
      <c r="E673" s="33" t="s">
        <v>914</v>
      </c>
      <c r="F673" s="33" t="s">
        <v>5207</v>
      </c>
      <c r="G673" s="33">
        <v>1</v>
      </c>
      <c r="H673" s="34">
        <v>30</v>
      </c>
      <c r="I673" s="39">
        <f>VENTAS[[#This Row],[Cantidad]]*VENTAS[[#This Row],[Precio Venta]]</f>
        <v>30</v>
      </c>
      <c r="J673" s="34">
        <f>IF(VENTAS[[#This Row],[Nombre del Gestor]]&gt;1,VENTAS[[#This Row],[Precio Venta]]*10%,0)</f>
        <v>3</v>
      </c>
      <c r="K673" s="34">
        <f>IFERROR(VLOOKUP(VENTAS[[#This Row],[Código del producto Vendido]],STOCK[],13,FALSE),VENTAS[[#This Row],[Precio Venta]]*0.6)-VENTAS[[#This Row],[Comisión Unitaria 10%]]</f>
        <v>14</v>
      </c>
      <c r="L673" s="34">
        <f>VENTAS[[#This Row],[Cantidad]]*(VENTAS[[#This Row],[Precio Venta]]-VENTAS[[#This Row],[Costo Unitario SIN Comision]]-VENTAS[[#This Row],[Comisión Unitaria 10%]]-0.01*VENTAS[[#This Row],[Precio Venta]])</f>
        <v>12.7</v>
      </c>
      <c r="M673" s="35"/>
      <c r="N673" s="37" t="s">
        <v>5208</v>
      </c>
    </row>
    <row r="674" spans="1:14" x14ac:dyDescent="0.2">
      <c r="A674" s="36">
        <v>45645.578599537039</v>
      </c>
      <c r="B674" s="33"/>
      <c r="C674" s="33"/>
      <c r="D674" s="33" t="s">
        <v>3929</v>
      </c>
      <c r="E674" s="33" t="s">
        <v>911</v>
      </c>
      <c r="F674" s="33" t="s">
        <v>5207</v>
      </c>
      <c r="G674" s="33">
        <v>1</v>
      </c>
      <c r="H674" s="34">
        <v>30</v>
      </c>
      <c r="I674" s="39">
        <f>VENTAS[[#This Row],[Cantidad]]*VENTAS[[#This Row],[Precio Venta]]</f>
        <v>30</v>
      </c>
      <c r="J674" s="34">
        <f>IF(VENTAS[[#This Row],[Nombre del Gestor]]&gt;1,VENTAS[[#This Row],[Precio Venta]]*10%,0)</f>
        <v>3</v>
      </c>
      <c r="K674" s="34">
        <f>IFERROR(VLOOKUP(VENTAS[[#This Row],[Código del producto Vendido]],STOCK[],13,FALSE),VENTAS[[#This Row],[Precio Venta]]*0.6)-VENTAS[[#This Row],[Comisión Unitaria 10%]]</f>
        <v>14</v>
      </c>
      <c r="L674" s="34">
        <f>VENTAS[[#This Row],[Cantidad]]*(VENTAS[[#This Row],[Precio Venta]]-VENTAS[[#This Row],[Costo Unitario SIN Comision]]-VENTAS[[#This Row],[Comisión Unitaria 10%]]-0.01*VENTAS[[#This Row],[Precio Venta]])</f>
        <v>12.7</v>
      </c>
      <c r="M674" s="35"/>
      <c r="N674" s="37" t="s">
        <v>5209</v>
      </c>
    </row>
    <row r="675" spans="1:14" x14ac:dyDescent="0.2">
      <c r="A675" s="36">
        <v>45645.604224537034</v>
      </c>
      <c r="B675" s="33"/>
      <c r="C675" s="33"/>
      <c r="D675" s="33" t="s">
        <v>4617</v>
      </c>
      <c r="E675" s="33" t="s">
        <v>5210</v>
      </c>
      <c r="F675" s="33" t="s">
        <v>5106</v>
      </c>
      <c r="G675" s="33">
        <v>1</v>
      </c>
      <c r="H675" s="34">
        <v>40</v>
      </c>
      <c r="I675" s="39">
        <f>VENTAS[[#This Row],[Cantidad]]*VENTAS[[#This Row],[Precio Venta]]</f>
        <v>40</v>
      </c>
      <c r="J675" s="34">
        <f>IF(VENTAS[[#This Row],[Nombre del Gestor]]&gt;1,VENTAS[[#This Row],[Precio Venta]]*10%,0)</f>
        <v>4</v>
      </c>
      <c r="K675" s="34">
        <f>IFERROR(VLOOKUP(VENTAS[[#This Row],[Código del producto Vendido]],STOCK[],13,FALSE),VENTAS[[#This Row],[Precio Venta]]*0.6)-VENTAS[[#This Row],[Comisión Unitaria 10%]]</f>
        <v>20</v>
      </c>
      <c r="L675" s="34">
        <f>VENTAS[[#This Row],[Cantidad]]*(VENTAS[[#This Row],[Precio Venta]]-VENTAS[[#This Row],[Costo Unitario SIN Comision]]-VENTAS[[#This Row],[Comisión Unitaria 10%]]-0.01*VENTAS[[#This Row],[Precio Venta]])</f>
        <v>15.6</v>
      </c>
      <c r="M675" s="35"/>
      <c r="N675" s="37" t="s">
        <v>5211</v>
      </c>
    </row>
    <row r="676" spans="1:14" x14ac:dyDescent="0.2">
      <c r="A676" s="36">
        <v>45645.604224537034</v>
      </c>
      <c r="B676" s="33"/>
      <c r="C676" s="33"/>
      <c r="D676" s="33" t="s">
        <v>4617</v>
      </c>
      <c r="E676" s="33" t="s">
        <v>5198</v>
      </c>
      <c r="F676" s="33" t="s">
        <v>1001</v>
      </c>
      <c r="G676" s="33">
        <v>1</v>
      </c>
      <c r="H676" s="34">
        <v>30</v>
      </c>
      <c r="I676" s="39">
        <f>VENTAS[[#This Row],[Cantidad]]*VENTAS[[#This Row],[Precio Venta]]</f>
        <v>30</v>
      </c>
      <c r="J676" s="34">
        <f>IF(VENTAS[[#This Row],[Nombre del Gestor]]&gt;1,VENTAS[[#This Row],[Precio Venta]]*10%,0)</f>
        <v>3</v>
      </c>
      <c r="K676" s="34">
        <f>IFERROR(VLOOKUP(VENTAS[[#This Row],[Código del producto Vendido]],STOCK[],13,FALSE),VENTAS[[#This Row],[Precio Venta]]*0.6)-VENTAS[[#This Row],[Comisión Unitaria 10%]]</f>
        <v>15</v>
      </c>
      <c r="L676" s="34">
        <f>VENTAS[[#This Row],[Cantidad]]*(VENTAS[[#This Row],[Precio Venta]]-VENTAS[[#This Row],[Costo Unitario SIN Comision]]-VENTAS[[#This Row],[Comisión Unitaria 10%]]-0.01*VENTAS[[#This Row],[Precio Venta]])</f>
        <v>11.7</v>
      </c>
      <c r="M676" s="35"/>
      <c r="N676" s="37" t="s">
        <v>5212</v>
      </c>
    </row>
    <row r="677" spans="1:14" x14ac:dyDescent="0.2">
      <c r="A677" s="36">
        <v>45645.604224537034</v>
      </c>
      <c r="B677" s="33"/>
      <c r="C677" s="33"/>
      <c r="D677" s="33" t="s">
        <v>4617</v>
      </c>
      <c r="E677" s="33" t="s">
        <v>1002</v>
      </c>
      <c r="F677" s="33" t="s">
        <v>1001</v>
      </c>
      <c r="G677" s="33">
        <v>1</v>
      </c>
      <c r="H677" s="34">
        <v>30</v>
      </c>
      <c r="I677" s="39">
        <f>VENTAS[[#This Row],[Cantidad]]*VENTAS[[#This Row],[Precio Venta]]</f>
        <v>30</v>
      </c>
      <c r="J677" s="34">
        <f>IF(VENTAS[[#This Row],[Nombre del Gestor]]&gt;1,VENTAS[[#This Row],[Precio Venta]]*10%,0)</f>
        <v>3</v>
      </c>
      <c r="K677" s="34">
        <f>IFERROR(VLOOKUP(VENTAS[[#This Row],[Código del producto Vendido]],STOCK[],13,FALSE),VENTAS[[#This Row],[Precio Venta]]*0.6)-VENTAS[[#This Row],[Comisión Unitaria 10%]]</f>
        <v>18.28</v>
      </c>
      <c r="L677" s="34">
        <f>VENTAS[[#This Row],[Cantidad]]*(VENTAS[[#This Row],[Precio Venta]]-VENTAS[[#This Row],[Costo Unitario SIN Comision]]-VENTAS[[#This Row],[Comisión Unitaria 10%]]-0.01*VENTAS[[#This Row],[Precio Venta]])</f>
        <v>8.4199999999999982</v>
      </c>
      <c r="M677" s="35"/>
      <c r="N677" s="37" t="s">
        <v>5213</v>
      </c>
    </row>
    <row r="678" spans="1:14" x14ac:dyDescent="0.2">
      <c r="A678" s="36">
        <v>45645.636805555558</v>
      </c>
      <c r="B678" s="33"/>
      <c r="C678" s="33"/>
      <c r="D678" s="33" t="s">
        <v>3757</v>
      </c>
      <c r="E678" s="33" t="s">
        <v>5180</v>
      </c>
      <c r="F678" s="33" t="s">
        <v>5116</v>
      </c>
      <c r="G678" s="33">
        <v>1</v>
      </c>
      <c r="H678" s="34">
        <v>40</v>
      </c>
      <c r="I678" s="39">
        <f>VENTAS[[#This Row],[Cantidad]]*VENTAS[[#This Row],[Precio Venta]]</f>
        <v>40</v>
      </c>
      <c r="J678" s="34">
        <f>IF(VENTAS[[#This Row],[Nombre del Gestor]]&gt;1,VENTAS[[#This Row],[Precio Venta]]*10%,0)</f>
        <v>4</v>
      </c>
      <c r="K678" s="34">
        <f>IFERROR(VLOOKUP(VENTAS[[#This Row],[Código del producto Vendido]],STOCK[],13,FALSE),VENTAS[[#This Row],[Precio Venta]]*0.6)-VENTAS[[#This Row],[Comisión Unitaria 10%]]</f>
        <v>20</v>
      </c>
      <c r="L678" s="34">
        <f>VENTAS[[#This Row],[Cantidad]]*(VENTAS[[#This Row],[Precio Venta]]-VENTAS[[#This Row],[Costo Unitario SIN Comision]]-VENTAS[[#This Row],[Comisión Unitaria 10%]]-0.01*VENTAS[[#This Row],[Precio Venta]])</f>
        <v>15.6</v>
      </c>
      <c r="M678" s="35"/>
      <c r="N678" s="37" t="s">
        <v>5214</v>
      </c>
    </row>
    <row r="679" spans="1:14" x14ac:dyDescent="0.2">
      <c r="A679" s="36">
        <v>45645.637442129628</v>
      </c>
      <c r="B679" s="33"/>
      <c r="C679" s="33"/>
      <c r="D679" s="33" t="s">
        <v>3757</v>
      </c>
      <c r="E679" s="33" t="s">
        <v>5137</v>
      </c>
      <c r="F679" s="33" t="s">
        <v>5138</v>
      </c>
      <c r="G679" s="33">
        <v>1</v>
      </c>
      <c r="H679" s="34">
        <v>25</v>
      </c>
      <c r="I679" s="39">
        <f>VENTAS[[#This Row],[Cantidad]]*VENTAS[[#This Row],[Precio Venta]]</f>
        <v>25</v>
      </c>
      <c r="J679" s="34">
        <f>IF(VENTAS[[#This Row],[Nombre del Gestor]]&gt;1,VENTAS[[#This Row],[Precio Venta]]*10%,0)</f>
        <v>2.5</v>
      </c>
      <c r="K679" s="34">
        <f>IFERROR(VLOOKUP(VENTAS[[#This Row],[Código del producto Vendido]],STOCK[],13,FALSE),VENTAS[[#This Row],[Precio Venta]]*0.6)-VENTAS[[#This Row],[Comisión Unitaria 10%]]</f>
        <v>12.5</v>
      </c>
      <c r="L679" s="34">
        <f>VENTAS[[#This Row],[Cantidad]]*(VENTAS[[#This Row],[Precio Venta]]-VENTAS[[#This Row],[Costo Unitario SIN Comision]]-VENTAS[[#This Row],[Comisión Unitaria 10%]]-0.01*VENTAS[[#This Row],[Precio Venta]])</f>
        <v>9.75</v>
      </c>
      <c r="M679" s="35"/>
      <c r="N679" s="37" t="s">
        <v>5215</v>
      </c>
    </row>
    <row r="680" spans="1:14" x14ac:dyDescent="0.2">
      <c r="A680" s="36">
        <v>45645.649259259262</v>
      </c>
      <c r="B680" s="33"/>
      <c r="C680" s="33"/>
      <c r="D680" s="33" t="s">
        <v>4256</v>
      </c>
      <c r="E680" s="33" t="s">
        <v>5216</v>
      </c>
      <c r="F680" s="33" t="s">
        <v>5217</v>
      </c>
      <c r="G680" s="33">
        <v>1</v>
      </c>
      <c r="H680" s="34">
        <v>30</v>
      </c>
      <c r="I680" s="39">
        <f>VENTAS[[#This Row],[Cantidad]]*VENTAS[[#This Row],[Precio Venta]]</f>
        <v>30</v>
      </c>
      <c r="J680" s="34">
        <f>IF(VENTAS[[#This Row],[Nombre del Gestor]]&gt;1,VENTAS[[#This Row],[Precio Venta]]*10%,0)</f>
        <v>3</v>
      </c>
      <c r="K680" s="34">
        <f>IFERROR(VLOOKUP(VENTAS[[#This Row],[Código del producto Vendido]],STOCK[],13,FALSE),VENTAS[[#This Row],[Precio Venta]]*0.6)-VENTAS[[#This Row],[Comisión Unitaria 10%]]</f>
        <v>15</v>
      </c>
      <c r="L680" s="34">
        <f>VENTAS[[#This Row],[Cantidad]]*(VENTAS[[#This Row],[Precio Venta]]-VENTAS[[#This Row],[Costo Unitario SIN Comision]]-VENTAS[[#This Row],[Comisión Unitaria 10%]]-0.01*VENTAS[[#This Row],[Precio Venta]])</f>
        <v>11.7</v>
      </c>
      <c r="M680" s="35"/>
      <c r="N680" s="37" t="s">
        <v>5218</v>
      </c>
    </row>
    <row r="681" spans="1:14" x14ac:dyDescent="0.2">
      <c r="A681" s="36">
        <v>45645.697256944448</v>
      </c>
      <c r="B681" s="33"/>
      <c r="C681" s="33"/>
      <c r="D681" s="33" t="s">
        <v>3779</v>
      </c>
      <c r="E681" s="33" t="s">
        <v>5219</v>
      </c>
      <c r="F681" s="33" t="s">
        <v>483</v>
      </c>
      <c r="G681" s="33">
        <v>1</v>
      </c>
      <c r="H681" s="34">
        <v>18</v>
      </c>
      <c r="I681" s="39">
        <f>VENTAS[[#This Row],[Cantidad]]*VENTAS[[#This Row],[Precio Venta]]</f>
        <v>18</v>
      </c>
      <c r="J681" s="34">
        <f>IF(VENTAS[[#This Row],[Nombre del Gestor]]&gt;1,VENTAS[[#This Row],[Precio Venta]]*10%,0)</f>
        <v>1.8</v>
      </c>
      <c r="K681" s="34">
        <f>IFERROR(VLOOKUP(VENTAS[[#This Row],[Código del producto Vendido]],STOCK[],13,FALSE),VENTAS[[#This Row],[Precio Venta]]*0.6)-VENTAS[[#This Row],[Comisión Unitaria 10%]]</f>
        <v>8.9999999999999982</v>
      </c>
      <c r="L68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681" s="35"/>
      <c r="N681" s="37" t="s">
        <v>5220</v>
      </c>
    </row>
    <row r="682" spans="1:14" x14ac:dyDescent="0.2">
      <c r="A682" s="36">
        <v>45645.697939814818</v>
      </c>
      <c r="B682" s="33"/>
      <c r="C682" s="33"/>
      <c r="D682" s="33" t="s">
        <v>3779</v>
      </c>
      <c r="E682" s="33" t="s">
        <v>5221</v>
      </c>
      <c r="F682" s="33" t="s">
        <v>432</v>
      </c>
      <c r="G682" s="33">
        <v>1</v>
      </c>
      <c r="H682" s="34">
        <v>18</v>
      </c>
      <c r="I682" s="39">
        <f>VENTAS[[#This Row],[Cantidad]]*VENTAS[[#This Row],[Precio Venta]]</f>
        <v>18</v>
      </c>
      <c r="J682" s="34">
        <f>IF(VENTAS[[#This Row],[Nombre del Gestor]]&gt;1,VENTAS[[#This Row],[Precio Venta]]*10%,0)</f>
        <v>1.8</v>
      </c>
      <c r="K682" s="34">
        <f>IFERROR(VLOOKUP(VENTAS[[#This Row],[Código del producto Vendido]],STOCK[],13,FALSE),VENTAS[[#This Row],[Precio Venta]]*0.6)-VENTAS[[#This Row],[Comisión Unitaria 10%]]</f>
        <v>8.9999999999999982</v>
      </c>
      <c r="L68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682" s="35"/>
      <c r="N682" s="37" t="s">
        <v>5222</v>
      </c>
    </row>
    <row r="683" spans="1:14" x14ac:dyDescent="0.2">
      <c r="A683" s="36">
        <v>45645.699236111112</v>
      </c>
      <c r="B683" s="33"/>
      <c r="C683" s="33"/>
      <c r="D683" s="33" t="s">
        <v>4256</v>
      </c>
      <c r="E683" s="33" t="s">
        <v>5124</v>
      </c>
      <c r="F683" s="33" t="s">
        <v>5125</v>
      </c>
      <c r="G683" s="33">
        <v>1</v>
      </c>
      <c r="H683" s="34">
        <v>25</v>
      </c>
      <c r="I683" s="39">
        <f>VENTAS[[#This Row],[Cantidad]]*VENTAS[[#This Row],[Precio Venta]]</f>
        <v>25</v>
      </c>
      <c r="J683" s="34">
        <f>IF(VENTAS[[#This Row],[Nombre del Gestor]]&gt;1,VENTAS[[#This Row],[Precio Venta]]*10%,0)</f>
        <v>2.5</v>
      </c>
      <c r="K683" s="34">
        <f>IFERROR(VLOOKUP(VENTAS[[#This Row],[Código del producto Vendido]],STOCK[],13,FALSE),VENTAS[[#This Row],[Precio Venta]]*0.6)-VENTAS[[#This Row],[Comisión Unitaria 10%]]</f>
        <v>12.5</v>
      </c>
      <c r="L683" s="34">
        <f>VENTAS[[#This Row],[Cantidad]]*(VENTAS[[#This Row],[Precio Venta]]-VENTAS[[#This Row],[Costo Unitario SIN Comision]]-VENTAS[[#This Row],[Comisión Unitaria 10%]]-0.01*VENTAS[[#This Row],[Precio Venta]])</f>
        <v>9.75</v>
      </c>
      <c r="M683" s="35"/>
      <c r="N683" s="37" t="s">
        <v>5223</v>
      </c>
    </row>
    <row r="684" spans="1:14" x14ac:dyDescent="0.2">
      <c r="A684" s="36">
        <v>45645.975416666668</v>
      </c>
      <c r="B684" s="33"/>
      <c r="C684" s="33"/>
      <c r="D684" s="33" t="s">
        <v>3757</v>
      </c>
      <c r="E684" s="33" t="s">
        <v>5224</v>
      </c>
      <c r="F684" s="33" t="s">
        <v>5207</v>
      </c>
      <c r="G684" s="33">
        <v>1</v>
      </c>
      <c r="H684" s="34">
        <v>30</v>
      </c>
      <c r="I684" s="39">
        <f>VENTAS[[#This Row],[Cantidad]]*VENTAS[[#This Row],[Precio Venta]]</f>
        <v>30</v>
      </c>
      <c r="J684" s="34">
        <f>IF(VENTAS[[#This Row],[Nombre del Gestor]]&gt;1,VENTAS[[#This Row],[Precio Venta]]*10%,0)</f>
        <v>3</v>
      </c>
      <c r="K684" s="34">
        <f>IFERROR(VLOOKUP(VENTAS[[#This Row],[Código del producto Vendido]],STOCK[],13,FALSE),VENTAS[[#This Row],[Precio Venta]]*0.6)-VENTAS[[#This Row],[Comisión Unitaria 10%]]</f>
        <v>15</v>
      </c>
      <c r="L684" s="34">
        <f>VENTAS[[#This Row],[Cantidad]]*(VENTAS[[#This Row],[Precio Venta]]-VENTAS[[#This Row],[Costo Unitario SIN Comision]]-VENTAS[[#This Row],[Comisión Unitaria 10%]]-0.01*VENTAS[[#This Row],[Precio Venta]])</f>
        <v>11.7</v>
      </c>
      <c r="M684" s="35"/>
      <c r="N684" s="37" t="s">
        <v>5225</v>
      </c>
    </row>
    <row r="685" spans="1:14" x14ac:dyDescent="0.2">
      <c r="A685" s="36">
        <v>45646.376666666663</v>
      </c>
      <c r="B685" s="33"/>
      <c r="C685" s="33"/>
      <c r="D685" s="33" t="s">
        <v>3757</v>
      </c>
      <c r="E685" s="33" t="s">
        <v>5226</v>
      </c>
      <c r="F685" s="33" t="s">
        <v>5141</v>
      </c>
      <c r="G685" s="33">
        <v>1</v>
      </c>
      <c r="H685" s="34">
        <v>35</v>
      </c>
      <c r="I685" s="39">
        <f>VENTAS[[#This Row],[Cantidad]]*VENTAS[[#This Row],[Precio Venta]]</f>
        <v>35</v>
      </c>
      <c r="J685" s="34">
        <f>IF(VENTAS[[#This Row],[Nombre del Gestor]]&gt;1,VENTAS[[#This Row],[Precio Venta]]*10%,0)</f>
        <v>3.5</v>
      </c>
      <c r="K685" s="34">
        <f>IFERROR(VLOOKUP(VENTAS[[#This Row],[Código del producto Vendido]],STOCK[],13,FALSE),VENTAS[[#This Row],[Precio Venta]]*0.6)-VENTAS[[#This Row],[Comisión Unitaria 10%]]</f>
        <v>17.5</v>
      </c>
      <c r="L685" s="34">
        <f>VENTAS[[#This Row],[Cantidad]]*(VENTAS[[#This Row],[Precio Venta]]-VENTAS[[#This Row],[Costo Unitario SIN Comision]]-VENTAS[[#This Row],[Comisión Unitaria 10%]]-0.01*VENTAS[[#This Row],[Precio Venta]])</f>
        <v>13.65</v>
      </c>
      <c r="M685" s="35"/>
      <c r="N685" s="37" t="s">
        <v>5227</v>
      </c>
    </row>
    <row r="686" spans="1:14" x14ac:dyDescent="0.2">
      <c r="A686" s="36">
        <v>45646.40315972222</v>
      </c>
      <c r="B686" s="33"/>
      <c r="C686" s="33"/>
      <c r="D686" s="33" t="s">
        <v>3779</v>
      </c>
      <c r="E686" s="33" t="s">
        <v>5210</v>
      </c>
      <c r="F686" s="33" t="s">
        <v>5106</v>
      </c>
      <c r="G686" s="33">
        <v>1</v>
      </c>
      <c r="H686" s="34">
        <v>40</v>
      </c>
      <c r="I686" s="39">
        <f>VENTAS[[#This Row],[Cantidad]]*VENTAS[[#This Row],[Precio Venta]]</f>
        <v>40</v>
      </c>
      <c r="J686" s="34">
        <f>IF(VENTAS[[#This Row],[Nombre del Gestor]]&gt;1,VENTAS[[#This Row],[Precio Venta]]*10%,0)</f>
        <v>4</v>
      </c>
      <c r="K686" s="34">
        <f>IFERROR(VLOOKUP(VENTAS[[#This Row],[Código del producto Vendido]],STOCK[],13,FALSE),VENTAS[[#This Row],[Precio Venta]]*0.6)-VENTAS[[#This Row],[Comisión Unitaria 10%]]</f>
        <v>20</v>
      </c>
      <c r="L686" s="34">
        <f>VENTAS[[#This Row],[Cantidad]]*(VENTAS[[#This Row],[Precio Venta]]-VENTAS[[#This Row],[Costo Unitario SIN Comision]]-VENTAS[[#This Row],[Comisión Unitaria 10%]]-0.01*VENTAS[[#This Row],[Precio Venta]])</f>
        <v>15.6</v>
      </c>
      <c r="M686" s="35"/>
      <c r="N686" s="37" t="s">
        <v>5228</v>
      </c>
    </row>
    <row r="687" spans="1:14" x14ac:dyDescent="0.2">
      <c r="A687" s="36">
        <v>45646.528460648151</v>
      </c>
      <c r="B687" s="33"/>
      <c r="C687" s="33"/>
      <c r="D687" s="33" t="s">
        <v>3757</v>
      </c>
      <c r="E687" s="33" t="s">
        <v>5229</v>
      </c>
      <c r="F687" s="33" t="s">
        <v>5106</v>
      </c>
      <c r="G687" s="33">
        <v>1</v>
      </c>
      <c r="H687" s="34">
        <v>40</v>
      </c>
      <c r="I687" s="39">
        <f>VENTAS[[#This Row],[Cantidad]]*VENTAS[[#This Row],[Precio Venta]]</f>
        <v>40</v>
      </c>
      <c r="J687" s="34">
        <f>IF(VENTAS[[#This Row],[Nombre del Gestor]]&gt;1,VENTAS[[#This Row],[Precio Venta]]*10%,0)</f>
        <v>4</v>
      </c>
      <c r="K687" s="34">
        <f>IFERROR(VLOOKUP(VENTAS[[#This Row],[Código del producto Vendido]],STOCK[],13,FALSE),VENTAS[[#This Row],[Precio Venta]]*0.6)-VENTAS[[#This Row],[Comisión Unitaria 10%]]</f>
        <v>20</v>
      </c>
      <c r="L687" s="34">
        <f>VENTAS[[#This Row],[Cantidad]]*(VENTAS[[#This Row],[Precio Venta]]-VENTAS[[#This Row],[Costo Unitario SIN Comision]]-VENTAS[[#This Row],[Comisión Unitaria 10%]]-0.01*VENTAS[[#This Row],[Precio Venta]])</f>
        <v>15.6</v>
      </c>
      <c r="M687" s="35"/>
      <c r="N687" s="37" t="s">
        <v>5230</v>
      </c>
    </row>
    <row r="688" spans="1:14" x14ac:dyDescent="0.2">
      <c r="A688" s="36">
        <v>45646.531215277777</v>
      </c>
      <c r="B688" s="33"/>
      <c r="C688" s="33"/>
      <c r="D688" s="33" t="s">
        <v>3757</v>
      </c>
      <c r="E688" s="33" t="s">
        <v>5224</v>
      </c>
      <c r="F688" s="33" t="s">
        <v>5207</v>
      </c>
      <c r="G688" s="33">
        <v>1</v>
      </c>
      <c r="H688" s="34">
        <v>30</v>
      </c>
      <c r="I688" s="39">
        <f>VENTAS[[#This Row],[Cantidad]]*VENTAS[[#This Row],[Precio Venta]]</f>
        <v>30</v>
      </c>
      <c r="J688" s="34">
        <f>IF(VENTAS[[#This Row],[Nombre del Gestor]]&gt;1,VENTAS[[#This Row],[Precio Venta]]*10%,0)</f>
        <v>3</v>
      </c>
      <c r="K688" s="34">
        <f>IFERROR(VLOOKUP(VENTAS[[#This Row],[Código del producto Vendido]],STOCK[],13,FALSE),VENTAS[[#This Row],[Precio Venta]]*0.6)-VENTAS[[#This Row],[Comisión Unitaria 10%]]</f>
        <v>15</v>
      </c>
      <c r="L688" s="34">
        <f>VENTAS[[#This Row],[Cantidad]]*(VENTAS[[#This Row],[Precio Venta]]-VENTAS[[#This Row],[Costo Unitario SIN Comision]]-VENTAS[[#This Row],[Comisión Unitaria 10%]]-0.01*VENTAS[[#This Row],[Precio Venta]])</f>
        <v>11.7</v>
      </c>
      <c r="M688" s="35"/>
      <c r="N688" s="37" t="s">
        <v>5231</v>
      </c>
    </row>
    <row r="689" spans="1:14" x14ac:dyDescent="0.2">
      <c r="A689" s="36">
        <v>45646.699918981481</v>
      </c>
      <c r="B689" s="33"/>
      <c r="C689" s="33"/>
      <c r="D689" s="33" t="s">
        <v>4617</v>
      </c>
      <c r="E689" s="33" t="s">
        <v>2357</v>
      </c>
      <c r="F689" s="33" t="s">
        <v>5232</v>
      </c>
      <c r="G689" s="33">
        <v>1</v>
      </c>
      <c r="H689" s="34">
        <v>35</v>
      </c>
      <c r="I689" s="39">
        <f>VENTAS[[#This Row],[Cantidad]]*VENTAS[[#This Row],[Precio Venta]]</f>
        <v>35</v>
      </c>
      <c r="J689" s="34">
        <f>IF(VENTAS[[#This Row],[Nombre del Gestor]]&gt;1,VENTAS[[#This Row],[Precio Venta]]*10%,0)</f>
        <v>3.5</v>
      </c>
      <c r="K689" s="34">
        <f>IFERROR(VLOOKUP(VENTAS[[#This Row],[Código del producto Vendido]],STOCK[],13,FALSE),VENTAS[[#This Row],[Precio Venta]]*0.6)-VENTAS[[#This Row],[Comisión Unitaria 10%]]</f>
        <v>13.5</v>
      </c>
      <c r="L689" s="34">
        <f>VENTAS[[#This Row],[Cantidad]]*(VENTAS[[#This Row],[Precio Venta]]-VENTAS[[#This Row],[Costo Unitario SIN Comision]]-VENTAS[[#This Row],[Comisión Unitaria 10%]]-0.01*VENTAS[[#This Row],[Precio Venta]])</f>
        <v>17.649999999999999</v>
      </c>
      <c r="M689" s="35"/>
      <c r="N689" s="37" t="s">
        <v>5233</v>
      </c>
    </row>
    <row r="690" spans="1:14" x14ac:dyDescent="0.2">
      <c r="A690" s="36">
        <v>45646.701354166667</v>
      </c>
      <c r="B690" s="33"/>
      <c r="C690" s="33"/>
      <c r="D690" s="33" t="s">
        <v>4617</v>
      </c>
      <c r="E690" s="33" t="s">
        <v>1006</v>
      </c>
      <c r="F690" s="33" t="s">
        <v>1005</v>
      </c>
      <c r="G690" s="33">
        <v>1</v>
      </c>
      <c r="H690" s="34">
        <v>30</v>
      </c>
      <c r="I690" s="39">
        <f>VENTAS[[#This Row],[Cantidad]]*VENTAS[[#This Row],[Precio Venta]]</f>
        <v>30</v>
      </c>
      <c r="J690" s="34">
        <f>IF(VENTAS[[#This Row],[Nombre del Gestor]]&gt;1,VENTAS[[#This Row],[Precio Venta]]*10%,0)</f>
        <v>3</v>
      </c>
      <c r="K690" s="34">
        <f>IFERROR(VLOOKUP(VENTAS[[#This Row],[Código del producto Vendido]],STOCK[],13,FALSE),VENTAS[[#This Row],[Precio Venta]]*0.6)-VENTAS[[#This Row],[Comisión Unitaria 10%]]</f>
        <v>16.689999999999998</v>
      </c>
      <c r="L690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690" s="35"/>
      <c r="N690" s="37" t="s">
        <v>5234</v>
      </c>
    </row>
    <row r="691" spans="1:14" x14ac:dyDescent="0.2">
      <c r="A691" s="36">
        <v>45646.709502314807</v>
      </c>
      <c r="B691" s="33"/>
      <c r="C691" s="33"/>
      <c r="D691" s="33" t="s">
        <v>4256</v>
      </c>
      <c r="E691" s="33" t="s">
        <v>5140</v>
      </c>
      <c r="F691" s="33" t="s">
        <v>5141</v>
      </c>
      <c r="G691" s="33">
        <v>1</v>
      </c>
      <c r="H691" s="34">
        <v>35</v>
      </c>
      <c r="I691" s="39">
        <f>VENTAS[[#This Row],[Cantidad]]*VENTAS[[#This Row],[Precio Venta]]</f>
        <v>35</v>
      </c>
      <c r="J691" s="34">
        <f>IF(VENTAS[[#This Row],[Nombre del Gestor]]&gt;1,VENTAS[[#This Row],[Precio Venta]]*10%,0)</f>
        <v>3.5</v>
      </c>
      <c r="K691" s="34">
        <f>IFERROR(VLOOKUP(VENTAS[[#This Row],[Código del producto Vendido]],STOCK[],13,FALSE),VENTAS[[#This Row],[Precio Venta]]*0.6)-VENTAS[[#This Row],[Comisión Unitaria 10%]]</f>
        <v>17.5</v>
      </c>
      <c r="L691" s="34">
        <f>VENTAS[[#This Row],[Cantidad]]*(VENTAS[[#This Row],[Precio Venta]]-VENTAS[[#This Row],[Costo Unitario SIN Comision]]-VENTAS[[#This Row],[Comisión Unitaria 10%]]-0.01*VENTAS[[#This Row],[Precio Venta]])</f>
        <v>13.65</v>
      </c>
      <c r="M691" s="35"/>
      <c r="N691" s="37" t="s">
        <v>5235</v>
      </c>
    </row>
    <row r="692" spans="1:14" x14ac:dyDescent="0.2">
      <c r="A692" s="36">
        <v>45646.826365740737</v>
      </c>
      <c r="B692" s="33"/>
      <c r="C692" s="33"/>
      <c r="D692" s="33" t="s">
        <v>3757</v>
      </c>
      <c r="E692" s="33" t="s">
        <v>5189</v>
      </c>
      <c r="F692" s="33" t="s">
        <v>5190</v>
      </c>
      <c r="G692" s="33">
        <v>1</v>
      </c>
      <c r="H692" s="34">
        <v>25</v>
      </c>
      <c r="I692" s="39">
        <f>VENTAS[[#This Row],[Cantidad]]*VENTAS[[#This Row],[Precio Venta]]</f>
        <v>25</v>
      </c>
      <c r="J692" s="34">
        <f>IF(VENTAS[[#This Row],[Nombre del Gestor]]&gt;1,VENTAS[[#This Row],[Precio Venta]]*10%,0)</f>
        <v>2.5</v>
      </c>
      <c r="K692" s="34">
        <f>IFERROR(VLOOKUP(VENTAS[[#This Row],[Código del producto Vendido]],STOCK[],13,FALSE),VENTAS[[#This Row],[Precio Venta]]*0.6)-VENTAS[[#This Row],[Comisión Unitaria 10%]]</f>
        <v>12.5</v>
      </c>
      <c r="L692" s="34">
        <f>VENTAS[[#This Row],[Cantidad]]*(VENTAS[[#This Row],[Precio Venta]]-VENTAS[[#This Row],[Costo Unitario SIN Comision]]-VENTAS[[#This Row],[Comisión Unitaria 10%]]-0.01*VENTAS[[#This Row],[Precio Venta]])</f>
        <v>9.75</v>
      </c>
      <c r="M692" s="35"/>
      <c r="N692" s="37" t="s">
        <v>5236</v>
      </c>
    </row>
    <row r="693" spans="1:14" x14ac:dyDescent="0.2">
      <c r="A693" s="36">
        <v>45647.421446759261</v>
      </c>
      <c r="B693" s="33"/>
      <c r="C693" s="33"/>
      <c r="D693" s="33" t="s">
        <v>3757</v>
      </c>
      <c r="E693" s="33" t="s">
        <v>5121</v>
      </c>
      <c r="F693" s="33" t="s">
        <v>5203</v>
      </c>
      <c r="G693" s="33">
        <v>1</v>
      </c>
      <c r="H693" s="34">
        <v>30</v>
      </c>
      <c r="I693" s="39">
        <f>VENTAS[[#This Row],[Cantidad]]*VENTAS[[#This Row],[Precio Venta]]</f>
        <v>30</v>
      </c>
      <c r="J693" s="34">
        <f>IF(VENTAS[[#This Row],[Nombre del Gestor]]&gt;1,VENTAS[[#This Row],[Precio Venta]]*10%,0)</f>
        <v>3</v>
      </c>
      <c r="K693" s="34">
        <f>IFERROR(VLOOKUP(VENTAS[[#This Row],[Código del producto Vendido]],STOCK[],13,FALSE),VENTAS[[#This Row],[Precio Venta]]*0.6)-VENTAS[[#This Row],[Comisión Unitaria 10%]]</f>
        <v>15</v>
      </c>
      <c r="L693" s="34">
        <f>VENTAS[[#This Row],[Cantidad]]*(VENTAS[[#This Row],[Precio Venta]]-VENTAS[[#This Row],[Costo Unitario SIN Comision]]-VENTAS[[#This Row],[Comisión Unitaria 10%]]-0.01*VENTAS[[#This Row],[Precio Venta]])</f>
        <v>11.7</v>
      </c>
      <c r="M693" s="35"/>
      <c r="N693" s="37" t="s">
        <v>5237</v>
      </c>
    </row>
    <row r="694" spans="1:14" x14ac:dyDescent="0.2">
      <c r="A694" s="36">
        <v>45647.421446759261</v>
      </c>
      <c r="B694" s="33"/>
      <c r="C694" s="33"/>
      <c r="D694" s="33" t="s">
        <v>3757</v>
      </c>
      <c r="E694" s="33" t="s">
        <v>1014</v>
      </c>
      <c r="F694" s="33" t="s">
        <v>1012</v>
      </c>
      <c r="G694" s="33">
        <v>1</v>
      </c>
      <c r="H694" s="34">
        <v>12</v>
      </c>
      <c r="I694" s="39">
        <f>VENTAS[[#This Row],[Cantidad]]*VENTAS[[#This Row],[Precio Venta]]</f>
        <v>12</v>
      </c>
      <c r="J694" s="34">
        <f>IF(VENTAS[[#This Row],[Nombre del Gestor]]&gt;1,VENTAS[[#This Row],[Precio Venta]]*10%,0)</f>
        <v>1.2000000000000002</v>
      </c>
      <c r="K694" s="34">
        <f>IFERROR(VLOOKUP(VENTAS[[#This Row],[Código del producto Vendido]],STOCK[],13,FALSE),VENTAS[[#This Row],[Precio Venta]]*0.6)-VENTAS[[#This Row],[Comisión Unitaria 10%]]</f>
        <v>7.79</v>
      </c>
      <c r="L694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694" s="35"/>
      <c r="N694" s="37" t="s">
        <v>5238</v>
      </c>
    </row>
    <row r="695" spans="1:14" x14ac:dyDescent="0.2">
      <c r="A695" s="36">
        <v>45647.454745370371</v>
      </c>
      <c r="B695" s="33"/>
      <c r="C695" s="33"/>
      <c r="D695" s="33" t="s">
        <v>4256</v>
      </c>
      <c r="E695" s="33" t="s">
        <v>5239</v>
      </c>
      <c r="F695" s="33" t="s">
        <v>5240</v>
      </c>
      <c r="G695" s="33">
        <v>1</v>
      </c>
      <c r="H695" s="34">
        <v>30</v>
      </c>
      <c r="I695" s="39">
        <f>VENTAS[[#This Row],[Cantidad]]*VENTAS[[#This Row],[Precio Venta]]</f>
        <v>30</v>
      </c>
      <c r="J695" s="34">
        <f>IF(VENTAS[[#This Row],[Nombre del Gestor]]&gt;1,VENTAS[[#This Row],[Precio Venta]]*10%,0)</f>
        <v>3</v>
      </c>
      <c r="K695" s="34">
        <f>IFERROR(VLOOKUP(VENTAS[[#This Row],[Código del producto Vendido]],STOCK[],13,FALSE),VENTAS[[#This Row],[Precio Venta]]*0.6)-VENTAS[[#This Row],[Comisión Unitaria 10%]]</f>
        <v>15</v>
      </c>
      <c r="L695" s="34">
        <f>VENTAS[[#This Row],[Cantidad]]*(VENTAS[[#This Row],[Precio Venta]]-VENTAS[[#This Row],[Costo Unitario SIN Comision]]-VENTAS[[#This Row],[Comisión Unitaria 10%]]-0.01*VENTAS[[#This Row],[Precio Venta]])</f>
        <v>11.7</v>
      </c>
      <c r="M695" s="35"/>
      <c r="N695" s="37" t="s">
        <v>5241</v>
      </c>
    </row>
    <row r="696" spans="1:14" x14ac:dyDescent="0.2">
      <c r="A696" s="36">
        <v>45647.459664351853</v>
      </c>
      <c r="B696" s="33"/>
      <c r="C696" s="33"/>
      <c r="D696" s="33" t="s">
        <v>3757</v>
      </c>
      <c r="E696" s="33" t="s">
        <v>5242</v>
      </c>
      <c r="F696" s="33" t="s">
        <v>93</v>
      </c>
      <c r="G696" s="33">
        <v>1</v>
      </c>
      <c r="H696" s="34">
        <v>27</v>
      </c>
      <c r="I696" s="39">
        <f>VENTAS[[#This Row],[Cantidad]]*VENTAS[[#This Row],[Precio Venta]]</f>
        <v>27</v>
      </c>
      <c r="J696" s="34">
        <f>IF(VENTAS[[#This Row],[Nombre del Gestor]]&gt;1,VENTAS[[#This Row],[Precio Venta]]*10%,0)</f>
        <v>2.7</v>
      </c>
      <c r="K696" s="34">
        <f>IFERROR(VLOOKUP(VENTAS[[#This Row],[Código del producto Vendido]],STOCK[],13,FALSE),VENTAS[[#This Row],[Precio Venta]]*0.6)-VENTAS[[#This Row],[Comisión Unitaria 10%]]</f>
        <v>13.5</v>
      </c>
      <c r="L696" s="34">
        <f>VENTAS[[#This Row],[Cantidad]]*(VENTAS[[#This Row],[Precio Venta]]-VENTAS[[#This Row],[Costo Unitario SIN Comision]]-VENTAS[[#This Row],[Comisión Unitaria 10%]]-0.01*VENTAS[[#This Row],[Precio Venta]])</f>
        <v>10.530000000000001</v>
      </c>
      <c r="M696" s="35"/>
      <c r="N696" s="37" t="s">
        <v>5243</v>
      </c>
    </row>
    <row r="697" spans="1:14" x14ac:dyDescent="0.2">
      <c r="A697" s="36">
        <v>45647.459664351853</v>
      </c>
      <c r="B697" s="33"/>
      <c r="C697" s="33"/>
      <c r="D697" s="33" t="s">
        <v>3757</v>
      </c>
      <c r="E697" s="33" t="s">
        <v>911</v>
      </c>
      <c r="F697" s="33" t="s">
        <v>5207</v>
      </c>
      <c r="G697" s="33">
        <v>1</v>
      </c>
      <c r="H697" s="34">
        <v>30</v>
      </c>
      <c r="I697" s="39">
        <f>VENTAS[[#This Row],[Cantidad]]*VENTAS[[#This Row],[Precio Venta]]</f>
        <v>30</v>
      </c>
      <c r="J697" s="34">
        <f>IF(VENTAS[[#This Row],[Nombre del Gestor]]&gt;1,VENTAS[[#This Row],[Precio Venta]]*10%,0)</f>
        <v>3</v>
      </c>
      <c r="K697" s="34">
        <f>IFERROR(VLOOKUP(VENTAS[[#This Row],[Código del producto Vendido]],STOCK[],13,FALSE),VENTAS[[#This Row],[Precio Venta]]*0.6)-VENTAS[[#This Row],[Comisión Unitaria 10%]]</f>
        <v>14</v>
      </c>
      <c r="L697" s="34">
        <f>VENTAS[[#This Row],[Cantidad]]*(VENTAS[[#This Row],[Precio Venta]]-VENTAS[[#This Row],[Costo Unitario SIN Comision]]-VENTAS[[#This Row],[Comisión Unitaria 10%]]-0.01*VENTAS[[#This Row],[Precio Venta]])</f>
        <v>12.7</v>
      </c>
      <c r="M697" s="35"/>
      <c r="N697" s="37" t="s">
        <v>5244</v>
      </c>
    </row>
    <row r="698" spans="1:14" x14ac:dyDescent="0.2">
      <c r="A698" s="36">
        <v>45647.641469907408</v>
      </c>
      <c r="B698" s="33"/>
      <c r="C698" s="33"/>
      <c r="D698" s="33" t="s">
        <v>3772</v>
      </c>
      <c r="E698" s="33" t="s">
        <v>1006</v>
      </c>
      <c r="F698" s="33" t="s">
        <v>1005</v>
      </c>
      <c r="G698" s="33">
        <v>1</v>
      </c>
      <c r="H698" s="34">
        <v>30</v>
      </c>
      <c r="I698" s="39">
        <f>VENTAS[[#This Row],[Cantidad]]*VENTAS[[#This Row],[Precio Venta]]</f>
        <v>30</v>
      </c>
      <c r="J698" s="34">
        <f>IF(VENTAS[[#This Row],[Nombre del Gestor]]&gt;1,VENTAS[[#This Row],[Precio Venta]]*10%,0)</f>
        <v>3</v>
      </c>
      <c r="K698" s="34">
        <f>IFERROR(VLOOKUP(VENTAS[[#This Row],[Código del producto Vendido]],STOCK[],13,FALSE),VENTAS[[#This Row],[Precio Venta]]*0.6)-VENTAS[[#This Row],[Comisión Unitaria 10%]]</f>
        <v>16.689999999999998</v>
      </c>
      <c r="L698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698" s="35"/>
      <c r="N698" s="37" t="s">
        <v>5245</v>
      </c>
    </row>
    <row r="699" spans="1:14" x14ac:dyDescent="0.2">
      <c r="A699" s="36">
        <v>45647.641469907408</v>
      </c>
      <c r="B699" s="33"/>
      <c r="C699" s="33"/>
      <c r="D699" s="33" t="s">
        <v>3772</v>
      </c>
      <c r="E699" s="33" t="s">
        <v>5210</v>
      </c>
      <c r="F699" s="33" t="s">
        <v>5106</v>
      </c>
      <c r="G699" s="33">
        <v>1</v>
      </c>
      <c r="H699" s="34">
        <v>40</v>
      </c>
      <c r="I699" s="39">
        <f>VENTAS[[#This Row],[Cantidad]]*VENTAS[[#This Row],[Precio Venta]]</f>
        <v>40</v>
      </c>
      <c r="J699" s="34">
        <f>IF(VENTAS[[#This Row],[Nombre del Gestor]]&gt;1,VENTAS[[#This Row],[Precio Venta]]*10%,0)</f>
        <v>4</v>
      </c>
      <c r="K699" s="34">
        <f>IFERROR(VLOOKUP(VENTAS[[#This Row],[Código del producto Vendido]],STOCK[],13,FALSE),VENTAS[[#This Row],[Precio Venta]]*0.6)-VENTAS[[#This Row],[Comisión Unitaria 10%]]</f>
        <v>20</v>
      </c>
      <c r="L699" s="34">
        <f>VENTAS[[#This Row],[Cantidad]]*(VENTAS[[#This Row],[Precio Venta]]-VENTAS[[#This Row],[Costo Unitario SIN Comision]]-VENTAS[[#This Row],[Comisión Unitaria 10%]]-0.01*VENTAS[[#This Row],[Precio Venta]])</f>
        <v>15.6</v>
      </c>
      <c r="M699" s="35"/>
      <c r="N699" s="37" t="s">
        <v>5246</v>
      </c>
    </row>
    <row r="700" spans="1:14" x14ac:dyDescent="0.2">
      <c r="A700" s="36">
        <v>45647.717962962961</v>
      </c>
      <c r="B700" s="33"/>
      <c r="C700" s="33"/>
      <c r="D700" s="33" t="s">
        <v>3929</v>
      </c>
      <c r="E700" s="33" t="s">
        <v>1002</v>
      </c>
      <c r="F700" s="33" t="s">
        <v>1001</v>
      </c>
      <c r="G700" s="33">
        <v>1</v>
      </c>
      <c r="H700" s="34">
        <v>30</v>
      </c>
      <c r="I700" s="39">
        <f>VENTAS[[#This Row],[Cantidad]]*VENTAS[[#This Row],[Precio Venta]]</f>
        <v>30</v>
      </c>
      <c r="J700" s="34">
        <f>IF(VENTAS[[#This Row],[Nombre del Gestor]]&gt;1,VENTAS[[#This Row],[Precio Venta]]*10%,0)</f>
        <v>3</v>
      </c>
      <c r="K700" s="34">
        <f>IFERROR(VLOOKUP(VENTAS[[#This Row],[Código del producto Vendido]],STOCK[],13,FALSE),VENTAS[[#This Row],[Precio Venta]]*0.6)-VENTAS[[#This Row],[Comisión Unitaria 10%]]</f>
        <v>18.28</v>
      </c>
      <c r="L700" s="34">
        <f>VENTAS[[#This Row],[Cantidad]]*(VENTAS[[#This Row],[Precio Venta]]-VENTAS[[#This Row],[Costo Unitario SIN Comision]]-VENTAS[[#This Row],[Comisión Unitaria 10%]]-0.01*VENTAS[[#This Row],[Precio Venta]])</f>
        <v>8.4199999999999982</v>
      </c>
      <c r="M700" s="35"/>
      <c r="N700" s="37" t="s">
        <v>5247</v>
      </c>
    </row>
    <row r="701" spans="1:14" x14ac:dyDescent="0.2">
      <c r="A701" s="36">
        <v>45647.765011574083</v>
      </c>
      <c r="B701" s="33"/>
      <c r="C701" s="33"/>
      <c r="D701" s="33" t="s">
        <v>3757</v>
      </c>
      <c r="E701" s="33" t="s">
        <v>5248</v>
      </c>
      <c r="F701" s="33" t="s">
        <v>5141</v>
      </c>
      <c r="G701" s="33">
        <v>1</v>
      </c>
      <c r="H701" s="34">
        <v>35</v>
      </c>
      <c r="I701" s="39">
        <f>VENTAS[[#This Row],[Cantidad]]*VENTAS[[#This Row],[Precio Venta]]</f>
        <v>35</v>
      </c>
      <c r="J701" s="34">
        <f>IF(VENTAS[[#This Row],[Nombre del Gestor]]&gt;1,VENTAS[[#This Row],[Precio Venta]]*10%,0)</f>
        <v>3.5</v>
      </c>
      <c r="K701" s="34">
        <f>IFERROR(VLOOKUP(VENTAS[[#This Row],[Código del producto Vendido]],STOCK[],13,FALSE),VENTAS[[#This Row],[Precio Venta]]*0.6)-VENTAS[[#This Row],[Comisión Unitaria 10%]]</f>
        <v>17.5</v>
      </c>
      <c r="L701" s="34">
        <f>VENTAS[[#This Row],[Cantidad]]*(VENTAS[[#This Row],[Precio Venta]]-VENTAS[[#This Row],[Costo Unitario SIN Comision]]-VENTAS[[#This Row],[Comisión Unitaria 10%]]-0.01*VENTAS[[#This Row],[Precio Venta]])</f>
        <v>13.65</v>
      </c>
      <c r="M701" s="35"/>
      <c r="N701" s="37" t="s">
        <v>5249</v>
      </c>
    </row>
    <row r="702" spans="1:14" x14ac:dyDescent="0.2">
      <c r="A702" s="36">
        <v>45648.337187500001</v>
      </c>
      <c r="B702" s="33"/>
      <c r="C702" s="33"/>
      <c r="D702" s="33" t="s">
        <v>3820</v>
      </c>
      <c r="E702" s="33" t="s">
        <v>5182</v>
      </c>
      <c r="F702" s="33" t="s">
        <v>5141</v>
      </c>
      <c r="G702" s="33">
        <v>1</v>
      </c>
      <c r="H702" s="34">
        <v>35</v>
      </c>
      <c r="I702" s="39">
        <f>VENTAS[[#This Row],[Cantidad]]*VENTAS[[#This Row],[Precio Venta]]</f>
        <v>35</v>
      </c>
      <c r="J702" s="34">
        <f>IF(VENTAS[[#This Row],[Nombre del Gestor]]&gt;1,VENTAS[[#This Row],[Precio Venta]]*10%,0)</f>
        <v>3.5</v>
      </c>
      <c r="K702" s="34">
        <f>IFERROR(VLOOKUP(VENTAS[[#This Row],[Código del producto Vendido]],STOCK[],13,FALSE),VENTAS[[#This Row],[Precio Venta]]*0.6)-VENTAS[[#This Row],[Comisión Unitaria 10%]]</f>
        <v>17.5</v>
      </c>
      <c r="L702" s="34">
        <f>VENTAS[[#This Row],[Cantidad]]*(VENTAS[[#This Row],[Precio Venta]]-VENTAS[[#This Row],[Costo Unitario SIN Comision]]-VENTAS[[#This Row],[Comisión Unitaria 10%]]-0.01*VENTAS[[#This Row],[Precio Venta]])</f>
        <v>13.65</v>
      </c>
      <c r="M702" s="35"/>
      <c r="N702" s="37" t="s">
        <v>5250</v>
      </c>
    </row>
    <row r="703" spans="1:14" x14ac:dyDescent="0.2">
      <c r="A703" s="36">
        <v>45648.483136574083</v>
      </c>
      <c r="B703" s="33"/>
      <c r="C703" s="33"/>
      <c r="D703" s="33"/>
      <c r="E703" s="33" t="s">
        <v>5251</v>
      </c>
      <c r="F703" s="33" t="s">
        <v>863</v>
      </c>
      <c r="G703" s="33">
        <v>1</v>
      </c>
      <c r="H703" s="34">
        <v>20</v>
      </c>
      <c r="I703" s="39">
        <f>VENTAS[[#This Row],[Cantidad]]*VENTAS[[#This Row],[Precio Venta]]</f>
        <v>20</v>
      </c>
      <c r="J703" s="34">
        <f>IF(VENTAS[[#This Row],[Nombre del Gestor]]&gt;1,VENTAS[[#This Row],[Precio Venta]]*10%,0)</f>
        <v>0</v>
      </c>
      <c r="K703" s="34">
        <f>IFERROR(VLOOKUP(VENTAS[[#This Row],[Código del producto Vendido]],STOCK[],13,FALSE),VENTAS[[#This Row],[Precio Venta]]*0.6)-VENTAS[[#This Row],[Comisión Unitaria 10%]]</f>
        <v>12</v>
      </c>
      <c r="L703" s="34">
        <f>VENTAS[[#This Row],[Cantidad]]*(VENTAS[[#This Row],[Precio Venta]]-VENTAS[[#This Row],[Costo Unitario SIN Comision]]-VENTAS[[#This Row],[Comisión Unitaria 10%]]-0.01*VENTAS[[#This Row],[Precio Venta]])</f>
        <v>7.8</v>
      </c>
      <c r="M703" s="35"/>
      <c r="N703" s="37" t="s">
        <v>5252</v>
      </c>
    </row>
    <row r="704" spans="1:14" x14ac:dyDescent="0.2">
      <c r="A704" s="36">
        <v>45648.485243055547</v>
      </c>
      <c r="B704" s="33"/>
      <c r="C704" s="33"/>
      <c r="D704" s="33" t="s">
        <v>3864</v>
      </c>
      <c r="E704" s="33" t="s">
        <v>988</v>
      </c>
      <c r="F704" s="33" t="s">
        <v>5232</v>
      </c>
      <c r="G704" s="33">
        <v>1</v>
      </c>
      <c r="H704" s="34">
        <v>35</v>
      </c>
      <c r="I704" s="39">
        <f>VENTAS[[#This Row],[Cantidad]]*VENTAS[[#This Row],[Precio Venta]]</f>
        <v>35</v>
      </c>
      <c r="J704" s="34">
        <f>IF(VENTAS[[#This Row],[Nombre del Gestor]]&gt;1,VENTAS[[#This Row],[Precio Venta]]*10%,0)</f>
        <v>3.5</v>
      </c>
      <c r="K704" s="34">
        <f>IFERROR(VLOOKUP(VENTAS[[#This Row],[Código del producto Vendido]],STOCK[],13,FALSE),VENTAS[[#This Row],[Precio Venta]]*0.6)-VENTAS[[#This Row],[Comisión Unitaria 10%]]</f>
        <v>14</v>
      </c>
      <c r="L704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704" s="35"/>
      <c r="N704" s="37" t="s">
        <v>5253</v>
      </c>
    </row>
    <row r="705" spans="1:14" x14ac:dyDescent="0.2">
      <c r="A705" s="36">
        <v>45648.77783564815</v>
      </c>
      <c r="B705" s="33"/>
      <c r="C705" s="33"/>
      <c r="D705" s="33" t="s">
        <v>3820</v>
      </c>
      <c r="E705" s="33" t="s">
        <v>5229</v>
      </c>
      <c r="F705" s="33" t="s">
        <v>5106</v>
      </c>
      <c r="G705" s="33">
        <v>1</v>
      </c>
      <c r="H705" s="34">
        <v>40</v>
      </c>
      <c r="I705" s="39">
        <f>VENTAS[[#This Row],[Cantidad]]*VENTAS[[#This Row],[Precio Venta]]</f>
        <v>40</v>
      </c>
      <c r="J705" s="34">
        <f>IF(VENTAS[[#This Row],[Nombre del Gestor]]&gt;1,VENTAS[[#This Row],[Precio Venta]]*10%,0)</f>
        <v>4</v>
      </c>
      <c r="K705" s="34">
        <f>IFERROR(VLOOKUP(VENTAS[[#This Row],[Código del producto Vendido]],STOCK[],13,FALSE),VENTAS[[#This Row],[Precio Venta]]*0.6)-VENTAS[[#This Row],[Comisión Unitaria 10%]]</f>
        <v>20</v>
      </c>
      <c r="L705" s="34">
        <f>VENTAS[[#This Row],[Cantidad]]*(VENTAS[[#This Row],[Precio Venta]]-VENTAS[[#This Row],[Costo Unitario SIN Comision]]-VENTAS[[#This Row],[Comisión Unitaria 10%]]-0.01*VENTAS[[#This Row],[Precio Venta]])</f>
        <v>15.6</v>
      </c>
      <c r="M705" s="35"/>
      <c r="N705" s="37" t="s">
        <v>5254</v>
      </c>
    </row>
    <row r="706" spans="1:14" x14ac:dyDescent="0.2">
      <c r="A706" s="36">
        <v>45648.884479166663</v>
      </c>
      <c r="B706" s="33"/>
      <c r="C706" s="33"/>
      <c r="D706" s="33" t="s">
        <v>5255</v>
      </c>
      <c r="E706" s="33" t="s">
        <v>1489</v>
      </c>
      <c r="F706" s="33" t="s">
        <v>1487</v>
      </c>
      <c r="G706" s="33">
        <v>1</v>
      </c>
      <c r="H706" s="34">
        <v>3</v>
      </c>
      <c r="I706" s="39">
        <f>VENTAS[[#This Row],[Cantidad]]*VENTAS[[#This Row],[Precio Venta]]</f>
        <v>3</v>
      </c>
      <c r="J706" s="34">
        <f>IF(VENTAS[[#This Row],[Nombre del Gestor]]&gt;1,VENTAS[[#This Row],[Precio Venta]]*10%,0)</f>
        <v>0.30000000000000004</v>
      </c>
      <c r="K706" s="34">
        <f>IFERROR(VLOOKUP(VENTAS[[#This Row],[Código del producto Vendido]],STOCK[],13,FALSE),VENTAS[[#This Row],[Precio Venta]]*0.6)-VENTAS[[#This Row],[Comisión Unitaria 10%]]</f>
        <v>1.45</v>
      </c>
      <c r="L706" s="34">
        <f>VENTAS[[#This Row],[Cantidad]]*(VENTAS[[#This Row],[Precio Venta]]-VENTAS[[#This Row],[Costo Unitario SIN Comision]]-VENTAS[[#This Row],[Comisión Unitaria 10%]]-0.01*VENTAS[[#This Row],[Precio Venta]])</f>
        <v>1.22</v>
      </c>
      <c r="M706" s="35"/>
      <c r="N706" s="37" t="s">
        <v>5256</v>
      </c>
    </row>
    <row r="707" spans="1:14" x14ac:dyDescent="0.2">
      <c r="A707" s="36">
        <v>45648.884479166663</v>
      </c>
      <c r="B707" s="33"/>
      <c r="C707" s="33"/>
      <c r="D707" s="33" t="s">
        <v>5255</v>
      </c>
      <c r="E707" s="33" t="s">
        <v>5137</v>
      </c>
      <c r="F707" s="33" t="s">
        <v>5138</v>
      </c>
      <c r="G707" s="33">
        <v>1</v>
      </c>
      <c r="H707" s="34">
        <v>25</v>
      </c>
      <c r="I707" s="39">
        <f>VENTAS[[#This Row],[Cantidad]]*VENTAS[[#This Row],[Precio Venta]]</f>
        <v>25</v>
      </c>
      <c r="J707" s="34">
        <f>IF(VENTAS[[#This Row],[Nombre del Gestor]]&gt;1,VENTAS[[#This Row],[Precio Venta]]*10%,0)</f>
        <v>2.5</v>
      </c>
      <c r="K707" s="34">
        <f>IFERROR(VLOOKUP(VENTAS[[#This Row],[Código del producto Vendido]],STOCK[],13,FALSE),VENTAS[[#This Row],[Precio Venta]]*0.6)-VENTAS[[#This Row],[Comisión Unitaria 10%]]</f>
        <v>12.5</v>
      </c>
      <c r="L707" s="34">
        <f>VENTAS[[#This Row],[Cantidad]]*(VENTAS[[#This Row],[Precio Venta]]-VENTAS[[#This Row],[Costo Unitario SIN Comision]]-VENTAS[[#This Row],[Comisión Unitaria 10%]]-0.01*VENTAS[[#This Row],[Precio Venta]])</f>
        <v>9.75</v>
      </c>
      <c r="M707" s="35"/>
      <c r="N707" s="37" t="s">
        <v>5257</v>
      </c>
    </row>
    <row r="708" spans="1:14" x14ac:dyDescent="0.2">
      <c r="A708" s="36">
        <v>45648.884479166663</v>
      </c>
      <c r="B708" s="33"/>
      <c r="C708" s="33"/>
      <c r="D708" s="33" t="s">
        <v>5255</v>
      </c>
      <c r="E708" s="33" t="s">
        <v>1483</v>
      </c>
      <c r="F708" s="33" t="s">
        <v>1479</v>
      </c>
      <c r="G708" s="33">
        <v>1</v>
      </c>
      <c r="H708" s="34">
        <v>3</v>
      </c>
      <c r="I708" s="39">
        <f>VENTAS[[#This Row],[Cantidad]]*VENTAS[[#This Row],[Precio Venta]]</f>
        <v>3</v>
      </c>
      <c r="J708" s="34">
        <f>IF(VENTAS[[#This Row],[Nombre del Gestor]]&gt;1,VENTAS[[#This Row],[Precio Venta]]*10%,0)</f>
        <v>0.30000000000000004</v>
      </c>
      <c r="K708" s="34">
        <f>IFERROR(VLOOKUP(VENTAS[[#This Row],[Código del producto Vendido]],STOCK[],13,FALSE),VENTAS[[#This Row],[Precio Venta]]*0.6)-VENTAS[[#This Row],[Comisión Unitaria 10%]]</f>
        <v>1.45</v>
      </c>
      <c r="L708" s="34">
        <f>VENTAS[[#This Row],[Cantidad]]*(VENTAS[[#This Row],[Precio Venta]]-VENTAS[[#This Row],[Costo Unitario SIN Comision]]-VENTAS[[#This Row],[Comisión Unitaria 10%]]-0.01*VENTAS[[#This Row],[Precio Venta]])</f>
        <v>1.22</v>
      </c>
      <c r="M708" s="35"/>
      <c r="N708" s="37" t="s">
        <v>5258</v>
      </c>
    </row>
    <row r="709" spans="1:14" x14ac:dyDescent="0.2">
      <c r="A709" s="36">
        <v>45648.884479166663</v>
      </c>
      <c r="B709" s="33"/>
      <c r="C709" s="33"/>
      <c r="D709" s="33" t="s">
        <v>5255</v>
      </c>
      <c r="E709" s="33" t="s">
        <v>1482</v>
      </c>
      <c r="F709" s="33" t="s">
        <v>1479</v>
      </c>
      <c r="G709" s="33">
        <v>1</v>
      </c>
      <c r="H709" s="34">
        <v>3</v>
      </c>
      <c r="I709" s="39">
        <f>VENTAS[[#This Row],[Cantidad]]*VENTAS[[#This Row],[Precio Venta]]</f>
        <v>3</v>
      </c>
      <c r="J709" s="34">
        <f>IF(VENTAS[[#This Row],[Nombre del Gestor]]&gt;1,VENTAS[[#This Row],[Precio Venta]]*10%,0)</f>
        <v>0.30000000000000004</v>
      </c>
      <c r="K709" s="34">
        <f>IFERROR(VLOOKUP(VENTAS[[#This Row],[Código del producto Vendido]],STOCK[],13,FALSE),VENTAS[[#This Row],[Precio Venta]]*0.6)-VENTAS[[#This Row],[Comisión Unitaria 10%]]</f>
        <v>1.45</v>
      </c>
      <c r="L709" s="34">
        <f>VENTAS[[#This Row],[Cantidad]]*(VENTAS[[#This Row],[Precio Venta]]-VENTAS[[#This Row],[Costo Unitario SIN Comision]]-VENTAS[[#This Row],[Comisión Unitaria 10%]]-0.01*VENTAS[[#This Row],[Precio Venta]])</f>
        <v>1.22</v>
      </c>
      <c r="M709" s="35"/>
      <c r="N709" s="37" t="s">
        <v>5259</v>
      </c>
    </row>
    <row r="710" spans="1:14" x14ac:dyDescent="0.2">
      <c r="A710" s="36">
        <v>45648.884479166663</v>
      </c>
      <c r="B710" s="33"/>
      <c r="C710" s="33"/>
      <c r="D710" s="33" t="s">
        <v>5255</v>
      </c>
      <c r="E710" s="33" t="s">
        <v>1490</v>
      </c>
      <c r="F710" s="33" t="s">
        <v>1487</v>
      </c>
      <c r="G710" s="33">
        <v>1</v>
      </c>
      <c r="H710" s="34">
        <v>3</v>
      </c>
      <c r="I710" s="39">
        <f>VENTAS[[#This Row],[Cantidad]]*VENTAS[[#This Row],[Precio Venta]]</f>
        <v>3</v>
      </c>
      <c r="J710" s="34">
        <f>IF(VENTAS[[#This Row],[Nombre del Gestor]]&gt;1,VENTAS[[#This Row],[Precio Venta]]*10%,0)</f>
        <v>0.30000000000000004</v>
      </c>
      <c r="K710" s="34">
        <f>IFERROR(VLOOKUP(VENTAS[[#This Row],[Código del producto Vendido]],STOCK[],13,FALSE),VENTAS[[#This Row],[Precio Venta]]*0.6)-VENTAS[[#This Row],[Comisión Unitaria 10%]]</f>
        <v>1.45</v>
      </c>
      <c r="L710" s="34">
        <f>VENTAS[[#This Row],[Cantidad]]*(VENTAS[[#This Row],[Precio Venta]]-VENTAS[[#This Row],[Costo Unitario SIN Comision]]-VENTAS[[#This Row],[Comisión Unitaria 10%]]-0.01*VENTAS[[#This Row],[Precio Venta]])</f>
        <v>1.22</v>
      </c>
      <c r="M710" s="35"/>
      <c r="N710" s="37" t="s">
        <v>5260</v>
      </c>
    </row>
    <row r="711" spans="1:14" x14ac:dyDescent="0.2">
      <c r="A711" s="36">
        <v>45648.884479166663</v>
      </c>
      <c r="B711" s="33"/>
      <c r="C711" s="33"/>
      <c r="D711" s="33" t="s">
        <v>5255</v>
      </c>
      <c r="E711" s="33" t="s">
        <v>1508</v>
      </c>
      <c r="F711" s="33" t="s">
        <v>1505</v>
      </c>
      <c r="G711" s="33">
        <v>1</v>
      </c>
      <c r="H711" s="34">
        <v>3</v>
      </c>
      <c r="I711" s="39">
        <f>VENTAS[[#This Row],[Cantidad]]*VENTAS[[#This Row],[Precio Venta]]</f>
        <v>3</v>
      </c>
      <c r="J711" s="34">
        <f>IF(VENTAS[[#This Row],[Nombre del Gestor]]&gt;1,VENTAS[[#This Row],[Precio Venta]]*10%,0)</f>
        <v>0.30000000000000004</v>
      </c>
      <c r="K711" s="34">
        <f>IFERROR(VLOOKUP(VENTAS[[#This Row],[Código del producto Vendido]],STOCK[],13,FALSE),VENTAS[[#This Row],[Precio Venta]]*0.6)-VENTAS[[#This Row],[Comisión Unitaria 10%]]</f>
        <v>1.45</v>
      </c>
      <c r="L711" s="34">
        <f>VENTAS[[#This Row],[Cantidad]]*(VENTAS[[#This Row],[Precio Venta]]-VENTAS[[#This Row],[Costo Unitario SIN Comision]]-VENTAS[[#This Row],[Comisión Unitaria 10%]]-0.01*VENTAS[[#This Row],[Precio Venta]])</f>
        <v>1.22</v>
      </c>
      <c r="M711" s="35"/>
      <c r="N711" s="37" t="s">
        <v>5261</v>
      </c>
    </row>
    <row r="712" spans="1:14" x14ac:dyDescent="0.2">
      <c r="A712" s="36">
        <v>45648.884479166663</v>
      </c>
      <c r="B712" s="33"/>
      <c r="C712" s="33"/>
      <c r="D712" s="33" t="s">
        <v>5255</v>
      </c>
      <c r="E712" s="33" t="s">
        <v>1496</v>
      </c>
      <c r="F712" s="33" t="s">
        <v>1493</v>
      </c>
      <c r="G712" s="33">
        <v>1</v>
      </c>
      <c r="H712" s="34">
        <v>3</v>
      </c>
      <c r="I712" s="39">
        <f>VENTAS[[#This Row],[Cantidad]]*VENTAS[[#This Row],[Precio Venta]]</f>
        <v>3</v>
      </c>
      <c r="J712" s="34">
        <f>IF(VENTAS[[#This Row],[Nombre del Gestor]]&gt;1,VENTAS[[#This Row],[Precio Venta]]*10%,0)</f>
        <v>0.30000000000000004</v>
      </c>
      <c r="K712" s="34">
        <f>IFERROR(VLOOKUP(VENTAS[[#This Row],[Código del producto Vendido]],STOCK[],13,FALSE),VENTAS[[#This Row],[Precio Venta]]*0.6)-VENTAS[[#This Row],[Comisión Unitaria 10%]]</f>
        <v>1.45</v>
      </c>
      <c r="L712" s="34">
        <f>VENTAS[[#This Row],[Cantidad]]*(VENTAS[[#This Row],[Precio Venta]]-VENTAS[[#This Row],[Costo Unitario SIN Comision]]-VENTAS[[#This Row],[Comisión Unitaria 10%]]-0.01*VENTAS[[#This Row],[Precio Venta]])</f>
        <v>1.22</v>
      </c>
      <c r="M712" s="35"/>
      <c r="N712" s="37" t="s">
        <v>5262</v>
      </c>
    </row>
    <row r="713" spans="1:14" x14ac:dyDescent="0.2">
      <c r="A713" s="36">
        <v>45648.884479166663</v>
      </c>
      <c r="B713" s="33"/>
      <c r="C713" s="33"/>
      <c r="D713" s="33" t="s">
        <v>5255</v>
      </c>
      <c r="E713" s="33" t="s">
        <v>1502</v>
      </c>
      <c r="F713" s="33" t="s">
        <v>1499</v>
      </c>
      <c r="G713" s="33">
        <v>1</v>
      </c>
      <c r="H713" s="34">
        <v>3</v>
      </c>
      <c r="I713" s="39">
        <f>VENTAS[[#This Row],[Cantidad]]*VENTAS[[#This Row],[Precio Venta]]</f>
        <v>3</v>
      </c>
      <c r="J713" s="34">
        <f>IF(VENTAS[[#This Row],[Nombre del Gestor]]&gt;1,VENTAS[[#This Row],[Precio Venta]]*10%,0)</f>
        <v>0.30000000000000004</v>
      </c>
      <c r="K713" s="34">
        <f>IFERROR(VLOOKUP(VENTAS[[#This Row],[Código del producto Vendido]],STOCK[],13,FALSE),VENTAS[[#This Row],[Precio Venta]]*0.6)-VENTAS[[#This Row],[Comisión Unitaria 10%]]</f>
        <v>1.45</v>
      </c>
      <c r="L713" s="34">
        <f>VENTAS[[#This Row],[Cantidad]]*(VENTAS[[#This Row],[Precio Venta]]-VENTAS[[#This Row],[Costo Unitario SIN Comision]]-VENTAS[[#This Row],[Comisión Unitaria 10%]]-0.01*VENTAS[[#This Row],[Precio Venta]])</f>
        <v>1.22</v>
      </c>
      <c r="M713" s="35"/>
      <c r="N713" s="37" t="s">
        <v>5263</v>
      </c>
    </row>
    <row r="714" spans="1:14" x14ac:dyDescent="0.2">
      <c r="A714" s="36">
        <v>45648.91815972222</v>
      </c>
      <c r="B714" s="33"/>
      <c r="C714" s="33"/>
      <c r="D714" s="33" t="s">
        <v>3757</v>
      </c>
      <c r="E714" s="33" t="s">
        <v>5264</v>
      </c>
      <c r="F714" s="33" t="s">
        <v>5106</v>
      </c>
      <c r="G714" s="33">
        <v>1</v>
      </c>
      <c r="H714" s="34">
        <v>40</v>
      </c>
      <c r="I714" s="39">
        <f>VENTAS[[#This Row],[Cantidad]]*VENTAS[[#This Row],[Precio Venta]]</f>
        <v>40</v>
      </c>
      <c r="J714" s="34">
        <f>IF(VENTAS[[#This Row],[Nombre del Gestor]]&gt;1,VENTAS[[#This Row],[Precio Venta]]*10%,0)</f>
        <v>4</v>
      </c>
      <c r="K714" s="34">
        <f>IFERROR(VLOOKUP(VENTAS[[#This Row],[Código del producto Vendido]],STOCK[],13,FALSE),VENTAS[[#This Row],[Precio Venta]]*0.6)-VENTAS[[#This Row],[Comisión Unitaria 10%]]</f>
        <v>20</v>
      </c>
      <c r="L714" s="34">
        <f>VENTAS[[#This Row],[Cantidad]]*(VENTAS[[#This Row],[Precio Venta]]-VENTAS[[#This Row],[Costo Unitario SIN Comision]]-VENTAS[[#This Row],[Comisión Unitaria 10%]]-0.01*VENTAS[[#This Row],[Precio Venta]])</f>
        <v>15.6</v>
      </c>
      <c r="M714" s="35"/>
      <c r="N714" s="37" t="s">
        <v>5265</v>
      </c>
    </row>
    <row r="715" spans="1:14" x14ac:dyDescent="0.2">
      <c r="A715" s="36">
        <v>45649.39702546296</v>
      </c>
      <c r="B715" s="33"/>
      <c r="C715" s="33"/>
      <c r="D715" s="33" t="s">
        <v>3757</v>
      </c>
      <c r="E715" s="33" t="s">
        <v>5266</v>
      </c>
      <c r="F715" s="33" t="s">
        <v>5207</v>
      </c>
      <c r="G715" s="33">
        <v>1</v>
      </c>
      <c r="H715" s="34">
        <v>30</v>
      </c>
      <c r="I715" s="39">
        <f>VENTAS[[#This Row],[Cantidad]]*VENTAS[[#This Row],[Precio Venta]]</f>
        <v>30</v>
      </c>
      <c r="J715" s="34">
        <f>IF(VENTAS[[#This Row],[Nombre del Gestor]]&gt;1,VENTAS[[#This Row],[Precio Venta]]*10%,0)</f>
        <v>3</v>
      </c>
      <c r="K715" s="34">
        <f>IFERROR(VLOOKUP(VENTAS[[#This Row],[Código del producto Vendido]],STOCK[],13,FALSE),VENTAS[[#This Row],[Precio Venta]]*0.6)-VENTAS[[#This Row],[Comisión Unitaria 10%]]</f>
        <v>15</v>
      </c>
      <c r="L715" s="34">
        <f>VENTAS[[#This Row],[Cantidad]]*(VENTAS[[#This Row],[Precio Venta]]-VENTAS[[#This Row],[Costo Unitario SIN Comision]]-VENTAS[[#This Row],[Comisión Unitaria 10%]]-0.01*VENTAS[[#This Row],[Precio Venta]])</f>
        <v>11.7</v>
      </c>
      <c r="M715" s="35"/>
      <c r="N715" s="37" t="s">
        <v>5267</v>
      </c>
    </row>
    <row r="716" spans="1:14" x14ac:dyDescent="0.2">
      <c r="A716" s="36">
        <v>45649.531898148147</v>
      </c>
      <c r="B716" s="33"/>
      <c r="C716" s="33"/>
      <c r="D716" s="33" t="s">
        <v>4617</v>
      </c>
      <c r="E716" s="33" t="s">
        <v>5268</v>
      </c>
      <c r="F716" s="33" t="s">
        <v>994</v>
      </c>
      <c r="G716" s="33">
        <v>1</v>
      </c>
      <c r="H716" s="34">
        <v>12</v>
      </c>
      <c r="I716" s="39">
        <f>VENTAS[[#This Row],[Cantidad]]*VENTAS[[#This Row],[Precio Venta]]</f>
        <v>12</v>
      </c>
      <c r="J716" s="34">
        <f>IF(VENTAS[[#This Row],[Nombre del Gestor]]&gt;1,VENTAS[[#This Row],[Precio Venta]]*10%,0)</f>
        <v>1.2000000000000002</v>
      </c>
      <c r="K716" s="34">
        <f>IFERROR(VLOOKUP(VENTAS[[#This Row],[Código del producto Vendido]],STOCK[],13,FALSE),VENTAS[[#This Row],[Precio Venta]]*0.6)-VENTAS[[#This Row],[Comisión Unitaria 10%]]</f>
        <v>5.9999999999999991</v>
      </c>
      <c r="L716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716" s="35"/>
      <c r="N716" s="37" t="s">
        <v>5269</v>
      </c>
    </row>
    <row r="717" spans="1:14" x14ac:dyDescent="0.2">
      <c r="A717" s="36">
        <v>45649.531898148147</v>
      </c>
      <c r="B717" s="33"/>
      <c r="C717" s="33"/>
      <c r="D717" s="33" t="s">
        <v>4617</v>
      </c>
      <c r="E717" s="33" t="s">
        <v>5270</v>
      </c>
      <c r="F717" s="33" t="s">
        <v>5271</v>
      </c>
      <c r="G717" s="33">
        <v>1</v>
      </c>
      <c r="H717" s="34">
        <v>15</v>
      </c>
      <c r="I717" s="39">
        <f>VENTAS[[#This Row],[Cantidad]]*VENTAS[[#This Row],[Precio Venta]]</f>
        <v>15</v>
      </c>
      <c r="J717" s="34">
        <f>IF(VENTAS[[#This Row],[Nombre del Gestor]]&gt;1,VENTAS[[#This Row],[Precio Venta]]*10%,0)</f>
        <v>1.5</v>
      </c>
      <c r="K717" s="34">
        <f>IFERROR(VLOOKUP(VENTAS[[#This Row],[Código del producto Vendido]],STOCK[],13,FALSE),VENTAS[[#This Row],[Precio Venta]]*0.6)-VENTAS[[#This Row],[Comisión Unitaria 10%]]</f>
        <v>7.5</v>
      </c>
      <c r="L717" s="34">
        <f>VENTAS[[#This Row],[Cantidad]]*(VENTAS[[#This Row],[Precio Venta]]-VENTAS[[#This Row],[Costo Unitario SIN Comision]]-VENTAS[[#This Row],[Comisión Unitaria 10%]]-0.01*VENTAS[[#This Row],[Precio Venta]])</f>
        <v>5.85</v>
      </c>
      <c r="M717" s="35"/>
      <c r="N717" s="37" t="s">
        <v>5272</v>
      </c>
    </row>
    <row r="718" spans="1:14" x14ac:dyDescent="0.2">
      <c r="A718" s="36">
        <v>45649.532847222217</v>
      </c>
      <c r="B718" s="33"/>
      <c r="C718" s="33"/>
      <c r="D718" s="33"/>
      <c r="E718" s="33" t="s">
        <v>5273</v>
      </c>
      <c r="F718" s="33" t="s">
        <v>5274</v>
      </c>
      <c r="G718" s="33">
        <v>1</v>
      </c>
      <c r="H718" s="34">
        <v>15</v>
      </c>
      <c r="I718" s="39">
        <f>VENTAS[[#This Row],[Cantidad]]*VENTAS[[#This Row],[Precio Venta]]</f>
        <v>15</v>
      </c>
      <c r="J718" s="34">
        <f>IF(VENTAS[[#This Row],[Nombre del Gestor]]&gt;1,VENTAS[[#This Row],[Precio Venta]]*10%,0)</f>
        <v>0</v>
      </c>
      <c r="K718" s="34">
        <f>IFERROR(VLOOKUP(VENTAS[[#This Row],[Código del producto Vendido]],STOCK[],13,FALSE),VENTAS[[#This Row],[Precio Venta]]*0.6)-VENTAS[[#This Row],[Comisión Unitaria 10%]]</f>
        <v>9</v>
      </c>
      <c r="L718" s="34">
        <f>VENTAS[[#This Row],[Cantidad]]*(VENTAS[[#This Row],[Precio Venta]]-VENTAS[[#This Row],[Costo Unitario SIN Comision]]-VENTAS[[#This Row],[Comisión Unitaria 10%]]-0.01*VENTAS[[#This Row],[Precio Venta]])</f>
        <v>5.85</v>
      </c>
      <c r="M718" s="35"/>
      <c r="N718" s="37" t="s">
        <v>5275</v>
      </c>
    </row>
    <row r="719" spans="1:14" x14ac:dyDescent="0.2">
      <c r="A719" s="36">
        <v>45649.545613425929</v>
      </c>
      <c r="B719" s="33"/>
      <c r="C719" s="33"/>
      <c r="D719" s="33" t="s">
        <v>4256</v>
      </c>
      <c r="E719" s="33" t="s">
        <v>5276</v>
      </c>
      <c r="F719" s="33" t="s">
        <v>5277</v>
      </c>
      <c r="G719" s="33">
        <v>2</v>
      </c>
      <c r="H719" s="34">
        <v>30</v>
      </c>
      <c r="I719" s="39">
        <f>VENTAS[[#This Row],[Cantidad]]*VENTAS[[#This Row],[Precio Venta]]</f>
        <v>60</v>
      </c>
      <c r="J719" s="34">
        <f>IF(VENTAS[[#This Row],[Nombre del Gestor]]&gt;1,VENTAS[[#This Row],[Precio Venta]]*10%,0)</f>
        <v>3</v>
      </c>
      <c r="K719" s="34">
        <f>IFERROR(VLOOKUP(VENTAS[[#This Row],[Código del producto Vendido]],STOCK[],13,FALSE),VENTAS[[#This Row],[Precio Venta]]*0.6)-VENTAS[[#This Row],[Comisión Unitaria 10%]]</f>
        <v>15</v>
      </c>
      <c r="L719" s="34">
        <f>VENTAS[[#This Row],[Cantidad]]*(VENTAS[[#This Row],[Precio Venta]]-VENTAS[[#This Row],[Costo Unitario SIN Comision]]-VENTAS[[#This Row],[Comisión Unitaria 10%]]-0.01*VENTAS[[#This Row],[Precio Venta]])</f>
        <v>23.4</v>
      </c>
      <c r="M719" s="35"/>
      <c r="N719" s="37" t="s">
        <v>5278</v>
      </c>
    </row>
    <row r="720" spans="1:14" x14ac:dyDescent="0.2">
      <c r="A720" s="36">
        <v>45649.547210648147</v>
      </c>
      <c r="B720" s="33"/>
      <c r="C720" s="33"/>
      <c r="D720" s="33" t="s">
        <v>3757</v>
      </c>
      <c r="E720" s="33" t="s">
        <v>5099</v>
      </c>
      <c r="F720" s="33" t="s">
        <v>1005</v>
      </c>
      <c r="G720" s="33">
        <v>1</v>
      </c>
      <c r="H720" s="34">
        <v>30</v>
      </c>
      <c r="I720" s="39">
        <f>VENTAS[[#This Row],[Cantidad]]*VENTAS[[#This Row],[Precio Venta]]</f>
        <v>30</v>
      </c>
      <c r="J720" s="34">
        <f>IF(VENTAS[[#This Row],[Nombre del Gestor]]&gt;1,VENTAS[[#This Row],[Precio Venta]]*10%,0)</f>
        <v>3</v>
      </c>
      <c r="K720" s="34">
        <f>IFERROR(VLOOKUP(VENTAS[[#This Row],[Código del producto Vendido]],STOCK[],13,FALSE),VENTAS[[#This Row],[Precio Venta]]*0.6)-VENTAS[[#This Row],[Comisión Unitaria 10%]]</f>
        <v>15</v>
      </c>
      <c r="L720" s="34">
        <f>VENTAS[[#This Row],[Cantidad]]*(VENTAS[[#This Row],[Precio Venta]]-VENTAS[[#This Row],[Costo Unitario SIN Comision]]-VENTAS[[#This Row],[Comisión Unitaria 10%]]-0.01*VENTAS[[#This Row],[Precio Venta]])</f>
        <v>11.7</v>
      </c>
      <c r="M720" s="35"/>
      <c r="N720" s="37" t="s">
        <v>5279</v>
      </c>
    </row>
    <row r="721" spans="1:14" x14ac:dyDescent="0.2">
      <c r="A721" s="36">
        <v>45649.60255787037</v>
      </c>
      <c r="B721" s="33"/>
      <c r="C721" s="33"/>
      <c r="D721" s="33"/>
      <c r="E721" s="33" t="s">
        <v>5280</v>
      </c>
      <c r="F721" s="33" t="s">
        <v>5281</v>
      </c>
      <c r="G721" s="33">
        <v>1</v>
      </c>
      <c r="H721" s="34">
        <v>30</v>
      </c>
      <c r="I721" s="39">
        <f>VENTAS[[#This Row],[Cantidad]]*VENTAS[[#This Row],[Precio Venta]]</f>
        <v>30</v>
      </c>
      <c r="J721" s="34">
        <f>IF(VENTAS[[#This Row],[Nombre del Gestor]]&gt;1,VENTAS[[#This Row],[Precio Venta]]*10%,0)</f>
        <v>0</v>
      </c>
      <c r="K721" s="34">
        <f>IFERROR(VLOOKUP(VENTAS[[#This Row],[Código del producto Vendido]],STOCK[],13,FALSE),VENTAS[[#This Row],[Precio Venta]]*0.6)-VENTAS[[#This Row],[Comisión Unitaria 10%]]</f>
        <v>18</v>
      </c>
      <c r="L721" s="34">
        <f>VENTAS[[#This Row],[Cantidad]]*(VENTAS[[#This Row],[Precio Venta]]-VENTAS[[#This Row],[Costo Unitario SIN Comision]]-VENTAS[[#This Row],[Comisión Unitaria 10%]]-0.01*VENTAS[[#This Row],[Precio Venta]])</f>
        <v>11.7</v>
      </c>
      <c r="M721" s="35"/>
      <c r="N721" s="37" t="s">
        <v>5282</v>
      </c>
    </row>
    <row r="722" spans="1:14" x14ac:dyDescent="0.2">
      <c r="A722" s="36">
        <v>45649.679548611108</v>
      </c>
      <c r="B722" s="33"/>
      <c r="C722" s="33"/>
      <c r="D722" s="33" t="s">
        <v>3779</v>
      </c>
      <c r="E722" s="33" t="s">
        <v>5283</v>
      </c>
      <c r="F722" s="33" t="s">
        <v>5284</v>
      </c>
      <c r="G722" s="33">
        <v>1</v>
      </c>
      <c r="H722" s="34">
        <v>22</v>
      </c>
      <c r="I722" s="39">
        <f>VENTAS[[#This Row],[Cantidad]]*VENTAS[[#This Row],[Precio Venta]]</f>
        <v>22</v>
      </c>
      <c r="J722" s="34">
        <f>IF(VENTAS[[#This Row],[Nombre del Gestor]]&gt;1,VENTAS[[#This Row],[Precio Venta]]*10%,0)</f>
        <v>2.2000000000000002</v>
      </c>
      <c r="K722" s="34">
        <f>IFERROR(VLOOKUP(VENTAS[[#This Row],[Código del producto Vendido]],STOCK[],13,FALSE),VENTAS[[#This Row],[Precio Venta]]*0.6)-VENTAS[[#This Row],[Comisión Unitaria 10%]]</f>
        <v>11</v>
      </c>
      <c r="L722" s="34">
        <f>VENTAS[[#This Row],[Cantidad]]*(VENTAS[[#This Row],[Precio Venta]]-VENTAS[[#This Row],[Costo Unitario SIN Comision]]-VENTAS[[#This Row],[Comisión Unitaria 10%]]-0.01*VENTAS[[#This Row],[Precio Venta]])</f>
        <v>8.58</v>
      </c>
      <c r="M722" s="35"/>
      <c r="N722" s="37" t="s">
        <v>5285</v>
      </c>
    </row>
    <row r="723" spans="1:14" x14ac:dyDescent="0.2">
      <c r="A723" s="36">
        <v>45649.730856481481</v>
      </c>
      <c r="B723" s="33"/>
      <c r="C723" s="33"/>
      <c r="D723" s="33"/>
      <c r="E723" s="33" t="s">
        <v>5022</v>
      </c>
      <c r="F723" s="33" t="s">
        <v>5023</v>
      </c>
      <c r="G723" s="33">
        <v>1</v>
      </c>
      <c r="H723" s="34">
        <v>30</v>
      </c>
      <c r="I723" s="39">
        <f>VENTAS[[#This Row],[Cantidad]]*VENTAS[[#This Row],[Precio Venta]]</f>
        <v>30</v>
      </c>
      <c r="J723" s="34">
        <f>IF(VENTAS[[#This Row],[Nombre del Gestor]]&gt;1,VENTAS[[#This Row],[Precio Venta]]*10%,0)</f>
        <v>0</v>
      </c>
      <c r="K723" s="34">
        <f>IFERROR(VLOOKUP(VENTAS[[#This Row],[Código del producto Vendido]],STOCK[],13,FALSE),VENTAS[[#This Row],[Precio Venta]]*0.6)-VENTAS[[#This Row],[Comisión Unitaria 10%]]</f>
        <v>18</v>
      </c>
      <c r="L723" s="34">
        <f>VENTAS[[#This Row],[Cantidad]]*(VENTAS[[#This Row],[Precio Venta]]-VENTAS[[#This Row],[Costo Unitario SIN Comision]]-VENTAS[[#This Row],[Comisión Unitaria 10%]]-0.01*VENTAS[[#This Row],[Precio Venta]])</f>
        <v>11.7</v>
      </c>
      <c r="M723" s="35"/>
      <c r="N723" s="37" t="s">
        <v>5286</v>
      </c>
    </row>
    <row r="724" spans="1:14" x14ac:dyDescent="0.2">
      <c r="A724" s="36">
        <v>45649.769988425927</v>
      </c>
      <c r="B724" s="33"/>
      <c r="C724" s="33"/>
      <c r="D724" s="33" t="s">
        <v>4617</v>
      </c>
      <c r="E724" s="33" t="s">
        <v>5079</v>
      </c>
      <c r="F724" s="33" t="s">
        <v>246</v>
      </c>
      <c r="G724" s="33">
        <v>1</v>
      </c>
      <c r="H724" s="34">
        <v>35</v>
      </c>
      <c r="I724" s="39">
        <f>VENTAS[[#This Row],[Cantidad]]*VENTAS[[#This Row],[Precio Venta]]</f>
        <v>35</v>
      </c>
      <c r="J724" s="34">
        <f>IF(VENTAS[[#This Row],[Nombre del Gestor]]&gt;1,VENTAS[[#This Row],[Precio Venta]]*10%,0)</f>
        <v>3.5</v>
      </c>
      <c r="K724" s="34">
        <f>IFERROR(VLOOKUP(VENTAS[[#This Row],[Código del producto Vendido]],STOCK[],13,FALSE),VENTAS[[#This Row],[Precio Venta]]*0.6)-VENTAS[[#This Row],[Comisión Unitaria 10%]]</f>
        <v>17.5</v>
      </c>
      <c r="L724" s="34">
        <f>VENTAS[[#This Row],[Cantidad]]*(VENTAS[[#This Row],[Precio Venta]]-VENTAS[[#This Row],[Costo Unitario SIN Comision]]-VENTAS[[#This Row],[Comisión Unitaria 10%]]-0.01*VENTAS[[#This Row],[Precio Venta]])</f>
        <v>13.65</v>
      </c>
      <c r="M724" s="35"/>
      <c r="N724" s="37" t="s">
        <v>5287</v>
      </c>
    </row>
    <row r="725" spans="1:14" x14ac:dyDescent="0.2">
      <c r="A725" s="36">
        <v>45650.404907407406</v>
      </c>
      <c r="B725" s="33"/>
      <c r="C725" s="33"/>
      <c r="D725" s="33" t="s">
        <v>3779</v>
      </c>
      <c r="E725" s="33" t="s">
        <v>5288</v>
      </c>
      <c r="F725" s="33" t="s">
        <v>246</v>
      </c>
      <c r="G725" s="33">
        <v>1</v>
      </c>
      <c r="H725" s="34">
        <v>35</v>
      </c>
      <c r="I725" s="39">
        <f>VENTAS[[#This Row],[Cantidad]]*VENTAS[[#This Row],[Precio Venta]]</f>
        <v>35</v>
      </c>
      <c r="J725" s="34">
        <f>IF(VENTAS[[#This Row],[Nombre del Gestor]]&gt;1,VENTAS[[#This Row],[Precio Venta]]*10%,0)</f>
        <v>3.5</v>
      </c>
      <c r="K725" s="34">
        <f>IFERROR(VLOOKUP(VENTAS[[#This Row],[Código del producto Vendido]],STOCK[],13,FALSE),VENTAS[[#This Row],[Precio Venta]]*0.6)-VENTAS[[#This Row],[Comisión Unitaria 10%]]</f>
        <v>17.5</v>
      </c>
      <c r="L725" s="34">
        <f>VENTAS[[#This Row],[Cantidad]]*(VENTAS[[#This Row],[Precio Venta]]-VENTAS[[#This Row],[Costo Unitario SIN Comision]]-VENTAS[[#This Row],[Comisión Unitaria 10%]]-0.01*VENTAS[[#This Row],[Precio Venta]])</f>
        <v>13.65</v>
      </c>
      <c r="M725" s="35"/>
      <c r="N725" s="37" t="s">
        <v>5289</v>
      </c>
    </row>
    <row r="726" spans="1:14" x14ac:dyDescent="0.2">
      <c r="A726" s="36">
        <v>45650.434131944443</v>
      </c>
      <c r="B726" s="33"/>
      <c r="C726" s="33"/>
      <c r="D726" s="33" t="s">
        <v>4256</v>
      </c>
      <c r="E726" s="33" t="s">
        <v>5115</v>
      </c>
      <c r="F726" s="33" t="s">
        <v>5116</v>
      </c>
      <c r="G726" s="33">
        <v>1</v>
      </c>
      <c r="H726" s="34">
        <v>40</v>
      </c>
      <c r="I726" s="39">
        <f>VENTAS[[#This Row],[Cantidad]]*VENTAS[[#This Row],[Precio Venta]]</f>
        <v>40</v>
      </c>
      <c r="J726" s="34">
        <f>IF(VENTAS[[#This Row],[Nombre del Gestor]]&gt;1,VENTAS[[#This Row],[Precio Venta]]*10%,0)</f>
        <v>4</v>
      </c>
      <c r="K726" s="34">
        <f>IFERROR(VLOOKUP(VENTAS[[#This Row],[Código del producto Vendido]],STOCK[],13,FALSE),VENTAS[[#This Row],[Precio Venta]]*0.6)-VENTAS[[#This Row],[Comisión Unitaria 10%]]</f>
        <v>20</v>
      </c>
      <c r="L726" s="34">
        <f>VENTAS[[#This Row],[Cantidad]]*(VENTAS[[#This Row],[Precio Venta]]-VENTAS[[#This Row],[Costo Unitario SIN Comision]]-VENTAS[[#This Row],[Comisión Unitaria 10%]]-0.01*VENTAS[[#This Row],[Precio Venta]])</f>
        <v>15.6</v>
      </c>
      <c r="M726" s="35"/>
      <c r="N726" s="37" t="s">
        <v>5290</v>
      </c>
    </row>
    <row r="727" spans="1:14" x14ac:dyDescent="0.2">
      <c r="A727" s="36">
        <v>45650.459479166668</v>
      </c>
      <c r="B727" s="33"/>
      <c r="C727" s="33"/>
      <c r="D727" s="33" t="s">
        <v>4617</v>
      </c>
      <c r="E727" s="33" t="s">
        <v>5163</v>
      </c>
      <c r="F727" s="33" t="s">
        <v>5164</v>
      </c>
      <c r="G727" s="33">
        <v>1</v>
      </c>
      <c r="H727" s="34">
        <v>25</v>
      </c>
      <c r="I727" s="39">
        <f>VENTAS[[#This Row],[Cantidad]]*VENTAS[[#This Row],[Precio Venta]]</f>
        <v>25</v>
      </c>
      <c r="J727" s="34">
        <f>IF(VENTAS[[#This Row],[Nombre del Gestor]]&gt;1,VENTAS[[#This Row],[Precio Venta]]*10%,0)</f>
        <v>2.5</v>
      </c>
      <c r="K727" s="34">
        <f>IFERROR(VLOOKUP(VENTAS[[#This Row],[Código del producto Vendido]],STOCK[],13,FALSE),VENTAS[[#This Row],[Precio Venta]]*0.6)-VENTAS[[#This Row],[Comisión Unitaria 10%]]</f>
        <v>12.5</v>
      </c>
      <c r="L727" s="34">
        <f>VENTAS[[#This Row],[Cantidad]]*(VENTAS[[#This Row],[Precio Venta]]-VENTAS[[#This Row],[Costo Unitario SIN Comision]]-VENTAS[[#This Row],[Comisión Unitaria 10%]]-0.01*VENTAS[[#This Row],[Precio Venta]])</f>
        <v>9.75</v>
      </c>
      <c r="M727" s="35"/>
      <c r="N727" s="37" t="s">
        <v>5291</v>
      </c>
    </row>
    <row r="728" spans="1:14" x14ac:dyDescent="0.2">
      <c r="A728" s="36">
        <v>45650.463888888888</v>
      </c>
      <c r="B728" s="33"/>
      <c r="C728" s="33"/>
      <c r="D728" s="33" t="s">
        <v>4985</v>
      </c>
      <c r="E728" s="33" t="s">
        <v>5182</v>
      </c>
      <c r="F728" s="33" t="s">
        <v>5141</v>
      </c>
      <c r="G728" s="33">
        <v>1</v>
      </c>
      <c r="H728" s="34">
        <v>35</v>
      </c>
      <c r="I728" s="39">
        <f>VENTAS[[#This Row],[Cantidad]]*VENTAS[[#This Row],[Precio Venta]]</f>
        <v>35</v>
      </c>
      <c r="J728" s="34">
        <f>IF(VENTAS[[#This Row],[Nombre del Gestor]]&gt;1,VENTAS[[#This Row],[Precio Venta]]*10%,0)</f>
        <v>3.5</v>
      </c>
      <c r="K728" s="34">
        <f>IFERROR(VLOOKUP(VENTAS[[#This Row],[Código del producto Vendido]],STOCK[],13,FALSE),VENTAS[[#This Row],[Precio Venta]]*0.6)-VENTAS[[#This Row],[Comisión Unitaria 10%]]</f>
        <v>17.5</v>
      </c>
      <c r="L728" s="34">
        <f>VENTAS[[#This Row],[Cantidad]]*(VENTAS[[#This Row],[Precio Venta]]-VENTAS[[#This Row],[Costo Unitario SIN Comision]]-VENTAS[[#This Row],[Comisión Unitaria 10%]]-0.01*VENTAS[[#This Row],[Precio Venta]])</f>
        <v>13.65</v>
      </c>
      <c r="M728" s="35"/>
      <c r="N728" s="37" t="s">
        <v>5292</v>
      </c>
    </row>
    <row r="729" spans="1:14" x14ac:dyDescent="0.2">
      <c r="A729" s="36">
        <v>45650.463888888888</v>
      </c>
      <c r="B729" s="33"/>
      <c r="C729" s="33"/>
      <c r="D729" s="33" t="s">
        <v>4985</v>
      </c>
      <c r="E729" s="33" t="s">
        <v>5144</v>
      </c>
      <c r="F729" s="33" t="s">
        <v>5145</v>
      </c>
      <c r="G729" s="33">
        <v>1</v>
      </c>
      <c r="H729" s="34">
        <v>25</v>
      </c>
      <c r="I729" s="39">
        <f>VENTAS[[#This Row],[Cantidad]]*VENTAS[[#This Row],[Precio Venta]]</f>
        <v>25</v>
      </c>
      <c r="J729" s="34">
        <f>IF(VENTAS[[#This Row],[Nombre del Gestor]]&gt;1,VENTAS[[#This Row],[Precio Venta]]*10%,0)</f>
        <v>2.5</v>
      </c>
      <c r="K729" s="34">
        <f>IFERROR(VLOOKUP(VENTAS[[#This Row],[Código del producto Vendido]],STOCK[],13,FALSE),VENTAS[[#This Row],[Precio Venta]]*0.6)-VENTAS[[#This Row],[Comisión Unitaria 10%]]</f>
        <v>12.5</v>
      </c>
      <c r="L729" s="34">
        <f>VENTAS[[#This Row],[Cantidad]]*(VENTAS[[#This Row],[Precio Venta]]-VENTAS[[#This Row],[Costo Unitario SIN Comision]]-VENTAS[[#This Row],[Comisión Unitaria 10%]]-0.01*VENTAS[[#This Row],[Precio Venta]])</f>
        <v>9.75</v>
      </c>
      <c r="M729" s="35"/>
      <c r="N729" s="37" t="s">
        <v>5293</v>
      </c>
    </row>
    <row r="730" spans="1:14" x14ac:dyDescent="0.2">
      <c r="A730" s="36">
        <v>45650.534456018519</v>
      </c>
      <c r="B730" s="33"/>
      <c r="C730" s="33"/>
      <c r="D730" s="33" t="s">
        <v>3779</v>
      </c>
      <c r="E730" s="33" t="s">
        <v>5294</v>
      </c>
      <c r="F730" s="33" t="s">
        <v>3969</v>
      </c>
      <c r="G730" s="33">
        <v>1</v>
      </c>
      <c r="H730" s="34">
        <v>25</v>
      </c>
      <c r="I730" s="39">
        <f>VENTAS[[#This Row],[Cantidad]]*VENTAS[[#This Row],[Precio Venta]]</f>
        <v>25</v>
      </c>
      <c r="J730" s="34">
        <f>IF(VENTAS[[#This Row],[Nombre del Gestor]]&gt;1,VENTAS[[#This Row],[Precio Venta]]*10%,0)</f>
        <v>2.5</v>
      </c>
      <c r="K730" s="34">
        <f>IFERROR(VLOOKUP(VENTAS[[#This Row],[Código del producto Vendido]],STOCK[],13,FALSE),VENTAS[[#This Row],[Precio Venta]]*0.6)-VENTAS[[#This Row],[Comisión Unitaria 10%]]</f>
        <v>12.5</v>
      </c>
      <c r="L730" s="34">
        <f>VENTAS[[#This Row],[Cantidad]]*(VENTAS[[#This Row],[Precio Venta]]-VENTAS[[#This Row],[Costo Unitario SIN Comision]]-VENTAS[[#This Row],[Comisión Unitaria 10%]]-0.01*VENTAS[[#This Row],[Precio Venta]])</f>
        <v>9.75</v>
      </c>
      <c r="M730" s="35"/>
      <c r="N730" s="37" t="s">
        <v>5295</v>
      </c>
    </row>
    <row r="731" spans="1:14" x14ac:dyDescent="0.2">
      <c r="A731" s="36">
        <v>45650.535300925927</v>
      </c>
      <c r="B731" s="33"/>
      <c r="C731" s="33"/>
      <c r="D731" s="33" t="s">
        <v>4617</v>
      </c>
      <c r="E731" s="33" t="s">
        <v>1007</v>
      </c>
      <c r="F731" s="33" t="s">
        <v>1005</v>
      </c>
      <c r="G731" s="33">
        <v>1</v>
      </c>
      <c r="H731" s="34">
        <v>30</v>
      </c>
      <c r="I731" s="39">
        <f>VENTAS[[#This Row],[Cantidad]]*VENTAS[[#This Row],[Precio Venta]]</f>
        <v>30</v>
      </c>
      <c r="J731" s="34">
        <f>IF(VENTAS[[#This Row],[Nombre del Gestor]]&gt;1,VENTAS[[#This Row],[Precio Venta]]*10%,0)</f>
        <v>3</v>
      </c>
      <c r="K731" s="34">
        <f>IFERROR(VLOOKUP(VENTAS[[#This Row],[Código del producto Vendido]],STOCK[],13,FALSE),VENTAS[[#This Row],[Precio Venta]]*0.6)-VENTAS[[#This Row],[Comisión Unitaria 10%]]</f>
        <v>16.689999999999998</v>
      </c>
      <c r="L731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731" s="35"/>
      <c r="N731" s="37" t="s">
        <v>5296</v>
      </c>
    </row>
    <row r="732" spans="1:14" x14ac:dyDescent="0.2">
      <c r="A732" s="36">
        <v>45650.542256944442</v>
      </c>
      <c r="B732" s="33"/>
      <c r="C732" s="33"/>
      <c r="D732" s="33" t="s">
        <v>3779</v>
      </c>
      <c r="E732" s="33" t="s">
        <v>1014</v>
      </c>
      <c r="F732" s="33" t="s">
        <v>1012</v>
      </c>
      <c r="G732" s="33">
        <v>1</v>
      </c>
      <c r="H732" s="34">
        <v>12</v>
      </c>
      <c r="I732" s="39">
        <f>VENTAS[[#This Row],[Cantidad]]*VENTAS[[#This Row],[Precio Venta]]</f>
        <v>12</v>
      </c>
      <c r="J732" s="34">
        <f>IF(VENTAS[[#This Row],[Nombre del Gestor]]&gt;1,VENTAS[[#This Row],[Precio Venta]]*10%,0)</f>
        <v>1.2000000000000002</v>
      </c>
      <c r="K732" s="34">
        <f>IFERROR(VLOOKUP(VENTAS[[#This Row],[Código del producto Vendido]],STOCK[],13,FALSE),VENTAS[[#This Row],[Precio Venta]]*0.6)-VENTAS[[#This Row],[Comisión Unitaria 10%]]</f>
        <v>7.79</v>
      </c>
      <c r="L732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732" s="35"/>
      <c r="N732" s="37" t="s">
        <v>5297</v>
      </c>
    </row>
    <row r="733" spans="1:14" x14ac:dyDescent="0.2">
      <c r="A733" s="36">
        <v>45650.542256944442</v>
      </c>
      <c r="B733" s="33"/>
      <c r="C733" s="33"/>
      <c r="D733" s="33" t="s">
        <v>3779</v>
      </c>
      <c r="E733" s="33" t="s">
        <v>5219</v>
      </c>
      <c r="F733" s="33" t="s">
        <v>483</v>
      </c>
      <c r="G733" s="33">
        <v>1</v>
      </c>
      <c r="H733" s="34">
        <v>18</v>
      </c>
      <c r="I733" s="39">
        <f>VENTAS[[#This Row],[Cantidad]]*VENTAS[[#This Row],[Precio Venta]]</f>
        <v>18</v>
      </c>
      <c r="J733" s="34">
        <f>IF(VENTAS[[#This Row],[Nombre del Gestor]]&gt;1,VENTAS[[#This Row],[Precio Venta]]*10%,0)</f>
        <v>1.8</v>
      </c>
      <c r="K733" s="34">
        <f>IFERROR(VLOOKUP(VENTAS[[#This Row],[Código del producto Vendido]],STOCK[],13,FALSE),VENTAS[[#This Row],[Precio Venta]]*0.6)-VENTAS[[#This Row],[Comisión Unitaria 10%]]</f>
        <v>8.9999999999999982</v>
      </c>
      <c r="L73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733" s="35"/>
      <c r="N733" s="37" t="s">
        <v>5298</v>
      </c>
    </row>
    <row r="734" spans="1:14" x14ac:dyDescent="0.2">
      <c r="A734" s="36">
        <v>45650.614224537043</v>
      </c>
      <c r="B734" s="33"/>
      <c r="C734" s="33"/>
      <c r="D734" s="33" t="s">
        <v>4617</v>
      </c>
      <c r="E734" s="33" t="s">
        <v>1475</v>
      </c>
      <c r="F734" s="33" t="s">
        <v>5299</v>
      </c>
      <c r="G734" s="33">
        <v>1</v>
      </c>
      <c r="H734" s="34">
        <v>25</v>
      </c>
      <c r="I734" s="39">
        <f>VENTAS[[#This Row],[Cantidad]]*VENTAS[[#This Row],[Precio Venta]]</f>
        <v>25</v>
      </c>
      <c r="J734" s="34">
        <f>IF(VENTAS[[#This Row],[Nombre del Gestor]]&gt;1,VENTAS[[#This Row],[Precio Venta]]*10%,0)</f>
        <v>2.5</v>
      </c>
      <c r="K734" s="34">
        <f>IFERROR(VLOOKUP(VENTAS[[#This Row],[Código del producto Vendido]],STOCK[],13,FALSE),VENTAS[[#This Row],[Precio Venta]]*0.6)-VENTAS[[#This Row],[Comisión Unitaria 10%]]</f>
        <v>12</v>
      </c>
      <c r="L734" s="34">
        <f>VENTAS[[#This Row],[Cantidad]]*(VENTAS[[#This Row],[Precio Venta]]-VENTAS[[#This Row],[Costo Unitario SIN Comision]]-VENTAS[[#This Row],[Comisión Unitaria 10%]]-0.01*VENTAS[[#This Row],[Precio Venta]])</f>
        <v>10.25</v>
      </c>
      <c r="M734" s="35"/>
      <c r="N734" s="37" t="s">
        <v>5300</v>
      </c>
    </row>
    <row r="735" spans="1:14" x14ac:dyDescent="0.2">
      <c r="A735" s="36">
        <v>45650.614965277768</v>
      </c>
      <c r="B735" s="33"/>
      <c r="C735" s="33"/>
      <c r="D735" s="33" t="s">
        <v>4617</v>
      </c>
      <c r="E735" s="33" t="s">
        <v>5264</v>
      </c>
      <c r="F735" s="33" t="s">
        <v>5106</v>
      </c>
      <c r="G735" s="33">
        <v>1</v>
      </c>
      <c r="H735" s="34">
        <v>40</v>
      </c>
      <c r="I735" s="39">
        <f>VENTAS[[#This Row],[Cantidad]]*VENTAS[[#This Row],[Precio Venta]]</f>
        <v>40</v>
      </c>
      <c r="J735" s="34">
        <f>IF(VENTAS[[#This Row],[Nombre del Gestor]]&gt;1,VENTAS[[#This Row],[Precio Venta]]*10%,0)</f>
        <v>4</v>
      </c>
      <c r="K735" s="34">
        <f>IFERROR(VLOOKUP(VENTAS[[#This Row],[Código del producto Vendido]],STOCK[],13,FALSE),VENTAS[[#This Row],[Precio Venta]]*0.6)-VENTAS[[#This Row],[Comisión Unitaria 10%]]</f>
        <v>20</v>
      </c>
      <c r="L735" s="34">
        <f>VENTAS[[#This Row],[Cantidad]]*(VENTAS[[#This Row],[Precio Venta]]-VENTAS[[#This Row],[Costo Unitario SIN Comision]]-VENTAS[[#This Row],[Comisión Unitaria 10%]]-0.01*VENTAS[[#This Row],[Precio Venta]])</f>
        <v>15.6</v>
      </c>
      <c r="M735" s="35"/>
      <c r="N735" s="37" t="s">
        <v>5301</v>
      </c>
    </row>
    <row r="736" spans="1:14" x14ac:dyDescent="0.2">
      <c r="A736" s="36">
        <v>45650.617037037038</v>
      </c>
      <c r="B736" s="33"/>
      <c r="C736" s="33"/>
      <c r="D736" s="33" t="s">
        <v>5302</v>
      </c>
      <c r="E736" s="33" t="s">
        <v>5303</v>
      </c>
      <c r="F736" s="33" t="s">
        <v>970</v>
      </c>
      <c r="G736" s="33">
        <v>1</v>
      </c>
      <c r="H736" s="34">
        <v>30</v>
      </c>
      <c r="I736" s="39">
        <f>VENTAS[[#This Row],[Cantidad]]*VENTAS[[#This Row],[Precio Venta]]</f>
        <v>30</v>
      </c>
      <c r="J736" s="34">
        <f>IF(VENTAS[[#This Row],[Nombre del Gestor]]&gt;1,VENTAS[[#This Row],[Precio Venta]]*10%,0)</f>
        <v>3</v>
      </c>
      <c r="K736" s="34">
        <f>IFERROR(VLOOKUP(VENTAS[[#This Row],[Código del producto Vendido]],STOCK[],13,FALSE),VENTAS[[#This Row],[Precio Venta]]*0.6)-VENTAS[[#This Row],[Comisión Unitaria 10%]]</f>
        <v>15</v>
      </c>
      <c r="L736" s="34">
        <f>VENTAS[[#This Row],[Cantidad]]*(VENTAS[[#This Row],[Precio Venta]]-VENTAS[[#This Row],[Costo Unitario SIN Comision]]-VENTAS[[#This Row],[Comisión Unitaria 10%]]-0.01*VENTAS[[#This Row],[Precio Venta]])</f>
        <v>11.7</v>
      </c>
      <c r="M736" s="35"/>
      <c r="N736" s="37" t="s">
        <v>5304</v>
      </c>
    </row>
    <row r="737" spans="1:14" x14ac:dyDescent="0.2">
      <c r="A737" s="36">
        <v>45650.619664351849</v>
      </c>
      <c r="B737" s="33"/>
      <c r="C737" s="33"/>
      <c r="D737" s="33" t="s">
        <v>3820</v>
      </c>
      <c r="E737" s="33" t="s">
        <v>5288</v>
      </c>
      <c r="F737" s="33" t="s">
        <v>246</v>
      </c>
      <c r="G737" s="33">
        <v>1</v>
      </c>
      <c r="H737" s="34">
        <v>35</v>
      </c>
      <c r="I737" s="39">
        <f>VENTAS[[#This Row],[Cantidad]]*VENTAS[[#This Row],[Precio Venta]]</f>
        <v>35</v>
      </c>
      <c r="J737" s="34">
        <f>IF(VENTAS[[#This Row],[Nombre del Gestor]]&gt;1,VENTAS[[#This Row],[Precio Venta]]*10%,0)</f>
        <v>3.5</v>
      </c>
      <c r="K737" s="34">
        <f>IFERROR(VLOOKUP(VENTAS[[#This Row],[Código del producto Vendido]],STOCK[],13,FALSE),VENTAS[[#This Row],[Precio Venta]]*0.6)-VENTAS[[#This Row],[Comisión Unitaria 10%]]</f>
        <v>17.5</v>
      </c>
      <c r="L737" s="34">
        <f>VENTAS[[#This Row],[Cantidad]]*(VENTAS[[#This Row],[Precio Venta]]-VENTAS[[#This Row],[Costo Unitario SIN Comision]]-VENTAS[[#This Row],[Comisión Unitaria 10%]]-0.01*VENTAS[[#This Row],[Precio Venta]])</f>
        <v>13.65</v>
      </c>
      <c r="M737" s="35"/>
      <c r="N737" s="37" t="s">
        <v>5305</v>
      </c>
    </row>
    <row r="738" spans="1:14" x14ac:dyDescent="0.2">
      <c r="A738" s="36">
        <v>45650.65221064815</v>
      </c>
      <c r="B738" s="33"/>
      <c r="C738" s="33"/>
      <c r="D738" s="33" t="s">
        <v>5306</v>
      </c>
      <c r="E738" s="33" t="s">
        <v>5264</v>
      </c>
      <c r="F738" s="33" t="s">
        <v>5106</v>
      </c>
      <c r="G738" s="33">
        <v>1</v>
      </c>
      <c r="H738" s="34">
        <v>40</v>
      </c>
      <c r="I738" s="39">
        <f>VENTAS[[#This Row],[Cantidad]]*VENTAS[[#This Row],[Precio Venta]]</f>
        <v>40</v>
      </c>
      <c r="J738" s="34">
        <f>IF(VENTAS[[#This Row],[Nombre del Gestor]]&gt;1,VENTAS[[#This Row],[Precio Venta]]*10%,0)</f>
        <v>4</v>
      </c>
      <c r="K738" s="34">
        <f>IFERROR(VLOOKUP(VENTAS[[#This Row],[Código del producto Vendido]],STOCK[],13,FALSE),VENTAS[[#This Row],[Precio Venta]]*0.6)-VENTAS[[#This Row],[Comisión Unitaria 10%]]</f>
        <v>20</v>
      </c>
      <c r="L738" s="34">
        <f>VENTAS[[#This Row],[Cantidad]]*(VENTAS[[#This Row],[Precio Venta]]-VENTAS[[#This Row],[Costo Unitario SIN Comision]]-VENTAS[[#This Row],[Comisión Unitaria 10%]]-0.01*VENTAS[[#This Row],[Precio Venta]])</f>
        <v>15.6</v>
      </c>
      <c r="M738" s="35"/>
      <c r="N738" s="37" t="s">
        <v>5307</v>
      </c>
    </row>
    <row r="739" spans="1:14" x14ac:dyDescent="0.2">
      <c r="A739" s="36">
        <v>45650.936666666668</v>
      </c>
      <c r="B739" s="33"/>
      <c r="C739" s="33"/>
      <c r="D739" s="33"/>
      <c r="E739" s="33" t="s">
        <v>5308</v>
      </c>
      <c r="F739" s="33" t="s">
        <v>5309</v>
      </c>
      <c r="G739" s="33">
        <v>1</v>
      </c>
      <c r="H739" s="34">
        <v>30</v>
      </c>
      <c r="I739" s="39">
        <f>VENTAS[[#This Row],[Cantidad]]*VENTAS[[#This Row],[Precio Venta]]</f>
        <v>30</v>
      </c>
      <c r="J739" s="34">
        <f>IF(VENTAS[[#This Row],[Nombre del Gestor]]&gt;1,VENTAS[[#This Row],[Precio Venta]]*10%,0)</f>
        <v>0</v>
      </c>
      <c r="K739" s="34">
        <f>IFERROR(VLOOKUP(VENTAS[[#This Row],[Código del producto Vendido]],STOCK[],13,FALSE),VENTAS[[#This Row],[Precio Venta]]*0.6)-VENTAS[[#This Row],[Comisión Unitaria 10%]]</f>
        <v>18</v>
      </c>
      <c r="L739" s="34">
        <f>VENTAS[[#This Row],[Cantidad]]*(VENTAS[[#This Row],[Precio Venta]]-VENTAS[[#This Row],[Costo Unitario SIN Comision]]-VENTAS[[#This Row],[Comisión Unitaria 10%]]-0.01*VENTAS[[#This Row],[Precio Venta]])</f>
        <v>11.7</v>
      </c>
      <c r="M739" s="35"/>
      <c r="N739" s="37" t="s">
        <v>5310</v>
      </c>
    </row>
    <row r="740" spans="1:14" x14ac:dyDescent="0.2">
      <c r="A740" s="36">
        <v>45651.520462962973</v>
      </c>
      <c r="B740" s="33"/>
      <c r="C740" s="33"/>
      <c r="D740" s="33"/>
      <c r="E740" s="33" t="s">
        <v>557</v>
      </c>
      <c r="F740" s="33" t="s">
        <v>5311</v>
      </c>
      <c r="G740" s="33">
        <v>1</v>
      </c>
      <c r="H740" s="34">
        <v>40</v>
      </c>
      <c r="I740" s="39">
        <f>VENTAS[[#This Row],[Cantidad]]*VENTAS[[#This Row],[Precio Venta]]</f>
        <v>40</v>
      </c>
      <c r="J740" s="34">
        <f>IF(VENTAS[[#This Row],[Nombre del Gestor]]&gt;1,VENTAS[[#This Row],[Precio Venta]]*10%,0)</f>
        <v>0</v>
      </c>
      <c r="K740" s="34">
        <f>IFERROR(VLOOKUP(VENTAS[[#This Row],[Código del producto Vendido]],STOCK[],13,FALSE),VENTAS[[#This Row],[Precio Venta]]*0.6)-VENTAS[[#This Row],[Comisión Unitaria 10%]]</f>
        <v>12.5</v>
      </c>
      <c r="L740" s="34">
        <f>VENTAS[[#This Row],[Cantidad]]*(VENTAS[[#This Row],[Precio Venta]]-VENTAS[[#This Row],[Costo Unitario SIN Comision]]-VENTAS[[#This Row],[Comisión Unitaria 10%]]-0.01*VENTAS[[#This Row],[Precio Venta]])</f>
        <v>27.1</v>
      </c>
      <c r="M740" s="35"/>
      <c r="N740" s="37" t="s">
        <v>5312</v>
      </c>
    </row>
    <row r="741" spans="1:14" x14ac:dyDescent="0.2">
      <c r="A741" s="36">
        <v>45651.690474537027</v>
      </c>
      <c r="B741" s="33"/>
      <c r="C741" s="33"/>
      <c r="D741" s="33" t="s">
        <v>3820</v>
      </c>
      <c r="E741" s="33" t="s">
        <v>5079</v>
      </c>
      <c r="F741" s="33" t="s">
        <v>246</v>
      </c>
      <c r="G741" s="33">
        <v>1</v>
      </c>
      <c r="H741" s="34">
        <v>35</v>
      </c>
      <c r="I741" s="39">
        <f>VENTAS[[#This Row],[Cantidad]]*VENTAS[[#This Row],[Precio Venta]]</f>
        <v>35</v>
      </c>
      <c r="J741" s="34">
        <f>IF(VENTAS[[#This Row],[Nombre del Gestor]]&gt;1,VENTAS[[#This Row],[Precio Venta]]*10%,0)</f>
        <v>3.5</v>
      </c>
      <c r="K741" s="34">
        <f>IFERROR(VLOOKUP(VENTAS[[#This Row],[Código del producto Vendido]],STOCK[],13,FALSE),VENTAS[[#This Row],[Precio Venta]]*0.6)-VENTAS[[#This Row],[Comisión Unitaria 10%]]</f>
        <v>17.5</v>
      </c>
      <c r="L741" s="34">
        <f>VENTAS[[#This Row],[Cantidad]]*(VENTAS[[#This Row],[Precio Venta]]-VENTAS[[#This Row],[Costo Unitario SIN Comision]]-VENTAS[[#This Row],[Comisión Unitaria 10%]]-0.01*VENTAS[[#This Row],[Precio Venta]])</f>
        <v>13.65</v>
      </c>
      <c r="M741" s="35"/>
      <c r="N741" s="37" t="s">
        <v>5313</v>
      </c>
    </row>
    <row r="742" spans="1:14" x14ac:dyDescent="0.2">
      <c r="A742" s="36">
        <v>45651.90357638889</v>
      </c>
      <c r="B742" s="33"/>
      <c r="C742" s="33"/>
      <c r="D742" s="33" t="s">
        <v>3779</v>
      </c>
      <c r="E742" s="33" t="s">
        <v>5314</v>
      </c>
      <c r="F742" s="33" t="s">
        <v>3848</v>
      </c>
      <c r="G742" s="33">
        <v>1</v>
      </c>
      <c r="H742" s="34">
        <v>25</v>
      </c>
      <c r="I742" s="39">
        <f>VENTAS[[#This Row],[Cantidad]]*VENTAS[[#This Row],[Precio Venta]]</f>
        <v>25</v>
      </c>
      <c r="J742" s="34">
        <f>IF(VENTAS[[#This Row],[Nombre del Gestor]]&gt;1,VENTAS[[#This Row],[Precio Venta]]*10%,0)</f>
        <v>2.5</v>
      </c>
      <c r="K742" s="34">
        <f>IFERROR(VLOOKUP(VENTAS[[#This Row],[Código del producto Vendido]],STOCK[],13,FALSE),VENTAS[[#This Row],[Precio Venta]]*0.6)-VENTAS[[#This Row],[Comisión Unitaria 10%]]</f>
        <v>12.5</v>
      </c>
      <c r="L742" s="34">
        <f>VENTAS[[#This Row],[Cantidad]]*(VENTAS[[#This Row],[Precio Venta]]-VENTAS[[#This Row],[Costo Unitario SIN Comision]]-VENTAS[[#This Row],[Comisión Unitaria 10%]]-0.01*VENTAS[[#This Row],[Precio Venta]])</f>
        <v>9.75</v>
      </c>
      <c r="M742" s="35"/>
      <c r="N742" s="37" t="s">
        <v>5315</v>
      </c>
    </row>
    <row r="743" spans="1:14" x14ac:dyDescent="0.2">
      <c r="A743" s="36">
        <v>45651.927951388891</v>
      </c>
      <c r="B743" s="33"/>
      <c r="C743" s="33"/>
      <c r="D743" s="33" t="s">
        <v>3757</v>
      </c>
      <c r="E743" s="33" t="s">
        <v>5189</v>
      </c>
      <c r="F743" s="33" t="s">
        <v>5190</v>
      </c>
      <c r="G743" s="33">
        <v>1</v>
      </c>
      <c r="H743" s="34">
        <v>25</v>
      </c>
      <c r="I743" s="39">
        <f>VENTAS[[#This Row],[Cantidad]]*VENTAS[[#This Row],[Precio Venta]]</f>
        <v>25</v>
      </c>
      <c r="J743" s="34">
        <f>IF(VENTAS[[#This Row],[Nombre del Gestor]]&gt;1,VENTAS[[#This Row],[Precio Venta]]*10%,0)</f>
        <v>2.5</v>
      </c>
      <c r="K743" s="34">
        <f>IFERROR(VLOOKUP(VENTAS[[#This Row],[Código del producto Vendido]],STOCK[],13,FALSE),VENTAS[[#This Row],[Precio Venta]]*0.6)-VENTAS[[#This Row],[Comisión Unitaria 10%]]</f>
        <v>12.5</v>
      </c>
      <c r="L743" s="34">
        <f>VENTAS[[#This Row],[Cantidad]]*(VENTAS[[#This Row],[Precio Venta]]-VENTAS[[#This Row],[Costo Unitario SIN Comision]]-VENTAS[[#This Row],[Comisión Unitaria 10%]]-0.01*VENTAS[[#This Row],[Precio Venta]])</f>
        <v>9.75</v>
      </c>
      <c r="M743" s="35"/>
      <c r="N743" s="37" t="s">
        <v>5316</v>
      </c>
    </row>
    <row r="744" spans="1:14" x14ac:dyDescent="0.2">
      <c r="A744" s="36">
        <v>45651.928749999999</v>
      </c>
      <c r="B744" s="33"/>
      <c r="C744" s="33"/>
      <c r="D744" s="33" t="s">
        <v>3820</v>
      </c>
      <c r="E744" s="33" t="s">
        <v>5189</v>
      </c>
      <c r="F744" s="33" t="s">
        <v>5190</v>
      </c>
      <c r="G744" s="33">
        <v>1</v>
      </c>
      <c r="H744" s="34">
        <v>25</v>
      </c>
      <c r="I744" s="39">
        <f>VENTAS[[#This Row],[Cantidad]]*VENTAS[[#This Row],[Precio Venta]]</f>
        <v>25</v>
      </c>
      <c r="J744" s="34">
        <f>IF(VENTAS[[#This Row],[Nombre del Gestor]]&gt;1,VENTAS[[#This Row],[Precio Venta]]*10%,0)</f>
        <v>2.5</v>
      </c>
      <c r="K744" s="34">
        <f>IFERROR(VLOOKUP(VENTAS[[#This Row],[Código del producto Vendido]],STOCK[],13,FALSE),VENTAS[[#This Row],[Precio Venta]]*0.6)-VENTAS[[#This Row],[Comisión Unitaria 10%]]</f>
        <v>12.5</v>
      </c>
      <c r="L744" s="34">
        <f>VENTAS[[#This Row],[Cantidad]]*(VENTAS[[#This Row],[Precio Venta]]-VENTAS[[#This Row],[Costo Unitario SIN Comision]]-VENTAS[[#This Row],[Comisión Unitaria 10%]]-0.01*VENTAS[[#This Row],[Precio Venta]])</f>
        <v>9.75</v>
      </c>
      <c r="M744" s="35"/>
      <c r="N744" s="37" t="s">
        <v>5317</v>
      </c>
    </row>
    <row r="745" spans="1:14" x14ac:dyDescent="0.2">
      <c r="A745" s="36">
        <v>45651.930104166669</v>
      </c>
      <c r="B745" s="33"/>
      <c r="C745" s="33"/>
      <c r="D745" s="33" t="s">
        <v>3967</v>
      </c>
      <c r="E745" s="33" t="s">
        <v>988</v>
      </c>
      <c r="F745" s="33" t="s">
        <v>5232</v>
      </c>
      <c r="G745" s="33">
        <v>1</v>
      </c>
      <c r="H745" s="34">
        <v>35</v>
      </c>
      <c r="I745" s="39">
        <f>VENTAS[[#This Row],[Cantidad]]*VENTAS[[#This Row],[Precio Venta]]</f>
        <v>35</v>
      </c>
      <c r="J745" s="34">
        <f>IF(VENTAS[[#This Row],[Nombre del Gestor]]&gt;1,VENTAS[[#This Row],[Precio Venta]]*10%,0)</f>
        <v>3.5</v>
      </c>
      <c r="K745" s="34">
        <f>IFERROR(VLOOKUP(VENTAS[[#This Row],[Código del producto Vendido]],STOCK[],13,FALSE),VENTAS[[#This Row],[Precio Venta]]*0.6)-VENTAS[[#This Row],[Comisión Unitaria 10%]]</f>
        <v>14</v>
      </c>
      <c r="L745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745" s="35"/>
      <c r="N745" s="37" t="s">
        <v>5318</v>
      </c>
    </row>
    <row r="746" spans="1:14" x14ac:dyDescent="0.2">
      <c r="A746" s="36">
        <v>45651.931087962963</v>
      </c>
      <c r="B746" s="33"/>
      <c r="C746" s="33"/>
      <c r="D746" s="33" t="s">
        <v>3757</v>
      </c>
      <c r="E746" s="33" t="s">
        <v>5319</v>
      </c>
      <c r="F746" s="33" t="s">
        <v>5320</v>
      </c>
      <c r="G746" s="33">
        <v>1</v>
      </c>
      <c r="H746" s="34">
        <v>15</v>
      </c>
      <c r="I746" s="39">
        <f>VENTAS[[#This Row],[Cantidad]]*VENTAS[[#This Row],[Precio Venta]]</f>
        <v>15</v>
      </c>
      <c r="J746" s="34">
        <f>IF(VENTAS[[#This Row],[Nombre del Gestor]]&gt;1,VENTAS[[#This Row],[Precio Venta]]*10%,0)</f>
        <v>1.5</v>
      </c>
      <c r="K746" s="34">
        <f>IFERROR(VLOOKUP(VENTAS[[#This Row],[Código del producto Vendido]],STOCK[],13,FALSE),VENTAS[[#This Row],[Precio Venta]]*0.6)-VENTAS[[#This Row],[Comisión Unitaria 10%]]</f>
        <v>7.5</v>
      </c>
      <c r="L746" s="34">
        <f>VENTAS[[#This Row],[Cantidad]]*(VENTAS[[#This Row],[Precio Venta]]-VENTAS[[#This Row],[Costo Unitario SIN Comision]]-VENTAS[[#This Row],[Comisión Unitaria 10%]]-0.01*VENTAS[[#This Row],[Precio Venta]])</f>
        <v>5.85</v>
      </c>
      <c r="M746" s="35"/>
      <c r="N746" s="37" t="s">
        <v>5321</v>
      </c>
    </row>
    <row r="747" spans="1:14" x14ac:dyDescent="0.2">
      <c r="A747" s="36">
        <v>45651.931087962963</v>
      </c>
      <c r="B747" s="33"/>
      <c r="C747" s="33"/>
      <c r="D747" s="33" t="s">
        <v>3757</v>
      </c>
      <c r="E747" s="33" t="s">
        <v>5322</v>
      </c>
      <c r="F747" s="33" t="s">
        <v>5323</v>
      </c>
      <c r="G747" s="33">
        <v>1</v>
      </c>
      <c r="H747" s="34">
        <v>22</v>
      </c>
      <c r="I747" s="39">
        <f>VENTAS[[#This Row],[Cantidad]]*VENTAS[[#This Row],[Precio Venta]]</f>
        <v>22</v>
      </c>
      <c r="J747" s="34">
        <f>IF(VENTAS[[#This Row],[Nombre del Gestor]]&gt;1,VENTAS[[#This Row],[Precio Venta]]*10%,0)</f>
        <v>2.2000000000000002</v>
      </c>
      <c r="K747" s="34">
        <f>IFERROR(VLOOKUP(VENTAS[[#This Row],[Código del producto Vendido]],STOCK[],13,FALSE),VENTAS[[#This Row],[Precio Venta]]*0.6)-VENTAS[[#This Row],[Comisión Unitaria 10%]]</f>
        <v>11</v>
      </c>
      <c r="L747" s="34">
        <f>VENTAS[[#This Row],[Cantidad]]*(VENTAS[[#This Row],[Precio Venta]]-VENTAS[[#This Row],[Costo Unitario SIN Comision]]-VENTAS[[#This Row],[Comisión Unitaria 10%]]-0.01*VENTAS[[#This Row],[Precio Venta]])</f>
        <v>8.58</v>
      </c>
      <c r="M747" s="35"/>
      <c r="N747" s="37" t="s">
        <v>5324</v>
      </c>
    </row>
    <row r="748" spans="1:14" x14ac:dyDescent="0.2">
      <c r="A748" s="36">
        <v>45651.940451388888</v>
      </c>
      <c r="B748" s="33"/>
      <c r="C748" s="33"/>
      <c r="D748" s="33" t="s">
        <v>3757</v>
      </c>
      <c r="E748" s="33" t="s">
        <v>1475</v>
      </c>
      <c r="F748" s="33" t="s">
        <v>5299</v>
      </c>
      <c r="G748" s="33">
        <v>1</v>
      </c>
      <c r="H748" s="34">
        <v>25</v>
      </c>
      <c r="I748" s="39">
        <f>VENTAS[[#This Row],[Cantidad]]*VENTAS[[#This Row],[Precio Venta]]</f>
        <v>25</v>
      </c>
      <c r="J748" s="34">
        <f>IF(VENTAS[[#This Row],[Nombre del Gestor]]&gt;1,VENTAS[[#This Row],[Precio Venta]]*10%,0)</f>
        <v>2.5</v>
      </c>
      <c r="K748" s="34">
        <f>IFERROR(VLOOKUP(VENTAS[[#This Row],[Código del producto Vendido]],STOCK[],13,FALSE),VENTAS[[#This Row],[Precio Venta]]*0.6)-VENTAS[[#This Row],[Comisión Unitaria 10%]]</f>
        <v>12</v>
      </c>
      <c r="L748" s="34">
        <f>VENTAS[[#This Row],[Cantidad]]*(VENTAS[[#This Row],[Precio Venta]]-VENTAS[[#This Row],[Costo Unitario SIN Comision]]-VENTAS[[#This Row],[Comisión Unitaria 10%]]-0.01*VENTAS[[#This Row],[Precio Venta]])</f>
        <v>10.25</v>
      </c>
      <c r="M748" s="35"/>
      <c r="N748" s="37" t="s">
        <v>5325</v>
      </c>
    </row>
    <row r="749" spans="1:14" x14ac:dyDescent="0.2">
      <c r="A749" s="36">
        <v>45652.271168981482</v>
      </c>
      <c r="B749" s="33"/>
      <c r="C749" s="33"/>
      <c r="D749" s="33" t="s">
        <v>3864</v>
      </c>
      <c r="E749" s="33" t="s">
        <v>5326</v>
      </c>
      <c r="F749" s="33" t="s">
        <v>5327</v>
      </c>
      <c r="G749" s="33">
        <v>1</v>
      </c>
      <c r="H749" s="34">
        <v>18</v>
      </c>
      <c r="I749" s="39">
        <f>VENTAS[[#This Row],[Cantidad]]*VENTAS[[#This Row],[Precio Venta]]</f>
        <v>18</v>
      </c>
      <c r="J749" s="34">
        <f>IF(VENTAS[[#This Row],[Nombre del Gestor]]&gt;1,VENTAS[[#This Row],[Precio Venta]]*10%,0)</f>
        <v>1.8</v>
      </c>
      <c r="K749" s="34">
        <f>IFERROR(VLOOKUP(VENTAS[[#This Row],[Código del producto Vendido]],STOCK[],13,FALSE),VENTAS[[#This Row],[Precio Venta]]*0.6)-VENTAS[[#This Row],[Comisión Unitaria 10%]]</f>
        <v>8.9999999999999982</v>
      </c>
      <c r="L74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749" s="35"/>
      <c r="N749" s="37" t="s">
        <v>5328</v>
      </c>
    </row>
    <row r="750" spans="1:14" x14ac:dyDescent="0.2">
      <c r="A750" s="36">
        <v>45652.271168981482</v>
      </c>
      <c r="B750" s="33"/>
      <c r="C750" s="33"/>
      <c r="D750" s="33" t="s">
        <v>3864</v>
      </c>
      <c r="E750" s="33" t="s">
        <v>576</v>
      </c>
      <c r="F750" s="33" t="s">
        <v>5329</v>
      </c>
      <c r="G750" s="33">
        <v>1</v>
      </c>
      <c r="H750" s="34">
        <v>35</v>
      </c>
      <c r="I750" s="39">
        <f>VENTAS[[#This Row],[Cantidad]]*VENTAS[[#This Row],[Precio Venta]]</f>
        <v>35</v>
      </c>
      <c r="J750" s="34">
        <f>IF(VENTAS[[#This Row],[Nombre del Gestor]]&gt;1,VENTAS[[#This Row],[Precio Venta]]*10%,0)</f>
        <v>3.5</v>
      </c>
      <c r="K750" s="34">
        <f>IFERROR(VLOOKUP(VENTAS[[#This Row],[Código del producto Vendido]],STOCK[],13,FALSE),VENTAS[[#This Row],[Precio Venta]]*0.6)-VENTAS[[#This Row],[Comisión Unitaria 10%]]</f>
        <v>9</v>
      </c>
      <c r="L750" s="34">
        <f>VENTAS[[#This Row],[Cantidad]]*(VENTAS[[#This Row],[Precio Venta]]-VENTAS[[#This Row],[Costo Unitario SIN Comision]]-VENTAS[[#This Row],[Comisión Unitaria 10%]]-0.01*VENTAS[[#This Row],[Precio Venta]])</f>
        <v>22.15</v>
      </c>
      <c r="M750" s="35"/>
      <c r="N750" s="37" t="s">
        <v>5330</v>
      </c>
    </row>
    <row r="751" spans="1:14" x14ac:dyDescent="0.2">
      <c r="A751" s="36">
        <v>45652.271168981482</v>
      </c>
      <c r="B751" s="33"/>
      <c r="C751" s="33"/>
      <c r="D751" s="33" t="s">
        <v>3864</v>
      </c>
      <c r="E751" s="33" t="s">
        <v>5331</v>
      </c>
      <c r="F751" s="33" t="s">
        <v>5332</v>
      </c>
      <c r="G751" s="33">
        <v>1</v>
      </c>
      <c r="H751" s="34">
        <v>20</v>
      </c>
      <c r="I751" s="39">
        <f>VENTAS[[#This Row],[Cantidad]]*VENTAS[[#This Row],[Precio Venta]]</f>
        <v>20</v>
      </c>
      <c r="J751" s="34">
        <f>IF(VENTAS[[#This Row],[Nombre del Gestor]]&gt;1,VENTAS[[#This Row],[Precio Venta]]*10%,0)</f>
        <v>2</v>
      </c>
      <c r="K751" s="34">
        <f>IFERROR(VLOOKUP(VENTAS[[#This Row],[Código del producto Vendido]],STOCK[],13,FALSE),VENTAS[[#This Row],[Precio Venta]]*0.6)-VENTAS[[#This Row],[Comisión Unitaria 10%]]</f>
        <v>10</v>
      </c>
      <c r="L751" s="34">
        <f>VENTAS[[#This Row],[Cantidad]]*(VENTAS[[#This Row],[Precio Venta]]-VENTAS[[#This Row],[Costo Unitario SIN Comision]]-VENTAS[[#This Row],[Comisión Unitaria 10%]]-0.01*VENTAS[[#This Row],[Precio Venta]])</f>
        <v>7.8</v>
      </c>
      <c r="M751" s="35"/>
      <c r="N751" s="37" t="s">
        <v>5333</v>
      </c>
    </row>
    <row r="752" spans="1:14" x14ac:dyDescent="0.2">
      <c r="A752" s="36">
        <v>45652.273668981477</v>
      </c>
      <c r="B752" s="33"/>
      <c r="C752" s="33"/>
      <c r="D752" s="33"/>
      <c r="E752" s="33" t="s">
        <v>5185</v>
      </c>
      <c r="F752" s="33" t="s">
        <v>5186</v>
      </c>
      <c r="G752" s="33">
        <v>1</v>
      </c>
      <c r="H752" s="34">
        <v>18</v>
      </c>
      <c r="I752" s="39">
        <f>VENTAS[[#This Row],[Cantidad]]*VENTAS[[#This Row],[Precio Venta]]</f>
        <v>18</v>
      </c>
      <c r="J752" s="34">
        <f>IF(VENTAS[[#This Row],[Nombre del Gestor]]&gt;1,VENTAS[[#This Row],[Precio Venta]]*10%,0)</f>
        <v>0</v>
      </c>
      <c r="K752" s="34">
        <f>IFERROR(VLOOKUP(VENTAS[[#This Row],[Código del producto Vendido]],STOCK[],13,FALSE),VENTAS[[#This Row],[Precio Venta]]*0.6)-VENTAS[[#This Row],[Comisión Unitaria 10%]]</f>
        <v>10.799999999999999</v>
      </c>
      <c r="L752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752" s="35"/>
      <c r="N752" s="37" t="s">
        <v>5334</v>
      </c>
    </row>
    <row r="753" spans="1:14" x14ac:dyDescent="0.2">
      <c r="A753" s="36">
        <v>45652.281400462962</v>
      </c>
      <c r="B753" s="33"/>
      <c r="C753" s="33"/>
      <c r="D753" s="33"/>
      <c r="E753" s="33" t="s">
        <v>5335</v>
      </c>
      <c r="F753" s="33" t="s">
        <v>4981</v>
      </c>
      <c r="G753" s="33">
        <v>1</v>
      </c>
      <c r="H753" s="34">
        <v>25</v>
      </c>
      <c r="I753" s="39">
        <f>VENTAS[[#This Row],[Cantidad]]*VENTAS[[#This Row],[Precio Venta]]</f>
        <v>25</v>
      </c>
      <c r="J753" s="34">
        <f>IF(VENTAS[[#This Row],[Nombre del Gestor]]&gt;1,VENTAS[[#This Row],[Precio Venta]]*10%,0)</f>
        <v>0</v>
      </c>
      <c r="K753" s="34">
        <f>IFERROR(VLOOKUP(VENTAS[[#This Row],[Código del producto Vendido]],STOCK[],13,FALSE),VENTAS[[#This Row],[Precio Venta]]*0.6)-VENTAS[[#This Row],[Comisión Unitaria 10%]]</f>
        <v>15</v>
      </c>
      <c r="L753" s="34">
        <f>VENTAS[[#This Row],[Cantidad]]*(VENTAS[[#This Row],[Precio Venta]]-VENTAS[[#This Row],[Costo Unitario SIN Comision]]-VENTAS[[#This Row],[Comisión Unitaria 10%]]-0.01*VENTAS[[#This Row],[Precio Venta]])</f>
        <v>9.75</v>
      </c>
      <c r="M753" s="35"/>
      <c r="N753" s="37" t="s">
        <v>5336</v>
      </c>
    </row>
    <row r="754" spans="1:14" x14ac:dyDescent="0.2">
      <c r="A754" s="36">
        <v>45652.281400462962</v>
      </c>
      <c r="B754" s="33"/>
      <c r="C754" s="33"/>
      <c r="D754" s="33"/>
      <c r="E754" s="33" t="s">
        <v>5337</v>
      </c>
      <c r="F754" s="33" t="s">
        <v>5338</v>
      </c>
      <c r="G754" s="33">
        <v>1</v>
      </c>
      <c r="H754" s="34">
        <v>18</v>
      </c>
      <c r="I754" s="39">
        <f>VENTAS[[#This Row],[Cantidad]]*VENTAS[[#This Row],[Precio Venta]]</f>
        <v>18</v>
      </c>
      <c r="J754" s="34">
        <f>IF(VENTAS[[#This Row],[Nombre del Gestor]]&gt;1,VENTAS[[#This Row],[Precio Venta]]*10%,0)</f>
        <v>0</v>
      </c>
      <c r="K754" s="34">
        <f>IFERROR(VLOOKUP(VENTAS[[#This Row],[Código del producto Vendido]],STOCK[],13,FALSE),VENTAS[[#This Row],[Precio Venta]]*0.6)-VENTAS[[#This Row],[Comisión Unitaria 10%]]</f>
        <v>10.799999999999999</v>
      </c>
      <c r="L754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754" s="35"/>
      <c r="N754" s="37" t="s">
        <v>5339</v>
      </c>
    </row>
    <row r="755" spans="1:14" x14ac:dyDescent="0.2">
      <c r="A755" s="36">
        <v>45652.430127314823</v>
      </c>
      <c r="B755" s="33"/>
      <c r="C755" s="33"/>
      <c r="D755" s="33" t="s">
        <v>5340</v>
      </c>
      <c r="E755" s="33" t="s">
        <v>416</v>
      </c>
      <c r="F755" s="33" t="s">
        <v>417</v>
      </c>
      <c r="G755" s="33">
        <v>1</v>
      </c>
      <c r="H755" s="34">
        <v>20</v>
      </c>
      <c r="I755" s="39">
        <f>VENTAS[[#This Row],[Cantidad]]*VENTAS[[#This Row],[Precio Venta]]</f>
        <v>20</v>
      </c>
      <c r="J755" s="34">
        <f>IF(VENTAS[[#This Row],[Nombre del Gestor]]&gt;1,VENTAS[[#This Row],[Precio Venta]]*10%,0)</f>
        <v>2</v>
      </c>
      <c r="K755" s="34">
        <f>IFERROR(VLOOKUP(VENTAS[[#This Row],[Código del producto Vendido]],STOCK[],13,FALSE),VENTAS[[#This Row],[Precio Venta]]*0.6)-VENTAS[[#This Row],[Comisión Unitaria 10%]]</f>
        <v>6.65</v>
      </c>
      <c r="L755" s="34">
        <f>VENTAS[[#This Row],[Cantidad]]*(VENTAS[[#This Row],[Precio Venta]]-VENTAS[[#This Row],[Costo Unitario SIN Comision]]-VENTAS[[#This Row],[Comisión Unitaria 10%]]-0.01*VENTAS[[#This Row],[Precio Venta]])</f>
        <v>11.15</v>
      </c>
      <c r="M755" s="35"/>
      <c r="N755" s="37" t="s">
        <v>5341</v>
      </c>
    </row>
    <row r="756" spans="1:14" x14ac:dyDescent="0.2">
      <c r="A756" s="36">
        <v>45652.491331018522</v>
      </c>
      <c r="B756" s="33"/>
      <c r="C756" s="33"/>
      <c r="D756" s="33" t="s">
        <v>5340</v>
      </c>
      <c r="E756" s="33" t="s">
        <v>5342</v>
      </c>
      <c r="F756" s="33" t="s">
        <v>411</v>
      </c>
      <c r="G756" s="33">
        <v>1</v>
      </c>
      <c r="H756" s="34">
        <v>45</v>
      </c>
      <c r="I756" s="39">
        <f>VENTAS[[#This Row],[Cantidad]]*VENTAS[[#This Row],[Precio Venta]]</f>
        <v>45</v>
      </c>
      <c r="J756" s="34">
        <f>IF(VENTAS[[#This Row],[Nombre del Gestor]]&gt;1,VENTAS[[#This Row],[Precio Venta]]*10%,0)</f>
        <v>4.5</v>
      </c>
      <c r="K756" s="34">
        <f>IFERROR(VLOOKUP(VENTAS[[#This Row],[Código del producto Vendido]],STOCK[],13,FALSE),VENTAS[[#This Row],[Precio Venta]]*0.6)-VENTAS[[#This Row],[Comisión Unitaria 10%]]</f>
        <v>22.5</v>
      </c>
      <c r="L756" s="34">
        <f>VENTAS[[#This Row],[Cantidad]]*(VENTAS[[#This Row],[Precio Venta]]-VENTAS[[#This Row],[Costo Unitario SIN Comision]]-VENTAS[[#This Row],[Comisión Unitaria 10%]]-0.01*VENTAS[[#This Row],[Precio Venta]])</f>
        <v>17.55</v>
      </c>
      <c r="M756" s="35"/>
      <c r="N756" s="37" t="s">
        <v>5343</v>
      </c>
    </row>
    <row r="757" spans="1:14" x14ac:dyDescent="0.2">
      <c r="A757" s="36">
        <v>45652.491331018522</v>
      </c>
      <c r="B757" s="33"/>
      <c r="C757" s="33"/>
      <c r="D757" s="33" t="s">
        <v>5340</v>
      </c>
      <c r="E757" s="33" t="s">
        <v>4903</v>
      </c>
      <c r="F757" s="33" t="s">
        <v>411</v>
      </c>
      <c r="G757" s="33">
        <v>1</v>
      </c>
      <c r="H757" s="34">
        <v>45</v>
      </c>
      <c r="I757" s="39">
        <f>VENTAS[[#This Row],[Cantidad]]*VENTAS[[#This Row],[Precio Venta]]</f>
        <v>45</v>
      </c>
      <c r="J757" s="34">
        <f>IF(VENTAS[[#This Row],[Nombre del Gestor]]&gt;1,VENTAS[[#This Row],[Precio Venta]]*10%,0)</f>
        <v>4.5</v>
      </c>
      <c r="K757" s="34">
        <f>IFERROR(VLOOKUP(VENTAS[[#This Row],[Código del producto Vendido]],STOCK[],13,FALSE),VENTAS[[#This Row],[Precio Venta]]*0.6)-VENTAS[[#This Row],[Comisión Unitaria 10%]]</f>
        <v>22.5</v>
      </c>
      <c r="L757" s="34">
        <f>VENTAS[[#This Row],[Cantidad]]*(VENTAS[[#This Row],[Precio Venta]]-VENTAS[[#This Row],[Costo Unitario SIN Comision]]-VENTAS[[#This Row],[Comisión Unitaria 10%]]-0.01*VENTAS[[#This Row],[Precio Venta]])</f>
        <v>17.55</v>
      </c>
      <c r="M757" s="35"/>
      <c r="N757" s="37" t="s">
        <v>5344</v>
      </c>
    </row>
    <row r="758" spans="1:14" x14ac:dyDescent="0.2">
      <c r="A758" s="36">
        <v>45652.50613425926</v>
      </c>
      <c r="B758" s="33"/>
      <c r="C758" s="33"/>
      <c r="D758" s="33" t="s">
        <v>3779</v>
      </c>
      <c r="E758" s="33" t="s">
        <v>5345</v>
      </c>
      <c r="F758" s="33" t="s">
        <v>5346</v>
      </c>
      <c r="G758" s="33">
        <v>1</v>
      </c>
      <c r="H758" s="34">
        <v>28</v>
      </c>
      <c r="I758" s="39">
        <f>VENTAS[[#This Row],[Cantidad]]*VENTAS[[#This Row],[Precio Venta]]</f>
        <v>28</v>
      </c>
      <c r="J758" s="34">
        <f>IF(VENTAS[[#This Row],[Nombre del Gestor]]&gt;1,VENTAS[[#This Row],[Precio Venta]]*10%,0)</f>
        <v>2.8000000000000003</v>
      </c>
      <c r="K758" s="34">
        <f>IFERROR(VLOOKUP(VENTAS[[#This Row],[Código del producto Vendido]],STOCK[],13,FALSE),VENTAS[[#This Row],[Precio Venta]]*0.6)-VENTAS[[#This Row],[Comisión Unitaria 10%]]</f>
        <v>14</v>
      </c>
      <c r="L758" s="34">
        <f>VENTAS[[#This Row],[Cantidad]]*(VENTAS[[#This Row],[Precio Venta]]-VENTAS[[#This Row],[Costo Unitario SIN Comision]]-VENTAS[[#This Row],[Comisión Unitaria 10%]]-0.01*VENTAS[[#This Row],[Precio Venta]])</f>
        <v>10.92</v>
      </c>
      <c r="M758" s="35"/>
      <c r="N758" s="37" t="s">
        <v>5347</v>
      </c>
    </row>
    <row r="759" spans="1:14" x14ac:dyDescent="0.2">
      <c r="A759" s="36">
        <v>45652.507337962961</v>
      </c>
      <c r="B759" s="33"/>
      <c r="C759" s="33"/>
      <c r="D759" s="33" t="s">
        <v>5348</v>
      </c>
      <c r="E759" s="33" t="s">
        <v>5349</v>
      </c>
      <c r="F759" s="33" t="s">
        <v>5346</v>
      </c>
      <c r="G759" s="33">
        <v>1</v>
      </c>
      <c r="H759" s="34">
        <v>28</v>
      </c>
      <c r="I759" s="39">
        <f>VENTAS[[#This Row],[Cantidad]]*VENTAS[[#This Row],[Precio Venta]]</f>
        <v>28</v>
      </c>
      <c r="J759" s="34">
        <f>IF(VENTAS[[#This Row],[Nombre del Gestor]]&gt;1,VENTAS[[#This Row],[Precio Venta]]*10%,0)</f>
        <v>2.8000000000000003</v>
      </c>
      <c r="K759" s="34">
        <f>IFERROR(VLOOKUP(VENTAS[[#This Row],[Código del producto Vendido]],STOCK[],13,FALSE),VENTAS[[#This Row],[Precio Venta]]*0.6)-VENTAS[[#This Row],[Comisión Unitaria 10%]]</f>
        <v>14</v>
      </c>
      <c r="L759" s="34">
        <f>VENTAS[[#This Row],[Cantidad]]*(VENTAS[[#This Row],[Precio Venta]]-VENTAS[[#This Row],[Costo Unitario SIN Comision]]-VENTAS[[#This Row],[Comisión Unitaria 10%]]-0.01*VENTAS[[#This Row],[Precio Venta]])</f>
        <v>10.92</v>
      </c>
      <c r="M759" s="35"/>
      <c r="N759" s="37" t="s">
        <v>5350</v>
      </c>
    </row>
    <row r="760" spans="1:14" x14ac:dyDescent="0.2">
      <c r="A760" s="36">
        <v>45652.510046296287</v>
      </c>
      <c r="B760" s="33"/>
      <c r="C760" s="33"/>
      <c r="D760" s="33" t="s">
        <v>3757</v>
      </c>
      <c r="E760" s="33" t="s">
        <v>4546</v>
      </c>
      <c r="F760" s="33" t="s">
        <v>4547</v>
      </c>
      <c r="G760" s="33">
        <v>1</v>
      </c>
      <c r="H760" s="34">
        <v>8</v>
      </c>
      <c r="I760" s="39">
        <f>VENTAS[[#This Row],[Cantidad]]*VENTAS[[#This Row],[Precio Venta]]</f>
        <v>8</v>
      </c>
      <c r="J760" s="34">
        <f>IF(VENTAS[[#This Row],[Nombre del Gestor]]&gt;1,VENTAS[[#This Row],[Precio Venta]]*10%,0)</f>
        <v>0.8</v>
      </c>
      <c r="K760" s="34">
        <f>IFERROR(VLOOKUP(VENTAS[[#This Row],[Código del producto Vendido]],STOCK[],13,FALSE),VENTAS[[#This Row],[Precio Venta]]*0.6)-VENTAS[[#This Row],[Comisión Unitaria 10%]]</f>
        <v>4</v>
      </c>
      <c r="L760" s="34">
        <f>VENTAS[[#This Row],[Cantidad]]*(VENTAS[[#This Row],[Precio Venta]]-VENTAS[[#This Row],[Costo Unitario SIN Comision]]-VENTAS[[#This Row],[Comisión Unitaria 10%]]-0.01*VENTAS[[#This Row],[Precio Venta]])</f>
        <v>3.12</v>
      </c>
      <c r="M760" s="35"/>
      <c r="N760" s="37" t="s">
        <v>5351</v>
      </c>
    </row>
    <row r="761" spans="1:14" x14ac:dyDescent="0.2">
      <c r="A761" s="36">
        <v>45652.510046296287</v>
      </c>
      <c r="B761" s="33"/>
      <c r="C761" s="33"/>
      <c r="D761" s="33" t="s">
        <v>3757</v>
      </c>
      <c r="E761" s="33" t="s">
        <v>1011</v>
      </c>
      <c r="F761" s="33" t="s">
        <v>1012</v>
      </c>
      <c r="G761" s="33">
        <v>1</v>
      </c>
      <c r="H761" s="34">
        <v>12</v>
      </c>
      <c r="I761" s="39">
        <f>VENTAS[[#This Row],[Cantidad]]*VENTAS[[#This Row],[Precio Venta]]</f>
        <v>12</v>
      </c>
      <c r="J761" s="34">
        <f>IF(VENTAS[[#This Row],[Nombre del Gestor]]&gt;1,VENTAS[[#This Row],[Precio Venta]]*10%,0)</f>
        <v>1.2000000000000002</v>
      </c>
      <c r="K761" s="34">
        <f>IFERROR(VLOOKUP(VENTAS[[#This Row],[Código del producto Vendido]],STOCK[],13,FALSE),VENTAS[[#This Row],[Precio Venta]]*0.6)-VENTAS[[#This Row],[Comisión Unitaria 10%]]</f>
        <v>7.79</v>
      </c>
      <c r="L761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761" s="35"/>
      <c r="N761" s="37" t="s">
        <v>5352</v>
      </c>
    </row>
    <row r="762" spans="1:14" x14ac:dyDescent="0.2">
      <c r="A762" s="36">
        <v>45652.512881944444</v>
      </c>
      <c r="B762" s="33"/>
      <c r="C762" s="33"/>
      <c r="D762" s="33" t="s">
        <v>3864</v>
      </c>
      <c r="E762" s="33" t="s">
        <v>4684</v>
      </c>
      <c r="F762" s="33" t="s">
        <v>3932</v>
      </c>
      <c r="G762" s="33">
        <v>1</v>
      </c>
      <c r="H762" s="34">
        <v>14</v>
      </c>
      <c r="I762" s="39">
        <f>VENTAS[[#This Row],[Cantidad]]*VENTAS[[#This Row],[Precio Venta]]</f>
        <v>14</v>
      </c>
      <c r="J762" s="34">
        <f>IF(VENTAS[[#This Row],[Nombre del Gestor]]&gt;1,VENTAS[[#This Row],[Precio Venta]]*10%,0)</f>
        <v>1.4000000000000001</v>
      </c>
      <c r="K762" s="34">
        <f>IFERROR(VLOOKUP(VENTAS[[#This Row],[Código del producto Vendido]],STOCK[],13,FALSE),VENTAS[[#This Row],[Precio Venta]]*0.6)-VENTAS[[#This Row],[Comisión Unitaria 10%]]</f>
        <v>7</v>
      </c>
      <c r="L762" s="34">
        <f>VENTAS[[#This Row],[Cantidad]]*(VENTAS[[#This Row],[Precio Venta]]-VENTAS[[#This Row],[Costo Unitario SIN Comision]]-VENTAS[[#This Row],[Comisión Unitaria 10%]]-0.01*VENTAS[[#This Row],[Precio Venta]])</f>
        <v>5.46</v>
      </c>
      <c r="M762" s="35"/>
      <c r="N762" s="37" t="s">
        <v>5353</v>
      </c>
    </row>
    <row r="763" spans="1:14" x14ac:dyDescent="0.2">
      <c r="A763" s="36">
        <v>45652.519826388889</v>
      </c>
      <c r="B763" s="33"/>
      <c r="C763" s="33"/>
      <c r="D763" s="33" t="s">
        <v>5354</v>
      </c>
      <c r="E763" s="33" t="s">
        <v>5355</v>
      </c>
      <c r="F763" s="33" t="s">
        <v>119</v>
      </c>
      <c r="G763" s="33">
        <v>1</v>
      </c>
      <c r="H763" s="34">
        <v>35</v>
      </c>
      <c r="I763" s="39">
        <f>VENTAS[[#This Row],[Cantidad]]*VENTAS[[#This Row],[Precio Venta]]</f>
        <v>35</v>
      </c>
      <c r="J763" s="34">
        <f>IF(VENTAS[[#This Row],[Nombre del Gestor]]&gt;1,VENTAS[[#This Row],[Precio Venta]]*10%,0)</f>
        <v>3.5</v>
      </c>
      <c r="K763" s="34">
        <f>IFERROR(VLOOKUP(VENTAS[[#This Row],[Código del producto Vendido]],STOCK[],13,FALSE),VENTAS[[#This Row],[Precio Venta]]*0.6)-VENTAS[[#This Row],[Comisión Unitaria 10%]]</f>
        <v>17.5</v>
      </c>
      <c r="L763" s="34">
        <f>VENTAS[[#This Row],[Cantidad]]*(VENTAS[[#This Row],[Precio Venta]]-VENTAS[[#This Row],[Costo Unitario SIN Comision]]-VENTAS[[#This Row],[Comisión Unitaria 10%]]-0.01*VENTAS[[#This Row],[Precio Venta]])</f>
        <v>13.65</v>
      </c>
      <c r="M763" s="35"/>
      <c r="N763" s="37" t="s">
        <v>5356</v>
      </c>
    </row>
    <row r="764" spans="1:14" x14ac:dyDescent="0.2">
      <c r="A764" s="36">
        <v>45652.543379629627</v>
      </c>
      <c r="B764" s="33"/>
      <c r="C764" s="33"/>
      <c r="D764" s="33" t="s">
        <v>3820</v>
      </c>
      <c r="E764" s="33" t="s">
        <v>5357</v>
      </c>
      <c r="F764" s="33" t="s">
        <v>5358</v>
      </c>
      <c r="G764" s="33">
        <v>1</v>
      </c>
      <c r="H764" s="34">
        <v>45</v>
      </c>
      <c r="I764" s="39">
        <f>VENTAS[[#This Row],[Cantidad]]*VENTAS[[#This Row],[Precio Venta]]</f>
        <v>45</v>
      </c>
      <c r="J764" s="34">
        <f>IF(VENTAS[[#This Row],[Nombre del Gestor]]&gt;1,VENTAS[[#This Row],[Precio Venta]]*10%,0)</f>
        <v>4.5</v>
      </c>
      <c r="K764" s="34">
        <f>IFERROR(VLOOKUP(VENTAS[[#This Row],[Código del producto Vendido]],STOCK[],13,FALSE),VENTAS[[#This Row],[Precio Venta]]*0.6)-VENTAS[[#This Row],[Comisión Unitaria 10%]]</f>
        <v>22.5</v>
      </c>
      <c r="L764" s="34">
        <f>VENTAS[[#This Row],[Cantidad]]*(VENTAS[[#This Row],[Precio Venta]]-VENTAS[[#This Row],[Costo Unitario SIN Comision]]-VENTAS[[#This Row],[Comisión Unitaria 10%]]-0.01*VENTAS[[#This Row],[Precio Venta]])</f>
        <v>17.55</v>
      </c>
      <c r="M764" s="35"/>
      <c r="N764" s="37" t="s">
        <v>5359</v>
      </c>
    </row>
    <row r="765" spans="1:14" x14ac:dyDescent="0.2">
      <c r="A765" s="36">
        <v>45652.544606481482</v>
      </c>
      <c r="B765" s="33"/>
      <c r="C765" s="33"/>
      <c r="D765" s="33" t="s">
        <v>3779</v>
      </c>
      <c r="E765" s="33" t="s">
        <v>5360</v>
      </c>
      <c r="F765" s="33" t="s">
        <v>5361</v>
      </c>
      <c r="G765" s="33">
        <v>1</v>
      </c>
      <c r="H765" s="34">
        <v>18</v>
      </c>
      <c r="I765" s="39">
        <f>VENTAS[[#This Row],[Cantidad]]*VENTAS[[#This Row],[Precio Venta]]</f>
        <v>18</v>
      </c>
      <c r="J765" s="34">
        <f>IF(VENTAS[[#This Row],[Nombre del Gestor]]&gt;1,VENTAS[[#This Row],[Precio Venta]]*10%,0)</f>
        <v>1.8</v>
      </c>
      <c r="K765" s="34">
        <f>IFERROR(VLOOKUP(VENTAS[[#This Row],[Código del producto Vendido]],STOCK[],13,FALSE),VENTAS[[#This Row],[Precio Venta]]*0.6)-VENTAS[[#This Row],[Comisión Unitaria 10%]]</f>
        <v>8.9999999999999982</v>
      </c>
      <c r="L76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765" s="35"/>
      <c r="N765" s="37" t="s">
        <v>5362</v>
      </c>
    </row>
    <row r="766" spans="1:14" x14ac:dyDescent="0.2">
      <c r="A766" s="36">
        <v>45652.545324074083</v>
      </c>
      <c r="B766" s="33"/>
      <c r="C766" s="33"/>
      <c r="D766" s="33" t="s">
        <v>3757</v>
      </c>
      <c r="E766" s="33" t="s">
        <v>5363</v>
      </c>
      <c r="F766" s="33" t="s">
        <v>5203</v>
      </c>
      <c r="G766" s="33">
        <v>1</v>
      </c>
      <c r="H766" s="34">
        <v>30</v>
      </c>
      <c r="I766" s="39">
        <f>VENTAS[[#This Row],[Cantidad]]*VENTAS[[#This Row],[Precio Venta]]</f>
        <v>30</v>
      </c>
      <c r="J766" s="34">
        <f>IF(VENTAS[[#This Row],[Nombre del Gestor]]&gt;1,VENTAS[[#This Row],[Precio Venta]]*10%,0)</f>
        <v>3</v>
      </c>
      <c r="K766" s="34">
        <f>IFERROR(VLOOKUP(VENTAS[[#This Row],[Código del producto Vendido]],STOCK[],13,FALSE),VENTAS[[#This Row],[Precio Venta]]*0.6)-VENTAS[[#This Row],[Comisión Unitaria 10%]]</f>
        <v>15</v>
      </c>
      <c r="L766" s="34">
        <f>VENTAS[[#This Row],[Cantidad]]*(VENTAS[[#This Row],[Precio Venta]]-VENTAS[[#This Row],[Costo Unitario SIN Comision]]-VENTAS[[#This Row],[Comisión Unitaria 10%]]-0.01*VENTAS[[#This Row],[Precio Venta]])</f>
        <v>11.7</v>
      </c>
      <c r="M766" s="35"/>
      <c r="N766" s="37" t="s">
        <v>5364</v>
      </c>
    </row>
    <row r="767" spans="1:14" x14ac:dyDescent="0.2">
      <c r="A767" s="36">
        <v>45652.545972222222</v>
      </c>
      <c r="B767" s="33"/>
      <c r="C767" s="33"/>
      <c r="D767" s="33" t="s">
        <v>4731</v>
      </c>
      <c r="E767" s="33" t="s">
        <v>5365</v>
      </c>
      <c r="F767" s="33" t="s">
        <v>453</v>
      </c>
      <c r="G767" s="33">
        <v>1</v>
      </c>
      <c r="H767" s="34">
        <v>20</v>
      </c>
      <c r="I767" s="39">
        <f>VENTAS[[#This Row],[Cantidad]]*VENTAS[[#This Row],[Precio Venta]]</f>
        <v>20</v>
      </c>
      <c r="J767" s="34">
        <f>IF(VENTAS[[#This Row],[Nombre del Gestor]]&gt;1,VENTAS[[#This Row],[Precio Venta]]*10%,0)</f>
        <v>2</v>
      </c>
      <c r="K767" s="34">
        <f>IFERROR(VLOOKUP(VENTAS[[#This Row],[Código del producto Vendido]],STOCK[],13,FALSE),VENTAS[[#This Row],[Precio Venta]]*0.6)-VENTAS[[#This Row],[Comisión Unitaria 10%]]</f>
        <v>10</v>
      </c>
      <c r="L767" s="34">
        <f>VENTAS[[#This Row],[Cantidad]]*(VENTAS[[#This Row],[Precio Venta]]-VENTAS[[#This Row],[Costo Unitario SIN Comision]]-VENTAS[[#This Row],[Comisión Unitaria 10%]]-0.01*VENTAS[[#This Row],[Precio Venta]])</f>
        <v>7.8</v>
      </c>
      <c r="M767" s="35"/>
      <c r="N767" s="37" t="s">
        <v>5366</v>
      </c>
    </row>
    <row r="768" spans="1:14" x14ac:dyDescent="0.2">
      <c r="A768" s="36">
        <v>45652.572476851848</v>
      </c>
      <c r="B768" s="33"/>
      <c r="C768" s="33"/>
      <c r="D768" s="33" t="s">
        <v>5367</v>
      </c>
      <c r="E768" s="33" t="s">
        <v>5357</v>
      </c>
      <c r="F768" s="33" t="s">
        <v>5358</v>
      </c>
      <c r="G768" s="33">
        <v>1</v>
      </c>
      <c r="H768" s="34">
        <v>45</v>
      </c>
      <c r="I768" s="39">
        <f>VENTAS[[#This Row],[Cantidad]]*VENTAS[[#This Row],[Precio Venta]]</f>
        <v>45</v>
      </c>
      <c r="J768" s="34">
        <f>IF(VENTAS[[#This Row],[Nombre del Gestor]]&gt;1,VENTAS[[#This Row],[Precio Venta]]*10%,0)</f>
        <v>4.5</v>
      </c>
      <c r="K768" s="34">
        <f>IFERROR(VLOOKUP(VENTAS[[#This Row],[Código del producto Vendido]],STOCK[],13,FALSE),VENTAS[[#This Row],[Precio Venta]]*0.6)-VENTAS[[#This Row],[Comisión Unitaria 10%]]</f>
        <v>22.5</v>
      </c>
      <c r="L768" s="34">
        <f>VENTAS[[#This Row],[Cantidad]]*(VENTAS[[#This Row],[Precio Venta]]-VENTAS[[#This Row],[Costo Unitario SIN Comision]]-VENTAS[[#This Row],[Comisión Unitaria 10%]]-0.01*VENTAS[[#This Row],[Precio Venta]])</f>
        <v>17.55</v>
      </c>
      <c r="M768" s="35"/>
      <c r="N768" s="37" t="s">
        <v>5368</v>
      </c>
    </row>
    <row r="769" spans="1:14" x14ac:dyDescent="0.2">
      <c r="A769" s="36">
        <v>45652.576863425929</v>
      </c>
      <c r="B769" s="33"/>
      <c r="C769" s="33"/>
      <c r="D769" s="33" t="s">
        <v>5348</v>
      </c>
      <c r="E769" s="33" t="s">
        <v>3831</v>
      </c>
      <c r="F769" s="33" t="s">
        <v>3832</v>
      </c>
      <c r="G769" s="33">
        <v>1</v>
      </c>
      <c r="H769" s="34">
        <v>35</v>
      </c>
      <c r="I769" s="39">
        <f>VENTAS[[#This Row],[Cantidad]]*VENTAS[[#This Row],[Precio Venta]]</f>
        <v>35</v>
      </c>
      <c r="J769" s="34">
        <f>IF(VENTAS[[#This Row],[Nombre del Gestor]]&gt;1,VENTAS[[#This Row],[Precio Venta]]*10%,0)</f>
        <v>3.5</v>
      </c>
      <c r="K769" s="34">
        <f>IFERROR(VLOOKUP(VENTAS[[#This Row],[Código del producto Vendido]],STOCK[],13,FALSE),VENTAS[[#This Row],[Precio Venta]]*0.6)-VENTAS[[#This Row],[Comisión Unitaria 10%]]</f>
        <v>17.5</v>
      </c>
      <c r="L769" s="34">
        <f>VENTAS[[#This Row],[Cantidad]]*(VENTAS[[#This Row],[Precio Venta]]-VENTAS[[#This Row],[Costo Unitario SIN Comision]]-VENTAS[[#This Row],[Comisión Unitaria 10%]]-0.01*VENTAS[[#This Row],[Precio Venta]])</f>
        <v>13.65</v>
      </c>
      <c r="M769" s="35"/>
      <c r="N769" s="37" t="s">
        <v>5369</v>
      </c>
    </row>
    <row r="770" spans="1:14" x14ac:dyDescent="0.2">
      <c r="A770" s="36">
        <v>45652.593993055547</v>
      </c>
      <c r="B770" s="33"/>
      <c r="C770" s="33"/>
      <c r="D770" s="33" t="s">
        <v>5370</v>
      </c>
      <c r="E770" s="33" t="s">
        <v>5144</v>
      </c>
      <c r="F770" s="33" t="s">
        <v>5145</v>
      </c>
      <c r="G770" s="33">
        <v>1</v>
      </c>
      <c r="H770" s="34">
        <v>25</v>
      </c>
      <c r="I770" s="39">
        <f>VENTAS[[#This Row],[Cantidad]]*VENTAS[[#This Row],[Precio Venta]]</f>
        <v>25</v>
      </c>
      <c r="J770" s="34">
        <f>IF(VENTAS[[#This Row],[Nombre del Gestor]]&gt;1,VENTAS[[#This Row],[Precio Venta]]*10%,0)</f>
        <v>2.5</v>
      </c>
      <c r="K770" s="34">
        <f>IFERROR(VLOOKUP(VENTAS[[#This Row],[Código del producto Vendido]],STOCK[],13,FALSE),VENTAS[[#This Row],[Precio Venta]]*0.6)-VENTAS[[#This Row],[Comisión Unitaria 10%]]</f>
        <v>12.5</v>
      </c>
      <c r="L770" s="34">
        <f>VENTAS[[#This Row],[Cantidad]]*(VENTAS[[#This Row],[Precio Venta]]-VENTAS[[#This Row],[Costo Unitario SIN Comision]]-VENTAS[[#This Row],[Comisión Unitaria 10%]]-0.01*VENTAS[[#This Row],[Precio Venta]])</f>
        <v>9.75</v>
      </c>
      <c r="M770" s="35"/>
      <c r="N770" s="37" t="s">
        <v>5371</v>
      </c>
    </row>
    <row r="771" spans="1:14" x14ac:dyDescent="0.2">
      <c r="A771" s="36">
        <v>45652.602951388893</v>
      </c>
      <c r="B771" s="33"/>
      <c r="C771" s="33"/>
      <c r="D771" s="33" t="s">
        <v>3921</v>
      </c>
      <c r="E771" s="33" t="s">
        <v>5124</v>
      </c>
      <c r="F771" s="33" t="s">
        <v>5125</v>
      </c>
      <c r="G771" s="33">
        <v>1</v>
      </c>
      <c r="H771" s="34">
        <v>25</v>
      </c>
      <c r="I771" s="39">
        <f>VENTAS[[#This Row],[Cantidad]]*VENTAS[[#This Row],[Precio Venta]]</f>
        <v>25</v>
      </c>
      <c r="J771" s="34">
        <f>IF(VENTAS[[#This Row],[Nombre del Gestor]]&gt;1,VENTAS[[#This Row],[Precio Venta]]*10%,0)</f>
        <v>2.5</v>
      </c>
      <c r="K771" s="34">
        <f>IFERROR(VLOOKUP(VENTAS[[#This Row],[Código del producto Vendido]],STOCK[],13,FALSE),VENTAS[[#This Row],[Precio Venta]]*0.6)-VENTAS[[#This Row],[Comisión Unitaria 10%]]</f>
        <v>12.5</v>
      </c>
      <c r="L771" s="34">
        <f>VENTAS[[#This Row],[Cantidad]]*(VENTAS[[#This Row],[Precio Venta]]-VENTAS[[#This Row],[Costo Unitario SIN Comision]]-VENTAS[[#This Row],[Comisión Unitaria 10%]]-0.01*VENTAS[[#This Row],[Precio Venta]])</f>
        <v>9.75</v>
      </c>
      <c r="M771" s="35"/>
      <c r="N771" s="37" t="s">
        <v>5372</v>
      </c>
    </row>
    <row r="772" spans="1:14" x14ac:dyDescent="0.2">
      <c r="A772" s="36">
        <v>45652.603784722232</v>
      </c>
      <c r="B772" s="33"/>
      <c r="C772" s="33"/>
      <c r="D772" s="33" t="s">
        <v>3921</v>
      </c>
      <c r="E772" s="33" t="s">
        <v>5189</v>
      </c>
      <c r="F772" s="33" t="s">
        <v>5190</v>
      </c>
      <c r="G772" s="33">
        <v>1</v>
      </c>
      <c r="H772" s="34">
        <v>25</v>
      </c>
      <c r="I772" s="39">
        <f>VENTAS[[#This Row],[Cantidad]]*VENTAS[[#This Row],[Precio Venta]]</f>
        <v>25</v>
      </c>
      <c r="J772" s="34">
        <f>IF(VENTAS[[#This Row],[Nombre del Gestor]]&gt;1,VENTAS[[#This Row],[Precio Venta]]*10%,0)</f>
        <v>2.5</v>
      </c>
      <c r="K772" s="34">
        <f>IFERROR(VLOOKUP(VENTAS[[#This Row],[Código del producto Vendido]],STOCK[],13,FALSE),VENTAS[[#This Row],[Precio Venta]]*0.6)-VENTAS[[#This Row],[Comisión Unitaria 10%]]</f>
        <v>12.5</v>
      </c>
      <c r="L772" s="34">
        <f>VENTAS[[#This Row],[Cantidad]]*(VENTAS[[#This Row],[Precio Venta]]-VENTAS[[#This Row],[Costo Unitario SIN Comision]]-VENTAS[[#This Row],[Comisión Unitaria 10%]]-0.01*VENTAS[[#This Row],[Precio Venta]])</f>
        <v>9.75</v>
      </c>
      <c r="M772" s="35"/>
      <c r="N772" s="37" t="s">
        <v>5373</v>
      </c>
    </row>
    <row r="773" spans="1:14" x14ac:dyDescent="0.2">
      <c r="A773" s="36">
        <v>45652.628263888888</v>
      </c>
      <c r="B773" s="33"/>
      <c r="C773" s="33"/>
      <c r="D773" s="33" t="s">
        <v>3820</v>
      </c>
      <c r="E773" s="33" t="s">
        <v>5374</v>
      </c>
      <c r="F773" s="33" t="s">
        <v>4969</v>
      </c>
      <c r="G773" s="33">
        <v>1</v>
      </c>
      <c r="H773" s="34">
        <v>15</v>
      </c>
      <c r="I773" s="39">
        <f>VENTAS[[#This Row],[Cantidad]]*VENTAS[[#This Row],[Precio Venta]]</f>
        <v>15</v>
      </c>
      <c r="J773" s="34">
        <f>IF(VENTAS[[#This Row],[Nombre del Gestor]]&gt;1,VENTAS[[#This Row],[Precio Venta]]*10%,0)</f>
        <v>1.5</v>
      </c>
      <c r="K773" s="34">
        <f>IFERROR(VLOOKUP(VENTAS[[#This Row],[Código del producto Vendido]],STOCK[],13,FALSE),VENTAS[[#This Row],[Precio Venta]]*0.6)-VENTAS[[#This Row],[Comisión Unitaria 10%]]</f>
        <v>7.5</v>
      </c>
      <c r="L773" s="34">
        <f>VENTAS[[#This Row],[Cantidad]]*(VENTAS[[#This Row],[Precio Venta]]-VENTAS[[#This Row],[Costo Unitario SIN Comision]]-VENTAS[[#This Row],[Comisión Unitaria 10%]]-0.01*VENTAS[[#This Row],[Precio Venta]])</f>
        <v>5.85</v>
      </c>
      <c r="M773" s="35"/>
      <c r="N773" s="37" t="s">
        <v>5375</v>
      </c>
    </row>
    <row r="774" spans="1:14" x14ac:dyDescent="0.2">
      <c r="A774" s="36">
        <v>45652.645057870373</v>
      </c>
      <c r="B774" s="33"/>
      <c r="C774" s="33"/>
      <c r="D774" s="33" t="s">
        <v>3757</v>
      </c>
      <c r="E774" s="33" t="s">
        <v>5363</v>
      </c>
      <c r="F774" s="33" t="s">
        <v>5203</v>
      </c>
      <c r="G774" s="33">
        <v>1</v>
      </c>
      <c r="H774" s="34">
        <v>30</v>
      </c>
      <c r="I774" s="39">
        <f>VENTAS[[#This Row],[Cantidad]]*VENTAS[[#This Row],[Precio Venta]]</f>
        <v>30</v>
      </c>
      <c r="J774" s="34">
        <f>IF(VENTAS[[#This Row],[Nombre del Gestor]]&gt;1,VENTAS[[#This Row],[Precio Venta]]*10%,0)</f>
        <v>3</v>
      </c>
      <c r="K774" s="34">
        <f>IFERROR(VLOOKUP(VENTAS[[#This Row],[Código del producto Vendido]],STOCK[],13,FALSE),VENTAS[[#This Row],[Precio Venta]]*0.6)-VENTAS[[#This Row],[Comisión Unitaria 10%]]</f>
        <v>15</v>
      </c>
      <c r="L774" s="34">
        <f>VENTAS[[#This Row],[Cantidad]]*(VENTAS[[#This Row],[Precio Venta]]-VENTAS[[#This Row],[Costo Unitario SIN Comision]]-VENTAS[[#This Row],[Comisión Unitaria 10%]]-0.01*VENTAS[[#This Row],[Precio Venta]])</f>
        <v>11.7</v>
      </c>
      <c r="M774" s="35"/>
      <c r="N774" s="37" t="s">
        <v>5376</v>
      </c>
    </row>
    <row r="775" spans="1:14" x14ac:dyDescent="0.2">
      <c r="A775" s="36">
        <v>45652.646967592591</v>
      </c>
      <c r="B775" s="33"/>
      <c r="C775" s="33"/>
      <c r="D775" s="33" t="s">
        <v>3921</v>
      </c>
      <c r="E775" s="33" t="s">
        <v>5266</v>
      </c>
      <c r="F775" s="33" t="s">
        <v>5207</v>
      </c>
      <c r="G775" s="33">
        <v>2</v>
      </c>
      <c r="H775" s="34">
        <v>30</v>
      </c>
      <c r="I775" s="39">
        <f>VENTAS[[#This Row],[Cantidad]]*VENTAS[[#This Row],[Precio Venta]]</f>
        <v>60</v>
      </c>
      <c r="J775" s="34">
        <f>IF(VENTAS[[#This Row],[Nombre del Gestor]]&gt;1,VENTAS[[#This Row],[Precio Venta]]*10%,0)</f>
        <v>3</v>
      </c>
      <c r="K775" s="34">
        <f>IFERROR(VLOOKUP(VENTAS[[#This Row],[Código del producto Vendido]],STOCK[],13,FALSE),VENTAS[[#This Row],[Precio Venta]]*0.6)-VENTAS[[#This Row],[Comisión Unitaria 10%]]</f>
        <v>15</v>
      </c>
      <c r="L775" s="34">
        <f>VENTAS[[#This Row],[Cantidad]]*(VENTAS[[#This Row],[Precio Venta]]-VENTAS[[#This Row],[Costo Unitario SIN Comision]]-VENTAS[[#This Row],[Comisión Unitaria 10%]]-0.01*VENTAS[[#This Row],[Precio Venta]])</f>
        <v>23.4</v>
      </c>
      <c r="M775" s="35"/>
      <c r="N775" s="37" t="s">
        <v>5377</v>
      </c>
    </row>
    <row r="776" spans="1:14" x14ac:dyDescent="0.2">
      <c r="A776" s="36">
        <v>45652.648472222223</v>
      </c>
      <c r="B776" s="33"/>
      <c r="C776" s="33"/>
      <c r="D776" s="33"/>
      <c r="E776" s="33" t="s">
        <v>3790</v>
      </c>
      <c r="F776" s="33" t="s">
        <v>3791</v>
      </c>
      <c r="G776" s="33">
        <v>1</v>
      </c>
      <c r="H776" s="34">
        <v>35</v>
      </c>
      <c r="I776" s="39">
        <f>VENTAS[[#This Row],[Cantidad]]*VENTAS[[#This Row],[Precio Venta]]</f>
        <v>35</v>
      </c>
      <c r="J776" s="34">
        <f>IF(VENTAS[[#This Row],[Nombre del Gestor]]&gt;1,VENTAS[[#This Row],[Precio Venta]]*10%,0)</f>
        <v>0</v>
      </c>
      <c r="K776" s="34">
        <f>IFERROR(VLOOKUP(VENTAS[[#This Row],[Código del producto Vendido]],STOCK[],13,FALSE),VENTAS[[#This Row],[Precio Venta]]*0.6)-VENTAS[[#This Row],[Comisión Unitaria 10%]]</f>
        <v>21</v>
      </c>
      <c r="L776" s="34">
        <f>VENTAS[[#This Row],[Cantidad]]*(VENTAS[[#This Row],[Precio Venta]]-VENTAS[[#This Row],[Costo Unitario SIN Comision]]-VENTAS[[#This Row],[Comisión Unitaria 10%]]-0.01*VENTAS[[#This Row],[Precio Venta]])</f>
        <v>13.65</v>
      </c>
      <c r="M776" s="35"/>
      <c r="N776" s="37" t="s">
        <v>5378</v>
      </c>
    </row>
    <row r="777" spans="1:14" x14ac:dyDescent="0.2">
      <c r="A777" s="36">
        <v>45652.671446759261</v>
      </c>
      <c r="B777" s="33"/>
      <c r="C777" s="33"/>
      <c r="D777" s="33" t="s">
        <v>3772</v>
      </c>
      <c r="E777" s="33" t="s">
        <v>1473</v>
      </c>
      <c r="F777" s="33" t="s">
        <v>5379</v>
      </c>
      <c r="G777" s="33">
        <v>1</v>
      </c>
      <c r="H777" s="34">
        <v>45</v>
      </c>
      <c r="I777" s="39">
        <f>VENTAS[[#This Row],[Cantidad]]*VENTAS[[#This Row],[Precio Venta]]</f>
        <v>45</v>
      </c>
      <c r="J777" s="34">
        <f>IF(VENTAS[[#This Row],[Nombre del Gestor]]&gt;1,VENTAS[[#This Row],[Precio Venta]]*10%,0)</f>
        <v>4.5</v>
      </c>
      <c r="K777" s="34">
        <f>IFERROR(VLOOKUP(VENTAS[[#This Row],[Código del producto Vendido]],STOCK[],13,FALSE),VENTAS[[#This Row],[Precio Venta]]*0.6)-VENTAS[[#This Row],[Comisión Unitaria 10%]]</f>
        <v>11</v>
      </c>
      <c r="L777" s="34">
        <f>VENTAS[[#This Row],[Cantidad]]*(VENTAS[[#This Row],[Precio Venta]]-VENTAS[[#This Row],[Costo Unitario SIN Comision]]-VENTAS[[#This Row],[Comisión Unitaria 10%]]-0.01*VENTAS[[#This Row],[Precio Venta]])</f>
        <v>29.05</v>
      </c>
      <c r="M777" s="35"/>
      <c r="N777" s="37" t="s">
        <v>5380</v>
      </c>
    </row>
    <row r="778" spans="1:14" x14ac:dyDescent="0.2">
      <c r="A778" s="36">
        <v>45652.694965277777</v>
      </c>
      <c r="B778" s="33"/>
      <c r="C778" s="33"/>
      <c r="D778" s="33" t="s">
        <v>5381</v>
      </c>
      <c r="E778" s="33" t="s">
        <v>476</v>
      </c>
      <c r="F778" s="33" t="s">
        <v>477</v>
      </c>
      <c r="G778" s="33">
        <v>1</v>
      </c>
      <c r="H778" s="34">
        <v>10</v>
      </c>
      <c r="I778" s="39">
        <f>VENTAS[[#This Row],[Cantidad]]*VENTAS[[#This Row],[Precio Venta]]</f>
        <v>10</v>
      </c>
      <c r="J778" s="34">
        <f>IF(VENTAS[[#This Row],[Nombre del Gestor]]&gt;1,VENTAS[[#This Row],[Precio Venta]]*10%,0)</f>
        <v>1</v>
      </c>
      <c r="K778" s="34">
        <f>IFERROR(VLOOKUP(VENTAS[[#This Row],[Código del producto Vendido]],STOCK[],13,FALSE),VENTAS[[#This Row],[Precio Venta]]*0.6)-VENTAS[[#This Row],[Comisión Unitaria 10%]]</f>
        <v>3.6099999999999994</v>
      </c>
      <c r="L778" s="34">
        <f>VENTAS[[#This Row],[Cantidad]]*(VENTAS[[#This Row],[Precio Venta]]-VENTAS[[#This Row],[Costo Unitario SIN Comision]]-VENTAS[[#This Row],[Comisión Unitaria 10%]]-0.01*VENTAS[[#This Row],[Precio Venta]])</f>
        <v>5.2900000000000009</v>
      </c>
      <c r="M778" s="35"/>
      <c r="N778" s="37" t="s">
        <v>5382</v>
      </c>
    </row>
    <row r="779" spans="1:14" x14ac:dyDescent="0.2">
      <c r="A779" s="36">
        <v>45652.694965277777</v>
      </c>
      <c r="B779" s="33"/>
      <c r="C779" s="33"/>
      <c r="D779" s="33" t="s">
        <v>5381</v>
      </c>
      <c r="E779" s="33" t="s">
        <v>425</v>
      </c>
      <c r="F779" s="33" t="s">
        <v>422</v>
      </c>
      <c r="G779" s="33">
        <v>1</v>
      </c>
      <c r="H779" s="34">
        <v>20</v>
      </c>
      <c r="I779" s="39">
        <f>VENTAS[[#This Row],[Cantidad]]*VENTAS[[#This Row],[Precio Venta]]</f>
        <v>20</v>
      </c>
      <c r="J779" s="34">
        <f>IF(VENTAS[[#This Row],[Nombre del Gestor]]&gt;1,VENTAS[[#This Row],[Precio Venta]]*10%,0)</f>
        <v>2</v>
      </c>
      <c r="K779" s="34">
        <f>IFERROR(VLOOKUP(VENTAS[[#This Row],[Código del producto Vendido]],STOCK[],13,FALSE),VENTAS[[#This Row],[Precio Venta]]*0.6)-VENTAS[[#This Row],[Comisión Unitaria 10%]]</f>
        <v>7.43</v>
      </c>
      <c r="L779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779" s="35"/>
      <c r="N779" s="37" t="s">
        <v>5383</v>
      </c>
    </row>
    <row r="780" spans="1:14" x14ac:dyDescent="0.2">
      <c r="A780" s="36">
        <v>45652.694965277777</v>
      </c>
      <c r="B780" s="33"/>
      <c r="C780" s="33"/>
      <c r="D780" s="33" t="s">
        <v>5381</v>
      </c>
      <c r="E780" s="33" t="s">
        <v>5189</v>
      </c>
      <c r="F780" s="33" t="s">
        <v>5190</v>
      </c>
      <c r="G780" s="33">
        <v>1</v>
      </c>
      <c r="H780" s="34">
        <v>25</v>
      </c>
      <c r="I780" s="39">
        <f>VENTAS[[#This Row],[Cantidad]]*VENTAS[[#This Row],[Precio Venta]]</f>
        <v>25</v>
      </c>
      <c r="J780" s="34">
        <f>IF(VENTAS[[#This Row],[Nombre del Gestor]]&gt;1,VENTAS[[#This Row],[Precio Venta]]*10%,0)</f>
        <v>2.5</v>
      </c>
      <c r="K780" s="34">
        <f>IFERROR(VLOOKUP(VENTAS[[#This Row],[Código del producto Vendido]],STOCK[],13,FALSE),VENTAS[[#This Row],[Precio Venta]]*0.6)-VENTAS[[#This Row],[Comisión Unitaria 10%]]</f>
        <v>12.5</v>
      </c>
      <c r="L780" s="34">
        <f>VENTAS[[#This Row],[Cantidad]]*(VENTAS[[#This Row],[Precio Venta]]-VENTAS[[#This Row],[Costo Unitario SIN Comision]]-VENTAS[[#This Row],[Comisión Unitaria 10%]]-0.01*VENTAS[[#This Row],[Precio Venta]])</f>
        <v>9.75</v>
      </c>
      <c r="M780" s="35"/>
      <c r="N780" s="37" t="s">
        <v>5384</v>
      </c>
    </row>
    <row r="781" spans="1:14" x14ac:dyDescent="0.2">
      <c r="A781" s="36">
        <v>45652.694965277777</v>
      </c>
      <c r="B781" s="33"/>
      <c r="C781" s="33"/>
      <c r="D781" s="33" t="s">
        <v>5381</v>
      </c>
      <c r="E781" s="33" t="s">
        <v>5385</v>
      </c>
      <c r="F781" s="33" t="s">
        <v>5386</v>
      </c>
      <c r="G781" s="33">
        <v>1</v>
      </c>
      <c r="H781" s="34">
        <v>12</v>
      </c>
      <c r="I781" s="39">
        <f>VENTAS[[#This Row],[Cantidad]]*VENTAS[[#This Row],[Precio Venta]]</f>
        <v>12</v>
      </c>
      <c r="J781" s="34">
        <f>IF(VENTAS[[#This Row],[Nombre del Gestor]]&gt;1,VENTAS[[#This Row],[Precio Venta]]*10%,0)</f>
        <v>1.2000000000000002</v>
      </c>
      <c r="K781" s="34">
        <f>IFERROR(VLOOKUP(VENTAS[[#This Row],[Código del producto Vendido]],STOCK[],13,FALSE),VENTAS[[#This Row],[Precio Venta]]*0.6)-VENTAS[[#This Row],[Comisión Unitaria 10%]]</f>
        <v>5.9999999999999991</v>
      </c>
      <c r="L781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781" s="35"/>
      <c r="N781" s="37" t="s">
        <v>5387</v>
      </c>
    </row>
    <row r="782" spans="1:14" x14ac:dyDescent="0.2">
      <c r="A782" s="36">
        <v>45652.744722222233</v>
      </c>
      <c r="B782" s="33"/>
      <c r="C782" s="33"/>
      <c r="D782" s="33" t="s">
        <v>3779</v>
      </c>
      <c r="E782" s="33" t="s">
        <v>82</v>
      </c>
      <c r="F782" s="33" t="s">
        <v>81</v>
      </c>
      <c r="G782" s="33">
        <v>1</v>
      </c>
      <c r="H782" s="34">
        <v>18</v>
      </c>
      <c r="I782" s="39">
        <f>VENTAS[[#This Row],[Cantidad]]*VENTAS[[#This Row],[Precio Venta]]</f>
        <v>18</v>
      </c>
      <c r="J782" s="34">
        <f>IF(VENTAS[[#This Row],[Nombre del Gestor]]&gt;1,VENTAS[[#This Row],[Precio Venta]]*10%,0)</f>
        <v>1.8</v>
      </c>
      <c r="K782" s="34">
        <f>IFERROR(VLOOKUP(VENTAS[[#This Row],[Código del producto Vendido]],STOCK[],13,FALSE),VENTAS[[#This Row],[Precio Venta]]*0.6)-VENTAS[[#This Row],[Comisión Unitaria 10%]]</f>
        <v>9.6444444444444386</v>
      </c>
      <c r="L782" s="34">
        <f>VENTAS[[#This Row],[Cantidad]]*(VENTAS[[#This Row],[Precio Venta]]-VENTAS[[#This Row],[Costo Unitario SIN Comision]]-VENTAS[[#This Row],[Comisión Unitaria 10%]]-0.01*VENTAS[[#This Row],[Precio Venta]])</f>
        <v>6.3755555555555619</v>
      </c>
      <c r="M782" s="35"/>
      <c r="N782" s="37" t="s">
        <v>5388</v>
      </c>
    </row>
    <row r="783" spans="1:14" x14ac:dyDescent="0.2">
      <c r="A783" s="36">
        <v>45652.745613425926</v>
      </c>
      <c r="B783" s="33"/>
      <c r="C783" s="33"/>
      <c r="D783" s="33" t="s">
        <v>5389</v>
      </c>
      <c r="E783" s="33" t="s">
        <v>5390</v>
      </c>
      <c r="F783" s="33" t="s">
        <v>5391</v>
      </c>
      <c r="G783" s="33">
        <v>1</v>
      </c>
      <c r="H783" s="34">
        <v>20</v>
      </c>
      <c r="I783" s="39">
        <f>VENTAS[[#This Row],[Cantidad]]*VENTAS[[#This Row],[Precio Venta]]</f>
        <v>20</v>
      </c>
      <c r="J783" s="34">
        <f>IF(VENTAS[[#This Row],[Nombre del Gestor]]&gt;1,VENTAS[[#This Row],[Precio Venta]]*10%,0)</f>
        <v>2</v>
      </c>
      <c r="K783" s="34">
        <f>IFERROR(VLOOKUP(VENTAS[[#This Row],[Código del producto Vendido]],STOCK[],13,FALSE),VENTAS[[#This Row],[Precio Venta]]*0.6)-VENTAS[[#This Row],[Comisión Unitaria 10%]]</f>
        <v>10</v>
      </c>
      <c r="L783" s="34">
        <f>VENTAS[[#This Row],[Cantidad]]*(VENTAS[[#This Row],[Precio Venta]]-VENTAS[[#This Row],[Costo Unitario SIN Comision]]-VENTAS[[#This Row],[Comisión Unitaria 10%]]-0.01*VENTAS[[#This Row],[Precio Venta]])</f>
        <v>7.8</v>
      </c>
      <c r="M783" s="35"/>
      <c r="N783" s="37" t="s">
        <v>5392</v>
      </c>
    </row>
    <row r="784" spans="1:14" x14ac:dyDescent="0.2">
      <c r="A784" s="36">
        <v>45652.982256944437</v>
      </c>
      <c r="B784" s="33"/>
      <c r="C784" s="33"/>
      <c r="D784" s="33" t="s">
        <v>3779</v>
      </c>
      <c r="E784" s="33" t="s">
        <v>5393</v>
      </c>
      <c r="F784" s="33" t="s">
        <v>5394</v>
      </c>
      <c r="G784" s="33">
        <v>1</v>
      </c>
      <c r="H784" s="34">
        <v>20</v>
      </c>
      <c r="I784" s="39">
        <f>VENTAS[[#This Row],[Cantidad]]*VENTAS[[#This Row],[Precio Venta]]</f>
        <v>20</v>
      </c>
      <c r="J784" s="34">
        <f>IF(VENTAS[[#This Row],[Nombre del Gestor]]&gt;1,VENTAS[[#This Row],[Precio Venta]]*10%,0)</f>
        <v>2</v>
      </c>
      <c r="K784" s="34">
        <f>IFERROR(VLOOKUP(VENTAS[[#This Row],[Código del producto Vendido]],STOCK[],13,FALSE),VENTAS[[#This Row],[Precio Venta]]*0.6)-VENTAS[[#This Row],[Comisión Unitaria 10%]]</f>
        <v>10</v>
      </c>
      <c r="L784" s="34">
        <f>VENTAS[[#This Row],[Cantidad]]*(VENTAS[[#This Row],[Precio Venta]]-VENTAS[[#This Row],[Costo Unitario SIN Comision]]-VENTAS[[#This Row],[Comisión Unitaria 10%]]-0.01*VENTAS[[#This Row],[Precio Venta]])</f>
        <v>7.8</v>
      </c>
      <c r="M784" s="35"/>
      <c r="N784" s="37" t="s">
        <v>5395</v>
      </c>
    </row>
    <row r="785" spans="1:14" x14ac:dyDescent="0.2">
      <c r="A785" s="36">
        <v>45652.987395833326</v>
      </c>
      <c r="B785" s="33"/>
      <c r="C785" s="33"/>
      <c r="D785" s="33" t="s">
        <v>5396</v>
      </c>
      <c r="E785" s="33" t="s">
        <v>438</v>
      </c>
      <c r="F785" s="33" t="s">
        <v>439</v>
      </c>
      <c r="G785" s="33">
        <v>1</v>
      </c>
      <c r="H785" s="34">
        <v>18</v>
      </c>
      <c r="I785" s="39">
        <f>VENTAS[[#This Row],[Cantidad]]*VENTAS[[#This Row],[Precio Venta]]</f>
        <v>18</v>
      </c>
      <c r="J785" s="34">
        <f>IF(VENTAS[[#This Row],[Nombre del Gestor]]&gt;1,VENTAS[[#This Row],[Precio Venta]]*10%,0)</f>
        <v>1.8</v>
      </c>
      <c r="K785" s="34">
        <f>IFERROR(VLOOKUP(VENTAS[[#This Row],[Código del producto Vendido]],STOCK[],13,FALSE),VENTAS[[#This Row],[Precio Venta]]*0.6)-VENTAS[[#This Row],[Comisión Unitaria 10%]]</f>
        <v>10.18</v>
      </c>
      <c r="L785" s="34">
        <f>VENTAS[[#This Row],[Cantidad]]*(VENTAS[[#This Row],[Precio Venta]]-VENTAS[[#This Row],[Costo Unitario SIN Comision]]-VENTAS[[#This Row],[Comisión Unitaria 10%]]-0.01*VENTAS[[#This Row],[Precio Venta]])</f>
        <v>5.8400000000000007</v>
      </c>
      <c r="M785" s="35"/>
      <c r="N785" s="37" t="s">
        <v>5397</v>
      </c>
    </row>
    <row r="786" spans="1:14" x14ac:dyDescent="0.2">
      <c r="A786" s="36">
        <v>45652.987395833326</v>
      </c>
      <c r="B786" s="33"/>
      <c r="C786" s="33"/>
      <c r="D786" s="33" t="s">
        <v>5396</v>
      </c>
      <c r="E786" s="33" t="s">
        <v>5398</v>
      </c>
      <c r="F786" s="33" t="s">
        <v>1012</v>
      </c>
      <c r="G786" s="33">
        <v>1</v>
      </c>
      <c r="H786" s="34">
        <v>12</v>
      </c>
      <c r="I786" s="39">
        <f>VENTAS[[#This Row],[Cantidad]]*VENTAS[[#This Row],[Precio Venta]]</f>
        <v>12</v>
      </c>
      <c r="J786" s="34">
        <f>IF(VENTAS[[#This Row],[Nombre del Gestor]]&gt;1,VENTAS[[#This Row],[Precio Venta]]*10%,0)</f>
        <v>1.2000000000000002</v>
      </c>
      <c r="K786" s="34">
        <f>IFERROR(VLOOKUP(VENTAS[[#This Row],[Código del producto Vendido]],STOCK[],13,FALSE),VENTAS[[#This Row],[Precio Venta]]*0.6)-VENTAS[[#This Row],[Comisión Unitaria 10%]]</f>
        <v>5.9999999999999991</v>
      </c>
      <c r="L786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786" s="35"/>
      <c r="N786" s="37" t="s">
        <v>5399</v>
      </c>
    </row>
    <row r="787" spans="1:14" x14ac:dyDescent="0.2">
      <c r="A787" s="36">
        <v>45652.989571759259</v>
      </c>
      <c r="B787" s="33"/>
      <c r="C787" s="33"/>
      <c r="D787" s="33" t="s">
        <v>5400</v>
      </c>
      <c r="E787" s="33" t="s">
        <v>584</v>
      </c>
      <c r="F787" s="33" t="s">
        <v>5401</v>
      </c>
      <c r="G787" s="33">
        <v>1</v>
      </c>
      <c r="H787" s="34">
        <v>30</v>
      </c>
      <c r="I787" s="39">
        <f>VENTAS[[#This Row],[Cantidad]]*VENTAS[[#This Row],[Precio Venta]]</f>
        <v>30</v>
      </c>
      <c r="J787" s="34">
        <f>IF(VENTAS[[#This Row],[Nombre del Gestor]]&gt;1,VENTAS[[#This Row],[Precio Venta]]*10%,0)</f>
        <v>3</v>
      </c>
      <c r="K787" s="34">
        <f>IFERROR(VLOOKUP(VENTAS[[#This Row],[Código del producto Vendido]],STOCK[],13,FALSE),VENTAS[[#This Row],[Precio Venta]]*0.6)-VENTAS[[#This Row],[Comisión Unitaria 10%]]</f>
        <v>9</v>
      </c>
      <c r="L787" s="34">
        <f>VENTAS[[#This Row],[Cantidad]]*(VENTAS[[#This Row],[Precio Venta]]-VENTAS[[#This Row],[Costo Unitario SIN Comision]]-VENTAS[[#This Row],[Comisión Unitaria 10%]]-0.01*VENTAS[[#This Row],[Precio Venta]])</f>
        <v>17.7</v>
      </c>
      <c r="M787" s="35"/>
      <c r="N787" s="37" t="s">
        <v>5402</v>
      </c>
    </row>
    <row r="788" spans="1:14" x14ac:dyDescent="0.2">
      <c r="A788" s="36">
        <v>45653.882824074077</v>
      </c>
      <c r="B788" s="33"/>
      <c r="C788" s="33"/>
      <c r="D788" s="33" t="s">
        <v>4731</v>
      </c>
      <c r="E788" s="33" t="s">
        <v>1475</v>
      </c>
      <c r="F788" s="33" t="s">
        <v>5299</v>
      </c>
      <c r="G788" s="33">
        <v>1</v>
      </c>
      <c r="H788" s="34">
        <v>25</v>
      </c>
      <c r="I788" s="39">
        <f>VENTAS[[#This Row],[Cantidad]]*VENTAS[[#This Row],[Precio Venta]]</f>
        <v>25</v>
      </c>
      <c r="J788" s="34">
        <f>IF(VENTAS[[#This Row],[Nombre del Gestor]]&gt;1,VENTAS[[#This Row],[Precio Venta]]*10%,0)</f>
        <v>2.5</v>
      </c>
      <c r="K788" s="34">
        <f>IFERROR(VLOOKUP(VENTAS[[#This Row],[Código del producto Vendido]],STOCK[],13,FALSE),VENTAS[[#This Row],[Precio Venta]]*0.6)-VENTAS[[#This Row],[Comisión Unitaria 10%]]</f>
        <v>12</v>
      </c>
      <c r="L788" s="34">
        <f>VENTAS[[#This Row],[Cantidad]]*(VENTAS[[#This Row],[Precio Venta]]-VENTAS[[#This Row],[Costo Unitario SIN Comision]]-VENTAS[[#This Row],[Comisión Unitaria 10%]]-0.01*VENTAS[[#This Row],[Precio Venta]])</f>
        <v>10.25</v>
      </c>
      <c r="M788" s="35"/>
      <c r="N788" s="37" t="s">
        <v>5403</v>
      </c>
    </row>
    <row r="789" spans="1:14" x14ac:dyDescent="0.2">
      <c r="A789" s="36">
        <v>45653.884120370371</v>
      </c>
      <c r="B789" s="33"/>
      <c r="C789" s="33"/>
      <c r="D789" s="33" t="s">
        <v>3779</v>
      </c>
      <c r="E789" s="33" t="s">
        <v>5404</v>
      </c>
      <c r="F789" s="33" t="s">
        <v>990</v>
      </c>
      <c r="G789" s="33">
        <v>1</v>
      </c>
      <c r="H789" s="34">
        <v>25</v>
      </c>
      <c r="I789" s="39">
        <f>VENTAS[[#This Row],[Cantidad]]*VENTAS[[#This Row],[Precio Venta]]</f>
        <v>25</v>
      </c>
      <c r="J789" s="34">
        <f>IF(VENTAS[[#This Row],[Nombre del Gestor]]&gt;1,VENTAS[[#This Row],[Precio Venta]]*10%,0)</f>
        <v>2.5</v>
      </c>
      <c r="K789" s="34">
        <f>IFERROR(VLOOKUP(VENTAS[[#This Row],[Código del producto Vendido]],STOCK[],13,FALSE),VENTAS[[#This Row],[Precio Venta]]*0.6)-VENTAS[[#This Row],[Comisión Unitaria 10%]]</f>
        <v>12.5</v>
      </c>
      <c r="L789" s="34">
        <f>VENTAS[[#This Row],[Cantidad]]*(VENTAS[[#This Row],[Precio Venta]]-VENTAS[[#This Row],[Costo Unitario SIN Comision]]-VENTAS[[#This Row],[Comisión Unitaria 10%]]-0.01*VENTAS[[#This Row],[Precio Venta]])</f>
        <v>9.75</v>
      </c>
      <c r="M789" s="35"/>
      <c r="N789" s="37" t="s">
        <v>5405</v>
      </c>
    </row>
    <row r="790" spans="1:14" x14ac:dyDescent="0.2">
      <c r="A790" s="36">
        <v>45653.887349537043</v>
      </c>
      <c r="B790" s="33"/>
      <c r="C790" s="33"/>
      <c r="D790" s="33" t="s">
        <v>3801</v>
      </c>
      <c r="E790" s="33" t="s">
        <v>1064</v>
      </c>
      <c r="F790" s="33" t="s">
        <v>1065</v>
      </c>
      <c r="G790" s="33">
        <v>1</v>
      </c>
      <c r="H790" s="34">
        <v>30</v>
      </c>
      <c r="I790" s="39">
        <f>VENTAS[[#This Row],[Cantidad]]*VENTAS[[#This Row],[Precio Venta]]</f>
        <v>30</v>
      </c>
      <c r="J790" s="34">
        <f>IF(VENTAS[[#This Row],[Nombre del Gestor]]&gt;1,VENTAS[[#This Row],[Precio Venta]]*10%,0)</f>
        <v>3</v>
      </c>
      <c r="K790" s="34">
        <f>IFERROR(VLOOKUP(VENTAS[[#This Row],[Código del producto Vendido]],STOCK[],13,FALSE),VENTAS[[#This Row],[Precio Venta]]*0.6)-VENTAS[[#This Row],[Comisión Unitaria 10%]]</f>
        <v>9</v>
      </c>
      <c r="L790" s="34">
        <f>VENTAS[[#This Row],[Cantidad]]*(VENTAS[[#This Row],[Precio Venta]]-VENTAS[[#This Row],[Costo Unitario SIN Comision]]-VENTAS[[#This Row],[Comisión Unitaria 10%]]-0.01*VENTAS[[#This Row],[Precio Venta]])</f>
        <v>17.7</v>
      </c>
      <c r="M790" s="35"/>
      <c r="N790" s="37" t="s">
        <v>5406</v>
      </c>
    </row>
    <row r="791" spans="1:14" x14ac:dyDescent="0.2">
      <c r="A791" s="36">
        <v>45653.887349537043</v>
      </c>
      <c r="B791" s="33"/>
      <c r="C791" s="33"/>
      <c r="D791" s="33" t="s">
        <v>3801</v>
      </c>
      <c r="E791" s="33" t="s">
        <v>5407</v>
      </c>
      <c r="F791" s="33" t="s">
        <v>5408</v>
      </c>
      <c r="G791" s="33">
        <v>1</v>
      </c>
      <c r="H791" s="34">
        <v>30</v>
      </c>
      <c r="I791" s="39">
        <f>VENTAS[[#This Row],[Cantidad]]*VENTAS[[#This Row],[Precio Venta]]</f>
        <v>30</v>
      </c>
      <c r="J791" s="34">
        <f>IF(VENTAS[[#This Row],[Nombre del Gestor]]&gt;1,VENTAS[[#This Row],[Precio Venta]]*10%,0)</f>
        <v>3</v>
      </c>
      <c r="K791" s="34">
        <f>IFERROR(VLOOKUP(VENTAS[[#This Row],[Código del producto Vendido]],STOCK[],13,FALSE),VENTAS[[#This Row],[Precio Venta]]*0.6)-VENTAS[[#This Row],[Comisión Unitaria 10%]]</f>
        <v>15</v>
      </c>
      <c r="L791" s="34">
        <f>VENTAS[[#This Row],[Cantidad]]*(VENTAS[[#This Row],[Precio Venta]]-VENTAS[[#This Row],[Costo Unitario SIN Comision]]-VENTAS[[#This Row],[Comisión Unitaria 10%]]-0.01*VENTAS[[#This Row],[Precio Venta]])</f>
        <v>11.7</v>
      </c>
      <c r="M791" s="35"/>
      <c r="N791" s="37" t="s">
        <v>5409</v>
      </c>
    </row>
    <row r="792" spans="1:14" x14ac:dyDescent="0.2">
      <c r="A792" s="36">
        <v>45653.888379629629</v>
      </c>
      <c r="B792" s="33"/>
      <c r="C792" s="33"/>
      <c r="D792" s="33" t="s">
        <v>3757</v>
      </c>
      <c r="E792" s="33" t="s">
        <v>5144</v>
      </c>
      <c r="F792" s="33" t="s">
        <v>5145</v>
      </c>
      <c r="G792" s="33">
        <v>1</v>
      </c>
      <c r="H792" s="34">
        <v>25</v>
      </c>
      <c r="I792" s="39">
        <f>VENTAS[[#This Row],[Cantidad]]*VENTAS[[#This Row],[Precio Venta]]</f>
        <v>25</v>
      </c>
      <c r="J792" s="34">
        <f>IF(VENTAS[[#This Row],[Nombre del Gestor]]&gt;1,VENTAS[[#This Row],[Precio Venta]]*10%,0)</f>
        <v>2.5</v>
      </c>
      <c r="K792" s="34">
        <f>IFERROR(VLOOKUP(VENTAS[[#This Row],[Código del producto Vendido]],STOCK[],13,FALSE),VENTAS[[#This Row],[Precio Venta]]*0.6)-VENTAS[[#This Row],[Comisión Unitaria 10%]]</f>
        <v>12.5</v>
      </c>
      <c r="L792" s="34">
        <f>VENTAS[[#This Row],[Cantidad]]*(VENTAS[[#This Row],[Precio Venta]]-VENTAS[[#This Row],[Costo Unitario SIN Comision]]-VENTAS[[#This Row],[Comisión Unitaria 10%]]-0.01*VENTAS[[#This Row],[Precio Venta]])</f>
        <v>9.75</v>
      </c>
      <c r="M792" s="35"/>
      <c r="N792" s="37" t="s">
        <v>5410</v>
      </c>
    </row>
    <row r="793" spans="1:14" x14ac:dyDescent="0.2">
      <c r="A793" s="36">
        <v>45653.889780092592</v>
      </c>
      <c r="B793" s="33"/>
      <c r="C793" s="33"/>
      <c r="D793" s="33" t="s">
        <v>3779</v>
      </c>
      <c r="E793" s="33" t="s">
        <v>5411</v>
      </c>
      <c r="F793" s="33" t="s">
        <v>5412</v>
      </c>
      <c r="G793" s="33">
        <v>1</v>
      </c>
      <c r="H793" s="34">
        <v>18</v>
      </c>
      <c r="I793" s="39">
        <f>VENTAS[[#This Row],[Cantidad]]*VENTAS[[#This Row],[Precio Venta]]</f>
        <v>18</v>
      </c>
      <c r="J793" s="34">
        <f>IF(VENTAS[[#This Row],[Nombre del Gestor]]&gt;1,VENTAS[[#This Row],[Precio Venta]]*10%,0)</f>
        <v>1.8</v>
      </c>
      <c r="K793" s="34">
        <f>IFERROR(VLOOKUP(VENTAS[[#This Row],[Código del producto Vendido]],STOCK[],13,FALSE),VENTAS[[#This Row],[Precio Venta]]*0.6)-VENTAS[[#This Row],[Comisión Unitaria 10%]]</f>
        <v>8.9999999999999982</v>
      </c>
      <c r="L79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793" s="35"/>
      <c r="N793" s="37" t="s">
        <v>5413</v>
      </c>
    </row>
    <row r="794" spans="1:14" x14ac:dyDescent="0.2">
      <c r="A794" s="36">
        <v>45653.890856481477</v>
      </c>
      <c r="B794" s="33"/>
      <c r="C794" s="33"/>
      <c r="D794" s="33" t="s">
        <v>3757</v>
      </c>
      <c r="E794" s="33" t="s">
        <v>4649</v>
      </c>
      <c r="F794" s="33" t="s">
        <v>4242</v>
      </c>
      <c r="G794" s="33">
        <v>1</v>
      </c>
      <c r="H794" s="34">
        <v>25</v>
      </c>
      <c r="I794" s="39">
        <f>VENTAS[[#This Row],[Cantidad]]*VENTAS[[#This Row],[Precio Venta]]</f>
        <v>25</v>
      </c>
      <c r="J794" s="34">
        <f>IF(VENTAS[[#This Row],[Nombre del Gestor]]&gt;1,VENTAS[[#This Row],[Precio Venta]]*10%,0)</f>
        <v>2.5</v>
      </c>
      <c r="K794" s="34">
        <f>IFERROR(VLOOKUP(VENTAS[[#This Row],[Código del producto Vendido]],STOCK[],13,FALSE),VENTAS[[#This Row],[Precio Venta]]*0.6)-VENTAS[[#This Row],[Comisión Unitaria 10%]]</f>
        <v>12.5</v>
      </c>
      <c r="L794" s="34">
        <f>VENTAS[[#This Row],[Cantidad]]*(VENTAS[[#This Row],[Precio Venta]]-VENTAS[[#This Row],[Costo Unitario SIN Comision]]-VENTAS[[#This Row],[Comisión Unitaria 10%]]-0.01*VENTAS[[#This Row],[Precio Venta]])</f>
        <v>9.75</v>
      </c>
      <c r="M794" s="35"/>
      <c r="N794" s="37" t="s">
        <v>5414</v>
      </c>
    </row>
    <row r="795" spans="1:14" x14ac:dyDescent="0.2">
      <c r="A795" s="36">
        <v>45653.891736111109</v>
      </c>
      <c r="B795" s="33"/>
      <c r="C795" s="33"/>
      <c r="D795" s="33" t="s">
        <v>3757</v>
      </c>
      <c r="E795" s="33" t="s">
        <v>5264</v>
      </c>
      <c r="F795" s="33" t="s">
        <v>5106</v>
      </c>
      <c r="G795" s="33">
        <v>1</v>
      </c>
      <c r="H795" s="34">
        <v>40</v>
      </c>
      <c r="I795" s="39">
        <f>VENTAS[[#This Row],[Cantidad]]*VENTAS[[#This Row],[Precio Venta]]</f>
        <v>40</v>
      </c>
      <c r="J795" s="34">
        <f>IF(VENTAS[[#This Row],[Nombre del Gestor]]&gt;1,VENTAS[[#This Row],[Precio Venta]]*10%,0)</f>
        <v>4</v>
      </c>
      <c r="K795" s="34">
        <f>IFERROR(VLOOKUP(VENTAS[[#This Row],[Código del producto Vendido]],STOCK[],13,FALSE),VENTAS[[#This Row],[Precio Venta]]*0.6)-VENTAS[[#This Row],[Comisión Unitaria 10%]]</f>
        <v>20</v>
      </c>
      <c r="L795" s="34">
        <f>VENTAS[[#This Row],[Cantidad]]*(VENTAS[[#This Row],[Precio Venta]]-VENTAS[[#This Row],[Costo Unitario SIN Comision]]-VENTAS[[#This Row],[Comisión Unitaria 10%]]-0.01*VENTAS[[#This Row],[Precio Venta]])</f>
        <v>15.6</v>
      </c>
      <c r="M795" s="35"/>
      <c r="N795" s="37" t="s">
        <v>5415</v>
      </c>
    </row>
    <row r="796" spans="1:14" x14ac:dyDescent="0.2">
      <c r="A796" s="36">
        <v>45653.894479166673</v>
      </c>
      <c r="B796" s="33"/>
      <c r="C796" s="33"/>
      <c r="D796" s="33" t="s">
        <v>3801</v>
      </c>
      <c r="E796" s="33" t="s">
        <v>5416</v>
      </c>
      <c r="F796" s="33" t="s">
        <v>5036</v>
      </c>
      <c r="G796" s="33">
        <v>1</v>
      </c>
      <c r="H796" s="34">
        <v>20</v>
      </c>
      <c r="I796" s="39">
        <f>VENTAS[[#This Row],[Cantidad]]*VENTAS[[#This Row],[Precio Venta]]</f>
        <v>20</v>
      </c>
      <c r="J796" s="34">
        <f>IF(VENTAS[[#This Row],[Nombre del Gestor]]&gt;1,VENTAS[[#This Row],[Precio Venta]]*10%,0)</f>
        <v>2</v>
      </c>
      <c r="K796" s="34">
        <f>IFERROR(VLOOKUP(VENTAS[[#This Row],[Código del producto Vendido]],STOCK[],13,FALSE),VENTAS[[#This Row],[Precio Venta]]*0.6)-VENTAS[[#This Row],[Comisión Unitaria 10%]]</f>
        <v>10</v>
      </c>
      <c r="L796" s="34">
        <f>VENTAS[[#This Row],[Cantidad]]*(VENTAS[[#This Row],[Precio Venta]]-VENTAS[[#This Row],[Costo Unitario SIN Comision]]-VENTAS[[#This Row],[Comisión Unitaria 10%]]-0.01*VENTAS[[#This Row],[Precio Venta]])</f>
        <v>7.8</v>
      </c>
      <c r="M796" s="35"/>
      <c r="N796" s="37" t="s">
        <v>5417</v>
      </c>
    </row>
    <row r="797" spans="1:14" x14ac:dyDescent="0.2">
      <c r="A797" s="36">
        <v>45653.897592592592</v>
      </c>
      <c r="B797" s="33"/>
      <c r="C797" s="33"/>
      <c r="D797" s="33" t="s">
        <v>3929</v>
      </c>
      <c r="E797" s="33" t="s">
        <v>5418</v>
      </c>
      <c r="F797" s="33" t="s">
        <v>5419</v>
      </c>
      <c r="G797" s="33">
        <v>1</v>
      </c>
      <c r="H797" s="34">
        <v>18</v>
      </c>
      <c r="I797" s="39">
        <f>VENTAS[[#This Row],[Cantidad]]*VENTAS[[#This Row],[Precio Venta]]</f>
        <v>18</v>
      </c>
      <c r="J797" s="34">
        <f>IF(VENTAS[[#This Row],[Nombre del Gestor]]&gt;1,VENTAS[[#This Row],[Precio Venta]]*10%,0)</f>
        <v>1.8</v>
      </c>
      <c r="K797" s="34">
        <f>IFERROR(VLOOKUP(VENTAS[[#This Row],[Código del producto Vendido]],STOCK[],13,FALSE),VENTAS[[#This Row],[Precio Venta]]*0.6)-VENTAS[[#This Row],[Comisión Unitaria 10%]]</f>
        <v>8.9999999999999982</v>
      </c>
      <c r="L79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797" s="35"/>
      <c r="N797" s="37" t="s">
        <v>5420</v>
      </c>
    </row>
    <row r="798" spans="1:14" x14ac:dyDescent="0.2">
      <c r="A798" s="36">
        <v>45654.116481481477</v>
      </c>
      <c r="B798" s="33"/>
      <c r="C798" s="33"/>
      <c r="D798" s="33" t="s">
        <v>3967</v>
      </c>
      <c r="E798" s="33" t="s">
        <v>5090</v>
      </c>
      <c r="F798" s="33" t="s">
        <v>998</v>
      </c>
      <c r="G798" s="33">
        <v>1</v>
      </c>
      <c r="H798" s="34">
        <v>30</v>
      </c>
      <c r="I798" s="39">
        <f>VENTAS[[#This Row],[Cantidad]]*VENTAS[[#This Row],[Precio Venta]]</f>
        <v>30</v>
      </c>
      <c r="J798" s="34">
        <f>IF(VENTAS[[#This Row],[Nombre del Gestor]]&gt;1,VENTAS[[#This Row],[Precio Venta]]*10%,0)</f>
        <v>3</v>
      </c>
      <c r="K798" s="34">
        <f>IFERROR(VLOOKUP(VENTAS[[#This Row],[Código del producto Vendido]],STOCK[],13,FALSE),VENTAS[[#This Row],[Precio Venta]]*0.6)-VENTAS[[#This Row],[Comisión Unitaria 10%]]</f>
        <v>15</v>
      </c>
      <c r="L798" s="34">
        <f>VENTAS[[#This Row],[Cantidad]]*(VENTAS[[#This Row],[Precio Venta]]-VENTAS[[#This Row],[Costo Unitario SIN Comision]]-VENTAS[[#This Row],[Comisión Unitaria 10%]]-0.01*VENTAS[[#This Row],[Precio Venta]])</f>
        <v>11.7</v>
      </c>
      <c r="M798" s="35"/>
      <c r="N798" s="37" t="s">
        <v>5421</v>
      </c>
    </row>
    <row r="799" spans="1:14" x14ac:dyDescent="0.2">
      <c r="A799" s="36">
        <v>45654.116481481477</v>
      </c>
      <c r="B799" s="33"/>
      <c r="C799" s="33"/>
      <c r="D799" s="33" t="s">
        <v>3967</v>
      </c>
      <c r="E799" s="33" t="s">
        <v>5422</v>
      </c>
      <c r="F799" s="33" t="s">
        <v>457</v>
      </c>
      <c r="G799" s="33">
        <v>1</v>
      </c>
      <c r="H799" s="34">
        <v>25</v>
      </c>
      <c r="I799" s="39">
        <f>VENTAS[[#This Row],[Cantidad]]*VENTAS[[#This Row],[Precio Venta]]</f>
        <v>25</v>
      </c>
      <c r="J799" s="34">
        <f>IF(VENTAS[[#This Row],[Nombre del Gestor]]&gt;1,VENTAS[[#This Row],[Precio Venta]]*10%,0)</f>
        <v>2.5</v>
      </c>
      <c r="K799" s="34">
        <f>IFERROR(VLOOKUP(VENTAS[[#This Row],[Código del producto Vendido]],STOCK[],13,FALSE),VENTAS[[#This Row],[Precio Venta]]*0.6)-VENTAS[[#This Row],[Comisión Unitaria 10%]]</f>
        <v>12.5</v>
      </c>
      <c r="L799" s="34">
        <f>VENTAS[[#This Row],[Cantidad]]*(VENTAS[[#This Row],[Precio Venta]]-VENTAS[[#This Row],[Costo Unitario SIN Comision]]-VENTAS[[#This Row],[Comisión Unitaria 10%]]-0.01*VENTAS[[#This Row],[Precio Venta]])</f>
        <v>9.75</v>
      </c>
      <c r="M799" s="35"/>
      <c r="N799" s="37" t="s">
        <v>5423</v>
      </c>
    </row>
    <row r="800" spans="1:14" x14ac:dyDescent="0.2">
      <c r="A800" s="36">
        <v>45654.120671296303</v>
      </c>
      <c r="B800" s="33"/>
      <c r="C800" s="33"/>
      <c r="D800" s="33" t="s">
        <v>3864</v>
      </c>
      <c r="E800" s="33" t="s">
        <v>5424</v>
      </c>
      <c r="F800" s="33" t="s">
        <v>5425</v>
      </c>
      <c r="G800" s="33">
        <v>1</v>
      </c>
      <c r="H800" s="34">
        <v>30</v>
      </c>
      <c r="I800" s="39">
        <f>VENTAS[[#This Row],[Cantidad]]*VENTAS[[#This Row],[Precio Venta]]</f>
        <v>30</v>
      </c>
      <c r="J800" s="34">
        <f>IF(VENTAS[[#This Row],[Nombre del Gestor]]&gt;1,VENTAS[[#This Row],[Precio Venta]]*10%,0)</f>
        <v>3</v>
      </c>
      <c r="K800" s="34">
        <f>IFERROR(VLOOKUP(VENTAS[[#This Row],[Código del producto Vendido]],STOCK[],13,FALSE),VENTAS[[#This Row],[Precio Venta]]*0.6)-VENTAS[[#This Row],[Comisión Unitaria 10%]]</f>
        <v>15</v>
      </c>
      <c r="L800" s="34">
        <f>VENTAS[[#This Row],[Cantidad]]*(VENTAS[[#This Row],[Precio Venta]]-VENTAS[[#This Row],[Costo Unitario SIN Comision]]-VENTAS[[#This Row],[Comisión Unitaria 10%]]-0.01*VENTAS[[#This Row],[Precio Venta]])</f>
        <v>11.7</v>
      </c>
      <c r="M800" s="35"/>
      <c r="N800" s="37" t="s">
        <v>5426</v>
      </c>
    </row>
    <row r="801" spans="1:14" x14ac:dyDescent="0.2">
      <c r="A801" s="36">
        <v>45654.122013888889</v>
      </c>
      <c r="B801" s="33"/>
      <c r="C801" s="33"/>
      <c r="D801" s="33" t="s">
        <v>3779</v>
      </c>
      <c r="E801" s="33" t="s">
        <v>5427</v>
      </c>
      <c r="F801" s="33" t="s">
        <v>5428</v>
      </c>
      <c r="G801" s="33">
        <v>1</v>
      </c>
      <c r="H801" s="34">
        <v>28</v>
      </c>
      <c r="I801" s="39">
        <f>VENTAS[[#This Row],[Cantidad]]*VENTAS[[#This Row],[Precio Venta]]</f>
        <v>28</v>
      </c>
      <c r="J801" s="34">
        <f>IF(VENTAS[[#This Row],[Nombre del Gestor]]&gt;1,VENTAS[[#This Row],[Precio Venta]]*10%,0)</f>
        <v>2.8000000000000003</v>
      </c>
      <c r="K801" s="34">
        <f>IFERROR(VLOOKUP(VENTAS[[#This Row],[Código del producto Vendido]],STOCK[],13,FALSE),VENTAS[[#This Row],[Precio Venta]]*0.6)-VENTAS[[#This Row],[Comisión Unitaria 10%]]</f>
        <v>14</v>
      </c>
      <c r="L801" s="34">
        <f>VENTAS[[#This Row],[Cantidad]]*(VENTAS[[#This Row],[Precio Venta]]-VENTAS[[#This Row],[Costo Unitario SIN Comision]]-VENTAS[[#This Row],[Comisión Unitaria 10%]]-0.01*VENTAS[[#This Row],[Precio Venta]])</f>
        <v>10.92</v>
      </c>
      <c r="M801" s="35"/>
      <c r="N801" s="37" t="s">
        <v>5429</v>
      </c>
    </row>
    <row r="802" spans="1:14" x14ac:dyDescent="0.2">
      <c r="A802" s="36">
        <v>45654.480636574073</v>
      </c>
      <c r="B802" s="33"/>
      <c r="C802" s="33"/>
      <c r="D802" s="33" t="s">
        <v>3757</v>
      </c>
      <c r="E802" s="33" t="s">
        <v>5189</v>
      </c>
      <c r="F802" s="33" t="s">
        <v>5190</v>
      </c>
      <c r="G802" s="33">
        <v>1</v>
      </c>
      <c r="H802" s="34">
        <v>25</v>
      </c>
      <c r="I802" s="39">
        <f>VENTAS[[#This Row],[Cantidad]]*VENTAS[[#This Row],[Precio Venta]]</f>
        <v>25</v>
      </c>
      <c r="J802" s="34">
        <f>IF(VENTAS[[#This Row],[Nombre del Gestor]]&gt;1,VENTAS[[#This Row],[Precio Venta]]*10%,0)</f>
        <v>2.5</v>
      </c>
      <c r="K802" s="34">
        <f>IFERROR(VLOOKUP(VENTAS[[#This Row],[Código del producto Vendido]],STOCK[],13,FALSE),VENTAS[[#This Row],[Precio Venta]]*0.6)-VENTAS[[#This Row],[Comisión Unitaria 10%]]</f>
        <v>12.5</v>
      </c>
      <c r="L802" s="34">
        <f>VENTAS[[#This Row],[Cantidad]]*(VENTAS[[#This Row],[Precio Venta]]-VENTAS[[#This Row],[Costo Unitario SIN Comision]]-VENTAS[[#This Row],[Comisión Unitaria 10%]]-0.01*VENTAS[[#This Row],[Precio Venta]])</f>
        <v>9.75</v>
      </c>
      <c r="M802" s="35"/>
      <c r="N802" s="37" t="s">
        <v>5430</v>
      </c>
    </row>
    <row r="803" spans="1:14" x14ac:dyDescent="0.2">
      <c r="A803" s="36">
        <v>45654.482939814807</v>
      </c>
      <c r="B803" s="33"/>
      <c r="C803" s="33"/>
      <c r="D803" s="33" t="s">
        <v>3757</v>
      </c>
      <c r="E803" s="33" t="s">
        <v>3979</v>
      </c>
      <c r="F803" s="33" t="s">
        <v>3980</v>
      </c>
      <c r="G803" s="33">
        <v>1</v>
      </c>
      <c r="H803" s="34">
        <v>30</v>
      </c>
      <c r="I803" s="39">
        <f>VENTAS[[#This Row],[Cantidad]]*VENTAS[[#This Row],[Precio Venta]]</f>
        <v>30</v>
      </c>
      <c r="J803" s="34">
        <f>IF(VENTAS[[#This Row],[Nombre del Gestor]]&gt;1,VENTAS[[#This Row],[Precio Venta]]*10%,0)</f>
        <v>3</v>
      </c>
      <c r="K803" s="34">
        <f>IFERROR(VLOOKUP(VENTAS[[#This Row],[Código del producto Vendido]],STOCK[],13,FALSE),VENTAS[[#This Row],[Precio Venta]]*0.6)-VENTAS[[#This Row],[Comisión Unitaria 10%]]</f>
        <v>15</v>
      </c>
      <c r="L803" s="34">
        <f>VENTAS[[#This Row],[Cantidad]]*(VENTAS[[#This Row],[Precio Venta]]-VENTAS[[#This Row],[Costo Unitario SIN Comision]]-VENTAS[[#This Row],[Comisión Unitaria 10%]]-0.01*VENTAS[[#This Row],[Precio Venta]])</f>
        <v>11.7</v>
      </c>
      <c r="M803" s="35"/>
      <c r="N803" s="37" t="s">
        <v>5431</v>
      </c>
    </row>
    <row r="804" spans="1:14" x14ac:dyDescent="0.2">
      <c r="A804" s="36">
        <v>45654.48364583333</v>
      </c>
      <c r="B804" s="33"/>
      <c r="C804" s="33"/>
      <c r="D804" s="33"/>
      <c r="E804" s="33" t="s">
        <v>5180</v>
      </c>
      <c r="F804" s="33" t="s">
        <v>5116</v>
      </c>
      <c r="G804" s="33">
        <v>1</v>
      </c>
      <c r="H804" s="34">
        <v>40</v>
      </c>
      <c r="I804" s="39">
        <f>VENTAS[[#This Row],[Cantidad]]*VENTAS[[#This Row],[Precio Venta]]</f>
        <v>40</v>
      </c>
      <c r="J804" s="34">
        <f>IF(VENTAS[[#This Row],[Nombre del Gestor]]&gt;1,VENTAS[[#This Row],[Precio Venta]]*10%,0)</f>
        <v>0</v>
      </c>
      <c r="K804" s="34">
        <f>IFERROR(VLOOKUP(VENTAS[[#This Row],[Código del producto Vendido]],STOCK[],13,FALSE),VENTAS[[#This Row],[Precio Venta]]*0.6)-VENTAS[[#This Row],[Comisión Unitaria 10%]]</f>
        <v>24</v>
      </c>
      <c r="L804" s="34">
        <f>VENTAS[[#This Row],[Cantidad]]*(VENTAS[[#This Row],[Precio Venta]]-VENTAS[[#This Row],[Costo Unitario SIN Comision]]-VENTAS[[#This Row],[Comisión Unitaria 10%]]-0.01*VENTAS[[#This Row],[Precio Venta]])</f>
        <v>15.6</v>
      </c>
      <c r="M804" s="35"/>
      <c r="N804" s="37" t="s">
        <v>5432</v>
      </c>
    </row>
    <row r="805" spans="1:14" x14ac:dyDescent="0.2">
      <c r="A805" s="36">
        <v>45654.541319444441</v>
      </c>
      <c r="B805" s="33"/>
      <c r="C805" s="33"/>
      <c r="D805" s="33" t="s">
        <v>4256</v>
      </c>
      <c r="E805" s="33" t="s">
        <v>5128</v>
      </c>
      <c r="F805" s="33" t="s">
        <v>5129</v>
      </c>
      <c r="G805" s="33">
        <v>1</v>
      </c>
      <c r="H805" s="34">
        <v>30</v>
      </c>
      <c r="I805" s="39">
        <f>VENTAS[[#This Row],[Cantidad]]*VENTAS[[#This Row],[Precio Venta]]</f>
        <v>30</v>
      </c>
      <c r="J805" s="34">
        <f>IF(VENTAS[[#This Row],[Nombre del Gestor]]&gt;1,VENTAS[[#This Row],[Precio Venta]]*10%,0)</f>
        <v>3</v>
      </c>
      <c r="K805" s="34">
        <f>IFERROR(VLOOKUP(VENTAS[[#This Row],[Código del producto Vendido]],STOCK[],13,FALSE),VENTAS[[#This Row],[Precio Venta]]*0.6)-VENTAS[[#This Row],[Comisión Unitaria 10%]]</f>
        <v>15</v>
      </c>
      <c r="L805" s="34">
        <f>VENTAS[[#This Row],[Cantidad]]*(VENTAS[[#This Row],[Precio Venta]]-VENTAS[[#This Row],[Costo Unitario SIN Comision]]-VENTAS[[#This Row],[Comisión Unitaria 10%]]-0.01*VENTAS[[#This Row],[Precio Venta]])</f>
        <v>11.7</v>
      </c>
      <c r="M805" s="35"/>
      <c r="N805" s="37" t="s">
        <v>5433</v>
      </c>
    </row>
    <row r="806" spans="1:14" x14ac:dyDescent="0.2">
      <c r="A806" s="36">
        <v>45654.542361111111</v>
      </c>
      <c r="B806" s="33"/>
      <c r="C806" s="33"/>
      <c r="D806" s="33" t="s">
        <v>4617</v>
      </c>
      <c r="E806" s="33" t="s">
        <v>5239</v>
      </c>
      <c r="F806" s="33" t="s">
        <v>5240</v>
      </c>
      <c r="G806" s="33">
        <v>1</v>
      </c>
      <c r="H806" s="34">
        <v>30</v>
      </c>
      <c r="I806" s="39">
        <f>VENTAS[[#This Row],[Cantidad]]*VENTAS[[#This Row],[Precio Venta]]</f>
        <v>30</v>
      </c>
      <c r="J806" s="34">
        <f>IF(VENTAS[[#This Row],[Nombre del Gestor]]&gt;1,VENTAS[[#This Row],[Precio Venta]]*10%,0)</f>
        <v>3</v>
      </c>
      <c r="K806" s="34">
        <f>IFERROR(VLOOKUP(VENTAS[[#This Row],[Código del producto Vendido]],STOCK[],13,FALSE),VENTAS[[#This Row],[Precio Venta]]*0.6)-VENTAS[[#This Row],[Comisión Unitaria 10%]]</f>
        <v>15</v>
      </c>
      <c r="L806" s="34">
        <f>VENTAS[[#This Row],[Cantidad]]*(VENTAS[[#This Row],[Precio Venta]]-VENTAS[[#This Row],[Costo Unitario SIN Comision]]-VENTAS[[#This Row],[Comisión Unitaria 10%]]-0.01*VENTAS[[#This Row],[Precio Venta]])</f>
        <v>11.7</v>
      </c>
      <c r="M806" s="35"/>
      <c r="N806" s="37" t="s">
        <v>5434</v>
      </c>
    </row>
    <row r="807" spans="1:14" x14ac:dyDescent="0.2">
      <c r="A807" s="36">
        <v>45654.566412037027</v>
      </c>
      <c r="B807" s="33"/>
      <c r="C807" s="33"/>
      <c r="D807" s="33" t="s">
        <v>3779</v>
      </c>
      <c r="E807" s="33" t="s">
        <v>5435</v>
      </c>
      <c r="F807" s="33" t="s">
        <v>5361</v>
      </c>
      <c r="G807" s="33">
        <v>1</v>
      </c>
      <c r="H807" s="34">
        <v>18</v>
      </c>
      <c r="I807" s="39">
        <f>VENTAS[[#This Row],[Cantidad]]*VENTAS[[#This Row],[Precio Venta]]</f>
        <v>18</v>
      </c>
      <c r="J807" s="34">
        <f>IF(VENTAS[[#This Row],[Nombre del Gestor]]&gt;1,VENTAS[[#This Row],[Precio Venta]]*10%,0)</f>
        <v>1.8</v>
      </c>
      <c r="K807" s="34">
        <f>IFERROR(VLOOKUP(VENTAS[[#This Row],[Código del producto Vendido]],STOCK[],13,FALSE),VENTAS[[#This Row],[Precio Venta]]*0.6)-VENTAS[[#This Row],[Comisión Unitaria 10%]]</f>
        <v>8.9999999999999982</v>
      </c>
      <c r="L80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07" s="35"/>
      <c r="N807" s="37" t="s">
        <v>5436</v>
      </c>
    </row>
    <row r="808" spans="1:14" x14ac:dyDescent="0.2">
      <c r="A808" s="36">
        <v>45654.566412037027</v>
      </c>
      <c r="B808" s="33"/>
      <c r="C808" s="33"/>
      <c r="D808" s="33" t="s">
        <v>3779</v>
      </c>
      <c r="E808" s="33" t="s">
        <v>5437</v>
      </c>
      <c r="F808" s="33" t="s">
        <v>5438</v>
      </c>
      <c r="G808" s="33">
        <v>1</v>
      </c>
      <c r="H808" s="34">
        <v>20</v>
      </c>
      <c r="I808" s="39">
        <f>VENTAS[[#This Row],[Cantidad]]*VENTAS[[#This Row],[Precio Venta]]</f>
        <v>20</v>
      </c>
      <c r="J808" s="34">
        <f>IF(VENTAS[[#This Row],[Nombre del Gestor]]&gt;1,VENTAS[[#This Row],[Precio Venta]]*10%,0)</f>
        <v>2</v>
      </c>
      <c r="K808" s="34">
        <f>IFERROR(VLOOKUP(VENTAS[[#This Row],[Código del producto Vendido]],STOCK[],13,FALSE),VENTAS[[#This Row],[Precio Venta]]*0.6)-VENTAS[[#This Row],[Comisión Unitaria 10%]]</f>
        <v>10</v>
      </c>
      <c r="L808" s="34">
        <f>VENTAS[[#This Row],[Cantidad]]*(VENTAS[[#This Row],[Precio Venta]]-VENTAS[[#This Row],[Costo Unitario SIN Comision]]-VENTAS[[#This Row],[Comisión Unitaria 10%]]-0.01*VENTAS[[#This Row],[Precio Venta]])</f>
        <v>7.8</v>
      </c>
      <c r="M808" s="35"/>
      <c r="N808" s="37" t="s">
        <v>5439</v>
      </c>
    </row>
    <row r="809" spans="1:14" x14ac:dyDescent="0.2">
      <c r="A809" s="36">
        <v>45654.580393518518</v>
      </c>
      <c r="B809" s="33"/>
      <c r="C809" s="33"/>
      <c r="D809" s="33" t="s">
        <v>3779</v>
      </c>
      <c r="E809" s="33" t="s">
        <v>4905</v>
      </c>
      <c r="F809" s="33" t="s">
        <v>4906</v>
      </c>
      <c r="G809" s="33">
        <v>1</v>
      </c>
      <c r="H809" s="34">
        <v>12</v>
      </c>
      <c r="I809" s="39">
        <f>VENTAS[[#This Row],[Cantidad]]*VENTAS[[#This Row],[Precio Venta]]</f>
        <v>12</v>
      </c>
      <c r="J809" s="34">
        <f>IF(VENTAS[[#This Row],[Nombre del Gestor]]&gt;1,VENTAS[[#This Row],[Precio Venta]]*10%,0)</f>
        <v>1.2000000000000002</v>
      </c>
      <c r="K809" s="34">
        <f>IFERROR(VLOOKUP(VENTAS[[#This Row],[Código del producto Vendido]],STOCK[],13,FALSE),VENTAS[[#This Row],[Precio Venta]]*0.6)-VENTAS[[#This Row],[Comisión Unitaria 10%]]</f>
        <v>5.9999999999999991</v>
      </c>
      <c r="L809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809" s="35"/>
      <c r="N809" s="37" t="s">
        <v>5440</v>
      </c>
    </row>
    <row r="810" spans="1:14" x14ac:dyDescent="0.2">
      <c r="A810" s="36">
        <v>45654.580393518518</v>
      </c>
      <c r="B810" s="33"/>
      <c r="C810" s="33"/>
      <c r="D810" s="33" t="s">
        <v>3779</v>
      </c>
      <c r="E810" s="33" t="s">
        <v>5441</v>
      </c>
      <c r="F810" s="33" t="s">
        <v>1361</v>
      </c>
      <c r="G810" s="33">
        <v>1</v>
      </c>
      <c r="H810" s="34">
        <v>18</v>
      </c>
      <c r="I810" s="39">
        <f>VENTAS[[#This Row],[Cantidad]]*VENTAS[[#This Row],[Precio Venta]]</f>
        <v>18</v>
      </c>
      <c r="J810" s="34">
        <f>IF(VENTAS[[#This Row],[Nombre del Gestor]]&gt;1,VENTAS[[#This Row],[Precio Venta]]*10%,0)</f>
        <v>1.8</v>
      </c>
      <c r="K810" s="34">
        <f>IFERROR(VLOOKUP(VENTAS[[#This Row],[Código del producto Vendido]],STOCK[],13,FALSE),VENTAS[[#This Row],[Precio Venta]]*0.6)-VENTAS[[#This Row],[Comisión Unitaria 10%]]</f>
        <v>8.9999999999999982</v>
      </c>
      <c r="L81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10" s="35"/>
      <c r="N810" s="37" t="s">
        <v>5442</v>
      </c>
    </row>
    <row r="811" spans="1:14" x14ac:dyDescent="0.2">
      <c r="A811" s="36">
        <v>45654.580393518518</v>
      </c>
      <c r="B811" s="33"/>
      <c r="C811" s="33"/>
      <c r="D811" s="33" t="s">
        <v>3779</v>
      </c>
      <c r="E811" s="33" t="s">
        <v>1528</v>
      </c>
      <c r="F811" s="33" t="s">
        <v>1527</v>
      </c>
      <c r="G811" s="33">
        <v>1</v>
      </c>
      <c r="H811" s="34">
        <v>3</v>
      </c>
      <c r="I811" s="39">
        <f>VENTAS[[#This Row],[Cantidad]]*VENTAS[[#This Row],[Precio Venta]]</f>
        <v>3</v>
      </c>
      <c r="J811" s="34">
        <f>IF(VENTAS[[#This Row],[Nombre del Gestor]]&gt;1,VENTAS[[#This Row],[Precio Venta]]*10%,0)</f>
        <v>0.30000000000000004</v>
      </c>
      <c r="K811" s="34">
        <f>IFERROR(VLOOKUP(VENTAS[[#This Row],[Código del producto Vendido]],STOCK[],13,FALSE),VENTAS[[#This Row],[Precio Venta]]*0.6)-VENTAS[[#This Row],[Comisión Unitaria 10%]]</f>
        <v>1.4</v>
      </c>
      <c r="L811" s="34">
        <f>VENTAS[[#This Row],[Cantidad]]*(VENTAS[[#This Row],[Precio Venta]]-VENTAS[[#This Row],[Costo Unitario SIN Comision]]-VENTAS[[#This Row],[Comisión Unitaria 10%]]-0.01*VENTAS[[#This Row],[Precio Venta]])</f>
        <v>1.27</v>
      </c>
      <c r="M811" s="35"/>
      <c r="N811" s="37" t="s">
        <v>5443</v>
      </c>
    </row>
    <row r="812" spans="1:14" x14ac:dyDescent="0.2">
      <c r="A812" s="36">
        <v>45654.586365740739</v>
      </c>
      <c r="B812" s="33"/>
      <c r="C812" s="33"/>
      <c r="D812" s="33" t="s">
        <v>4617</v>
      </c>
      <c r="E812" s="33" t="s">
        <v>5144</v>
      </c>
      <c r="F812" s="33" t="s">
        <v>5145</v>
      </c>
      <c r="G812" s="33">
        <v>1</v>
      </c>
      <c r="H812" s="34">
        <v>25</v>
      </c>
      <c r="I812" s="39">
        <f>VENTAS[[#This Row],[Cantidad]]*VENTAS[[#This Row],[Precio Venta]]</f>
        <v>25</v>
      </c>
      <c r="J812" s="34">
        <f>IF(VENTAS[[#This Row],[Nombre del Gestor]]&gt;1,VENTAS[[#This Row],[Precio Venta]]*10%,0)</f>
        <v>2.5</v>
      </c>
      <c r="K812" s="34">
        <f>IFERROR(VLOOKUP(VENTAS[[#This Row],[Código del producto Vendido]],STOCK[],13,FALSE),VENTAS[[#This Row],[Precio Venta]]*0.6)-VENTAS[[#This Row],[Comisión Unitaria 10%]]</f>
        <v>12.5</v>
      </c>
      <c r="L812" s="34">
        <f>VENTAS[[#This Row],[Cantidad]]*(VENTAS[[#This Row],[Precio Venta]]-VENTAS[[#This Row],[Costo Unitario SIN Comision]]-VENTAS[[#This Row],[Comisión Unitaria 10%]]-0.01*VENTAS[[#This Row],[Precio Venta]])</f>
        <v>9.75</v>
      </c>
      <c r="M812" s="35"/>
      <c r="N812" s="37" t="s">
        <v>5444</v>
      </c>
    </row>
    <row r="813" spans="1:14" x14ac:dyDescent="0.2">
      <c r="A813" s="36">
        <v>45654.588888888888</v>
      </c>
      <c r="B813" s="33"/>
      <c r="C813" s="33"/>
      <c r="D813" s="33" t="s">
        <v>4617</v>
      </c>
      <c r="E813" s="33" t="s">
        <v>2357</v>
      </c>
      <c r="F813" s="33" t="s">
        <v>5232</v>
      </c>
      <c r="G813" s="33">
        <v>1</v>
      </c>
      <c r="H813" s="34">
        <v>35</v>
      </c>
      <c r="I813" s="39">
        <f>VENTAS[[#This Row],[Cantidad]]*VENTAS[[#This Row],[Precio Venta]]</f>
        <v>35</v>
      </c>
      <c r="J813" s="34">
        <f>IF(VENTAS[[#This Row],[Nombre del Gestor]]&gt;1,VENTAS[[#This Row],[Precio Venta]]*10%,0)</f>
        <v>3.5</v>
      </c>
      <c r="K813" s="34">
        <f>IFERROR(VLOOKUP(VENTAS[[#This Row],[Código del producto Vendido]],STOCK[],13,FALSE),VENTAS[[#This Row],[Precio Venta]]*0.6)-VENTAS[[#This Row],[Comisión Unitaria 10%]]</f>
        <v>13.5</v>
      </c>
      <c r="L813" s="34">
        <f>VENTAS[[#This Row],[Cantidad]]*(VENTAS[[#This Row],[Precio Venta]]-VENTAS[[#This Row],[Costo Unitario SIN Comision]]-VENTAS[[#This Row],[Comisión Unitaria 10%]]-0.01*VENTAS[[#This Row],[Precio Venta]])</f>
        <v>17.649999999999999</v>
      </c>
      <c r="M813" s="35"/>
      <c r="N813" s="37" t="s">
        <v>5445</v>
      </c>
    </row>
    <row r="814" spans="1:14" x14ac:dyDescent="0.2">
      <c r="A814" s="36">
        <v>45654.619826388887</v>
      </c>
      <c r="B814" s="33"/>
      <c r="C814" s="33"/>
      <c r="D814" s="33" t="s">
        <v>5446</v>
      </c>
      <c r="E814" s="33" t="s">
        <v>5447</v>
      </c>
      <c r="F814" s="33" t="s">
        <v>5448</v>
      </c>
      <c r="G814" s="33">
        <v>1</v>
      </c>
      <c r="H814" s="34">
        <v>35</v>
      </c>
      <c r="I814" s="39">
        <f>VENTAS[[#This Row],[Cantidad]]*VENTAS[[#This Row],[Precio Venta]]</f>
        <v>35</v>
      </c>
      <c r="J814" s="34">
        <f>IF(VENTAS[[#This Row],[Nombre del Gestor]]&gt;1,VENTAS[[#This Row],[Precio Venta]]*10%,0)</f>
        <v>3.5</v>
      </c>
      <c r="K814" s="34">
        <f>IFERROR(VLOOKUP(VENTAS[[#This Row],[Código del producto Vendido]],STOCK[],13,FALSE),VENTAS[[#This Row],[Precio Venta]]*0.6)-VENTAS[[#This Row],[Comisión Unitaria 10%]]</f>
        <v>17.5</v>
      </c>
      <c r="L814" s="34">
        <f>VENTAS[[#This Row],[Cantidad]]*(VENTAS[[#This Row],[Precio Venta]]-VENTAS[[#This Row],[Costo Unitario SIN Comision]]-VENTAS[[#This Row],[Comisión Unitaria 10%]]-0.01*VENTAS[[#This Row],[Precio Venta]])</f>
        <v>13.65</v>
      </c>
      <c r="M814" s="35"/>
      <c r="N814" s="37" t="s">
        <v>5449</v>
      </c>
    </row>
    <row r="815" spans="1:14" x14ac:dyDescent="0.2">
      <c r="A815" s="36">
        <v>45654.619826388887</v>
      </c>
      <c r="B815" s="33"/>
      <c r="C815" s="33"/>
      <c r="D815" s="33" t="s">
        <v>5446</v>
      </c>
      <c r="E815" s="33" t="s">
        <v>5450</v>
      </c>
      <c r="F815" s="33" t="s">
        <v>1063</v>
      </c>
      <c r="G815" s="33">
        <v>1</v>
      </c>
      <c r="H815" s="34">
        <v>30</v>
      </c>
      <c r="I815" s="39">
        <f>VENTAS[[#This Row],[Cantidad]]*VENTAS[[#This Row],[Precio Venta]]</f>
        <v>30</v>
      </c>
      <c r="J815" s="34">
        <f>IF(VENTAS[[#This Row],[Nombre del Gestor]]&gt;1,VENTAS[[#This Row],[Precio Venta]]*10%,0)</f>
        <v>3</v>
      </c>
      <c r="K815" s="34">
        <f>IFERROR(VLOOKUP(VENTAS[[#This Row],[Código del producto Vendido]],STOCK[],13,FALSE),VENTAS[[#This Row],[Precio Venta]]*0.6)-VENTAS[[#This Row],[Comisión Unitaria 10%]]</f>
        <v>15</v>
      </c>
      <c r="L815" s="34">
        <f>VENTAS[[#This Row],[Cantidad]]*(VENTAS[[#This Row],[Precio Venta]]-VENTAS[[#This Row],[Costo Unitario SIN Comision]]-VENTAS[[#This Row],[Comisión Unitaria 10%]]-0.01*VENTAS[[#This Row],[Precio Venta]])</f>
        <v>11.7</v>
      </c>
      <c r="M815" s="35"/>
      <c r="N815" s="37" t="s">
        <v>5451</v>
      </c>
    </row>
    <row r="816" spans="1:14" x14ac:dyDescent="0.2">
      <c r="A816" s="36">
        <v>45654.642685185187</v>
      </c>
      <c r="B816" s="33"/>
      <c r="C816" s="33"/>
      <c r="D816" s="33" t="s">
        <v>3757</v>
      </c>
      <c r="E816" s="33" t="s">
        <v>5160</v>
      </c>
      <c r="F816" s="33" t="s">
        <v>5106</v>
      </c>
      <c r="G816" s="33">
        <v>1</v>
      </c>
      <c r="H816" s="34">
        <v>40</v>
      </c>
      <c r="I816" s="39">
        <f>VENTAS[[#This Row],[Cantidad]]*VENTAS[[#This Row],[Precio Venta]]</f>
        <v>40</v>
      </c>
      <c r="J816" s="34">
        <f>IF(VENTAS[[#This Row],[Nombre del Gestor]]&gt;1,VENTAS[[#This Row],[Precio Venta]]*10%,0)</f>
        <v>4</v>
      </c>
      <c r="K816" s="34">
        <f>IFERROR(VLOOKUP(VENTAS[[#This Row],[Código del producto Vendido]],STOCK[],13,FALSE),VENTAS[[#This Row],[Precio Venta]]*0.6)-VENTAS[[#This Row],[Comisión Unitaria 10%]]</f>
        <v>20</v>
      </c>
      <c r="L816" s="34">
        <f>VENTAS[[#This Row],[Cantidad]]*(VENTAS[[#This Row],[Precio Venta]]-VENTAS[[#This Row],[Costo Unitario SIN Comision]]-VENTAS[[#This Row],[Comisión Unitaria 10%]]-0.01*VENTAS[[#This Row],[Precio Venta]])</f>
        <v>15.6</v>
      </c>
      <c r="M816" s="35"/>
      <c r="N816" s="37" t="s">
        <v>5452</v>
      </c>
    </row>
    <row r="817" spans="1:14" x14ac:dyDescent="0.2">
      <c r="A817" s="36">
        <v>45654.74359953704</v>
      </c>
      <c r="B817" s="33"/>
      <c r="C817" s="33"/>
      <c r="D817" s="33" t="s">
        <v>3779</v>
      </c>
      <c r="E817" s="33" t="s">
        <v>5453</v>
      </c>
      <c r="F817" s="33" t="s">
        <v>5454</v>
      </c>
      <c r="G817" s="33">
        <v>1</v>
      </c>
      <c r="H817" s="34">
        <v>25</v>
      </c>
      <c r="I817" s="39">
        <f>VENTAS[[#This Row],[Cantidad]]*VENTAS[[#This Row],[Precio Venta]]</f>
        <v>25</v>
      </c>
      <c r="J817" s="34">
        <f>IF(VENTAS[[#This Row],[Nombre del Gestor]]&gt;1,VENTAS[[#This Row],[Precio Venta]]*10%,0)</f>
        <v>2.5</v>
      </c>
      <c r="K817" s="34">
        <f>IFERROR(VLOOKUP(VENTAS[[#This Row],[Código del producto Vendido]],STOCK[],13,FALSE),VENTAS[[#This Row],[Precio Venta]]*0.6)-VENTAS[[#This Row],[Comisión Unitaria 10%]]</f>
        <v>12.5</v>
      </c>
      <c r="L817" s="34">
        <f>VENTAS[[#This Row],[Cantidad]]*(VENTAS[[#This Row],[Precio Venta]]-VENTAS[[#This Row],[Costo Unitario SIN Comision]]-VENTAS[[#This Row],[Comisión Unitaria 10%]]-0.01*VENTAS[[#This Row],[Precio Venta]])</f>
        <v>9.75</v>
      </c>
      <c r="M817" s="35"/>
      <c r="N817" s="37" t="s">
        <v>5455</v>
      </c>
    </row>
    <row r="818" spans="1:14" x14ac:dyDescent="0.2">
      <c r="A818" s="36">
        <v>45654.74359953704</v>
      </c>
      <c r="B818" s="33"/>
      <c r="C818" s="33"/>
      <c r="D818" s="33" t="s">
        <v>3779</v>
      </c>
      <c r="E818" s="33" t="s">
        <v>429</v>
      </c>
      <c r="F818" s="33" t="s">
        <v>428</v>
      </c>
      <c r="G818" s="33">
        <v>1</v>
      </c>
      <c r="H818" s="34">
        <v>18</v>
      </c>
      <c r="I818" s="39">
        <f>VENTAS[[#This Row],[Cantidad]]*VENTAS[[#This Row],[Precio Venta]]</f>
        <v>18</v>
      </c>
      <c r="J818" s="34">
        <f>IF(VENTAS[[#This Row],[Nombre del Gestor]]&gt;1,VENTAS[[#This Row],[Precio Venta]]*10%,0)</f>
        <v>1.8</v>
      </c>
      <c r="K818" s="34">
        <f>IFERROR(VLOOKUP(VENTAS[[#This Row],[Código del producto Vendido]],STOCK[],13,FALSE),VENTAS[[#This Row],[Precio Venta]]*0.6)-VENTAS[[#This Row],[Comisión Unitaria 10%]]</f>
        <v>6.8000000000000016</v>
      </c>
      <c r="L818" s="34">
        <f>VENTAS[[#This Row],[Cantidad]]*(VENTAS[[#This Row],[Precio Venta]]-VENTAS[[#This Row],[Costo Unitario SIN Comision]]-VENTAS[[#This Row],[Comisión Unitaria 10%]]-0.01*VENTAS[[#This Row],[Precio Venta]])</f>
        <v>9.2199999999999989</v>
      </c>
      <c r="M818" s="35"/>
      <c r="N818" s="37" t="s">
        <v>5456</v>
      </c>
    </row>
    <row r="819" spans="1:14" x14ac:dyDescent="0.2">
      <c r="A819" s="36">
        <v>45654.7503125</v>
      </c>
      <c r="B819" s="33"/>
      <c r="C819" s="33"/>
      <c r="D819" s="33" t="s">
        <v>4256</v>
      </c>
      <c r="E819" s="33" t="s">
        <v>5457</v>
      </c>
      <c r="F819" s="33" t="s">
        <v>5458</v>
      </c>
      <c r="G819" s="33">
        <v>1</v>
      </c>
      <c r="H819" s="34">
        <v>18</v>
      </c>
      <c r="I819" s="39">
        <f>VENTAS[[#This Row],[Cantidad]]*VENTAS[[#This Row],[Precio Venta]]</f>
        <v>18</v>
      </c>
      <c r="J819" s="34">
        <f>IF(VENTAS[[#This Row],[Nombre del Gestor]]&gt;1,VENTAS[[#This Row],[Precio Venta]]*10%,0)</f>
        <v>1.8</v>
      </c>
      <c r="K819" s="34">
        <f>IFERROR(VLOOKUP(VENTAS[[#This Row],[Código del producto Vendido]],STOCK[],13,FALSE),VENTAS[[#This Row],[Precio Venta]]*0.6)-VENTAS[[#This Row],[Comisión Unitaria 10%]]</f>
        <v>8.9999999999999982</v>
      </c>
      <c r="L81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19" s="35"/>
      <c r="N819" s="37" t="s">
        <v>5459</v>
      </c>
    </row>
    <row r="820" spans="1:14" x14ac:dyDescent="0.2">
      <c r="A820" s="36">
        <v>45654.7503125</v>
      </c>
      <c r="B820" s="33"/>
      <c r="C820" s="33"/>
      <c r="D820" s="33" t="s">
        <v>4256</v>
      </c>
      <c r="E820" s="33" t="s">
        <v>5460</v>
      </c>
      <c r="F820" s="33" t="s">
        <v>5461</v>
      </c>
      <c r="G820" s="33">
        <v>1</v>
      </c>
      <c r="H820" s="34">
        <v>20</v>
      </c>
      <c r="I820" s="39">
        <f>VENTAS[[#This Row],[Cantidad]]*VENTAS[[#This Row],[Precio Venta]]</f>
        <v>20</v>
      </c>
      <c r="J820" s="34">
        <f>IF(VENTAS[[#This Row],[Nombre del Gestor]]&gt;1,VENTAS[[#This Row],[Precio Venta]]*10%,0)</f>
        <v>2</v>
      </c>
      <c r="K820" s="34">
        <f>IFERROR(VLOOKUP(VENTAS[[#This Row],[Código del producto Vendido]],STOCK[],13,FALSE),VENTAS[[#This Row],[Precio Venta]]*0.6)-VENTAS[[#This Row],[Comisión Unitaria 10%]]</f>
        <v>10</v>
      </c>
      <c r="L820" s="34">
        <f>VENTAS[[#This Row],[Cantidad]]*(VENTAS[[#This Row],[Precio Venta]]-VENTAS[[#This Row],[Costo Unitario SIN Comision]]-VENTAS[[#This Row],[Comisión Unitaria 10%]]-0.01*VENTAS[[#This Row],[Precio Venta]])</f>
        <v>7.8</v>
      </c>
      <c r="M820" s="35"/>
      <c r="N820" s="37" t="s">
        <v>5462</v>
      </c>
    </row>
    <row r="821" spans="1:14" x14ac:dyDescent="0.2">
      <c r="A821" s="36">
        <v>45655.369837962957</v>
      </c>
      <c r="B821" s="33"/>
      <c r="C821" s="33"/>
      <c r="D821" s="33" t="s">
        <v>3801</v>
      </c>
      <c r="E821" s="33" t="s">
        <v>478</v>
      </c>
      <c r="F821" s="33" t="s">
        <v>479</v>
      </c>
      <c r="G821" s="33">
        <v>1</v>
      </c>
      <c r="H821" s="34">
        <v>20</v>
      </c>
      <c r="I821" s="39">
        <f>VENTAS[[#This Row],[Cantidad]]*VENTAS[[#This Row],[Precio Venta]]</f>
        <v>20</v>
      </c>
      <c r="J821" s="34">
        <f>IF(VENTAS[[#This Row],[Nombre del Gestor]]&gt;1,VENTAS[[#This Row],[Precio Venta]]*10%,0)</f>
        <v>2</v>
      </c>
      <c r="K821" s="34">
        <f>IFERROR(VLOOKUP(VENTAS[[#This Row],[Código del producto Vendido]],STOCK[],13,FALSE),VENTAS[[#This Row],[Precio Venta]]*0.6)-VENTAS[[#This Row],[Comisión Unitaria 10%]]</f>
        <v>10.620000000000001</v>
      </c>
      <c r="L821" s="34">
        <f>VENTAS[[#This Row],[Cantidad]]*(VENTAS[[#This Row],[Precio Venta]]-VENTAS[[#This Row],[Costo Unitario SIN Comision]]-VENTAS[[#This Row],[Comisión Unitaria 10%]]-0.01*VENTAS[[#This Row],[Precio Venta]])</f>
        <v>7.1799999999999988</v>
      </c>
      <c r="M821" s="35"/>
      <c r="N821" s="37" t="s">
        <v>5463</v>
      </c>
    </row>
    <row r="822" spans="1:14" x14ac:dyDescent="0.2">
      <c r="A822" s="36">
        <v>45655.369837962957</v>
      </c>
      <c r="B822" s="33"/>
      <c r="C822" s="33"/>
      <c r="D822" s="33" t="s">
        <v>3801</v>
      </c>
      <c r="E822" s="33" t="s">
        <v>937</v>
      </c>
      <c r="F822" s="33" t="s">
        <v>5464</v>
      </c>
      <c r="G822" s="33">
        <v>1</v>
      </c>
      <c r="H822" s="34">
        <v>35</v>
      </c>
      <c r="I822" s="39">
        <f>VENTAS[[#This Row],[Cantidad]]*VENTAS[[#This Row],[Precio Venta]]</f>
        <v>35</v>
      </c>
      <c r="J822" s="34">
        <f>IF(VENTAS[[#This Row],[Nombre del Gestor]]&gt;1,VENTAS[[#This Row],[Precio Venta]]*10%,0)</f>
        <v>3.5</v>
      </c>
      <c r="K822" s="34">
        <f>IFERROR(VLOOKUP(VENTAS[[#This Row],[Código del producto Vendido]],STOCK[],13,FALSE),VENTAS[[#This Row],[Precio Venta]]*0.6)-VENTAS[[#This Row],[Comisión Unitaria 10%]]</f>
        <v>14</v>
      </c>
      <c r="L822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822" s="35"/>
      <c r="N822" s="37" t="s">
        <v>5465</v>
      </c>
    </row>
    <row r="823" spans="1:14" x14ac:dyDescent="0.2">
      <c r="A823" s="36">
        <v>45655.369837962957</v>
      </c>
      <c r="B823" s="33"/>
      <c r="C823" s="33"/>
      <c r="D823" s="33" t="s">
        <v>3801</v>
      </c>
      <c r="E823" s="33" t="s">
        <v>5466</v>
      </c>
      <c r="F823" s="33" t="s">
        <v>5467</v>
      </c>
      <c r="G823" s="33">
        <v>1</v>
      </c>
      <c r="H823" s="34">
        <v>20</v>
      </c>
      <c r="I823" s="39">
        <f>VENTAS[[#This Row],[Cantidad]]*VENTAS[[#This Row],[Precio Venta]]</f>
        <v>20</v>
      </c>
      <c r="J823" s="34">
        <f>IF(VENTAS[[#This Row],[Nombre del Gestor]]&gt;1,VENTAS[[#This Row],[Precio Venta]]*10%,0)</f>
        <v>2</v>
      </c>
      <c r="K823" s="34">
        <f>IFERROR(VLOOKUP(VENTAS[[#This Row],[Código del producto Vendido]],STOCK[],13,FALSE),VENTAS[[#This Row],[Precio Venta]]*0.6)-VENTAS[[#This Row],[Comisión Unitaria 10%]]</f>
        <v>10</v>
      </c>
      <c r="L823" s="34">
        <f>VENTAS[[#This Row],[Cantidad]]*(VENTAS[[#This Row],[Precio Venta]]-VENTAS[[#This Row],[Costo Unitario SIN Comision]]-VENTAS[[#This Row],[Comisión Unitaria 10%]]-0.01*VENTAS[[#This Row],[Precio Venta]])</f>
        <v>7.8</v>
      </c>
      <c r="M823" s="35"/>
      <c r="N823" s="37" t="s">
        <v>5468</v>
      </c>
    </row>
    <row r="824" spans="1:14" x14ac:dyDescent="0.2">
      <c r="A824" s="36">
        <v>45655.369837962957</v>
      </c>
      <c r="B824" s="33"/>
      <c r="C824" s="33"/>
      <c r="D824" s="33" t="s">
        <v>3801</v>
      </c>
      <c r="E824" s="33" t="s">
        <v>1007</v>
      </c>
      <c r="F824" s="33" t="s">
        <v>1005</v>
      </c>
      <c r="G824" s="33">
        <v>1</v>
      </c>
      <c r="H824" s="34">
        <v>30</v>
      </c>
      <c r="I824" s="39">
        <f>VENTAS[[#This Row],[Cantidad]]*VENTAS[[#This Row],[Precio Venta]]</f>
        <v>30</v>
      </c>
      <c r="J824" s="34">
        <f>IF(VENTAS[[#This Row],[Nombre del Gestor]]&gt;1,VENTAS[[#This Row],[Precio Venta]]*10%,0)</f>
        <v>3</v>
      </c>
      <c r="K824" s="34">
        <f>IFERROR(VLOOKUP(VENTAS[[#This Row],[Código del producto Vendido]],STOCK[],13,FALSE),VENTAS[[#This Row],[Precio Venta]]*0.6)-VENTAS[[#This Row],[Comisión Unitaria 10%]]</f>
        <v>16.689999999999998</v>
      </c>
      <c r="L824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824" s="35"/>
      <c r="N824" s="37" t="s">
        <v>5469</v>
      </c>
    </row>
    <row r="825" spans="1:14" x14ac:dyDescent="0.2">
      <c r="A825" s="36">
        <v>45655.369837962957</v>
      </c>
      <c r="B825" s="33"/>
      <c r="C825" s="33"/>
      <c r="D825" s="33" t="s">
        <v>3801</v>
      </c>
      <c r="E825" s="33" t="s">
        <v>4035</v>
      </c>
      <c r="F825" s="33" t="s">
        <v>4036</v>
      </c>
      <c r="G825" s="33">
        <v>1</v>
      </c>
      <c r="H825" s="34">
        <v>18</v>
      </c>
      <c r="I825" s="39">
        <f>VENTAS[[#This Row],[Cantidad]]*VENTAS[[#This Row],[Precio Venta]]</f>
        <v>18</v>
      </c>
      <c r="J825" s="34">
        <f>IF(VENTAS[[#This Row],[Nombre del Gestor]]&gt;1,VENTAS[[#This Row],[Precio Venta]]*10%,0)</f>
        <v>1.8</v>
      </c>
      <c r="K825" s="34">
        <f>IFERROR(VLOOKUP(VENTAS[[#This Row],[Código del producto Vendido]],STOCK[],13,FALSE),VENTAS[[#This Row],[Precio Venta]]*0.6)-VENTAS[[#This Row],[Comisión Unitaria 10%]]</f>
        <v>8.9999999999999982</v>
      </c>
      <c r="L82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25" s="35"/>
      <c r="N825" s="37" t="s">
        <v>5470</v>
      </c>
    </row>
    <row r="826" spans="1:14" x14ac:dyDescent="0.2">
      <c r="A826" s="36">
        <v>45655.432604166657</v>
      </c>
      <c r="B826" s="33"/>
      <c r="C826" s="33"/>
      <c r="D826" s="33" t="s">
        <v>3772</v>
      </c>
      <c r="E826" s="33" t="s">
        <v>418</v>
      </c>
      <c r="F826" s="33" t="s">
        <v>417</v>
      </c>
      <c r="G826" s="33">
        <v>1</v>
      </c>
      <c r="H826" s="34">
        <v>20</v>
      </c>
      <c r="I826" s="39">
        <f>VENTAS[[#This Row],[Cantidad]]*VENTAS[[#This Row],[Precio Venta]]</f>
        <v>20</v>
      </c>
      <c r="J826" s="34">
        <f>IF(VENTAS[[#This Row],[Nombre del Gestor]]&gt;1,VENTAS[[#This Row],[Precio Venta]]*10%,0)</f>
        <v>2</v>
      </c>
      <c r="K826" s="34">
        <f>IFERROR(VLOOKUP(VENTAS[[#This Row],[Código del producto Vendido]],STOCK[],13,FALSE),VENTAS[[#This Row],[Precio Venta]]*0.6)-VENTAS[[#This Row],[Comisión Unitaria 10%]]</f>
        <v>6.65</v>
      </c>
      <c r="L826" s="34">
        <f>VENTAS[[#This Row],[Cantidad]]*(VENTAS[[#This Row],[Precio Venta]]-VENTAS[[#This Row],[Costo Unitario SIN Comision]]-VENTAS[[#This Row],[Comisión Unitaria 10%]]-0.01*VENTAS[[#This Row],[Precio Venta]])</f>
        <v>11.15</v>
      </c>
      <c r="M826" s="35"/>
      <c r="N826" s="37" t="s">
        <v>5471</v>
      </c>
    </row>
    <row r="827" spans="1:14" x14ac:dyDescent="0.2">
      <c r="A827" s="36">
        <v>45655.432604166657</v>
      </c>
      <c r="B827" s="33"/>
      <c r="C827" s="33"/>
      <c r="D827" s="33" t="s">
        <v>3772</v>
      </c>
      <c r="E827" s="33" t="s">
        <v>916</v>
      </c>
      <c r="F827" s="33" t="s">
        <v>5207</v>
      </c>
      <c r="G827" s="33">
        <v>1</v>
      </c>
      <c r="H827" s="34">
        <v>30</v>
      </c>
      <c r="I827" s="39">
        <f>VENTAS[[#This Row],[Cantidad]]*VENTAS[[#This Row],[Precio Venta]]</f>
        <v>30</v>
      </c>
      <c r="J827" s="34">
        <f>IF(VENTAS[[#This Row],[Nombre del Gestor]]&gt;1,VENTAS[[#This Row],[Precio Venta]]*10%,0)</f>
        <v>3</v>
      </c>
      <c r="K827" s="34">
        <f>IFERROR(VLOOKUP(VENTAS[[#This Row],[Código del producto Vendido]],STOCK[],13,FALSE),VENTAS[[#This Row],[Precio Venta]]*0.6)-VENTAS[[#This Row],[Comisión Unitaria 10%]]</f>
        <v>14</v>
      </c>
      <c r="L827" s="34">
        <f>VENTAS[[#This Row],[Cantidad]]*(VENTAS[[#This Row],[Precio Venta]]-VENTAS[[#This Row],[Costo Unitario SIN Comision]]-VENTAS[[#This Row],[Comisión Unitaria 10%]]-0.01*VENTAS[[#This Row],[Precio Venta]])</f>
        <v>12.7</v>
      </c>
      <c r="M827" s="35"/>
      <c r="N827" s="37" t="s">
        <v>5472</v>
      </c>
    </row>
    <row r="828" spans="1:14" x14ac:dyDescent="0.2">
      <c r="A828" s="36">
        <v>45655.454571759263</v>
      </c>
      <c r="B828" s="33"/>
      <c r="C828" s="33"/>
      <c r="D828" s="33" t="s">
        <v>3864</v>
      </c>
      <c r="E828" s="33" t="s">
        <v>5473</v>
      </c>
      <c r="F828" s="33" t="s">
        <v>5474</v>
      </c>
      <c r="G828" s="33">
        <v>1</v>
      </c>
      <c r="H828" s="34">
        <v>18</v>
      </c>
      <c r="I828" s="39">
        <f>VENTAS[[#This Row],[Cantidad]]*VENTAS[[#This Row],[Precio Venta]]</f>
        <v>18</v>
      </c>
      <c r="J828" s="34">
        <f>IF(VENTAS[[#This Row],[Nombre del Gestor]]&gt;1,VENTAS[[#This Row],[Precio Venta]]*10%,0)</f>
        <v>1.8</v>
      </c>
      <c r="K828" s="34">
        <f>IFERROR(VLOOKUP(VENTAS[[#This Row],[Código del producto Vendido]],STOCK[],13,FALSE),VENTAS[[#This Row],[Precio Venta]]*0.6)-VENTAS[[#This Row],[Comisión Unitaria 10%]]</f>
        <v>8.9999999999999982</v>
      </c>
      <c r="L82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28" s="35"/>
      <c r="N828" s="37" t="s">
        <v>5475</v>
      </c>
    </row>
    <row r="829" spans="1:14" x14ac:dyDescent="0.2">
      <c r="A829" s="36">
        <v>45655.476030092592</v>
      </c>
      <c r="B829" s="33"/>
      <c r="C829" s="33"/>
      <c r="D829" s="33" t="s">
        <v>3779</v>
      </c>
      <c r="E829" s="33" t="s">
        <v>5200</v>
      </c>
      <c r="F829" s="33" t="s">
        <v>4547</v>
      </c>
      <c r="G829" s="33">
        <v>1</v>
      </c>
      <c r="H829" s="34">
        <v>8</v>
      </c>
      <c r="I829" s="39">
        <f>VENTAS[[#This Row],[Cantidad]]*VENTAS[[#This Row],[Precio Venta]]</f>
        <v>8</v>
      </c>
      <c r="J829" s="34">
        <f>IF(VENTAS[[#This Row],[Nombre del Gestor]]&gt;1,VENTAS[[#This Row],[Precio Venta]]*10%,0)</f>
        <v>0.8</v>
      </c>
      <c r="K829" s="34">
        <f>IFERROR(VLOOKUP(VENTAS[[#This Row],[Código del producto Vendido]],STOCK[],13,FALSE),VENTAS[[#This Row],[Precio Venta]]*0.6)-VENTAS[[#This Row],[Comisión Unitaria 10%]]</f>
        <v>4</v>
      </c>
      <c r="L829" s="34">
        <f>VENTAS[[#This Row],[Cantidad]]*(VENTAS[[#This Row],[Precio Venta]]-VENTAS[[#This Row],[Costo Unitario SIN Comision]]-VENTAS[[#This Row],[Comisión Unitaria 10%]]-0.01*VENTAS[[#This Row],[Precio Venta]])</f>
        <v>3.12</v>
      </c>
      <c r="M829" s="35"/>
      <c r="N829" s="37" t="s">
        <v>5476</v>
      </c>
    </row>
    <row r="830" spans="1:14" x14ac:dyDescent="0.2">
      <c r="A830" s="36">
        <v>45655.476030092592</v>
      </c>
      <c r="B830" s="33"/>
      <c r="C830" s="33"/>
      <c r="D830" s="33" t="s">
        <v>3779</v>
      </c>
      <c r="E830" s="33" t="s">
        <v>4507</v>
      </c>
      <c r="F830" s="33" t="s">
        <v>4508</v>
      </c>
      <c r="G830" s="33">
        <v>1</v>
      </c>
      <c r="H830" s="34">
        <v>7</v>
      </c>
      <c r="I830" s="39">
        <f>VENTAS[[#This Row],[Cantidad]]*VENTAS[[#This Row],[Precio Venta]]</f>
        <v>7</v>
      </c>
      <c r="J830" s="34">
        <f>IF(VENTAS[[#This Row],[Nombre del Gestor]]&gt;1,VENTAS[[#This Row],[Precio Venta]]*10%,0)</f>
        <v>0.70000000000000007</v>
      </c>
      <c r="K830" s="34">
        <f>IFERROR(VLOOKUP(VENTAS[[#This Row],[Código del producto Vendido]],STOCK[],13,FALSE),VENTAS[[#This Row],[Precio Venta]]*0.6)-VENTAS[[#This Row],[Comisión Unitaria 10%]]</f>
        <v>3.5</v>
      </c>
      <c r="L830" s="34">
        <f>VENTAS[[#This Row],[Cantidad]]*(VENTAS[[#This Row],[Precio Venta]]-VENTAS[[#This Row],[Costo Unitario SIN Comision]]-VENTAS[[#This Row],[Comisión Unitaria 10%]]-0.01*VENTAS[[#This Row],[Precio Venta]])</f>
        <v>2.73</v>
      </c>
      <c r="M830" s="35"/>
      <c r="N830" s="37" t="s">
        <v>5477</v>
      </c>
    </row>
    <row r="831" spans="1:14" x14ac:dyDescent="0.2">
      <c r="A831" s="36">
        <v>45655.476817129631</v>
      </c>
      <c r="B831" s="33"/>
      <c r="C831" s="33"/>
      <c r="D831" s="33" t="s">
        <v>4256</v>
      </c>
      <c r="E831" s="33" t="s">
        <v>5478</v>
      </c>
      <c r="F831" s="33" t="s">
        <v>5479</v>
      </c>
      <c r="G831" s="33">
        <v>1</v>
      </c>
      <c r="H831" s="34">
        <v>30</v>
      </c>
      <c r="I831" s="39">
        <f>VENTAS[[#This Row],[Cantidad]]*VENTAS[[#This Row],[Precio Venta]]</f>
        <v>30</v>
      </c>
      <c r="J831" s="34">
        <f>IF(VENTAS[[#This Row],[Nombre del Gestor]]&gt;1,VENTAS[[#This Row],[Precio Venta]]*10%,0)</f>
        <v>3</v>
      </c>
      <c r="K831" s="34">
        <f>IFERROR(VLOOKUP(VENTAS[[#This Row],[Código del producto Vendido]],STOCK[],13,FALSE),VENTAS[[#This Row],[Precio Venta]]*0.6)-VENTAS[[#This Row],[Comisión Unitaria 10%]]</f>
        <v>15</v>
      </c>
      <c r="L831" s="34">
        <f>VENTAS[[#This Row],[Cantidad]]*(VENTAS[[#This Row],[Precio Venta]]-VENTAS[[#This Row],[Costo Unitario SIN Comision]]-VENTAS[[#This Row],[Comisión Unitaria 10%]]-0.01*VENTAS[[#This Row],[Precio Venta]])</f>
        <v>11.7</v>
      </c>
      <c r="M831" s="35"/>
      <c r="N831" s="37" t="s">
        <v>5480</v>
      </c>
    </row>
    <row r="832" spans="1:14" x14ac:dyDescent="0.2">
      <c r="A832" s="36">
        <v>45655.546030092592</v>
      </c>
      <c r="B832" s="33"/>
      <c r="C832" s="33"/>
      <c r="D832" s="33" t="s">
        <v>3779</v>
      </c>
      <c r="E832" s="33" t="s">
        <v>5481</v>
      </c>
      <c r="F832" s="33" t="s">
        <v>116</v>
      </c>
      <c r="G832" s="33">
        <v>1</v>
      </c>
      <c r="H832" s="34">
        <v>15</v>
      </c>
      <c r="I832" s="39">
        <f>VENTAS[[#This Row],[Cantidad]]*VENTAS[[#This Row],[Precio Venta]]</f>
        <v>15</v>
      </c>
      <c r="J832" s="34">
        <f>IF(VENTAS[[#This Row],[Nombre del Gestor]]&gt;1,VENTAS[[#This Row],[Precio Venta]]*10%,0)</f>
        <v>1.5</v>
      </c>
      <c r="K832" s="34">
        <f>IFERROR(VLOOKUP(VENTAS[[#This Row],[Código del producto Vendido]],STOCK[],13,FALSE),VENTAS[[#This Row],[Precio Venta]]*0.6)-VENTAS[[#This Row],[Comisión Unitaria 10%]]</f>
        <v>7.5</v>
      </c>
      <c r="L832" s="34">
        <f>VENTAS[[#This Row],[Cantidad]]*(VENTAS[[#This Row],[Precio Venta]]-VENTAS[[#This Row],[Costo Unitario SIN Comision]]-VENTAS[[#This Row],[Comisión Unitaria 10%]]-0.01*VENTAS[[#This Row],[Precio Venta]])</f>
        <v>5.85</v>
      </c>
      <c r="M832" s="35"/>
      <c r="N832" s="37" t="s">
        <v>5482</v>
      </c>
    </row>
    <row r="833" spans="1:14" x14ac:dyDescent="0.2">
      <c r="A833" s="36">
        <v>45655.547858796293</v>
      </c>
      <c r="B833" s="33"/>
      <c r="C833" s="33"/>
      <c r="D833" s="33" t="s">
        <v>3757</v>
      </c>
      <c r="E833" s="33" t="s">
        <v>5483</v>
      </c>
      <c r="F833" s="33" t="s">
        <v>5484</v>
      </c>
      <c r="G833" s="33">
        <v>1</v>
      </c>
      <c r="H833" s="34">
        <v>25</v>
      </c>
      <c r="I833" s="39">
        <f>VENTAS[[#This Row],[Cantidad]]*VENTAS[[#This Row],[Precio Venta]]</f>
        <v>25</v>
      </c>
      <c r="J833" s="34">
        <f>IF(VENTAS[[#This Row],[Nombre del Gestor]]&gt;1,VENTAS[[#This Row],[Precio Venta]]*10%,0)</f>
        <v>2.5</v>
      </c>
      <c r="K833" s="34">
        <f>IFERROR(VLOOKUP(VENTAS[[#This Row],[Código del producto Vendido]],STOCK[],13,FALSE),VENTAS[[#This Row],[Precio Venta]]*0.6)-VENTAS[[#This Row],[Comisión Unitaria 10%]]</f>
        <v>12.5</v>
      </c>
      <c r="L833" s="34">
        <f>VENTAS[[#This Row],[Cantidad]]*(VENTAS[[#This Row],[Precio Venta]]-VENTAS[[#This Row],[Costo Unitario SIN Comision]]-VENTAS[[#This Row],[Comisión Unitaria 10%]]-0.01*VENTAS[[#This Row],[Precio Venta]])</f>
        <v>9.75</v>
      </c>
      <c r="M833" s="35"/>
      <c r="N833" s="37" t="s">
        <v>5485</v>
      </c>
    </row>
    <row r="834" spans="1:14" x14ac:dyDescent="0.2">
      <c r="A834" s="36">
        <v>45655.547858796293</v>
      </c>
      <c r="B834" s="33"/>
      <c r="C834" s="33"/>
      <c r="D834" s="33" t="s">
        <v>3757</v>
      </c>
      <c r="E834" s="33" t="s">
        <v>5486</v>
      </c>
      <c r="F834" s="33" t="s">
        <v>1982</v>
      </c>
      <c r="G834" s="33">
        <v>1</v>
      </c>
      <c r="H834" s="34">
        <v>30</v>
      </c>
      <c r="I834" s="39">
        <f>VENTAS[[#This Row],[Cantidad]]*VENTAS[[#This Row],[Precio Venta]]</f>
        <v>30</v>
      </c>
      <c r="J834" s="34">
        <f>IF(VENTAS[[#This Row],[Nombre del Gestor]]&gt;1,VENTAS[[#This Row],[Precio Venta]]*10%,0)</f>
        <v>3</v>
      </c>
      <c r="K834" s="34">
        <f>IFERROR(VLOOKUP(VENTAS[[#This Row],[Código del producto Vendido]],STOCK[],13,FALSE),VENTAS[[#This Row],[Precio Venta]]*0.6)-VENTAS[[#This Row],[Comisión Unitaria 10%]]</f>
        <v>15</v>
      </c>
      <c r="L834" s="34">
        <f>VENTAS[[#This Row],[Cantidad]]*(VENTAS[[#This Row],[Precio Venta]]-VENTAS[[#This Row],[Costo Unitario SIN Comision]]-VENTAS[[#This Row],[Comisión Unitaria 10%]]-0.01*VENTAS[[#This Row],[Precio Venta]])</f>
        <v>11.7</v>
      </c>
      <c r="M834" s="35"/>
      <c r="N834" s="37" t="s">
        <v>5487</v>
      </c>
    </row>
    <row r="835" spans="1:14" x14ac:dyDescent="0.2">
      <c r="A835" s="36">
        <v>45655.549409722233</v>
      </c>
      <c r="B835" s="33"/>
      <c r="C835" s="33"/>
      <c r="D835" s="33" t="s">
        <v>3801</v>
      </c>
      <c r="E835" s="33" t="s">
        <v>1786</v>
      </c>
      <c r="F835" s="33" t="s">
        <v>1785</v>
      </c>
      <c r="G835" s="33">
        <v>1</v>
      </c>
      <c r="H835" s="34">
        <v>8</v>
      </c>
      <c r="I835" s="39">
        <f>VENTAS[[#This Row],[Cantidad]]*VENTAS[[#This Row],[Precio Venta]]</f>
        <v>8</v>
      </c>
      <c r="J835" s="34">
        <f>IF(VENTAS[[#This Row],[Nombre del Gestor]]&gt;1,VENTAS[[#This Row],[Precio Venta]]*10%,0)</f>
        <v>0.8</v>
      </c>
      <c r="K835" s="34">
        <f>IFERROR(VLOOKUP(VENTAS[[#This Row],[Código del producto Vendido]],STOCK[],13,FALSE),VENTAS[[#This Row],[Precio Venta]]*0.6)-VENTAS[[#This Row],[Comisión Unitaria 10%]]</f>
        <v>6.8724999999999996</v>
      </c>
      <c r="L835" s="34">
        <f>VENTAS[[#This Row],[Cantidad]]*(VENTAS[[#This Row],[Precio Venta]]-VENTAS[[#This Row],[Costo Unitario SIN Comision]]-VENTAS[[#This Row],[Comisión Unitaria 10%]]-0.01*VENTAS[[#This Row],[Precio Venta]])</f>
        <v>0.24750000000000033</v>
      </c>
      <c r="M835" s="35"/>
      <c r="N835" s="37" t="s">
        <v>5488</v>
      </c>
    </row>
    <row r="836" spans="1:14" x14ac:dyDescent="0.2">
      <c r="A836" s="36">
        <v>45655.55059027778</v>
      </c>
      <c r="B836" s="33"/>
      <c r="C836" s="33"/>
      <c r="D836" s="33" t="s">
        <v>3757</v>
      </c>
      <c r="E836" s="33" t="s">
        <v>5489</v>
      </c>
      <c r="F836" s="33" t="s">
        <v>5490</v>
      </c>
      <c r="G836" s="33">
        <v>1</v>
      </c>
      <c r="H836" s="34">
        <v>25</v>
      </c>
      <c r="I836" s="39">
        <f>VENTAS[[#This Row],[Cantidad]]*VENTAS[[#This Row],[Precio Venta]]</f>
        <v>25</v>
      </c>
      <c r="J836" s="34">
        <f>IF(VENTAS[[#This Row],[Nombre del Gestor]]&gt;1,VENTAS[[#This Row],[Precio Venta]]*10%,0)</f>
        <v>2.5</v>
      </c>
      <c r="K836" s="34">
        <f>IFERROR(VLOOKUP(VENTAS[[#This Row],[Código del producto Vendido]],STOCK[],13,FALSE),VENTAS[[#This Row],[Precio Venta]]*0.6)-VENTAS[[#This Row],[Comisión Unitaria 10%]]</f>
        <v>12.5</v>
      </c>
      <c r="L836" s="34">
        <f>VENTAS[[#This Row],[Cantidad]]*(VENTAS[[#This Row],[Precio Venta]]-VENTAS[[#This Row],[Costo Unitario SIN Comision]]-VENTAS[[#This Row],[Comisión Unitaria 10%]]-0.01*VENTAS[[#This Row],[Precio Venta]])</f>
        <v>9.75</v>
      </c>
      <c r="M836" s="35"/>
      <c r="N836" s="37" t="s">
        <v>5491</v>
      </c>
    </row>
    <row r="837" spans="1:14" x14ac:dyDescent="0.2">
      <c r="A837" s="36">
        <v>45655.551666666674</v>
      </c>
      <c r="B837" s="33"/>
      <c r="C837" s="33"/>
      <c r="D837" s="33" t="s">
        <v>3820</v>
      </c>
      <c r="E837" s="33" t="s">
        <v>5137</v>
      </c>
      <c r="F837" s="33" t="s">
        <v>5138</v>
      </c>
      <c r="G837" s="33">
        <v>1</v>
      </c>
      <c r="H837" s="34">
        <v>25</v>
      </c>
      <c r="I837" s="39">
        <f>VENTAS[[#This Row],[Cantidad]]*VENTAS[[#This Row],[Precio Venta]]</f>
        <v>25</v>
      </c>
      <c r="J837" s="34">
        <f>IF(VENTAS[[#This Row],[Nombre del Gestor]]&gt;1,VENTAS[[#This Row],[Precio Venta]]*10%,0)</f>
        <v>2.5</v>
      </c>
      <c r="K837" s="34">
        <f>IFERROR(VLOOKUP(VENTAS[[#This Row],[Código del producto Vendido]],STOCK[],13,FALSE),VENTAS[[#This Row],[Precio Venta]]*0.6)-VENTAS[[#This Row],[Comisión Unitaria 10%]]</f>
        <v>12.5</v>
      </c>
      <c r="L837" s="34">
        <f>VENTAS[[#This Row],[Cantidad]]*(VENTAS[[#This Row],[Precio Venta]]-VENTAS[[#This Row],[Costo Unitario SIN Comision]]-VENTAS[[#This Row],[Comisión Unitaria 10%]]-0.01*VENTAS[[#This Row],[Precio Venta]])</f>
        <v>9.75</v>
      </c>
      <c r="M837" s="35"/>
      <c r="N837" s="37" t="s">
        <v>5492</v>
      </c>
    </row>
    <row r="838" spans="1:14" x14ac:dyDescent="0.2">
      <c r="A838" s="36">
        <v>45655.568194444437</v>
      </c>
      <c r="B838" s="33"/>
      <c r="C838" s="33"/>
      <c r="D838" s="33" t="s">
        <v>3820</v>
      </c>
      <c r="E838" s="33" t="s">
        <v>5493</v>
      </c>
      <c r="F838" s="33" t="s">
        <v>417</v>
      </c>
      <c r="G838" s="33">
        <v>1</v>
      </c>
      <c r="H838" s="34">
        <v>20</v>
      </c>
      <c r="I838" s="39">
        <f>VENTAS[[#This Row],[Cantidad]]*VENTAS[[#This Row],[Precio Venta]]</f>
        <v>20</v>
      </c>
      <c r="J838" s="34">
        <f>IF(VENTAS[[#This Row],[Nombre del Gestor]]&gt;1,VENTAS[[#This Row],[Precio Venta]]*10%,0)</f>
        <v>2</v>
      </c>
      <c r="K838" s="34">
        <f>IFERROR(VLOOKUP(VENTAS[[#This Row],[Código del producto Vendido]],STOCK[],13,FALSE),VENTAS[[#This Row],[Precio Venta]]*0.6)-VENTAS[[#This Row],[Comisión Unitaria 10%]]</f>
        <v>10</v>
      </c>
      <c r="L838" s="34">
        <f>VENTAS[[#This Row],[Cantidad]]*(VENTAS[[#This Row],[Precio Venta]]-VENTAS[[#This Row],[Costo Unitario SIN Comision]]-VENTAS[[#This Row],[Comisión Unitaria 10%]]-0.01*VENTAS[[#This Row],[Precio Venta]])</f>
        <v>7.8</v>
      </c>
      <c r="M838" s="35"/>
      <c r="N838" s="37" t="s">
        <v>5494</v>
      </c>
    </row>
    <row r="839" spans="1:14" x14ac:dyDescent="0.2">
      <c r="A839" s="36">
        <v>45655.647268518522</v>
      </c>
      <c r="B839" s="33"/>
      <c r="C839" s="33"/>
      <c r="D839" s="33" t="s">
        <v>3801</v>
      </c>
      <c r="E839" s="33" t="s">
        <v>5193</v>
      </c>
      <c r="F839" s="33" t="s">
        <v>998</v>
      </c>
      <c r="G839" s="33">
        <v>1</v>
      </c>
      <c r="H839" s="34">
        <v>30</v>
      </c>
      <c r="I839" s="39">
        <f>VENTAS[[#This Row],[Cantidad]]*VENTAS[[#This Row],[Precio Venta]]</f>
        <v>30</v>
      </c>
      <c r="J839" s="34">
        <f>IF(VENTAS[[#This Row],[Nombre del Gestor]]&gt;1,VENTAS[[#This Row],[Precio Venta]]*10%,0)</f>
        <v>3</v>
      </c>
      <c r="K839" s="34">
        <f>IFERROR(VLOOKUP(VENTAS[[#This Row],[Código del producto Vendido]],STOCK[],13,FALSE),VENTAS[[#This Row],[Precio Venta]]*0.6)-VENTAS[[#This Row],[Comisión Unitaria 10%]]</f>
        <v>15</v>
      </c>
      <c r="L839" s="34">
        <f>VENTAS[[#This Row],[Cantidad]]*(VENTAS[[#This Row],[Precio Venta]]-VENTAS[[#This Row],[Costo Unitario SIN Comision]]-VENTAS[[#This Row],[Comisión Unitaria 10%]]-0.01*VENTAS[[#This Row],[Precio Venta]])</f>
        <v>11.7</v>
      </c>
      <c r="M839" s="35"/>
      <c r="N839" s="37" t="s">
        <v>5495</v>
      </c>
    </row>
    <row r="840" spans="1:14" x14ac:dyDescent="0.2">
      <c r="A840" s="36">
        <v>45655.647268518522</v>
      </c>
      <c r="B840" s="33"/>
      <c r="C840" s="33"/>
      <c r="D840" s="33" t="s">
        <v>3801</v>
      </c>
      <c r="E840" s="33" t="s">
        <v>423</v>
      </c>
      <c r="F840" s="33" t="s">
        <v>422</v>
      </c>
      <c r="G840" s="33">
        <v>1</v>
      </c>
      <c r="H840" s="34">
        <v>20</v>
      </c>
      <c r="I840" s="39">
        <f>VENTAS[[#This Row],[Cantidad]]*VENTAS[[#This Row],[Precio Venta]]</f>
        <v>20</v>
      </c>
      <c r="J840" s="34">
        <f>IF(VENTAS[[#This Row],[Nombre del Gestor]]&gt;1,VENTAS[[#This Row],[Precio Venta]]*10%,0)</f>
        <v>2</v>
      </c>
      <c r="K840" s="34">
        <f>IFERROR(VLOOKUP(VENTAS[[#This Row],[Código del producto Vendido]],STOCK[],13,FALSE),VENTAS[[#This Row],[Precio Venta]]*0.6)-VENTAS[[#This Row],[Comisión Unitaria 10%]]</f>
        <v>7.43</v>
      </c>
      <c r="L840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840" s="35"/>
      <c r="N840" s="37" t="s">
        <v>5496</v>
      </c>
    </row>
    <row r="841" spans="1:14" x14ac:dyDescent="0.2">
      <c r="A841" s="36">
        <v>45655.677835648137</v>
      </c>
      <c r="B841" s="33"/>
      <c r="C841" s="33"/>
      <c r="D841" s="33" t="s">
        <v>4617</v>
      </c>
      <c r="E841" s="33" t="s">
        <v>5497</v>
      </c>
      <c r="F841" s="33" t="s">
        <v>3848</v>
      </c>
      <c r="G841" s="33">
        <v>1</v>
      </c>
      <c r="H841" s="34">
        <v>25</v>
      </c>
      <c r="I841" s="39">
        <f>VENTAS[[#This Row],[Cantidad]]*VENTAS[[#This Row],[Precio Venta]]</f>
        <v>25</v>
      </c>
      <c r="J841" s="34">
        <f>IF(VENTAS[[#This Row],[Nombre del Gestor]]&gt;1,VENTAS[[#This Row],[Precio Venta]]*10%,0)</f>
        <v>2.5</v>
      </c>
      <c r="K841" s="34">
        <f>IFERROR(VLOOKUP(VENTAS[[#This Row],[Código del producto Vendido]],STOCK[],13,FALSE),VENTAS[[#This Row],[Precio Venta]]*0.6)-VENTAS[[#This Row],[Comisión Unitaria 10%]]</f>
        <v>12.5</v>
      </c>
      <c r="L841" s="34">
        <f>VENTAS[[#This Row],[Cantidad]]*(VENTAS[[#This Row],[Precio Venta]]-VENTAS[[#This Row],[Costo Unitario SIN Comision]]-VENTAS[[#This Row],[Comisión Unitaria 10%]]-0.01*VENTAS[[#This Row],[Precio Venta]])</f>
        <v>9.75</v>
      </c>
      <c r="M841" s="35"/>
      <c r="N841" s="37" t="s">
        <v>5498</v>
      </c>
    </row>
    <row r="842" spans="1:14" x14ac:dyDescent="0.2">
      <c r="A842" s="36">
        <v>45656.627835648149</v>
      </c>
      <c r="B842" s="33"/>
      <c r="C842" s="33"/>
      <c r="D842" s="33" t="s">
        <v>4617</v>
      </c>
      <c r="E842" s="33" t="s">
        <v>5099</v>
      </c>
      <c r="F842" s="33" t="s">
        <v>1005</v>
      </c>
      <c r="G842" s="33">
        <v>1</v>
      </c>
      <c r="H842" s="34">
        <v>30</v>
      </c>
      <c r="I842" s="39">
        <f>VENTAS[[#This Row],[Cantidad]]*VENTAS[[#This Row],[Precio Venta]]</f>
        <v>30</v>
      </c>
      <c r="J842" s="34">
        <f>IF(VENTAS[[#This Row],[Nombre del Gestor]]&gt;1,VENTAS[[#This Row],[Precio Venta]]*10%,0)</f>
        <v>3</v>
      </c>
      <c r="K842" s="34">
        <f>IFERROR(VLOOKUP(VENTAS[[#This Row],[Código del producto Vendido]],STOCK[],13,FALSE),VENTAS[[#This Row],[Precio Venta]]*0.6)-VENTAS[[#This Row],[Comisión Unitaria 10%]]</f>
        <v>15</v>
      </c>
      <c r="L842" s="34">
        <f>VENTAS[[#This Row],[Cantidad]]*(VENTAS[[#This Row],[Precio Venta]]-VENTAS[[#This Row],[Costo Unitario SIN Comision]]-VENTAS[[#This Row],[Comisión Unitaria 10%]]-0.01*VENTAS[[#This Row],[Precio Venta]])</f>
        <v>11.7</v>
      </c>
      <c r="M842" s="35"/>
      <c r="N842" s="37" t="s">
        <v>5499</v>
      </c>
    </row>
    <row r="843" spans="1:14" x14ac:dyDescent="0.2">
      <c r="A843" s="36">
        <v>45656.62945601852</v>
      </c>
      <c r="B843" s="33"/>
      <c r="C843" s="33"/>
      <c r="D843" s="33" t="s">
        <v>3779</v>
      </c>
      <c r="E843" s="33" t="s">
        <v>5500</v>
      </c>
      <c r="F843" s="33" t="s">
        <v>5501</v>
      </c>
      <c r="G843" s="33">
        <v>1</v>
      </c>
      <c r="H843" s="34">
        <v>22</v>
      </c>
      <c r="I843" s="39">
        <f>VENTAS[[#This Row],[Cantidad]]*VENTAS[[#This Row],[Precio Venta]]</f>
        <v>22</v>
      </c>
      <c r="J843" s="34">
        <f>IF(VENTAS[[#This Row],[Nombre del Gestor]]&gt;1,VENTAS[[#This Row],[Precio Venta]]*10%,0)</f>
        <v>2.2000000000000002</v>
      </c>
      <c r="K843" s="34">
        <f>IFERROR(VLOOKUP(VENTAS[[#This Row],[Código del producto Vendido]],STOCK[],13,FALSE),VENTAS[[#This Row],[Precio Venta]]*0.6)-VENTAS[[#This Row],[Comisión Unitaria 10%]]</f>
        <v>11</v>
      </c>
      <c r="L843" s="34">
        <f>VENTAS[[#This Row],[Cantidad]]*(VENTAS[[#This Row],[Precio Venta]]-VENTAS[[#This Row],[Costo Unitario SIN Comision]]-VENTAS[[#This Row],[Comisión Unitaria 10%]]-0.01*VENTAS[[#This Row],[Precio Venta]])</f>
        <v>8.58</v>
      </c>
      <c r="M843" s="35"/>
      <c r="N843" s="37" t="s">
        <v>5502</v>
      </c>
    </row>
    <row r="844" spans="1:14" x14ac:dyDescent="0.2">
      <c r="A844" s="36">
        <v>45656.62945601852</v>
      </c>
      <c r="B844" s="33"/>
      <c r="C844" s="33"/>
      <c r="D844" s="33" t="s">
        <v>3779</v>
      </c>
      <c r="E844" s="33" t="s">
        <v>5503</v>
      </c>
      <c r="F844" s="33" t="s">
        <v>5504</v>
      </c>
      <c r="G844" s="33">
        <v>1</v>
      </c>
      <c r="H844" s="34">
        <v>30</v>
      </c>
      <c r="I844" s="39">
        <f>VENTAS[[#This Row],[Cantidad]]*VENTAS[[#This Row],[Precio Venta]]</f>
        <v>30</v>
      </c>
      <c r="J844" s="34">
        <f>IF(VENTAS[[#This Row],[Nombre del Gestor]]&gt;1,VENTAS[[#This Row],[Precio Venta]]*10%,0)</f>
        <v>3</v>
      </c>
      <c r="K844" s="34">
        <f>IFERROR(VLOOKUP(VENTAS[[#This Row],[Código del producto Vendido]],STOCK[],13,FALSE),VENTAS[[#This Row],[Precio Venta]]*0.6)-VENTAS[[#This Row],[Comisión Unitaria 10%]]</f>
        <v>15</v>
      </c>
      <c r="L844" s="34">
        <f>VENTAS[[#This Row],[Cantidad]]*(VENTAS[[#This Row],[Precio Venta]]-VENTAS[[#This Row],[Costo Unitario SIN Comision]]-VENTAS[[#This Row],[Comisión Unitaria 10%]]-0.01*VENTAS[[#This Row],[Precio Venta]])</f>
        <v>11.7</v>
      </c>
      <c r="M844" s="35"/>
      <c r="N844" s="37" t="s">
        <v>5505</v>
      </c>
    </row>
    <row r="845" spans="1:14" x14ac:dyDescent="0.2">
      <c r="A845" s="36">
        <v>45656.633564814823</v>
      </c>
      <c r="B845" s="33"/>
      <c r="C845" s="33"/>
      <c r="D845" s="33" t="s">
        <v>3820</v>
      </c>
      <c r="E845" s="33" t="s">
        <v>5506</v>
      </c>
      <c r="F845" s="33" t="s">
        <v>4146</v>
      </c>
      <c r="G845" s="33">
        <v>1</v>
      </c>
      <c r="H845" s="34">
        <v>20</v>
      </c>
      <c r="I845" s="39">
        <f>VENTAS[[#This Row],[Cantidad]]*VENTAS[[#This Row],[Precio Venta]]</f>
        <v>20</v>
      </c>
      <c r="J845" s="34">
        <f>IF(VENTAS[[#This Row],[Nombre del Gestor]]&gt;1,VENTAS[[#This Row],[Precio Venta]]*10%,0)</f>
        <v>2</v>
      </c>
      <c r="K845" s="34">
        <f>IFERROR(VLOOKUP(VENTAS[[#This Row],[Código del producto Vendido]],STOCK[],13,FALSE),VENTAS[[#This Row],[Precio Venta]]*0.6)-VENTAS[[#This Row],[Comisión Unitaria 10%]]</f>
        <v>10</v>
      </c>
      <c r="L845" s="34">
        <f>VENTAS[[#This Row],[Cantidad]]*(VENTAS[[#This Row],[Precio Venta]]-VENTAS[[#This Row],[Costo Unitario SIN Comision]]-VENTAS[[#This Row],[Comisión Unitaria 10%]]-0.01*VENTAS[[#This Row],[Precio Venta]])</f>
        <v>7.8</v>
      </c>
      <c r="M845" s="35"/>
      <c r="N845" s="37" t="s">
        <v>5507</v>
      </c>
    </row>
    <row r="846" spans="1:14" x14ac:dyDescent="0.2">
      <c r="A846" s="36">
        <v>45656.638981481483</v>
      </c>
      <c r="B846" s="33"/>
      <c r="C846" s="33"/>
      <c r="D846" s="33" t="s">
        <v>3967</v>
      </c>
      <c r="E846" s="33" t="s">
        <v>5508</v>
      </c>
      <c r="F846" s="33" t="s">
        <v>5509</v>
      </c>
      <c r="G846" s="33">
        <v>1</v>
      </c>
      <c r="H846" s="34">
        <v>18</v>
      </c>
      <c r="I846" s="39">
        <f>VENTAS[[#This Row],[Cantidad]]*VENTAS[[#This Row],[Precio Venta]]</f>
        <v>18</v>
      </c>
      <c r="J846" s="34">
        <f>IF(VENTAS[[#This Row],[Nombre del Gestor]]&gt;1,VENTAS[[#This Row],[Precio Venta]]*10%,0)</f>
        <v>1.8</v>
      </c>
      <c r="K846" s="34">
        <f>IFERROR(VLOOKUP(VENTAS[[#This Row],[Código del producto Vendido]],STOCK[],13,FALSE),VENTAS[[#This Row],[Precio Venta]]*0.6)-VENTAS[[#This Row],[Comisión Unitaria 10%]]</f>
        <v>8.9999999999999982</v>
      </c>
      <c r="L84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46" s="35"/>
      <c r="N846" s="37" t="s">
        <v>5510</v>
      </c>
    </row>
    <row r="847" spans="1:14" x14ac:dyDescent="0.2">
      <c r="A847" s="36">
        <v>45656.660057870373</v>
      </c>
      <c r="B847" s="33"/>
      <c r="C847" s="33"/>
      <c r="D847" s="33" t="s">
        <v>3967</v>
      </c>
      <c r="E847" s="33" t="s">
        <v>5511</v>
      </c>
      <c r="F847" s="33" t="s">
        <v>4791</v>
      </c>
      <c r="G847" s="33">
        <v>1</v>
      </c>
      <c r="H847" s="34">
        <v>18</v>
      </c>
      <c r="I847" s="39">
        <f>VENTAS[[#This Row],[Cantidad]]*VENTAS[[#This Row],[Precio Venta]]</f>
        <v>18</v>
      </c>
      <c r="J847" s="34">
        <f>IF(VENTAS[[#This Row],[Nombre del Gestor]]&gt;1,VENTAS[[#This Row],[Precio Venta]]*10%,0)</f>
        <v>1.8</v>
      </c>
      <c r="K847" s="34">
        <f>IFERROR(VLOOKUP(VENTAS[[#This Row],[Código del producto Vendido]],STOCK[],13,FALSE),VENTAS[[#This Row],[Precio Venta]]*0.6)-VENTAS[[#This Row],[Comisión Unitaria 10%]]</f>
        <v>8.9999999999999982</v>
      </c>
      <c r="L84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47" s="35"/>
      <c r="N847" s="37" t="s">
        <v>5512</v>
      </c>
    </row>
    <row r="848" spans="1:14" x14ac:dyDescent="0.2">
      <c r="A848" s="36">
        <v>45656.664490740739</v>
      </c>
      <c r="B848" s="33"/>
      <c r="C848" s="33"/>
      <c r="D848" s="33" t="s">
        <v>3967</v>
      </c>
      <c r="E848" s="33" t="s">
        <v>5513</v>
      </c>
      <c r="F848" s="33" t="s">
        <v>5514</v>
      </c>
      <c r="G848" s="33">
        <v>1</v>
      </c>
      <c r="H848" s="34">
        <v>20</v>
      </c>
      <c r="I848" s="39">
        <f>VENTAS[[#This Row],[Cantidad]]*VENTAS[[#This Row],[Precio Venta]]</f>
        <v>20</v>
      </c>
      <c r="J848" s="34">
        <f>IF(VENTAS[[#This Row],[Nombre del Gestor]]&gt;1,VENTAS[[#This Row],[Precio Venta]]*10%,0)</f>
        <v>2</v>
      </c>
      <c r="K848" s="34">
        <f>IFERROR(VLOOKUP(VENTAS[[#This Row],[Código del producto Vendido]],STOCK[],13,FALSE),VENTAS[[#This Row],[Precio Venta]]*0.6)-VENTAS[[#This Row],[Comisión Unitaria 10%]]</f>
        <v>10</v>
      </c>
      <c r="L848" s="34">
        <f>VENTAS[[#This Row],[Cantidad]]*(VENTAS[[#This Row],[Precio Venta]]-VENTAS[[#This Row],[Costo Unitario SIN Comision]]-VENTAS[[#This Row],[Comisión Unitaria 10%]]-0.01*VENTAS[[#This Row],[Precio Venta]])</f>
        <v>7.8</v>
      </c>
      <c r="M848" s="35"/>
      <c r="N848" s="37" t="s">
        <v>5515</v>
      </c>
    </row>
    <row r="849" spans="1:14" x14ac:dyDescent="0.2">
      <c r="A849" s="36">
        <v>45656.66715277778</v>
      </c>
      <c r="B849" s="33"/>
      <c r="C849" s="33"/>
      <c r="D849" s="33" t="s">
        <v>3820</v>
      </c>
      <c r="E849" s="33" t="s">
        <v>5493</v>
      </c>
      <c r="F849" s="33" t="s">
        <v>417</v>
      </c>
      <c r="G849" s="33">
        <v>1</v>
      </c>
      <c r="H849" s="34">
        <v>20</v>
      </c>
      <c r="I849" s="39">
        <f>VENTAS[[#This Row],[Cantidad]]*VENTAS[[#This Row],[Precio Venta]]</f>
        <v>20</v>
      </c>
      <c r="J849" s="34">
        <f>IF(VENTAS[[#This Row],[Nombre del Gestor]]&gt;1,VENTAS[[#This Row],[Precio Venta]]*10%,0)</f>
        <v>2</v>
      </c>
      <c r="K849" s="34">
        <f>IFERROR(VLOOKUP(VENTAS[[#This Row],[Código del producto Vendido]],STOCK[],13,FALSE),VENTAS[[#This Row],[Precio Venta]]*0.6)-VENTAS[[#This Row],[Comisión Unitaria 10%]]</f>
        <v>10</v>
      </c>
      <c r="L849" s="34">
        <f>VENTAS[[#This Row],[Cantidad]]*(VENTAS[[#This Row],[Precio Venta]]-VENTAS[[#This Row],[Costo Unitario SIN Comision]]-VENTAS[[#This Row],[Comisión Unitaria 10%]]-0.01*VENTAS[[#This Row],[Precio Venta]])</f>
        <v>7.8</v>
      </c>
      <c r="M849" s="35"/>
      <c r="N849" s="37" t="s">
        <v>5516</v>
      </c>
    </row>
    <row r="850" spans="1:14" x14ac:dyDescent="0.2">
      <c r="A850" s="36">
        <v>45656.670208333337</v>
      </c>
      <c r="B850" s="33"/>
      <c r="C850" s="33"/>
      <c r="D850" s="33" t="s">
        <v>3967</v>
      </c>
      <c r="E850" s="33" t="s">
        <v>5517</v>
      </c>
      <c r="F850" s="33" t="s">
        <v>5518</v>
      </c>
      <c r="G850" s="33">
        <v>1</v>
      </c>
      <c r="H850" s="34">
        <v>30</v>
      </c>
      <c r="I850" s="39">
        <f>VENTAS[[#This Row],[Cantidad]]*VENTAS[[#This Row],[Precio Venta]]</f>
        <v>30</v>
      </c>
      <c r="J850" s="34">
        <f>IF(VENTAS[[#This Row],[Nombre del Gestor]]&gt;1,VENTAS[[#This Row],[Precio Venta]]*10%,0)</f>
        <v>3</v>
      </c>
      <c r="K850" s="34">
        <f>IFERROR(VLOOKUP(VENTAS[[#This Row],[Código del producto Vendido]],STOCK[],13,FALSE),VENTAS[[#This Row],[Precio Venta]]*0.6)-VENTAS[[#This Row],[Comisión Unitaria 10%]]</f>
        <v>15</v>
      </c>
      <c r="L850" s="34">
        <f>VENTAS[[#This Row],[Cantidad]]*(VENTAS[[#This Row],[Precio Venta]]-VENTAS[[#This Row],[Costo Unitario SIN Comision]]-VENTAS[[#This Row],[Comisión Unitaria 10%]]-0.01*VENTAS[[#This Row],[Precio Venta]])</f>
        <v>11.7</v>
      </c>
      <c r="M850" s="35"/>
      <c r="N850" s="37" t="s">
        <v>5519</v>
      </c>
    </row>
    <row r="851" spans="1:14" x14ac:dyDescent="0.2">
      <c r="A851" s="36">
        <v>45656.672893518517</v>
      </c>
      <c r="B851" s="33"/>
      <c r="C851" s="33"/>
      <c r="D851" s="33"/>
      <c r="E851" s="33" t="s">
        <v>5517</v>
      </c>
      <c r="F851" s="33" t="s">
        <v>5518</v>
      </c>
      <c r="G851" s="33">
        <v>1</v>
      </c>
      <c r="H851" s="34">
        <v>30</v>
      </c>
      <c r="I851" s="39">
        <f>VENTAS[[#This Row],[Cantidad]]*VENTAS[[#This Row],[Precio Venta]]</f>
        <v>30</v>
      </c>
      <c r="J851" s="34">
        <f>IF(VENTAS[[#This Row],[Nombre del Gestor]]&gt;1,VENTAS[[#This Row],[Precio Venta]]*10%,0)</f>
        <v>0</v>
      </c>
      <c r="K851" s="34">
        <f>IFERROR(VLOOKUP(VENTAS[[#This Row],[Código del producto Vendido]],STOCK[],13,FALSE),VENTAS[[#This Row],[Precio Venta]]*0.6)-VENTAS[[#This Row],[Comisión Unitaria 10%]]</f>
        <v>18</v>
      </c>
      <c r="L851" s="34">
        <f>VENTAS[[#This Row],[Cantidad]]*(VENTAS[[#This Row],[Precio Venta]]-VENTAS[[#This Row],[Costo Unitario SIN Comision]]-VENTAS[[#This Row],[Comisión Unitaria 10%]]-0.01*VENTAS[[#This Row],[Precio Venta]])</f>
        <v>11.7</v>
      </c>
      <c r="M851" s="35"/>
      <c r="N851" s="37" t="s">
        <v>5520</v>
      </c>
    </row>
    <row r="852" spans="1:14" x14ac:dyDescent="0.2">
      <c r="A852" s="36">
        <v>45656.68550925926</v>
      </c>
      <c r="B852" s="33"/>
      <c r="C852" s="33"/>
      <c r="D852" s="33" t="s">
        <v>3967</v>
      </c>
      <c r="E852" s="33" t="s">
        <v>2357</v>
      </c>
      <c r="F852" s="33" t="s">
        <v>5232</v>
      </c>
      <c r="G852" s="33">
        <v>1</v>
      </c>
      <c r="H852" s="34">
        <v>35</v>
      </c>
      <c r="I852" s="39">
        <f>VENTAS[[#This Row],[Cantidad]]*VENTAS[[#This Row],[Precio Venta]]</f>
        <v>35</v>
      </c>
      <c r="J852" s="34">
        <f>IF(VENTAS[[#This Row],[Nombre del Gestor]]&gt;1,VENTAS[[#This Row],[Precio Venta]]*10%,0)</f>
        <v>3.5</v>
      </c>
      <c r="K852" s="34">
        <f>IFERROR(VLOOKUP(VENTAS[[#This Row],[Código del producto Vendido]],STOCK[],13,FALSE),VENTAS[[#This Row],[Precio Venta]]*0.6)-VENTAS[[#This Row],[Comisión Unitaria 10%]]</f>
        <v>13.5</v>
      </c>
      <c r="L852" s="34">
        <f>VENTAS[[#This Row],[Cantidad]]*(VENTAS[[#This Row],[Precio Venta]]-VENTAS[[#This Row],[Costo Unitario SIN Comision]]-VENTAS[[#This Row],[Comisión Unitaria 10%]]-0.01*VENTAS[[#This Row],[Precio Venta]])</f>
        <v>17.649999999999999</v>
      </c>
      <c r="M852" s="35"/>
      <c r="N852" s="37" t="s">
        <v>5521</v>
      </c>
    </row>
    <row r="853" spans="1:14" x14ac:dyDescent="0.2">
      <c r="A853" s="36">
        <v>45656.690648148149</v>
      </c>
      <c r="B853" s="33"/>
      <c r="C853" s="33"/>
      <c r="D853" s="33" t="s">
        <v>3967</v>
      </c>
      <c r="E853" s="33" t="s">
        <v>5522</v>
      </c>
      <c r="F853" s="33" t="s">
        <v>5523</v>
      </c>
      <c r="G853" s="33">
        <v>1</v>
      </c>
      <c r="H853" s="34">
        <v>20</v>
      </c>
      <c r="I853" s="39">
        <f>VENTAS[[#This Row],[Cantidad]]*VENTAS[[#This Row],[Precio Venta]]</f>
        <v>20</v>
      </c>
      <c r="J853" s="34">
        <f>IF(VENTAS[[#This Row],[Nombre del Gestor]]&gt;1,VENTAS[[#This Row],[Precio Venta]]*10%,0)</f>
        <v>2</v>
      </c>
      <c r="K853" s="34">
        <f>IFERROR(VLOOKUP(VENTAS[[#This Row],[Código del producto Vendido]],STOCK[],13,FALSE),VENTAS[[#This Row],[Precio Venta]]*0.6)-VENTAS[[#This Row],[Comisión Unitaria 10%]]</f>
        <v>10</v>
      </c>
      <c r="L853" s="34">
        <f>VENTAS[[#This Row],[Cantidad]]*(VENTAS[[#This Row],[Precio Venta]]-VENTAS[[#This Row],[Costo Unitario SIN Comision]]-VENTAS[[#This Row],[Comisión Unitaria 10%]]-0.01*VENTAS[[#This Row],[Precio Venta]])</f>
        <v>7.8</v>
      </c>
      <c r="M853" s="35"/>
      <c r="N853" s="37" t="s">
        <v>5524</v>
      </c>
    </row>
    <row r="854" spans="1:14" x14ac:dyDescent="0.2">
      <c r="A854" s="36">
        <v>45656.695520833331</v>
      </c>
      <c r="B854" s="33"/>
      <c r="C854" s="33"/>
      <c r="D854" s="33" t="s">
        <v>3820</v>
      </c>
      <c r="E854" s="33" t="s">
        <v>5525</v>
      </c>
      <c r="F854" s="33" t="s">
        <v>246</v>
      </c>
      <c r="G854" s="33">
        <v>1</v>
      </c>
      <c r="H854" s="34">
        <v>35</v>
      </c>
      <c r="I854" s="39">
        <f>VENTAS[[#This Row],[Cantidad]]*VENTAS[[#This Row],[Precio Venta]]</f>
        <v>35</v>
      </c>
      <c r="J854" s="34">
        <f>IF(VENTAS[[#This Row],[Nombre del Gestor]]&gt;1,VENTAS[[#This Row],[Precio Venta]]*10%,0)</f>
        <v>3.5</v>
      </c>
      <c r="K854" s="34">
        <f>IFERROR(VLOOKUP(VENTAS[[#This Row],[Código del producto Vendido]],STOCK[],13,FALSE),VENTAS[[#This Row],[Precio Venta]]*0.6)-VENTAS[[#This Row],[Comisión Unitaria 10%]]</f>
        <v>17.5</v>
      </c>
      <c r="L854" s="34">
        <f>VENTAS[[#This Row],[Cantidad]]*(VENTAS[[#This Row],[Precio Venta]]-VENTAS[[#This Row],[Costo Unitario SIN Comision]]-VENTAS[[#This Row],[Comisión Unitaria 10%]]-0.01*VENTAS[[#This Row],[Precio Venta]])</f>
        <v>13.65</v>
      </c>
      <c r="M854" s="35"/>
      <c r="N854" s="37" t="s">
        <v>5526</v>
      </c>
    </row>
    <row r="855" spans="1:14" x14ac:dyDescent="0.2">
      <c r="A855" s="36">
        <v>45656.733090277783</v>
      </c>
      <c r="B855" s="33"/>
      <c r="C855" s="33"/>
      <c r="D855" s="33" t="s">
        <v>3757</v>
      </c>
      <c r="E855" s="33" t="s">
        <v>5527</v>
      </c>
      <c r="F855" s="33" t="s">
        <v>5490</v>
      </c>
      <c r="G855" s="33">
        <v>1</v>
      </c>
      <c r="H855" s="34">
        <v>25</v>
      </c>
      <c r="I855" s="39">
        <f>VENTAS[[#This Row],[Cantidad]]*VENTAS[[#This Row],[Precio Venta]]</f>
        <v>25</v>
      </c>
      <c r="J855" s="34">
        <f>IF(VENTAS[[#This Row],[Nombre del Gestor]]&gt;1,VENTAS[[#This Row],[Precio Venta]]*10%,0)</f>
        <v>2.5</v>
      </c>
      <c r="K855" s="34">
        <f>IFERROR(VLOOKUP(VENTAS[[#This Row],[Código del producto Vendido]],STOCK[],13,FALSE),VENTAS[[#This Row],[Precio Venta]]*0.6)-VENTAS[[#This Row],[Comisión Unitaria 10%]]</f>
        <v>12.5</v>
      </c>
      <c r="L855" s="34">
        <f>VENTAS[[#This Row],[Cantidad]]*(VENTAS[[#This Row],[Precio Venta]]-VENTAS[[#This Row],[Costo Unitario SIN Comision]]-VENTAS[[#This Row],[Comisión Unitaria 10%]]-0.01*VENTAS[[#This Row],[Precio Venta]])</f>
        <v>9.75</v>
      </c>
      <c r="M855" s="35"/>
      <c r="N855" s="37" t="s">
        <v>5528</v>
      </c>
    </row>
    <row r="856" spans="1:14" x14ac:dyDescent="0.2">
      <c r="A856" s="36">
        <v>45656.737627314818</v>
      </c>
      <c r="B856" s="33"/>
      <c r="C856" s="33"/>
      <c r="D856" s="33" t="s">
        <v>4256</v>
      </c>
      <c r="E856" s="33" t="s">
        <v>5061</v>
      </c>
      <c r="F856" s="33" t="s">
        <v>5062</v>
      </c>
      <c r="G856" s="33">
        <v>1</v>
      </c>
      <c r="H856" s="34">
        <v>20</v>
      </c>
      <c r="I856" s="39">
        <f>VENTAS[[#This Row],[Cantidad]]*VENTAS[[#This Row],[Precio Venta]]</f>
        <v>20</v>
      </c>
      <c r="J856" s="34">
        <f>IF(VENTAS[[#This Row],[Nombre del Gestor]]&gt;1,VENTAS[[#This Row],[Precio Venta]]*10%,0)</f>
        <v>2</v>
      </c>
      <c r="K856" s="34">
        <f>IFERROR(VLOOKUP(VENTAS[[#This Row],[Código del producto Vendido]],STOCK[],13,FALSE),VENTAS[[#This Row],[Precio Venta]]*0.6)-VENTAS[[#This Row],[Comisión Unitaria 10%]]</f>
        <v>10</v>
      </c>
      <c r="L856" s="34">
        <f>VENTAS[[#This Row],[Cantidad]]*(VENTAS[[#This Row],[Precio Venta]]-VENTAS[[#This Row],[Costo Unitario SIN Comision]]-VENTAS[[#This Row],[Comisión Unitaria 10%]]-0.01*VENTAS[[#This Row],[Precio Venta]])</f>
        <v>7.8</v>
      </c>
      <c r="M856" s="35"/>
      <c r="N856" s="37" t="s">
        <v>5529</v>
      </c>
    </row>
    <row r="857" spans="1:14" x14ac:dyDescent="0.2">
      <c r="A857" s="36">
        <v>45656.739351851851</v>
      </c>
      <c r="B857" s="33"/>
      <c r="C857" s="33"/>
      <c r="D857" s="33" t="s">
        <v>3967</v>
      </c>
      <c r="E857" s="33" t="s">
        <v>5198</v>
      </c>
      <c r="F857" s="33" t="s">
        <v>1001</v>
      </c>
      <c r="G857" s="33">
        <v>1</v>
      </c>
      <c r="H857" s="34">
        <v>30</v>
      </c>
      <c r="I857" s="39">
        <f>VENTAS[[#This Row],[Cantidad]]*VENTAS[[#This Row],[Precio Venta]]</f>
        <v>30</v>
      </c>
      <c r="J857" s="34">
        <f>IF(VENTAS[[#This Row],[Nombre del Gestor]]&gt;1,VENTAS[[#This Row],[Precio Venta]]*10%,0)</f>
        <v>3</v>
      </c>
      <c r="K857" s="34">
        <f>IFERROR(VLOOKUP(VENTAS[[#This Row],[Código del producto Vendido]],STOCK[],13,FALSE),VENTAS[[#This Row],[Precio Venta]]*0.6)-VENTAS[[#This Row],[Comisión Unitaria 10%]]</f>
        <v>15</v>
      </c>
      <c r="L857" s="34">
        <f>VENTAS[[#This Row],[Cantidad]]*(VENTAS[[#This Row],[Precio Venta]]-VENTAS[[#This Row],[Costo Unitario SIN Comision]]-VENTAS[[#This Row],[Comisión Unitaria 10%]]-0.01*VENTAS[[#This Row],[Precio Venta]])</f>
        <v>11.7</v>
      </c>
      <c r="M857" s="35"/>
      <c r="N857" s="37" t="s">
        <v>5530</v>
      </c>
    </row>
    <row r="858" spans="1:14" x14ac:dyDescent="0.2">
      <c r="A858" s="36">
        <v>45656.740659722222</v>
      </c>
      <c r="B858" s="33"/>
      <c r="C858" s="33"/>
      <c r="D858" s="33" t="s">
        <v>4256</v>
      </c>
      <c r="E858" s="33" t="s">
        <v>5531</v>
      </c>
      <c r="F858" s="33" t="s">
        <v>5532</v>
      </c>
      <c r="G858" s="33">
        <v>1</v>
      </c>
      <c r="H858" s="34">
        <v>25</v>
      </c>
      <c r="I858" s="39">
        <f>VENTAS[[#This Row],[Cantidad]]*VENTAS[[#This Row],[Precio Venta]]</f>
        <v>25</v>
      </c>
      <c r="J858" s="34">
        <f>IF(VENTAS[[#This Row],[Nombre del Gestor]]&gt;1,VENTAS[[#This Row],[Precio Venta]]*10%,0)</f>
        <v>2.5</v>
      </c>
      <c r="K858" s="34">
        <f>IFERROR(VLOOKUP(VENTAS[[#This Row],[Código del producto Vendido]],STOCK[],13,FALSE),VENTAS[[#This Row],[Precio Venta]]*0.6)-VENTAS[[#This Row],[Comisión Unitaria 10%]]</f>
        <v>12.5</v>
      </c>
      <c r="L858" s="34">
        <f>VENTAS[[#This Row],[Cantidad]]*(VENTAS[[#This Row],[Precio Venta]]-VENTAS[[#This Row],[Costo Unitario SIN Comision]]-VENTAS[[#This Row],[Comisión Unitaria 10%]]-0.01*VENTAS[[#This Row],[Precio Venta]])</f>
        <v>9.75</v>
      </c>
      <c r="M858" s="35"/>
      <c r="N858" s="37" t="s">
        <v>5533</v>
      </c>
    </row>
    <row r="859" spans="1:14" x14ac:dyDescent="0.2">
      <c r="A859" s="36">
        <v>45656.744039351863</v>
      </c>
      <c r="B859" s="33"/>
      <c r="C859" s="33"/>
      <c r="D859" s="33" t="s">
        <v>3757</v>
      </c>
      <c r="E859" s="33" t="s">
        <v>5534</v>
      </c>
      <c r="F859" s="33" t="s">
        <v>5535</v>
      </c>
      <c r="G859" s="33">
        <v>1</v>
      </c>
      <c r="H859" s="34">
        <v>45</v>
      </c>
      <c r="I859" s="39">
        <f>VENTAS[[#This Row],[Cantidad]]*VENTAS[[#This Row],[Precio Venta]]</f>
        <v>45</v>
      </c>
      <c r="J859" s="34">
        <f>IF(VENTAS[[#This Row],[Nombre del Gestor]]&gt;1,VENTAS[[#This Row],[Precio Venta]]*10%,0)</f>
        <v>4.5</v>
      </c>
      <c r="K859" s="34">
        <f>IFERROR(VLOOKUP(VENTAS[[#This Row],[Código del producto Vendido]],STOCK[],13,FALSE),VENTAS[[#This Row],[Precio Venta]]*0.6)-VENTAS[[#This Row],[Comisión Unitaria 10%]]</f>
        <v>22.5</v>
      </c>
      <c r="L859" s="34">
        <f>VENTAS[[#This Row],[Cantidad]]*(VENTAS[[#This Row],[Precio Venta]]-VENTAS[[#This Row],[Costo Unitario SIN Comision]]-VENTAS[[#This Row],[Comisión Unitaria 10%]]-0.01*VENTAS[[#This Row],[Precio Venta]])</f>
        <v>17.55</v>
      </c>
      <c r="M859" s="35"/>
      <c r="N859" s="37" t="s">
        <v>5536</v>
      </c>
    </row>
    <row r="860" spans="1:14" x14ac:dyDescent="0.2">
      <c r="A860" s="36">
        <v>45656.747731481482</v>
      </c>
      <c r="B860" s="33"/>
      <c r="C860" s="33"/>
      <c r="D860" s="33" t="s">
        <v>3929</v>
      </c>
      <c r="E860" s="33" t="s">
        <v>5147</v>
      </c>
      <c r="F860" s="33" t="s">
        <v>1010</v>
      </c>
      <c r="G860" s="33">
        <v>1</v>
      </c>
      <c r="H860" s="34">
        <v>30</v>
      </c>
      <c r="I860" s="39">
        <f>VENTAS[[#This Row],[Cantidad]]*VENTAS[[#This Row],[Precio Venta]]</f>
        <v>30</v>
      </c>
      <c r="J860" s="34">
        <f>IF(VENTAS[[#This Row],[Nombre del Gestor]]&gt;1,VENTAS[[#This Row],[Precio Venta]]*10%,0)</f>
        <v>3</v>
      </c>
      <c r="K860" s="34">
        <f>IFERROR(VLOOKUP(VENTAS[[#This Row],[Código del producto Vendido]],STOCK[],13,FALSE),VENTAS[[#This Row],[Precio Venta]]*0.6)-VENTAS[[#This Row],[Comisión Unitaria 10%]]</f>
        <v>15</v>
      </c>
      <c r="L860" s="34">
        <f>VENTAS[[#This Row],[Cantidad]]*(VENTAS[[#This Row],[Precio Venta]]-VENTAS[[#This Row],[Costo Unitario SIN Comision]]-VENTAS[[#This Row],[Comisión Unitaria 10%]]-0.01*VENTAS[[#This Row],[Precio Venta]])</f>
        <v>11.7</v>
      </c>
      <c r="M860" s="35"/>
      <c r="N860" s="37" t="s">
        <v>5537</v>
      </c>
    </row>
    <row r="861" spans="1:14" x14ac:dyDescent="0.2">
      <c r="A861" s="36">
        <v>45656.747731481482</v>
      </c>
      <c r="B861" s="33"/>
      <c r="C861" s="33"/>
      <c r="D861" s="33" t="s">
        <v>3929</v>
      </c>
      <c r="E861" s="33" t="s">
        <v>1007</v>
      </c>
      <c r="F861" s="33" t="s">
        <v>1005</v>
      </c>
      <c r="G861" s="33">
        <v>1</v>
      </c>
      <c r="H861" s="34">
        <v>30</v>
      </c>
      <c r="I861" s="39">
        <f>VENTAS[[#This Row],[Cantidad]]*VENTAS[[#This Row],[Precio Venta]]</f>
        <v>30</v>
      </c>
      <c r="J861" s="34">
        <f>IF(VENTAS[[#This Row],[Nombre del Gestor]]&gt;1,VENTAS[[#This Row],[Precio Venta]]*10%,0)</f>
        <v>3</v>
      </c>
      <c r="K861" s="34">
        <f>IFERROR(VLOOKUP(VENTAS[[#This Row],[Código del producto Vendido]],STOCK[],13,FALSE),VENTAS[[#This Row],[Precio Venta]]*0.6)-VENTAS[[#This Row],[Comisión Unitaria 10%]]</f>
        <v>16.689999999999998</v>
      </c>
      <c r="L861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861" s="35"/>
      <c r="N861" s="37" t="s">
        <v>5538</v>
      </c>
    </row>
    <row r="862" spans="1:14" x14ac:dyDescent="0.2">
      <c r="A862" s="36">
        <v>45656.749201388891</v>
      </c>
      <c r="B862" s="33"/>
      <c r="C862" s="33"/>
      <c r="D862" s="33" t="s">
        <v>3757</v>
      </c>
      <c r="E862" s="33" t="s">
        <v>1004</v>
      </c>
      <c r="F862" s="33" t="s">
        <v>1005</v>
      </c>
      <c r="G862" s="33">
        <v>1</v>
      </c>
      <c r="H862" s="34">
        <v>30</v>
      </c>
      <c r="I862" s="39">
        <f>VENTAS[[#This Row],[Cantidad]]*VENTAS[[#This Row],[Precio Venta]]</f>
        <v>30</v>
      </c>
      <c r="J862" s="34">
        <f>IF(VENTAS[[#This Row],[Nombre del Gestor]]&gt;1,VENTAS[[#This Row],[Precio Venta]]*10%,0)</f>
        <v>3</v>
      </c>
      <c r="K862" s="34">
        <f>IFERROR(VLOOKUP(VENTAS[[#This Row],[Código del producto Vendido]],STOCK[],13,FALSE),VENTAS[[#This Row],[Precio Venta]]*0.6)-VENTAS[[#This Row],[Comisión Unitaria 10%]]</f>
        <v>16.689999999999998</v>
      </c>
      <c r="L862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862" s="35"/>
      <c r="N862" s="37" t="s">
        <v>5539</v>
      </c>
    </row>
    <row r="863" spans="1:14" x14ac:dyDescent="0.2">
      <c r="A863" s="36">
        <v>45656.756585648152</v>
      </c>
      <c r="B863" s="33"/>
      <c r="C863" s="33"/>
      <c r="D863" s="33" t="s">
        <v>3967</v>
      </c>
      <c r="E863" s="33" t="s">
        <v>5540</v>
      </c>
      <c r="F863" s="33" t="s">
        <v>5277</v>
      </c>
      <c r="G863" s="33">
        <v>1</v>
      </c>
      <c r="H863" s="34">
        <v>30</v>
      </c>
      <c r="I863" s="39">
        <f>VENTAS[[#This Row],[Cantidad]]*VENTAS[[#This Row],[Precio Venta]]</f>
        <v>30</v>
      </c>
      <c r="J863" s="34">
        <f>IF(VENTAS[[#This Row],[Nombre del Gestor]]&gt;1,VENTAS[[#This Row],[Precio Venta]]*10%,0)</f>
        <v>3</v>
      </c>
      <c r="K863" s="34">
        <f>IFERROR(VLOOKUP(VENTAS[[#This Row],[Código del producto Vendido]],STOCK[],13,FALSE),VENTAS[[#This Row],[Precio Venta]]*0.6)-VENTAS[[#This Row],[Comisión Unitaria 10%]]</f>
        <v>15</v>
      </c>
      <c r="L863" s="34">
        <f>VENTAS[[#This Row],[Cantidad]]*(VENTAS[[#This Row],[Precio Venta]]-VENTAS[[#This Row],[Costo Unitario SIN Comision]]-VENTAS[[#This Row],[Comisión Unitaria 10%]]-0.01*VENTAS[[#This Row],[Precio Venta]])</f>
        <v>11.7</v>
      </c>
      <c r="M863" s="35"/>
      <c r="N863" s="37" t="s">
        <v>5541</v>
      </c>
    </row>
    <row r="864" spans="1:14" x14ac:dyDescent="0.2">
      <c r="A864" s="36">
        <v>45656.756585648152</v>
      </c>
      <c r="B864" s="33"/>
      <c r="C864" s="33"/>
      <c r="D864" s="33" t="s">
        <v>3967</v>
      </c>
      <c r="E864" s="33" t="s">
        <v>929</v>
      </c>
      <c r="F864" s="33" t="s">
        <v>5542</v>
      </c>
      <c r="G864" s="33">
        <v>1</v>
      </c>
      <c r="H864" s="34">
        <v>35</v>
      </c>
      <c r="I864" s="39">
        <f>VENTAS[[#This Row],[Cantidad]]*VENTAS[[#This Row],[Precio Venta]]</f>
        <v>35</v>
      </c>
      <c r="J864" s="34">
        <f>IF(VENTAS[[#This Row],[Nombre del Gestor]]&gt;1,VENTAS[[#This Row],[Precio Venta]]*10%,0)</f>
        <v>3.5</v>
      </c>
      <c r="K864" s="34">
        <f>IFERROR(VLOOKUP(VENTAS[[#This Row],[Código del producto Vendido]],STOCK[],13,FALSE),VENTAS[[#This Row],[Precio Venta]]*0.6)-VENTAS[[#This Row],[Comisión Unitaria 10%]]</f>
        <v>14</v>
      </c>
      <c r="L864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864" s="35"/>
      <c r="N864" s="37" t="s">
        <v>5543</v>
      </c>
    </row>
    <row r="865" spans="1:14" x14ac:dyDescent="0.2">
      <c r="A865" s="36">
        <v>45657.338136574072</v>
      </c>
      <c r="B865" s="33"/>
      <c r="C865" s="33"/>
      <c r="D865" s="33" t="s">
        <v>4256</v>
      </c>
      <c r="E865" s="33" t="s">
        <v>5544</v>
      </c>
      <c r="F865" s="33" t="s">
        <v>5545</v>
      </c>
      <c r="G865" s="33">
        <v>1</v>
      </c>
      <c r="H865" s="34">
        <v>15</v>
      </c>
      <c r="I865" s="39">
        <f>VENTAS[[#This Row],[Cantidad]]*VENTAS[[#This Row],[Precio Venta]]</f>
        <v>15</v>
      </c>
      <c r="J865" s="34">
        <f>IF(VENTAS[[#This Row],[Nombre del Gestor]]&gt;1,VENTAS[[#This Row],[Precio Venta]]*10%,0)</f>
        <v>1.5</v>
      </c>
      <c r="K865" s="34">
        <f>IFERROR(VLOOKUP(VENTAS[[#This Row],[Código del producto Vendido]],STOCK[],13,FALSE),VENTAS[[#This Row],[Precio Venta]]*0.6)-VENTAS[[#This Row],[Comisión Unitaria 10%]]</f>
        <v>7.5</v>
      </c>
      <c r="L865" s="34">
        <f>VENTAS[[#This Row],[Cantidad]]*(VENTAS[[#This Row],[Precio Venta]]-VENTAS[[#This Row],[Costo Unitario SIN Comision]]-VENTAS[[#This Row],[Comisión Unitaria 10%]]-0.01*VENTAS[[#This Row],[Precio Venta]])</f>
        <v>5.85</v>
      </c>
      <c r="M865" s="35"/>
      <c r="N865" s="37" t="s">
        <v>5546</v>
      </c>
    </row>
    <row r="866" spans="1:14" x14ac:dyDescent="0.2">
      <c r="A866" s="36">
        <v>45657.345358796287</v>
      </c>
      <c r="B866" s="33"/>
      <c r="C866" s="33"/>
      <c r="D866" s="33" t="s">
        <v>4930</v>
      </c>
      <c r="E866" s="33" t="s">
        <v>5268</v>
      </c>
      <c r="F866" s="33" t="s">
        <v>994</v>
      </c>
      <c r="G866" s="33">
        <v>1</v>
      </c>
      <c r="H866" s="34">
        <v>12</v>
      </c>
      <c r="I866" s="39">
        <f>VENTAS[[#This Row],[Cantidad]]*VENTAS[[#This Row],[Precio Venta]]</f>
        <v>12</v>
      </c>
      <c r="J866" s="34">
        <f>IF(VENTAS[[#This Row],[Nombre del Gestor]]&gt;1,VENTAS[[#This Row],[Precio Venta]]*10%,0)</f>
        <v>1.2000000000000002</v>
      </c>
      <c r="K866" s="34">
        <f>IFERROR(VLOOKUP(VENTAS[[#This Row],[Código del producto Vendido]],STOCK[],13,FALSE),VENTAS[[#This Row],[Precio Venta]]*0.6)-VENTAS[[#This Row],[Comisión Unitaria 10%]]</f>
        <v>5.9999999999999991</v>
      </c>
      <c r="L866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866" s="35"/>
      <c r="N866" s="37" t="s">
        <v>5547</v>
      </c>
    </row>
    <row r="867" spans="1:14" x14ac:dyDescent="0.2">
      <c r="A867" s="36">
        <v>45657.345358796287</v>
      </c>
      <c r="B867" s="33"/>
      <c r="C867" s="33"/>
      <c r="D867" s="33" t="s">
        <v>4930</v>
      </c>
      <c r="E867" s="33" t="s">
        <v>5548</v>
      </c>
      <c r="F867" s="33" t="s">
        <v>5549</v>
      </c>
      <c r="G867" s="33">
        <v>1</v>
      </c>
      <c r="H867" s="34">
        <v>10</v>
      </c>
      <c r="I867" s="39">
        <f>VENTAS[[#This Row],[Cantidad]]*VENTAS[[#This Row],[Precio Venta]]</f>
        <v>10</v>
      </c>
      <c r="J867" s="34">
        <f>IF(VENTAS[[#This Row],[Nombre del Gestor]]&gt;1,VENTAS[[#This Row],[Precio Venta]]*10%,0)</f>
        <v>1</v>
      </c>
      <c r="K867" s="34">
        <f>IFERROR(VLOOKUP(VENTAS[[#This Row],[Código del producto Vendido]],STOCK[],13,FALSE),VENTAS[[#This Row],[Precio Venta]]*0.6)-VENTAS[[#This Row],[Comisión Unitaria 10%]]</f>
        <v>5</v>
      </c>
      <c r="L867" s="34">
        <f>VENTAS[[#This Row],[Cantidad]]*(VENTAS[[#This Row],[Precio Venta]]-VENTAS[[#This Row],[Costo Unitario SIN Comision]]-VENTAS[[#This Row],[Comisión Unitaria 10%]]-0.01*VENTAS[[#This Row],[Precio Venta]])</f>
        <v>3.9</v>
      </c>
      <c r="M867" s="35"/>
      <c r="N867" s="37" t="s">
        <v>5550</v>
      </c>
    </row>
    <row r="868" spans="1:14" x14ac:dyDescent="0.2">
      <c r="A868" s="36">
        <v>45657.346701388888</v>
      </c>
      <c r="B868" s="33"/>
      <c r="C868" s="33"/>
      <c r="D868" s="33" t="s">
        <v>3779</v>
      </c>
      <c r="E868" s="33" t="s">
        <v>5551</v>
      </c>
      <c r="F868" s="33" t="s">
        <v>5552</v>
      </c>
      <c r="G868" s="33">
        <v>1</v>
      </c>
      <c r="H868" s="34">
        <v>18</v>
      </c>
      <c r="I868" s="39">
        <f>VENTAS[[#This Row],[Cantidad]]*VENTAS[[#This Row],[Precio Venta]]</f>
        <v>18</v>
      </c>
      <c r="J868" s="34">
        <f>IF(VENTAS[[#This Row],[Nombre del Gestor]]&gt;1,VENTAS[[#This Row],[Precio Venta]]*10%,0)</f>
        <v>1.8</v>
      </c>
      <c r="K868" s="34">
        <f>IFERROR(VLOOKUP(VENTAS[[#This Row],[Código del producto Vendido]],STOCK[],13,FALSE),VENTAS[[#This Row],[Precio Venta]]*0.6)-VENTAS[[#This Row],[Comisión Unitaria 10%]]</f>
        <v>8.9999999999999982</v>
      </c>
      <c r="L86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68" s="35"/>
      <c r="N868" s="37" t="s">
        <v>5553</v>
      </c>
    </row>
    <row r="869" spans="1:14" x14ac:dyDescent="0.2">
      <c r="A869" s="36">
        <v>45657.34920138889</v>
      </c>
      <c r="B869" s="33"/>
      <c r="C869" s="33"/>
      <c r="D869" s="33"/>
      <c r="E869" s="33" t="s">
        <v>4651</v>
      </c>
      <c r="F869" s="33" t="s">
        <v>4405</v>
      </c>
      <c r="G869" s="33">
        <v>1</v>
      </c>
      <c r="H869" s="34">
        <v>15</v>
      </c>
      <c r="I869" s="39">
        <f>VENTAS[[#This Row],[Cantidad]]*VENTAS[[#This Row],[Precio Venta]]</f>
        <v>15</v>
      </c>
      <c r="J869" s="34">
        <f>IF(VENTAS[[#This Row],[Nombre del Gestor]]&gt;1,VENTAS[[#This Row],[Precio Venta]]*10%,0)</f>
        <v>0</v>
      </c>
      <c r="K869" s="34">
        <f>IFERROR(VLOOKUP(VENTAS[[#This Row],[Código del producto Vendido]],STOCK[],13,FALSE),VENTAS[[#This Row],[Precio Venta]]*0.6)-VENTAS[[#This Row],[Comisión Unitaria 10%]]</f>
        <v>9</v>
      </c>
      <c r="L869" s="34">
        <f>VENTAS[[#This Row],[Cantidad]]*(VENTAS[[#This Row],[Precio Venta]]-VENTAS[[#This Row],[Costo Unitario SIN Comision]]-VENTAS[[#This Row],[Comisión Unitaria 10%]]-0.01*VENTAS[[#This Row],[Precio Venta]])</f>
        <v>5.85</v>
      </c>
      <c r="M869" s="35"/>
      <c r="N869" s="37" t="s">
        <v>5554</v>
      </c>
    </row>
    <row r="870" spans="1:14" x14ac:dyDescent="0.2">
      <c r="A870" s="36">
        <v>45657.350810185177</v>
      </c>
      <c r="B870" s="33"/>
      <c r="C870" s="33"/>
      <c r="D870" s="33" t="s">
        <v>3772</v>
      </c>
      <c r="E870" s="33" t="s">
        <v>5268</v>
      </c>
      <c r="F870" s="33" t="s">
        <v>994</v>
      </c>
      <c r="G870" s="33">
        <v>1</v>
      </c>
      <c r="H870" s="34">
        <v>12</v>
      </c>
      <c r="I870" s="39">
        <f>VENTAS[[#This Row],[Cantidad]]*VENTAS[[#This Row],[Precio Venta]]</f>
        <v>12</v>
      </c>
      <c r="J870" s="34">
        <f>IF(VENTAS[[#This Row],[Nombre del Gestor]]&gt;1,VENTAS[[#This Row],[Precio Venta]]*10%,0)</f>
        <v>1.2000000000000002</v>
      </c>
      <c r="K870" s="34">
        <f>IFERROR(VLOOKUP(VENTAS[[#This Row],[Código del producto Vendido]],STOCK[],13,FALSE),VENTAS[[#This Row],[Precio Venta]]*0.6)-VENTAS[[#This Row],[Comisión Unitaria 10%]]</f>
        <v>5.9999999999999991</v>
      </c>
      <c r="L870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870" s="35"/>
      <c r="N870" s="37" t="s">
        <v>5555</v>
      </c>
    </row>
    <row r="871" spans="1:14" x14ac:dyDescent="0.2">
      <c r="A871" s="36">
        <v>45657.350810185177</v>
      </c>
      <c r="B871" s="33"/>
      <c r="C871" s="33"/>
      <c r="D871" s="33" t="s">
        <v>3772</v>
      </c>
      <c r="E871" s="33" t="s">
        <v>1011</v>
      </c>
      <c r="F871" s="33" t="s">
        <v>1012</v>
      </c>
      <c r="G871" s="33">
        <v>1</v>
      </c>
      <c r="H871" s="34">
        <v>12</v>
      </c>
      <c r="I871" s="39">
        <f>VENTAS[[#This Row],[Cantidad]]*VENTAS[[#This Row],[Precio Venta]]</f>
        <v>12</v>
      </c>
      <c r="J871" s="34">
        <f>IF(VENTAS[[#This Row],[Nombre del Gestor]]&gt;1,VENTAS[[#This Row],[Precio Venta]]*10%,0)</f>
        <v>1.2000000000000002</v>
      </c>
      <c r="K871" s="34">
        <f>IFERROR(VLOOKUP(VENTAS[[#This Row],[Código del producto Vendido]],STOCK[],13,FALSE),VENTAS[[#This Row],[Precio Venta]]*0.6)-VENTAS[[#This Row],[Comisión Unitaria 10%]]</f>
        <v>7.79</v>
      </c>
      <c r="L871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871" s="35"/>
      <c r="N871" s="37" t="s">
        <v>5556</v>
      </c>
    </row>
    <row r="872" spans="1:14" x14ac:dyDescent="0.2">
      <c r="A872" s="36">
        <v>45657.353668981479</v>
      </c>
      <c r="B872" s="33"/>
      <c r="C872" s="33"/>
      <c r="D872" s="33" t="s">
        <v>3772</v>
      </c>
      <c r="E872" s="33" t="s">
        <v>5557</v>
      </c>
      <c r="F872" s="33" t="s">
        <v>5558</v>
      </c>
      <c r="G872" s="33">
        <v>1</v>
      </c>
      <c r="H872" s="34">
        <v>35</v>
      </c>
      <c r="I872" s="39">
        <f>VENTAS[[#This Row],[Cantidad]]*VENTAS[[#This Row],[Precio Venta]]</f>
        <v>35</v>
      </c>
      <c r="J872" s="34">
        <f>IF(VENTAS[[#This Row],[Nombre del Gestor]]&gt;1,VENTAS[[#This Row],[Precio Venta]]*10%,0)</f>
        <v>3.5</v>
      </c>
      <c r="K872" s="34">
        <f>IFERROR(VLOOKUP(VENTAS[[#This Row],[Código del producto Vendido]],STOCK[],13,FALSE),VENTAS[[#This Row],[Precio Venta]]*0.6)-VENTAS[[#This Row],[Comisión Unitaria 10%]]</f>
        <v>17.5</v>
      </c>
      <c r="L872" s="34">
        <f>VENTAS[[#This Row],[Cantidad]]*(VENTAS[[#This Row],[Precio Venta]]-VENTAS[[#This Row],[Costo Unitario SIN Comision]]-VENTAS[[#This Row],[Comisión Unitaria 10%]]-0.01*VENTAS[[#This Row],[Precio Venta]])</f>
        <v>13.65</v>
      </c>
      <c r="M872" s="35"/>
      <c r="N872" s="37" t="s">
        <v>5559</v>
      </c>
    </row>
    <row r="873" spans="1:14" x14ac:dyDescent="0.2">
      <c r="A873" s="36">
        <v>45657.353668981479</v>
      </c>
      <c r="B873" s="33"/>
      <c r="C873" s="33"/>
      <c r="D873" s="33" t="s">
        <v>3772</v>
      </c>
      <c r="E873" s="33" t="s">
        <v>5560</v>
      </c>
      <c r="F873" s="33" t="s">
        <v>5561</v>
      </c>
      <c r="G873" s="33">
        <v>1</v>
      </c>
      <c r="H873" s="34">
        <v>35</v>
      </c>
      <c r="I873" s="39">
        <f>VENTAS[[#This Row],[Cantidad]]*VENTAS[[#This Row],[Precio Venta]]</f>
        <v>35</v>
      </c>
      <c r="J873" s="34">
        <f>IF(VENTAS[[#This Row],[Nombre del Gestor]]&gt;1,VENTAS[[#This Row],[Precio Venta]]*10%,0)</f>
        <v>3.5</v>
      </c>
      <c r="K873" s="34">
        <f>IFERROR(VLOOKUP(VENTAS[[#This Row],[Código del producto Vendido]],STOCK[],13,FALSE),VENTAS[[#This Row],[Precio Venta]]*0.6)-VENTAS[[#This Row],[Comisión Unitaria 10%]]</f>
        <v>17.5</v>
      </c>
      <c r="L873" s="34">
        <f>VENTAS[[#This Row],[Cantidad]]*(VENTAS[[#This Row],[Precio Venta]]-VENTAS[[#This Row],[Costo Unitario SIN Comision]]-VENTAS[[#This Row],[Comisión Unitaria 10%]]-0.01*VENTAS[[#This Row],[Precio Venta]])</f>
        <v>13.65</v>
      </c>
      <c r="M873" s="35"/>
      <c r="N873" s="37" t="s">
        <v>5562</v>
      </c>
    </row>
    <row r="874" spans="1:14" x14ac:dyDescent="0.2">
      <c r="A874" s="36">
        <v>45657.355092592603</v>
      </c>
      <c r="B874" s="33"/>
      <c r="C874" s="33"/>
      <c r="D874" s="33" t="s">
        <v>3779</v>
      </c>
      <c r="E874" s="33" t="s">
        <v>4385</v>
      </c>
      <c r="F874" s="33" t="s">
        <v>4218</v>
      </c>
      <c r="G874" s="33">
        <v>1</v>
      </c>
      <c r="H874" s="34">
        <v>15</v>
      </c>
      <c r="I874" s="39">
        <f>VENTAS[[#This Row],[Cantidad]]*VENTAS[[#This Row],[Precio Venta]]</f>
        <v>15</v>
      </c>
      <c r="J874" s="34">
        <f>IF(VENTAS[[#This Row],[Nombre del Gestor]]&gt;1,VENTAS[[#This Row],[Precio Venta]]*10%,0)</f>
        <v>1.5</v>
      </c>
      <c r="K874" s="34">
        <f>IFERROR(VLOOKUP(VENTAS[[#This Row],[Código del producto Vendido]],STOCK[],13,FALSE),VENTAS[[#This Row],[Precio Venta]]*0.6)-VENTAS[[#This Row],[Comisión Unitaria 10%]]</f>
        <v>7.5</v>
      </c>
      <c r="L874" s="34">
        <f>VENTAS[[#This Row],[Cantidad]]*(VENTAS[[#This Row],[Precio Venta]]-VENTAS[[#This Row],[Costo Unitario SIN Comision]]-VENTAS[[#This Row],[Comisión Unitaria 10%]]-0.01*VENTAS[[#This Row],[Precio Venta]])</f>
        <v>5.85</v>
      </c>
      <c r="M874" s="35"/>
      <c r="N874" s="37" t="s">
        <v>5563</v>
      </c>
    </row>
    <row r="875" spans="1:14" x14ac:dyDescent="0.2">
      <c r="A875" s="36">
        <v>45657.361145833333</v>
      </c>
      <c r="B875" s="33"/>
      <c r="C875" s="33"/>
      <c r="D875" s="33" t="s">
        <v>3864</v>
      </c>
      <c r="E875" s="33" t="s">
        <v>5564</v>
      </c>
      <c r="F875" s="33" t="s">
        <v>5565</v>
      </c>
      <c r="G875" s="33">
        <v>1</v>
      </c>
      <c r="H875" s="34">
        <v>18</v>
      </c>
      <c r="I875" s="39">
        <f>VENTAS[[#This Row],[Cantidad]]*VENTAS[[#This Row],[Precio Venta]]</f>
        <v>18</v>
      </c>
      <c r="J875" s="34">
        <f>IF(VENTAS[[#This Row],[Nombre del Gestor]]&gt;1,VENTAS[[#This Row],[Precio Venta]]*10%,0)</f>
        <v>1.8</v>
      </c>
      <c r="K875" s="34">
        <f>IFERROR(VLOOKUP(VENTAS[[#This Row],[Código del producto Vendido]],STOCK[],13,FALSE),VENTAS[[#This Row],[Precio Venta]]*0.6)-VENTAS[[#This Row],[Comisión Unitaria 10%]]</f>
        <v>8.9999999999999982</v>
      </c>
      <c r="L87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75" s="35"/>
      <c r="N875" s="37" t="s">
        <v>5566</v>
      </c>
    </row>
    <row r="876" spans="1:14" x14ac:dyDescent="0.2">
      <c r="A876" s="36">
        <v>45657.361145833333</v>
      </c>
      <c r="B876" s="33"/>
      <c r="C876" s="33"/>
      <c r="D876" s="33" t="s">
        <v>3864</v>
      </c>
      <c r="E876" s="33" t="s">
        <v>596</v>
      </c>
      <c r="F876" s="33" t="s">
        <v>597</v>
      </c>
      <c r="G876" s="33">
        <v>1</v>
      </c>
      <c r="H876" s="34">
        <v>18</v>
      </c>
      <c r="I876" s="39">
        <f>VENTAS[[#This Row],[Cantidad]]*VENTAS[[#This Row],[Precio Venta]]</f>
        <v>18</v>
      </c>
      <c r="J876" s="34">
        <f>IF(VENTAS[[#This Row],[Nombre del Gestor]]&gt;1,VENTAS[[#This Row],[Precio Venta]]*10%,0)</f>
        <v>1.8</v>
      </c>
      <c r="K876" s="34">
        <f>IFERROR(VLOOKUP(VENTAS[[#This Row],[Código del producto Vendido]],STOCK[],13,FALSE),VENTAS[[#This Row],[Precio Venta]]*0.6)-VENTAS[[#This Row],[Comisión Unitaria 10%]]</f>
        <v>9</v>
      </c>
      <c r="L876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876" s="35"/>
      <c r="N876" s="37" t="s">
        <v>5567</v>
      </c>
    </row>
    <row r="877" spans="1:14" x14ac:dyDescent="0.2">
      <c r="A877" s="36">
        <v>45657.372546296298</v>
      </c>
      <c r="B877" s="33"/>
      <c r="C877" s="33"/>
      <c r="D877" s="33" t="s">
        <v>3772</v>
      </c>
      <c r="E877" s="33" t="s">
        <v>5568</v>
      </c>
      <c r="F877" s="33" t="s">
        <v>5569</v>
      </c>
      <c r="G877" s="33">
        <v>1</v>
      </c>
      <c r="H877" s="34">
        <v>25</v>
      </c>
      <c r="I877" s="39">
        <f>VENTAS[[#This Row],[Cantidad]]*VENTAS[[#This Row],[Precio Venta]]</f>
        <v>25</v>
      </c>
      <c r="J877" s="34">
        <f>IF(VENTAS[[#This Row],[Nombre del Gestor]]&gt;1,VENTAS[[#This Row],[Precio Venta]]*10%,0)</f>
        <v>2.5</v>
      </c>
      <c r="K877" s="34">
        <f>IFERROR(VLOOKUP(VENTAS[[#This Row],[Código del producto Vendido]],STOCK[],13,FALSE),VENTAS[[#This Row],[Precio Venta]]*0.6)-VENTAS[[#This Row],[Comisión Unitaria 10%]]</f>
        <v>12.5</v>
      </c>
      <c r="L877" s="34">
        <f>VENTAS[[#This Row],[Cantidad]]*(VENTAS[[#This Row],[Precio Venta]]-VENTAS[[#This Row],[Costo Unitario SIN Comision]]-VENTAS[[#This Row],[Comisión Unitaria 10%]]-0.01*VENTAS[[#This Row],[Precio Venta]])</f>
        <v>9.75</v>
      </c>
      <c r="M877" s="35"/>
      <c r="N877" s="37" t="s">
        <v>5570</v>
      </c>
    </row>
    <row r="878" spans="1:14" x14ac:dyDescent="0.2">
      <c r="A878" s="36">
        <v>45657.372546296298</v>
      </c>
      <c r="B878" s="33"/>
      <c r="C878" s="33"/>
      <c r="D878" s="33" t="s">
        <v>3772</v>
      </c>
      <c r="E878" s="33" t="s">
        <v>5571</v>
      </c>
      <c r="F878" s="33" t="s">
        <v>5572</v>
      </c>
      <c r="G878" s="33">
        <v>1</v>
      </c>
      <c r="H878" s="34">
        <v>18</v>
      </c>
      <c r="I878" s="39">
        <f>VENTAS[[#This Row],[Cantidad]]*VENTAS[[#This Row],[Precio Venta]]</f>
        <v>18</v>
      </c>
      <c r="J878" s="34">
        <f>IF(VENTAS[[#This Row],[Nombre del Gestor]]&gt;1,VENTAS[[#This Row],[Precio Venta]]*10%,0)</f>
        <v>1.8</v>
      </c>
      <c r="K878" s="34">
        <f>IFERROR(VLOOKUP(VENTAS[[#This Row],[Código del producto Vendido]],STOCK[],13,FALSE),VENTAS[[#This Row],[Precio Venta]]*0.6)-VENTAS[[#This Row],[Comisión Unitaria 10%]]</f>
        <v>8.9999999999999982</v>
      </c>
      <c r="L87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78" s="35"/>
      <c r="N878" s="37" t="s">
        <v>5573</v>
      </c>
    </row>
    <row r="879" spans="1:14" x14ac:dyDescent="0.2">
      <c r="A879" s="36">
        <v>45657.372546296298</v>
      </c>
      <c r="B879" s="33"/>
      <c r="C879" s="33"/>
      <c r="D879" s="33" t="s">
        <v>3772</v>
      </c>
      <c r="E879" s="33" t="s">
        <v>5574</v>
      </c>
      <c r="F879" s="33" t="s">
        <v>5575</v>
      </c>
      <c r="G879" s="33">
        <v>1</v>
      </c>
      <c r="H879" s="34">
        <v>18</v>
      </c>
      <c r="I879" s="39">
        <f>VENTAS[[#This Row],[Cantidad]]*VENTAS[[#This Row],[Precio Venta]]</f>
        <v>18</v>
      </c>
      <c r="J879" s="34">
        <f>IF(VENTAS[[#This Row],[Nombre del Gestor]]&gt;1,VENTAS[[#This Row],[Precio Venta]]*10%,0)</f>
        <v>1.8</v>
      </c>
      <c r="K879" s="34">
        <f>IFERROR(VLOOKUP(VENTAS[[#This Row],[Código del producto Vendido]],STOCK[],13,FALSE),VENTAS[[#This Row],[Precio Venta]]*0.6)-VENTAS[[#This Row],[Comisión Unitaria 10%]]</f>
        <v>8.9999999999999982</v>
      </c>
      <c r="L87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879" s="35"/>
      <c r="N879" s="37" t="s">
        <v>5576</v>
      </c>
    </row>
    <row r="880" spans="1:14" x14ac:dyDescent="0.2">
      <c r="A880" s="36">
        <v>45659.468726851846</v>
      </c>
      <c r="B880" s="33"/>
      <c r="C880" s="33"/>
      <c r="D880" s="33" t="s">
        <v>3772</v>
      </c>
      <c r="E880" s="33" t="s">
        <v>5128</v>
      </c>
      <c r="F880" s="33" t="s">
        <v>5129</v>
      </c>
      <c r="G880" s="33">
        <v>1</v>
      </c>
      <c r="H880" s="34">
        <v>30</v>
      </c>
      <c r="I880" s="39">
        <f>VENTAS[[#This Row],[Cantidad]]*VENTAS[[#This Row],[Precio Venta]]</f>
        <v>30</v>
      </c>
      <c r="J880" s="34">
        <f>IF(VENTAS[[#This Row],[Nombre del Gestor]]&gt;1,VENTAS[[#This Row],[Precio Venta]]*10%,0)</f>
        <v>3</v>
      </c>
      <c r="K880" s="34">
        <f>IFERROR(VLOOKUP(VENTAS[[#This Row],[Código del producto Vendido]],STOCK[],13,FALSE),VENTAS[[#This Row],[Precio Venta]]*0.6)-VENTAS[[#This Row],[Comisión Unitaria 10%]]</f>
        <v>15</v>
      </c>
      <c r="L880" s="34">
        <f>VENTAS[[#This Row],[Cantidad]]*(VENTAS[[#This Row],[Precio Venta]]-VENTAS[[#This Row],[Costo Unitario SIN Comision]]-VENTAS[[#This Row],[Comisión Unitaria 10%]]-0.01*VENTAS[[#This Row],[Precio Venta]])</f>
        <v>11.7</v>
      </c>
      <c r="M880" s="35"/>
      <c r="N880" s="37" t="s">
        <v>5577</v>
      </c>
    </row>
    <row r="881" spans="1:14" x14ac:dyDescent="0.2">
      <c r="A881" s="36">
        <v>45659.468726851846</v>
      </c>
      <c r="B881" s="33"/>
      <c r="C881" s="33"/>
      <c r="D881" s="33" t="s">
        <v>3772</v>
      </c>
      <c r="E881" s="33" t="s">
        <v>5134</v>
      </c>
      <c r="F881" s="33" t="s">
        <v>5135</v>
      </c>
      <c r="G881" s="33">
        <v>1</v>
      </c>
      <c r="H881" s="34">
        <v>30</v>
      </c>
      <c r="I881" s="39">
        <f>VENTAS[[#This Row],[Cantidad]]*VENTAS[[#This Row],[Precio Venta]]</f>
        <v>30</v>
      </c>
      <c r="J881" s="34">
        <f>IF(VENTAS[[#This Row],[Nombre del Gestor]]&gt;1,VENTAS[[#This Row],[Precio Venta]]*10%,0)</f>
        <v>3</v>
      </c>
      <c r="K881" s="34">
        <f>IFERROR(VLOOKUP(VENTAS[[#This Row],[Código del producto Vendido]],STOCK[],13,FALSE),VENTAS[[#This Row],[Precio Venta]]*0.6)-VENTAS[[#This Row],[Comisión Unitaria 10%]]</f>
        <v>15</v>
      </c>
      <c r="L881" s="34">
        <f>VENTAS[[#This Row],[Cantidad]]*(VENTAS[[#This Row],[Precio Venta]]-VENTAS[[#This Row],[Costo Unitario SIN Comision]]-VENTAS[[#This Row],[Comisión Unitaria 10%]]-0.01*VENTAS[[#This Row],[Precio Venta]])</f>
        <v>11.7</v>
      </c>
      <c r="M881" s="35"/>
      <c r="N881" s="37" t="s">
        <v>5578</v>
      </c>
    </row>
    <row r="882" spans="1:14" x14ac:dyDescent="0.2">
      <c r="A882" s="36">
        <v>45659.469421296293</v>
      </c>
      <c r="B882" s="33"/>
      <c r="C882" s="33"/>
      <c r="D882" s="33" t="s">
        <v>3757</v>
      </c>
      <c r="E882" s="33" t="s">
        <v>5189</v>
      </c>
      <c r="F882" s="33" t="s">
        <v>5190</v>
      </c>
      <c r="G882" s="33">
        <v>2</v>
      </c>
      <c r="H882" s="34">
        <v>25</v>
      </c>
      <c r="I882" s="39">
        <f>VENTAS[[#This Row],[Cantidad]]*VENTAS[[#This Row],[Precio Venta]]</f>
        <v>50</v>
      </c>
      <c r="J882" s="34">
        <f>IF(VENTAS[[#This Row],[Nombre del Gestor]]&gt;1,VENTAS[[#This Row],[Precio Venta]]*10%,0)</f>
        <v>2.5</v>
      </c>
      <c r="K882" s="34">
        <f>IFERROR(VLOOKUP(VENTAS[[#This Row],[Código del producto Vendido]],STOCK[],13,FALSE),VENTAS[[#This Row],[Precio Venta]]*0.6)-VENTAS[[#This Row],[Comisión Unitaria 10%]]</f>
        <v>12.5</v>
      </c>
      <c r="L882" s="34">
        <f>VENTAS[[#This Row],[Cantidad]]*(VENTAS[[#This Row],[Precio Venta]]-VENTAS[[#This Row],[Costo Unitario SIN Comision]]-VENTAS[[#This Row],[Comisión Unitaria 10%]]-0.01*VENTAS[[#This Row],[Precio Venta]])</f>
        <v>19.5</v>
      </c>
      <c r="M882" s="35"/>
      <c r="N882" s="37" t="s">
        <v>5579</v>
      </c>
    </row>
    <row r="883" spans="1:14" x14ac:dyDescent="0.2">
      <c r="A883" s="36">
        <v>45659.471261574072</v>
      </c>
      <c r="B883" s="33"/>
      <c r="C883" s="33"/>
      <c r="D883" s="33" t="s">
        <v>3757</v>
      </c>
      <c r="E883" s="33" t="s">
        <v>5580</v>
      </c>
      <c r="F883" s="33" t="s">
        <v>5581</v>
      </c>
      <c r="G883" s="33">
        <v>1</v>
      </c>
      <c r="H883" s="34">
        <v>25</v>
      </c>
      <c r="I883" s="39">
        <f>VENTAS[[#This Row],[Cantidad]]*VENTAS[[#This Row],[Precio Venta]]</f>
        <v>25</v>
      </c>
      <c r="J883" s="34">
        <f>IF(VENTAS[[#This Row],[Nombre del Gestor]]&gt;1,VENTAS[[#This Row],[Precio Venta]]*10%,0)</f>
        <v>2.5</v>
      </c>
      <c r="K883" s="34">
        <f>IFERROR(VLOOKUP(VENTAS[[#This Row],[Código del producto Vendido]],STOCK[],13,FALSE),VENTAS[[#This Row],[Precio Venta]]*0.6)-VENTAS[[#This Row],[Comisión Unitaria 10%]]</f>
        <v>12.5</v>
      </c>
      <c r="L883" s="34">
        <f>VENTAS[[#This Row],[Cantidad]]*(VENTAS[[#This Row],[Precio Venta]]-VENTAS[[#This Row],[Costo Unitario SIN Comision]]-VENTAS[[#This Row],[Comisión Unitaria 10%]]-0.01*VENTAS[[#This Row],[Precio Venta]])</f>
        <v>9.75</v>
      </c>
      <c r="M883" s="35"/>
      <c r="N883" s="37" t="s">
        <v>5582</v>
      </c>
    </row>
    <row r="884" spans="1:14" x14ac:dyDescent="0.2">
      <c r="A884" s="36">
        <v>45659.471261574072</v>
      </c>
      <c r="B884" s="33"/>
      <c r="C884" s="33"/>
      <c r="D884" s="33" t="s">
        <v>3757</v>
      </c>
      <c r="E884" s="33" t="s">
        <v>5137</v>
      </c>
      <c r="F884" s="33" t="s">
        <v>5138</v>
      </c>
      <c r="G884" s="33">
        <v>1</v>
      </c>
      <c r="H884" s="34">
        <v>25</v>
      </c>
      <c r="I884" s="39">
        <f>VENTAS[[#This Row],[Cantidad]]*VENTAS[[#This Row],[Precio Venta]]</f>
        <v>25</v>
      </c>
      <c r="J884" s="34">
        <f>IF(VENTAS[[#This Row],[Nombre del Gestor]]&gt;1,VENTAS[[#This Row],[Precio Venta]]*10%,0)</f>
        <v>2.5</v>
      </c>
      <c r="K884" s="34">
        <f>IFERROR(VLOOKUP(VENTAS[[#This Row],[Código del producto Vendido]],STOCK[],13,FALSE),VENTAS[[#This Row],[Precio Venta]]*0.6)-VENTAS[[#This Row],[Comisión Unitaria 10%]]</f>
        <v>12.5</v>
      </c>
      <c r="L884" s="34">
        <f>VENTAS[[#This Row],[Cantidad]]*(VENTAS[[#This Row],[Precio Venta]]-VENTAS[[#This Row],[Costo Unitario SIN Comision]]-VENTAS[[#This Row],[Comisión Unitaria 10%]]-0.01*VENTAS[[#This Row],[Precio Venta]])</f>
        <v>9.75</v>
      </c>
      <c r="M884" s="35"/>
      <c r="N884" s="37" t="s">
        <v>5583</v>
      </c>
    </row>
    <row r="885" spans="1:14" x14ac:dyDescent="0.2">
      <c r="A885" s="36">
        <v>45659.515231481477</v>
      </c>
      <c r="B885" s="33"/>
      <c r="C885" s="33"/>
      <c r="D885" s="33" t="s">
        <v>3757</v>
      </c>
      <c r="E885" s="33" t="s">
        <v>5527</v>
      </c>
      <c r="F885" s="33" t="s">
        <v>5490</v>
      </c>
      <c r="G885" s="33">
        <v>1</v>
      </c>
      <c r="H885" s="34">
        <v>25</v>
      </c>
      <c r="I885" s="39">
        <f>VENTAS[[#This Row],[Cantidad]]*VENTAS[[#This Row],[Precio Venta]]</f>
        <v>25</v>
      </c>
      <c r="J885" s="34">
        <f>IF(VENTAS[[#This Row],[Nombre del Gestor]]&gt;1,VENTAS[[#This Row],[Precio Venta]]*10%,0)</f>
        <v>2.5</v>
      </c>
      <c r="K885" s="34">
        <f>IFERROR(VLOOKUP(VENTAS[[#This Row],[Código del producto Vendido]],STOCK[],13,FALSE),VENTAS[[#This Row],[Precio Venta]]*0.6)-VENTAS[[#This Row],[Comisión Unitaria 10%]]</f>
        <v>12.5</v>
      </c>
      <c r="L885" s="34">
        <f>VENTAS[[#This Row],[Cantidad]]*(VENTAS[[#This Row],[Precio Venta]]-VENTAS[[#This Row],[Costo Unitario SIN Comision]]-VENTAS[[#This Row],[Comisión Unitaria 10%]]-0.01*VENTAS[[#This Row],[Precio Venta]])</f>
        <v>9.75</v>
      </c>
      <c r="M885" s="35"/>
      <c r="N885" s="37" t="s">
        <v>5584</v>
      </c>
    </row>
    <row r="886" spans="1:14" x14ac:dyDescent="0.2">
      <c r="A886" s="36">
        <v>45659.515231481477</v>
      </c>
      <c r="B886" s="33"/>
      <c r="C886" s="33"/>
      <c r="D886" s="33" t="s">
        <v>3757</v>
      </c>
      <c r="E886" s="33" t="s">
        <v>5585</v>
      </c>
      <c r="F886" s="33" t="s">
        <v>305</v>
      </c>
      <c r="G886" s="33">
        <v>1</v>
      </c>
      <c r="H886" s="34">
        <v>28</v>
      </c>
      <c r="I886" s="39">
        <f>VENTAS[[#This Row],[Cantidad]]*VENTAS[[#This Row],[Precio Venta]]</f>
        <v>28</v>
      </c>
      <c r="J886" s="34">
        <f>IF(VENTAS[[#This Row],[Nombre del Gestor]]&gt;1,VENTAS[[#This Row],[Precio Venta]]*10%,0)</f>
        <v>2.8000000000000003</v>
      </c>
      <c r="K886" s="34">
        <f>IFERROR(VLOOKUP(VENTAS[[#This Row],[Código del producto Vendido]],STOCK[],13,FALSE),VENTAS[[#This Row],[Precio Venta]]*0.6)-VENTAS[[#This Row],[Comisión Unitaria 10%]]</f>
        <v>14</v>
      </c>
      <c r="L886" s="34">
        <f>VENTAS[[#This Row],[Cantidad]]*(VENTAS[[#This Row],[Precio Venta]]-VENTAS[[#This Row],[Costo Unitario SIN Comision]]-VENTAS[[#This Row],[Comisión Unitaria 10%]]-0.01*VENTAS[[#This Row],[Precio Venta]])</f>
        <v>10.92</v>
      </c>
      <c r="M886" s="35"/>
      <c r="N886" s="37" t="s">
        <v>5586</v>
      </c>
    </row>
    <row r="887" spans="1:14" x14ac:dyDescent="0.2">
      <c r="A887" s="36">
        <v>45659.545798611107</v>
      </c>
      <c r="B887" s="33"/>
      <c r="C887" s="33"/>
      <c r="D887" s="33" t="s">
        <v>4617</v>
      </c>
      <c r="E887" s="33" t="s">
        <v>1475</v>
      </c>
      <c r="F887" s="33" t="s">
        <v>5299</v>
      </c>
      <c r="G887" s="33">
        <v>1</v>
      </c>
      <c r="H887" s="34">
        <v>25</v>
      </c>
      <c r="I887" s="39">
        <f>VENTAS[[#This Row],[Cantidad]]*VENTAS[[#This Row],[Precio Venta]]</f>
        <v>25</v>
      </c>
      <c r="J887" s="34">
        <f>IF(VENTAS[[#This Row],[Nombre del Gestor]]&gt;1,VENTAS[[#This Row],[Precio Venta]]*10%,0)</f>
        <v>2.5</v>
      </c>
      <c r="K887" s="34">
        <f>IFERROR(VLOOKUP(VENTAS[[#This Row],[Código del producto Vendido]],STOCK[],13,FALSE),VENTAS[[#This Row],[Precio Venta]]*0.6)-VENTAS[[#This Row],[Comisión Unitaria 10%]]</f>
        <v>12</v>
      </c>
      <c r="L887" s="34">
        <f>VENTAS[[#This Row],[Cantidad]]*(VENTAS[[#This Row],[Precio Venta]]-VENTAS[[#This Row],[Costo Unitario SIN Comision]]-VENTAS[[#This Row],[Comisión Unitaria 10%]]-0.01*VENTAS[[#This Row],[Precio Venta]])</f>
        <v>10.25</v>
      </c>
      <c r="M887" s="35"/>
      <c r="N887" s="37" t="s">
        <v>5587</v>
      </c>
    </row>
    <row r="888" spans="1:14" x14ac:dyDescent="0.2">
      <c r="A888" s="36">
        <v>45659.547627314823</v>
      </c>
      <c r="B888" s="33"/>
      <c r="C888" s="33"/>
      <c r="D888" s="33" t="s">
        <v>5588</v>
      </c>
      <c r="E888" s="33" t="s">
        <v>5589</v>
      </c>
      <c r="F888" s="33" t="s">
        <v>4043</v>
      </c>
      <c r="G888" s="33">
        <v>1</v>
      </c>
      <c r="H888" s="34">
        <v>12</v>
      </c>
      <c r="I888" s="39">
        <f>VENTAS[[#This Row],[Cantidad]]*VENTAS[[#This Row],[Precio Venta]]</f>
        <v>12</v>
      </c>
      <c r="J888" s="34">
        <f>IF(VENTAS[[#This Row],[Nombre del Gestor]]&gt;1,VENTAS[[#This Row],[Precio Venta]]*10%,0)</f>
        <v>1.2000000000000002</v>
      </c>
      <c r="K888" s="34">
        <f>IFERROR(VLOOKUP(VENTAS[[#This Row],[Código del producto Vendido]],STOCK[],13,FALSE),VENTAS[[#This Row],[Precio Venta]]*0.6)-VENTAS[[#This Row],[Comisión Unitaria 10%]]</f>
        <v>5.9999999999999991</v>
      </c>
      <c r="L888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888" s="35"/>
      <c r="N888" s="37" t="s">
        <v>5590</v>
      </c>
    </row>
    <row r="889" spans="1:14" x14ac:dyDescent="0.2">
      <c r="A889" s="36">
        <v>45659.650787037041</v>
      </c>
      <c r="B889" s="33"/>
      <c r="C889" s="33"/>
      <c r="D889" s="33"/>
      <c r="E889" s="33" t="s">
        <v>171</v>
      </c>
      <c r="F889" s="33" t="s">
        <v>172</v>
      </c>
      <c r="G889" s="33">
        <v>1</v>
      </c>
      <c r="H889" s="34">
        <v>28</v>
      </c>
      <c r="I889" s="39">
        <f>VENTAS[[#This Row],[Cantidad]]*VENTAS[[#This Row],[Precio Venta]]</f>
        <v>28</v>
      </c>
      <c r="J889" s="34">
        <f>IF(VENTAS[[#This Row],[Nombre del Gestor]]&gt;1,VENTAS[[#This Row],[Precio Venta]]*10%,0)</f>
        <v>0</v>
      </c>
      <c r="K889" s="34">
        <f>IFERROR(VLOOKUP(VENTAS[[#This Row],[Código del producto Vendido]],STOCK[],13,FALSE),VENTAS[[#This Row],[Precio Venta]]*0.6)-VENTAS[[#This Row],[Comisión Unitaria 10%]]</f>
        <v>15.3</v>
      </c>
      <c r="L889" s="34">
        <f>VENTAS[[#This Row],[Cantidad]]*(VENTAS[[#This Row],[Precio Venta]]-VENTAS[[#This Row],[Costo Unitario SIN Comision]]-VENTAS[[#This Row],[Comisión Unitaria 10%]]-0.01*VENTAS[[#This Row],[Precio Venta]])</f>
        <v>12.42</v>
      </c>
      <c r="M889" s="35"/>
      <c r="N889" s="37" t="s">
        <v>5591</v>
      </c>
    </row>
    <row r="890" spans="1:14" x14ac:dyDescent="0.2">
      <c r="A890" s="36">
        <v>45659.863715277781</v>
      </c>
      <c r="B890" s="33"/>
      <c r="C890" s="33"/>
      <c r="D890" s="33" t="s">
        <v>3757</v>
      </c>
      <c r="E890" s="33" t="s">
        <v>1475</v>
      </c>
      <c r="F890" s="33" t="s">
        <v>5299</v>
      </c>
      <c r="G890" s="33">
        <v>1</v>
      </c>
      <c r="H890" s="34">
        <v>25</v>
      </c>
      <c r="I890" s="39">
        <f>VENTAS[[#This Row],[Cantidad]]*VENTAS[[#This Row],[Precio Venta]]</f>
        <v>25</v>
      </c>
      <c r="J890" s="34">
        <f>IF(VENTAS[[#This Row],[Nombre del Gestor]]&gt;1,VENTAS[[#This Row],[Precio Venta]]*10%,0)</f>
        <v>2.5</v>
      </c>
      <c r="K890" s="34">
        <f>IFERROR(VLOOKUP(VENTAS[[#This Row],[Código del producto Vendido]],STOCK[],13,FALSE),VENTAS[[#This Row],[Precio Venta]]*0.6)-VENTAS[[#This Row],[Comisión Unitaria 10%]]</f>
        <v>12</v>
      </c>
      <c r="L890" s="34">
        <f>VENTAS[[#This Row],[Cantidad]]*(VENTAS[[#This Row],[Precio Venta]]-VENTAS[[#This Row],[Costo Unitario SIN Comision]]-VENTAS[[#This Row],[Comisión Unitaria 10%]]-0.01*VENTAS[[#This Row],[Precio Venta]])</f>
        <v>10.25</v>
      </c>
      <c r="M890" s="35"/>
      <c r="N890" s="37" t="s">
        <v>5592</v>
      </c>
    </row>
    <row r="891" spans="1:14" x14ac:dyDescent="0.2">
      <c r="A891" s="36">
        <v>45659.931192129632</v>
      </c>
      <c r="B891" s="33"/>
      <c r="C891" s="33"/>
      <c r="D891" s="33"/>
      <c r="E891" s="33" t="s">
        <v>5593</v>
      </c>
      <c r="F891" s="33" t="s">
        <v>617</v>
      </c>
      <c r="G891" s="33">
        <v>1</v>
      </c>
      <c r="H891" s="34">
        <v>35</v>
      </c>
      <c r="I891" s="39">
        <f>VENTAS[[#This Row],[Cantidad]]*VENTAS[[#This Row],[Precio Venta]]</f>
        <v>35</v>
      </c>
      <c r="J891" s="34">
        <f>IF(VENTAS[[#This Row],[Nombre del Gestor]]&gt;1,VENTAS[[#This Row],[Precio Venta]]*10%,0)</f>
        <v>0</v>
      </c>
      <c r="K891" s="34">
        <f>IFERROR(VLOOKUP(VENTAS[[#This Row],[Código del producto Vendido]],STOCK[],13,FALSE),VENTAS[[#This Row],[Precio Venta]]*0.6)-VENTAS[[#This Row],[Comisión Unitaria 10%]]</f>
        <v>21</v>
      </c>
      <c r="L891" s="34">
        <f>VENTAS[[#This Row],[Cantidad]]*(VENTAS[[#This Row],[Precio Venta]]-VENTAS[[#This Row],[Costo Unitario SIN Comision]]-VENTAS[[#This Row],[Comisión Unitaria 10%]]-0.01*VENTAS[[#This Row],[Precio Venta]])</f>
        <v>13.65</v>
      </c>
      <c r="M891" s="35"/>
      <c r="N891" s="37" t="s">
        <v>5594</v>
      </c>
    </row>
    <row r="892" spans="1:14" x14ac:dyDescent="0.2">
      <c r="A892" s="36">
        <v>45659.93341435185</v>
      </c>
      <c r="B892" s="33"/>
      <c r="C892" s="33"/>
      <c r="D892" s="33"/>
      <c r="E892" s="33" t="s">
        <v>5595</v>
      </c>
      <c r="F892" s="33" t="s">
        <v>5596</v>
      </c>
      <c r="G892" s="33">
        <v>1</v>
      </c>
      <c r="H892" s="34">
        <v>30</v>
      </c>
      <c r="I892" s="39">
        <f>VENTAS[[#This Row],[Cantidad]]*VENTAS[[#This Row],[Precio Venta]]</f>
        <v>30</v>
      </c>
      <c r="J892" s="34">
        <f>IF(VENTAS[[#This Row],[Nombre del Gestor]]&gt;1,VENTAS[[#This Row],[Precio Venta]]*10%,0)</f>
        <v>0</v>
      </c>
      <c r="K892" s="34">
        <f>IFERROR(VLOOKUP(VENTAS[[#This Row],[Código del producto Vendido]],STOCK[],13,FALSE),VENTAS[[#This Row],[Precio Venta]]*0.6)-VENTAS[[#This Row],[Comisión Unitaria 10%]]</f>
        <v>18</v>
      </c>
      <c r="L892" s="34">
        <f>VENTAS[[#This Row],[Cantidad]]*(VENTAS[[#This Row],[Precio Venta]]-VENTAS[[#This Row],[Costo Unitario SIN Comision]]-VENTAS[[#This Row],[Comisión Unitaria 10%]]-0.01*VENTAS[[#This Row],[Precio Venta]])</f>
        <v>11.7</v>
      </c>
      <c r="M892" s="35"/>
      <c r="N892" s="37" t="s">
        <v>5597</v>
      </c>
    </row>
    <row r="893" spans="1:14" x14ac:dyDescent="0.2">
      <c r="A893" s="36">
        <v>45659.934664351851</v>
      </c>
      <c r="B893" s="33"/>
      <c r="C893" s="33"/>
      <c r="D893" s="33"/>
      <c r="E893" s="33" t="s">
        <v>616</v>
      </c>
      <c r="F893" s="33" t="s">
        <v>5598</v>
      </c>
      <c r="G893" s="33">
        <v>1</v>
      </c>
      <c r="H893" s="34">
        <v>18</v>
      </c>
      <c r="I893" s="39">
        <f>VENTAS[[#This Row],[Cantidad]]*VENTAS[[#This Row],[Precio Venta]]</f>
        <v>18</v>
      </c>
      <c r="J893" s="34">
        <f>IF(VENTAS[[#This Row],[Nombre del Gestor]]&gt;1,VENTAS[[#This Row],[Precio Venta]]*10%,0)</f>
        <v>0</v>
      </c>
      <c r="K893" s="34">
        <f>IFERROR(VLOOKUP(VENTAS[[#This Row],[Código del producto Vendido]],STOCK[],13,FALSE),VENTAS[[#This Row],[Precio Venta]]*0.6)-VENTAS[[#This Row],[Comisión Unitaria 10%]]</f>
        <v>12</v>
      </c>
      <c r="L893" s="34">
        <f>VENTAS[[#This Row],[Cantidad]]*(VENTAS[[#This Row],[Precio Venta]]-VENTAS[[#This Row],[Costo Unitario SIN Comision]]-VENTAS[[#This Row],[Comisión Unitaria 10%]]-0.01*VENTAS[[#This Row],[Precio Venta]])</f>
        <v>5.82</v>
      </c>
      <c r="M893" s="35"/>
      <c r="N893" s="37" t="s">
        <v>5599</v>
      </c>
    </row>
    <row r="894" spans="1:14" x14ac:dyDescent="0.2">
      <c r="A894" s="36">
        <v>45659.935648148137</v>
      </c>
      <c r="B894" s="33"/>
      <c r="C894" s="33"/>
      <c r="D894" s="33"/>
      <c r="E894" s="33" t="s">
        <v>5600</v>
      </c>
      <c r="F894" s="33" t="s">
        <v>5601</v>
      </c>
      <c r="G894" s="33">
        <v>1</v>
      </c>
      <c r="H894" s="34">
        <v>35</v>
      </c>
      <c r="I894" s="39">
        <f>VENTAS[[#This Row],[Cantidad]]*VENTAS[[#This Row],[Precio Venta]]</f>
        <v>35</v>
      </c>
      <c r="J894" s="34">
        <f>IF(VENTAS[[#This Row],[Nombre del Gestor]]&gt;1,VENTAS[[#This Row],[Precio Venta]]*10%,0)</f>
        <v>0</v>
      </c>
      <c r="K894" s="34">
        <f>IFERROR(VLOOKUP(VENTAS[[#This Row],[Código del producto Vendido]],STOCK[],13,FALSE),VENTAS[[#This Row],[Precio Venta]]*0.6)-VENTAS[[#This Row],[Comisión Unitaria 10%]]</f>
        <v>21</v>
      </c>
      <c r="L894" s="34">
        <f>VENTAS[[#This Row],[Cantidad]]*(VENTAS[[#This Row],[Precio Venta]]-VENTAS[[#This Row],[Costo Unitario SIN Comision]]-VENTAS[[#This Row],[Comisión Unitaria 10%]]-0.01*VENTAS[[#This Row],[Precio Venta]])</f>
        <v>13.65</v>
      </c>
      <c r="M894" s="35"/>
      <c r="N894" s="37" t="s">
        <v>5602</v>
      </c>
    </row>
    <row r="895" spans="1:14" x14ac:dyDescent="0.2">
      <c r="A895" s="36">
        <v>45659.936527777783</v>
      </c>
      <c r="B895" s="33"/>
      <c r="C895" s="33"/>
      <c r="D895" s="33"/>
      <c r="E895" s="33" t="s">
        <v>5603</v>
      </c>
      <c r="F895" s="33" t="s">
        <v>1361</v>
      </c>
      <c r="G895" s="33">
        <v>1</v>
      </c>
      <c r="H895" s="34">
        <v>18</v>
      </c>
      <c r="I895" s="39">
        <f>VENTAS[[#This Row],[Cantidad]]*VENTAS[[#This Row],[Precio Venta]]</f>
        <v>18</v>
      </c>
      <c r="J895" s="34">
        <f>IF(VENTAS[[#This Row],[Nombre del Gestor]]&gt;1,VENTAS[[#This Row],[Precio Venta]]*10%,0)</f>
        <v>0</v>
      </c>
      <c r="K895" s="34">
        <f>IFERROR(VLOOKUP(VENTAS[[#This Row],[Código del producto Vendido]],STOCK[],13,FALSE),VENTAS[[#This Row],[Precio Venta]]*0.6)-VENTAS[[#This Row],[Comisión Unitaria 10%]]</f>
        <v>10.799999999999999</v>
      </c>
      <c r="L895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895" s="35"/>
      <c r="N895" s="37" t="s">
        <v>5604</v>
      </c>
    </row>
    <row r="896" spans="1:14" x14ac:dyDescent="0.2">
      <c r="A896" s="36">
        <v>45659.937175925923</v>
      </c>
      <c r="B896" s="33"/>
      <c r="C896" s="33"/>
      <c r="D896" s="33"/>
      <c r="E896" s="33" t="s">
        <v>5605</v>
      </c>
      <c r="F896" s="33" t="s">
        <v>5606</v>
      </c>
      <c r="G896" s="33">
        <v>1</v>
      </c>
      <c r="H896" s="34">
        <v>30</v>
      </c>
      <c r="I896" s="39">
        <f>VENTAS[[#This Row],[Cantidad]]*VENTAS[[#This Row],[Precio Venta]]</f>
        <v>30</v>
      </c>
      <c r="J896" s="34">
        <f>IF(VENTAS[[#This Row],[Nombre del Gestor]]&gt;1,VENTAS[[#This Row],[Precio Venta]]*10%,0)</f>
        <v>0</v>
      </c>
      <c r="K896" s="34">
        <f>IFERROR(VLOOKUP(VENTAS[[#This Row],[Código del producto Vendido]],STOCK[],13,FALSE),VENTAS[[#This Row],[Precio Venta]]*0.6)-VENTAS[[#This Row],[Comisión Unitaria 10%]]</f>
        <v>18</v>
      </c>
      <c r="L896" s="34">
        <f>VENTAS[[#This Row],[Cantidad]]*(VENTAS[[#This Row],[Precio Venta]]-VENTAS[[#This Row],[Costo Unitario SIN Comision]]-VENTAS[[#This Row],[Comisión Unitaria 10%]]-0.01*VENTAS[[#This Row],[Precio Venta]])</f>
        <v>11.7</v>
      </c>
      <c r="M896" s="35"/>
      <c r="N896" s="37" t="s">
        <v>5607</v>
      </c>
    </row>
    <row r="897" spans="1:14" x14ac:dyDescent="0.2">
      <c r="A897" s="36">
        <v>45659.938159722216</v>
      </c>
      <c r="B897" s="33"/>
      <c r="C897" s="33"/>
      <c r="D897" s="33"/>
      <c r="E897" s="33" t="s">
        <v>596</v>
      </c>
      <c r="F897" s="33" t="s">
        <v>597</v>
      </c>
      <c r="G897" s="33">
        <v>1</v>
      </c>
      <c r="H897" s="34">
        <v>18</v>
      </c>
      <c r="I897" s="39">
        <f>VENTAS[[#This Row],[Cantidad]]*VENTAS[[#This Row],[Precio Venta]]</f>
        <v>18</v>
      </c>
      <c r="J897" s="34">
        <f>IF(VENTAS[[#This Row],[Nombre del Gestor]]&gt;1,VENTAS[[#This Row],[Precio Venta]]*10%,0)</f>
        <v>0</v>
      </c>
      <c r="K897" s="34">
        <f>IFERROR(VLOOKUP(VENTAS[[#This Row],[Código del producto Vendido]],STOCK[],13,FALSE),VENTAS[[#This Row],[Precio Venta]]*0.6)-VENTAS[[#This Row],[Comisión Unitaria 10%]]</f>
        <v>10.8</v>
      </c>
      <c r="L897" s="34">
        <f>VENTAS[[#This Row],[Cantidad]]*(VENTAS[[#This Row],[Precio Venta]]-VENTAS[[#This Row],[Costo Unitario SIN Comision]]-VENTAS[[#This Row],[Comisión Unitaria 10%]]-0.01*VENTAS[[#This Row],[Precio Venta]])</f>
        <v>7.02</v>
      </c>
      <c r="M897" s="35"/>
      <c r="N897" s="37" t="s">
        <v>5608</v>
      </c>
    </row>
    <row r="898" spans="1:14" x14ac:dyDescent="0.2">
      <c r="A898" s="36">
        <v>45659.941006944442</v>
      </c>
      <c r="B898" s="33"/>
      <c r="C898" s="33"/>
      <c r="D898" s="33"/>
      <c r="E898" s="33" t="s">
        <v>5609</v>
      </c>
      <c r="F898" s="33" t="s">
        <v>5610</v>
      </c>
      <c r="G898" s="33">
        <v>1</v>
      </c>
      <c r="H898" s="34">
        <v>30</v>
      </c>
      <c r="I898" s="39">
        <f>VENTAS[[#This Row],[Cantidad]]*VENTAS[[#This Row],[Precio Venta]]</f>
        <v>30</v>
      </c>
      <c r="J898" s="34">
        <f>IF(VENTAS[[#This Row],[Nombre del Gestor]]&gt;1,VENTAS[[#This Row],[Precio Venta]]*10%,0)</f>
        <v>0</v>
      </c>
      <c r="K898" s="34">
        <f>IFERROR(VLOOKUP(VENTAS[[#This Row],[Código del producto Vendido]],STOCK[],13,FALSE),VENTAS[[#This Row],[Precio Venta]]*0.6)-VENTAS[[#This Row],[Comisión Unitaria 10%]]</f>
        <v>18</v>
      </c>
      <c r="L898" s="34">
        <f>VENTAS[[#This Row],[Cantidad]]*(VENTAS[[#This Row],[Precio Venta]]-VENTAS[[#This Row],[Costo Unitario SIN Comision]]-VENTAS[[#This Row],[Comisión Unitaria 10%]]-0.01*VENTAS[[#This Row],[Precio Venta]])</f>
        <v>11.7</v>
      </c>
      <c r="M898" s="35"/>
      <c r="N898" s="37" t="s">
        <v>5611</v>
      </c>
    </row>
    <row r="899" spans="1:14" x14ac:dyDescent="0.2">
      <c r="A899" s="36">
        <v>45659.945104166669</v>
      </c>
      <c r="B899" s="33"/>
      <c r="C899" s="33"/>
      <c r="D899" s="33"/>
      <c r="E899" s="33" t="s">
        <v>5326</v>
      </c>
      <c r="F899" s="33" t="s">
        <v>5327</v>
      </c>
      <c r="G899" s="33">
        <v>1</v>
      </c>
      <c r="H899" s="34">
        <v>18</v>
      </c>
      <c r="I899" s="39">
        <f>VENTAS[[#This Row],[Cantidad]]*VENTAS[[#This Row],[Precio Venta]]</f>
        <v>18</v>
      </c>
      <c r="J899" s="34">
        <f>IF(VENTAS[[#This Row],[Nombre del Gestor]]&gt;1,VENTAS[[#This Row],[Precio Venta]]*10%,0)</f>
        <v>0</v>
      </c>
      <c r="K899" s="34">
        <f>IFERROR(VLOOKUP(VENTAS[[#This Row],[Código del producto Vendido]],STOCK[],13,FALSE),VENTAS[[#This Row],[Precio Venta]]*0.6)-VENTAS[[#This Row],[Comisión Unitaria 10%]]</f>
        <v>10.799999999999999</v>
      </c>
      <c r="L899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899" s="35"/>
      <c r="N899" s="37" t="s">
        <v>5612</v>
      </c>
    </row>
    <row r="900" spans="1:14" x14ac:dyDescent="0.2">
      <c r="A900" s="36">
        <v>45660.455347222232</v>
      </c>
      <c r="B900" s="33"/>
      <c r="C900" s="33"/>
      <c r="D900" s="33" t="s">
        <v>3779</v>
      </c>
      <c r="E900" s="33" t="s">
        <v>5124</v>
      </c>
      <c r="F900" s="33" t="s">
        <v>5125</v>
      </c>
      <c r="G900" s="33">
        <v>1</v>
      </c>
      <c r="H900" s="34">
        <v>25</v>
      </c>
      <c r="I900" s="39">
        <f>VENTAS[[#This Row],[Cantidad]]*VENTAS[[#This Row],[Precio Venta]]</f>
        <v>25</v>
      </c>
      <c r="J900" s="34">
        <f>IF(VENTAS[[#This Row],[Nombre del Gestor]]&gt;1,VENTAS[[#This Row],[Precio Venta]]*10%,0)</f>
        <v>2.5</v>
      </c>
      <c r="K900" s="34">
        <f>IFERROR(VLOOKUP(VENTAS[[#This Row],[Código del producto Vendido]],STOCK[],13,FALSE),VENTAS[[#This Row],[Precio Venta]]*0.6)-VENTAS[[#This Row],[Comisión Unitaria 10%]]</f>
        <v>12.5</v>
      </c>
      <c r="L900" s="34">
        <f>VENTAS[[#This Row],[Cantidad]]*(VENTAS[[#This Row],[Precio Venta]]-VENTAS[[#This Row],[Costo Unitario SIN Comision]]-VENTAS[[#This Row],[Comisión Unitaria 10%]]-0.01*VENTAS[[#This Row],[Precio Venta]])</f>
        <v>9.75</v>
      </c>
      <c r="M900" s="35"/>
      <c r="N900" s="37" t="s">
        <v>5613</v>
      </c>
    </row>
    <row r="901" spans="1:14" x14ac:dyDescent="0.2">
      <c r="A901" s="36">
        <v>45660.626064814824</v>
      </c>
      <c r="B901" s="33"/>
      <c r="C901" s="33"/>
      <c r="D901" s="33" t="s">
        <v>4256</v>
      </c>
      <c r="E901" s="33" t="s">
        <v>5182</v>
      </c>
      <c r="F901" s="33" t="s">
        <v>5141</v>
      </c>
      <c r="G901" s="33">
        <v>1</v>
      </c>
      <c r="H901" s="34">
        <v>35</v>
      </c>
      <c r="I901" s="39">
        <f>VENTAS[[#This Row],[Cantidad]]*VENTAS[[#This Row],[Precio Venta]]</f>
        <v>35</v>
      </c>
      <c r="J901" s="34">
        <f>IF(VENTAS[[#This Row],[Nombre del Gestor]]&gt;1,VENTAS[[#This Row],[Precio Venta]]*10%,0)</f>
        <v>3.5</v>
      </c>
      <c r="K901" s="34">
        <f>IFERROR(VLOOKUP(VENTAS[[#This Row],[Código del producto Vendido]],STOCK[],13,FALSE),VENTAS[[#This Row],[Precio Venta]]*0.6)-VENTAS[[#This Row],[Comisión Unitaria 10%]]</f>
        <v>17.5</v>
      </c>
      <c r="L901" s="34">
        <f>VENTAS[[#This Row],[Cantidad]]*(VENTAS[[#This Row],[Precio Venta]]-VENTAS[[#This Row],[Costo Unitario SIN Comision]]-VENTAS[[#This Row],[Comisión Unitaria 10%]]-0.01*VENTAS[[#This Row],[Precio Venta]])</f>
        <v>13.65</v>
      </c>
      <c r="M901" s="35"/>
      <c r="N901" s="37" t="s">
        <v>5614</v>
      </c>
    </row>
    <row r="902" spans="1:14" x14ac:dyDescent="0.2">
      <c r="A902" s="36">
        <v>45660.654409722221</v>
      </c>
      <c r="B902" s="33"/>
      <c r="C902" s="33"/>
      <c r="D902" s="33" t="s">
        <v>3757</v>
      </c>
      <c r="E902" s="33" t="s">
        <v>5615</v>
      </c>
      <c r="F902" s="33" t="s">
        <v>3832</v>
      </c>
      <c r="G902" s="33">
        <v>1</v>
      </c>
      <c r="H902" s="34">
        <v>35</v>
      </c>
      <c r="I902" s="39">
        <f>VENTAS[[#This Row],[Cantidad]]*VENTAS[[#This Row],[Precio Venta]]</f>
        <v>35</v>
      </c>
      <c r="J902" s="34">
        <f>IF(VENTAS[[#This Row],[Nombre del Gestor]]&gt;1,VENTAS[[#This Row],[Precio Venta]]*10%,0)</f>
        <v>3.5</v>
      </c>
      <c r="K902" s="34">
        <f>IFERROR(VLOOKUP(VENTAS[[#This Row],[Código del producto Vendido]],STOCK[],13,FALSE),VENTAS[[#This Row],[Precio Venta]]*0.6)-VENTAS[[#This Row],[Comisión Unitaria 10%]]</f>
        <v>17.5</v>
      </c>
      <c r="L902" s="34">
        <f>VENTAS[[#This Row],[Cantidad]]*(VENTAS[[#This Row],[Precio Venta]]-VENTAS[[#This Row],[Costo Unitario SIN Comision]]-VENTAS[[#This Row],[Comisión Unitaria 10%]]-0.01*VENTAS[[#This Row],[Precio Venta]])</f>
        <v>13.65</v>
      </c>
      <c r="M902" s="35"/>
      <c r="N902" s="37" t="s">
        <v>5616</v>
      </c>
    </row>
    <row r="903" spans="1:14" x14ac:dyDescent="0.2">
      <c r="A903" s="36">
        <v>45660.654409722221</v>
      </c>
      <c r="B903" s="33"/>
      <c r="C903" s="33"/>
      <c r="D903" s="33" t="s">
        <v>3757</v>
      </c>
      <c r="E903" s="33" t="s">
        <v>5385</v>
      </c>
      <c r="F903" s="33" t="s">
        <v>5386</v>
      </c>
      <c r="G903" s="33">
        <v>1</v>
      </c>
      <c r="H903" s="34">
        <v>12</v>
      </c>
      <c r="I903" s="39">
        <f>VENTAS[[#This Row],[Cantidad]]*VENTAS[[#This Row],[Precio Venta]]</f>
        <v>12</v>
      </c>
      <c r="J903" s="34">
        <f>IF(VENTAS[[#This Row],[Nombre del Gestor]]&gt;1,VENTAS[[#This Row],[Precio Venta]]*10%,0)</f>
        <v>1.2000000000000002</v>
      </c>
      <c r="K903" s="34">
        <f>IFERROR(VLOOKUP(VENTAS[[#This Row],[Código del producto Vendido]],STOCK[],13,FALSE),VENTAS[[#This Row],[Precio Venta]]*0.6)-VENTAS[[#This Row],[Comisión Unitaria 10%]]</f>
        <v>5.9999999999999991</v>
      </c>
      <c r="L903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903" s="35"/>
      <c r="N903" s="37" t="s">
        <v>5617</v>
      </c>
    </row>
    <row r="904" spans="1:14" x14ac:dyDescent="0.2">
      <c r="A904" s="36">
        <v>45660.65519675926</v>
      </c>
      <c r="B904" s="33"/>
      <c r="C904" s="33"/>
      <c r="D904" s="33" t="s">
        <v>3757</v>
      </c>
      <c r="E904" s="33" t="s">
        <v>5618</v>
      </c>
      <c r="F904" s="33" t="s">
        <v>5619</v>
      </c>
      <c r="G904" s="33">
        <v>1</v>
      </c>
      <c r="H904" s="34">
        <v>15</v>
      </c>
      <c r="I904" s="39">
        <f>VENTAS[[#This Row],[Cantidad]]*VENTAS[[#This Row],[Precio Venta]]</f>
        <v>15</v>
      </c>
      <c r="J904" s="34">
        <f>IF(VENTAS[[#This Row],[Nombre del Gestor]]&gt;1,VENTAS[[#This Row],[Precio Venta]]*10%,0)</f>
        <v>1.5</v>
      </c>
      <c r="K904" s="34">
        <f>IFERROR(VLOOKUP(VENTAS[[#This Row],[Código del producto Vendido]],STOCK[],13,FALSE),VENTAS[[#This Row],[Precio Venta]]*0.6)-VENTAS[[#This Row],[Comisión Unitaria 10%]]</f>
        <v>7.5</v>
      </c>
      <c r="L904" s="34">
        <f>VENTAS[[#This Row],[Cantidad]]*(VENTAS[[#This Row],[Precio Venta]]-VENTAS[[#This Row],[Costo Unitario SIN Comision]]-VENTAS[[#This Row],[Comisión Unitaria 10%]]-0.01*VENTAS[[#This Row],[Precio Venta]])</f>
        <v>5.85</v>
      </c>
      <c r="M904" s="35"/>
      <c r="N904" s="37" t="s">
        <v>5620</v>
      </c>
    </row>
    <row r="905" spans="1:14" x14ac:dyDescent="0.2">
      <c r="A905" s="36">
        <v>45660.658750000002</v>
      </c>
      <c r="B905" s="33"/>
      <c r="C905" s="33"/>
      <c r="D905" s="33" t="s">
        <v>4617</v>
      </c>
      <c r="E905" s="33" t="s">
        <v>5124</v>
      </c>
      <c r="F905" s="33" t="s">
        <v>5125</v>
      </c>
      <c r="G905" s="33">
        <v>1</v>
      </c>
      <c r="H905" s="34">
        <v>25</v>
      </c>
      <c r="I905" s="39">
        <f>VENTAS[[#This Row],[Cantidad]]*VENTAS[[#This Row],[Precio Venta]]</f>
        <v>25</v>
      </c>
      <c r="J905" s="34">
        <f>IF(VENTAS[[#This Row],[Nombre del Gestor]]&gt;1,VENTAS[[#This Row],[Precio Venta]]*10%,0)</f>
        <v>2.5</v>
      </c>
      <c r="K905" s="34">
        <f>IFERROR(VLOOKUP(VENTAS[[#This Row],[Código del producto Vendido]],STOCK[],13,FALSE),VENTAS[[#This Row],[Precio Venta]]*0.6)-VENTAS[[#This Row],[Comisión Unitaria 10%]]</f>
        <v>12.5</v>
      </c>
      <c r="L905" s="34">
        <f>VENTAS[[#This Row],[Cantidad]]*(VENTAS[[#This Row],[Precio Venta]]-VENTAS[[#This Row],[Costo Unitario SIN Comision]]-VENTAS[[#This Row],[Comisión Unitaria 10%]]-0.01*VENTAS[[#This Row],[Precio Venta]])</f>
        <v>9.75</v>
      </c>
      <c r="M905" s="35"/>
      <c r="N905" s="37" t="s">
        <v>5621</v>
      </c>
    </row>
    <row r="906" spans="1:14" x14ac:dyDescent="0.2">
      <c r="A906" s="36">
        <v>45660.754293981481</v>
      </c>
      <c r="B906" s="33"/>
      <c r="C906" s="33"/>
      <c r="D906" s="33" t="s">
        <v>4617</v>
      </c>
      <c r="E906" s="33" t="s">
        <v>5622</v>
      </c>
      <c r="F906" s="33" t="s">
        <v>5623</v>
      </c>
      <c r="G906" s="33">
        <v>1</v>
      </c>
      <c r="H906" s="34">
        <v>12</v>
      </c>
      <c r="I906" s="39">
        <f>VENTAS[[#This Row],[Cantidad]]*VENTAS[[#This Row],[Precio Venta]]</f>
        <v>12</v>
      </c>
      <c r="J906" s="34">
        <f>IF(VENTAS[[#This Row],[Nombre del Gestor]]&gt;1,VENTAS[[#This Row],[Precio Venta]]*10%,0)</f>
        <v>1.2000000000000002</v>
      </c>
      <c r="K906" s="34">
        <f>IFERROR(VLOOKUP(VENTAS[[#This Row],[Código del producto Vendido]],STOCK[],13,FALSE),VENTAS[[#This Row],[Precio Venta]]*0.6)-VENTAS[[#This Row],[Comisión Unitaria 10%]]</f>
        <v>5.9999999999999991</v>
      </c>
      <c r="L906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906" s="35"/>
      <c r="N906" s="37" t="s">
        <v>5624</v>
      </c>
    </row>
    <row r="907" spans="1:14" x14ac:dyDescent="0.2">
      <c r="A907" s="36">
        <v>45661.427268518521</v>
      </c>
      <c r="B907" s="33"/>
      <c r="C907" s="33"/>
      <c r="D907" s="33" t="s">
        <v>3967</v>
      </c>
      <c r="E907" s="33" t="s">
        <v>5625</v>
      </c>
      <c r="F907" s="33" t="s">
        <v>5240</v>
      </c>
      <c r="G907" s="33">
        <v>1</v>
      </c>
      <c r="H907" s="34">
        <v>30</v>
      </c>
      <c r="I907" s="39">
        <f>VENTAS[[#This Row],[Cantidad]]*VENTAS[[#This Row],[Precio Venta]]</f>
        <v>30</v>
      </c>
      <c r="J907" s="34">
        <f>IF(VENTAS[[#This Row],[Nombre del Gestor]]&gt;1,VENTAS[[#This Row],[Precio Venta]]*10%,0)</f>
        <v>3</v>
      </c>
      <c r="K907" s="34">
        <f>IFERROR(VLOOKUP(VENTAS[[#This Row],[Código del producto Vendido]],STOCK[],13,FALSE),VENTAS[[#This Row],[Precio Venta]]*0.6)-VENTAS[[#This Row],[Comisión Unitaria 10%]]</f>
        <v>15</v>
      </c>
      <c r="L907" s="34">
        <f>VENTAS[[#This Row],[Cantidad]]*(VENTAS[[#This Row],[Precio Venta]]-VENTAS[[#This Row],[Costo Unitario SIN Comision]]-VENTAS[[#This Row],[Comisión Unitaria 10%]]-0.01*VENTAS[[#This Row],[Precio Venta]])</f>
        <v>11.7</v>
      </c>
      <c r="M907" s="35"/>
      <c r="N907" s="37" t="s">
        <v>5626</v>
      </c>
    </row>
    <row r="908" spans="1:14" x14ac:dyDescent="0.2">
      <c r="A908" s="36">
        <v>45661.428124999999</v>
      </c>
      <c r="B908" s="33"/>
      <c r="C908" s="33"/>
      <c r="D908" s="33" t="s">
        <v>4256</v>
      </c>
      <c r="E908" s="33" t="s">
        <v>5151</v>
      </c>
      <c r="F908" s="33" t="s">
        <v>333</v>
      </c>
      <c r="G908" s="33">
        <v>1</v>
      </c>
      <c r="H908" s="34">
        <v>45</v>
      </c>
      <c r="I908" s="39">
        <f>VENTAS[[#This Row],[Cantidad]]*VENTAS[[#This Row],[Precio Venta]]</f>
        <v>45</v>
      </c>
      <c r="J908" s="34">
        <f>IF(VENTAS[[#This Row],[Nombre del Gestor]]&gt;1,VENTAS[[#This Row],[Precio Venta]]*10%,0)</f>
        <v>4.5</v>
      </c>
      <c r="K908" s="34">
        <f>IFERROR(VLOOKUP(VENTAS[[#This Row],[Código del producto Vendido]],STOCK[],13,FALSE),VENTAS[[#This Row],[Precio Venta]]*0.6)-VENTAS[[#This Row],[Comisión Unitaria 10%]]</f>
        <v>22.5</v>
      </c>
      <c r="L908" s="34">
        <f>VENTAS[[#This Row],[Cantidad]]*(VENTAS[[#This Row],[Precio Venta]]-VENTAS[[#This Row],[Costo Unitario SIN Comision]]-VENTAS[[#This Row],[Comisión Unitaria 10%]]-0.01*VENTAS[[#This Row],[Precio Venta]])</f>
        <v>17.55</v>
      </c>
      <c r="M908" s="35"/>
      <c r="N908" s="37" t="s">
        <v>5627</v>
      </c>
    </row>
    <row r="909" spans="1:14" x14ac:dyDescent="0.2">
      <c r="A909" s="36">
        <v>45661.4299537037</v>
      </c>
      <c r="B909" s="33"/>
      <c r="C909" s="33"/>
      <c r="D909" s="33" t="s">
        <v>3967</v>
      </c>
      <c r="E909" s="33" t="s">
        <v>464</v>
      </c>
      <c r="F909" s="33" t="s">
        <v>465</v>
      </c>
      <c r="G909" s="33">
        <v>1</v>
      </c>
      <c r="H909" s="34">
        <v>30</v>
      </c>
      <c r="I909" s="39">
        <f>VENTAS[[#This Row],[Cantidad]]*VENTAS[[#This Row],[Precio Venta]]</f>
        <v>30</v>
      </c>
      <c r="J909" s="34">
        <f>IF(VENTAS[[#This Row],[Nombre del Gestor]]&gt;1,VENTAS[[#This Row],[Precio Venta]]*10%,0)</f>
        <v>3</v>
      </c>
      <c r="K909" s="34">
        <f>IFERROR(VLOOKUP(VENTAS[[#This Row],[Código del producto Vendido]],STOCK[],13,FALSE),VENTAS[[#This Row],[Precio Venta]]*0.6)-VENTAS[[#This Row],[Comisión Unitaria 10%]]</f>
        <v>8.6</v>
      </c>
      <c r="L909" s="34">
        <f>VENTAS[[#This Row],[Cantidad]]*(VENTAS[[#This Row],[Precio Venta]]-VENTAS[[#This Row],[Costo Unitario SIN Comision]]-VENTAS[[#This Row],[Comisión Unitaria 10%]]-0.01*VENTAS[[#This Row],[Precio Venta]])</f>
        <v>18.099999999999998</v>
      </c>
      <c r="M909" s="35"/>
      <c r="N909" s="37" t="s">
        <v>5628</v>
      </c>
    </row>
    <row r="910" spans="1:14" x14ac:dyDescent="0.2">
      <c r="A910" s="36">
        <v>45661.4299537037</v>
      </c>
      <c r="B910" s="33"/>
      <c r="C910" s="33"/>
      <c r="D910" s="33" t="s">
        <v>3967</v>
      </c>
      <c r="E910" s="33" t="s">
        <v>5137</v>
      </c>
      <c r="F910" s="33" t="s">
        <v>5138</v>
      </c>
      <c r="G910" s="33">
        <v>1</v>
      </c>
      <c r="H910" s="34">
        <v>25</v>
      </c>
      <c r="I910" s="39">
        <f>VENTAS[[#This Row],[Cantidad]]*VENTAS[[#This Row],[Precio Venta]]</f>
        <v>25</v>
      </c>
      <c r="J910" s="34">
        <f>IF(VENTAS[[#This Row],[Nombre del Gestor]]&gt;1,VENTAS[[#This Row],[Precio Venta]]*10%,0)</f>
        <v>2.5</v>
      </c>
      <c r="K910" s="34">
        <f>IFERROR(VLOOKUP(VENTAS[[#This Row],[Código del producto Vendido]],STOCK[],13,FALSE),VENTAS[[#This Row],[Precio Venta]]*0.6)-VENTAS[[#This Row],[Comisión Unitaria 10%]]</f>
        <v>12.5</v>
      </c>
      <c r="L910" s="34">
        <f>VENTAS[[#This Row],[Cantidad]]*(VENTAS[[#This Row],[Precio Venta]]-VENTAS[[#This Row],[Costo Unitario SIN Comision]]-VENTAS[[#This Row],[Comisión Unitaria 10%]]-0.01*VENTAS[[#This Row],[Precio Venta]])</f>
        <v>9.75</v>
      </c>
      <c r="M910" s="35"/>
      <c r="N910" s="37" t="s">
        <v>5629</v>
      </c>
    </row>
    <row r="911" spans="1:14" x14ac:dyDescent="0.2">
      <c r="A911" s="36">
        <v>45661.474999999999</v>
      </c>
      <c r="B911" s="33"/>
      <c r="C911" s="33"/>
      <c r="D911" s="33" t="s">
        <v>3820</v>
      </c>
      <c r="E911" s="33" t="s">
        <v>419</v>
      </c>
      <c r="F911" s="33" t="s">
        <v>420</v>
      </c>
      <c r="G911" s="33">
        <v>1</v>
      </c>
      <c r="H911" s="34">
        <v>35</v>
      </c>
      <c r="I911" s="39">
        <f>VENTAS[[#This Row],[Cantidad]]*VENTAS[[#This Row],[Precio Venta]]</f>
        <v>35</v>
      </c>
      <c r="J911" s="34">
        <f>IF(VENTAS[[#This Row],[Nombre del Gestor]]&gt;1,VENTAS[[#This Row],[Precio Venta]]*10%,0)</f>
        <v>3.5</v>
      </c>
      <c r="K911" s="34">
        <f>IFERROR(VLOOKUP(VENTAS[[#This Row],[Código del producto Vendido]],STOCK[],13,FALSE),VENTAS[[#This Row],[Precio Venta]]*0.6)-VENTAS[[#This Row],[Comisión Unitaria 10%]]</f>
        <v>19.649999999999999</v>
      </c>
      <c r="L911" s="34">
        <f>VENTAS[[#This Row],[Cantidad]]*(VENTAS[[#This Row],[Precio Venta]]-VENTAS[[#This Row],[Costo Unitario SIN Comision]]-VENTAS[[#This Row],[Comisión Unitaria 10%]]-0.01*VENTAS[[#This Row],[Precio Venta]])</f>
        <v>11.500000000000002</v>
      </c>
      <c r="M911" s="35"/>
      <c r="N911" s="37" t="s">
        <v>5630</v>
      </c>
    </row>
    <row r="912" spans="1:14" x14ac:dyDescent="0.2">
      <c r="A912" s="36">
        <v>45661.575358796297</v>
      </c>
      <c r="B912" s="33"/>
      <c r="C912" s="33"/>
      <c r="D912" s="33" t="s">
        <v>3757</v>
      </c>
      <c r="E912" s="33" t="s">
        <v>5131</v>
      </c>
      <c r="F912" s="33" t="s">
        <v>5132</v>
      </c>
      <c r="G912" s="33">
        <v>1</v>
      </c>
      <c r="H912" s="34">
        <v>30</v>
      </c>
      <c r="I912" s="39">
        <f>VENTAS[[#This Row],[Cantidad]]*VENTAS[[#This Row],[Precio Venta]]</f>
        <v>30</v>
      </c>
      <c r="J912" s="34">
        <f>IF(VENTAS[[#This Row],[Nombre del Gestor]]&gt;1,VENTAS[[#This Row],[Precio Venta]]*10%,0)</f>
        <v>3</v>
      </c>
      <c r="K912" s="34">
        <f>IFERROR(VLOOKUP(VENTAS[[#This Row],[Código del producto Vendido]],STOCK[],13,FALSE),VENTAS[[#This Row],[Precio Venta]]*0.6)-VENTAS[[#This Row],[Comisión Unitaria 10%]]</f>
        <v>15</v>
      </c>
      <c r="L912" s="34">
        <f>VENTAS[[#This Row],[Cantidad]]*(VENTAS[[#This Row],[Precio Venta]]-VENTAS[[#This Row],[Costo Unitario SIN Comision]]-VENTAS[[#This Row],[Comisión Unitaria 10%]]-0.01*VENTAS[[#This Row],[Precio Venta]])</f>
        <v>11.7</v>
      </c>
      <c r="M912" s="35"/>
      <c r="N912" s="37" t="s">
        <v>5631</v>
      </c>
    </row>
    <row r="913" spans="1:14" x14ac:dyDescent="0.2">
      <c r="A913" s="36">
        <v>45661.575358796297</v>
      </c>
      <c r="B913" s="33"/>
      <c r="C913" s="33"/>
      <c r="D913" s="33" t="s">
        <v>3757</v>
      </c>
      <c r="E913" s="33" t="s">
        <v>5632</v>
      </c>
      <c r="F913" s="33" t="s">
        <v>5633</v>
      </c>
      <c r="G913" s="33">
        <v>1</v>
      </c>
      <c r="H913" s="34">
        <v>30</v>
      </c>
      <c r="I913" s="39">
        <f>VENTAS[[#This Row],[Cantidad]]*VENTAS[[#This Row],[Precio Venta]]</f>
        <v>30</v>
      </c>
      <c r="J913" s="34">
        <f>IF(VENTAS[[#This Row],[Nombre del Gestor]]&gt;1,VENTAS[[#This Row],[Precio Venta]]*10%,0)</f>
        <v>3</v>
      </c>
      <c r="K913" s="34">
        <f>IFERROR(VLOOKUP(VENTAS[[#This Row],[Código del producto Vendido]],STOCK[],13,FALSE),VENTAS[[#This Row],[Precio Venta]]*0.6)-VENTAS[[#This Row],[Comisión Unitaria 10%]]</f>
        <v>15</v>
      </c>
      <c r="L913" s="34">
        <f>VENTAS[[#This Row],[Cantidad]]*(VENTAS[[#This Row],[Precio Venta]]-VENTAS[[#This Row],[Costo Unitario SIN Comision]]-VENTAS[[#This Row],[Comisión Unitaria 10%]]-0.01*VENTAS[[#This Row],[Precio Venta]])</f>
        <v>11.7</v>
      </c>
      <c r="M913" s="35"/>
      <c r="N913" s="37" t="s">
        <v>5634</v>
      </c>
    </row>
    <row r="914" spans="1:14" x14ac:dyDescent="0.2">
      <c r="A914" s="36">
        <v>45661.575358796297</v>
      </c>
      <c r="B914" s="33"/>
      <c r="C914" s="33"/>
      <c r="D914" s="33" t="s">
        <v>3757</v>
      </c>
      <c r="E914" s="33" t="s">
        <v>4928</v>
      </c>
      <c r="F914" s="33" t="s">
        <v>4157</v>
      </c>
      <c r="G914" s="33">
        <v>1</v>
      </c>
      <c r="H914" s="34">
        <v>20</v>
      </c>
      <c r="I914" s="39">
        <f>VENTAS[[#This Row],[Cantidad]]*VENTAS[[#This Row],[Precio Venta]]</f>
        <v>20</v>
      </c>
      <c r="J914" s="34">
        <f>IF(VENTAS[[#This Row],[Nombre del Gestor]]&gt;1,VENTAS[[#This Row],[Precio Venta]]*10%,0)</f>
        <v>2</v>
      </c>
      <c r="K914" s="34">
        <f>IFERROR(VLOOKUP(VENTAS[[#This Row],[Código del producto Vendido]],STOCK[],13,FALSE),VENTAS[[#This Row],[Precio Venta]]*0.6)-VENTAS[[#This Row],[Comisión Unitaria 10%]]</f>
        <v>10</v>
      </c>
      <c r="L914" s="34">
        <f>VENTAS[[#This Row],[Cantidad]]*(VENTAS[[#This Row],[Precio Venta]]-VENTAS[[#This Row],[Costo Unitario SIN Comision]]-VENTAS[[#This Row],[Comisión Unitaria 10%]]-0.01*VENTAS[[#This Row],[Precio Venta]])</f>
        <v>7.8</v>
      </c>
      <c r="M914" s="35"/>
      <c r="N914" s="37" t="s">
        <v>5635</v>
      </c>
    </row>
    <row r="915" spans="1:14" x14ac:dyDescent="0.2">
      <c r="A915" s="36">
        <v>45661.575358796297</v>
      </c>
      <c r="B915" s="33"/>
      <c r="C915" s="33"/>
      <c r="D915" s="33" t="s">
        <v>3757</v>
      </c>
      <c r="E915" s="33" t="s">
        <v>5137</v>
      </c>
      <c r="F915" s="33" t="s">
        <v>5138</v>
      </c>
      <c r="G915" s="33">
        <v>1</v>
      </c>
      <c r="H915" s="34">
        <v>25</v>
      </c>
      <c r="I915" s="39">
        <f>VENTAS[[#This Row],[Cantidad]]*VENTAS[[#This Row],[Precio Venta]]</f>
        <v>25</v>
      </c>
      <c r="J915" s="34">
        <f>IF(VENTAS[[#This Row],[Nombre del Gestor]]&gt;1,VENTAS[[#This Row],[Precio Venta]]*10%,0)</f>
        <v>2.5</v>
      </c>
      <c r="K915" s="34">
        <f>IFERROR(VLOOKUP(VENTAS[[#This Row],[Código del producto Vendido]],STOCK[],13,FALSE),VENTAS[[#This Row],[Precio Venta]]*0.6)-VENTAS[[#This Row],[Comisión Unitaria 10%]]</f>
        <v>12.5</v>
      </c>
      <c r="L915" s="34">
        <f>VENTAS[[#This Row],[Cantidad]]*(VENTAS[[#This Row],[Precio Venta]]-VENTAS[[#This Row],[Costo Unitario SIN Comision]]-VENTAS[[#This Row],[Comisión Unitaria 10%]]-0.01*VENTAS[[#This Row],[Precio Venta]])</f>
        <v>9.75</v>
      </c>
      <c r="M915" s="35"/>
      <c r="N915" s="37" t="s">
        <v>5636</v>
      </c>
    </row>
    <row r="916" spans="1:14" x14ac:dyDescent="0.2">
      <c r="A916" s="36">
        <v>45661.597615740742</v>
      </c>
      <c r="B916" s="33"/>
      <c r="C916" s="33"/>
      <c r="D916" s="33" t="s">
        <v>3864</v>
      </c>
      <c r="E916" s="33" t="s">
        <v>5637</v>
      </c>
      <c r="F916" s="33" t="s">
        <v>5638</v>
      </c>
      <c r="G916" s="33">
        <v>1</v>
      </c>
      <c r="H916" s="34">
        <v>22</v>
      </c>
      <c r="I916" s="39">
        <f>VENTAS[[#This Row],[Cantidad]]*VENTAS[[#This Row],[Precio Venta]]</f>
        <v>22</v>
      </c>
      <c r="J916" s="34">
        <f>IF(VENTAS[[#This Row],[Nombre del Gestor]]&gt;1,VENTAS[[#This Row],[Precio Venta]]*10%,0)</f>
        <v>2.2000000000000002</v>
      </c>
      <c r="K916" s="34">
        <f>IFERROR(VLOOKUP(VENTAS[[#This Row],[Código del producto Vendido]],STOCK[],13,FALSE),VENTAS[[#This Row],[Precio Venta]]*0.6)-VENTAS[[#This Row],[Comisión Unitaria 10%]]</f>
        <v>11</v>
      </c>
      <c r="L916" s="34">
        <f>VENTAS[[#This Row],[Cantidad]]*(VENTAS[[#This Row],[Precio Venta]]-VENTAS[[#This Row],[Costo Unitario SIN Comision]]-VENTAS[[#This Row],[Comisión Unitaria 10%]]-0.01*VENTAS[[#This Row],[Precio Venta]])</f>
        <v>8.58</v>
      </c>
      <c r="M916" s="35"/>
      <c r="N916" s="37" t="s">
        <v>5639</v>
      </c>
    </row>
    <row r="917" spans="1:14" x14ac:dyDescent="0.2">
      <c r="A917" s="36">
        <v>45661.597615740742</v>
      </c>
      <c r="B917" s="33"/>
      <c r="C917" s="33"/>
      <c r="D917" s="33" t="s">
        <v>3864</v>
      </c>
      <c r="E917" s="33" t="s">
        <v>584</v>
      </c>
      <c r="F917" s="33" t="s">
        <v>5401</v>
      </c>
      <c r="G917" s="33">
        <v>1</v>
      </c>
      <c r="H917" s="34">
        <v>30</v>
      </c>
      <c r="I917" s="39">
        <f>VENTAS[[#This Row],[Cantidad]]*VENTAS[[#This Row],[Precio Venta]]</f>
        <v>30</v>
      </c>
      <c r="J917" s="34">
        <f>IF(VENTAS[[#This Row],[Nombre del Gestor]]&gt;1,VENTAS[[#This Row],[Precio Venta]]*10%,0)</f>
        <v>3</v>
      </c>
      <c r="K917" s="34">
        <f>IFERROR(VLOOKUP(VENTAS[[#This Row],[Código del producto Vendido]],STOCK[],13,FALSE),VENTAS[[#This Row],[Precio Venta]]*0.6)-VENTAS[[#This Row],[Comisión Unitaria 10%]]</f>
        <v>9</v>
      </c>
      <c r="L917" s="34">
        <f>VENTAS[[#This Row],[Cantidad]]*(VENTAS[[#This Row],[Precio Venta]]-VENTAS[[#This Row],[Costo Unitario SIN Comision]]-VENTAS[[#This Row],[Comisión Unitaria 10%]]-0.01*VENTAS[[#This Row],[Precio Venta]])</f>
        <v>17.7</v>
      </c>
      <c r="M917" s="35"/>
      <c r="N917" s="37" t="s">
        <v>5640</v>
      </c>
    </row>
    <row r="918" spans="1:14" x14ac:dyDescent="0.2">
      <c r="A918" s="36">
        <v>45661.600717592592</v>
      </c>
      <c r="B918" s="33"/>
      <c r="C918" s="33"/>
      <c r="D918" s="33" t="s">
        <v>3779</v>
      </c>
      <c r="E918" s="33" t="s">
        <v>5641</v>
      </c>
      <c r="F918" s="33" t="s">
        <v>5642</v>
      </c>
      <c r="G918" s="33">
        <v>1</v>
      </c>
      <c r="H918" s="34">
        <v>35</v>
      </c>
      <c r="I918" s="39">
        <f>VENTAS[[#This Row],[Cantidad]]*VENTAS[[#This Row],[Precio Venta]]</f>
        <v>35</v>
      </c>
      <c r="J918" s="34">
        <f>IF(VENTAS[[#This Row],[Nombre del Gestor]]&gt;1,VENTAS[[#This Row],[Precio Venta]]*10%,0)</f>
        <v>3.5</v>
      </c>
      <c r="K918" s="34">
        <f>IFERROR(VLOOKUP(VENTAS[[#This Row],[Código del producto Vendido]],STOCK[],13,FALSE),VENTAS[[#This Row],[Precio Venta]]*0.6)-VENTAS[[#This Row],[Comisión Unitaria 10%]]</f>
        <v>17.5</v>
      </c>
      <c r="L918" s="34">
        <f>VENTAS[[#This Row],[Cantidad]]*(VENTAS[[#This Row],[Precio Venta]]-VENTAS[[#This Row],[Costo Unitario SIN Comision]]-VENTAS[[#This Row],[Comisión Unitaria 10%]]-0.01*VENTAS[[#This Row],[Precio Venta]])</f>
        <v>13.65</v>
      </c>
      <c r="M918" s="35"/>
      <c r="N918" s="37" t="s">
        <v>5643</v>
      </c>
    </row>
    <row r="919" spans="1:14" x14ac:dyDescent="0.2">
      <c r="A919" s="36">
        <v>45661.635740740741</v>
      </c>
      <c r="B919" s="33"/>
      <c r="C919" s="33"/>
      <c r="D919" s="33" t="s">
        <v>3864</v>
      </c>
      <c r="E919" s="33" t="s">
        <v>5644</v>
      </c>
      <c r="F919" s="33" t="s">
        <v>910</v>
      </c>
      <c r="G919" s="33">
        <v>1</v>
      </c>
      <c r="H919" s="34">
        <v>25</v>
      </c>
      <c r="I919" s="39">
        <f>VENTAS[[#This Row],[Cantidad]]*VENTAS[[#This Row],[Precio Venta]]</f>
        <v>25</v>
      </c>
      <c r="J919" s="34">
        <f>IF(VENTAS[[#This Row],[Nombre del Gestor]]&gt;1,VENTAS[[#This Row],[Precio Venta]]*10%,0)</f>
        <v>2.5</v>
      </c>
      <c r="K919" s="34">
        <f>IFERROR(VLOOKUP(VENTAS[[#This Row],[Código del producto Vendido]],STOCK[],13,FALSE),VENTAS[[#This Row],[Precio Venta]]*0.6)-VENTAS[[#This Row],[Comisión Unitaria 10%]]</f>
        <v>12.5</v>
      </c>
      <c r="L919" s="34">
        <f>VENTAS[[#This Row],[Cantidad]]*(VENTAS[[#This Row],[Precio Venta]]-VENTAS[[#This Row],[Costo Unitario SIN Comision]]-VENTAS[[#This Row],[Comisión Unitaria 10%]]-0.01*VENTAS[[#This Row],[Precio Venta]])</f>
        <v>9.75</v>
      </c>
      <c r="M919" s="35"/>
      <c r="N919" s="37" t="s">
        <v>5645</v>
      </c>
    </row>
    <row r="920" spans="1:14" x14ac:dyDescent="0.2">
      <c r="A920" s="36">
        <v>45661.635740740741</v>
      </c>
      <c r="B920" s="33"/>
      <c r="C920" s="33"/>
      <c r="D920" s="33" t="s">
        <v>3864</v>
      </c>
      <c r="E920" s="33" t="s">
        <v>5646</v>
      </c>
      <c r="F920" s="33" t="s">
        <v>5647</v>
      </c>
      <c r="G920" s="33">
        <v>1</v>
      </c>
      <c r="H920" s="34">
        <v>25</v>
      </c>
      <c r="I920" s="39">
        <f>VENTAS[[#This Row],[Cantidad]]*VENTAS[[#This Row],[Precio Venta]]</f>
        <v>25</v>
      </c>
      <c r="J920" s="34">
        <f>IF(VENTAS[[#This Row],[Nombre del Gestor]]&gt;1,VENTAS[[#This Row],[Precio Venta]]*10%,0)</f>
        <v>2.5</v>
      </c>
      <c r="K920" s="34">
        <f>IFERROR(VLOOKUP(VENTAS[[#This Row],[Código del producto Vendido]],STOCK[],13,FALSE),VENTAS[[#This Row],[Precio Venta]]*0.6)-VENTAS[[#This Row],[Comisión Unitaria 10%]]</f>
        <v>12.5</v>
      </c>
      <c r="L920" s="34">
        <f>VENTAS[[#This Row],[Cantidad]]*(VENTAS[[#This Row],[Precio Venta]]-VENTAS[[#This Row],[Costo Unitario SIN Comision]]-VENTAS[[#This Row],[Comisión Unitaria 10%]]-0.01*VENTAS[[#This Row],[Precio Venta]])</f>
        <v>9.75</v>
      </c>
      <c r="M920" s="35"/>
      <c r="N920" s="37" t="s">
        <v>5648</v>
      </c>
    </row>
    <row r="921" spans="1:14" x14ac:dyDescent="0.2">
      <c r="A921" s="36">
        <v>45661.654143518521</v>
      </c>
      <c r="B921" s="33"/>
      <c r="C921" s="33"/>
      <c r="D921" s="33" t="s">
        <v>3757</v>
      </c>
      <c r="E921" s="33" t="s">
        <v>5124</v>
      </c>
      <c r="F921" s="33" t="s">
        <v>5125</v>
      </c>
      <c r="G921" s="33">
        <v>1</v>
      </c>
      <c r="H921" s="34">
        <v>25</v>
      </c>
      <c r="I921" s="39">
        <f>VENTAS[[#This Row],[Cantidad]]*VENTAS[[#This Row],[Precio Venta]]</f>
        <v>25</v>
      </c>
      <c r="J921" s="34">
        <f>IF(VENTAS[[#This Row],[Nombre del Gestor]]&gt;1,VENTAS[[#This Row],[Precio Venta]]*10%,0)</f>
        <v>2.5</v>
      </c>
      <c r="K921" s="34">
        <f>IFERROR(VLOOKUP(VENTAS[[#This Row],[Código del producto Vendido]],STOCK[],13,FALSE),VENTAS[[#This Row],[Precio Venta]]*0.6)-VENTAS[[#This Row],[Comisión Unitaria 10%]]</f>
        <v>12.5</v>
      </c>
      <c r="L921" s="34">
        <f>VENTAS[[#This Row],[Cantidad]]*(VENTAS[[#This Row],[Precio Venta]]-VENTAS[[#This Row],[Costo Unitario SIN Comision]]-VENTAS[[#This Row],[Comisión Unitaria 10%]]-0.01*VENTAS[[#This Row],[Precio Venta]])</f>
        <v>9.75</v>
      </c>
      <c r="M921" s="35"/>
      <c r="N921" s="37" t="s">
        <v>5649</v>
      </c>
    </row>
    <row r="922" spans="1:14" x14ac:dyDescent="0.2">
      <c r="A922" s="36">
        <v>45661.665046296293</v>
      </c>
      <c r="B922" s="33"/>
      <c r="C922" s="33"/>
      <c r="D922" s="33" t="s">
        <v>3967</v>
      </c>
      <c r="E922" s="33" t="s">
        <v>5198</v>
      </c>
      <c r="F922" s="33" t="s">
        <v>1001</v>
      </c>
      <c r="G922" s="33">
        <v>1</v>
      </c>
      <c r="H922" s="34">
        <v>30</v>
      </c>
      <c r="I922" s="39">
        <f>VENTAS[[#This Row],[Cantidad]]*VENTAS[[#This Row],[Precio Venta]]</f>
        <v>30</v>
      </c>
      <c r="J922" s="34">
        <f>IF(VENTAS[[#This Row],[Nombre del Gestor]]&gt;1,VENTAS[[#This Row],[Precio Venta]]*10%,0)</f>
        <v>3</v>
      </c>
      <c r="K922" s="34">
        <f>IFERROR(VLOOKUP(VENTAS[[#This Row],[Código del producto Vendido]],STOCK[],13,FALSE),VENTAS[[#This Row],[Precio Venta]]*0.6)-VENTAS[[#This Row],[Comisión Unitaria 10%]]</f>
        <v>15</v>
      </c>
      <c r="L922" s="34">
        <f>VENTAS[[#This Row],[Cantidad]]*(VENTAS[[#This Row],[Precio Venta]]-VENTAS[[#This Row],[Costo Unitario SIN Comision]]-VENTAS[[#This Row],[Comisión Unitaria 10%]]-0.01*VENTAS[[#This Row],[Precio Venta]])</f>
        <v>11.7</v>
      </c>
      <c r="M922" s="35"/>
      <c r="N922" s="37" t="s">
        <v>5650</v>
      </c>
    </row>
    <row r="923" spans="1:14" x14ac:dyDescent="0.2">
      <c r="A923" s="36">
        <v>45661.70548611111</v>
      </c>
      <c r="B923" s="33"/>
      <c r="C923" s="33"/>
      <c r="D923" s="33" t="s">
        <v>3757</v>
      </c>
      <c r="E923" s="33" t="s">
        <v>5651</v>
      </c>
      <c r="F923" s="33" t="s">
        <v>5652</v>
      </c>
      <c r="G923" s="33">
        <v>1</v>
      </c>
      <c r="H923" s="34">
        <v>30</v>
      </c>
      <c r="I923" s="39">
        <f>VENTAS[[#This Row],[Cantidad]]*VENTAS[[#This Row],[Precio Venta]]</f>
        <v>30</v>
      </c>
      <c r="J923" s="34">
        <f>IF(VENTAS[[#This Row],[Nombre del Gestor]]&gt;1,VENTAS[[#This Row],[Precio Venta]]*10%,0)</f>
        <v>3</v>
      </c>
      <c r="K923" s="34">
        <f>IFERROR(VLOOKUP(VENTAS[[#This Row],[Código del producto Vendido]],STOCK[],13,FALSE),VENTAS[[#This Row],[Precio Venta]]*0.6)-VENTAS[[#This Row],[Comisión Unitaria 10%]]</f>
        <v>15</v>
      </c>
      <c r="L923" s="34">
        <f>VENTAS[[#This Row],[Cantidad]]*(VENTAS[[#This Row],[Precio Venta]]-VENTAS[[#This Row],[Costo Unitario SIN Comision]]-VENTAS[[#This Row],[Comisión Unitaria 10%]]-0.01*VENTAS[[#This Row],[Precio Venta]])</f>
        <v>11.7</v>
      </c>
      <c r="M923" s="35"/>
      <c r="N923" s="37" t="s">
        <v>5653</v>
      </c>
    </row>
    <row r="924" spans="1:14" x14ac:dyDescent="0.2">
      <c r="A924" s="36">
        <v>45661.70548611111</v>
      </c>
      <c r="B924" s="33"/>
      <c r="C924" s="33"/>
      <c r="D924" s="33" t="s">
        <v>3757</v>
      </c>
      <c r="E924" s="33" t="s">
        <v>233</v>
      </c>
      <c r="F924" s="33" t="s">
        <v>235</v>
      </c>
      <c r="G924" s="33">
        <v>1</v>
      </c>
      <c r="H924" s="34">
        <v>2</v>
      </c>
      <c r="I924" s="39">
        <f>VENTAS[[#This Row],[Cantidad]]*VENTAS[[#This Row],[Precio Venta]]</f>
        <v>2</v>
      </c>
      <c r="J924" s="34">
        <f>IF(VENTAS[[#This Row],[Nombre del Gestor]]&gt;1,VENTAS[[#This Row],[Precio Venta]]*10%,0)</f>
        <v>0.2</v>
      </c>
      <c r="K924" s="34">
        <f>IFERROR(VLOOKUP(VENTAS[[#This Row],[Código del producto Vendido]],STOCK[],13,FALSE),VENTAS[[#This Row],[Precio Venta]]*0.6)-VENTAS[[#This Row],[Comisión Unitaria 10%]]</f>
        <v>1.391176470588235</v>
      </c>
      <c r="L924" s="34">
        <f>VENTAS[[#This Row],[Cantidad]]*(VENTAS[[#This Row],[Precio Venta]]-VENTAS[[#This Row],[Costo Unitario SIN Comision]]-VENTAS[[#This Row],[Comisión Unitaria 10%]]-0.01*VENTAS[[#This Row],[Precio Venta]])</f>
        <v>0.38882352941176496</v>
      </c>
      <c r="M924" s="35"/>
      <c r="N924" s="37" t="s">
        <v>5654</v>
      </c>
    </row>
    <row r="925" spans="1:14" x14ac:dyDescent="0.2">
      <c r="A925" s="36">
        <v>45661.70548611111</v>
      </c>
      <c r="B925" s="33"/>
      <c r="C925" s="33"/>
      <c r="D925" s="33" t="s">
        <v>3757</v>
      </c>
      <c r="E925" s="33" t="s">
        <v>653</v>
      </c>
      <c r="F925" s="33" t="s">
        <v>654</v>
      </c>
      <c r="G925" s="33">
        <v>1</v>
      </c>
      <c r="H925" s="34">
        <v>20</v>
      </c>
      <c r="I925" s="39">
        <f>VENTAS[[#This Row],[Cantidad]]*VENTAS[[#This Row],[Precio Venta]]</f>
        <v>20</v>
      </c>
      <c r="J925" s="34">
        <f>IF(VENTAS[[#This Row],[Nombre del Gestor]]&gt;1,VENTAS[[#This Row],[Precio Venta]]*10%,0)</f>
        <v>2</v>
      </c>
      <c r="K925" s="34">
        <f>IFERROR(VLOOKUP(VENTAS[[#This Row],[Código del producto Vendido]],STOCK[],13,FALSE),VENTAS[[#This Row],[Precio Venta]]*0.6)-VENTAS[[#This Row],[Comisión Unitaria 10%]]</f>
        <v>9</v>
      </c>
      <c r="L925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925" s="35"/>
      <c r="N925" s="37" t="s">
        <v>5655</v>
      </c>
    </row>
    <row r="926" spans="1:14" x14ac:dyDescent="0.2">
      <c r="A926" s="36">
        <v>45661.901064814818</v>
      </c>
      <c r="B926" s="33"/>
      <c r="C926" s="33"/>
      <c r="D926" s="33" t="s">
        <v>3801</v>
      </c>
      <c r="E926" s="33" t="s">
        <v>5656</v>
      </c>
      <c r="F926" s="33" t="s">
        <v>5657</v>
      </c>
      <c r="G926" s="33">
        <v>1</v>
      </c>
      <c r="H926" s="34">
        <v>18</v>
      </c>
      <c r="I926" s="39">
        <f>VENTAS[[#This Row],[Cantidad]]*VENTAS[[#This Row],[Precio Venta]]</f>
        <v>18</v>
      </c>
      <c r="J926" s="34">
        <f>IF(VENTAS[[#This Row],[Nombre del Gestor]]&gt;1,VENTAS[[#This Row],[Precio Venta]]*10%,0)</f>
        <v>1.8</v>
      </c>
      <c r="K926" s="34">
        <f>IFERROR(VLOOKUP(VENTAS[[#This Row],[Código del producto Vendido]],STOCK[],13,FALSE),VENTAS[[#This Row],[Precio Venta]]*0.6)-VENTAS[[#This Row],[Comisión Unitaria 10%]]</f>
        <v>8.9999999999999982</v>
      </c>
      <c r="L92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26" s="35"/>
      <c r="N926" s="37" t="s">
        <v>5658</v>
      </c>
    </row>
    <row r="927" spans="1:14" x14ac:dyDescent="0.2">
      <c r="A927" s="36">
        <v>45662.334629629629</v>
      </c>
      <c r="B927" s="33"/>
      <c r="C927" s="33"/>
      <c r="D927" s="33"/>
      <c r="E927" s="33" t="s">
        <v>5659</v>
      </c>
      <c r="F927" s="33" t="s">
        <v>5660</v>
      </c>
      <c r="G927" s="33">
        <v>1</v>
      </c>
      <c r="H927" s="34">
        <v>18</v>
      </c>
      <c r="I927" s="39">
        <f>VENTAS[[#This Row],[Cantidad]]*VENTAS[[#This Row],[Precio Venta]]</f>
        <v>18</v>
      </c>
      <c r="J927" s="34">
        <f>IF(VENTAS[[#This Row],[Nombre del Gestor]]&gt;1,VENTAS[[#This Row],[Precio Venta]]*10%,0)</f>
        <v>0</v>
      </c>
      <c r="K927" s="34">
        <f>IFERROR(VLOOKUP(VENTAS[[#This Row],[Código del producto Vendido]],STOCK[],13,FALSE),VENTAS[[#This Row],[Precio Venta]]*0.6)-VENTAS[[#This Row],[Comisión Unitaria 10%]]</f>
        <v>10.799999999999999</v>
      </c>
      <c r="L927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927" s="35"/>
      <c r="N927" s="37" t="s">
        <v>5661</v>
      </c>
    </row>
    <row r="928" spans="1:14" x14ac:dyDescent="0.2">
      <c r="A928" s="36">
        <v>45662.453946759262</v>
      </c>
      <c r="B928" s="33"/>
      <c r="C928" s="33"/>
      <c r="D928" s="33" t="s">
        <v>3772</v>
      </c>
      <c r="E928" s="33" t="s">
        <v>5662</v>
      </c>
      <c r="F928" s="33" t="s">
        <v>5014</v>
      </c>
      <c r="G928" s="33">
        <v>1</v>
      </c>
      <c r="H928" s="34">
        <v>35</v>
      </c>
      <c r="I928" s="39">
        <f>VENTAS[[#This Row],[Cantidad]]*VENTAS[[#This Row],[Precio Venta]]</f>
        <v>35</v>
      </c>
      <c r="J928" s="34">
        <f>IF(VENTAS[[#This Row],[Nombre del Gestor]]&gt;1,VENTAS[[#This Row],[Precio Venta]]*10%,0)</f>
        <v>3.5</v>
      </c>
      <c r="K928" s="34">
        <f>IFERROR(VLOOKUP(VENTAS[[#This Row],[Código del producto Vendido]],STOCK[],13,FALSE),VENTAS[[#This Row],[Precio Venta]]*0.6)-VENTAS[[#This Row],[Comisión Unitaria 10%]]</f>
        <v>17.5</v>
      </c>
      <c r="L928" s="34">
        <f>VENTAS[[#This Row],[Cantidad]]*(VENTAS[[#This Row],[Precio Venta]]-VENTAS[[#This Row],[Costo Unitario SIN Comision]]-VENTAS[[#This Row],[Comisión Unitaria 10%]]-0.01*VENTAS[[#This Row],[Precio Venta]])</f>
        <v>13.65</v>
      </c>
      <c r="M928" s="35"/>
      <c r="N928" s="37" t="s">
        <v>5663</v>
      </c>
    </row>
    <row r="929" spans="1:14" x14ac:dyDescent="0.2">
      <c r="A929" s="36">
        <v>45662.453946759262</v>
      </c>
      <c r="B929" s="33"/>
      <c r="C929" s="33"/>
      <c r="D929" s="33" t="s">
        <v>3772</v>
      </c>
      <c r="E929" s="33" t="s">
        <v>5664</v>
      </c>
      <c r="F929" s="33" t="s">
        <v>5665</v>
      </c>
      <c r="G929" s="33">
        <v>1</v>
      </c>
      <c r="H929" s="34">
        <v>35</v>
      </c>
      <c r="I929" s="39">
        <f>VENTAS[[#This Row],[Cantidad]]*VENTAS[[#This Row],[Precio Venta]]</f>
        <v>35</v>
      </c>
      <c r="J929" s="34">
        <f>IF(VENTAS[[#This Row],[Nombre del Gestor]]&gt;1,VENTAS[[#This Row],[Precio Venta]]*10%,0)</f>
        <v>3.5</v>
      </c>
      <c r="K929" s="34">
        <f>IFERROR(VLOOKUP(VENTAS[[#This Row],[Código del producto Vendido]],STOCK[],13,FALSE),VENTAS[[#This Row],[Precio Venta]]*0.6)-VENTAS[[#This Row],[Comisión Unitaria 10%]]</f>
        <v>17.5</v>
      </c>
      <c r="L929" s="34">
        <f>VENTAS[[#This Row],[Cantidad]]*(VENTAS[[#This Row],[Precio Venta]]-VENTAS[[#This Row],[Costo Unitario SIN Comision]]-VENTAS[[#This Row],[Comisión Unitaria 10%]]-0.01*VENTAS[[#This Row],[Precio Venta]])</f>
        <v>13.65</v>
      </c>
      <c r="M929" s="35"/>
      <c r="N929" s="37" t="s">
        <v>5666</v>
      </c>
    </row>
    <row r="930" spans="1:14" x14ac:dyDescent="0.2">
      <c r="A930" s="36">
        <v>45662.458124999997</v>
      </c>
      <c r="B930" s="33"/>
      <c r="C930" s="33"/>
      <c r="D930" s="33" t="s">
        <v>3772</v>
      </c>
      <c r="E930" s="33" t="s">
        <v>5667</v>
      </c>
      <c r="F930" s="33" t="s">
        <v>5109</v>
      </c>
      <c r="G930" s="33">
        <v>1</v>
      </c>
      <c r="H930" s="34">
        <v>20</v>
      </c>
      <c r="I930" s="39">
        <f>VENTAS[[#This Row],[Cantidad]]*VENTAS[[#This Row],[Precio Venta]]</f>
        <v>20</v>
      </c>
      <c r="J930" s="34">
        <f>IF(VENTAS[[#This Row],[Nombre del Gestor]]&gt;1,VENTAS[[#This Row],[Precio Venta]]*10%,0)</f>
        <v>2</v>
      </c>
      <c r="K930" s="34">
        <f>IFERROR(VLOOKUP(VENTAS[[#This Row],[Código del producto Vendido]],STOCK[],13,FALSE),VENTAS[[#This Row],[Precio Venta]]*0.6)-VENTAS[[#This Row],[Comisión Unitaria 10%]]</f>
        <v>10</v>
      </c>
      <c r="L930" s="34">
        <f>VENTAS[[#This Row],[Cantidad]]*(VENTAS[[#This Row],[Precio Venta]]-VENTAS[[#This Row],[Costo Unitario SIN Comision]]-VENTAS[[#This Row],[Comisión Unitaria 10%]]-0.01*VENTAS[[#This Row],[Precio Venta]])</f>
        <v>7.8</v>
      </c>
      <c r="M930" s="35"/>
      <c r="N930" s="37" t="s">
        <v>5668</v>
      </c>
    </row>
    <row r="931" spans="1:14" x14ac:dyDescent="0.2">
      <c r="A931" s="36">
        <v>45662.510439814818</v>
      </c>
      <c r="B931" s="33"/>
      <c r="C931" s="33"/>
      <c r="D931" s="33" t="s">
        <v>3757</v>
      </c>
      <c r="E931" s="33" t="s">
        <v>5669</v>
      </c>
      <c r="F931" s="33" t="s">
        <v>3919</v>
      </c>
      <c r="G931" s="33">
        <v>1</v>
      </c>
      <c r="H931" s="34">
        <v>22</v>
      </c>
      <c r="I931" s="39">
        <f>VENTAS[[#This Row],[Cantidad]]*VENTAS[[#This Row],[Precio Venta]]</f>
        <v>22</v>
      </c>
      <c r="J931" s="34">
        <f>IF(VENTAS[[#This Row],[Nombre del Gestor]]&gt;1,VENTAS[[#This Row],[Precio Venta]]*10%,0)</f>
        <v>2.2000000000000002</v>
      </c>
      <c r="K931" s="34">
        <f>IFERROR(VLOOKUP(VENTAS[[#This Row],[Código del producto Vendido]],STOCK[],13,FALSE),VENTAS[[#This Row],[Precio Venta]]*0.6)-VENTAS[[#This Row],[Comisión Unitaria 10%]]</f>
        <v>11</v>
      </c>
      <c r="L931" s="34">
        <f>VENTAS[[#This Row],[Cantidad]]*(VENTAS[[#This Row],[Precio Venta]]-VENTAS[[#This Row],[Costo Unitario SIN Comision]]-VENTAS[[#This Row],[Comisión Unitaria 10%]]-0.01*VENTAS[[#This Row],[Precio Venta]])</f>
        <v>8.58</v>
      </c>
      <c r="M931" s="35"/>
      <c r="N931" s="37" t="s">
        <v>5670</v>
      </c>
    </row>
    <row r="932" spans="1:14" x14ac:dyDescent="0.2">
      <c r="A932" s="36">
        <v>45662.580104166656</v>
      </c>
      <c r="B932" s="33"/>
      <c r="C932" s="33"/>
      <c r="D932" s="33" t="s">
        <v>3757</v>
      </c>
      <c r="E932" s="33" t="s">
        <v>5226</v>
      </c>
      <c r="F932" s="33" t="s">
        <v>5141</v>
      </c>
      <c r="G932" s="33">
        <v>1</v>
      </c>
      <c r="H932" s="34">
        <v>35</v>
      </c>
      <c r="I932" s="39">
        <f>VENTAS[[#This Row],[Cantidad]]*VENTAS[[#This Row],[Precio Venta]]</f>
        <v>35</v>
      </c>
      <c r="J932" s="34">
        <f>IF(VENTAS[[#This Row],[Nombre del Gestor]]&gt;1,VENTAS[[#This Row],[Precio Venta]]*10%,0)</f>
        <v>3.5</v>
      </c>
      <c r="K932" s="34">
        <f>IFERROR(VLOOKUP(VENTAS[[#This Row],[Código del producto Vendido]],STOCK[],13,FALSE),VENTAS[[#This Row],[Precio Venta]]*0.6)-VENTAS[[#This Row],[Comisión Unitaria 10%]]</f>
        <v>17.5</v>
      </c>
      <c r="L932" s="34">
        <f>VENTAS[[#This Row],[Cantidad]]*(VENTAS[[#This Row],[Precio Venta]]-VENTAS[[#This Row],[Costo Unitario SIN Comision]]-VENTAS[[#This Row],[Comisión Unitaria 10%]]-0.01*VENTAS[[#This Row],[Precio Venta]])</f>
        <v>13.65</v>
      </c>
      <c r="M932" s="35"/>
      <c r="N932" s="37" t="s">
        <v>5671</v>
      </c>
    </row>
    <row r="933" spans="1:14" x14ac:dyDescent="0.2">
      <c r="A933" s="36">
        <v>45662.629560185182</v>
      </c>
      <c r="B933" s="33"/>
      <c r="C933" s="33"/>
      <c r="D933" s="33" t="s">
        <v>4256</v>
      </c>
      <c r="E933" s="33" t="s">
        <v>1013</v>
      </c>
      <c r="F933" s="33" t="s">
        <v>1012</v>
      </c>
      <c r="G933" s="33">
        <v>1</v>
      </c>
      <c r="H933" s="34">
        <v>12</v>
      </c>
      <c r="I933" s="39">
        <f>VENTAS[[#This Row],[Cantidad]]*VENTAS[[#This Row],[Precio Venta]]</f>
        <v>12</v>
      </c>
      <c r="J933" s="34">
        <f>IF(VENTAS[[#This Row],[Nombre del Gestor]]&gt;1,VENTAS[[#This Row],[Precio Venta]]*10%,0)</f>
        <v>1.2000000000000002</v>
      </c>
      <c r="K933" s="34">
        <f>IFERROR(VLOOKUP(VENTAS[[#This Row],[Código del producto Vendido]],STOCK[],13,FALSE),VENTAS[[#This Row],[Precio Venta]]*0.6)-VENTAS[[#This Row],[Comisión Unitaria 10%]]</f>
        <v>7.79</v>
      </c>
      <c r="L933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933" s="35"/>
      <c r="N933" s="37" t="s">
        <v>5672</v>
      </c>
    </row>
    <row r="934" spans="1:14" x14ac:dyDescent="0.2">
      <c r="A934" s="36">
        <v>45662.632210648153</v>
      </c>
      <c r="B934" s="33"/>
      <c r="C934" s="33"/>
      <c r="D934" s="33" t="s">
        <v>3757</v>
      </c>
      <c r="E934" s="33" t="s">
        <v>1475</v>
      </c>
      <c r="F934" s="33" t="s">
        <v>5299</v>
      </c>
      <c r="G934" s="33">
        <v>1</v>
      </c>
      <c r="H934" s="34">
        <v>25</v>
      </c>
      <c r="I934" s="39">
        <f>VENTAS[[#This Row],[Cantidad]]*VENTAS[[#This Row],[Precio Venta]]</f>
        <v>25</v>
      </c>
      <c r="J934" s="34">
        <f>IF(VENTAS[[#This Row],[Nombre del Gestor]]&gt;1,VENTAS[[#This Row],[Precio Venta]]*10%,0)</f>
        <v>2.5</v>
      </c>
      <c r="K934" s="34">
        <f>IFERROR(VLOOKUP(VENTAS[[#This Row],[Código del producto Vendido]],STOCK[],13,FALSE),VENTAS[[#This Row],[Precio Venta]]*0.6)-VENTAS[[#This Row],[Comisión Unitaria 10%]]</f>
        <v>12</v>
      </c>
      <c r="L934" s="34">
        <f>VENTAS[[#This Row],[Cantidad]]*(VENTAS[[#This Row],[Precio Venta]]-VENTAS[[#This Row],[Costo Unitario SIN Comision]]-VENTAS[[#This Row],[Comisión Unitaria 10%]]-0.01*VENTAS[[#This Row],[Precio Venta]])</f>
        <v>10.25</v>
      </c>
      <c r="M934" s="35"/>
      <c r="N934" s="37" t="s">
        <v>5673</v>
      </c>
    </row>
    <row r="935" spans="1:14" x14ac:dyDescent="0.2">
      <c r="A935" s="36">
        <v>45662.632210648153</v>
      </c>
      <c r="B935" s="33"/>
      <c r="C935" s="33"/>
      <c r="D935" s="33" t="s">
        <v>3757</v>
      </c>
      <c r="E935" s="33" t="s">
        <v>5124</v>
      </c>
      <c r="F935" s="33" t="s">
        <v>5125</v>
      </c>
      <c r="G935" s="33">
        <v>1</v>
      </c>
      <c r="H935" s="34">
        <v>25</v>
      </c>
      <c r="I935" s="39">
        <f>VENTAS[[#This Row],[Cantidad]]*VENTAS[[#This Row],[Precio Venta]]</f>
        <v>25</v>
      </c>
      <c r="J935" s="34">
        <f>IF(VENTAS[[#This Row],[Nombre del Gestor]]&gt;1,VENTAS[[#This Row],[Precio Venta]]*10%,0)</f>
        <v>2.5</v>
      </c>
      <c r="K935" s="34">
        <f>IFERROR(VLOOKUP(VENTAS[[#This Row],[Código del producto Vendido]],STOCK[],13,FALSE),VENTAS[[#This Row],[Precio Venta]]*0.6)-VENTAS[[#This Row],[Comisión Unitaria 10%]]</f>
        <v>12.5</v>
      </c>
      <c r="L935" s="34">
        <f>VENTAS[[#This Row],[Cantidad]]*(VENTAS[[#This Row],[Precio Venta]]-VENTAS[[#This Row],[Costo Unitario SIN Comision]]-VENTAS[[#This Row],[Comisión Unitaria 10%]]-0.01*VENTAS[[#This Row],[Precio Venta]])</f>
        <v>9.75</v>
      </c>
      <c r="M935" s="35"/>
      <c r="N935" s="37" t="s">
        <v>5674</v>
      </c>
    </row>
    <row r="936" spans="1:14" x14ac:dyDescent="0.2">
      <c r="A936" s="36">
        <v>45662.698078703703</v>
      </c>
      <c r="B936" s="33"/>
      <c r="C936" s="33"/>
      <c r="D936" s="33" t="s">
        <v>4617</v>
      </c>
      <c r="E936" s="33" t="s">
        <v>5450</v>
      </c>
      <c r="F936" s="33" t="s">
        <v>5652</v>
      </c>
      <c r="G936" s="33">
        <v>1</v>
      </c>
      <c r="H936" s="34">
        <v>30</v>
      </c>
      <c r="I936" s="39">
        <f>VENTAS[[#This Row],[Cantidad]]*VENTAS[[#This Row],[Precio Venta]]</f>
        <v>30</v>
      </c>
      <c r="J936" s="34">
        <f>IF(VENTAS[[#This Row],[Nombre del Gestor]]&gt;1,VENTAS[[#This Row],[Precio Venta]]*10%,0)</f>
        <v>3</v>
      </c>
      <c r="K936" s="34">
        <f>IFERROR(VLOOKUP(VENTAS[[#This Row],[Código del producto Vendido]],STOCK[],13,FALSE),VENTAS[[#This Row],[Precio Venta]]*0.6)-VENTAS[[#This Row],[Comisión Unitaria 10%]]</f>
        <v>15</v>
      </c>
      <c r="L936" s="34">
        <f>VENTAS[[#This Row],[Cantidad]]*(VENTAS[[#This Row],[Precio Venta]]-VENTAS[[#This Row],[Costo Unitario SIN Comision]]-VENTAS[[#This Row],[Comisión Unitaria 10%]]-0.01*VENTAS[[#This Row],[Precio Venta]])</f>
        <v>11.7</v>
      </c>
      <c r="M936" s="35"/>
      <c r="N936" s="37" t="s">
        <v>5675</v>
      </c>
    </row>
    <row r="937" spans="1:14" x14ac:dyDescent="0.2">
      <c r="A937" s="36">
        <v>45662.703703703701</v>
      </c>
      <c r="B937" s="33"/>
      <c r="C937" s="33"/>
      <c r="D937" s="33"/>
      <c r="E937" s="33" t="s">
        <v>5676</v>
      </c>
      <c r="F937" s="33" t="s">
        <v>5677</v>
      </c>
      <c r="G937" s="33">
        <v>1</v>
      </c>
      <c r="H937" s="34">
        <v>35</v>
      </c>
      <c r="I937" s="39">
        <f>VENTAS[[#This Row],[Cantidad]]*VENTAS[[#This Row],[Precio Venta]]</f>
        <v>35</v>
      </c>
      <c r="J937" s="34">
        <f>IF(VENTAS[[#This Row],[Nombre del Gestor]]&gt;1,VENTAS[[#This Row],[Precio Venta]]*10%,0)</f>
        <v>0</v>
      </c>
      <c r="K937" s="34">
        <f>IFERROR(VLOOKUP(VENTAS[[#This Row],[Código del producto Vendido]],STOCK[],13,FALSE),VENTAS[[#This Row],[Precio Venta]]*0.6)-VENTAS[[#This Row],[Comisión Unitaria 10%]]</f>
        <v>21</v>
      </c>
      <c r="L937" s="34">
        <f>VENTAS[[#This Row],[Cantidad]]*(VENTAS[[#This Row],[Precio Venta]]-VENTAS[[#This Row],[Costo Unitario SIN Comision]]-VENTAS[[#This Row],[Comisión Unitaria 10%]]-0.01*VENTAS[[#This Row],[Precio Venta]])</f>
        <v>13.65</v>
      </c>
      <c r="M937" s="35"/>
      <c r="N937" s="37" t="s">
        <v>5678</v>
      </c>
    </row>
    <row r="938" spans="1:14" x14ac:dyDescent="0.2">
      <c r="A938" s="36">
        <v>45662.736770833333</v>
      </c>
      <c r="B938" s="33"/>
      <c r="C938" s="33"/>
      <c r="D938" s="33" t="s">
        <v>3801</v>
      </c>
      <c r="E938" s="33" t="s">
        <v>939</v>
      </c>
      <c r="F938" s="33" t="s">
        <v>5464</v>
      </c>
      <c r="G938" s="33">
        <v>1</v>
      </c>
      <c r="H938" s="34">
        <v>35</v>
      </c>
      <c r="I938" s="39">
        <f>VENTAS[[#This Row],[Cantidad]]*VENTAS[[#This Row],[Precio Venta]]</f>
        <v>35</v>
      </c>
      <c r="J938" s="34">
        <f>IF(VENTAS[[#This Row],[Nombre del Gestor]]&gt;1,VENTAS[[#This Row],[Precio Venta]]*10%,0)</f>
        <v>3.5</v>
      </c>
      <c r="K938" s="34">
        <f>IFERROR(VLOOKUP(VENTAS[[#This Row],[Código del producto Vendido]],STOCK[],13,FALSE),VENTAS[[#This Row],[Precio Venta]]*0.6)-VENTAS[[#This Row],[Comisión Unitaria 10%]]</f>
        <v>14</v>
      </c>
      <c r="L938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938" s="35"/>
      <c r="N938" s="37" t="s">
        <v>5679</v>
      </c>
    </row>
    <row r="939" spans="1:14" x14ac:dyDescent="0.2">
      <c r="A939" s="36">
        <v>45662.742708333331</v>
      </c>
      <c r="B939" s="33"/>
      <c r="C939" s="33"/>
      <c r="D939" s="33" t="s">
        <v>3801</v>
      </c>
      <c r="E939" s="33" t="s">
        <v>5680</v>
      </c>
      <c r="F939" s="33" t="s">
        <v>5681</v>
      </c>
      <c r="G939" s="33">
        <v>1</v>
      </c>
      <c r="H939" s="34">
        <v>35</v>
      </c>
      <c r="I939" s="39">
        <f>VENTAS[[#This Row],[Cantidad]]*VENTAS[[#This Row],[Precio Venta]]</f>
        <v>35</v>
      </c>
      <c r="J939" s="34">
        <f>IF(VENTAS[[#This Row],[Nombre del Gestor]]&gt;1,VENTAS[[#This Row],[Precio Venta]]*10%,0)</f>
        <v>3.5</v>
      </c>
      <c r="K939" s="34">
        <f>IFERROR(VLOOKUP(VENTAS[[#This Row],[Código del producto Vendido]],STOCK[],13,FALSE),VENTAS[[#This Row],[Precio Venta]]*0.6)-VENTAS[[#This Row],[Comisión Unitaria 10%]]</f>
        <v>17.5</v>
      </c>
      <c r="L939" s="34">
        <f>VENTAS[[#This Row],[Cantidad]]*(VENTAS[[#This Row],[Precio Venta]]-VENTAS[[#This Row],[Costo Unitario SIN Comision]]-VENTAS[[#This Row],[Comisión Unitaria 10%]]-0.01*VENTAS[[#This Row],[Precio Venta]])</f>
        <v>13.65</v>
      </c>
      <c r="M939" s="35"/>
      <c r="N939" s="37" t="s">
        <v>5682</v>
      </c>
    </row>
    <row r="940" spans="1:14" x14ac:dyDescent="0.2">
      <c r="A940" s="36">
        <v>45663.342870370368</v>
      </c>
      <c r="B940" s="33"/>
      <c r="C940" s="33"/>
      <c r="D940" s="33" t="s">
        <v>3967</v>
      </c>
      <c r="E940" s="33" t="s">
        <v>993</v>
      </c>
      <c r="F940" s="33" t="s">
        <v>994</v>
      </c>
      <c r="G940" s="33">
        <v>1</v>
      </c>
      <c r="H940" s="34">
        <v>12</v>
      </c>
      <c r="I940" s="39">
        <f>VENTAS[[#This Row],[Cantidad]]*VENTAS[[#This Row],[Precio Venta]]</f>
        <v>12</v>
      </c>
      <c r="J940" s="34">
        <f>IF(VENTAS[[#This Row],[Nombre del Gestor]]&gt;1,VENTAS[[#This Row],[Precio Venta]]*10%,0)</f>
        <v>1.2000000000000002</v>
      </c>
      <c r="K940" s="34">
        <f>IFERROR(VLOOKUP(VENTAS[[#This Row],[Código del producto Vendido]],STOCK[],13,FALSE),VENTAS[[#This Row],[Precio Venta]]*0.6)-VENTAS[[#This Row],[Comisión Unitaria 10%]]</f>
        <v>10</v>
      </c>
      <c r="L940" s="34">
        <f>VENTAS[[#This Row],[Cantidad]]*(VENTAS[[#This Row],[Precio Venta]]-VENTAS[[#This Row],[Costo Unitario SIN Comision]]-VENTAS[[#This Row],[Comisión Unitaria 10%]]-0.01*VENTAS[[#This Row],[Precio Venta]])</f>
        <v>0.67999999999999983</v>
      </c>
      <c r="M940" s="35"/>
      <c r="N940" s="37" t="s">
        <v>5683</v>
      </c>
    </row>
    <row r="941" spans="1:14" x14ac:dyDescent="0.2">
      <c r="A941" s="36">
        <v>45663.392060185193</v>
      </c>
      <c r="B941" s="33"/>
      <c r="C941" s="33"/>
      <c r="D941" s="33" t="s">
        <v>4256</v>
      </c>
      <c r="E941" s="33" t="s">
        <v>464</v>
      </c>
      <c r="F941" s="33" t="s">
        <v>465</v>
      </c>
      <c r="G941" s="33">
        <v>1</v>
      </c>
      <c r="H941" s="34">
        <v>30</v>
      </c>
      <c r="I941" s="39">
        <f>VENTAS[[#This Row],[Cantidad]]*VENTAS[[#This Row],[Precio Venta]]</f>
        <v>30</v>
      </c>
      <c r="J941" s="34">
        <f>IF(VENTAS[[#This Row],[Nombre del Gestor]]&gt;1,VENTAS[[#This Row],[Precio Venta]]*10%,0)</f>
        <v>3</v>
      </c>
      <c r="K941" s="34">
        <f>IFERROR(VLOOKUP(VENTAS[[#This Row],[Código del producto Vendido]],STOCK[],13,FALSE),VENTAS[[#This Row],[Precio Venta]]*0.6)-VENTAS[[#This Row],[Comisión Unitaria 10%]]</f>
        <v>8.6</v>
      </c>
      <c r="L941" s="34">
        <f>VENTAS[[#This Row],[Cantidad]]*(VENTAS[[#This Row],[Precio Venta]]-VENTAS[[#This Row],[Costo Unitario SIN Comision]]-VENTAS[[#This Row],[Comisión Unitaria 10%]]-0.01*VENTAS[[#This Row],[Precio Venta]])</f>
        <v>18.099999999999998</v>
      </c>
      <c r="M941" s="35"/>
      <c r="N941" s="37" t="s">
        <v>5684</v>
      </c>
    </row>
    <row r="942" spans="1:14" x14ac:dyDescent="0.2">
      <c r="A942" s="36">
        <v>45663.392060185193</v>
      </c>
      <c r="B942" s="33"/>
      <c r="C942" s="33"/>
      <c r="D942" s="33" t="s">
        <v>4256</v>
      </c>
      <c r="E942" s="33" t="s">
        <v>365</v>
      </c>
      <c r="F942" s="33" t="s">
        <v>366</v>
      </c>
      <c r="G942" s="33">
        <v>1</v>
      </c>
      <c r="H942" s="34">
        <v>10</v>
      </c>
      <c r="I942" s="39">
        <f>VENTAS[[#This Row],[Cantidad]]*VENTAS[[#This Row],[Precio Venta]]</f>
        <v>10</v>
      </c>
      <c r="J942" s="34">
        <f>IF(VENTAS[[#This Row],[Nombre del Gestor]]&gt;1,VENTAS[[#This Row],[Precio Venta]]*10%,0)</f>
        <v>1</v>
      </c>
      <c r="K942" s="34">
        <f>IFERROR(VLOOKUP(VENTAS[[#This Row],[Código del producto Vendido]],STOCK[],13,FALSE),VENTAS[[#This Row],[Precio Venta]]*0.6)-VENTAS[[#This Row],[Comisión Unitaria 10%]]</f>
        <v>4.32</v>
      </c>
      <c r="L942" s="34">
        <f>VENTAS[[#This Row],[Cantidad]]*(VENTAS[[#This Row],[Precio Venta]]-VENTAS[[#This Row],[Costo Unitario SIN Comision]]-VENTAS[[#This Row],[Comisión Unitaria 10%]]-0.01*VENTAS[[#This Row],[Precio Venta]])</f>
        <v>4.58</v>
      </c>
      <c r="M942" s="35"/>
      <c r="N942" s="37" t="s">
        <v>5685</v>
      </c>
    </row>
    <row r="943" spans="1:14" x14ac:dyDescent="0.2">
      <c r="A943" s="36">
        <v>45663.399444444447</v>
      </c>
      <c r="B943" s="33"/>
      <c r="C943" s="33"/>
      <c r="D943" s="33" t="s">
        <v>3967</v>
      </c>
      <c r="E943" s="33" t="s">
        <v>5090</v>
      </c>
      <c r="F943" s="33" t="s">
        <v>998</v>
      </c>
      <c r="G943" s="33">
        <v>1</v>
      </c>
      <c r="H943" s="34">
        <v>30</v>
      </c>
      <c r="I943" s="39">
        <f>VENTAS[[#This Row],[Cantidad]]*VENTAS[[#This Row],[Precio Venta]]</f>
        <v>30</v>
      </c>
      <c r="J943" s="34">
        <f>IF(VENTAS[[#This Row],[Nombre del Gestor]]&gt;1,VENTAS[[#This Row],[Precio Venta]]*10%,0)</f>
        <v>3</v>
      </c>
      <c r="K943" s="34">
        <f>IFERROR(VLOOKUP(VENTAS[[#This Row],[Código del producto Vendido]],STOCK[],13,FALSE),VENTAS[[#This Row],[Precio Venta]]*0.6)-VENTAS[[#This Row],[Comisión Unitaria 10%]]</f>
        <v>15</v>
      </c>
      <c r="L943" s="34">
        <f>VENTAS[[#This Row],[Cantidad]]*(VENTAS[[#This Row],[Precio Venta]]-VENTAS[[#This Row],[Costo Unitario SIN Comision]]-VENTAS[[#This Row],[Comisión Unitaria 10%]]-0.01*VENTAS[[#This Row],[Precio Venta]])</f>
        <v>11.7</v>
      </c>
      <c r="M943" s="35"/>
      <c r="N943" s="37" t="s">
        <v>5686</v>
      </c>
    </row>
    <row r="944" spans="1:14" x14ac:dyDescent="0.2">
      <c r="A944" s="36">
        <v>45663.40148148148</v>
      </c>
      <c r="B944" s="33"/>
      <c r="C944" s="33"/>
      <c r="D944" s="33"/>
      <c r="E944" s="33" t="s">
        <v>996</v>
      </c>
      <c r="F944" s="33" t="s">
        <v>994</v>
      </c>
      <c r="G944" s="33">
        <v>1</v>
      </c>
      <c r="H944" s="34">
        <v>12</v>
      </c>
      <c r="I944" s="39">
        <f>VENTAS[[#This Row],[Cantidad]]*VENTAS[[#This Row],[Precio Venta]]</f>
        <v>12</v>
      </c>
      <c r="J944" s="34">
        <f>IF(VENTAS[[#This Row],[Nombre del Gestor]]&gt;1,VENTAS[[#This Row],[Precio Venta]]*10%,0)</f>
        <v>0</v>
      </c>
      <c r="K944" s="34">
        <f>IFERROR(VLOOKUP(VENTAS[[#This Row],[Código del producto Vendido]],STOCK[],13,FALSE),VENTAS[[#This Row],[Precio Venta]]*0.6)-VENTAS[[#This Row],[Comisión Unitaria 10%]]</f>
        <v>7.2</v>
      </c>
      <c r="L944" s="34">
        <f>VENTAS[[#This Row],[Cantidad]]*(VENTAS[[#This Row],[Precio Venta]]-VENTAS[[#This Row],[Costo Unitario SIN Comision]]-VENTAS[[#This Row],[Comisión Unitaria 10%]]-0.01*VENTAS[[#This Row],[Precio Venta]])</f>
        <v>4.68</v>
      </c>
      <c r="M944" s="35"/>
      <c r="N944" s="37" t="s">
        <v>5687</v>
      </c>
    </row>
    <row r="945" spans="1:14" x14ac:dyDescent="0.2">
      <c r="A945" s="36">
        <v>45663.440613425933</v>
      </c>
      <c r="B945" s="33"/>
      <c r="C945" s="33"/>
      <c r="D945" s="33" t="s">
        <v>3757</v>
      </c>
      <c r="E945" s="33" t="s">
        <v>5688</v>
      </c>
      <c r="F945" s="33" t="s">
        <v>278</v>
      </c>
      <c r="G945" s="33">
        <v>1</v>
      </c>
      <c r="H945" s="34">
        <v>25</v>
      </c>
      <c r="I945" s="39">
        <f>VENTAS[[#This Row],[Cantidad]]*VENTAS[[#This Row],[Precio Venta]]</f>
        <v>25</v>
      </c>
      <c r="J945" s="34">
        <f>IF(VENTAS[[#This Row],[Nombre del Gestor]]&gt;1,VENTAS[[#This Row],[Precio Venta]]*10%,0)</f>
        <v>2.5</v>
      </c>
      <c r="K945" s="34">
        <f>IFERROR(VLOOKUP(VENTAS[[#This Row],[Código del producto Vendido]],STOCK[],13,FALSE),VENTAS[[#This Row],[Precio Venta]]*0.6)-VENTAS[[#This Row],[Comisión Unitaria 10%]]</f>
        <v>12.5</v>
      </c>
      <c r="L945" s="34">
        <f>VENTAS[[#This Row],[Cantidad]]*(VENTAS[[#This Row],[Precio Venta]]-VENTAS[[#This Row],[Costo Unitario SIN Comision]]-VENTAS[[#This Row],[Comisión Unitaria 10%]]-0.01*VENTAS[[#This Row],[Precio Venta]])</f>
        <v>9.75</v>
      </c>
      <c r="M945" s="35"/>
      <c r="N945" s="37" t="s">
        <v>5689</v>
      </c>
    </row>
    <row r="946" spans="1:14" x14ac:dyDescent="0.2">
      <c r="A946" s="36">
        <v>45663.440613425933</v>
      </c>
      <c r="B946" s="33"/>
      <c r="C946" s="33"/>
      <c r="D946" s="33" t="s">
        <v>3757</v>
      </c>
      <c r="E946" s="33" t="s">
        <v>5690</v>
      </c>
      <c r="F946" s="33" t="s">
        <v>409</v>
      </c>
      <c r="G946" s="33">
        <v>1</v>
      </c>
      <c r="H946" s="34">
        <v>22</v>
      </c>
      <c r="I946" s="39">
        <f>VENTAS[[#This Row],[Cantidad]]*VENTAS[[#This Row],[Precio Venta]]</f>
        <v>22</v>
      </c>
      <c r="J946" s="34">
        <f>IF(VENTAS[[#This Row],[Nombre del Gestor]]&gt;1,VENTAS[[#This Row],[Precio Venta]]*10%,0)</f>
        <v>2.2000000000000002</v>
      </c>
      <c r="K946" s="34">
        <f>IFERROR(VLOOKUP(VENTAS[[#This Row],[Código del producto Vendido]],STOCK[],13,FALSE),VENTAS[[#This Row],[Precio Venta]]*0.6)-VENTAS[[#This Row],[Comisión Unitaria 10%]]</f>
        <v>11</v>
      </c>
      <c r="L946" s="34">
        <f>VENTAS[[#This Row],[Cantidad]]*(VENTAS[[#This Row],[Precio Venta]]-VENTAS[[#This Row],[Costo Unitario SIN Comision]]-VENTAS[[#This Row],[Comisión Unitaria 10%]]-0.01*VENTAS[[#This Row],[Precio Venta]])</f>
        <v>8.58</v>
      </c>
      <c r="M946" s="35"/>
      <c r="N946" s="37" t="s">
        <v>5691</v>
      </c>
    </row>
    <row r="947" spans="1:14" x14ac:dyDescent="0.2">
      <c r="A947" s="36">
        <v>45663.465740740743</v>
      </c>
      <c r="B947" s="33"/>
      <c r="C947" s="33"/>
      <c r="D947" s="33" t="s">
        <v>3779</v>
      </c>
      <c r="E947" s="33" t="s">
        <v>5692</v>
      </c>
      <c r="F947" s="33" t="s">
        <v>5693</v>
      </c>
      <c r="G947" s="33">
        <v>1</v>
      </c>
      <c r="H947" s="34">
        <v>30</v>
      </c>
      <c r="I947" s="39">
        <f>VENTAS[[#This Row],[Cantidad]]*VENTAS[[#This Row],[Precio Venta]]</f>
        <v>30</v>
      </c>
      <c r="J947" s="34">
        <f>IF(VENTAS[[#This Row],[Nombre del Gestor]]&gt;1,VENTAS[[#This Row],[Precio Venta]]*10%,0)</f>
        <v>3</v>
      </c>
      <c r="K947" s="34">
        <f>IFERROR(VLOOKUP(VENTAS[[#This Row],[Código del producto Vendido]],STOCK[],13,FALSE),VENTAS[[#This Row],[Precio Venta]]*0.6)-VENTAS[[#This Row],[Comisión Unitaria 10%]]</f>
        <v>15</v>
      </c>
      <c r="L947" s="34">
        <f>VENTAS[[#This Row],[Cantidad]]*(VENTAS[[#This Row],[Precio Venta]]-VENTAS[[#This Row],[Costo Unitario SIN Comision]]-VENTAS[[#This Row],[Comisión Unitaria 10%]]-0.01*VENTAS[[#This Row],[Precio Venta]])</f>
        <v>11.7</v>
      </c>
      <c r="M947" s="35"/>
      <c r="N947" s="37" t="s">
        <v>5694</v>
      </c>
    </row>
    <row r="948" spans="1:14" x14ac:dyDescent="0.2">
      <c r="A948" s="36">
        <v>45663.528449074067</v>
      </c>
      <c r="B948" s="33"/>
      <c r="C948" s="33"/>
      <c r="D948" s="33" t="s">
        <v>3779</v>
      </c>
      <c r="E948" s="33" t="s">
        <v>5695</v>
      </c>
      <c r="F948" s="33" t="s">
        <v>1373</v>
      </c>
      <c r="G948" s="33">
        <v>1</v>
      </c>
      <c r="H948" s="34">
        <v>18</v>
      </c>
      <c r="I948" s="39">
        <f>VENTAS[[#This Row],[Cantidad]]*VENTAS[[#This Row],[Precio Venta]]</f>
        <v>18</v>
      </c>
      <c r="J948" s="34">
        <f>IF(VENTAS[[#This Row],[Nombre del Gestor]]&gt;1,VENTAS[[#This Row],[Precio Venta]]*10%,0)</f>
        <v>1.8</v>
      </c>
      <c r="K948" s="34">
        <f>IFERROR(VLOOKUP(VENTAS[[#This Row],[Código del producto Vendido]],STOCK[],13,FALSE),VENTAS[[#This Row],[Precio Venta]]*0.6)-VENTAS[[#This Row],[Comisión Unitaria 10%]]</f>
        <v>8.9999999999999982</v>
      </c>
      <c r="L94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48" s="35"/>
      <c r="N948" s="37" t="s">
        <v>5696</v>
      </c>
    </row>
    <row r="949" spans="1:14" x14ac:dyDescent="0.2">
      <c r="A949" s="36">
        <v>45663.535844907397</v>
      </c>
      <c r="B949" s="33"/>
      <c r="C949" s="33"/>
      <c r="D949" s="33" t="s">
        <v>3779</v>
      </c>
      <c r="E949" s="33" t="s">
        <v>5697</v>
      </c>
      <c r="F949" s="33" t="s">
        <v>5698</v>
      </c>
      <c r="G949" s="33">
        <v>1</v>
      </c>
      <c r="H949" s="34">
        <v>38</v>
      </c>
      <c r="I949" s="39">
        <f>VENTAS[[#This Row],[Cantidad]]*VENTAS[[#This Row],[Precio Venta]]</f>
        <v>38</v>
      </c>
      <c r="J949" s="34">
        <f>IF(VENTAS[[#This Row],[Nombre del Gestor]]&gt;1,VENTAS[[#This Row],[Precio Venta]]*10%,0)</f>
        <v>3.8000000000000003</v>
      </c>
      <c r="K949" s="34">
        <f>IFERROR(VLOOKUP(VENTAS[[#This Row],[Código del producto Vendido]],STOCK[],13,FALSE),VENTAS[[#This Row],[Precio Venta]]*0.6)-VENTAS[[#This Row],[Comisión Unitaria 10%]]</f>
        <v>19</v>
      </c>
      <c r="L949" s="34">
        <f>VENTAS[[#This Row],[Cantidad]]*(VENTAS[[#This Row],[Precio Venta]]-VENTAS[[#This Row],[Costo Unitario SIN Comision]]-VENTAS[[#This Row],[Comisión Unitaria 10%]]-0.01*VENTAS[[#This Row],[Precio Venta]])</f>
        <v>14.819999999999999</v>
      </c>
      <c r="M949" s="35"/>
      <c r="N949" s="37" t="s">
        <v>5699</v>
      </c>
    </row>
    <row r="950" spans="1:14" x14ac:dyDescent="0.2">
      <c r="A950" s="36">
        <v>45663.535844907397</v>
      </c>
      <c r="B950" s="33"/>
      <c r="C950" s="33"/>
      <c r="D950" s="33" t="s">
        <v>3779</v>
      </c>
      <c r="E950" s="33" t="s">
        <v>5700</v>
      </c>
      <c r="F950" s="33" t="s">
        <v>5701</v>
      </c>
      <c r="G950" s="33">
        <v>1</v>
      </c>
      <c r="H950" s="34">
        <v>18</v>
      </c>
      <c r="I950" s="39">
        <f>VENTAS[[#This Row],[Cantidad]]*VENTAS[[#This Row],[Precio Venta]]</f>
        <v>18</v>
      </c>
      <c r="J950" s="34">
        <f>IF(VENTAS[[#This Row],[Nombre del Gestor]]&gt;1,VENTAS[[#This Row],[Precio Venta]]*10%,0)</f>
        <v>1.8</v>
      </c>
      <c r="K950" s="34">
        <f>IFERROR(VLOOKUP(VENTAS[[#This Row],[Código del producto Vendido]],STOCK[],13,FALSE),VENTAS[[#This Row],[Precio Venta]]*0.6)-VENTAS[[#This Row],[Comisión Unitaria 10%]]</f>
        <v>8.9999999999999982</v>
      </c>
      <c r="L95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50" s="35"/>
      <c r="N950" s="37" t="s">
        <v>5702</v>
      </c>
    </row>
    <row r="951" spans="1:14" x14ac:dyDescent="0.2">
      <c r="A951" s="36">
        <v>45663.562673611108</v>
      </c>
      <c r="B951" s="33"/>
      <c r="C951" s="33"/>
      <c r="D951" s="33" t="s">
        <v>3967</v>
      </c>
      <c r="E951" s="33" t="s">
        <v>5450</v>
      </c>
      <c r="F951" s="33" t="s">
        <v>5652</v>
      </c>
      <c r="G951" s="33">
        <v>1</v>
      </c>
      <c r="H951" s="34">
        <v>30</v>
      </c>
      <c r="I951" s="39">
        <f>VENTAS[[#This Row],[Cantidad]]*VENTAS[[#This Row],[Precio Venta]]</f>
        <v>30</v>
      </c>
      <c r="J951" s="34">
        <f>IF(VENTAS[[#This Row],[Nombre del Gestor]]&gt;1,VENTAS[[#This Row],[Precio Venta]]*10%,0)</f>
        <v>3</v>
      </c>
      <c r="K951" s="34">
        <f>IFERROR(VLOOKUP(VENTAS[[#This Row],[Código del producto Vendido]],STOCK[],13,FALSE),VENTAS[[#This Row],[Precio Venta]]*0.6)-VENTAS[[#This Row],[Comisión Unitaria 10%]]</f>
        <v>15</v>
      </c>
      <c r="L951" s="34">
        <f>VENTAS[[#This Row],[Cantidad]]*(VENTAS[[#This Row],[Precio Venta]]-VENTAS[[#This Row],[Costo Unitario SIN Comision]]-VENTAS[[#This Row],[Comisión Unitaria 10%]]-0.01*VENTAS[[#This Row],[Precio Venta]])</f>
        <v>11.7</v>
      </c>
      <c r="M951" s="35"/>
      <c r="N951" s="37" t="s">
        <v>5703</v>
      </c>
    </row>
    <row r="952" spans="1:14" x14ac:dyDescent="0.2">
      <c r="A952" s="36">
        <v>45663.562673611108</v>
      </c>
      <c r="B952" s="33"/>
      <c r="C952" s="33"/>
      <c r="D952" s="33" t="s">
        <v>3967</v>
      </c>
      <c r="E952" s="33" t="s">
        <v>5651</v>
      </c>
      <c r="F952" s="33" t="s">
        <v>5652</v>
      </c>
      <c r="G952" s="33">
        <v>1</v>
      </c>
      <c r="H952" s="34">
        <v>30</v>
      </c>
      <c r="I952" s="39">
        <f>VENTAS[[#This Row],[Cantidad]]*VENTAS[[#This Row],[Precio Venta]]</f>
        <v>30</v>
      </c>
      <c r="J952" s="34">
        <f>IF(VENTAS[[#This Row],[Nombre del Gestor]]&gt;1,VENTAS[[#This Row],[Precio Venta]]*10%,0)</f>
        <v>3</v>
      </c>
      <c r="K952" s="34">
        <f>IFERROR(VLOOKUP(VENTAS[[#This Row],[Código del producto Vendido]],STOCK[],13,FALSE),VENTAS[[#This Row],[Precio Venta]]*0.6)-VENTAS[[#This Row],[Comisión Unitaria 10%]]</f>
        <v>15</v>
      </c>
      <c r="L952" s="34">
        <f>VENTAS[[#This Row],[Cantidad]]*(VENTAS[[#This Row],[Precio Venta]]-VENTAS[[#This Row],[Costo Unitario SIN Comision]]-VENTAS[[#This Row],[Comisión Unitaria 10%]]-0.01*VENTAS[[#This Row],[Precio Venta]])</f>
        <v>11.7</v>
      </c>
      <c r="M952" s="35"/>
      <c r="N952" s="37" t="s">
        <v>5704</v>
      </c>
    </row>
    <row r="953" spans="1:14" x14ac:dyDescent="0.2">
      <c r="A953" s="36">
        <v>45663.80704861111</v>
      </c>
      <c r="B953" s="33"/>
      <c r="C953" s="33"/>
      <c r="D953" s="33" t="s">
        <v>4648</v>
      </c>
      <c r="E953" s="33" t="s">
        <v>92</v>
      </c>
      <c r="F953" s="33" t="s">
        <v>93</v>
      </c>
      <c r="G953" s="33">
        <v>1</v>
      </c>
      <c r="H953" s="34">
        <v>27</v>
      </c>
      <c r="I953" s="39">
        <f>VENTAS[[#This Row],[Cantidad]]*VENTAS[[#This Row],[Precio Venta]]</f>
        <v>27</v>
      </c>
      <c r="J953" s="34">
        <f>IF(VENTAS[[#This Row],[Nombre del Gestor]]&gt;1,VENTAS[[#This Row],[Precio Venta]]*10%,0)</f>
        <v>2.7</v>
      </c>
      <c r="K953" s="34">
        <f>IFERROR(VLOOKUP(VENTAS[[#This Row],[Código del producto Vendido]],STOCK[],13,FALSE),VENTAS[[#This Row],[Precio Venta]]*0.6)-VENTAS[[#This Row],[Comisión Unitaria 10%]]</f>
        <v>15.522222222222201</v>
      </c>
      <c r="L953" s="34">
        <f>VENTAS[[#This Row],[Cantidad]]*(VENTAS[[#This Row],[Precio Venta]]-VENTAS[[#This Row],[Costo Unitario SIN Comision]]-VENTAS[[#This Row],[Comisión Unitaria 10%]]-0.01*VENTAS[[#This Row],[Precio Venta]])</f>
        <v>8.5077777777778003</v>
      </c>
      <c r="M953" s="35"/>
      <c r="N953" s="37" t="s">
        <v>5705</v>
      </c>
    </row>
    <row r="954" spans="1:14" x14ac:dyDescent="0.2">
      <c r="A954" s="36">
        <v>45663.836481481478</v>
      </c>
      <c r="B954" s="33"/>
      <c r="C954" s="33"/>
      <c r="D954" s="33" t="s">
        <v>4617</v>
      </c>
      <c r="E954" s="33" t="s">
        <v>5706</v>
      </c>
      <c r="F954" s="33" t="s">
        <v>5707</v>
      </c>
      <c r="G954" s="33">
        <v>1</v>
      </c>
      <c r="H954" s="34">
        <v>30</v>
      </c>
      <c r="I954" s="39">
        <f>VENTAS[[#This Row],[Cantidad]]*VENTAS[[#This Row],[Precio Venta]]</f>
        <v>30</v>
      </c>
      <c r="J954" s="34">
        <f>IF(VENTAS[[#This Row],[Nombre del Gestor]]&gt;1,VENTAS[[#This Row],[Precio Venta]]*10%,0)</f>
        <v>3</v>
      </c>
      <c r="K954" s="34">
        <f>IFERROR(VLOOKUP(VENTAS[[#This Row],[Código del producto Vendido]],STOCK[],13,FALSE),VENTAS[[#This Row],[Precio Venta]]*0.6)-VENTAS[[#This Row],[Comisión Unitaria 10%]]</f>
        <v>15</v>
      </c>
      <c r="L954" s="34">
        <f>VENTAS[[#This Row],[Cantidad]]*(VENTAS[[#This Row],[Precio Venta]]-VENTAS[[#This Row],[Costo Unitario SIN Comision]]-VENTAS[[#This Row],[Comisión Unitaria 10%]]-0.01*VENTAS[[#This Row],[Precio Venta]])</f>
        <v>11.7</v>
      </c>
      <c r="M954" s="35"/>
      <c r="N954" s="37" t="s">
        <v>5708</v>
      </c>
    </row>
    <row r="955" spans="1:14" x14ac:dyDescent="0.2">
      <c r="A955" s="36">
        <v>45663.888749999998</v>
      </c>
      <c r="B955" s="33"/>
      <c r="C955" s="33"/>
      <c r="D955" s="33"/>
      <c r="E955" s="33" t="s">
        <v>4746</v>
      </c>
      <c r="F955" s="33" t="s">
        <v>4747</v>
      </c>
      <c r="G955" s="33">
        <v>1</v>
      </c>
      <c r="H955" s="34">
        <v>18</v>
      </c>
      <c r="I955" s="39">
        <f>VENTAS[[#This Row],[Cantidad]]*VENTAS[[#This Row],[Precio Venta]]</f>
        <v>18</v>
      </c>
      <c r="J955" s="34">
        <f>IF(VENTAS[[#This Row],[Nombre del Gestor]]&gt;1,VENTAS[[#This Row],[Precio Venta]]*10%,0)</f>
        <v>0</v>
      </c>
      <c r="K955" s="34">
        <f>IFERROR(VLOOKUP(VENTAS[[#This Row],[Código del producto Vendido]],STOCK[],13,FALSE),VENTAS[[#This Row],[Precio Venta]]*0.6)-VENTAS[[#This Row],[Comisión Unitaria 10%]]</f>
        <v>10.799999999999999</v>
      </c>
      <c r="L955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955" s="35"/>
      <c r="N955" s="37" t="s">
        <v>5709</v>
      </c>
    </row>
    <row r="956" spans="1:14" x14ac:dyDescent="0.2">
      <c r="A956" s="36">
        <v>45663.888749999998</v>
      </c>
      <c r="B956" s="33"/>
      <c r="C956" s="33"/>
      <c r="D956" s="33"/>
      <c r="E956" s="33" t="s">
        <v>5710</v>
      </c>
      <c r="F956" s="33" t="s">
        <v>5711</v>
      </c>
      <c r="G956" s="33">
        <v>1</v>
      </c>
      <c r="H956" s="34">
        <v>15</v>
      </c>
      <c r="I956" s="39">
        <f>VENTAS[[#This Row],[Cantidad]]*VENTAS[[#This Row],[Precio Venta]]</f>
        <v>15</v>
      </c>
      <c r="J956" s="34">
        <f>IF(VENTAS[[#This Row],[Nombre del Gestor]]&gt;1,VENTAS[[#This Row],[Precio Venta]]*10%,0)</f>
        <v>0</v>
      </c>
      <c r="K956" s="34">
        <f>IFERROR(VLOOKUP(VENTAS[[#This Row],[Código del producto Vendido]],STOCK[],13,FALSE),VENTAS[[#This Row],[Precio Venta]]*0.6)-VENTAS[[#This Row],[Comisión Unitaria 10%]]</f>
        <v>9</v>
      </c>
      <c r="L956" s="34">
        <f>VENTAS[[#This Row],[Cantidad]]*(VENTAS[[#This Row],[Precio Venta]]-VENTAS[[#This Row],[Costo Unitario SIN Comision]]-VENTAS[[#This Row],[Comisión Unitaria 10%]]-0.01*VENTAS[[#This Row],[Precio Venta]])</f>
        <v>5.85</v>
      </c>
      <c r="M956" s="35"/>
      <c r="N956" s="37" t="s">
        <v>5712</v>
      </c>
    </row>
    <row r="957" spans="1:14" x14ac:dyDescent="0.2">
      <c r="A957" s="36">
        <v>45663.888749999998</v>
      </c>
      <c r="B957" s="33"/>
      <c r="C957" s="33"/>
      <c r="D957" s="33"/>
      <c r="E957" s="33" t="s">
        <v>5713</v>
      </c>
      <c r="F957" s="33" t="s">
        <v>1801</v>
      </c>
      <c r="G957" s="33">
        <v>1</v>
      </c>
      <c r="H957" s="34">
        <v>35</v>
      </c>
      <c r="I957" s="39">
        <f>VENTAS[[#This Row],[Cantidad]]*VENTAS[[#This Row],[Precio Venta]]</f>
        <v>35</v>
      </c>
      <c r="J957" s="34">
        <f>IF(VENTAS[[#This Row],[Nombre del Gestor]]&gt;1,VENTAS[[#This Row],[Precio Venta]]*10%,0)</f>
        <v>0</v>
      </c>
      <c r="K957" s="34">
        <f>IFERROR(VLOOKUP(VENTAS[[#This Row],[Código del producto Vendido]],STOCK[],13,FALSE),VENTAS[[#This Row],[Precio Venta]]*0.6)-VENTAS[[#This Row],[Comisión Unitaria 10%]]</f>
        <v>21</v>
      </c>
      <c r="L957" s="34">
        <f>VENTAS[[#This Row],[Cantidad]]*(VENTAS[[#This Row],[Precio Venta]]-VENTAS[[#This Row],[Costo Unitario SIN Comision]]-VENTAS[[#This Row],[Comisión Unitaria 10%]]-0.01*VENTAS[[#This Row],[Precio Venta]])</f>
        <v>13.65</v>
      </c>
      <c r="M957" s="35"/>
      <c r="N957" s="37" t="s">
        <v>5714</v>
      </c>
    </row>
    <row r="958" spans="1:14" x14ac:dyDescent="0.2">
      <c r="A958" s="36">
        <v>45663.888749999998</v>
      </c>
      <c r="B958" s="33"/>
      <c r="C958" s="33"/>
      <c r="D958" s="33"/>
      <c r="E958" s="33" t="s">
        <v>5715</v>
      </c>
      <c r="F958" s="33" t="s">
        <v>5716</v>
      </c>
      <c r="G958" s="33">
        <v>1</v>
      </c>
      <c r="H958" s="34">
        <v>18</v>
      </c>
      <c r="I958" s="39">
        <f>VENTAS[[#This Row],[Cantidad]]*VENTAS[[#This Row],[Precio Venta]]</f>
        <v>18</v>
      </c>
      <c r="J958" s="34">
        <f>IF(VENTAS[[#This Row],[Nombre del Gestor]]&gt;1,VENTAS[[#This Row],[Precio Venta]]*10%,0)</f>
        <v>0</v>
      </c>
      <c r="K958" s="34">
        <f>IFERROR(VLOOKUP(VENTAS[[#This Row],[Código del producto Vendido]],STOCK[],13,FALSE),VENTAS[[#This Row],[Precio Venta]]*0.6)-VENTAS[[#This Row],[Comisión Unitaria 10%]]</f>
        <v>10.799999999999999</v>
      </c>
      <c r="L958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958" s="35"/>
      <c r="N958" s="37" t="s">
        <v>5717</v>
      </c>
    </row>
    <row r="959" spans="1:14" x14ac:dyDescent="0.2">
      <c r="A959" s="36">
        <v>45663.888749999998</v>
      </c>
      <c r="B959" s="33"/>
      <c r="C959" s="33"/>
      <c r="D959" s="33"/>
      <c r="E959" s="33" t="s">
        <v>4955</v>
      </c>
      <c r="F959" s="33" t="s">
        <v>4956</v>
      </c>
      <c r="G959" s="33">
        <v>1</v>
      </c>
      <c r="H959" s="34">
        <v>22</v>
      </c>
      <c r="I959" s="39">
        <f>VENTAS[[#This Row],[Cantidad]]*VENTAS[[#This Row],[Precio Venta]]</f>
        <v>22</v>
      </c>
      <c r="J959" s="34">
        <f>IF(VENTAS[[#This Row],[Nombre del Gestor]]&gt;1,VENTAS[[#This Row],[Precio Venta]]*10%,0)</f>
        <v>0</v>
      </c>
      <c r="K959" s="34">
        <f>IFERROR(VLOOKUP(VENTAS[[#This Row],[Código del producto Vendido]],STOCK[],13,FALSE),VENTAS[[#This Row],[Precio Venta]]*0.6)-VENTAS[[#This Row],[Comisión Unitaria 10%]]</f>
        <v>13.2</v>
      </c>
      <c r="L959" s="34">
        <f>VENTAS[[#This Row],[Cantidad]]*(VENTAS[[#This Row],[Precio Venta]]-VENTAS[[#This Row],[Costo Unitario SIN Comision]]-VENTAS[[#This Row],[Comisión Unitaria 10%]]-0.01*VENTAS[[#This Row],[Precio Venta]])</f>
        <v>8.58</v>
      </c>
      <c r="M959" s="35"/>
      <c r="N959" s="37" t="s">
        <v>5718</v>
      </c>
    </row>
    <row r="960" spans="1:14" x14ac:dyDescent="0.2">
      <c r="A960" s="36">
        <v>45663.888749999998</v>
      </c>
      <c r="B960" s="33"/>
      <c r="C960" s="33"/>
      <c r="D960" s="33"/>
      <c r="E960" s="33" t="s">
        <v>5719</v>
      </c>
      <c r="F960" s="33" t="s">
        <v>5720</v>
      </c>
      <c r="G960" s="33">
        <v>1</v>
      </c>
      <c r="H960" s="34">
        <v>25</v>
      </c>
      <c r="I960" s="39">
        <f>VENTAS[[#This Row],[Cantidad]]*VENTAS[[#This Row],[Precio Venta]]</f>
        <v>25</v>
      </c>
      <c r="J960" s="34">
        <f>IF(VENTAS[[#This Row],[Nombre del Gestor]]&gt;1,VENTAS[[#This Row],[Precio Venta]]*10%,0)</f>
        <v>0</v>
      </c>
      <c r="K960" s="34">
        <f>IFERROR(VLOOKUP(VENTAS[[#This Row],[Código del producto Vendido]],STOCK[],13,FALSE),VENTAS[[#This Row],[Precio Venta]]*0.6)-VENTAS[[#This Row],[Comisión Unitaria 10%]]</f>
        <v>15</v>
      </c>
      <c r="L960" s="34">
        <f>VENTAS[[#This Row],[Cantidad]]*(VENTAS[[#This Row],[Precio Venta]]-VENTAS[[#This Row],[Costo Unitario SIN Comision]]-VENTAS[[#This Row],[Comisión Unitaria 10%]]-0.01*VENTAS[[#This Row],[Precio Venta]])</f>
        <v>9.75</v>
      </c>
      <c r="M960" s="35"/>
      <c r="N960" s="37" t="s">
        <v>5721</v>
      </c>
    </row>
    <row r="961" spans="1:14" x14ac:dyDescent="0.2">
      <c r="A961" s="36">
        <v>45664.443379629629</v>
      </c>
      <c r="B961" s="33"/>
      <c r="C961" s="33"/>
      <c r="D961" s="33" t="s">
        <v>4930</v>
      </c>
      <c r="E961" s="33" t="s">
        <v>5517</v>
      </c>
      <c r="F961" s="33" t="s">
        <v>5518</v>
      </c>
      <c r="G961" s="33">
        <v>1</v>
      </c>
      <c r="H961" s="34">
        <v>30</v>
      </c>
      <c r="I961" s="39">
        <f>VENTAS[[#This Row],[Cantidad]]*VENTAS[[#This Row],[Precio Venta]]</f>
        <v>30</v>
      </c>
      <c r="J961" s="34">
        <f>IF(VENTAS[[#This Row],[Nombre del Gestor]]&gt;1,VENTAS[[#This Row],[Precio Venta]]*10%,0)</f>
        <v>3</v>
      </c>
      <c r="K961" s="34">
        <f>IFERROR(VLOOKUP(VENTAS[[#This Row],[Código del producto Vendido]],STOCK[],13,FALSE),VENTAS[[#This Row],[Precio Venta]]*0.6)-VENTAS[[#This Row],[Comisión Unitaria 10%]]</f>
        <v>15</v>
      </c>
      <c r="L961" s="34">
        <f>VENTAS[[#This Row],[Cantidad]]*(VENTAS[[#This Row],[Precio Venta]]-VENTAS[[#This Row],[Costo Unitario SIN Comision]]-VENTAS[[#This Row],[Comisión Unitaria 10%]]-0.01*VENTAS[[#This Row],[Precio Venta]])</f>
        <v>11.7</v>
      </c>
      <c r="M961" s="35"/>
      <c r="N961" s="37" t="s">
        <v>5722</v>
      </c>
    </row>
    <row r="962" spans="1:14" x14ac:dyDescent="0.2">
      <c r="A962" s="36">
        <v>45664.443379629629</v>
      </c>
      <c r="B962" s="33"/>
      <c r="C962" s="33"/>
      <c r="D962" s="33" t="s">
        <v>4930</v>
      </c>
      <c r="E962" s="33" t="s">
        <v>5723</v>
      </c>
      <c r="F962" s="33" t="s">
        <v>5724</v>
      </c>
      <c r="G962" s="33">
        <v>1</v>
      </c>
      <c r="H962" s="34">
        <v>30</v>
      </c>
      <c r="I962" s="39">
        <f>VENTAS[[#This Row],[Cantidad]]*VENTAS[[#This Row],[Precio Venta]]</f>
        <v>30</v>
      </c>
      <c r="J962" s="34">
        <f>IF(VENTAS[[#This Row],[Nombre del Gestor]]&gt;1,VENTAS[[#This Row],[Precio Venta]]*10%,0)</f>
        <v>3</v>
      </c>
      <c r="K962" s="34">
        <f>IFERROR(VLOOKUP(VENTAS[[#This Row],[Código del producto Vendido]],STOCK[],13,FALSE),VENTAS[[#This Row],[Precio Venta]]*0.6)-VENTAS[[#This Row],[Comisión Unitaria 10%]]</f>
        <v>15</v>
      </c>
      <c r="L962" s="34">
        <f>VENTAS[[#This Row],[Cantidad]]*(VENTAS[[#This Row],[Precio Venta]]-VENTAS[[#This Row],[Costo Unitario SIN Comision]]-VENTAS[[#This Row],[Comisión Unitaria 10%]]-0.01*VENTAS[[#This Row],[Precio Venta]])</f>
        <v>11.7</v>
      </c>
      <c r="M962" s="35"/>
      <c r="N962" s="37" t="s">
        <v>5725</v>
      </c>
    </row>
    <row r="963" spans="1:14" x14ac:dyDescent="0.2">
      <c r="A963" s="36">
        <v>45664.443379629629</v>
      </c>
      <c r="B963" s="33"/>
      <c r="C963" s="33"/>
      <c r="D963" s="33" t="s">
        <v>4930</v>
      </c>
      <c r="E963" s="33" t="s">
        <v>5726</v>
      </c>
      <c r="F963" s="33" t="s">
        <v>5660</v>
      </c>
      <c r="G963" s="33">
        <v>1</v>
      </c>
      <c r="H963" s="34">
        <v>18</v>
      </c>
      <c r="I963" s="39">
        <f>VENTAS[[#This Row],[Cantidad]]*VENTAS[[#This Row],[Precio Venta]]</f>
        <v>18</v>
      </c>
      <c r="J963" s="34">
        <f>IF(VENTAS[[#This Row],[Nombre del Gestor]]&gt;1,VENTAS[[#This Row],[Precio Venta]]*10%,0)</f>
        <v>1.8</v>
      </c>
      <c r="K963" s="34">
        <f>IFERROR(VLOOKUP(VENTAS[[#This Row],[Código del producto Vendido]],STOCK[],13,FALSE),VENTAS[[#This Row],[Precio Venta]]*0.6)-VENTAS[[#This Row],[Comisión Unitaria 10%]]</f>
        <v>8.9999999999999982</v>
      </c>
      <c r="L96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63" s="35"/>
      <c r="N963" s="37" t="s">
        <v>5727</v>
      </c>
    </row>
    <row r="964" spans="1:14" x14ac:dyDescent="0.2">
      <c r="A964" s="36">
        <v>45664.4453125</v>
      </c>
      <c r="B964" s="33"/>
      <c r="C964" s="33"/>
      <c r="D964" s="33" t="s">
        <v>3864</v>
      </c>
      <c r="E964" s="33" t="s">
        <v>5728</v>
      </c>
      <c r="F964" s="33" t="s">
        <v>1054</v>
      </c>
      <c r="G964" s="33">
        <v>1</v>
      </c>
      <c r="H964" s="34">
        <v>25</v>
      </c>
      <c r="I964" s="39">
        <f>VENTAS[[#This Row],[Cantidad]]*VENTAS[[#This Row],[Precio Venta]]</f>
        <v>25</v>
      </c>
      <c r="J964" s="34">
        <f>IF(VENTAS[[#This Row],[Nombre del Gestor]]&gt;1,VENTAS[[#This Row],[Precio Venta]]*10%,0)</f>
        <v>2.5</v>
      </c>
      <c r="K964" s="34">
        <f>IFERROR(VLOOKUP(VENTAS[[#This Row],[Código del producto Vendido]],STOCK[],13,FALSE),VENTAS[[#This Row],[Precio Venta]]*0.6)-VENTAS[[#This Row],[Comisión Unitaria 10%]]</f>
        <v>12.5</v>
      </c>
      <c r="L964" s="34">
        <f>VENTAS[[#This Row],[Cantidad]]*(VENTAS[[#This Row],[Precio Venta]]-VENTAS[[#This Row],[Costo Unitario SIN Comision]]-VENTAS[[#This Row],[Comisión Unitaria 10%]]-0.01*VENTAS[[#This Row],[Precio Venta]])</f>
        <v>9.75</v>
      </c>
      <c r="M964" s="35"/>
      <c r="N964" s="37" t="s">
        <v>5729</v>
      </c>
    </row>
    <row r="965" spans="1:14" x14ac:dyDescent="0.2">
      <c r="A965" s="36">
        <v>45664.652719907397</v>
      </c>
      <c r="B965" s="33"/>
      <c r="C965" s="33"/>
      <c r="D965" s="33" t="s">
        <v>4256</v>
      </c>
      <c r="E965" s="33" t="s">
        <v>5730</v>
      </c>
      <c r="F965" s="33" t="s">
        <v>5731</v>
      </c>
      <c r="G965" s="33">
        <v>1</v>
      </c>
      <c r="H965" s="34">
        <v>35</v>
      </c>
      <c r="I965" s="39">
        <f>VENTAS[[#This Row],[Cantidad]]*VENTAS[[#This Row],[Precio Venta]]</f>
        <v>35</v>
      </c>
      <c r="J965" s="34">
        <f>IF(VENTAS[[#This Row],[Nombre del Gestor]]&gt;1,VENTAS[[#This Row],[Precio Venta]]*10%,0)</f>
        <v>3.5</v>
      </c>
      <c r="K965" s="34">
        <f>IFERROR(VLOOKUP(VENTAS[[#This Row],[Código del producto Vendido]],STOCK[],13,FALSE),VENTAS[[#This Row],[Precio Venta]]*0.6)-VENTAS[[#This Row],[Comisión Unitaria 10%]]</f>
        <v>17.5</v>
      </c>
      <c r="L965" s="34">
        <f>VENTAS[[#This Row],[Cantidad]]*(VENTAS[[#This Row],[Precio Venta]]-VENTAS[[#This Row],[Costo Unitario SIN Comision]]-VENTAS[[#This Row],[Comisión Unitaria 10%]]-0.01*VENTAS[[#This Row],[Precio Venta]])</f>
        <v>13.65</v>
      </c>
      <c r="M965" s="35"/>
      <c r="N965" s="37" t="s">
        <v>5732</v>
      </c>
    </row>
    <row r="966" spans="1:14" x14ac:dyDescent="0.2">
      <c r="A966" s="36">
        <v>45664.67082175926</v>
      </c>
      <c r="B966" s="33"/>
      <c r="C966" s="33"/>
      <c r="D966" s="33" t="s">
        <v>4648</v>
      </c>
      <c r="E966" s="33" t="s">
        <v>472</v>
      </c>
      <c r="F966" s="33" t="s">
        <v>473</v>
      </c>
      <c r="G966" s="33">
        <v>1</v>
      </c>
      <c r="H966" s="34">
        <v>12</v>
      </c>
      <c r="I966" s="39">
        <f>VENTAS[[#This Row],[Cantidad]]*VENTAS[[#This Row],[Precio Venta]]</f>
        <v>12</v>
      </c>
      <c r="J966" s="34">
        <f>IF(VENTAS[[#This Row],[Nombre del Gestor]]&gt;1,VENTAS[[#This Row],[Precio Venta]]*10%,0)</f>
        <v>1.2000000000000002</v>
      </c>
      <c r="K966" s="34">
        <f>IFERROR(VLOOKUP(VENTAS[[#This Row],[Código del producto Vendido]],STOCK[],13,FALSE),VENTAS[[#This Row],[Precio Venta]]*0.6)-VENTAS[[#This Row],[Comisión Unitaria 10%]]</f>
        <v>4.83</v>
      </c>
      <c r="L966" s="34">
        <f>VENTAS[[#This Row],[Cantidad]]*(VENTAS[[#This Row],[Precio Venta]]-VENTAS[[#This Row],[Costo Unitario SIN Comision]]-VENTAS[[#This Row],[Comisión Unitaria 10%]]-0.01*VENTAS[[#This Row],[Precio Venta]])</f>
        <v>5.85</v>
      </c>
      <c r="M966" s="35"/>
      <c r="N966" s="37" t="s">
        <v>5733</v>
      </c>
    </row>
    <row r="967" spans="1:14" x14ac:dyDescent="0.2">
      <c r="A967" s="36">
        <v>45664.671967592592</v>
      </c>
      <c r="B967" s="33"/>
      <c r="C967" s="33"/>
      <c r="D967" s="33" t="s">
        <v>4617</v>
      </c>
      <c r="E967" s="33" t="s">
        <v>5734</v>
      </c>
      <c r="F967" s="33" t="s">
        <v>5217</v>
      </c>
      <c r="G967" s="33">
        <v>1</v>
      </c>
      <c r="H967" s="34">
        <v>35</v>
      </c>
      <c r="I967" s="39">
        <f>VENTAS[[#This Row],[Cantidad]]*VENTAS[[#This Row],[Precio Venta]]</f>
        <v>35</v>
      </c>
      <c r="J967" s="34">
        <f>IF(VENTAS[[#This Row],[Nombre del Gestor]]&gt;1,VENTAS[[#This Row],[Precio Venta]]*10%,0)</f>
        <v>3.5</v>
      </c>
      <c r="K967" s="34">
        <f>IFERROR(VLOOKUP(VENTAS[[#This Row],[Código del producto Vendido]],STOCK[],13,FALSE),VENTAS[[#This Row],[Precio Venta]]*0.6)-VENTAS[[#This Row],[Comisión Unitaria 10%]]</f>
        <v>17.5</v>
      </c>
      <c r="L967" s="34">
        <f>VENTAS[[#This Row],[Cantidad]]*(VENTAS[[#This Row],[Precio Venta]]-VENTAS[[#This Row],[Costo Unitario SIN Comision]]-VENTAS[[#This Row],[Comisión Unitaria 10%]]-0.01*VENTAS[[#This Row],[Precio Venta]])</f>
        <v>13.65</v>
      </c>
      <c r="M967" s="35"/>
      <c r="N967" s="37" t="s">
        <v>5735</v>
      </c>
    </row>
    <row r="968" spans="1:14" x14ac:dyDescent="0.2">
      <c r="A968" s="36">
        <v>45664.673645833333</v>
      </c>
      <c r="B968" s="33"/>
      <c r="C968" s="33"/>
      <c r="D968" s="33" t="s">
        <v>3820</v>
      </c>
      <c r="E968" s="33" t="s">
        <v>5736</v>
      </c>
      <c r="F968" s="33" t="s">
        <v>5737</v>
      </c>
      <c r="G968" s="33">
        <v>1</v>
      </c>
      <c r="H968" s="34">
        <v>18</v>
      </c>
      <c r="I968" s="39">
        <f>VENTAS[[#This Row],[Cantidad]]*VENTAS[[#This Row],[Precio Venta]]</f>
        <v>18</v>
      </c>
      <c r="J968" s="34">
        <f>IF(VENTAS[[#This Row],[Nombre del Gestor]]&gt;1,VENTAS[[#This Row],[Precio Venta]]*10%,0)</f>
        <v>1.8</v>
      </c>
      <c r="K968" s="34">
        <f>IFERROR(VLOOKUP(VENTAS[[#This Row],[Código del producto Vendido]],STOCK[],13,FALSE),VENTAS[[#This Row],[Precio Venta]]*0.6)-VENTAS[[#This Row],[Comisión Unitaria 10%]]</f>
        <v>8.9999999999999982</v>
      </c>
      <c r="L96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68" s="35"/>
      <c r="N968" s="37" t="s">
        <v>5738</v>
      </c>
    </row>
    <row r="969" spans="1:14" x14ac:dyDescent="0.2">
      <c r="A969" s="36">
        <v>45664.673645833333</v>
      </c>
      <c r="B969" s="33"/>
      <c r="C969" s="33"/>
      <c r="D969" s="33" t="s">
        <v>3820</v>
      </c>
      <c r="E969" s="33" t="s">
        <v>5739</v>
      </c>
      <c r="F969" s="33" t="s">
        <v>5740</v>
      </c>
      <c r="G969" s="33">
        <v>1</v>
      </c>
      <c r="H969" s="34">
        <v>18</v>
      </c>
      <c r="I969" s="39">
        <f>VENTAS[[#This Row],[Cantidad]]*VENTAS[[#This Row],[Precio Venta]]</f>
        <v>18</v>
      </c>
      <c r="J969" s="34">
        <f>IF(VENTAS[[#This Row],[Nombre del Gestor]]&gt;1,VENTAS[[#This Row],[Precio Venta]]*10%,0)</f>
        <v>1.8</v>
      </c>
      <c r="K969" s="34">
        <f>IFERROR(VLOOKUP(VENTAS[[#This Row],[Código del producto Vendido]],STOCK[],13,FALSE),VENTAS[[#This Row],[Precio Venta]]*0.6)-VENTAS[[#This Row],[Comisión Unitaria 10%]]</f>
        <v>8.9999999999999982</v>
      </c>
      <c r="L96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69" s="35"/>
      <c r="N969" s="37" t="s">
        <v>5741</v>
      </c>
    </row>
    <row r="970" spans="1:14" x14ac:dyDescent="0.2">
      <c r="A970" s="36">
        <v>45665.429363425923</v>
      </c>
      <c r="B970" s="33"/>
      <c r="C970" s="33"/>
      <c r="D970" s="33" t="s">
        <v>3820</v>
      </c>
      <c r="E970" s="33" t="s">
        <v>5742</v>
      </c>
      <c r="F970" s="33" t="s">
        <v>5743</v>
      </c>
      <c r="G970" s="33">
        <v>1</v>
      </c>
      <c r="H970" s="34">
        <v>30</v>
      </c>
      <c r="I970" s="39">
        <f>VENTAS[[#This Row],[Cantidad]]*VENTAS[[#This Row],[Precio Venta]]</f>
        <v>30</v>
      </c>
      <c r="J970" s="34">
        <f>IF(VENTAS[[#This Row],[Nombre del Gestor]]&gt;1,VENTAS[[#This Row],[Precio Venta]]*10%,0)</f>
        <v>3</v>
      </c>
      <c r="K970" s="34">
        <f>IFERROR(VLOOKUP(VENTAS[[#This Row],[Código del producto Vendido]],STOCK[],13,FALSE),VENTAS[[#This Row],[Precio Venta]]*0.6)-VENTAS[[#This Row],[Comisión Unitaria 10%]]</f>
        <v>15</v>
      </c>
      <c r="L970" s="34">
        <f>VENTAS[[#This Row],[Cantidad]]*(VENTAS[[#This Row],[Precio Venta]]-VENTAS[[#This Row],[Costo Unitario SIN Comision]]-VENTAS[[#This Row],[Comisión Unitaria 10%]]-0.01*VENTAS[[#This Row],[Precio Venta]])</f>
        <v>11.7</v>
      </c>
      <c r="M970" s="35"/>
      <c r="N970" s="37" t="s">
        <v>5744</v>
      </c>
    </row>
    <row r="971" spans="1:14" x14ac:dyDescent="0.2">
      <c r="A971" s="36">
        <v>45665.429363425923</v>
      </c>
      <c r="B971" s="33"/>
      <c r="C971" s="33"/>
      <c r="D971" s="33" t="s">
        <v>3820</v>
      </c>
      <c r="E971" s="33" t="s">
        <v>5745</v>
      </c>
      <c r="F971" s="33" t="s">
        <v>5746</v>
      </c>
      <c r="G971" s="33">
        <v>1</v>
      </c>
      <c r="H971" s="34">
        <v>25</v>
      </c>
      <c r="I971" s="39">
        <f>VENTAS[[#This Row],[Cantidad]]*VENTAS[[#This Row],[Precio Venta]]</f>
        <v>25</v>
      </c>
      <c r="J971" s="34">
        <f>IF(VENTAS[[#This Row],[Nombre del Gestor]]&gt;1,VENTAS[[#This Row],[Precio Venta]]*10%,0)</f>
        <v>2.5</v>
      </c>
      <c r="K971" s="34">
        <f>IFERROR(VLOOKUP(VENTAS[[#This Row],[Código del producto Vendido]],STOCK[],13,FALSE),VENTAS[[#This Row],[Precio Venta]]*0.6)-VENTAS[[#This Row],[Comisión Unitaria 10%]]</f>
        <v>12.5</v>
      </c>
      <c r="L971" s="34">
        <f>VENTAS[[#This Row],[Cantidad]]*(VENTAS[[#This Row],[Precio Venta]]-VENTAS[[#This Row],[Costo Unitario SIN Comision]]-VENTAS[[#This Row],[Comisión Unitaria 10%]]-0.01*VENTAS[[#This Row],[Precio Venta]])</f>
        <v>9.75</v>
      </c>
      <c r="M971" s="35"/>
      <c r="N971" s="37" t="s">
        <v>5747</v>
      </c>
    </row>
    <row r="972" spans="1:14" x14ac:dyDescent="0.2">
      <c r="A972" s="36">
        <v>45665.43277777778</v>
      </c>
      <c r="B972" s="33"/>
      <c r="C972" s="33"/>
      <c r="D972" s="33" t="s">
        <v>3757</v>
      </c>
      <c r="E972" s="33" t="s">
        <v>1475</v>
      </c>
      <c r="F972" s="33" t="s">
        <v>5299</v>
      </c>
      <c r="G972" s="33">
        <v>1</v>
      </c>
      <c r="H972" s="34">
        <v>25</v>
      </c>
      <c r="I972" s="39">
        <f>VENTAS[[#This Row],[Cantidad]]*VENTAS[[#This Row],[Precio Venta]]</f>
        <v>25</v>
      </c>
      <c r="J972" s="34">
        <f>IF(VENTAS[[#This Row],[Nombre del Gestor]]&gt;1,VENTAS[[#This Row],[Precio Venta]]*10%,0)</f>
        <v>2.5</v>
      </c>
      <c r="K972" s="34">
        <f>IFERROR(VLOOKUP(VENTAS[[#This Row],[Código del producto Vendido]],STOCK[],13,FALSE),VENTAS[[#This Row],[Precio Venta]]*0.6)-VENTAS[[#This Row],[Comisión Unitaria 10%]]</f>
        <v>12</v>
      </c>
      <c r="L972" s="34">
        <f>VENTAS[[#This Row],[Cantidad]]*(VENTAS[[#This Row],[Precio Venta]]-VENTAS[[#This Row],[Costo Unitario SIN Comision]]-VENTAS[[#This Row],[Comisión Unitaria 10%]]-0.01*VENTAS[[#This Row],[Precio Venta]])</f>
        <v>10.25</v>
      </c>
      <c r="M972" s="35"/>
      <c r="N972" s="37" t="s">
        <v>5748</v>
      </c>
    </row>
    <row r="973" spans="1:14" x14ac:dyDescent="0.2">
      <c r="A973" s="36">
        <v>45665.43613425926</v>
      </c>
      <c r="B973" s="33"/>
      <c r="C973" s="33"/>
      <c r="D973" s="33" t="s">
        <v>3929</v>
      </c>
      <c r="E973" s="33" t="s">
        <v>5749</v>
      </c>
      <c r="F973" s="33" t="s">
        <v>5750</v>
      </c>
      <c r="G973" s="33">
        <v>1</v>
      </c>
      <c r="H973" s="34">
        <v>18</v>
      </c>
      <c r="I973" s="39">
        <f>VENTAS[[#This Row],[Cantidad]]*VENTAS[[#This Row],[Precio Venta]]</f>
        <v>18</v>
      </c>
      <c r="J973" s="34">
        <f>IF(VENTAS[[#This Row],[Nombre del Gestor]]&gt;1,VENTAS[[#This Row],[Precio Venta]]*10%,0)</f>
        <v>1.8</v>
      </c>
      <c r="K973" s="34">
        <f>IFERROR(VLOOKUP(VENTAS[[#This Row],[Código del producto Vendido]],STOCK[],13,FALSE),VENTAS[[#This Row],[Precio Venta]]*0.6)-VENTAS[[#This Row],[Comisión Unitaria 10%]]</f>
        <v>8.9999999999999982</v>
      </c>
      <c r="L97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73" s="35"/>
      <c r="N973" s="37" t="s">
        <v>5751</v>
      </c>
    </row>
    <row r="974" spans="1:14" x14ac:dyDescent="0.2">
      <c r="A974" s="36">
        <v>45665.43613425926</v>
      </c>
      <c r="B974" s="33"/>
      <c r="C974" s="33"/>
      <c r="D974" s="33" t="s">
        <v>3929</v>
      </c>
      <c r="E974" s="33" t="s">
        <v>5752</v>
      </c>
      <c r="F974" s="33" t="s">
        <v>4788</v>
      </c>
      <c r="G974" s="33">
        <v>1</v>
      </c>
      <c r="H974" s="34">
        <v>18</v>
      </c>
      <c r="I974" s="39">
        <f>VENTAS[[#This Row],[Cantidad]]*VENTAS[[#This Row],[Precio Venta]]</f>
        <v>18</v>
      </c>
      <c r="J974" s="34">
        <f>IF(VENTAS[[#This Row],[Nombre del Gestor]]&gt;1,VENTAS[[#This Row],[Precio Venta]]*10%,0)</f>
        <v>1.8</v>
      </c>
      <c r="K974" s="34">
        <f>IFERROR(VLOOKUP(VENTAS[[#This Row],[Código del producto Vendido]],STOCK[],13,FALSE),VENTAS[[#This Row],[Precio Venta]]*0.6)-VENTAS[[#This Row],[Comisión Unitaria 10%]]</f>
        <v>8.9999999999999982</v>
      </c>
      <c r="L97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74" s="35"/>
      <c r="N974" s="37" t="s">
        <v>5753</v>
      </c>
    </row>
    <row r="975" spans="1:14" x14ac:dyDescent="0.2">
      <c r="A975" s="36">
        <v>45665.504537037043</v>
      </c>
      <c r="B975" s="33"/>
      <c r="C975" s="33"/>
      <c r="D975" s="33" t="s">
        <v>3779</v>
      </c>
      <c r="E975" s="33" t="s">
        <v>5754</v>
      </c>
      <c r="F975" s="33" t="s">
        <v>5755</v>
      </c>
      <c r="G975" s="33">
        <v>1</v>
      </c>
      <c r="H975" s="34">
        <v>15</v>
      </c>
      <c r="I975" s="39">
        <f>VENTAS[[#This Row],[Cantidad]]*VENTAS[[#This Row],[Precio Venta]]</f>
        <v>15</v>
      </c>
      <c r="J975" s="34">
        <f>IF(VENTAS[[#This Row],[Nombre del Gestor]]&gt;1,VENTAS[[#This Row],[Precio Venta]]*10%,0)</f>
        <v>1.5</v>
      </c>
      <c r="K975" s="34">
        <f>IFERROR(VLOOKUP(VENTAS[[#This Row],[Código del producto Vendido]],STOCK[],13,FALSE),VENTAS[[#This Row],[Precio Venta]]*0.6)-VENTAS[[#This Row],[Comisión Unitaria 10%]]</f>
        <v>7.5</v>
      </c>
      <c r="L975" s="34">
        <f>VENTAS[[#This Row],[Cantidad]]*(VENTAS[[#This Row],[Precio Venta]]-VENTAS[[#This Row],[Costo Unitario SIN Comision]]-VENTAS[[#This Row],[Comisión Unitaria 10%]]-0.01*VENTAS[[#This Row],[Precio Venta]])</f>
        <v>5.85</v>
      </c>
      <c r="M975" s="35"/>
      <c r="N975" s="37" t="s">
        <v>5756</v>
      </c>
    </row>
    <row r="976" spans="1:14" x14ac:dyDescent="0.2">
      <c r="A976" s="36">
        <v>45665.504537037043</v>
      </c>
      <c r="B976" s="33"/>
      <c r="C976" s="33"/>
      <c r="D976" s="33" t="s">
        <v>3779</v>
      </c>
      <c r="E976" s="33" t="s">
        <v>5757</v>
      </c>
      <c r="F976" s="33" t="s">
        <v>5758</v>
      </c>
      <c r="G976" s="33">
        <v>1</v>
      </c>
      <c r="H976" s="34">
        <v>20</v>
      </c>
      <c r="I976" s="39">
        <f>VENTAS[[#This Row],[Cantidad]]*VENTAS[[#This Row],[Precio Venta]]</f>
        <v>20</v>
      </c>
      <c r="J976" s="34">
        <f>IF(VENTAS[[#This Row],[Nombre del Gestor]]&gt;1,VENTAS[[#This Row],[Precio Venta]]*10%,0)</f>
        <v>2</v>
      </c>
      <c r="K976" s="34">
        <f>IFERROR(VLOOKUP(VENTAS[[#This Row],[Código del producto Vendido]],STOCK[],13,FALSE),VENTAS[[#This Row],[Precio Venta]]*0.6)-VENTAS[[#This Row],[Comisión Unitaria 10%]]</f>
        <v>10</v>
      </c>
      <c r="L976" s="34">
        <f>VENTAS[[#This Row],[Cantidad]]*(VENTAS[[#This Row],[Precio Venta]]-VENTAS[[#This Row],[Costo Unitario SIN Comision]]-VENTAS[[#This Row],[Comisión Unitaria 10%]]-0.01*VENTAS[[#This Row],[Precio Venta]])</f>
        <v>7.8</v>
      </c>
      <c r="M976" s="35"/>
      <c r="N976" s="37" t="s">
        <v>5759</v>
      </c>
    </row>
    <row r="977" spans="1:14" x14ac:dyDescent="0.2">
      <c r="A977" s="36">
        <v>45665.504537037043</v>
      </c>
      <c r="B977" s="33"/>
      <c r="C977" s="33"/>
      <c r="D977" s="33" t="s">
        <v>3779</v>
      </c>
      <c r="E977" s="33" t="s">
        <v>5385</v>
      </c>
      <c r="F977" s="33" t="s">
        <v>5386</v>
      </c>
      <c r="G977" s="33">
        <v>1</v>
      </c>
      <c r="H977" s="34">
        <v>12</v>
      </c>
      <c r="I977" s="39">
        <f>VENTAS[[#This Row],[Cantidad]]*VENTAS[[#This Row],[Precio Venta]]</f>
        <v>12</v>
      </c>
      <c r="J977" s="34">
        <f>IF(VENTAS[[#This Row],[Nombre del Gestor]]&gt;1,VENTAS[[#This Row],[Precio Venta]]*10%,0)</f>
        <v>1.2000000000000002</v>
      </c>
      <c r="K977" s="34">
        <f>IFERROR(VLOOKUP(VENTAS[[#This Row],[Código del producto Vendido]],STOCK[],13,FALSE),VENTAS[[#This Row],[Precio Venta]]*0.6)-VENTAS[[#This Row],[Comisión Unitaria 10%]]</f>
        <v>5.9999999999999991</v>
      </c>
      <c r="L977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977" s="35"/>
      <c r="N977" s="37" t="s">
        <v>5760</v>
      </c>
    </row>
    <row r="978" spans="1:14" x14ac:dyDescent="0.2">
      <c r="A978" s="36">
        <v>45665.507384259261</v>
      </c>
      <c r="B978" s="33"/>
      <c r="C978" s="33"/>
      <c r="D978" s="33" t="s">
        <v>3929</v>
      </c>
      <c r="E978" s="33" t="s">
        <v>375</v>
      </c>
      <c r="F978" s="33" t="s">
        <v>377</v>
      </c>
      <c r="G978" s="33">
        <v>1</v>
      </c>
      <c r="H978" s="34">
        <v>18</v>
      </c>
      <c r="I978" s="39">
        <f>VENTAS[[#This Row],[Cantidad]]*VENTAS[[#This Row],[Precio Venta]]</f>
        <v>18</v>
      </c>
      <c r="J978" s="34">
        <f>IF(VENTAS[[#This Row],[Nombre del Gestor]]&gt;1,VENTAS[[#This Row],[Precio Venta]]*10%,0)</f>
        <v>1.8</v>
      </c>
      <c r="K978" s="34">
        <f>IFERROR(VLOOKUP(VENTAS[[#This Row],[Código del producto Vendido]],STOCK[],13,FALSE),VENTAS[[#This Row],[Precio Venta]]*0.6)-VENTAS[[#This Row],[Comisión Unitaria 10%]]</f>
        <v>7.0000000000000009</v>
      </c>
      <c r="L978" s="34">
        <f>VENTAS[[#This Row],[Cantidad]]*(VENTAS[[#This Row],[Precio Venta]]-VENTAS[[#This Row],[Costo Unitario SIN Comision]]-VENTAS[[#This Row],[Comisión Unitaria 10%]]-0.01*VENTAS[[#This Row],[Precio Venta]])</f>
        <v>9.02</v>
      </c>
      <c r="M978" s="35"/>
      <c r="N978" s="37" t="s">
        <v>5761</v>
      </c>
    </row>
    <row r="979" spans="1:14" x14ac:dyDescent="0.2">
      <c r="A979" s="36">
        <v>45665.507384259261</v>
      </c>
      <c r="B979" s="33"/>
      <c r="C979" s="33"/>
      <c r="D979" s="33" t="s">
        <v>3929</v>
      </c>
      <c r="E979" s="33" t="s">
        <v>5762</v>
      </c>
      <c r="F979" s="33" t="s">
        <v>5763</v>
      </c>
      <c r="G979" s="33">
        <v>1</v>
      </c>
      <c r="H979" s="34">
        <v>15</v>
      </c>
      <c r="I979" s="39">
        <f>VENTAS[[#This Row],[Cantidad]]*VENTAS[[#This Row],[Precio Venta]]</f>
        <v>15</v>
      </c>
      <c r="J979" s="34">
        <f>IF(VENTAS[[#This Row],[Nombre del Gestor]]&gt;1,VENTAS[[#This Row],[Precio Venta]]*10%,0)</f>
        <v>1.5</v>
      </c>
      <c r="K979" s="34">
        <f>IFERROR(VLOOKUP(VENTAS[[#This Row],[Código del producto Vendido]],STOCK[],13,FALSE),VENTAS[[#This Row],[Precio Venta]]*0.6)-VENTAS[[#This Row],[Comisión Unitaria 10%]]</f>
        <v>7.5</v>
      </c>
      <c r="L979" s="34">
        <f>VENTAS[[#This Row],[Cantidad]]*(VENTAS[[#This Row],[Precio Venta]]-VENTAS[[#This Row],[Costo Unitario SIN Comision]]-VENTAS[[#This Row],[Comisión Unitaria 10%]]-0.01*VENTAS[[#This Row],[Precio Venta]])</f>
        <v>5.85</v>
      </c>
      <c r="M979" s="35"/>
      <c r="N979" s="37" t="s">
        <v>5764</v>
      </c>
    </row>
    <row r="980" spans="1:14" x14ac:dyDescent="0.2">
      <c r="A980" s="36">
        <v>45665.507384259261</v>
      </c>
      <c r="B980" s="33"/>
      <c r="C980" s="33"/>
      <c r="D980" s="33" t="s">
        <v>3929</v>
      </c>
      <c r="E980" s="33" t="s">
        <v>5765</v>
      </c>
      <c r="F980" s="33" t="s">
        <v>5766</v>
      </c>
      <c r="G980" s="33">
        <v>1</v>
      </c>
      <c r="H980" s="34">
        <v>30</v>
      </c>
      <c r="I980" s="39">
        <f>VENTAS[[#This Row],[Cantidad]]*VENTAS[[#This Row],[Precio Venta]]</f>
        <v>30</v>
      </c>
      <c r="J980" s="34">
        <f>IF(VENTAS[[#This Row],[Nombre del Gestor]]&gt;1,VENTAS[[#This Row],[Precio Venta]]*10%,0)</f>
        <v>3</v>
      </c>
      <c r="K980" s="34">
        <f>IFERROR(VLOOKUP(VENTAS[[#This Row],[Código del producto Vendido]],STOCK[],13,FALSE),VENTAS[[#This Row],[Precio Venta]]*0.6)-VENTAS[[#This Row],[Comisión Unitaria 10%]]</f>
        <v>15</v>
      </c>
      <c r="L980" s="34">
        <f>VENTAS[[#This Row],[Cantidad]]*(VENTAS[[#This Row],[Precio Venta]]-VENTAS[[#This Row],[Costo Unitario SIN Comision]]-VENTAS[[#This Row],[Comisión Unitaria 10%]]-0.01*VENTAS[[#This Row],[Precio Venta]])</f>
        <v>11.7</v>
      </c>
      <c r="M980" s="35"/>
      <c r="N980" s="37" t="s">
        <v>5767</v>
      </c>
    </row>
    <row r="981" spans="1:14" x14ac:dyDescent="0.2">
      <c r="A981" s="36">
        <v>45665.507384259261</v>
      </c>
      <c r="B981" s="33"/>
      <c r="C981" s="33"/>
      <c r="D981" s="33" t="s">
        <v>3929</v>
      </c>
      <c r="E981" s="33" t="s">
        <v>389</v>
      </c>
      <c r="F981" s="33" t="s">
        <v>391</v>
      </c>
      <c r="G981" s="33">
        <v>1</v>
      </c>
      <c r="H981" s="34">
        <v>25</v>
      </c>
      <c r="I981" s="39">
        <f>VENTAS[[#This Row],[Cantidad]]*VENTAS[[#This Row],[Precio Venta]]</f>
        <v>25</v>
      </c>
      <c r="J981" s="34">
        <f>IF(VENTAS[[#This Row],[Nombre del Gestor]]&gt;1,VENTAS[[#This Row],[Precio Venta]]*10%,0)</f>
        <v>2.5</v>
      </c>
      <c r="K981" s="34">
        <f>IFERROR(VLOOKUP(VENTAS[[#This Row],[Código del producto Vendido]],STOCK[],13,FALSE),VENTAS[[#This Row],[Precio Venta]]*0.6)-VENTAS[[#This Row],[Comisión Unitaria 10%]]</f>
        <v>11.96</v>
      </c>
      <c r="L981" s="34">
        <f>VENTAS[[#This Row],[Cantidad]]*(VENTAS[[#This Row],[Precio Venta]]-VENTAS[[#This Row],[Costo Unitario SIN Comision]]-VENTAS[[#This Row],[Comisión Unitaria 10%]]-0.01*VENTAS[[#This Row],[Precio Venta]])</f>
        <v>10.29</v>
      </c>
      <c r="M981" s="35"/>
      <c r="N981" s="37" t="s">
        <v>5768</v>
      </c>
    </row>
    <row r="982" spans="1:14" x14ac:dyDescent="0.2">
      <c r="A982" s="36">
        <v>45665.508657407408</v>
      </c>
      <c r="B982" s="33"/>
      <c r="C982" s="33"/>
      <c r="D982" s="33" t="s">
        <v>3929</v>
      </c>
      <c r="E982" s="33" t="s">
        <v>5769</v>
      </c>
      <c r="F982" s="33" t="s">
        <v>5770</v>
      </c>
      <c r="G982" s="33">
        <v>1</v>
      </c>
      <c r="H982" s="34">
        <v>30</v>
      </c>
      <c r="I982" s="39">
        <f>VENTAS[[#This Row],[Cantidad]]*VENTAS[[#This Row],[Precio Venta]]</f>
        <v>30</v>
      </c>
      <c r="J982" s="34">
        <f>IF(VENTAS[[#This Row],[Nombre del Gestor]]&gt;1,VENTAS[[#This Row],[Precio Venta]]*10%,0)</f>
        <v>3</v>
      </c>
      <c r="K982" s="34">
        <f>IFERROR(VLOOKUP(VENTAS[[#This Row],[Código del producto Vendido]],STOCK[],13,FALSE),VENTAS[[#This Row],[Precio Venta]]*0.6)-VENTAS[[#This Row],[Comisión Unitaria 10%]]</f>
        <v>15</v>
      </c>
      <c r="L982" s="34">
        <f>VENTAS[[#This Row],[Cantidad]]*(VENTAS[[#This Row],[Precio Venta]]-VENTAS[[#This Row],[Costo Unitario SIN Comision]]-VENTAS[[#This Row],[Comisión Unitaria 10%]]-0.01*VENTAS[[#This Row],[Precio Venta]])</f>
        <v>11.7</v>
      </c>
      <c r="M982" s="35"/>
      <c r="N982" s="37" t="s">
        <v>5771</v>
      </c>
    </row>
    <row r="983" spans="1:14" x14ac:dyDescent="0.2">
      <c r="A983" s="36">
        <v>45665.5237037037</v>
      </c>
      <c r="B983" s="33"/>
      <c r="C983" s="33"/>
      <c r="D983" s="33" t="s">
        <v>5772</v>
      </c>
      <c r="E983" s="33" t="s">
        <v>5773</v>
      </c>
      <c r="F983" s="33" t="s">
        <v>5774</v>
      </c>
      <c r="G983" s="33">
        <v>1</v>
      </c>
      <c r="H983" s="34">
        <v>18</v>
      </c>
      <c r="I983" s="39">
        <f>VENTAS[[#This Row],[Cantidad]]*VENTAS[[#This Row],[Precio Venta]]</f>
        <v>18</v>
      </c>
      <c r="J983" s="34">
        <f>IF(VENTAS[[#This Row],[Nombre del Gestor]]&gt;1,VENTAS[[#This Row],[Precio Venta]]*10%,0)</f>
        <v>1.8</v>
      </c>
      <c r="K983" s="34">
        <f>IFERROR(VLOOKUP(VENTAS[[#This Row],[Código del producto Vendido]],STOCK[],13,FALSE),VENTAS[[#This Row],[Precio Venta]]*0.6)-VENTAS[[#This Row],[Comisión Unitaria 10%]]</f>
        <v>8.9999999999999982</v>
      </c>
      <c r="L98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983" s="35"/>
      <c r="N983" s="37" t="s">
        <v>5775</v>
      </c>
    </row>
    <row r="984" spans="1:14" x14ac:dyDescent="0.2">
      <c r="A984" s="36">
        <v>45665.557314814818</v>
      </c>
      <c r="B984" s="33"/>
      <c r="C984" s="33"/>
      <c r="D984" s="33" t="s">
        <v>3801</v>
      </c>
      <c r="E984" s="33" t="s">
        <v>5776</v>
      </c>
      <c r="F984" s="33" t="s">
        <v>5777</v>
      </c>
      <c r="G984" s="33">
        <v>1</v>
      </c>
      <c r="H984" s="34">
        <v>25</v>
      </c>
      <c r="I984" s="39">
        <f>VENTAS[[#This Row],[Cantidad]]*VENTAS[[#This Row],[Precio Venta]]</f>
        <v>25</v>
      </c>
      <c r="J984" s="34">
        <f>IF(VENTAS[[#This Row],[Nombre del Gestor]]&gt;1,VENTAS[[#This Row],[Precio Venta]]*10%,0)</f>
        <v>2.5</v>
      </c>
      <c r="K984" s="34">
        <f>IFERROR(VLOOKUP(VENTAS[[#This Row],[Código del producto Vendido]],STOCK[],13,FALSE),VENTAS[[#This Row],[Precio Venta]]*0.6)-VENTAS[[#This Row],[Comisión Unitaria 10%]]</f>
        <v>12.5</v>
      </c>
      <c r="L984" s="34">
        <f>VENTAS[[#This Row],[Cantidad]]*(VENTAS[[#This Row],[Precio Venta]]-VENTAS[[#This Row],[Costo Unitario SIN Comision]]-VENTAS[[#This Row],[Comisión Unitaria 10%]]-0.01*VENTAS[[#This Row],[Precio Venta]])</f>
        <v>9.75</v>
      </c>
      <c r="M984" s="35"/>
      <c r="N984" s="37" t="s">
        <v>5778</v>
      </c>
    </row>
    <row r="985" spans="1:14" x14ac:dyDescent="0.2">
      <c r="A985" s="36">
        <v>45665.592997685177</v>
      </c>
      <c r="B985" s="33"/>
      <c r="C985" s="33"/>
      <c r="D985" s="33"/>
      <c r="E985" s="33" t="s">
        <v>5779</v>
      </c>
      <c r="F985" s="33" t="s">
        <v>5780</v>
      </c>
      <c r="G985" s="33">
        <v>1</v>
      </c>
      <c r="H985" s="34">
        <v>25</v>
      </c>
      <c r="I985" s="39">
        <f>VENTAS[[#This Row],[Cantidad]]*VENTAS[[#This Row],[Precio Venta]]</f>
        <v>25</v>
      </c>
      <c r="J985" s="34">
        <f>IF(VENTAS[[#This Row],[Nombre del Gestor]]&gt;1,VENTAS[[#This Row],[Precio Venta]]*10%,0)</f>
        <v>0</v>
      </c>
      <c r="K985" s="34">
        <f>IFERROR(VLOOKUP(VENTAS[[#This Row],[Código del producto Vendido]],STOCK[],13,FALSE),VENTAS[[#This Row],[Precio Venta]]*0.6)-VENTAS[[#This Row],[Comisión Unitaria 10%]]</f>
        <v>15</v>
      </c>
      <c r="L985" s="34">
        <f>VENTAS[[#This Row],[Cantidad]]*(VENTAS[[#This Row],[Precio Venta]]-VENTAS[[#This Row],[Costo Unitario SIN Comision]]-VENTAS[[#This Row],[Comisión Unitaria 10%]]-0.01*VENTAS[[#This Row],[Precio Venta]])</f>
        <v>9.75</v>
      </c>
      <c r="M985" s="35"/>
      <c r="N985" s="37" t="s">
        <v>5781</v>
      </c>
    </row>
    <row r="986" spans="1:14" x14ac:dyDescent="0.2">
      <c r="A986" s="36">
        <v>45665.892546296287</v>
      </c>
      <c r="B986" s="33"/>
      <c r="C986" s="33"/>
      <c r="D986" s="33" t="s">
        <v>3779</v>
      </c>
      <c r="E986" s="33" t="s">
        <v>5782</v>
      </c>
      <c r="F986" s="33" t="s">
        <v>5783</v>
      </c>
      <c r="G986" s="33">
        <v>1</v>
      </c>
      <c r="H986" s="34">
        <v>30</v>
      </c>
      <c r="I986" s="39">
        <f>VENTAS[[#This Row],[Cantidad]]*VENTAS[[#This Row],[Precio Venta]]</f>
        <v>30</v>
      </c>
      <c r="J986" s="34">
        <f>IF(VENTAS[[#This Row],[Nombre del Gestor]]&gt;1,VENTAS[[#This Row],[Precio Venta]]*10%,0)</f>
        <v>3</v>
      </c>
      <c r="K986" s="34">
        <f>IFERROR(VLOOKUP(VENTAS[[#This Row],[Código del producto Vendido]],STOCK[],13,FALSE),VENTAS[[#This Row],[Precio Venta]]*0.6)-VENTAS[[#This Row],[Comisión Unitaria 10%]]</f>
        <v>15</v>
      </c>
      <c r="L986" s="34">
        <f>VENTAS[[#This Row],[Cantidad]]*(VENTAS[[#This Row],[Precio Venta]]-VENTAS[[#This Row],[Costo Unitario SIN Comision]]-VENTAS[[#This Row],[Comisión Unitaria 10%]]-0.01*VENTAS[[#This Row],[Precio Venta]])</f>
        <v>11.7</v>
      </c>
      <c r="M986" s="35"/>
      <c r="N986" s="37" t="s">
        <v>5784</v>
      </c>
    </row>
    <row r="987" spans="1:14" x14ac:dyDescent="0.2">
      <c r="A987" s="36">
        <v>45666.340914351851</v>
      </c>
      <c r="B987" s="33"/>
      <c r="C987" s="33"/>
      <c r="D987" s="33" t="s">
        <v>5389</v>
      </c>
      <c r="E987" s="33" t="s">
        <v>5785</v>
      </c>
      <c r="F987" s="33" t="s">
        <v>5786</v>
      </c>
      <c r="G987" s="33">
        <v>1</v>
      </c>
      <c r="H987" s="34">
        <v>25</v>
      </c>
      <c r="I987" s="39">
        <f>VENTAS[[#This Row],[Cantidad]]*VENTAS[[#This Row],[Precio Venta]]</f>
        <v>25</v>
      </c>
      <c r="J987" s="34">
        <f>IF(VENTAS[[#This Row],[Nombre del Gestor]]&gt;1,VENTAS[[#This Row],[Precio Venta]]*10%,0)</f>
        <v>2.5</v>
      </c>
      <c r="K987" s="34">
        <f>IFERROR(VLOOKUP(VENTAS[[#This Row],[Código del producto Vendido]],STOCK[],13,FALSE),VENTAS[[#This Row],[Precio Venta]]*0.6)-VENTAS[[#This Row],[Comisión Unitaria 10%]]</f>
        <v>12.5</v>
      </c>
      <c r="L987" s="34">
        <f>VENTAS[[#This Row],[Cantidad]]*(VENTAS[[#This Row],[Precio Venta]]-VENTAS[[#This Row],[Costo Unitario SIN Comision]]-VENTAS[[#This Row],[Comisión Unitaria 10%]]-0.01*VENTAS[[#This Row],[Precio Venta]])</f>
        <v>9.75</v>
      </c>
      <c r="M987" s="35"/>
      <c r="N987" s="37" t="s">
        <v>5787</v>
      </c>
    </row>
    <row r="988" spans="1:14" x14ac:dyDescent="0.2">
      <c r="A988" s="36">
        <v>45666.428368055553</v>
      </c>
      <c r="B988" s="33"/>
      <c r="C988" s="33"/>
      <c r="D988" s="33" t="s">
        <v>5788</v>
      </c>
      <c r="E988" s="33" t="s">
        <v>5789</v>
      </c>
      <c r="F988" s="33" t="s">
        <v>5790</v>
      </c>
      <c r="G988" s="33">
        <v>1</v>
      </c>
      <c r="H988" s="34">
        <v>35</v>
      </c>
      <c r="I988" s="39">
        <f>VENTAS[[#This Row],[Cantidad]]*VENTAS[[#This Row],[Precio Venta]]</f>
        <v>35</v>
      </c>
      <c r="J988" s="34">
        <f>IF(VENTAS[[#This Row],[Nombre del Gestor]]&gt;1,VENTAS[[#This Row],[Precio Venta]]*10%,0)</f>
        <v>3.5</v>
      </c>
      <c r="K988" s="34">
        <f>IFERROR(VLOOKUP(VENTAS[[#This Row],[Código del producto Vendido]],STOCK[],13,FALSE),VENTAS[[#This Row],[Precio Venta]]*0.6)-VENTAS[[#This Row],[Comisión Unitaria 10%]]</f>
        <v>17.5</v>
      </c>
      <c r="L988" s="34">
        <f>VENTAS[[#This Row],[Cantidad]]*(VENTAS[[#This Row],[Precio Venta]]-VENTAS[[#This Row],[Costo Unitario SIN Comision]]-VENTAS[[#This Row],[Comisión Unitaria 10%]]-0.01*VENTAS[[#This Row],[Precio Venta]])</f>
        <v>13.65</v>
      </c>
      <c r="M988" s="35"/>
      <c r="N988" s="37" t="s">
        <v>5791</v>
      </c>
    </row>
    <row r="989" spans="1:14" x14ac:dyDescent="0.2">
      <c r="A989" s="36">
        <v>45666.4296412037</v>
      </c>
      <c r="B989" s="33"/>
      <c r="C989" s="33"/>
      <c r="D989" s="33"/>
      <c r="E989" s="33" t="s">
        <v>5792</v>
      </c>
      <c r="F989" s="33" t="s">
        <v>5793</v>
      </c>
      <c r="G989" s="33">
        <v>1</v>
      </c>
      <c r="H989" s="34">
        <v>30</v>
      </c>
      <c r="I989" s="39">
        <f>VENTAS[[#This Row],[Cantidad]]*VENTAS[[#This Row],[Precio Venta]]</f>
        <v>30</v>
      </c>
      <c r="J989" s="34">
        <f>IF(VENTAS[[#This Row],[Nombre del Gestor]]&gt;1,VENTAS[[#This Row],[Precio Venta]]*10%,0)</f>
        <v>0</v>
      </c>
      <c r="K989" s="34">
        <f>IFERROR(VLOOKUP(VENTAS[[#This Row],[Código del producto Vendido]],STOCK[],13,FALSE),VENTAS[[#This Row],[Precio Venta]]*0.6)-VENTAS[[#This Row],[Comisión Unitaria 10%]]</f>
        <v>18</v>
      </c>
      <c r="L989" s="34">
        <f>VENTAS[[#This Row],[Cantidad]]*(VENTAS[[#This Row],[Precio Venta]]-VENTAS[[#This Row],[Costo Unitario SIN Comision]]-VENTAS[[#This Row],[Comisión Unitaria 10%]]-0.01*VENTAS[[#This Row],[Precio Venta]])</f>
        <v>11.7</v>
      </c>
      <c r="M989" s="35"/>
      <c r="N989" s="37" t="s">
        <v>5794</v>
      </c>
    </row>
    <row r="990" spans="1:14" x14ac:dyDescent="0.2">
      <c r="A990" s="36">
        <v>45666.431064814817</v>
      </c>
      <c r="B990" s="33"/>
      <c r="C990" s="33"/>
      <c r="D990" s="33" t="s">
        <v>3757</v>
      </c>
      <c r="E990" s="33" t="s">
        <v>5137</v>
      </c>
      <c r="F990" s="33" t="s">
        <v>5138</v>
      </c>
      <c r="G990" s="33">
        <v>1</v>
      </c>
      <c r="H990" s="34">
        <v>25</v>
      </c>
      <c r="I990" s="39">
        <f>VENTAS[[#This Row],[Cantidad]]*VENTAS[[#This Row],[Precio Venta]]</f>
        <v>25</v>
      </c>
      <c r="J990" s="34">
        <f>IF(VENTAS[[#This Row],[Nombre del Gestor]]&gt;1,VENTAS[[#This Row],[Precio Venta]]*10%,0)</f>
        <v>2.5</v>
      </c>
      <c r="K990" s="34">
        <f>IFERROR(VLOOKUP(VENTAS[[#This Row],[Código del producto Vendido]],STOCK[],13,FALSE),VENTAS[[#This Row],[Precio Venta]]*0.6)-VENTAS[[#This Row],[Comisión Unitaria 10%]]</f>
        <v>12.5</v>
      </c>
      <c r="L990" s="34">
        <f>VENTAS[[#This Row],[Cantidad]]*(VENTAS[[#This Row],[Precio Venta]]-VENTAS[[#This Row],[Costo Unitario SIN Comision]]-VENTAS[[#This Row],[Comisión Unitaria 10%]]-0.01*VENTAS[[#This Row],[Precio Venta]])</f>
        <v>9.75</v>
      </c>
      <c r="M990" s="35"/>
      <c r="N990" s="37" t="s">
        <v>5795</v>
      </c>
    </row>
    <row r="991" spans="1:14" x14ac:dyDescent="0.2">
      <c r="A991" s="36">
        <v>45666.463958333326</v>
      </c>
      <c r="B991" s="33"/>
      <c r="C991" s="33"/>
      <c r="D991" s="33" t="s">
        <v>5796</v>
      </c>
      <c r="E991" s="33" t="s">
        <v>5797</v>
      </c>
      <c r="F991" s="33" t="s">
        <v>5798</v>
      </c>
      <c r="G991" s="33">
        <v>1</v>
      </c>
      <c r="H991" s="34">
        <v>25</v>
      </c>
      <c r="I991" s="39">
        <f>VENTAS[[#This Row],[Cantidad]]*VENTAS[[#This Row],[Precio Venta]]</f>
        <v>25</v>
      </c>
      <c r="J991" s="34">
        <f>IF(VENTAS[[#This Row],[Nombre del Gestor]]&gt;1,VENTAS[[#This Row],[Precio Venta]]*10%,0)</f>
        <v>2.5</v>
      </c>
      <c r="K991" s="34">
        <f>IFERROR(VLOOKUP(VENTAS[[#This Row],[Código del producto Vendido]],STOCK[],13,FALSE),VENTAS[[#This Row],[Precio Venta]]*0.6)-VENTAS[[#This Row],[Comisión Unitaria 10%]]</f>
        <v>12.5</v>
      </c>
      <c r="L991" s="34">
        <f>VENTAS[[#This Row],[Cantidad]]*(VENTAS[[#This Row],[Precio Venta]]-VENTAS[[#This Row],[Costo Unitario SIN Comision]]-VENTAS[[#This Row],[Comisión Unitaria 10%]]-0.01*VENTAS[[#This Row],[Precio Venta]])</f>
        <v>9.75</v>
      </c>
      <c r="M991" s="35"/>
      <c r="N991" s="37" t="s">
        <v>5799</v>
      </c>
    </row>
    <row r="992" spans="1:14" x14ac:dyDescent="0.2">
      <c r="A992" s="36">
        <v>45666.463958333326</v>
      </c>
      <c r="B992" s="33"/>
      <c r="C992" s="33"/>
      <c r="D992" s="33" t="s">
        <v>5796</v>
      </c>
      <c r="E992" s="33" t="s">
        <v>5800</v>
      </c>
      <c r="F992" s="33" t="s">
        <v>5801</v>
      </c>
      <c r="G992" s="33">
        <v>1</v>
      </c>
      <c r="H992" s="34">
        <v>25</v>
      </c>
      <c r="I992" s="39">
        <f>VENTAS[[#This Row],[Cantidad]]*VENTAS[[#This Row],[Precio Venta]]</f>
        <v>25</v>
      </c>
      <c r="J992" s="34">
        <f>IF(VENTAS[[#This Row],[Nombre del Gestor]]&gt;1,VENTAS[[#This Row],[Precio Venta]]*10%,0)</f>
        <v>2.5</v>
      </c>
      <c r="K992" s="34">
        <f>IFERROR(VLOOKUP(VENTAS[[#This Row],[Código del producto Vendido]],STOCK[],13,FALSE),VENTAS[[#This Row],[Precio Venta]]*0.6)-VENTAS[[#This Row],[Comisión Unitaria 10%]]</f>
        <v>12.5</v>
      </c>
      <c r="L992" s="34">
        <f>VENTAS[[#This Row],[Cantidad]]*(VENTAS[[#This Row],[Precio Venta]]-VENTAS[[#This Row],[Costo Unitario SIN Comision]]-VENTAS[[#This Row],[Comisión Unitaria 10%]]-0.01*VENTAS[[#This Row],[Precio Venta]])</f>
        <v>9.75</v>
      </c>
      <c r="M992" s="35"/>
      <c r="N992" s="37" t="s">
        <v>5802</v>
      </c>
    </row>
    <row r="993" spans="1:14" x14ac:dyDescent="0.2">
      <c r="A993" s="36">
        <v>45666.501273148147</v>
      </c>
      <c r="B993" s="33"/>
      <c r="C993" s="33"/>
      <c r="D993" s="33" t="s">
        <v>4617</v>
      </c>
      <c r="E993" s="33" t="s">
        <v>5803</v>
      </c>
      <c r="F993" s="33" t="s">
        <v>5804</v>
      </c>
      <c r="G993" s="33">
        <v>1</v>
      </c>
      <c r="H993" s="34">
        <v>20</v>
      </c>
      <c r="I993" s="39">
        <f>VENTAS[[#This Row],[Cantidad]]*VENTAS[[#This Row],[Precio Venta]]</f>
        <v>20</v>
      </c>
      <c r="J993" s="34">
        <f>IF(VENTAS[[#This Row],[Nombre del Gestor]]&gt;1,VENTAS[[#This Row],[Precio Venta]]*10%,0)</f>
        <v>2</v>
      </c>
      <c r="K993" s="34">
        <f>IFERROR(VLOOKUP(VENTAS[[#This Row],[Código del producto Vendido]],STOCK[],13,FALSE),VENTAS[[#This Row],[Precio Venta]]*0.6)-VENTAS[[#This Row],[Comisión Unitaria 10%]]</f>
        <v>10</v>
      </c>
      <c r="L993" s="34">
        <f>VENTAS[[#This Row],[Cantidad]]*(VENTAS[[#This Row],[Precio Venta]]-VENTAS[[#This Row],[Costo Unitario SIN Comision]]-VENTAS[[#This Row],[Comisión Unitaria 10%]]-0.01*VENTAS[[#This Row],[Precio Venta]])</f>
        <v>7.8</v>
      </c>
      <c r="M993" s="35"/>
      <c r="N993" s="37" t="s">
        <v>5805</v>
      </c>
    </row>
    <row r="994" spans="1:14" x14ac:dyDescent="0.2">
      <c r="A994" s="36">
        <v>45666.501273148147</v>
      </c>
      <c r="B994" s="33"/>
      <c r="C994" s="33"/>
      <c r="D994" s="33" t="s">
        <v>4617</v>
      </c>
      <c r="E994" s="33" t="s">
        <v>829</v>
      </c>
      <c r="F994" s="33" t="s">
        <v>5806</v>
      </c>
      <c r="G994" s="33">
        <v>1</v>
      </c>
      <c r="H994" s="34">
        <v>20</v>
      </c>
      <c r="I994" s="39">
        <f>VENTAS[[#This Row],[Cantidad]]*VENTAS[[#This Row],[Precio Venta]]</f>
        <v>20</v>
      </c>
      <c r="J994" s="34">
        <f>IF(VENTAS[[#This Row],[Nombre del Gestor]]&gt;1,VENTAS[[#This Row],[Precio Venta]]*10%,0)</f>
        <v>2</v>
      </c>
      <c r="K994" s="34">
        <f>IFERROR(VLOOKUP(VENTAS[[#This Row],[Código del producto Vendido]],STOCK[],13,FALSE),VENTAS[[#This Row],[Precio Venta]]*0.6)-VENTAS[[#This Row],[Comisión Unitaria 10%]]</f>
        <v>9</v>
      </c>
      <c r="L994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994" s="35"/>
      <c r="N994" s="37" t="s">
        <v>5807</v>
      </c>
    </row>
    <row r="995" spans="1:14" x14ac:dyDescent="0.2">
      <c r="A995" s="36">
        <v>45666.501273148147</v>
      </c>
      <c r="B995" s="33"/>
      <c r="C995" s="33"/>
      <c r="D995" s="33" t="s">
        <v>4617</v>
      </c>
      <c r="E995" s="33" t="s">
        <v>5808</v>
      </c>
      <c r="F995" s="33" t="s">
        <v>5809</v>
      </c>
      <c r="G995" s="33">
        <v>1</v>
      </c>
      <c r="H995" s="34">
        <v>25</v>
      </c>
      <c r="I995" s="39">
        <f>VENTAS[[#This Row],[Cantidad]]*VENTAS[[#This Row],[Precio Venta]]</f>
        <v>25</v>
      </c>
      <c r="J995" s="34">
        <f>IF(VENTAS[[#This Row],[Nombre del Gestor]]&gt;1,VENTAS[[#This Row],[Precio Venta]]*10%,0)</f>
        <v>2.5</v>
      </c>
      <c r="K995" s="34">
        <f>IFERROR(VLOOKUP(VENTAS[[#This Row],[Código del producto Vendido]],STOCK[],13,FALSE),VENTAS[[#This Row],[Precio Venta]]*0.6)-VENTAS[[#This Row],[Comisión Unitaria 10%]]</f>
        <v>12.5</v>
      </c>
      <c r="L995" s="34">
        <f>VENTAS[[#This Row],[Cantidad]]*(VENTAS[[#This Row],[Precio Venta]]-VENTAS[[#This Row],[Costo Unitario SIN Comision]]-VENTAS[[#This Row],[Comisión Unitaria 10%]]-0.01*VENTAS[[#This Row],[Precio Venta]])</f>
        <v>9.75</v>
      </c>
      <c r="M995" s="35"/>
      <c r="N995" s="37" t="s">
        <v>5810</v>
      </c>
    </row>
    <row r="996" spans="1:14" x14ac:dyDescent="0.2">
      <c r="A996" s="36">
        <v>45666.684606481482</v>
      </c>
      <c r="B996" s="33"/>
      <c r="C996" s="33"/>
      <c r="D996" s="33" t="s">
        <v>3772</v>
      </c>
      <c r="E996" s="33" t="s">
        <v>5811</v>
      </c>
      <c r="F996" s="33" t="s">
        <v>1063</v>
      </c>
      <c r="G996" s="33">
        <v>1</v>
      </c>
      <c r="H996" s="34">
        <v>30</v>
      </c>
      <c r="I996" s="39">
        <f>VENTAS[[#This Row],[Cantidad]]*VENTAS[[#This Row],[Precio Venta]]</f>
        <v>30</v>
      </c>
      <c r="J996" s="34">
        <f>IF(VENTAS[[#This Row],[Nombre del Gestor]]&gt;1,VENTAS[[#This Row],[Precio Venta]]*10%,0)</f>
        <v>3</v>
      </c>
      <c r="K996" s="34">
        <f>IFERROR(VLOOKUP(VENTAS[[#This Row],[Código del producto Vendido]],STOCK[],13,FALSE),VENTAS[[#This Row],[Precio Venta]]*0.6)-VENTAS[[#This Row],[Comisión Unitaria 10%]]</f>
        <v>15</v>
      </c>
      <c r="L996" s="34">
        <f>VENTAS[[#This Row],[Cantidad]]*(VENTAS[[#This Row],[Precio Venta]]-VENTAS[[#This Row],[Costo Unitario SIN Comision]]-VENTAS[[#This Row],[Comisión Unitaria 10%]]-0.01*VENTAS[[#This Row],[Precio Venta]])</f>
        <v>11.7</v>
      </c>
      <c r="M996" s="35"/>
      <c r="N996" s="37" t="s">
        <v>5812</v>
      </c>
    </row>
    <row r="997" spans="1:14" x14ac:dyDescent="0.2">
      <c r="A997" s="36">
        <v>45666.695706018523</v>
      </c>
      <c r="B997" s="33"/>
      <c r="C997" s="33"/>
      <c r="D997" s="33" t="s">
        <v>3757</v>
      </c>
      <c r="E997" s="33" t="s">
        <v>1516</v>
      </c>
      <c r="F997" s="33" t="s">
        <v>1515</v>
      </c>
      <c r="G997" s="33">
        <v>1</v>
      </c>
      <c r="H997" s="34">
        <v>3</v>
      </c>
      <c r="I997" s="39">
        <f>VENTAS[[#This Row],[Cantidad]]*VENTAS[[#This Row],[Precio Venta]]</f>
        <v>3</v>
      </c>
      <c r="J997" s="34">
        <f>IF(VENTAS[[#This Row],[Nombre del Gestor]]&gt;1,VENTAS[[#This Row],[Precio Venta]]*10%,0)</f>
        <v>0.30000000000000004</v>
      </c>
      <c r="K997" s="34">
        <f>IFERROR(VLOOKUP(VENTAS[[#This Row],[Código del producto Vendido]],STOCK[],13,FALSE),VENTAS[[#This Row],[Precio Venta]]*0.6)-VENTAS[[#This Row],[Comisión Unitaria 10%]]</f>
        <v>1.4</v>
      </c>
      <c r="L997" s="34">
        <f>VENTAS[[#This Row],[Cantidad]]*(VENTAS[[#This Row],[Precio Venta]]-VENTAS[[#This Row],[Costo Unitario SIN Comision]]-VENTAS[[#This Row],[Comisión Unitaria 10%]]-0.01*VENTAS[[#This Row],[Precio Venta]])</f>
        <v>1.27</v>
      </c>
      <c r="M997" s="35"/>
      <c r="N997" s="37" t="s">
        <v>5813</v>
      </c>
    </row>
    <row r="998" spans="1:14" x14ac:dyDescent="0.2">
      <c r="A998" s="36">
        <v>45666.695706018523</v>
      </c>
      <c r="B998" s="33"/>
      <c r="C998" s="33"/>
      <c r="D998" s="33" t="s">
        <v>3757</v>
      </c>
      <c r="E998" s="33" t="s">
        <v>5814</v>
      </c>
      <c r="F998" s="33" t="s">
        <v>5815</v>
      </c>
      <c r="G998" s="33">
        <v>1</v>
      </c>
      <c r="H998" s="34">
        <v>30</v>
      </c>
      <c r="I998" s="39">
        <f>VENTAS[[#This Row],[Cantidad]]*VENTAS[[#This Row],[Precio Venta]]</f>
        <v>30</v>
      </c>
      <c r="J998" s="34">
        <f>IF(VENTAS[[#This Row],[Nombre del Gestor]]&gt;1,VENTAS[[#This Row],[Precio Venta]]*10%,0)</f>
        <v>3</v>
      </c>
      <c r="K998" s="34">
        <f>IFERROR(VLOOKUP(VENTAS[[#This Row],[Código del producto Vendido]],STOCK[],13,FALSE),VENTAS[[#This Row],[Precio Venta]]*0.6)-VENTAS[[#This Row],[Comisión Unitaria 10%]]</f>
        <v>15</v>
      </c>
      <c r="L998" s="34">
        <f>VENTAS[[#This Row],[Cantidad]]*(VENTAS[[#This Row],[Precio Venta]]-VENTAS[[#This Row],[Costo Unitario SIN Comision]]-VENTAS[[#This Row],[Comisión Unitaria 10%]]-0.01*VENTAS[[#This Row],[Precio Venta]])</f>
        <v>11.7</v>
      </c>
      <c r="M998" s="35"/>
      <c r="N998" s="37" t="s">
        <v>5816</v>
      </c>
    </row>
    <row r="999" spans="1:14" x14ac:dyDescent="0.2">
      <c r="A999" s="36">
        <v>45666.695706018523</v>
      </c>
      <c r="B999" s="33"/>
      <c r="C999" s="33"/>
      <c r="D999" s="33" t="s">
        <v>3757</v>
      </c>
      <c r="E999" s="33" t="s">
        <v>5817</v>
      </c>
      <c r="F999" s="33" t="s">
        <v>5818</v>
      </c>
      <c r="G999" s="33">
        <v>1</v>
      </c>
      <c r="H999" s="34">
        <v>30</v>
      </c>
      <c r="I999" s="39">
        <f>VENTAS[[#This Row],[Cantidad]]*VENTAS[[#This Row],[Precio Venta]]</f>
        <v>30</v>
      </c>
      <c r="J999" s="34">
        <f>IF(VENTAS[[#This Row],[Nombre del Gestor]]&gt;1,VENTAS[[#This Row],[Precio Venta]]*10%,0)</f>
        <v>3</v>
      </c>
      <c r="K999" s="34">
        <f>IFERROR(VLOOKUP(VENTAS[[#This Row],[Código del producto Vendido]],STOCK[],13,FALSE),VENTAS[[#This Row],[Precio Venta]]*0.6)-VENTAS[[#This Row],[Comisión Unitaria 10%]]</f>
        <v>15</v>
      </c>
      <c r="L999" s="34">
        <f>VENTAS[[#This Row],[Cantidad]]*(VENTAS[[#This Row],[Precio Venta]]-VENTAS[[#This Row],[Costo Unitario SIN Comision]]-VENTAS[[#This Row],[Comisión Unitaria 10%]]-0.01*VENTAS[[#This Row],[Precio Venta]])</f>
        <v>11.7</v>
      </c>
      <c r="M999" s="35"/>
      <c r="N999" s="37" t="s">
        <v>5819</v>
      </c>
    </row>
    <row r="1000" spans="1:14" x14ac:dyDescent="0.2">
      <c r="A1000" s="36">
        <v>45666.695706018523</v>
      </c>
      <c r="B1000" s="33"/>
      <c r="C1000" s="33"/>
      <c r="D1000" s="33" t="s">
        <v>3757</v>
      </c>
      <c r="E1000" s="33" t="s">
        <v>5820</v>
      </c>
      <c r="F1000" s="33" t="s">
        <v>5821</v>
      </c>
      <c r="G1000" s="33">
        <v>1</v>
      </c>
      <c r="H1000" s="34">
        <v>30</v>
      </c>
      <c r="I1000" s="39">
        <f>VENTAS[[#This Row],[Cantidad]]*VENTAS[[#This Row],[Precio Venta]]</f>
        <v>30</v>
      </c>
      <c r="J1000" s="34">
        <f>IF(VENTAS[[#This Row],[Nombre del Gestor]]&gt;1,VENTAS[[#This Row],[Precio Venta]]*10%,0)</f>
        <v>3</v>
      </c>
      <c r="K1000" s="34">
        <f>IFERROR(VLOOKUP(VENTAS[[#This Row],[Código del producto Vendido]],STOCK[],13,FALSE),VENTAS[[#This Row],[Precio Venta]]*0.6)-VENTAS[[#This Row],[Comisión Unitaria 10%]]</f>
        <v>15</v>
      </c>
      <c r="L1000" s="34">
        <f>VENTAS[[#This Row],[Cantidad]]*(VENTAS[[#This Row],[Precio Venta]]-VENTAS[[#This Row],[Costo Unitario SIN Comision]]-VENTAS[[#This Row],[Comisión Unitaria 10%]]-0.01*VENTAS[[#This Row],[Precio Venta]])</f>
        <v>11.7</v>
      </c>
      <c r="M1000" s="35"/>
      <c r="N1000" s="37" t="s">
        <v>5822</v>
      </c>
    </row>
    <row r="1001" spans="1:14" x14ac:dyDescent="0.2">
      <c r="A1001" s="36">
        <v>45666.695706018523</v>
      </c>
      <c r="B1001" s="33"/>
      <c r="C1001" s="33"/>
      <c r="D1001" s="33" t="s">
        <v>3757</v>
      </c>
      <c r="E1001" s="33" t="s">
        <v>5823</v>
      </c>
      <c r="F1001" s="33" t="s">
        <v>1297</v>
      </c>
      <c r="G1001" s="33">
        <v>1</v>
      </c>
      <c r="H1001" s="34">
        <v>35</v>
      </c>
      <c r="I1001" s="39">
        <f>VENTAS[[#This Row],[Cantidad]]*VENTAS[[#This Row],[Precio Venta]]</f>
        <v>35</v>
      </c>
      <c r="J1001" s="34">
        <f>IF(VENTAS[[#This Row],[Nombre del Gestor]]&gt;1,VENTAS[[#This Row],[Precio Venta]]*10%,0)</f>
        <v>3.5</v>
      </c>
      <c r="K1001" s="34">
        <f>IFERROR(VLOOKUP(VENTAS[[#This Row],[Código del producto Vendido]],STOCK[],13,FALSE),VENTAS[[#This Row],[Precio Venta]]*0.6)-VENTAS[[#This Row],[Comisión Unitaria 10%]]</f>
        <v>17.5</v>
      </c>
      <c r="L1001" s="34">
        <f>VENTAS[[#This Row],[Cantidad]]*(VENTAS[[#This Row],[Precio Venta]]-VENTAS[[#This Row],[Costo Unitario SIN Comision]]-VENTAS[[#This Row],[Comisión Unitaria 10%]]-0.01*VENTAS[[#This Row],[Precio Venta]])</f>
        <v>13.65</v>
      </c>
      <c r="M1001" s="35"/>
      <c r="N1001" s="37" t="s">
        <v>5824</v>
      </c>
    </row>
    <row r="1002" spans="1:14" x14ac:dyDescent="0.2">
      <c r="A1002" s="36">
        <v>45666.695706018523</v>
      </c>
      <c r="B1002" s="33"/>
      <c r="C1002" s="33"/>
      <c r="D1002" s="33" t="s">
        <v>3757</v>
      </c>
      <c r="E1002" s="33" t="s">
        <v>5825</v>
      </c>
      <c r="F1002" s="33" t="s">
        <v>5826</v>
      </c>
      <c r="G1002" s="33">
        <v>1</v>
      </c>
      <c r="H1002" s="34">
        <v>20</v>
      </c>
      <c r="I1002" s="39">
        <f>VENTAS[[#This Row],[Cantidad]]*VENTAS[[#This Row],[Precio Venta]]</f>
        <v>20</v>
      </c>
      <c r="J1002" s="34">
        <f>IF(VENTAS[[#This Row],[Nombre del Gestor]]&gt;1,VENTAS[[#This Row],[Precio Venta]]*10%,0)</f>
        <v>2</v>
      </c>
      <c r="K1002" s="34">
        <f>IFERROR(VLOOKUP(VENTAS[[#This Row],[Código del producto Vendido]],STOCK[],13,FALSE),VENTAS[[#This Row],[Precio Venta]]*0.6)-VENTAS[[#This Row],[Comisión Unitaria 10%]]</f>
        <v>10</v>
      </c>
      <c r="L1002" s="34">
        <f>VENTAS[[#This Row],[Cantidad]]*(VENTAS[[#This Row],[Precio Venta]]-VENTAS[[#This Row],[Costo Unitario SIN Comision]]-VENTAS[[#This Row],[Comisión Unitaria 10%]]-0.01*VENTAS[[#This Row],[Precio Venta]])</f>
        <v>7.8</v>
      </c>
      <c r="M1002" s="35"/>
      <c r="N1002" s="37" t="s">
        <v>5827</v>
      </c>
    </row>
    <row r="1003" spans="1:14" x14ac:dyDescent="0.2">
      <c r="A1003" s="36">
        <v>45666.695706018523</v>
      </c>
      <c r="B1003" s="33"/>
      <c r="C1003" s="33"/>
      <c r="D1003" s="33" t="s">
        <v>3757</v>
      </c>
      <c r="E1003" s="33" t="s">
        <v>1528</v>
      </c>
      <c r="F1003" s="33" t="s">
        <v>1527</v>
      </c>
      <c r="G1003" s="33">
        <v>1</v>
      </c>
      <c r="H1003" s="34">
        <v>3</v>
      </c>
      <c r="I1003" s="39">
        <f>VENTAS[[#This Row],[Cantidad]]*VENTAS[[#This Row],[Precio Venta]]</f>
        <v>3</v>
      </c>
      <c r="J1003" s="34">
        <f>IF(VENTAS[[#This Row],[Nombre del Gestor]]&gt;1,VENTAS[[#This Row],[Precio Venta]]*10%,0)</f>
        <v>0.30000000000000004</v>
      </c>
      <c r="K1003" s="34">
        <f>IFERROR(VLOOKUP(VENTAS[[#This Row],[Código del producto Vendido]],STOCK[],13,FALSE),VENTAS[[#This Row],[Precio Venta]]*0.6)-VENTAS[[#This Row],[Comisión Unitaria 10%]]</f>
        <v>1.4</v>
      </c>
      <c r="L1003" s="34">
        <f>VENTAS[[#This Row],[Cantidad]]*(VENTAS[[#This Row],[Precio Venta]]-VENTAS[[#This Row],[Costo Unitario SIN Comision]]-VENTAS[[#This Row],[Comisión Unitaria 10%]]-0.01*VENTAS[[#This Row],[Precio Venta]])</f>
        <v>1.27</v>
      </c>
      <c r="M1003" s="35"/>
      <c r="N1003" s="37" t="s">
        <v>5828</v>
      </c>
    </row>
    <row r="1004" spans="1:14" x14ac:dyDescent="0.2">
      <c r="A1004" s="36">
        <v>45666.695706018523</v>
      </c>
      <c r="B1004" s="33"/>
      <c r="C1004" s="33"/>
      <c r="D1004" s="33" t="s">
        <v>3757</v>
      </c>
      <c r="E1004" s="33" t="s">
        <v>1520</v>
      </c>
      <c r="F1004" s="33" t="s">
        <v>1519</v>
      </c>
      <c r="G1004" s="33">
        <v>1</v>
      </c>
      <c r="H1004" s="34">
        <v>3</v>
      </c>
      <c r="I1004" s="39">
        <f>VENTAS[[#This Row],[Cantidad]]*VENTAS[[#This Row],[Precio Venta]]</f>
        <v>3</v>
      </c>
      <c r="J1004" s="34">
        <f>IF(VENTAS[[#This Row],[Nombre del Gestor]]&gt;1,VENTAS[[#This Row],[Precio Venta]]*10%,0)</f>
        <v>0.30000000000000004</v>
      </c>
      <c r="K1004" s="34">
        <f>IFERROR(VLOOKUP(VENTAS[[#This Row],[Código del producto Vendido]],STOCK[],13,FALSE),VENTAS[[#This Row],[Precio Venta]]*0.6)-VENTAS[[#This Row],[Comisión Unitaria 10%]]</f>
        <v>1.4</v>
      </c>
      <c r="L1004" s="34">
        <f>VENTAS[[#This Row],[Cantidad]]*(VENTAS[[#This Row],[Precio Venta]]-VENTAS[[#This Row],[Costo Unitario SIN Comision]]-VENTAS[[#This Row],[Comisión Unitaria 10%]]-0.01*VENTAS[[#This Row],[Precio Venta]])</f>
        <v>1.27</v>
      </c>
      <c r="M1004" s="35"/>
      <c r="N1004" s="37" t="s">
        <v>5829</v>
      </c>
    </row>
    <row r="1005" spans="1:14" x14ac:dyDescent="0.2">
      <c r="A1005" s="36">
        <v>45666.700543981482</v>
      </c>
      <c r="B1005" s="33"/>
      <c r="C1005" s="33"/>
      <c r="D1005" s="33" t="s">
        <v>4256</v>
      </c>
      <c r="E1005" s="33" t="s">
        <v>5830</v>
      </c>
      <c r="F1005" s="33" t="s">
        <v>5831</v>
      </c>
      <c r="G1005" s="33">
        <v>1</v>
      </c>
      <c r="H1005" s="34">
        <v>35</v>
      </c>
      <c r="I1005" s="39">
        <f>VENTAS[[#This Row],[Cantidad]]*VENTAS[[#This Row],[Precio Venta]]</f>
        <v>35</v>
      </c>
      <c r="J1005" s="34">
        <f>IF(VENTAS[[#This Row],[Nombre del Gestor]]&gt;1,VENTAS[[#This Row],[Precio Venta]]*10%,0)</f>
        <v>3.5</v>
      </c>
      <c r="K1005" s="34">
        <f>IFERROR(VLOOKUP(VENTAS[[#This Row],[Código del producto Vendido]],STOCK[],13,FALSE),VENTAS[[#This Row],[Precio Venta]]*0.6)-VENTAS[[#This Row],[Comisión Unitaria 10%]]</f>
        <v>17.5</v>
      </c>
      <c r="L1005" s="34">
        <f>VENTAS[[#This Row],[Cantidad]]*(VENTAS[[#This Row],[Precio Venta]]-VENTAS[[#This Row],[Costo Unitario SIN Comision]]-VENTAS[[#This Row],[Comisión Unitaria 10%]]-0.01*VENTAS[[#This Row],[Precio Venta]])</f>
        <v>13.65</v>
      </c>
      <c r="M1005" s="35"/>
      <c r="N1005" s="37" t="s">
        <v>5832</v>
      </c>
    </row>
    <row r="1006" spans="1:14" x14ac:dyDescent="0.2">
      <c r="A1006" s="36">
        <v>45666.711122685178</v>
      </c>
      <c r="B1006" s="33"/>
      <c r="C1006" s="33"/>
      <c r="D1006" s="33" t="s">
        <v>3779</v>
      </c>
      <c r="E1006" s="33" t="s">
        <v>5147</v>
      </c>
      <c r="F1006" s="33" t="s">
        <v>1010</v>
      </c>
      <c r="G1006" s="33">
        <v>1</v>
      </c>
      <c r="H1006" s="34">
        <v>30</v>
      </c>
      <c r="I1006" s="39">
        <f>VENTAS[[#This Row],[Cantidad]]*VENTAS[[#This Row],[Precio Venta]]</f>
        <v>30</v>
      </c>
      <c r="J1006" s="34">
        <f>IF(VENTAS[[#This Row],[Nombre del Gestor]]&gt;1,VENTAS[[#This Row],[Precio Venta]]*10%,0)</f>
        <v>3</v>
      </c>
      <c r="K1006" s="34">
        <f>IFERROR(VLOOKUP(VENTAS[[#This Row],[Código del producto Vendido]],STOCK[],13,FALSE),VENTAS[[#This Row],[Precio Venta]]*0.6)-VENTAS[[#This Row],[Comisión Unitaria 10%]]</f>
        <v>15</v>
      </c>
      <c r="L1006" s="34">
        <f>VENTAS[[#This Row],[Cantidad]]*(VENTAS[[#This Row],[Precio Venta]]-VENTAS[[#This Row],[Costo Unitario SIN Comision]]-VENTAS[[#This Row],[Comisión Unitaria 10%]]-0.01*VENTAS[[#This Row],[Precio Venta]])</f>
        <v>11.7</v>
      </c>
      <c r="M1006" s="35"/>
      <c r="N1006" s="37" t="s">
        <v>5833</v>
      </c>
    </row>
    <row r="1007" spans="1:14" x14ac:dyDescent="0.2">
      <c r="A1007" s="36">
        <v>45666.711122685178</v>
      </c>
      <c r="B1007" s="33"/>
      <c r="C1007" s="33"/>
      <c r="D1007" s="33" t="s">
        <v>3779</v>
      </c>
      <c r="E1007" s="33" t="s">
        <v>1006</v>
      </c>
      <c r="F1007" s="33" t="s">
        <v>1005</v>
      </c>
      <c r="G1007" s="33">
        <v>1</v>
      </c>
      <c r="H1007" s="34">
        <v>30</v>
      </c>
      <c r="I1007" s="39">
        <f>VENTAS[[#This Row],[Cantidad]]*VENTAS[[#This Row],[Precio Venta]]</f>
        <v>30</v>
      </c>
      <c r="J1007" s="34">
        <f>IF(VENTAS[[#This Row],[Nombre del Gestor]]&gt;1,VENTAS[[#This Row],[Precio Venta]]*10%,0)</f>
        <v>3</v>
      </c>
      <c r="K1007" s="34">
        <f>IFERROR(VLOOKUP(VENTAS[[#This Row],[Código del producto Vendido]],STOCK[],13,FALSE),VENTAS[[#This Row],[Precio Venta]]*0.6)-VENTAS[[#This Row],[Comisión Unitaria 10%]]</f>
        <v>16.689999999999998</v>
      </c>
      <c r="L1007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1007" s="35"/>
      <c r="N1007" s="37" t="s">
        <v>5834</v>
      </c>
    </row>
    <row r="1008" spans="1:14" x14ac:dyDescent="0.2">
      <c r="A1008" s="36">
        <v>45666.711122685178</v>
      </c>
      <c r="B1008" s="33"/>
      <c r="C1008" s="33"/>
      <c r="D1008" s="33" t="s">
        <v>3779</v>
      </c>
      <c r="E1008" s="33" t="s">
        <v>5835</v>
      </c>
      <c r="F1008" s="33" t="s">
        <v>5836</v>
      </c>
      <c r="G1008" s="33">
        <v>1</v>
      </c>
      <c r="H1008" s="34">
        <v>25</v>
      </c>
      <c r="I1008" s="39">
        <f>VENTAS[[#This Row],[Cantidad]]*VENTAS[[#This Row],[Precio Venta]]</f>
        <v>25</v>
      </c>
      <c r="J1008" s="34">
        <f>IF(VENTAS[[#This Row],[Nombre del Gestor]]&gt;1,VENTAS[[#This Row],[Precio Venta]]*10%,0)</f>
        <v>2.5</v>
      </c>
      <c r="K1008" s="34">
        <f>IFERROR(VLOOKUP(VENTAS[[#This Row],[Código del producto Vendido]],STOCK[],13,FALSE),VENTAS[[#This Row],[Precio Venta]]*0.6)-VENTAS[[#This Row],[Comisión Unitaria 10%]]</f>
        <v>12.5</v>
      </c>
      <c r="L1008" s="34">
        <f>VENTAS[[#This Row],[Cantidad]]*(VENTAS[[#This Row],[Precio Venta]]-VENTAS[[#This Row],[Costo Unitario SIN Comision]]-VENTAS[[#This Row],[Comisión Unitaria 10%]]-0.01*VENTAS[[#This Row],[Precio Venta]])</f>
        <v>9.75</v>
      </c>
      <c r="M1008" s="35"/>
      <c r="N1008" s="37" t="s">
        <v>5837</v>
      </c>
    </row>
    <row r="1009" spans="1:14" x14ac:dyDescent="0.2">
      <c r="A1009" s="36">
        <v>45666.734201388892</v>
      </c>
      <c r="B1009" s="33"/>
      <c r="C1009" s="33"/>
      <c r="D1009" s="33" t="s">
        <v>4617</v>
      </c>
      <c r="E1009" s="33" t="s">
        <v>5838</v>
      </c>
      <c r="F1009" s="33" t="s">
        <v>5798</v>
      </c>
      <c r="G1009" s="33">
        <v>1</v>
      </c>
      <c r="H1009" s="34">
        <v>25</v>
      </c>
      <c r="I1009" s="39">
        <f>VENTAS[[#This Row],[Cantidad]]*VENTAS[[#This Row],[Precio Venta]]</f>
        <v>25</v>
      </c>
      <c r="J1009" s="34">
        <f>IF(VENTAS[[#This Row],[Nombre del Gestor]]&gt;1,VENTAS[[#This Row],[Precio Venta]]*10%,0)</f>
        <v>2.5</v>
      </c>
      <c r="K1009" s="34">
        <f>IFERROR(VLOOKUP(VENTAS[[#This Row],[Código del producto Vendido]],STOCK[],13,FALSE),VENTAS[[#This Row],[Precio Venta]]*0.6)-VENTAS[[#This Row],[Comisión Unitaria 10%]]</f>
        <v>12.5</v>
      </c>
      <c r="L1009" s="34">
        <f>VENTAS[[#This Row],[Cantidad]]*(VENTAS[[#This Row],[Precio Venta]]-VENTAS[[#This Row],[Costo Unitario SIN Comision]]-VENTAS[[#This Row],[Comisión Unitaria 10%]]-0.01*VENTAS[[#This Row],[Precio Venta]])</f>
        <v>9.75</v>
      </c>
      <c r="M1009" s="35"/>
      <c r="N1009" s="37" t="s">
        <v>5839</v>
      </c>
    </row>
    <row r="1010" spans="1:14" x14ac:dyDescent="0.2">
      <c r="A1010" s="36">
        <v>45666.736331018517</v>
      </c>
      <c r="B1010" s="33"/>
      <c r="C1010" s="33"/>
      <c r="D1010" s="33" t="s">
        <v>4617</v>
      </c>
      <c r="E1010" s="33" t="s">
        <v>5840</v>
      </c>
      <c r="F1010" s="33" t="s">
        <v>5841</v>
      </c>
      <c r="G1010" s="33">
        <v>1</v>
      </c>
      <c r="H1010" s="34">
        <v>21</v>
      </c>
      <c r="I1010" s="39">
        <f>VENTAS[[#This Row],[Cantidad]]*VENTAS[[#This Row],[Precio Venta]]</f>
        <v>21</v>
      </c>
      <c r="J1010" s="34">
        <f>IF(VENTAS[[#This Row],[Nombre del Gestor]]&gt;1,VENTAS[[#This Row],[Precio Venta]]*10%,0)</f>
        <v>2.1</v>
      </c>
      <c r="K1010" s="34">
        <f>IFERROR(VLOOKUP(VENTAS[[#This Row],[Código del producto Vendido]],STOCK[],13,FALSE),VENTAS[[#This Row],[Precio Venta]]*0.6)-VENTAS[[#This Row],[Comisión Unitaria 10%]]</f>
        <v>10.5</v>
      </c>
      <c r="L1010" s="34">
        <f>VENTAS[[#This Row],[Cantidad]]*(VENTAS[[#This Row],[Precio Venta]]-VENTAS[[#This Row],[Costo Unitario SIN Comision]]-VENTAS[[#This Row],[Comisión Unitaria 10%]]-0.01*VENTAS[[#This Row],[Precio Venta]])</f>
        <v>8.19</v>
      </c>
      <c r="M1010" s="35"/>
      <c r="N1010" s="37" t="s">
        <v>5842</v>
      </c>
    </row>
    <row r="1011" spans="1:14" x14ac:dyDescent="0.2">
      <c r="A1011" s="36">
        <v>45666.783946759257</v>
      </c>
      <c r="B1011" s="33"/>
      <c r="C1011" s="33"/>
      <c r="D1011" s="33" t="s">
        <v>4256</v>
      </c>
      <c r="E1011" s="33" t="s">
        <v>5843</v>
      </c>
      <c r="F1011" s="33" t="s">
        <v>5844</v>
      </c>
      <c r="G1011" s="33">
        <v>1</v>
      </c>
      <c r="H1011" s="34">
        <v>22</v>
      </c>
      <c r="I1011" s="39">
        <f>VENTAS[[#This Row],[Cantidad]]*VENTAS[[#This Row],[Precio Venta]]</f>
        <v>22</v>
      </c>
      <c r="J1011" s="34">
        <f>IF(VENTAS[[#This Row],[Nombre del Gestor]]&gt;1,VENTAS[[#This Row],[Precio Venta]]*10%,0)</f>
        <v>2.2000000000000002</v>
      </c>
      <c r="K1011" s="34">
        <f>IFERROR(VLOOKUP(VENTAS[[#This Row],[Código del producto Vendido]],STOCK[],13,FALSE),VENTAS[[#This Row],[Precio Venta]]*0.6)-VENTAS[[#This Row],[Comisión Unitaria 10%]]</f>
        <v>11</v>
      </c>
      <c r="L1011" s="34">
        <f>VENTAS[[#This Row],[Cantidad]]*(VENTAS[[#This Row],[Precio Venta]]-VENTAS[[#This Row],[Costo Unitario SIN Comision]]-VENTAS[[#This Row],[Comisión Unitaria 10%]]-0.01*VENTAS[[#This Row],[Precio Venta]])</f>
        <v>8.58</v>
      </c>
      <c r="M1011" s="35"/>
      <c r="N1011" s="37" t="s">
        <v>5845</v>
      </c>
    </row>
    <row r="1012" spans="1:14" x14ac:dyDescent="0.2">
      <c r="A1012" s="36">
        <v>45667.347592592603</v>
      </c>
      <c r="B1012" s="33"/>
      <c r="C1012" s="33"/>
      <c r="D1012" s="33"/>
      <c r="E1012" s="33" t="s">
        <v>1003</v>
      </c>
      <c r="F1012" s="33" t="s">
        <v>1001</v>
      </c>
      <c r="G1012" s="33">
        <v>1</v>
      </c>
      <c r="H1012" s="34">
        <v>30</v>
      </c>
      <c r="I1012" s="39">
        <f>VENTAS[[#This Row],[Cantidad]]*VENTAS[[#This Row],[Precio Venta]]</f>
        <v>30</v>
      </c>
      <c r="J1012" s="34">
        <f>IF(VENTAS[[#This Row],[Nombre del Gestor]]&gt;1,VENTAS[[#This Row],[Precio Venta]]*10%,0)</f>
        <v>0</v>
      </c>
      <c r="K1012" s="34">
        <f>IFERROR(VLOOKUP(VENTAS[[#This Row],[Código del producto Vendido]],STOCK[],13,FALSE),VENTAS[[#This Row],[Precio Venta]]*0.6)-VENTAS[[#This Row],[Comisión Unitaria 10%]]</f>
        <v>20.28</v>
      </c>
      <c r="L1012" s="34">
        <f>VENTAS[[#This Row],[Cantidad]]*(VENTAS[[#This Row],[Precio Venta]]-VENTAS[[#This Row],[Costo Unitario SIN Comision]]-VENTAS[[#This Row],[Comisión Unitaria 10%]]-0.01*VENTAS[[#This Row],[Precio Venta]])</f>
        <v>9.4199999999999982</v>
      </c>
      <c r="M1012" s="35"/>
      <c r="N1012" s="37" t="s">
        <v>5846</v>
      </c>
    </row>
    <row r="1013" spans="1:14" x14ac:dyDescent="0.2">
      <c r="A1013" s="36">
        <v>45667.537187499998</v>
      </c>
      <c r="B1013" s="33"/>
      <c r="C1013" s="33"/>
      <c r="D1013" s="33" t="s">
        <v>4256</v>
      </c>
      <c r="E1013" s="33" t="s">
        <v>829</v>
      </c>
      <c r="F1013" s="33" t="s">
        <v>5806</v>
      </c>
      <c r="G1013" s="33">
        <v>1</v>
      </c>
      <c r="H1013" s="34">
        <v>20</v>
      </c>
      <c r="I1013" s="39">
        <f>VENTAS[[#This Row],[Cantidad]]*VENTAS[[#This Row],[Precio Venta]]</f>
        <v>20</v>
      </c>
      <c r="J1013" s="34">
        <f>IF(VENTAS[[#This Row],[Nombre del Gestor]]&gt;1,VENTAS[[#This Row],[Precio Venta]]*10%,0)</f>
        <v>2</v>
      </c>
      <c r="K1013" s="34">
        <f>IFERROR(VLOOKUP(VENTAS[[#This Row],[Código del producto Vendido]],STOCK[],13,FALSE),VENTAS[[#This Row],[Precio Venta]]*0.6)-VENTAS[[#This Row],[Comisión Unitaria 10%]]</f>
        <v>9</v>
      </c>
      <c r="L1013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013" s="35"/>
      <c r="N1013" s="37" t="s">
        <v>5847</v>
      </c>
    </row>
    <row r="1014" spans="1:14" x14ac:dyDescent="0.2">
      <c r="A1014" s="36">
        <v>45667.537187499998</v>
      </c>
      <c r="B1014" s="33"/>
      <c r="C1014" s="33"/>
      <c r="D1014" s="33" t="s">
        <v>4256</v>
      </c>
      <c r="E1014" s="33" t="s">
        <v>795</v>
      </c>
      <c r="F1014" s="33" t="s">
        <v>796</v>
      </c>
      <c r="G1014" s="33">
        <v>1</v>
      </c>
      <c r="H1014" s="34">
        <v>18</v>
      </c>
      <c r="I1014" s="39">
        <f>VENTAS[[#This Row],[Cantidad]]*VENTAS[[#This Row],[Precio Venta]]</f>
        <v>18</v>
      </c>
      <c r="J1014" s="34">
        <f>IF(VENTAS[[#This Row],[Nombre del Gestor]]&gt;1,VENTAS[[#This Row],[Precio Venta]]*10%,0)</f>
        <v>1.8</v>
      </c>
      <c r="K1014" s="34">
        <f>IFERROR(VLOOKUP(VENTAS[[#This Row],[Código del producto Vendido]],STOCK[],13,FALSE),VENTAS[[#This Row],[Precio Venta]]*0.6)-VENTAS[[#This Row],[Comisión Unitaria 10%]]</f>
        <v>9.1999999999999993</v>
      </c>
      <c r="L1014" s="34">
        <f>VENTAS[[#This Row],[Cantidad]]*(VENTAS[[#This Row],[Precio Venta]]-VENTAS[[#This Row],[Costo Unitario SIN Comision]]-VENTAS[[#This Row],[Comisión Unitaria 10%]]-0.01*VENTAS[[#This Row],[Precio Venta]])</f>
        <v>6.8200000000000012</v>
      </c>
      <c r="M1014" s="35"/>
      <c r="N1014" s="37" t="s">
        <v>5848</v>
      </c>
    </row>
    <row r="1015" spans="1:14" x14ac:dyDescent="0.2">
      <c r="A1015" s="36">
        <v>45667.537187499998</v>
      </c>
      <c r="B1015" s="33"/>
      <c r="C1015" s="33"/>
      <c r="D1015" s="33" t="s">
        <v>4256</v>
      </c>
      <c r="E1015" s="33" t="s">
        <v>5849</v>
      </c>
      <c r="F1015" s="33" t="s">
        <v>5850</v>
      </c>
      <c r="G1015" s="33">
        <v>1</v>
      </c>
      <c r="H1015" s="34">
        <v>15</v>
      </c>
      <c r="I1015" s="39">
        <f>VENTAS[[#This Row],[Cantidad]]*VENTAS[[#This Row],[Precio Venta]]</f>
        <v>15</v>
      </c>
      <c r="J1015" s="34">
        <f>IF(VENTAS[[#This Row],[Nombre del Gestor]]&gt;1,VENTAS[[#This Row],[Precio Venta]]*10%,0)</f>
        <v>1.5</v>
      </c>
      <c r="K1015" s="34">
        <f>IFERROR(VLOOKUP(VENTAS[[#This Row],[Código del producto Vendido]],STOCK[],13,FALSE),VENTAS[[#This Row],[Precio Venta]]*0.6)-VENTAS[[#This Row],[Comisión Unitaria 10%]]</f>
        <v>7.5</v>
      </c>
      <c r="L1015" s="34">
        <f>VENTAS[[#This Row],[Cantidad]]*(VENTAS[[#This Row],[Precio Venta]]-VENTAS[[#This Row],[Costo Unitario SIN Comision]]-VENTAS[[#This Row],[Comisión Unitaria 10%]]-0.01*VENTAS[[#This Row],[Precio Venta]])</f>
        <v>5.85</v>
      </c>
      <c r="M1015" s="35"/>
      <c r="N1015" s="37" t="s">
        <v>5851</v>
      </c>
    </row>
    <row r="1016" spans="1:14" x14ac:dyDescent="0.2">
      <c r="A1016" s="36">
        <v>45667.542245370372</v>
      </c>
      <c r="B1016" s="33"/>
      <c r="C1016" s="33"/>
      <c r="D1016" s="33" t="s">
        <v>4256</v>
      </c>
      <c r="E1016" s="33" t="s">
        <v>5099</v>
      </c>
      <c r="F1016" s="33" t="s">
        <v>1005</v>
      </c>
      <c r="G1016" s="33">
        <v>1</v>
      </c>
      <c r="H1016" s="34">
        <v>30</v>
      </c>
      <c r="I1016" s="39">
        <f>VENTAS[[#This Row],[Cantidad]]*VENTAS[[#This Row],[Precio Venta]]</f>
        <v>30</v>
      </c>
      <c r="J1016" s="34">
        <f>IF(VENTAS[[#This Row],[Nombre del Gestor]]&gt;1,VENTAS[[#This Row],[Precio Venta]]*10%,0)</f>
        <v>3</v>
      </c>
      <c r="K1016" s="34">
        <f>IFERROR(VLOOKUP(VENTAS[[#This Row],[Código del producto Vendido]],STOCK[],13,FALSE),VENTAS[[#This Row],[Precio Venta]]*0.6)-VENTAS[[#This Row],[Comisión Unitaria 10%]]</f>
        <v>15</v>
      </c>
      <c r="L1016" s="34">
        <f>VENTAS[[#This Row],[Cantidad]]*(VENTAS[[#This Row],[Precio Venta]]-VENTAS[[#This Row],[Costo Unitario SIN Comision]]-VENTAS[[#This Row],[Comisión Unitaria 10%]]-0.01*VENTAS[[#This Row],[Precio Venta]])</f>
        <v>11.7</v>
      </c>
      <c r="M1016" s="35"/>
      <c r="N1016" s="37" t="s">
        <v>5852</v>
      </c>
    </row>
    <row r="1017" spans="1:14" x14ac:dyDescent="0.2">
      <c r="A1017" s="36">
        <v>45667.542245370372</v>
      </c>
      <c r="B1017" s="33"/>
      <c r="C1017" s="33"/>
      <c r="D1017" s="33" t="s">
        <v>4256</v>
      </c>
      <c r="E1017" s="33" t="s">
        <v>228</v>
      </c>
      <c r="F1017" s="33" t="s">
        <v>230</v>
      </c>
      <c r="G1017" s="33">
        <v>1</v>
      </c>
      <c r="H1017" s="34">
        <v>1</v>
      </c>
      <c r="I1017" s="39">
        <f>VENTAS[[#This Row],[Cantidad]]*VENTAS[[#This Row],[Precio Venta]]</f>
        <v>1</v>
      </c>
      <c r="J1017" s="34">
        <f>IF(VENTAS[[#This Row],[Nombre del Gestor]]&gt;1,VENTAS[[#This Row],[Precio Venta]]*10%,0)</f>
        <v>0.1</v>
      </c>
      <c r="K1017" s="34">
        <f>IFERROR(VLOOKUP(VENTAS[[#This Row],[Código del producto Vendido]],STOCK[],13,FALSE),VENTAS[[#This Row],[Precio Venta]]*0.6)-VENTAS[[#This Row],[Comisión Unitaria 10%]]</f>
        <v>0.42941176470588205</v>
      </c>
      <c r="L1017" s="34">
        <f>VENTAS[[#This Row],[Cantidad]]*(VENTAS[[#This Row],[Precio Venta]]-VENTAS[[#This Row],[Costo Unitario SIN Comision]]-VENTAS[[#This Row],[Comisión Unitaria 10%]]-0.01*VENTAS[[#This Row],[Precio Venta]])</f>
        <v>0.46058823529411796</v>
      </c>
      <c r="M1017" s="35"/>
      <c r="N1017" s="37" t="s">
        <v>5853</v>
      </c>
    </row>
    <row r="1018" spans="1:14" x14ac:dyDescent="0.2">
      <c r="A1018" s="36">
        <v>45667.542245370372</v>
      </c>
      <c r="B1018" s="33"/>
      <c r="C1018" s="33"/>
      <c r="D1018" s="33" t="s">
        <v>4256</v>
      </c>
      <c r="E1018" s="33" t="s">
        <v>5854</v>
      </c>
      <c r="F1018" s="33" t="s">
        <v>613</v>
      </c>
      <c r="G1018" s="33">
        <v>1</v>
      </c>
      <c r="H1018" s="34">
        <v>25</v>
      </c>
      <c r="I1018" s="39">
        <f>VENTAS[[#This Row],[Cantidad]]*VENTAS[[#This Row],[Precio Venta]]</f>
        <v>25</v>
      </c>
      <c r="J1018" s="34">
        <f>IF(VENTAS[[#This Row],[Nombre del Gestor]]&gt;1,VENTAS[[#This Row],[Precio Venta]]*10%,0)</f>
        <v>2.5</v>
      </c>
      <c r="K1018" s="34">
        <f>IFERROR(VLOOKUP(VENTAS[[#This Row],[Código del producto Vendido]],STOCK[],13,FALSE),VENTAS[[#This Row],[Precio Venta]]*0.6)-VENTAS[[#This Row],[Comisión Unitaria 10%]]</f>
        <v>12.5</v>
      </c>
      <c r="L1018" s="34">
        <f>VENTAS[[#This Row],[Cantidad]]*(VENTAS[[#This Row],[Precio Venta]]-VENTAS[[#This Row],[Costo Unitario SIN Comision]]-VENTAS[[#This Row],[Comisión Unitaria 10%]]-0.01*VENTAS[[#This Row],[Precio Venta]])</f>
        <v>9.75</v>
      </c>
      <c r="M1018" s="35"/>
      <c r="N1018" s="37" t="s">
        <v>5855</v>
      </c>
    </row>
    <row r="1019" spans="1:14" x14ac:dyDescent="0.2">
      <c r="A1019" s="36">
        <v>45667.551608796297</v>
      </c>
      <c r="B1019" s="33"/>
      <c r="C1019" s="33"/>
      <c r="D1019" s="33" t="s">
        <v>3757</v>
      </c>
      <c r="E1019" s="33" t="s">
        <v>5856</v>
      </c>
      <c r="F1019" s="33" t="s">
        <v>5857</v>
      </c>
      <c r="G1019" s="33">
        <v>1</v>
      </c>
      <c r="H1019" s="34">
        <v>20</v>
      </c>
      <c r="I1019" s="39">
        <f>VENTAS[[#This Row],[Cantidad]]*VENTAS[[#This Row],[Precio Venta]]</f>
        <v>20</v>
      </c>
      <c r="J1019" s="34">
        <f>IF(VENTAS[[#This Row],[Nombre del Gestor]]&gt;1,VENTAS[[#This Row],[Precio Venta]]*10%,0)</f>
        <v>2</v>
      </c>
      <c r="K1019" s="34">
        <f>IFERROR(VLOOKUP(VENTAS[[#This Row],[Código del producto Vendido]],STOCK[],13,FALSE),VENTAS[[#This Row],[Precio Venta]]*0.6)-VENTAS[[#This Row],[Comisión Unitaria 10%]]</f>
        <v>10</v>
      </c>
      <c r="L1019" s="34">
        <f>VENTAS[[#This Row],[Cantidad]]*(VENTAS[[#This Row],[Precio Venta]]-VENTAS[[#This Row],[Costo Unitario SIN Comision]]-VENTAS[[#This Row],[Comisión Unitaria 10%]]-0.01*VENTAS[[#This Row],[Precio Venta]])</f>
        <v>7.8</v>
      </c>
      <c r="M1019" s="35"/>
      <c r="N1019" s="37" t="s">
        <v>5858</v>
      </c>
    </row>
    <row r="1020" spans="1:14" x14ac:dyDescent="0.2">
      <c r="A1020" s="36">
        <v>45667.551608796297</v>
      </c>
      <c r="B1020" s="33"/>
      <c r="C1020" s="33"/>
      <c r="D1020" s="33" t="s">
        <v>3757</v>
      </c>
      <c r="E1020" s="33" t="s">
        <v>4401</v>
      </c>
      <c r="F1020" s="33" t="s">
        <v>4402</v>
      </c>
      <c r="G1020" s="33">
        <v>1</v>
      </c>
      <c r="H1020" s="34">
        <v>25</v>
      </c>
      <c r="I1020" s="39">
        <f>VENTAS[[#This Row],[Cantidad]]*VENTAS[[#This Row],[Precio Venta]]</f>
        <v>25</v>
      </c>
      <c r="J1020" s="34">
        <f>IF(VENTAS[[#This Row],[Nombre del Gestor]]&gt;1,VENTAS[[#This Row],[Precio Venta]]*10%,0)</f>
        <v>2.5</v>
      </c>
      <c r="K1020" s="34">
        <f>IFERROR(VLOOKUP(VENTAS[[#This Row],[Código del producto Vendido]],STOCK[],13,FALSE),VENTAS[[#This Row],[Precio Venta]]*0.6)-VENTAS[[#This Row],[Comisión Unitaria 10%]]</f>
        <v>12.5</v>
      </c>
      <c r="L1020" s="34">
        <f>VENTAS[[#This Row],[Cantidad]]*(VENTAS[[#This Row],[Precio Venta]]-VENTAS[[#This Row],[Costo Unitario SIN Comision]]-VENTAS[[#This Row],[Comisión Unitaria 10%]]-0.01*VENTAS[[#This Row],[Precio Venta]])</f>
        <v>9.75</v>
      </c>
      <c r="M1020" s="35"/>
      <c r="N1020" s="37" t="s">
        <v>5859</v>
      </c>
    </row>
    <row r="1021" spans="1:14" x14ac:dyDescent="0.2">
      <c r="A1021" s="36">
        <v>45667.554537037038</v>
      </c>
      <c r="B1021" s="33"/>
      <c r="C1021" s="33"/>
      <c r="D1021" s="33" t="s">
        <v>3757</v>
      </c>
      <c r="E1021" s="33" t="s">
        <v>5860</v>
      </c>
      <c r="F1021" s="33" t="s">
        <v>300</v>
      </c>
      <c r="G1021" s="33">
        <v>1</v>
      </c>
      <c r="H1021" s="34">
        <v>18</v>
      </c>
      <c r="I1021" s="39">
        <f>VENTAS[[#This Row],[Cantidad]]*VENTAS[[#This Row],[Precio Venta]]</f>
        <v>18</v>
      </c>
      <c r="J1021" s="34">
        <f>IF(VENTAS[[#This Row],[Nombre del Gestor]]&gt;1,VENTAS[[#This Row],[Precio Venta]]*10%,0)</f>
        <v>1.8</v>
      </c>
      <c r="K1021" s="34">
        <f>IFERROR(VLOOKUP(VENTAS[[#This Row],[Código del producto Vendido]],STOCK[],13,FALSE),VENTAS[[#This Row],[Precio Venta]]*0.6)-VENTAS[[#This Row],[Comisión Unitaria 10%]]</f>
        <v>8.9999999999999982</v>
      </c>
      <c r="L102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21" s="35"/>
      <c r="N1021" s="37" t="s">
        <v>5861</v>
      </c>
    </row>
    <row r="1022" spans="1:14" x14ac:dyDescent="0.2">
      <c r="A1022" s="36">
        <v>45667.554537037038</v>
      </c>
      <c r="B1022" s="33"/>
      <c r="C1022" s="33"/>
      <c r="D1022" s="33" t="s">
        <v>3757</v>
      </c>
      <c r="E1022" s="33" t="s">
        <v>5690</v>
      </c>
      <c r="F1022" s="33" t="s">
        <v>409</v>
      </c>
      <c r="G1022" s="33">
        <v>1</v>
      </c>
      <c r="H1022" s="34">
        <v>22</v>
      </c>
      <c r="I1022" s="39">
        <f>VENTAS[[#This Row],[Cantidad]]*VENTAS[[#This Row],[Precio Venta]]</f>
        <v>22</v>
      </c>
      <c r="J1022" s="34">
        <f>IF(VENTAS[[#This Row],[Nombre del Gestor]]&gt;1,VENTAS[[#This Row],[Precio Venta]]*10%,0)</f>
        <v>2.2000000000000002</v>
      </c>
      <c r="K1022" s="34">
        <f>IFERROR(VLOOKUP(VENTAS[[#This Row],[Código del producto Vendido]],STOCK[],13,FALSE),VENTAS[[#This Row],[Precio Venta]]*0.6)-VENTAS[[#This Row],[Comisión Unitaria 10%]]</f>
        <v>11</v>
      </c>
      <c r="L1022" s="34">
        <f>VENTAS[[#This Row],[Cantidad]]*(VENTAS[[#This Row],[Precio Venta]]-VENTAS[[#This Row],[Costo Unitario SIN Comision]]-VENTAS[[#This Row],[Comisión Unitaria 10%]]-0.01*VENTAS[[#This Row],[Precio Venta]])</f>
        <v>8.58</v>
      </c>
      <c r="M1022" s="35"/>
      <c r="N1022" s="37" t="s">
        <v>5862</v>
      </c>
    </row>
    <row r="1023" spans="1:14" x14ac:dyDescent="0.2">
      <c r="A1023" s="36">
        <v>45667.577118055553</v>
      </c>
      <c r="B1023" s="33"/>
      <c r="C1023" s="33"/>
      <c r="D1023" s="33" t="s">
        <v>3929</v>
      </c>
      <c r="E1023" s="33" t="s">
        <v>5441</v>
      </c>
      <c r="F1023" s="33" t="s">
        <v>1361</v>
      </c>
      <c r="G1023" s="33">
        <v>1</v>
      </c>
      <c r="H1023" s="34">
        <v>18</v>
      </c>
      <c r="I1023" s="39">
        <f>VENTAS[[#This Row],[Cantidad]]*VENTAS[[#This Row],[Precio Venta]]</f>
        <v>18</v>
      </c>
      <c r="J1023" s="34">
        <f>IF(VENTAS[[#This Row],[Nombre del Gestor]]&gt;1,VENTAS[[#This Row],[Precio Venta]]*10%,0)</f>
        <v>1.8</v>
      </c>
      <c r="K1023" s="34">
        <f>IFERROR(VLOOKUP(VENTAS[[#This Row],[Código del producto Vendido]],STOCK[],13,FALSE),VENTAS[[#This Row],[Precio Venta]]*0.6)-VENTAS[[#This Row],[Comisión Unitaria 10%]]</f>
        <v>8.9999999999999982</v>
      </c>
      <c r="L102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23" s="35"/>
      <c r="N1023" s="37" t="s">
        <v>5863</v>
      </c>
    </row>
    <row r="1024" spans="1:14" x14ac:dyDescent="0.2">
      <c r="A1024" s="36">
        <v>45667.577118055553</v>
      </c>
      <c r="B1024" s="33"/>
      <c r="C1024" s="33"/>
      <c r="D1024" s="33" t="s">
        <v>3929</v>
      </c>
      <c r="E1024" s="33" t="s">
        <v>5864</v>
      </c>
      <c r="F1024" s="33" t="s">
        <v>5865</v>
      </c>
      <c r="G1024" s="33">
        <v>1</v>
      </c>
      <c r="H1024" s="34">
        <v>22</v>
      </c>
      <c r="I1024" s="39">
        <f>VENTAS[[#This Row],[Cantidad]]*VENTAS[[#This Row],[Precio Venta]]</f>
        <v>22</v>
      </c>
      <c r="J1024" s="34">
        <f>IF(VENTAS[[#This Row],[Nombre del Gestor]]&gt;1,VENTAS[[#This Row],[Precio Venta]]*10%,0)</f>
        <v>2.2000000000000002</v>
      </c>
      <c r="K1024" s="34">
        <f>IFERROR(VLOOKUP(VENTAS[[#This Row],[Código del producto Vendido]],STOCK[],13,FALSE),VENTAS[[#This Row],[Precio Venta]]*0.6)-VENTAS[[#This Row],[Comisión Unitaria 10%]]</f>
        <v>11</v>
      </c>
      <c r="L1024" s="34">
        <f>VENTAS[[#This Row],[Cantidad]]*(VENTAS[[#This Row],[Precio Venta]]-VENTAS[[#This Row],[Costo Unitario SIN Comision]]-VENTAS[[#This Row],[Comisión Unitaria 10%]]-0.01*VENTAS[[#This Row],[Precio Venta]])</f>
        <v>8.58</v>
      </c>
      <c r="M1024" s="35"/>
      <c r="N1024" s="37" t="s">
        <v>5866</v>
      </c>
    </row>
    <row r="1025" spans="1:14" x14ac:dyDescent="0.2">
      <c r="A1025" s="36">
        <v>45667.577118055553</v>
      </c>
      <c r="B1025" s="33"/>
      <c r="C1025" s="33"/>
      <c r="D1025" s="33" t="s">
        <v>3929</v>
      </c>
      <c r="E1025" s="33" t="s">
        <v>493</v>
      </c>
      <c r="F1025" s="33" t="s">
        <v>495</v>
      </c>
      <c r="G1025" s="33">
        <v>1</v>
      </c>
      <c r="H1025" s="34">
        <v>20</v>
      </c>
      <c r="I1025" s="39">
        <f>VENTAS[[#This Row],[Cantidad]]*VENTAS[[#This Row],[Precio Venta]]</f>
        <v>20</v>
      </c>
      <c r="J1025" s="34">
        <f>IF(VENTAS[[#This Row],[Nombre del Gestor]]&gt;1,VENTAS[[#This Row],[Precio Venta]]*10%,0)</f>
        <v>2</v>
      </c>
      <c r="K1025" s="34">
        <f>IFERROR(VLOOKUP(VENTAS[[#This Row],[Código del producto Vendido]],STOCK[],13,FALSE),VENTAS[[#This Row],[Precio Venta]]*0.6)-VENTAS[[#This Row],[Comisión Unitaria 10%]]</f>
        <v>10</v>
      </c>
      <c r="L1025" s="34">
        <f>VENTAS[[#This Row],[Cantidad]]*(VENTAS[[#This Row],[Precio Venta]]-VENTAS[[#This Row],[Costo Unitario SIN Comision]]-VENTAS[[#This Row],[Comisión Unitaria 10%]]-0.01*VENTAS[[#This Row],[Precio Venta]])</f>
        <v>7.8</v>
      </c>
      <c r="M1025" s="35"/>
      <c r="N1025" s="37" t="s">
        <v>5867</v>
      </c>
    </row>
    <row r="1026" spans="1:14" x14ac:dyDescent="0.2">
      <c r="A1026" s="36">
        <v>45667.590312499997</v>
      </c>
      <c r="B1026" s="33"/>
      <c r="C1026" s="33"/>
      <c r="D1026" s="33"/>
      <c r="E1026" s="33" t="s">
        <v>4690</v>
      </c>
      <c r="F1026" s="33" t="s">
        <v>4691</v>
      </c>
      <c r="G1026" s="33">
        <v>1</v>
      </c>
      <c r="H1026" s="34">
        <v>25</v>
      </c>
      <c r="I1026" s="39">
        <f>VENTAS[[#This Row],[Cantidad]]*VENTAS[[#This Row],[Precio Venta]]</f>
        <v>25</v>
      </c>
      <c r="J1026" s="34">
        <f>IF(VENTAS[[#This Row],[Nombre del Gestor]]&gt;1,VENTAS[[#This Row],[Precio Venta]]*10%,0)</f>
        <v>0</v>
      </c>
      <c r="K1026" s="34">
        <f>IFERROR(VLOOKUP(VENTAS[[#This Row],[Código del producto Vendido]],STOCK[],13,FALSE),VENTAS[[#This Row],[Precio Venta]]*0.6)-VENTAS[[#This Row],[Comisión Unitaria 10%]]</f>
        <v>15</v>
      </c>
      <c r="L1026" s="34">
        <f>VENTAS[[#This Row],[Cantidad]]*(VENTAS[[#This Row],[Precio Venta]]-VENTAS[[#This Row],[Costo Unitario SIN Comision]]-VENTAS[[#This Row],[Comisión Unitaria 10%]]-0.01*VENTAS[[#This Row],[Precio Venta]])</f>
        <v>9.75</v>
      </c>
      <c r="M1026" s="35"/>
      <c r="N1026" s="37" t="s">
        <v>5868</v>
      </c>
    </row>
    <row r="1027" spans="1:14" x14ac:dyDescent="0.2">
      <c r="A1027" s="36">
        <v>45667.601875</v>
      </c>
      <c r="B1027" s="33"/>
      <c r="C1027" s="33"/>
      <c r="D1027" s="33" t="s">
        <v>3779</v>
      </c>
      <c r="E1027" s="33" t="s">
        <v>5869</v>
      </c>
      <c r="F1027" s="33" t="s">
        <v>5870</v>
      </c>
      <c r="G1027" s="33">
        <v>1</v>
      </c>
      <c r="H1027" s="34">
        <v>30</v>
      </c>
      <c r="I1027" s="39">
        <f>VENTAS[[#This Row],[Cantidad]]*VENTAS[[#This Row],[Precio Venta]]</f>
        <v>30</v>
      </c>
      <c r="J1027" s="34">
        <f>IF(VENTAS[[#This Row],[Nombre del Gestor]]&gt;1,VENTAS[[#This Row],[Precio Venta]]*10%,0)</f>
        <v>3</v>
      </c>
      <c r="K1027" s="34">
        <f>IFERROR(VLOOKUP(VENTAS[[#This Row],[Código del producto Vendido]],STOCK[],13,FALSE),VENTAS[[#This Row],[Precio Venta]]*0.6)-VENTAS[[#This Row],[Comisión Unitaria 10%]]</f>
        <v>15</v>
      </c>
      <c r="L1027" s="34">
        <f>VENTAS[[#This Row],[Cantidad]]*(VENTAS[[#This Row],[Precio Venta]]-VENTAS[[#This Row],[Costo Unitario SIN Comision]]-VENTAS[[#This Row],[Comisión Unitaria 10%]]-0.01*VENTAS[[#This Row],[Precio Venta]])</f>
        <v>11.7</v>
      </c>
      <c r="M1027" s="35"/>
      <c r="N1027" s="37" t="s">
        <v>5871</v>
      </c>
    </row>
    <row r="1028" spans="1:14" x14ac:dyDescent="0.2">
      <c r="A1028" s="36">
        <v>45667.601875</v>
      </c>
      <c r="B1028" s="33"/>
      <c r="C1028" s="33"/>
      <c r="D1028" s="33" t="s">
        <v>3779</v>
      </c>
      <c r="E1028" s="33" t="s">
        <v>5872</v>
      </c>
      <c r="F1028" s="33" t="s">
        <v>5801</v>
      </c>
      <c r="G1028" s="33">
        <v>1</v>
      </c>
      <c r="H1028" s="34">
        <v>25</v>
      </c>
      <c r="I1028" s="39">
        <f>VENTAS[[#This Row],[Cantidad]]*VENTAS[[#This Row],[Precio Venta]]</f>
        <v>25</v>
      </c>
      <c r="J1028" s="34">
        <f>IF(VENTAS[[#This Row],[Nombre del Gestor]]&gt;1,VENTAS[[#This Row],[Precio Venta]]*10%,0)</f>
        <v>2.5</v>
      </c>
      <c r="K1028" s="34">
        <f>IFERROR(VLOOKUP(VENTAS[[#This Row],[Código del producto Vendido]],STOCK[],13,FALSE),VENTAS[[#This Row],[Precio Venta]]*0.6)-VENTAS[[#This Row],[Comisión Unitaria 10%]]</f>
        <v>12.5</v>
      </c>
      <c r="L1028" s="34">
        <f>VENTAS[[#This Row],[Cantidad]]*(VENTAS[[#This Row],[Precio Venta]]-VENTAS[[#This Row],[Costo Unitario SIN Comision]]-VENTAS[[#This Row],[Comisión Unitaria 10%]]-0.01*VENTAS[[#This Row],[Precio Venta]])</f>
        <v>9.75</v>
      </c>
      <c r="M1028" s="35"/>
      <c r="N1028" s="37" t="s">
        <v>5873</v>
      </c>
    </row>
    <row r="1029" spans="1:14" x14ac:dyDescent="0.2">
      <c r="A1029" s="36">
        <v>45667.601875</v>
      </c>
      <c r="B1029" s="33"/>
      <c r="C1029" s="33"/>
      <c r="D1029" s="33" t="s">
        <v>3779</v>
      </c>
      <c r="E1029" s="33" t="s">
        <v>5874</v>
      </c>
      <c r="F1029" s="33" t="s">
        <v>5875</v>
      </c>
      <c r="G1029" s="33">
        <v>1</v>
      </c>
      <c r="H1029" s="34">
        <v>30</v>
      </c>
      <c r="I1029" s="39">
        <f>VENTAS[[#This Row],[Cantidad]]*VENTAS[[#This Row],[Precio Venta]]</f>
        <v>30</v>
      </c>
      <c r="J1029" s="34">
        <f>IF(VENTAS[[#This Row],[Nombre del Gestor]]&gt;1,VENTAS[[#This Row],[Precio Venta]]*10%,0)</f>
        <v>3</v>
      </c>
      <c r="K1029" s="34">
        <f>IFERROR(VLOOKUP(VENTAS[[#This Row],[Código del producto Vendido]],STOCK[],13,FALSE),VENTAS[[#This Row],[Precio Venta]]*0.6)-VENTAS[[#This Row],[Comisión Unitaria 10%]]</f>
        <v>15</v>
      </c>
      <c r="L1029" s="34">
        <f>VENTAS[[#This Row],[Cantidad]]*(VENTAS[[#This Row],[Precio Venta]]-VENTAS[[#This Row],[Costo Unitario SIN Comision]]-VENTAS[[#This Row],[Comisión Unitaria 10%]]-0.01*VENTAS[[#This Row],[Precio Venta]])</f>
        <v>11.7</v>
      </c>
      <c r="M1029" s="35"/>
      <c r="N1029" s="37" t="s">
        <v>5876</v>
      </c>
    </row>
    <row r="1030" spans="1:14" x14ac:dyDescent="0.2">
      <c r="A1030" s="36">
        <v>45667.60628472222</v>
      </c>
      <c r="B1030" s="33"/>
      <c r="C1030" s="33"/>
      <c r="D1030" s="33" t="s">
        <v>3772</v>
      </c>
      <c r="E1030" s="33" t="s">
        <v>5808</v>
      </c>
      <c r="F1030" s="33" t="s">
        <v>5809</v>
      </c>
      <c r="G1030" s="33">
        <v>1</v>
      </c>
      <c r="H1030" s="34">
        <v>25</v>
      </c>
      <c r="I1030" s="39">
        <f>VENTAS[[#This Row],[Cantidad]]*VENTAS[[#This Row],[Precio Venta]]</f>
        <v>25</v>
      </c>
      <c r="J1030" s="34">
        <f>IF(VENTAS[[#This Row],[Nombre del Gestor]]&gt;1,VENTAS[[#This Row],[Precio Venta]]*10%,0)</f>
        <v>2.5</v>
      </c>
      <c r="K1030" s="34">
        <f>IFERROR(VLOOKUP(VENTAS[[#This Row],[Código del producto Vendido]],STOCK[],13,FALSE),VENTAS[[#This Row],[Precio Venta]]*0.6)-VENTAS[[#This Row],[Comisión Unitaria 10%]]</f>
        <v>12.5</v>
      </c>
      <c r="L1030" s="34">
        <f>VENTAS[[#This Row],[Cantidad]]*(VENTAS[[#This Row],[Precio Venta]]-VENTAS[[#This Row],[Costo Unitario SIN Comision]]-VENTAS[[#This Row],[Comisión Unitaria 10%]]-0.01*VENTAS[[#This Row],[Precio Venta]])</f>
        <v>9.75</v>
      </c>
      <c r="M1030" s="35"/>
      <c r="N1030" s="37" t="s">
        <v>5877</v>
      </c>
    </row>
    <row r="1031" spans="1:14" x14ac:dyDescent="0.2">
      <c r="A1031" s="36">
        <v>45667.60628472222</v>
      </c>
      <c r="B1031" s="33"/>
      <c r="C1031" s="33"/>
      <c r="D1031" s="33" t="s">
        <v>3772</v>
      </c>
      <c r="E1031" s="33" t="s">
        <v>5800</v>
      </c>
      <c r="F1031" s="33" t="s">
        <v>5801</v>
      </c>
      <c r="G1031" s="33">
        <v>1</v>
      </c>
      <c r="H1031" s="34">
        <v>25</v>
      </c>
      <c r="I1031" s="39">
        <f>VENTAS[[#This Row],[Cantidad]]*VENTAS[[#This Row],[Precio Venta]]</f>
        <v>25</v>
      </c>
      <c r="J1031" s="34">
        <f>IF(VENTAS[[#This Row],[Nombre del Gestor]]&gt;1,VENTAS[[#This Row],[Precio Venta]]*10%,0)</f>
        <v>2.5</v>
      </c>
      <c r="K1031" s="34">
        <f>IFERROR(VLOOKUP(VENTAS[[#This Row],[Código del producto Vendido]],STOCK[],13,FALSE),VENTAS[[#This Row],[Precio Venta]]*0.6)-VENTAS[[#This Row],[Comisión Unitaria 10%]]</f>
        <v>12.5</v>
      </c>
      <c r="L1031" s="34">
        <f>VENTAS[[#This Row],[Cantidad]]*(VENTAS[[#This Row],[Precio Venta]]-VENTAS[[#This Row],[Costo Unitario SIN Comision]]-VENTAS[[#This Row],[Comisión Unitaria 10%]]-0.01*VENTAS[[#This Row],[Precio Venta]])</f>
        <v>9.75</v>
      </c>
      <c r="M1031" s="35"/>
      <c r="N1031" s="37" t="s">
        <v>5878</v>
      </c>
    </row>
    <row r="1032" spans="1:14" x14ac:dyDescent="0.2">
      <c r="A1032" s="36">
        <v>45667.609722222223</v>
      </c>
      <c r="B1032" s="33"/>
      <c r="C1032" s="33"/>
      <c r="D1032" s="33"/>
      <c r="E1032" s="33" t="s">
        <v>653</v>
      </c>
      <c r="F1032" s="33" t="s">
        <v>654</v>
      </c>
      <c r="G1032" s="33">
        <v>1</v>
      </c>
      <c r="H1032" s="34">
        <v>20</v>
      </c>
      <c r="I1032" s="39">
        <f>VENTAS[[#This Row],[Cantidad]]*VENTAS[[#This Row],[Precio Venta]]</f>
        <v>20</v>
      </c>
      <c r="J1032" s="34">
        <f>IF(VENTAS[[#This Row],[Nombre del Gestor]]&gt;1,VENTAS[[#This Row],[Precio Venta]]*10%,0)</f>
        <v>0</v>
      </c>
      <c r="K1032" s="34">
        <f>IFERROR(VLOOKUP(VENTAS[[#This Row],[Código del producto Vendido]],STOCK[],13,FALSE),VENTAS[[#This Row],[Precio Venta]]*0.6)-VENTAS[[#This Row],[Comisión Unitaria 10%]]</f>
        <v>11</v>
      </c>
      <c r="L1032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032" s="35"/>
      <c r="N1032" s="37" t="s">
        <v>5879</v>
      </c>
    </row>
    <row r="1033" spans="1:14" x14ac:dyDescent="0.2">
      <c r="A1033" s="36">
        <v>45667.609722222223</v>
      </c>
      <c r="B1033" s="33"/>
      <c r="C1033" s="33"/>
      <c r="D1033" s="33"/>
      <c r="E1033" s="33" t="s">
        <v>5880</v>
      </c>
      <c r="F1033" s="33" t="s">
        <v>1061</v>
      </c>
      <c r="G1033" s="33">
        <v>1</v>
      </c>
      <c r="H1033" s="34">
        <v>30</v>
      </c>
      <c r="I1033" s="39">
        <f>VENTAS[[#This Row],[Cantidad]]*VENTAS[[#This Row],[Precio Venta]]</f>
        <v>30</v>
      </c>
      <c r="J1033" s="34">
        <f>IF(VENTAS[[#This Row],[Nombre del Gestor]]&gt;1,VENTAS[[#This Row],[Precio Venta]]*10%,0)</f>
        <v>0</v>
      </c>
      <c r="K1033" s="34">
        <f>IFERROR(VLOOKUP(VENTAS[[#This Row],[Código del producto Vendido]],STOCK[],13,FALSE),VENTAS[[#This Row],[Precio Venta]]*0.6)-VENTAS[[#This Row],[Comisión Unitaria 10%]]</f>
        <v>18</v>
      </c>
      <c r="L1033" s="34">
        <f>VENTAS[[#This Row],[Cantidad]]*(VENTAS[[#This Row],[Precio Venta]]-VENTAS[[#This Row],[Costo Unitario SIN Comision]]-VENTAS[[#This Row],[Comisión Unitaria 10%]]-0.01*VENTAS[[#This Row],[Precio Venta]])</f>
        <v>11.7</v>
      </c>
      <c r="M1033" s="35"/>
      <c r="N1033" s="37" t="s">
        <v>5881</v>
      </c>
    </row>
    <row r="1034" spans="1:14" x14ac:dyDescent="0.2">
      <c r="A1034" s="36">
        <v>45667.609722222223</v>
      </c>
      <c r="B1034" s="33"/>
      <c r="C1034" s="33"/>
      <c r="D1034" s="33"/>
      <c r="E1034" s="33" t="s">
        <v>584</v>
      </c>
      <c r="F1034" s="33" t="s">
        <v>5401</v>
      </c>
      <c r="G1034" s="33">
        <v>1</v>
      </c>
      <c r="H1034" s="34">
        <v>30</v>
      </c>
      <c r="I1034" s="39">
        <f>VENTAS[[#This Row],[Cantidad]]*VENTAS[[#This Row],[Precio Venta]]</f>
        <v>30</v>
      </c>
      <c r="J1034" s="34">
        <f>IF(VENTAS[[#This Row],[Nombre del Gestor]]&gt;1,VENTAS[[#This Row],[Precio Venta]]*10%,0)</f>
        <v>0</v>
      </c>
      <c r="K1034" s="34">
        <f>IFERROR(VLOOKUP(VENTAS[[#This Row],[Código del producto Vendido]],STOCK[],13,FALSE),VENTAS[[#This Row],[Precio Venta]]*0.6)-VENTAS[[#This Row],[Comisión Unitaria 10%]]</f>
        <v>12</v>
      </c>
      <c r="L1034" s="34">
        <f>VENTAS[[#This Row],[Cantidad]]*(VENTAS[[#This Row],[Precio Venta]]-VENTAS[[#This Row],[Costo Unitario SIN Comision]]-VENTAS[[#This Row],[Comisión Unitaria 10%]]-0.01*VENTAS[[#This Row],[Precio Venta]])</f>
        <v>17.7</v>
      </c>
      <c r="M1034" s="35"/>
      <c r="N1034" s="37" t="s">
        <v>5882</v>
      </c>
    </row>
    <row r="1035" spans="1:14" x14ac:dyDescent="0.2">
      <c r="A1035" s="36">
        <v>45667.64508101852</v>
      </c>
      <c r="B1035" s="33"/>
      <c r="C1035" s="33"/>
      <c r="D1035" s="33" t="s">
        <v>3757</v>
      </c>
      <c r="E1035" s="33" t="s">
        <v>5883</v>
      </c>
      <c r="F1035" s="33" t="s">
        <v>5884</v>
      </c>
      <c r="G1035" s="33">
        <v>1</v>
      </c>
      <c r="H1035" s="34">
        <v>30</v>
      </c>
      <c r="I1035" s="39">
        <f>VENTAS[[#This Row],[Cantidad]]*VENTAS[[#This Row],[Precio Venta]]</f>
        <v>30</v>
      </c>
      <c r="J1035" s="34">
        <f>IF(VENTAS[[#This Row],[Nombre del Gestor]]&gt;1,VENTAS[[#This Row],[Precio Venta]]*10%,0)</f>
        <v>3</v>
      </c>
      <c r="K1035" s="34">
        <f>IFERROR(VLOOKUP(VENTAS[[#This Row],[Código del producto Vendido]],STOCK[],13,FALSE),VENTAS[[#This Row],[Precio Venta]]*0.6)-VENTAS[[#This Row],[Comisión Unitaria 10%]]</f>
        <v>15</v>
      </c>
      <c r="L1035" s="34">
        <f>VENTAS[[#This Row],[Cantidad]]*(VENTAS[[#This Row],[Precio Venta]]-VENTAS[[#This Row],[Costo Unitario SIN Comision]]-VENTAS[[#This Row],[Comisión Unitaria 10%]]-0.01*VENTAS[[#This Row],[Precio Venta]])</f>
        <v>11.7</v>
      </c>
      <c r="M1035" s="35"/>
      <c r="N1035" s="37" t="s">
        <v>5885</v>
      </c>
    </row>
    <row r="1036" spans="1:14" x14ac:dyDescent="0.2">
      <c r="A1036" s="36">
        <v>45667.64508101852</v>
      </c>
      <c r="B1036" s="33"/>
      <c r="C1036" s="33"/>
      <c r="D1036" s="33" t="s">
        <v>3757</v>
      </c>
      <c r="E1036" s="33" t="s">
        <v>829</v>
      </c>
      <c r="F1036" s="33" t="s">
        <v>5806</v>
      </c>
      <c r="G1036" s="33">
        <v>1</v>
      </c>
      <c r="H1036" s="34">
        <v>20</v>
      </c>
      <c r="I1036" s="39">
        <f>VENTAS[[#This Row],[Cantidad]]*VENTAS[[#This Row],[Precio Venta]]</f>
        <v>20</v>
      </c>
      <c r="J1036" s="34">
        <f>IF(VENTAS[[#This Row],[Nombre del Gestor]]&gt;1,VENTAS[[#This Row],[Precio Venta]]*10%,0)</f>
        <v>2</v>
      </c>
      <c r="K1036" s="34">
        <f>IFERROR(VLOOKUP(VENTAS[[#This Row],[Código del producto Vendido]],STOCK[],13,FALSE),VENTAS[[#This Row],[Precio Venta]]*0.6)-VENTAS[[#This Row],[Comisión Unitaria 10%]]</f>
        <v>9</v>
      </c>
      <c r="L1036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036" s="35"/>
      <c r="N1036" s="37" t="s">
        <v>5886</v>
      </c>
    </row>
    <row r="1037" spans="1:14" x14ac:dyDescent="0.2">
      <c r="A1037" s="36">
        <v>45667.64508101852</v>
      </c>
      <c r="B1037" s="33"/>
      <c r="C1037" s="33"/>
      <c r="D1037" s="33" t="s">
        <v>3757</v>
      </c>
      <c r="E1037" s="33" t="s">
        <v>5887</v>
      </c>
      <c r="F1037" s="33" t="s">
        <v>5888</v>
      </c>
      <c r="G1037" s="33">
        <v>1</v>
      </c>
      <c r="H1037" s="34">
        <v>29</v>
      </c>
      <c r="I1037" s="39">
        <f>VENTAS[[#This Row],[Cantidad]]*VENTAS[[#This Row],[Precio Venta]]</f>
        <v>29</v>
      </c>
      <c r="J1037" s="34">
        <f>IF(VENTAS[[#This Row],[Nombre del Gestor]]&gt;1,VENTAS[[#This Row],[Precio Venta]]*10%,0)</f>
        <v>2.9000000000000004</v>
      </c>
      <c r="K1037" s="34">
        <f>IFERROR(VLOOKUP(VENTAS[[#This Row],[Código del producto Vendido]],STOCK[],13,FALSE),VENTAS[[#This Row],[Precio Venta]]*0.6)-VENTAS[[#This Row],[Comisión Unitaria 10%]]</f>
        <v>14.499999999999998</v>
      </c>
      <c r="L1037" s="34">
        <f>VENTAS[[#This Row],[Cantidad]]*(VENTAS[[#This Row],[Precio Venta]]-VENTAS[[#This Row],[Costo Unitario SIN Comision]]-VENTAS[[#This Row],[Comisión Unitaria 10%]]-0.01*VENTAS[[#This Row],[Precio Venta]])</f>
        <v>11.310000000000002</v>
      </c>
      <c r="M1037" s="35"/>
      <c r="N1037" s="37" t="s">
        <v>5889</v>
      </c>
    </row>
    <row r="1038" spans="1:14" x14ac:dyDescent="0.2">
      <c r="A1038" s="36">
        <v>45667.64508101852</v>
      </c>
      <c r="B1038" s="33"/>
      <c r="C1038" s="33"/>
      <c r="D1038" s="33" t="s">
        <v>3757</v>
      </c>
      <c r="E1038" s="33" t="s">
        <v>5808</v>
      </c>
      <c r="F1038" s="33" t="s">
        <v>5809</v>
      </c>
      <c r="G1038" s="33">
        <v>1</v>
      </c>
      <c r="H1038" s="34">
        <v>25</v>
      </c>
      <c r="I1038" s="39">
        <f>VENTAS[[#This Row],[Cantidad]]*VENTAS[[#This Row],[Precio Venta]]</f>
        <v>25</v>
      </c>
      <c r="J1038" s="34">
        <f>IF(VENTAS[[#This Row],[Nombre del Gestor]]&gt;1,VENTAS[[#This Row],[Precio Venta]]*10%,0)</f>
        <v>2.5</v>
      </c>
      <c r="K1038" s="34">
        <f>IFERROR(VLOOKUP(VENTAS[[#This Row],[Código del producto Vendido]],STOCK[],13,FALSE),VENTAS[[#This Row],[Precio Venta]]*0.6)-VENTAS[[#This Row],[Comisión Unitaria 10%]]</f>
        <v>12.5</v>
      </c>
      <c r="L1038" s="34">
        <f>VENTAS[[#This Row],[Cantidad]]*(VENTAS[[#This Row],[Precio Venta]]-VENTAS[[#This Row],[Costo Unitario SIN Comision]]-VENTAS[[#This Row],[Comisión Unitaria 10%]]-0.01*VENTAS[[#This Row],[Precio Venta]])</f>
        <v>9.75</v>
      </c>
      <c r="M1038" s="35"/>
      <c r="N1038" s="37" t="s">
        <v>5890</v>
      </c>
    </row>
    <row r="1039" spans="1:14" x14ac:dyDescent="0.2">
      <c r="A1039" s="36">
        <v>45667.6487037037</v>
      </c>
      <c r="B1039" s="33"/>
      <c r="C1039" s="33"/>
      <c r="D1039" s="33" t="s">
        <v>4256</v>
      </c>
      <c r="E1039" s="33" t="s">
        <v>788</v>
      </c>
      <c r="F1039" s="33" t="s">
        <v>789</v>
      </c>
      <c r="G1039" s="33">
        <v>1</v>
      </c>
      <c r="H1039" s="34">
        <v>20</v>
      </c>
      <c r="I1039" s="39">
        <f>VENTAS[[#This Row],[Cantidad]]*VENTAS[[#This Row],[Precio Venta]]</f>
        <v>20</v>
      </c>
      <c r="J1039" s="34">
        <f>IF(VENTAS[[#This Row],[Nombre del Gestor]]&gt;1,VENTAS[[#This Row],[Precio Venta]]*10%,0)</f>
        <v>2</v>
      </c>
      <c r="K1039" s="34">
        <f>IFERROR(VLOOKUP(VENTAS[[#This Row],[Código del producto Vendido]],STOCK[],13,FALSE),VENTAS[[#This Row],[Precio Venta]]*0.6)-VENTAS[[#This Row],[Comisión Unitaria 10%]]</f>
        <v>9</v>
      </c>
      <c r="L1039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039" s="35"/>
      <c r="N1039" s="37" t="s">
        <v>5891</v>
      </c>
    </row>
    <row r="1040" spans="1:14" x14ac:dyDescent="0.2">
      <c r="A1040" s="36">
        <v>45667.6487037037</v>
      </c>
      <c r="B1040" s="33"/>
      <c r="C1040" s="33"/>
      <c r="D1040" s="33" t="s">
        <v>4256</v>
      </c>
      <c r="E1040" s="33" t="s">
        <v>5892</v>
      </c>
      <c r="F1040" s="33" t="s">
        <v>5893</v>
      </c>
      <c r="G1040" s="33">
        <v>1</v>
      </c>
      <c r="H1040" s="34">
        <v>25</v>
      </c>
      <c r="I1040" s="39">
        <f>VENTAS[[#This Row],[Cantidad]]*VENTAS[[#This Row],[Precio Venta]]</f>
        <v>25</v>
      </c>
      <c r="J1040" s="34">
        <f>IF(VENTAS[[#This Row],[Nombre del Gestor]]&gt;1,VENTAS[[#This Row],[Precio Venta]]*10%,0)</f>
        <v>2.5</v>
      </c>
      <c r="K1040" s="34">
        <f>IFERROR(VLOOKUP(VENTAS[[#This Row],[Código del producto Vendido]],STOCK[],13,FALSE),VENTAS[[#This Row],[Precio Venta]]*0.6)-VENTAS[[#This Row],[Comisión Unitaria 10%]]</f>
        <v>12.5</v>
      </c>
      <c r="L1040" s="34">
        <f>VENTAS[[#This Row],[Cantidad]]*(VENTAS[[#This Row],[Precio Venta]]-VENTAS[[#This Row],[Costo Unitario SIN Comision]]-VENTAS[[#This Row],[Comisión Unitaria 10%]]-0.01*VENTAS[[#This Row],[Precio Venta]])</f>
        <v>9.75</v>
      </c>
      <c r="M1040" s="35"/>
      <c r="N1040" s="37" t="s">
        <v>5894</v>
      </c>
    </row>
    <row r="1041" spans="1:14" x14ac:dyDescent="0.2">
      <c r="A1041" s="36">
        <v>45667.670995370368</v>
      </c>
      <c r="B1041" s="33"/>
      <c r="C1041" s="33"/>
      <c r="D1041" s="33" t="s">
        <v>4648</v>
      </c>
      <c r="E1041" s="33" t="s">
        <v>493</v>
      </c>
      <c r="F1041" s="33" t="s">
        <v>495</v>
      </c>
      <c r="G1041" s="33">
        <v>1</v>
      </c>
      <c r="H1041" s="34">
        <v>20</v>
      </c>
      <c r="I1041" s="39">
        <f>VENTAS[[#This Row],[Cantidad]]*VENTAS[[#This Row],[Precio Venta]]</f>
        <v>20</v>
      </c>
      <c r="J1041" s="34">
        <f>IF(VENTAS[[#This Row],[Nombre del Gestor]]&gt;1,VENTAS[[#This Row],[Precio Venta]]*10%,0)</f>
        <v>2</v>
      </c>
      <c r="K1041" s="34">
        <f>IFERROR(VLOOKUP(VENTAS[[#This Row],[Código del producto Vendido]],STOCK[],13,FALSE),VENTAS[[#This Row],[Precio Venta]]*0.6)-VENTAS[[#This Row],[Comisión Unitaria 10%]]</f>
        <v>10</v>
      </c>
      <c r="L1041" s="34">
        <f>VENTAS[[#This Row],[Cantidad]]*(VENTAS[[#This Row],[Precio Venta]]-VENTAS[[#This Row],[Costo Unitario SIN Comision]]-VENTAS[[#This Row],[Comisión Unitaria 10%]]-0.01*VENTAS[[#This Row],[Precio Venta]])</f>
        <v>7.8</v>
      </c>
      <c r="M1041" s="35"/>
      <c r="N1041" s="37" t="s">
        <v>5895</v>
      </c>
    </row>
    <row r="1042" spans="1:14" x14ac:dyDescent="0.2">
      <c r="A1042" s="36">
        <v>45667.670995370368</v>
      </c>
      <c r="B1042" s="33"/>
      <c r="C1042" s="33"/>
      <c r="D1042" s="33" t="s">
        <v>4648</v>
      </c>
      <c r="E1042" s="33" t="s">
        <v>5896</v>
      </c>
      <c r="F1042" s="33" t="s">
        <v>5509</v>
      </c>
      <c r="G1042" s="33">
        <v>1</v>
      </c>
      <c r="H1042" s="34">
        <v>18</v>
      </c>
      <c r="I1042" s="39">
        <f>VENTAS[[#This Row],[Cantidad]]*VENTAS[[#This Row],[Precio Venta]]</f>
        <v>18</v>
      </c>
      <c r="J1042" s="34">
        <f>IF(VENTAS[[#This Row],[Nombre del Gestor]]&gt;1,VENTAS[[#This Row],[Precio Venta]]*10%,0)</f>
        <v>1.8</v>
      </c>
      <c r="K1042" s="34">
        <f>IFERROR(VLOOKUP(VENTAS[[#This Row],[Código del producto Vendido]],STOCK[],13,FALSE),VENTAS[[#This Row],[Precio Venta]]*0.6)-VENTAS[[#This Row],[Comisión Unitaria 10%]]</f>
        <v>8.9999999999999982</v>
      </c>
      <c r="L104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42" s="35"/>
      <c r="N1042" s="37" t="s">
        <v>5897</v>
      </c>
    </row>
    <row r="1043" spans="1:14" x14ac:dyDescent="0.2">
      <c r="A1043" s="36">
        <v>45667.670995370368</v>
      </c>
      <c r="B1043" s="33"/>
      <c r="C1043" s="33"/>
      <c r="D1043" s="33" t="s">
        <v>4648</v>
      </c>
      <c r="E1043" s="33" t="s">
        <v>5898</v>
      </c>
      <c r="F1043" s="33" t="s">
        <v>5484</v>
      </c>
      <c r="G1043" s="33">
        <v>1</v>
      </c>
      <c r="H1043" s="34">
        <v>25</v>
      </c>
      <c r="I1043" s="39">
        <f>VENTAS[[#This Row],[Cantidad]]*VENTAS[[#This Row],[Precio Venta]]</f>
        <v>25</v>
      </c>
      <c r="J1043" s="34">
        <f>IF(VENTAS[[#This Row],[Nombre del Gestor]]&gt;1,VENTAS[[#This Row],[Precio Venta]]*10%,0)</f>
        <v>2.5</v>
      </c>
      <c r="K1043" s="34">
        <f>IFERROR(VLOOKUP(VENTAS[[#This Row],[Código del producto Vendido]],STOCK[],13,FALSE),VENTAS[[#This Row],[Precio Venta]]*0.6)-VENTAS[[#This Row],[Comisión Unitaria 10%]]</f>
        <v>12.5</v>
      </c>
      <c r="L1043" s="34">
        <f>VENTAS[[#This Row],[Cantidad]]*(VENTAS[[#This Row],[Precio Venta]]-VENTAS[[#This Row],[Costo Unitario SIN Comision]]-VENTAS[[#This Row],[Comisión Unitaria 10%]]-0.01*VENTAS[[#This Row],[Precio Venta]])</f>
        <v>9.75</v>
      </c>
      <c r="M1043" s="35"/>
      <c r="N1043" s="37" t="s">
        <v>5899</v>
      </c>
    </row>
    <row r="1044" spans="1:14" x14ac:dyDescent="0.2">
      <c r="A1044" s="36">
        <v>45667.670995370368</v>
      </c>
      <c r="B1044" s="33"/>
      <c r="C1044" s="33"/>
      <c r="D1044" s="33" t="s">
        <v>4648</v>
      </c>
      <c r="E1044" s="33" t="s">
        <v>5900</v>
      </c>
      <c r="F1044" s="33" t="s">
        <v>5901</v>
      </c>
      <c r="G1044" s="33">
        <v>1</v>
      </c>
      <c r="H1044" s="34">
        <v>28</v>
      </c>
      <c r="I1044" s="39">
        <f>VENTAS[[#This Row],[Cantidad]]*VENTAS[[#This Row],[Precio Venta]]</f>
        <v>28</v>
      </c>
      <c r="J1044" s="34">
        <f>IF(VENTAS[[#This Row],[Nombre del Gestor]]&gt;1,VENTAS[[#This Row],[Precio Venta]]*10%,0)</f>
        <v>2.8000000000000003</v>
      </c>
      <c r="K1044" s="34">
        <f>IFERROR(VLOOKUP(VENTAS[[#This Row],[Código del producto Vendido]],STOCK[],13,FALSE),VENTAS[[#This Row],[Precio Venta]]*0.6)-VENTAS[[#This Row],[Comisión Unitaria 10%]]</f>
        <v>14</v>
      </c>
      <c r="L1044" s="34">
        <f>VENTAS[[#This Row],[Cantidad]]*(VENTAS[[#This Row],[Precio Venta]]-VENTAS[[#This Row],[Costo Unitario SIN Comision]]-VENTAS[[#This Row],[Comisión Unitaria 10%]]-0.01*VENTAS[[#This Row],[Precio Venta]])</f>
        <v>10.92</v>
      </c>
      <c r="M1044" s="35"/>
      <c r="N1044" s="37" t="s">
        <v>5902</v>
      </c>
    </row>
    <row r="1045" spans="1:14" x14ac:dyDescent="0.2">
      <c r="A1045" s="36">
        <v>45668.236655092587</v>
      </c>
      <c r="B1045" s="33"/>
      <c r="C1045" s="33"/>
      <c r="D1045" s="33" t="s">
        <v>3820</v>
      </c>
      <c r="E1045" s="33" t="s">
        <v>5489</v>
      </c>
      <c r="F1045" s="33" t="s">
        <v>5490</v>
      </c>
      <c r="G1045" s="33">
        <v>1</v>
      </c>
      <c r="H1045" s="34">
        <v>25</v>
      </c>
      <c r="I1045" s="39">
        <f>VENTAS[[#This Row],[Cantidad]]*VENTAS[[#This Row],[Precio Venta]]</f>
        <v>25</v>
      </c>
      <c r="J1045" s="34">
        <f>IF(VENTAS[[#This Row],[Nombre del Gestor]]&gt;1,VENTAS[[#This Row],[Precio Venta]]*10%,0)</f>
        <v>2.5</v>
      </c>
      <c r="K1045" s="34">
        <f>IFERROR(VLOOKUP(VENTAS[[#This Row],[Código del producto Vendido]],STOCK[],13,FALSE),VENTAS[[#This Row],[Precio Venta]]*0.6)-VENTAS[[#This Row],[Comisión Unitaria 10%]]</f>
        <v>12.5</v>
      </c>
      <c r="L1045" s="34">
        <f>VENTAS[[#This Row],[Cantidad]]*(VENTAS[[#This Row],[Precio Venta]]-VENTAS[[#This Row],[Costo Unitario SIN Comision]]-VENTAS[[#This Row],[Comisión Unitaria 10%]]-0.01*VENTAS[[#This Row],[Precio Venta]])</f>
        <v>9.75</v>
      </c>
      <c r="M1045" s="35"/>
      <c r="N1045" s="37" t="s">
        <v>5903</v>
      </c>
    </row>
    <row r="1046" spans="1:14" x14ac:dyDescent="0.2">
      <c r="A1046" s="36">
        <v>45668.237557870372</v>
      </c>
      <c r="B1046" s="33"/>
      <c r="C1046" s="33"/>
      <c r="D1046" s="33" t="s">
        <v>5772</v>
      </c>
      <c r="E1046" s="33" t="s">
        <v>5450</v>
      </c>
      <c r="F1046" s="33" t="s">
        <v>1063</v>
      </c>
      <c r="G1046" s="33">
        <v>1</v>
      </c>
      <c r="H1046" s="34">
        <v>30</v>
      </c>
      <c r="I1046" s="39">
        <f>VENTAS[[#This Row],[Cantidad]]*VENTAS[[#This Row],[Precio Venta]]</f>
        <v>30</v>
      </c>
      <c r="J1046" s="34">
        <f>IF(VENTAS[[#This Row],[Nombre del Gestor]]&gt;1,VENTAS[[#This Row],[Precio Venta]]*10%,0)</f>
        <v>3</v>
      </c>
      <c r="K1046" s="34">
        <f>IFERROR(VLOOKUP(VENTAS[[#This Row],[Código del producto Vendido]],STOCK[],13,FALSE),VENTAS[[#This Row],[Precio Venta]]*0.6)-VENTAS[[#This Row],[Comisión Unitaria 10%]]</f>
        <v>15</v>
      </c>
      <c r="L1046" s="34">
        <f>VENTAS[[#This Row],[Cantidad]]*(VENTAS[[#This Row],[Precio Venta]]-VENTAS[[#This Row],[Costo Unitario SIN Comision]]-VENTAS[[#This Row],[Comisión Unitaria 10%]]-0.01*VENTAS[[#This Row],[Precio Venta]])</f>
        <v>11.7</v>
      </c>
      <c r="M1046" s="35"/>
      <c r="N1046" s="37" t="s">
        <v>5904</v>
      </c>
    </row>
    <row r="1047" spans="1:14" x14ac:dyDescent="0.2">
      <c r="A1047" s="36">
        <v>45668.240891203714</v>
      </c>
      <c r="B1047" s="33"/>
      <c r="C1047" s="33"/>
      <c r="D1047" s="33" t="s">
        <v>4617</v>
      </c>
      <c r="E1047" s="33" t="s">
        <v>742</v>
      </c>
      <c r="F1047" s="33" t="s">
        <v>743</v>
      </c>
      <c r="G1047" s="33">
        <v>1</v>
      </c>
      <c r="H1047" s="34">
        <v>30</v>
      </c>
      <c r="I1047" s="39">
        <f>VENTAS[[#This Row],[Cantidad]]*VENTAS[[#This Row],[Precio Venta]]</f>
        <v>30</v>
      </c>
      <c r="J1047" s="34">
        <f>IF(VENTAS[[#This Row],[Nombre del Gestor]]&gt;1,VENTAS[[#This Row],[Precio Venta]]*10%,0)</f>
        <v>3</v>
      </c>
      <c r="K1047" s="34">
        <f>IFERROR(VLOOKUP(VENTAS[[#This Row],[Código del producto Vendido]],STOCK[],13,FALSE),VENTAS[[#This Row],[Precio Venta]]*0.6)-VENTAS[[#This Row],[Comisión Unitaria 10%]]</f>
        <v>8.5</v>
      </c>
      <c r="L1047" s="34">
        <f>VENTAS[[#This Row],[Cantidad]]*(VENTAS[[#This Row],[Precio Venta]]-VENTAS[[#This Row],[Costo Unitario SIN Comision]]-VENTAS[[#This Row],[Comisión Unitaria 10%]]-0.01*VENTAS[[#This Row],[Precio Venta]])</f>
        <v>18.2</v>
      </c>
      <c r="M1047" s="35"/>
      <c r="N1047" s="37" t="s">
        <v>5905</v>
      </c>
    </row>
    <row r="1048" spans="1:14" x14ac:dyDescent="0.2">
      <c r="A1048" s="36">
        <v>45668.511979166673</v>
      </c>
      <c r="B1048" s="33"/>
      <c r="C1048" s="33"/>
      <c r="D1048" s="33"/>
      <c r="E1048" s="33" t="s">
        <v>584</v>
      </c>
      <c r="F1048" s="33" t="s">
        <v>5401</v>
      </c>
      <c r="G1048" s="33">
        <v>1</v>
      </c>
      <c r="H1048" s="34">
        <v>30</v>
      </c>
      <c r="I1048" s="39">
        <f>VENTAS[[#This Row],[Cantidad]]*VENTAS[[#This Row],[Precio Venta]]</f>
        <v>30</v>
      </c>
      <c r="J1048" s="34">
        <f>IF(VENTAS[[#This Row],[Nombre del Gestor]]&gt;1,VENTAS[[#This Row],[Precio Venta]]*10%,0)</f>
        <v>0</v>
      </c>
      <c r="K1048" s="34">
        <f>IFERROR(VLOOKUP(VENTAS[[#This Row],[Código del producto Vendido]],STOCK[],13,FALSE),VENTAS[[#This Row],[Precio Venta]]*0.6)-VENTAS[[#This Row],[Comisión Unitaria 10%]]</f>
        <v>12</v>
      </c>
      <c r="L1048" s="34">
        <f>VENTAS[[#This Row],[Cantidad]]*(VENTAS[[#This Row],[Precio Venta]]-VENTAS[[#This Row],[Costo Unitario SIN Comision]]-VENTAS[[#This Row],[Comisión Unitaria 10%]]-0.01*VENTAS[[#This Row],[Precio Venta]])</f>
        <v>17.7</v>
      </c>
      <c r="M1048" s="35"/>
      <c r="N1048" s="37" t="s">
        <v>5906</v>
      </c>
    </row>
    <row r="1049" spans="1:14" x14ac:dyDescent="0.2">
      <c r="A1049" s="36">
        <v>45668.511979166673</v>
      </c>
      <c r="B1049" s="33"/>
      <c r="C1049" s="33"/>
      <c r="D1049" s="33"/>
      <c r="E1049" s="33" t="s">
        <v>5108</v>
      </c>
      <c r="F1049" s="33" t="s">
        <v>5109</v>
      </c>
      <c r="G1049" s="33">
        <v>1</v>
      </c>
      <c r="H1049" s="34">
        <v>20</v>
      </c>
      <c r="I1049" s="39">
        <f>VENTAS[[#This Row],[Cantidad]]*VENTAS[[#This Row],[Precio Venta]]</f>
        <v>20</v>
      </c>
      <c r="J1049" s="34">
        <f>IF(VENTAS[[#This Row],[Nombre del Gestor]]&gt;1,VENTAS[[#This Row],[Precio Venta]]*10%,0)</f>
        <v>0</v>
      </c>
      <c r="K1049" s="34">
        <f>IFERROR(VLOOKUP(VENTAS[[#This Row],[Código del producto Vendido]],STOCK[],13,FALSE),VENTAS[[#This Row],[Precio Venta]]*0.6)-VENTAS[[#This Row],[Comisión Unitaria 10%]]</f>
        <v>12</v>
      </c>
      <c r="L1049" s="34">
        <f>VENTAS[[#This Row],[Cantidad]]*(VENTAS[[#This Row],[Precio Venta]]-VENTAS[[#This Row],[Costo Unitario SIN Comision]]-VENTAS[[#This Row],[Comisión Unitaria 10%]]-0.01*VENTAS[[#This Row],[Precio Venta]])</f>
        <v>7.8</v>
      </c>
      <c r="M1049" s="35"/>
      <c r="N1049" s="37" t="s">
        <v>5907</v>
      </c>
    </row>
    <row r="1050" spans="1:14" x14ac:dyDescent="0.2">
      <c r="A1050" s="36">
        <v>45668.511979166673</v>
      </c>
      <c r="B1050" s="33"/>
      <c r="C1050" s="33"/>
      <c r="D1050" s="33"/>
      <c r="E1050" s="33" t="s">
        <v>5864</v>
      </c>
      <c r="F1050" s="33" t="s">
        <v>5865</v>
      </c>
      <c r="G1050" s="33">
        <v>1</v>
      </c>
      <c r="H1050" s="34">
        <v>22</v>
      </c>
      <c r="I1050" s="39">
        <f>VENTAS[[#This Row],[Cantidad]]*VENTAS[[#This Row],[Precio Venta]]</f>
        <v>22</v>
      </c>
      <c r="J1050" s="34">
        <f>IF(VENTAS[[#This Row],[Nombre del Gestor]]&gt;1,VENTAS[[#This Row],[Precio Venta]]*10%,0)</f>
        <v>0</v>
      </c>
      <c r="K1050" s="34">
        <f>IFERROR(VLOOKUP(VENTAS[[#This Row],[Código del producto Vendido]],STOCK[],13,FALSE),VENTAS[[#This Row],[Precio Venta]]*0.6)-VENTAS[[#This Row],[Comisión Unitaria 10%]]</f>
        <v>13.2</v>
      </c>
      <c r="L1050" s="34">
        <f>VENTAS[[#This Row],[Cantidad]]*(VENTAS[[#This Row],[Precio Venta]]-VENTAS[[#This Row],[Costo Unitario SIN Comision]]-VENTAS[[#This Row],[Comisión Unitaria 10%]]-0.01*VENTAS[[#This Row],[Precio Venta]])</f>
        <v>8.58</v>
      </c>
      <c r="M1050" s="35"/>
      <c r="N1050" s="37" t="s">
        <v>5908</v>
      </c>
    </row>
    <row r="1051" spans="1:14" x14ac:dyDescent="0.2">
      <c r="A1051" s="36">
        <v>45668.511979166673</v>
      </c>
      <c r="B1051" s="33"/>
      <c r="C1051" s="33"/>
      <c r="D1051" s="33"/>
      <c r="E1051" s="33" t="s">
        <v>5248</v>
      </c>
      <c r="F1051" s="33" t="s">
        <v>5141</v>
      </c>
      <c r="G1051" s="33">
        <v>1</v>
      </c>
      <c r="H1051" s="34">
        <v>35</v>
      </c>
      <c r="I1051" s="39">
        <f>VENTAS[[#This Row],[Cantidad]]*VENTAS[[#This Row],[Precio Venta]]</f>
        <v>35</v>
      </c>
      <c r="J1051" s="34">
        <f>IF(VENTAS[[#This Row],[Nombre del Gestor]]&gt;1,VENTAS[[#This Row],[Precio Venta]]*10%,0)</f>
        <v>0</v>
      </c>
      <c r="K1051" s="34">
        <f>IFERROR(VLOOKUP(VENTAS[[#This Row],[Código del producto Vendido]],STOCK[],13,FALSE),VENTAS[[#This Row],[Precio Venta]]*0.6)-VENTAS[[#This Row],[Comisión Unitaria 10%]]</f>
        <v>21</v>
      </c>
      <c r="L1051" s="34">
        <f>VENTAS[[#This Row],[Cantidad]]*(VENTAS[[#This Row],[Precio Venta]]-VENTAS[[#This Row],[Costo Unitario SIN Comision]]-VENTAS[[#This Row],[Comisión Unitaria 10%]]-0.01*VENTAS[[#This Row],[Precio Venta]])</f>
        <v>13.65</v>
      </c>
      <c r="M1051" s="35"/>
      <c r="N1051" s="37" t="s">
        <v>5909</v>
      </c>
    </row>
    <row r="1052" spans="1:14" x14ac:dyDescent="0.2">
      <c r="A1052" s="36">
        <v>45668.511979166673</v>
      </c>
      <c r="B1052" s="33"/>
      <c r="C1052" s="33"/>
      <c r="D1052" s="33"/>
      <c r="E1052" s="33" t="s">
        <v>5710</v>
      </c>
      <c r="F1052" s="33" t="s">
        <v>5711</v>
      </c>
      <c r="G1052" s="33">
        <v>1</v>
      </c>
      <c r="H1052" s="34">
        <v>15</v>
      </c>
      <c r="I1052" s="39">
        <f>VENTAS[[#This Row],[Cantidad]]*VENTAS[[#This Row],[Precio Venta]]</f>
        <v>15</v>
      </c>
      <c r="J1052" s="34">
        <f>IF(VENTAS[[#This Row],[Nombre del Gestor]]&gt;1,VENTAS[[#This Row],[Precio Venta]]*10%,0)</f>
        <v>0</v>
      </c>
      <c r="K1052" s="34">
        <f>IFERROR(VLOOKUP(VENTAS[[#This Row],[Código del producto Vendido]],STOCK[],13,FALSE),VENTAS[[#This Row],[Precio Venta]]*0.6)-VENTAS[[#This Row],[Comisión Unitaria 10%]]</f>
        <v>9</v>
      </c>
      <c r="L1052" s="34">
        <f>VENTAS[[#This Row],[Cantidad]]*(VENTAS[[#This Row],[Precio Venta]]-VENTAS[[#This Row],[Costo Unitario SIN Comision]]-VENTAS[[#This Row],[Comisión Unitaria 10%]]-0.01*VENTAS[[#This Row],[Precio Venta]])</f>
        <v>5.85</v>
      </c>
      <c r="M1052" s="35"/>
      <c r="N1052" s="37" t="s">
        <v>5910</v>
      </c>
    </row>
    <row r="1053" spans="1:14" x14ac:dyDescent="0.2">
      <c r="A1053" s="36">
        <v>45668.511979166673</v>
      </c>
      <c r="B1053" s="33"/>
      <c r="C1053" s="33"/>
      <c r="D1053" s="33"/>
      <c r="E1053" s="33" t="s">
        <v>5911</v>
      </c>
      <c r="F1053" s="33" t="s">
        <v>5401</v>
      </c>
      <c r="G1053" s="33">
        <v>1</v>
      </c>
      <c r="H1053" s="34">
        <v>30</v>
      </c>
      <c r="I1053" s="39">
        <f>VENTAS[[#This Row],[Cantidad]]*VENTAS[[#This Row],[Precio Venta]]</f>
        <v>30</v>
      </c>
      <c r="J1053" s="34">
        <f>IF(VENTAS[[#This Row],[Nombre del Gestor]]&gt;1,VENTAS[[#This Row],[Precio Venta]]*10%,0)</f>
        <v>0</v>
      </c>
      <c r="K1053" s="34">
        <f>IFERROR(VLOOKUP(VENTAS[[#This Row],[Código del producto Vendido]],STOCK[],13,FALSE),VENTAS[[#This Row],[Precio Venta]]*0.6)-VENTAS[[#This Row],[Comisión Unitaria 10%]]</f>
        <v>18</v>
      </c>
      <c r="L1053" s="34">
        <f>VENTAS[[#This Row],[Cantidad]]*(VENTAS[[#This Row],[Precio Venta]]-VENTAS[[#This Row],[Costo Unitario SIN Comision]]-VENTAS[[#This Row],[Comisión Unitaria 10%]]-0.01*VENTAS[[#This Row],[Precio Venta]])</f>
        <v>11.7</v>
      </c>
      <c r="M1053" s="35"/>
      <c r="N1053" s="37" t="s">
        <v>5912</v>
      </c>
    </row>
    <row r="1054" spans="1:14" x14ac:dyDescent="0.2">
      <c r="A1054" s="36">
        <v>45668.647743055553</v>
      </c>
      <c r="B1054" s="33"/>
      <c r="C1054" s="33"/>
      <c r="D1054" s="33" t="s">
        <v>3967</v>
      </c>
      <c r="E1054" s="33" t="s">
        <v>5913</v>
      </c>
      <c r="F1054" s="33" t="s">
        <v>5914</v>
      </c>
      <c r="G1054" s="33">
        <v>1</v>
      </c>
      <c r="H1054" s="34">
        <v>30</v>
      </c>
      <c r="I1054" s="39">
        <f>VENTAS[[#This Row],[Cantidad]]*VENTAS[[#This Row],[Precio Venta]]</f>
        <v>30</v>
      </c>
      <c r="J1054" s="34">
        <f>IF(VENTAS[[#This Row],[Nombre del Gestor]]&gt;1,VENTAS[[#This Row],[Precio Venta]]*10%,0)</f>
        <v>3</v>
      </c>
      <c r="K1054" s="34">
        <f>IFERROR(VLOOKUP(VENTAS[[#This Row],[Código del producto Vendido]],STOCK[],13,FALSE),VENTAS[[#This Row],[Precio Venta]]*0.6)-VENTAS[[#This Row],[Comisión Unitaria 10%]]</f>
        <v>15</v>
      </c>
      <c r="L1054" s="34">
        <f>VENTAS[[#This Row],[Cantidad]]*(VENTAS[[#This Row],[Precio Venta]]-VENTAS[[#This Row],[Costo Unitario SIN Comision]]-VENTAS[[#This Row],[Comisión Unitaria 10%]]-0.01*VENTAS[[#This Row],[Precio Venta]])</f>
        <v>11.7</v>
      </c>
      <c r="M1054" s="35"/>
      <c r="N1054" s="37" t="s">
        <v>5915</v>
      </c>
    </row>
    <row r="1055" spans="1:14" x14ac:dyDescent="0.2">
      <c r="A1055" s="36">
        <v>45668.757534722223</v>
      </c>
      <c r="B1055" s="33"/>
      <c r="C1055" s="33"/>
      <c r="D1055" s="33"/>
      <c r="E1055" s="33" t="s">
        <v>5916</v>
      </c>
      <c r="F1055" s="33" t="s">
        <v>5917</v>
      </c>
      <c r="G1055" s="33">
        <v>1</v>
      </c>
      <c r="H1055" s="34">
        <v>30</v>
      </c>
      <c r="I1055" s="39">
        <f>VENTAS[[#This Row],[Cantidad]]*VENTAS[[#This Row],[Precio Venta]]</f>
        <v>30</v>
      </c>
      <c r="J1055" s="34">
        <f>IF(VENTAS[[#This Row],[Nombre del Gestor]]&gt;1,VENTAS[[#This Row],[Precio Venta]]*10%,0)</f>
        <v>0</v>
      </c>
      <c r="K1055" s="34">
        <f>IFERROR(VLOOKUP(VENTAS[[#This Row],[Código del producto Vendido]],STOCK[],13,FALSE),VENTAS[[#This Row],[Precio Venta]]*0.6)-VENTAS[[#This Row],[Comisión Unitaria 10%]]</f>
        <v>18</v>
      </c>
      <c r="L1055" s="34">
        <f>VENTAS[[#This Row],[Cantidad]]*(VENTAS[[#This Row],[Precio Venta]]-VENTAS[[#This Row],[Costo Unitario SIN Comision]]-VENTAS[[#This Row],[Comisión Unitaria 10%]]-0.01*VENTAS[[#This Row],[Precio Venta]])</f>
        <v>11.7</v>
      </c>
      <c r="M1055" s="35"/>
      <c r="N1055" s="37" t="s">
        <v>5918</v>
      </c>
    </row>
    <row r="1056" spans="1:14" x14ac:dyDescent="0.2">
      <c r="A1056" s="36">
        <v>45668.757534722223</v>
      </c>
      <c r="B1056" s="33"/>
      <c r="C1056" s="33"/>
      <c r="D1056" s="33"/>
      <c r="E1056" s="33" t="s">
        <v>5919</v>
      </c>
      <c r="F1056" s="33" t="s">
        <v>5920</v>
      </c>
      <c r="G1056" s="33">
        <v>1</v>
      </c>
      <c r="H1056" s="34">
        <v>30</v>
      </c>
      <c r="I1056" s="39">
        <f>VENTAS[[#This Row],[Cantidad]]*VENTAS[[#This Row],[Precio Venta]]</f>
        <v>30</v>
      </c>
      <c r="J1056" s="34">
        <f>IF(VENTAS[[#This Row],[Nombre del Gestor]]&gt;1,VENTAS[[#This Row],[Precio Venta]]*10%,0)</f>
        <v>0</v>
      </c>
      <c r="K1056" s="34">
        <f>IFERROR(VLOOKUP(VENTAS[[#This Row],[Código del producto Vendido]],STOCK[],13,FALSE),VENTAS[[#This Row],[Precio Venta]]*0.6)-VENTAS[[#This Row],[Comisión Unitaria 10%]]</f>
        <v>18</v>
      </c>
      <c r="L1056" s="34">
        <f>VENTAS[[#This Row],[Cantidad]]*(VENTAS[[#This Row],[Precio Venta]]-VENTAS[[#This Row],[Costo Unitario SIN Comision]]-VENTAS[[#This Row],[Comisión Unitaria 10%]]-0.01*VENTAS[[#This Row],[Precio Venta]])</f>
        <v>11.7</v>
      </c>
      <c r="M1056" s="35"/>
      <c r="N1056" s="37" t="s">
        <v>5921</v>
      </c>
    </row>
    <row r="1057" spans="1:14" x14ac:dyDescent="0.2">
      <c r="A1057" s="36">
        <v>45668.757534722223</v>
      </c>
      <c r="B1057" s="33"/>
      <c r="C1057" s="33"/>
      <c r="D1057" s="33"/>
      <c r="E1057" s="33" t="s">
        <v>5922</v>
      </c>
      <c r="F1057" s="33" t="s">
        <v>5277</v>
      </c>
      <c r="G1057" s="33">
        <v>1</v>
      </c>
      <c r="H1057" s="34">
        <v>30</v>
      </c>
      <c r="I1057" s="39">
        <f>VENTAS[[#This Row],[Cantidad]]*VENTAS[[#This Row],[Precio Venta]]</f>
        <v>30</v>
      </c>
      <c r="J1057" s="34">
        <f>IF(VENTAS[[#This Row],[Nombre del Gestor]]&gt;1,VENTAS[[#This Row],[Precio Venta]]*10%,0)</f>
        <v>0</v>
      </c>
      <c r="K1057" s="34">
        <f>IFERROR(VLOOKUP(VENTAS[[#This Row],[Código del producto Vendido]],STOCK[],13,FALSE),VENTAS[[#This Row],[Precio Venta]]*0.6)-VENTAS[[#This Row],[Comisión Unitaria 10%]]</f>
        <v>18</v>
      </c>
      <c r="L1057" s="34">
        <f>VENTAS[[#This Row],[Cantidad]]*(VENTAS[[#This Row],[Precio Venta]]-VENTAS[[#This Row],[Costo Unitario SIN Comision]]-VENTAS[[#This Row],[Comisión Unitaria 10%]]-0.01*VENTAS[[#This Row],[Precio Venta]])</f>
        <v>11.7</v>
      </c>
      <c r="M1057" s="35"/>
      <c r="N1057" s="37" t="s">
        <v>5923</v>
      </c>
    </row>
    <row r="1058" spans="1:14" x14ac:dyDescent="0.2">
      <c r="A1058" s="36">
        <v>45670.804178240738</v>
      </c>
      <c r="B1058" s="33"/>
      <c r="C1058" s="33"/>
      <c r="D1058" s="33" t="s">
        <v>4617</v>
      </c>
      <c r="E1058" s="33" t="s">
        <v>1473</v>
      </c>
      <c r="F1058" s="33" t="s">
        <v>5379</v>
      </c>
      <c r="G1058" s="33">
        <v>1</v>
      </c>
      <c r="H1058" s="34">
        <v>45</v>
      </c>
      <c r="I1058" s="39">
        <f>VENTAS[[#This Row],[Cantidad]]*VENTAS[[#This Row],[Precio Venta]]</f>
        <v>45</v>
      </c>
      <c r="J1058" s="34">
        <f>IF(VENTAS[[#This Row],[Nombre del Gestor]]&gt;1,VENTAS[[#This Row],[Precio Venta]]*10%,0)</f>
        <v>4.5</v>
      </c>
      <c r="K1058" s="34">
        <f>IFERROR(VLOOKUP(VENTAS[[#This Row],[Código del producto Vendido]],STOCK[],13,FALSE),VENTAS[[#This Row],[Precio Venta]]*0.6)-VENTAS[[#This Row],[Comisión Unitaria 10%]]</f>
        <v>11</v>
      </c>
      <c r="L1058" s="34">
        <f>VENTAS[[#This Row],[Cantidad]]*(VENTAS[[#This Row],[Precio Venta]]-VENTAS[[#This Row],[Costo Unitario SIN Comision]]-VENTAS[[#This Row],[Comisión Unitaria 10%]]-0.01*VENTAS[[#This Row],[Precio Venta]])</f>
        <v>29.05</v>
      </c>
      <c r="M1058" s="35"/>
      <c r="N1058" s="37" t="s">
        <v>5924</v>
      </c>
    </row>
    <row r="1059" spans="1:14" x14ac:dyDescent="0.2">
      <c r="A1059" s="36">
        <v>45670.804560185177</v>
      </c>
      <c r="B1059" s="33"/>
      <c r="C1059" s="33"/>
      <c r="D1059" s="33" t="s">
        <v>4648</v>
      </c>
      <c r="E1059" s="33" t="s">
        <v>5355</v>
      </c>
      <c r="F1059" s="33" t="s">
        <v>119</v>
      </c>
      <c r="G1059" s="33">
        <v>1</v>
      </c>
      <c r="H1059" s="34">
        <v>35</v>
      </c>
      <c r="I1059" s="39">
        <f>VENTAS[[#This Row],[Cantidad]]*VENTAS[[#This Row],[Precio Venta]]</f>
        <v>35</v>
      </c>
      <c r="J1059" s="34">
        <f>IF(VENTAS[[#This Row],[Nombre del Gestor]]&gt;1,VENTAS[[#This Row],[Precio Venta]]*10%,0)</f>
        <v>3.5</v>
      </c>
      <c r="K1059" s="34">
        <f>IFERROR(VLOOKUP(VENTAS[[#This Row],[Código del producto Vendido]],STOCK[],13,FALSE),VENTAS[[#This Row],[Precio Venta]]*0.6)-VENTAS[[#This Row],[Comisión Unitaria 10%]]</f>
        <v>17.5</v>
      </c>
      <c r="L1059" s="34">
        <f>VENTAS[[#This Row],[Cantidad]]*(VENTAS[[#This Row],[Precio Venta]]-VENTAS[[#This Row],[Costo Unitario SIN Comision]]-VENTAS[[#This Row],[Comisión Unitaria 10%]]-0.01*VENTAS[[#This Row],[Precio Venta]])</f>
        <v>13.65</v>
      </c>
      <c r="M1059" s="35"/>
      <c r="N1059" s="37" t="s">
        <v>5925</v>
      </c>
    </row>
    <row r="1060" spans="1:14" x14ac:dyDescent="0.2">
      <c r="A1060" s="36">
        <v>45672.239849537043</v>
      </c>
      <c r="B1060" s="33"/>
      <c r="C1060" s="33"/>
      <c r="D1060" s="33" t="s">
        <v>3967</v>
      </c>
      <c r="E1060" s="33" t="s">
        <v>5926</v>
      </c>
      <c r="F1060" s="33" t="s">
        <v>1065</v>
      </c>
      <c r="G1060" s="33">
        <v>1</v>
      </c>
      <c r="H1060" s="34">
        <v>30</v>
      </c>
      <c r="I1060" s="39">
        <f>VENTAS[[#This Row],[Cantidad]]*VENTAS[[#This Row],[Precio Venta]]</f>
        <v>30</v>
      </c>
      <c r="J1060" s="34">
        <f>IF(VENTAS[[#This Row],[Nombre del Gestor]]&gt;1,VENTAS[[#This Row],[Precio Venta]]*10%,0)</f>
        <v>3</v>
      </c>
      <c r="K1060" s="34">
        <f>IFERROR(VLOOKUP(VENTAS[[#This Row],[Código del producto Vendido]],STOCK[],13,FALSE),VENTAS[[#This Row],[Precio Venta]]*0.6)-VENTAS[[#This Row],[Comisión Unitaria 10%]]</f>
        <v>15</v>
      </c>
      <c r="L1060" s="34">
        <f>VENTAS[[#This Row],[Cantidad]]*(VENTAS[[#This Row],[Precio Venta]]-VENTAS[[#This Row],[Costo Unitario SIN Comision]]-VENTAS[[#This Row],[Comisión Unitaria 10%]]-0.01*VENTAS[[#This Row],[Precio Venta]])</f>
        <v>11.7</v>
      </c>
      <c r="M1060" s="35"/>
      <c r="N1060" s="37" t="s">
        <v>5927</v>
      </c>
    </row>
    <row r="1061" spans="1:14" x14ac:dyDescent="0.2">
      <c r="A1061" s="36">
        <v>45672.469884259262</v>
      </c>
      <c r="B1061" s="33"/>
      <c r="C1061" s="33"/>
      <c r="D1061" s="33" t="s">
        <v>4617</v>
      </c>
      <c r="E1061" s="33" t="s">
        <v>5928</v>
      </c>
      <c r="F1061" s="33" t="s">
        <v>5929</v>
      </c>
      <c r="G1061" s="33">
        <v>1</v>
      </c>
      <c r="H1061" s="34">
        <v>35</v>
      </c>
      <c r="I1061" s="39">
        <f>VENTAS[[#This Row],[Cantidad]]*VENTAS[[#This Row],[Precio Venta]]</f>
        <v>35</v>
      </c>
      <c r="J1061" s="34">
        <f>IF(VENTAS[[#This Row],[Nombre del Gestor]]&gt;1,VENTAS[[#This Row],[Precio Venta]]*10%,0)</f>
        <v>3.5</v>
      </c>
      <c r="K1061" s="34">
        <f>IFERROR(VLOOKUP(VENTAS[[#This Row],[Código del producto Vendido]],STOCK[],13,FALSE),VENTAS[[#This Row],[Precio Venta]]*0.6)-VENTAS[[#This Row],[Comisión Unitaria 10%]]</f>
        <v>17.5</v>
      </c>
      <c r="L1061" s="34">
        <f>VENTAS[[#This Row],[Cantidad]]*(VENTAS[[#This Row],[Precio Venta]]-VENTAS[[#This Row],[Costo Unitario SIN Comision]]-VENTAS[[#This Row],[Comisión Unitaria 10%]]-0.01*VENTAS[[#This Row],[Precio Venta]])</f>
        <v>13.65</v>
      </c>
      <c r="M1061" s="35"/>
      <c r="N1061" s="37" t="s">
        <v>5930</v>
      </c>
    </row>
    <row r="1062" spans="1:14" x14ac:dyDescent="0.2">
      <c r="A1062" s="36">
        <v>45672.582812499997</v>
      </c>
      <c r="B1062" s="33"/>
      <c r="C1062" s="33"/>
      <c r="D1062" s="33" t="s">
        <v>3820</v>
      </c>
      <c r="E1062" s="33" t="s">
        <v>4401</v>
      </c>
      <c r="F1062" s="33" t="s">
        <v>4402</v>
      </c>
      <c r="G1062" s="33">
        <v>1</v>
      </c>
      <c r="H1062" s="34">
        <v>25</v>
      </c>
      <c r="I1062" s="39">
        <f>VENTAS[[#This Row],[Cantidad]]*VENTAS[[#This Row],[Precio Venta]]</f>
        <v>25</v>
      </c>
      <c r="J1062" s="34">
        <f>IF(VENTAS[[#This Row],[Nombre del Gestor]]&gt;1,VENTAS[[#This Row],[Precio Venta]]*10%,0)</f>
        <v>2.5</v>
      </c>
      <c r="K1062" s="34">
        <f>IFERROR(VLOOKUP(VENTAS[[#This Row],[Código del producto Vendido]],STOCK[],13,FALSE),VENTAS[[#This Row],[Precio Venta]]*0.6)-VENTAS[[#This Row],[Comisión Unitaria 10%]]</f>
        <v>12.5</v>
      </c>
      <c r="L1062" s="34">
        <f>VENTAS[[#This Row],[Cantidad]]*(VENTAS[[#This Row],[Precio Venta]]-VENTAS[[#This Row],[Costo Unitario SIN Comision]]-VENTAS[[#This Row],[Comisión Unitaria 10%]]-0.01*VENTAS[[#This Row],[Precio Venta]])</f>
        <v>9.75</v>
      </c>
      <c r="M1062" s="35"/>
      <c r="N1062" s="37" t="s">
        <v>5931</v>
      </c>
    </row>
    <row r="1063" spans="1:14" x14ac:dyDescent="0.2">
      <c r="A1063" s="36">
        <v>45672.584456018521</v>
      </c>
      <c r="B1063" s="33"/>
      <c r="C1063" s="33"/>
      <c r="D1063" s="33" t="s">
        <v>3820</v>
      </c>
      <c r="E1063" s="33" t="s">
        <v>5932</v>
      </c>
      <c r="F1063" s="33" t="s">
        <v>5933</v>
      </c>
      <c r="G1063" s="33">
        <v>1</v>
      </c>
      <c r="H1063" s="34">
        <v>22</v>
      </c>
      <c r="I1063" s="39">
        <f>VENTAS[[#This Row],[Cantidad]]*VENTAS[[#This Row],[Precio Venta]]</f>
        <v>22</v>
      </c>
      <c r="J1063" s="34">
        <f>IF(VENTAS[[#This Row],[Nombre del Gestor]]&gt;1,VENTAS[[#This Row],[Precio Venta]]*10%,0)</f>
        <v>2.2000000000000002</v>
      </c>
      <c r="K1063" s="34">
        <f>IFERROR(VLOOKUP(VENTAS[[#This Row],[Código del producto Vendido]],STOCK[],13,FALSE),VENTAS[[#This Row],[Precio Venta]]*0.6)-VENTAS[[#This Row],[Comisión Unitaria 10%]]</f>
        <v>11</v>
      </c>
      <c r="L1063" s="34">
        <f>VENTAS[[#This Row],[Cantidad]]*(VENTAS[[#This Row],[Precio Venta]]-VENTAS[[#This Row],[Costo Unitario SIN Comision]]-VENTAS[[#This Row],[Comisión Unitaria 10%]]-0.01*VENTAS[[#This Row],[Precio Venta]])</f>
        <v>8.58</v>
      </c>
      <c r="M1063" s="35"/>
      <c r="N1063" s="37" t="s">
        <v>5934</v>
      </c>
    </row>
    <row r="1064" spans="1:14" x14ac:dyDescent="0.2">
      <c r="A1064" s="36">
        <v>45672.584456018521</v>
      </c>
      <c r="B1064" s="33"/>
      <c r="C1064" s="33"/>
      <c r="D1064" s="33" t="s">
        <v>3820</v>
      </c>
      <c r="E1064" s="33" t="s">
        <v>5935</v>
      </c>
      <c r="F1064" s="33" t="s">
        <v>5936</v>
      </c>
      <c r="G1064" s="33">
        <v>1</v>
      </c>
      <c r="H1064" s="34">
        <v>22</v>
      </c>
      <c r="I1064" s="39">
        <f>VENTAS[[#This Row],[Cantidad]]*VENTAS[[#This Row],[Precio Venta]]</f>
        <v>22</v>
      </c>
      <c r="J1064" s="34">
        <f>IF(VENTAS[[#This Row],[Nombre del Gestor]]&gt;1,VENTAS[[#This Row],[Precio Venta]]*10%,0)</f>
        <v>2.2000000000000002</v>
      </c>
      <c r="K1064" s="34">
        <f>IFERROR(VLOOKUP(VENTAS[[#This Row],[Código del producto Vendido]],STOCK[],13,FALSE),VENTAS[[#This Row],[Precio Venta]]*0.6)-VENTAS[[#This Row],[Comisión Unitaria 10%]]</f>
        <v>11</v>
      </c>
      <c r="L1064" s="34">
        <f>VENTAS[[#This Row],[Cantidad]]*(VENTAS[[#This Row],[Precio Venta]]-VENTAS[[#This Row],[Costo Unitario SIN Comision]]-VENTAS[[#This Row],[Comisión Unitaria 10%]]-0.01*VENTAS[[#This Row],[Precio Venta]])</f>
        <v>8.58</v>
      </c>
      <c r="M1064" s="35"/>
      <c r="N1064" s="37" t="s">
        <v>5937</v>
      </c>
    </row>
    <row r="1065" spans="1:14" x14ac:dyDescent="0.2">
      <c r="A1065" s="36">
        <v>45673.643240740741</v>
      </c>
      <c r="B1065" s="33"/>
      <c r="C1065" s="33"/>
      <c r="D1065" s="33"/>
      <c r="E1065" s="33" t="s">
        <v>5938</v>
      </c>
      <c r="F1065" s="33" t="s">
        <v>5939</v>
      </c>
      <c r="G1065" s="33">
        <v>1</v>
      </c>
      <c r="H1065" s="34">
        <v>15</v>
      </c>
      <c r="I1065" s="39">
        <f>VENTAS[[#This Row],[Cantidad]]*VENTAS[[#This Row],[Precio Venta]]</f>
        <v>15</v>
      </c>
      <c r="J1065" s="34">
        <f>IF(VENTAS[[#This Row],[Nombre del Gestor]]&gt;1,VENTAS[[#This Row],[Precio Venta]]*10%,0)</f>
        <v>0</v>
      </c>
      <c r="K1065" s="34">
        <f>IFERROR(VLOOKUP(VENTAS[[#This Row],[Código del producto Vendido]],STOCK[],13,FALSE),VENTAS[[#This Row],[Precio Venta]]*0.6)-VENTAS[[#This Row],[Comisión Unitaria 10%]]</f>
        <v>9</v>
      </c>
      <c r="L1065" s="34">
        <f>VENTAS[[#This Row],[Cantidad]]*(VENTAS[[#This Row],[Precio Venta]]-VENTAS[[#This Row],[Costo Unitario SIN Comision]]-VENTAS[[#This Row],[Comisión Unitaria 10%]]-0.01*VENTAS[[#This Row],[Precio Venta]])</f>
        <v>5.85</v>
      </c>
      <c r="M1065" s="35"/>
      <c r="N1065" s="37" t="s">
        <v>5940</v>
      </c>
    </row>
    <row r="1066" spans="1:14" x14ac:dyDescent="0.2">
      <c r="A1066" s="36">
        <v>45673.643240740741</v>
      </c>
      <c r="B1066" s="33"/>
      <c r="C1066" s="33"/>
      <c r="D1066" s="33"/>
      <c r="E1066" s="33" t="s">
        <v>5941</v>
      </c>
      <c r="F1066" s="33" t="s">
        <v>5929</v>
      </c>
      <c r="G1066" s="33">
        <v>1</v>
      </c>
      <c r="H1066" s="34">
        <v>35</v>
      </c>
      <c r="I1066" s="39">
        <f>VENTAS[[#This Row],[Cantidad]]*VENTAS[[#This Row],[Precio Venta]]</f>
        <v>35</v>
      </c>
      <c r="J1066" s="34">
        <f>IF(VENTAS[[#This Row],[Nombre del Gestor]]&gt;1,VENTAS[[#This Row],[Precio Venta]]*10%,0)</f>
        <v>0</v>
      </c>
      <c r="K1066" s="34">
        <f>IFERROR(VLOOKUP(VENTAS[[#This Row],[Código del producto Vendido]],STOCK[],13,FALSE),VENTAS[[#This Row],[Precio Venta]]*0.6)-VENTAS[[#This Row],[Comisión Unitaria 10%]]</f>
        <v>21</v>
      </c>
      <c r="L1066" s="34">
        <f>VENTAS[[#This Row],[Cantidad]]*(VENTAS[[#This Row],[Precio Venta]]-VENTAS[[#This Row],[Costo Unitario SIN Comision]]-VENTAS[[#This Row],[Comisión Unitaria 10%]]-0.01*VENTAS[[#This Row],[Precio Venta]])</f>
        <v>13.65</v>
      </c>
      <c r="M1066" s="35"/>
      <c r="N1066" s="37" t="s">
        <v>5942</v>
      </c>
    </row>
    <row r="1067" spans="1:14" x14ac:dyDescent="0.2">
      <c r="A1067" s="36">
        <v>45673.643240740741</v>
      </c>
      <c r="B1067" s="33"/>
      <c r="C1067" s="33"/>
      <c r="D1067" s="33"/>
      <c r="E1067" s="33" t="s">
        <v>5943</v>
      </c>
      <c r="F1067" s="33" t="s">
        <v>5755</v>
      </c>
      <c r="G1067" s="33">
        <v>1</v>
      </c>
      <c r="H1067" s="34">
        <v>15</v>
      </c>
      <c r="I1067" s="39">
        <f>VENTAS[[#This Row],[Cantidad]]*VENTAS[[#This Row],[Precio Venta]]</f>
        <v>15</v>
      </c>
      <c r="J1067" s="34">
        <f>IF(VENTAS[[#This Row],[Nombre del Gestor]]&gt;1,VENTAS[[#This Row],[Precio Venta]]*10%,0)</f>
        <v>0</v>
      </c>
      <c r="K1067" s="34">
        <f>IFERROR(VLOOKUP(VENTAS[[#This Row],[Código del producto Vendido]],STOCK[],13,FALSE),VENTAS[[#This Row],[Precio Venta]]*0.6)-VENTAS[[#This Row],[Comisión Unitaria 10%]]</f>
        <v>9</v>
      </c>
      <c r="L1067" s="34">
        <f>VENTAS[[#This Row],[Cantidad]]*(VENTAS[[#This Row],[Precio Venta]]-VENTAS[[#This Row],[Costo Unitario SIN Comision]]-VENTAS[[#This Row],[Comisión Unitaria 10%]]-0.01*VENTAS[[#This Row],[Precio Venta]])</f>
        <v>5.85</v>
      </c>
      <c r="M1067" s="35"/>
      <c r="N1067" s="37" t="s">
        <v>5944</v>
      </c>
    </row>
    <row r="1068" spans="1:14" x14ac:dyDescent="0.2">
      <c r="A1068" s="36">
        <v>45673.645243055558</v>
      </c>
      <c r="B1068" s="33"/>
      <c r="C1068" s="33"/>
      <c r="D1068" s="33" t="s">
        <v>3967</v>
      </c>
      <c r="E1068" s="33" t="s">
        <v>1013</v>
      </c>
      <c r="F1068" s="33" t="s">
        <v>1012</v>
      </c>
      <c r="G1068" s="33">
        <v>1</v>
      </c>
      <c r="H1068" s="34">
        <v>12</v>
      </c>
      <c r="I1068" s="39">
        <f>VENTAS[[#This Row],[Cantidad]]*VENTAS[[#This Row],[Precio Venta]]</f>
        <v>12</v>
      </c>
      <c r="J1068" s="34">
        <f>IF(VENTAS[[#This Row],[Nombre del Gestor]]&gt;1,VENTAS[[#This Row],[Precio Venta]]*10%,0)</f>
        <v>1.2000000000000002</v>
      </c>
      <c r="K1068" s="34">
        <f>IFERROR(VLOOKUP(VENTAS[[#This Row],[Código del producto Vendido]],STOCK[],13,FALSE),VENTAS[[#This Row],[Precio Venta]]*0.6)-VENTAS[[#This Row],[Comisión Unitaria 10%]]</f>
        <v>7.79</v>
      </c>
      <c r="L1068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1068" s="35"/>
      <c r="N1068" s="37" t="s">
        <v>5945</v>
      </c>
    </row>
    <row r="1069" spans="1:14" x14ac:dyDescent="0.2">
      <c r="A1069" s="36">
        <v>45673.646643518521</v>
      </c>
      <c r="B1069" s="33"/>
      <c r="C1069" s="33"/>
      <c r="D1069" s="33" t="s">
        <v>3967</v>
      </c>
      <c r="E1069" s="33" t="s">
        <v>74</v>
      </c>
      <c r="F1069" s="33" t="s">
        <v>72</v>
      </c>
      <c r="G1069" s="33">
        <v>1</v>
      </c>
      <c r="H1069" s="34">
        <v>18</v>
      </c>
      <c r="I1069" s="39">
        <f>VENTAS[[#This Row],[Cantidad]]*VENTAS[[#This Row],[Precio Venta]]</f>
        <v>18</v>
      </c>
      <c r="J1069" s="34">
        <f>IF(VENTAS[[#This Row],[Nombre del Gestor]]&gt;1,VENTAS[[#This Row],[Precio Venta]]*10%,0)</f>
        <v>1.8</v>
      </c>
      <c r="K1069" s="34">
        <f>IFERROR(VLOOKUP(VENTAS[[#This Row],[Código del producto Vendido]],STOCK[],13,FALSE),VENTAS[[#This Row],[Precio Venta]]*0.6)-VENTAS[[#This Row],[Comisión Unitaria 10%]]</f>
        <v>9.6444444444444386</v>
      </c>
      <c r="L1069" s="34">
        <f>VENTAS[[#This Row],[Cantidad]]*(VENTAS[[#This Row],[Precio Venta]]-VENTAS[[#This Row],[Costo Unitario SIN Comision]]-VENTAS[[#This Row],[Comisión Unitaria 10%]]-0.01*VENTAS[[#This Row],[Precio Venta]])</f>
        <v>6.3755555555555619</v>
      </c>
      <c r="M1069" s="35"/>
      <c r="N1069" s="37" t="s">
        <v>5946</v>
      </c>
    </row>
    <row r="1070" spans="1:14" x14ac:dyDescent="0.2">
      <c r="A1070" s="36">
        <v>45673.648020833331</v>
      </c>
      <c r="B1070" s="33"/>
      <c r="C1070" s="33"/>
      <c r="D1070" s="33" t="s">
        <v>5947</v>
      </c>
      <c r="E1070" s="33" t="s">
        <v>5948</v>
      </c>
      <c r="F1070" s="33" t="s">
        <v>5949</v>
      </c>
      <c r="G1070" s="33">
        <v>1</v>
      </c>
      <c r="H1070" s="34">
        <v>18</v>
      </c>
      <c r="I1070" s="39">
        <f>VENTAS[[#This Row],[Cantidad]]*VENTAS[[#This Row],[Precio Venta]]</f>
        <v>18</v>
      </c>
      <c r="J1070" s="34">
        <f>IF(VENTAS[[#This Row],[Nombre del Gestor]]&gt;1,VENTAS[[#This Row],[Precio Venta]]*10%,0)</f>
        <v>1.8</v>
      </c>
      <c r="K1070" s="34">
        <f>IFERROR(VLOOKUP(VENTAS[[#This Row],[Código del producto Vendido]],STOCK[],13,FALSE),VENTAS[[#This Row],[Precio Venta]]*0.6)-VENTAS[[#This Row],[Comisión Unitaria 10%]]</f>
        <v>8.9999999999999982</v>
      </c>
      <c r="L107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70" s="35"/>
      <c r="N1070" s="37" t="s">
        <v>5950</v>
      </c>
    </row>
    <row r="1071" spans="1:14" x14ac:dyDescent="0.2">
      <c r="A1071" s="36">
        <v>45673.650729166657</v>
      </c>
      <c r="B1071" s="33"/>
      <c r="C1071" s="33"/>
      <c r="D1071" s="33"/>
      <c r="E1071" s="33" t="s">
        <v>5951</v>
      </c>
      <c r="F1071" s="33" t="s">
        <v>5394</v>
      </c>
      <c r="G1071" s="33">
        <v>1</v>
      </c>
      <c r="H1071" s="34">
        <v>20</v>
      </c>
      <c r="I1071" s="39">
        <f>VENTAS[[#This Row],[Cantidad]]*VENTAS[[#This Row],[Precio Venta]]</f>
        <v>20</v>
      </c>
      <c r="J1071" s="34">
        <f>IF(VENTAS[[#This Row],[Nombre del Gestor]]&gt;1,VENTAS[[#This Row],[Precio Venta]]*10%,0)</f>
        <v>0</v>
      </c>
      <c r="K1071" s="34">
        <f>IFERROR(VLOOKUP(VENTAS[[#This Row],[Código del producto Vendido]],STOCK[],13,FALSE),VENTAS[[#This Row],[Precio Venta]]*0.6)-VENTAS[[#This Row],[Comisión Unitaria 10%]]</f>
        <v>12</v>
      </c>
      <c r="L1071" s="34">
        <f>VENTAS[[#This Row],[Cantidad]]*(VENTAS[[#This Row],[Precio Venta]]-VENTAS[[#This Row],[Costo Unitario SIN Comision]]-VENTAS[[#This Row],[Comisión Unitaria 10%]]-0.01*VENTAS[[#This Row],[Precio Venta]])</f>
        <v>7.8</v>
      </c>
      <c r="M1071" s="35"/>
      <c r="N1071" s="37" t="s">
        <v>5952</v>
      </c>
    </row>
    <row r="1072" spans="1:14" x14ac:dyDescent="0.2">
      <c r="A1072" s="36">
        <v>45673.650729166657</v>
      </c>
      <c r="B1072" s="33"/>
      <c r="C1072" s="33"/>
      <c r="D1072" s="33"/>
      <c r="E1072" s="33" t="s">
        <v>5953</v>
      </c>
      <c r="F1072" s="33" t="s">
        <v>5954</v>
      </c>
      <c r="G1072" s="33">
        <v>1</v>
      </c>
      <c r="H1072" s="34">
        <v>25</v>
      </c>
      <c r="I1072" s="39">
        <f>VENTAS[[#This Row],[Cantidad]]*VENTAS[[#This Row],[Precio Venta]]</f>
        <v>25</v>
      </c>
      <c r="J1072" s="34">
        <f>IF(VENTAS[[#This Row],[Nombre del Gestor]]&gt;1,VENTAS[[#This Row],[Precio Venta]]*10%,0)</f>
        <v>0</v>
      </c>
      <c r="K1072" s="34">
        <f>IFERROR(VLOOKUP(VENTAS[[#This Row],[Código del producto Vendido]],STOCK[],13,FALSE),VENTAS[[#This Row],[Precio Venta]]*0.6)-VENTAS[[#This Row],[Comisión Unitaria 10%]]</f>
        <v>15</v>
      </c>
      <c r="L1072" s="34">
        <f>VENTAS[[#This Row],[Cantidad]]*(VENTAS[[#This Row],[Precio Venta]]-VENTAS[[#This Row],[Costo Unitario SIN Comision]]-VENTAS[[#This Row],[Comisión Unitaria 10%]]-0.01*VENTAS[[#This Row],[Precio Venta]])</f>
        <v>9.75</v>
      </c>
      <c r="M1072" s="35"/>
      <c r="N1072" s="37" t="s">
        <v>5955</v>
      </c>
    </row>
    <row r="1073" spans="1:14" x14ac:dyDescent="0.2">
      <c r="A1073" s="36">
        <v>45673.650729166657</v>
      </c>
      <c r="B1073" s="33"/>
      <c r="C1073" s="33"/>
      <c r="D1073" s="33"/>
      <c r="E1073" s="33" t="s">
        <v>799</v>
      </c>
      <c r="F1073" s="33" t="s">
        <v>5956</v>
      </c>
      <c r="G1073" s="33">
        <v>1</v>
      </c>
      <c r="H1073" s="34">
        <v>18</v>
      </c>
      <c r="I1073" s="39">
        <f>VENTAS[[#This Row],[Cantidad]]*VENTAS[[#This Row],[Precio Venta]]</f>
        <v>18</v>
      </c>
      <c r="J1073" s="34">
        <f>IF(VENTAS[[#This Row],[Nombre del Gestor]]&gt;1,VENTAS[[#This Row],[Precio Venta]]*10%,0)</f>
        <v>0</v>
      </c>
      <c r="K1073" s="34">
        <f>IFERROR(VLOOKUP(VENTAS[[#This Row],[Código del producto Vendido]],STOCK[],13,FALSE),VENTAS[[#This Row],[Precio Venta]]*0.6)-VENTAS[[#This Row],[Comisión Unitaria 10%]]</f>
        <v>11</v>
      </c>
      <c r="L1073" s="34">
        <f>VENTAS[[#This Row],[Cantidad]]*(VENTAS[[#This Row],[Precio Venta]]-VENTAS[[#This Row],[Costo Unitario SIN Comision]]-VENTAS[[#This Row],[Comisión Unitaria 10%]]-0.01*VENTAS[[#This Row],[Precio Venta]])</f>
        <v>6.82</v>
      </c>
      <c r="M1073" s="35"/>
      <c r="N1073" s="37" t="s">
        <v>5957</v>
      </c>
    </row>
    <row r="1074" spans="1:14" x14ac:dyDescent="0.2">
      <c r="A1074" s="36">
        <v>45673.737303240741</v>
      </c>
      <c r="B1074" s="33"/>
      <c r="C1074" s="33"/>
      <c r="D1074" s="33"/>
      <c r="E1074" s="33" t="s">
        <v>480</v>
      </c>
      <c r="F1074" s="33" t="s">
        <v>481</v>
      </c>
      <c r="G1074" s="33">
        <v>1</v>
      </c>
      <c r="H1074" s="34">
        <v>18</v>
      </c>
      <c r="I1074" s="39">
        <f>VENTAS[[#This Row],[Cantidad]]*VENTAS[[#This Row],[Precio Venta]]</f>
        <v>18</v>
      </c>
      <c r="J1074" s="34">
        <f>IF(VENTAS[[#This Row],[Nombre del Gestor]]&gt;1,VENTAS[[#This Row],[Precio Venta]]*10%,0)</f>
        <v>0</v>
      </c>
      <c r="K1074" s="34">
        <f>IFERROR(VLOOKUP(VENTAS[[#This Row],[Código del producto Vendido]],STOCK[],13,FALSE),VENTAS[[#This Row],[Precio Venta]]*0.6)-VENTAS[[#This Row],[Comisión Unitaria 10%]]</f>
        <v>10.530000000000001</v>
      </c>
      <c r="L1074" s="34">
        <f>VENTAS[[#This Row],[Cantidad]]*(VENTAS[[#This Row],[Precio Venta]]-VENTAS[[#This Row],[Costo Unitario SIN Comision]]-VENTAS[[#This Row],[Comisión Unitaria 10%]]-0.01*VENTAS[[#This Row],[Precio Venta]])</f>
        <v>7.2899999999999991</v>
      </c>
      <c r="M1074" s="35"/>
      <c r="N1074" s="37" t="s">
        <v>5958</v>
      </c>
    </row>
    <row r="1075" spans="1:14" x14ac:dyDescent="0.2">
      <c r="A1075" s="36">
        <v>45673.737303240741</v>
      </c>
      <c r="B1075" s="33"/>
      <c r="C1075" s="33"/>
      <c r="D1075" s="33"/>
      <c r="E1075" s="33" t="s">
        <v>1545</v>
      </c>
      <c r="F1075" s="33" t="s">
        <v>1546</v>
      </c>
      <c r="G1075" s="33">
        <v>1</v>
      </c>
      <c r="H1075" s="34">
        <v>3</v>
      </c>
      <c r="I1075" s="39">
        <f>VENTAS[[#This Row],[Cantidad]]*VENTAS[[#This Row],[Precio Venta]]</f>
        <v>3</v>
      </c>
      <c r="J1075" s="34">
        <f>IF(VENTAS[[#This Row],[Nombre del Gestor]]&gt;1,VENTAS[[#This Row],[Precio Venta]]*10%,0)</f>
        <v>0</v>
      </c>
      <c r="K1075" s="34">
        <f>IFERROR(VLOOKUP(VENTAS[[#This Row],[Código del producto Vendido]],STOCK[],13,FALSE),VENTAS[[#This Row],[Precio Venta]]*0.6)-VENTAS[[#This Row],[Comisión Unitaria 10%]]</f>
        <v>1.8</v>
      </c>
      <c r="L1075" s="34">
        <f>VENTAS[[#This Row],[Cantidad]]*(VENTAS[[#This Row],[Precio Venta]]-VENTAS[[#This Row],[Costo Unitario SIN Comision]]-VENTAS[[#This Row],[Comisión Unitaria 10%]]-0.01*VENTAS[[#This Row],[Precio Venta]])</f>
        <v>1.17</v>
      </c>
      <c r="M1075" s="35"/>
      <c r="N1075" s="37" t="s">
        <v>5959</v>
      </c>
    </row>
    <row r="1076" spans="1:14" x14ac:dyDescent="0.2">
      <c r="A1076" s="36">
        <v>45673.738217592603</v>
      </c>
      <c r="B1076" s="33"/>
      <c r="C1076" s="33"/>
      <c r="D1076" s="33" t="s">
        <v>3967</v>
      </c>
      <c r="E1076" s="33" t="s">
        <v>4401</v>
      </c>
      <c r="F1076" s="33" t="s">
        <v>4402</v>
      </c>
      <c r="G1076" s="33">
        <v>1</v>
      </c>
      <c r="H1076" s="34">
        <v>25</v>
      </c>
      <c r="I1076" s="39">
        <f>VENTAS[[#This Row],[Cantidad]]*VENTAS[[#This Row],[Precio Venta]]</f>
        <v>25</v>
      </c>
      <c r="J1076" s="34">
        <f>IF(VENTAS[[#This Row],[Nombre del Gestor]]&gt;1,VENTAS[[#This Row],[Precio Venta]]*10%,0)</f>
        <v>2.5</v>
      </c>
      <c r="K1076" s="34">
        <f>IFERROR(VLOOKUP(VENTAS[[#This Row],[Código del producto Vendido]],STOCK[],13,FALSE),VENTAS[[#This Row],[Precio Venta]]*0.6)-VENTAS[[#This Row],[Comisión Unitaria 10%]]</f>
        <v>12.5</v>
      </c>
      <c r="L1076" s="34">
        <f>VENTAS[[#This Row],[Cantidad]]*(VENTAS[[#This Row],[Precio Venta]]-VENTAS[[#This Row],[Costo Unitario SIN Comision]]-VENTAS[[#This Row],[Comisión Unitaria 10%]]-0.01*VENTAS[[#This Row],[Precio Venta]])</f>
        <v>9.75</v>
      </c>
      <c r="M1076" s="35"/>
      <c r="N1076" s="37" t="s">
        <v>5960</v>
      </c>
    </row>
    <row r="1077" spans="1:14" x14ac:dyDescent="0.2">
      <c r="A1077" s="36">
        <v>45673.738217592603</v>
      </c>
      <c r="B1077" s="33"/>
      <c r="C1077" s="33"/>
      <c r="D1077" s="33" t="s">
        <v>3967</v>
      </c>
      <c r="E1077" s="33" t="s">
        <v>5961</v>
      </c>
      <c r="F1077" s="33" t="s">
        <v>3919</v>
      </c>
      <c r="G1077" s="33">
        <v>1</v>
      </c>
      <c r="H1077" s="34">
        <v>22</v>
      </c>
      <c r="I1077" s="39">
        <f>VENTAS[[#This Row],[Cantidad]]*VENTAS[[#This Row],[Precio Venta]]</f>
        <v>22</v>
      </c>
      <c r="J1077" s="34">
        <f>IF(VENTAS[[#This Row],[Nombre del Gestor]]&gt;1,VENTAS[[#This Row],[Precio Venta]]*10%,0)</f>
        <v>2.2000000000000002</v>
      </c>
      <c r="K1077" s="34">
        <f>IFERROR(VLOOKUP(VENTAS[[#This Row],[Código del producto Vendido]],STOCK[],13,FALSE),VENTAS[[#This Row],[Precio Venta]]*0.6)-VENTAS[[#This Row],[Comisión Unitaria 10%]]</f>
        <v>11</v>
      </c>
      <c r="L1077" s="34">
        <f>VENTAS[[#This Row],[Cantidad]]*(VENTAS[[#This Row],[Precio Venta]]-VENTAS[[#This Row],[Costo Unitario SIN Comision]]-VENTAS[[#This Row],[Comisión Unitaria 10%]]-0.01*VENTAS[[#This Row],[Precio Venta]])</f>
        <v>8.58</v>
      </c>
      <c r="M1077" s="35"/>
      <c r="N1077" s="37" t="s">
        <v>5962</v>
      </c>
    </row>
    <row r="1078" spans="1:14" x14ac:dyDescent="0.2">
      <c r="A1078" s="36">
        <v>45674.409884259258</v>
      </c>
      <c r="B1078" s="33"/>
      <c r="C1078" s="33"/>
      <c r="D1078" s="33" t="s">
        <v>3967</v>
      </c>
      <c r="E1078" s="33" t="s">
        <v>425</v>
      </c>
      <c r="F1078" s="33" t="s">
        <v>422</v>
      </c>
      <c r="G1078" s="33">
        <v>1</v>
      </c>
      <c r="H1078" s="34">
        <v>20</v>
      </c>
      <c r="I1078" s="39">
        <f>VENTAS[[#This Row],[Cantidad]]*VENTAS[[#This Row],[Precio Venta]]</f>
        <v>20</v>
      </c>
      <c r="J1078" s="34">
        <f>IF(VENTAS[[#This Row],[Nombre del Gestor]]&gt;1,VENTAS[[#This Row],[Precio Venta]]*10%,0)</f>
        <v>2</v>
      </c>
      <c r="K1078" s="34">
        <f>IFERROR(VLOOKUP(VENTAS[[#This Row],[Código del producto Vendido]],STOCK[],13,FALSE),VENTAS[[#This Row],[Precio Venta]]*0.6)-VENTAS[[#This Row],[Comisión Unitaria 10%]]</f>
        <v>7.43</v>
      </c>
      <c r="L1078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1078" s="35"/>
      <c r="N1078" s="37" t="s">
        <v>5963</v>
      </c>
    </row>
    <row r="1079" spans="1:14" x14ac:dyDescent="0.2">
      <c r="A1079" s="36">
        <v>45674.413263888891</v>
      </c>
      <c r="B1079" s="33"/>
      <c r="C1079" s="33"/>
      <c r="D1079" s="33" t="s">
        <v>3801</v>
      </c>
      <c r="E1079" s="33" t="s">
        <v>5964</v>
      </c>
      <c r="F1079" s="33" t="s">
        <v>5965</v>
      </c>
      <c r="G1079" s="33">
        <v>1</v>
      </c>
      <c r="H1079" s="34">
        <v>20</v>
      </c>
      <c r="I1079" s="39">
        <f>VENTAS[[#This Row],[Cantidad]]*VENTAS[[#This Row],[Precio Venta]]</f>
        <v>20</v>
      </c>
      <c r="J1079" s="34">
        <f>IF(VENTAS[[#This Row],[Nombre del Gestor]]&gt;1,VENTAS[[#This Row],[Precio Venta]]*10%,0)</f>
        <v>2</v>
      </c>
      <c r="K1079" s="34">
        <f>IFERROR(VLOOKUP(VENTAS[[#This Row],[Código del producto Vendido]],STOCK[],13,FALSE),VENTAS[[#This Row],[Precio Venta]]*0.6)-VENTAS[[#This Row],[Comisión Unitaria 10%]]</f>
        <v>10</v>
      </c>
      <c r="L1079" s="34">
        <f>VENTAS[[#This Row],[Cantidad]]*(VENTAS[[#This Row],[Precio Venta]]-VENTAS[[#This Row],[Costo Unitario SIN Comision]]-VENTAS[[#This Row],[Comisión Unitaria 10%]]-0.01*VENTAS[[#This Row],[Precio Venta]])</f>
        <v>7.8</v>
      </c>
      <c r="M1079" s="35"/>
      <c r="N1079" s="37" t="s">
        <v>5966</v>
      </c>
    </row>
    <row r="1080" spans="1:14" x14ac:dyDescent="0.2">
      <c r="A1080" s="36">
        <v>45674.413263888891</v>
      </c>
      <c r="B1080" s="33"/>
      <c r="C1080" s="33"/>
      <c r="D1080" s="33" t="s">
        <v>3801</v>
      </c>
      <c r="E1080" s="33" t="s">
        <v>4778</v>
      </c>
      <c r="F1080" s="33" t="s">
        <v>4779</v>
      </c>
      <c r="G1080" s="33">
        <v>1</v>
      </c>
      <c r="H1080" s="34">
        <v>18</v>
      </c>
      <c r="I1080" s="39">
        <f>VENTAS[[#This Row],[Cantidad]]*VENTAS[[#This Row],[Precio Venta]]</f>
        <v>18</v>
      </c>
      <c r="J1080" s="34">
        <f>IF(VENTAS[[#This Row],[Nombre del Gestor]]&gt;1,VENTAS[[#This Row],[Precio Venta]]*10%,0)</f>
        <v>1.8</v>
      </c>
      <c r="K1080" s="34">
        <f>IFERROR(VLOOKUP(VENTAS[[#This Row],[Código del producto Vendido]],STOCK[],13,FALSE),VENTAS[[#This Row],[Precio Venta]]*0.6)-VENTAS[[#This Row],[Comisión Unitaria 10%]]</f>
        <v>8.9999999999999982</v>
      </c>
      <c r="L108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80" s="35"/>
      <c r="N1080" s="37" t="s">
        <v>5967</v>
      </c>
    </row>
    <row r="1081" spans="1:14" x14ac:dyDescent="0.2">
      <c r="A1081" s="36">
        <v>45674.525682870371</v>
      </c>
      <c r="B1081" s="33"/>
      <c r="C1081" s="33"/>
      <c r="D1081" s="33" t="s">
        <v>3929</v>
      </c>
      <c r="E1081" s="33" t="s">
        <v>5398</v>
      </c>
      <c r="F1081" s="33" t="s">
        <v>1012</v>
      </c>
      <c r="G1081" s="33">
        <v>1</v>
      </c>
      <c r="H1081" s="34">
        <v>12</v>
      </c>
      <c r="I1081" s="39">
        <f>VENTAS[[#This Row],[Cantidad]]*VENTAS[[#This Row],[Precio Venta]]</f>
        <v>12</v>
      </c>
      <c r="J1081" s="34">
        <f>IF(VENTAS[[#This Row],[Nombre del Gestor]]&gt;1,VENTAS[[#This Row],[Precio Venta]]*10%,0)</f>
        <v>1.2000000000000002</v>
      </c>
      <c r="K1081" s="34">
        <f>IFERROR(VLOOKUP(VENTAS[[#This Row],[Código del producto Vendido]],STOCK[],13,FALSE),VENTAS[[#This Row],[Precio Venta]]*0.6)-VENTAS[[#This Row],[Comisión Unitaria 10%]]</f>
        <v>5.9999999999999991</v>
      </c>
      <c r="L1081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081" s="35"/>
      <c r="N1081" s="37" t="s">
        <v>5968</v>
      </c>
    </row>
    <row r="1082" spans="1:14" x14ac:dyDescent="0.2">
      <c r="A1082" s="36">
        <v>45674.685798611114</v>
      </c>
      <c r="B1082" s="33"/>
      <c r="C1082" s="33"/>
      <c r="D1082" s="33" t="s">
        <v>4068</v>
      </c>
      <c r="E1082" s="33" t="s">
        <v>5969</v>
      </c>
      <c r="F1082" s="33" t="s">
        <v>5970</v>
      </c>
      <c r="G1082" s="33">
        <v>1</v>
      </c>
      <c r="H1082" s="34">
        <v>18</v>
      </c>
      <c r="I1082" s="39">
        <f>VENTAS[[#This Row],[Cantidad]]*VENTAS[[#This Row],[Precio Venta]]</f>
        <v>18</v>
      </c>
      <c r="J1082" s="34">
        <f>IF(VENTAS[[#This Row],[Nombre del Gestor]]&gt;1,VENTAS[[#This Row],[Precio Venta]]*10%,0)</f>
        <v>1.8</v>
      </c>
      <c r="K1082" s="34">
        <f>IFERROR(VLOOKUP(VENTAS[[#This Row],[Código del producto Vendido]],STOCK[],13,FALSE),VENTAS[[#This Row],[Precio Venta]]*0.6)-VENTAS[[#This Row],[Comisión Unitaria 10%]]</f>
        <v>8.9999999999999982</v>
      </c>
      <c r="L1082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82" s="35"/>
      <c r="N1082" s="37" t="s">
        <v>5971</v>
      </c>
    </row>
    <row r="1083" spans="1:14" x14ac:dyDescent="0.2">
      <c r="A1083" s="36">
        <v>45674.685798611114</v>
      </c>
      <c r="B1083" s="33"/>
      <c r="C1083" s="33"/>
      <c r="D1083" s="33" t="s">
        <v>4068</v>
      </c>
      <c r="E1083" s="33" t="s">
        <v>5972</v>
      </c>
      <c r="F1083" s="33" t="s">
        <v>5973</v>
      </c>
      <c r="G1083" s="33">
        <v>1</v>
      </c>
      <c r="H1083" s="34">
        <v>18</v>
      </c>
      <c r="I1083" s="39">
        <f>VENTAS[[#This Row],[Cantidad]]*VENTAS[[#This Row],[Precio Venta]]</f>
        <v>18</v>
      </c>
      <c r="J1083" s="34">
        <f>IF(VENTAS[[#This Row],[Nombre del Gestor]]&gt;1,VENTAS[[#This Row],[Precio Venta]]*10%,0)</f>
        <v>1.8</v>
      </c>
      <c r="K1083" s="34">
        <f>IFERROR(VLOOKUP(VENTAS[[#This Row],[Código del producto Vendido]],STOCK[],13,FALSE),VENTAS[[#This Row],[Precio Venta]]*0.6)-VENTAS[[#This Row],[Comisión Unitaria 10%]]</f>
        <v>8.9999999999999982</v>
      </c>
      <c r="L108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83" s="35"/>
      <c r="N1083" s="37" t="s">
        <v>5974</v>
      </c>
    </row>
    <row r="1084" spans="1:14" x14ac:dyDescent="0.2">
      <c r="A1084" s="36">
        <v>45674.685798611114</v>
      </c>
      <c r="B1084" s="33"/>
      <c r="C1084" s="33"/>
      <c r="D1084" s="33" t="s">
        <v>4068</v>
      </c>
      <c r="E1084" s="33" t="s">
        <v>644</v>
      </c>
      <c r="F1084" s="33" t="s">
        <v>645</v>
      </c>
      <c r="G1084" s="33">
        <v>1</v>
      </c>
      <c r="H1084" s="34">
        <v>18</v>
      </c>
      <c r="I1084" s="39">
        <f>VENTAS[[#This Row],[Cantidad]]*VENTAS[[#This Row],[Precio Venta]]</f>
        <v>18</v>
      </c>
      <c r="J1084" s="34">
        <f>IF(VENTAS[[#This Row],[Nombre del Gestor]]&gt;1,VENTAS[[#This Row],[Precio Venta]]*10%,0)</f>
        <v>1.8</v>
      </c>
      <c r="K1084" s="34">
        <f>IFERROR(VLOOKUP(VENTAS[[#This Row],[Código del producto Vendido]],STOCK[],13,FALSE),VENTAS[[#This Row],[Precio Venta]]*0.6)-VENTAS[[#This Row],[Comisión Unitaria 10%]]</f>
        <v>9</v>
      </c>
      <c r="L1084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084" s="35"/>
      <c r="N1084" s="37" t="s">
        <v>5975</v>
      </c>
    </row>
    <row r="1085" spans="1:14" x14ac:dyDescent="0.2">
      <c r="A1085" s="36">
        <v>45674.701550925929</v>
      </c>
      <c r="B1085" s="33"/>
      <c r="C1085" s="33"/>
      <c r="D1085" s="33" t="s">
        <v>3820</v>
      </c>
      <c r="E1085" s="33" t="s">
        <v>3854</v>
      </c>
      <c r="F1085" s="33" t="s">
        <v>3855</v>
      </c>
      <c r="G1085" s="33">
        <v>1</v>
      </c>
      <c r="H1085" s="34">
        <v>12</v>
      </c>
      <c r="I1085" s="39">
        <f>VENTAS[[#This Row],[Cantidad]]*VENTAS[[#This Row],[Precio Venta]]</f>
        <v>12</v>
      </c>
      <c r="J1085" s="34">
        <f>IF(VENTAS[[#This Row],[Nombre del Gestor]]&gt;1,VENTAS[[#This Row],[Precio Venta]]*10%,0)</f>
        <v>1.2000000000000002</v>
      </c>
      <c r="K1085" s="34">
        <f>IFERROR(VLOOKUP(VENTAS[[#This Row],[Código del producto Vendido]],STOCK[],13,FALSE),VENTAS[[#This Row],[Precio Venta]]*0.6)-VENTAS[[#This Row],[Comisión Unitaria 10%]]</f>
        <v>5.9999999999999991</v>
      </c>
      <c r="L1085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085" s="35"/>
      <c r="N1085" s="37" t="s">
        <v>5976</v>
      </c>
    </row>
    <row r="1086" spans="1:14" x14ac:dyDescent="0.2">
      <c r="A1086" s="36">
        <v>45674.701550925929</v>
      </c>
      <c r="B1086" s="33"/>
      <c r="C1086" s="33"/>
      <c r="D1086" s="33" t="s">
        <v>3820</v>
      </c>
      <c r="E1086" s="33" t="s">
        <v>5977</v>
      </c>
      <c r="F1086" s="33" t="s">
        <v>1061</v>
      </c>
      <c r="G1086" s="33">
        <v>1</v>
      </c>
      <c r="H1086" s="34">
        <v>30</v>
      </c>
      <c r="I1086" s="39">
        <f>VENTAS[[#This Row],[Cantidad]]*VENTAS[[#This Row],[Precio Venta]]</f>
        <v>30</v>
      </c>
      <c r="J1086" s="34">
        <f>IF(VENTAS[[#This Row],[Nombre del Gestor]]&gt;1,VENTAS[[#This Row],[Precio Venta]]*10%,0)</f>
        <v>3</v>
      </c>
      <c r="K1086" s="34">
        <f>IFERROR(VLOOKUP(VENTAS[[#This Row],[Código del producto Vendido]],STOCK[],13,FALSE),VENTAS[[#This Row],[Precio Venta]]*0.6)-VENTAS[[#This Row],[Comisión Unitaria 10%]]</f>
        <v>15</v>
      </c>
      <c r="L1086" s="34">
        <f>VENTAS[[#This Row],[Cantidad]]*(VENTAS[[#This Row],[Precio Venta]]-VENTAS[[#This Row],[Costo Unitario SIN Comision]]-VENTAS[[#This Row],[Comisión Unitaria 10%]]-0.01*VENTAS[[#This Row],[Precio Venta]])</f>
        <v>11.7</v>
      </c>
      <c r="M1086" s="35"/>
      <c r="N1086" s="37" t="s">
        <v>5978</v>
      </c>
    </row>
    <row r="1087" spans="1:14" x14ac:dyDescent="0.2">
      <c r="A1087" s="36">
        <v>45674.703831018523</v>
      </c>
      <c r="B1087" s="33"/>
      <c r="C1087" s="33"/>
      <c r="D1087" s="33" t="s">
        <v>5979</v>
      </c>
      <c r="E1087" s="33" t="s">
        <v>5980</v>
      </c>
      <c r="F1087" s="33" t="s">
        <v>5981</v>
      </c>
      <c r="G1087" s="33">
        <v>1</v>
      </c>
      <c r="H1087" s="34">
        <v>25</v>
      </c>
      <c r="I1087" s="39">
        <f>VENTAS[[#This Row],[Cantidad]]*VENTAS[[#This Row],[Precio Venta]]</f>
        <v>25</v>
      </c>
      <c r="J1087" s="34">
        <f>IF(VENTAS[[#This Row],[Nombre del Gestor]]&gt;1,VENTAS[[#This Row],[Precio Venta]]*10%,0)</f>
        <v>2.5</v>
      </c>
      <c r="K1087" s="34">
        <f>IFERROR(VLOOKUP(VENTAS[[#This Row],[Código del producto Vendido]],STOCK[],13,FALSE),VENTAS[[#This Row],[Precio Venta]]*0.6)-VENTAS[[#This Row],[Comisión Unitaria 10%]]</f>
        <v>12.5</v>
      </c>
      <c r="L1087" s="34">
        <f>VENTAS[[#This Row],[Cantidad]]*(VENTAS[[#This Row],[Precio Venta]]-VENTAS[[#This Row],[Costo Unitario SIN Comision]]-VENTAS[[#This Row],[Comisión Unitaria 10%]]-0.01*VENTAS[[#This Row],[Precio Venta]])</f>
        <v>9.75</v>
      </c>
      <c r="M1087" s="35"/>
      <c r="N1087" s="37" t="s">
        <v>5982</v>
      </c>
    </row>
    <row r="1088" spans="1:14" x14ac:dyDescent="0.2">
      <c r="A1088" s="36">
        <v>45674.703831018523</v>
      </c>
      <c r="B1088" s="33"/>
      <c r="C1088" s="33"/>
      <c r="D1088" s="33" t="s">
        <v>5979</v>
      </c>
      <c r="E1088" s="33" t="s">
        <v>5983</v>
      </c>
      <c r="F1088" s="33" t="s">
        <v>780</v>
      </c>
      <c r="G1088" s="33">
        <v>1</v>
      </c>
      <c r="H1088" s="34">
        <v>18</v>
      </c>
      <c r="I1088" s="39">
        <f>VENTAS[[#This Row],[Cantidad]]*VENTAS[[#This Row],[Precio Venta]]</f>
        <v>18</v>
      </c>
      <c r="J1088" s="34">
        <f>IF(VENTAS[[#This Row],[Nombre del Gestor]]&gt;1,VENTAS[[#This Row],[Precio Venta]]*10%,0)</f>
        <v>1.8</v>
      </c>
      <c r="K1088" s="34">
        <f>IFERROR(VLOOKUP(VENTAS[[#This Row],[Código del producto Vendido]],STOCK[],13,FALSE),VENTAS[[#This Row],[Precio Venta]]*0.6)-VENTAS[[#This Row],[Comisión Unitaria 10%]]</f>
        <v>8.9999999999999982</v>
      </c>
      <c r="L108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88" s="35"/>
      <c r="N1088" s="37" t="s">
        <v>5984</v>
      </c>
    </row>
    <row r="1089" spans="1:14" x14ac:dyDescent="0.2">
      <c r="A1089" s="36">
        <v>45674.703831018523</v>
      </c>
      <c r="B1089" s="33"/>
      <c r="C1089" s="33"/>
      <c r="D1089" s="33" t="s">
        <v>5979</v>
      </c>
      <c r="E1089" s="33" t="s">
        <v>605</v>
      </c>
      <c r="F1089" s="33" t="s">
        <v>603</v>
      </c>
      <c r="G1089" s="33">
        <v>1</v>
      </c>
      <c r="H1089" s="34">
        <v>35</v>
      </c>
      <c r="I1089" s="39">
        <f>VENTAS[[#This Row],[Cantidad]]*VENTAS[[#This Row],[Precio Venta]]</f>
        <v>35</v>
      </c>
      <c r="J1089" s="34">
        <f>IF(VENTAS[[#This Row],[Nombre del Gestor]]&gt;1,VENTAS[[#This Row],[Precio Venta]]*10%,0)</f>
        <v>3.5</v>
      </c>
      <c r="K1089" s="34">
        <f>IFERROR(VLOOKUP(VENTAS[[#This Row],[Código del producto Vendido]],STOCK[],13,FALSE),VENTAS[[#This Row],[Precio Venta]]*0.6)-VENTAS[[#This Row],[Comisión Unitaria 10%]]</f>
        <v>9</v>
      </c>
      <c r="L1089" s="34">
        <f>VENTAS[[#This Row],[Cantidad]]*(VENTAS[[#This Row],[Precio Venta]]-VENTAS[[#This Row],[Costo Unitario SIN Comision]]-VENTAS[[#This Row],[Comisión Unitaria 10%]]-0.01*VENTAS[[#This Row],[Precio Venta]])</f>
        <v>22.15</v>
      </c>
      <c r="M1089" s="35"/>
      <c r="N1089" s="37" t="s">
        <v>5985</v>
      </c>
    </row>
    <row r="1090" spans="1:14" x14ac:dyDescent="0.2">
      <c r="A1090" s="36">
        <v>45675.429583333331</v>
      </c>
      <c r="B1090" s="33"/>
      <c r="C1090" s="33"/>
      <c r="D1090" s="33" t="s">
        <v>3929</v>
      </c>
      <c r="E1090" s="33" t="s">
        <v>5986</v>
      </c>
      <c r="F1090" s="33" t="s">
        <v>5464</v>
      </c>
      <c r="G1090" s="33">
        <v>1</v>
      </c>
      <c r="H1090" s="34">
        <v>35</v>
      </c>
      <c r="I1090" s="39">
        <f>VENTAS[[#This Row],[Cantidad]]*VENTAS[[#This Row],[Precio Venta]]</f>
        <v>35</v>
      </c>
      <c r="J1090" s="34">
        <f>IF(VENTAS[[#This Row],[Nombre del Gestor]]&gt;1,VENTAS[[#This Row],[Precio Venta]]*10%,0)</f>
        <v>3.5</v>
      </c>
      <c r="K1090" s="34">
        <f>IFERROR(VLOOKUP(VENTAS[[#This Row],[Código del producto Vendido]],STOCK[],13,FALSE),VENTAS[[#This Row],[Precio Venta]]*0.6)-VENTAS[[#This Row],[Comisión Unitaria 10%]]</f>
        <v>17.5</v>
      </c>
      <c r="L1090" s="34">
        <f>VENTAS[[#This Row],[Cantidad]]*(VENTAS[[#This Row],[Precio Venta]]-VENTAS[[#This Row],[Costo Unitario SIN Comision]]-VENTAS[[#This Row],[Comisión Unitaria 10%]]-0.01*VENTAS[[#This Row],[Precio Venta]])</f>
        <v>13.65</v>
      </c>
      <c r="M1090" s="35"/>
      <c r="N1090" s="37" t="s">
        <v>5987</v>
      </c>
    </row>
    <row r="1091" spans="1:14" x14ac:dyDescent="0.2">
      <c r="A1091" s="36">
        <v>45675.429583333331</v>
      </c>
      <c r="B1091" s="33"/>
      <c r="C1091" s="33"/>
      <c r="D1091" s="33" t="s">
        <v>3929</v>
      </c>
      <c r="E1091" s="33" t="s">
        <v>5988</v>
      </c>
      <c r="F1091" s="33" t="s">
        <v>5989</v>
      </c>
      <c r="G1091" s="33">
        <v>1</v>
      </c>
      <c r="H1091" s="34">
        <v>18</v>
      </c>
      <c r="I1091" s="39">
        <f>VENTAS[[#This Row],[Cantidad]]*VENTAS[[#This Row],[Precio Venta]]</f>
        <v>18</v>
      </c>
      <c r="J1091" s="34">
        <f>IF(VENTAS[[#This Row],[Nombre del Gestor]]&gt;1,VENTAS[[#This Row],[Precio Venta]]*10%,0)</f>
        <v>1.8</v>
      </c>
      <c r="K1091" s="34">
        <f>IFERROR(VLOOKUP(VENTAS[[#This Row],[Código del producto Vendido]],STOCK[],13,FALSE),VENTAS[[#This Row],[Precio Venta]]*0.6)-VENTAS[[#This Row],[Comisión Unitaria 10%]]</f>
        <v>8.9999999999999982</v>
      </c>
      <c r="L109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91" s="35"/>
      <c r="N1091" s="37" t="s">
        <v>5990</v>
      </c>
    </row>
    <row r="1092" spans="1:14" x14ac:dyDescent="0.2">
      <c r="A1092" s="36">
        <v>45675.429583333331</v>
      </c>
      <c r="B1092" s="33"/>
      <c r="C1092" s="33"/>
      <c r="D1092" s="33" t="s">
        <v>3929</v>
      </c>
      <c r="E1092" s="33" t="s">
        <v>5991</v>
      </c>
      <c r="F1092" s="33" t="s">
        <v>5992</v>
      </c>
      <c r="G1092" s="33">
        <v>1</v>
      </c>
      <c r="H1092" s="34">
        <v>35</v>
      </c>
      <c r="I1092" s="39">
        <f>VENTAS[[#This Row],[Cantidad]]*VENTAS[[#This Row],[Precio Venta]]</f>
        <v>35</v>
      </c>
      <c r="J1092" s="34">
        <f>IF(VENTAS[[#This Row],[Nombre del Gestor]]&gt;1,VENTAS[[#This Row],[Precio Venta]]*10%,0)</f>
        <v>3.5</v>
      </c>
      <c r="K1092" s="34">
        <f>IFERROR(VLOOKUP(VENTAS[[#This Row],[Código del producto Vendido]],STOCK[],13,FALSE),VENTAS[[#This Row],[Precio Venta]]*0.6)-VENTAS[[#This Row],[Comisión Unitaria 10%]]</f>
        <v>17.5</v>
      </c>
      <c r="L1092" s="34">
        <f>VENTAS[[#This Row],[Cantidad]]*(VENTAS[[#This Row],[Precio Venta]]-VENTAS[[#This Row],[Costo Unitario SIN Comision]]-VENTAS[[#This Row],[Comisión Unitaria 10%]]-0.01*VENTAS[[#This Row],[Precio Venta]])</f>
        <v>13.65</v>
      </c>
      <c r="M1092" s="35"/>
      <c r="N1092" s="37" t="s">
        <v>5993</v>
      </c>
    </row>
    <row r="1093" spans="1:14" x14ac:dyDescent="0.2">
      <c r="A1093" s="36">
        <v>45675.575416666667</v>
      </c>
      <c r="B1093" s="33"/>
      <c r="C1093" s="33"/>
      <c r="D1093" s="33"/>
      <c r="E1093" s="33" t="s">
        <v>5994</v>
      </c>
      <c r="F1093" s="33" t="s">
        <v>329</v>
      </c>
      <c r="G1093" s="33">
        <v>1</v>
      </c>
      <c r="H1093" s="34">
        <v>35</v>
      </c>
      <c r="I1093" s="39">
        <f>VENTAS[[#This Row],[Cantidad]]*VENTAS[[#This Row],[Precio Venta]]</f>
        <v>35</v>
      </c>
      <c r="J1093" s="34">
        <f>IF(VENTAS[[#This Row],[Nombre del Gestor]]&gt;1,VENTAS[[#This Row],[Precio Venta]]*10%,0)</f>
        <v>0</v>
      </c>
      <c r="K1093" s="34">
        <f>IFERROR(VLOOKUP(VENTAS[[#This Row],[Código del producto Vendido]],STOCK[],13,FALSE),VENTAS[[#This Row],[Precio Venta]]*0.6)-VENTAS[[#This Row],[Comisión Unitaria 10%]]</f>
        <v>21</v>
      </c>
      <c r="L1093" s="34">
        <f>VENTAS[[#This Row],[Cantidad]]*(VENTAS[[#This Row],[Precio Venta]]-VENTAS[[#This Row],[Costo Unitario SIN Comision]]-VENTAS[[#This Row],[Comisión Unitaria 10%]]-0.01*VENTAS[[#This Row],[Precio Venta]])</f>
        <v>13.65</v>
      </c>
      <c r="M1093" s="35"/>
      <c r="N1093" s="37" t="s">
        <v>5995</v>
      </c>
    </row>
    <row r="1094" spans="1:14" x14ac:dyDescent="0.2">
      <c r="A1094" s="36">
        <v>45675.575416666667</v>
      </c>
      <c r="B1094" s="33"/>
      <c r="C1094" s="33"/>
      <c r="D1094" s="33"/>
      <c r="E1094" s="33" t="s">
        <v>313</v>
      </c>
      <c r="F1094" s="33" t="s">
        <v>3886</v>
      </c>
      <c r="G1094" s="33">
        <v>1</v>
      </c>
      <c r="H1094" s="34">
        <v>35</v>
      </c>
      <c r="I1094" s="39">
        <f>VENTAS[[#This Row],[Cantidad]]*VENTAS[[#This Row],[Precio Venta]]</f>
        <v>35</v>
      </c>
      <c r="J1094" s="34">
        <f>IF(VENTAS[[#This Row],[Nombre del Gestor]]&gt;1,VENTAS[[#This Row],[Precio Venta]]*10%,0)</f>
        <v>0</v>
      </c>
      <c r="K1094" s="34">
        <f>IFERROR(VLOOKUP(VENTAS[[#This Row],[Código del producto Vendido]],STOCK[],13,FALSE),VENTAS[[#This Row],[Precio Venta]]*0.6)-VENTAS[[#This Row],[Comisión Unitaria 10%]]</f>
        <v>20.752021151586401</v>
      </c>
      <c r="L1094" s="34">
        <f>VENTAS[[#This Row],[Cantidad]]*(VENTAS[[#This Row],[Precio Venta]]-VENTAS[[#This Row],[Costo Unitario SIN Comision]]-VENTAS[[#This Row],[Comisión Unitaria 10%]]-0.01*VENTAS[[#This Row],[Precio Venta]])</f>
        <v>13.897978848413599</v>
      </c>
      <c r="M1094" s="35"/>
      <c r="N1094" s="37" t="s">
        <v>5996</v>
      </c>
    </row>
    <row r="1095" spans="1:14" x14ac:dyDescent="0.2">
      <c r="A1095" s="36">
        <v>45676.363182870373</v>
      </c>
      <c r="B1095" s="33"/>
      <c r="C1095" s="33"/>
      <c r="D1095" s="33" t="s">
        <v>3967</v>
      </c>
      <c r="E1095" s="33" t="s">
        <v>5669</v>
      </c>
      <c r="F1095" s="33" t="s">
        <v>3919</v>
      </c>
      <c r="G1095" s="33">
        <v>1</v>
      </c>
      <c r="H1095" s="34">
        <v>22</v>
      </c>
      <c r="I1095" s="39">
        <f>VENTAS[[#This Row],[Cantidad]]*VENTAS[[#This Row],[Precio Venta]]</f>
        <v>22</v>
      </c>
      <c r="J1095" s="34">
        <f>IF(VENTAS[[#This Row],[Nombre del Gestor]]&gt;1,VENTAS[[#This Row],[Precio Venta]]*10%,0)</f>
        <v>2.2000000000000002</v>
      </c>
      <c r="K1095" s="34">
        <f>IFERROR(VLOOKUP(VENTAS[[#This Row],[Código del producto Vendido]],STOCK[],13,FALSE),VENTAS[[#This Row],[Precio Venta]]*0.6)-VENTAS[[#This Row],[Comisión Unitaria 10%]]</f>
        <v>11</v>
      </c>
      <c r="L1095" s="34">
        <f>VENTAS[[#This Row],[Cantidad]]*(VENTAS[[#This Row],[Precio Venta]]-VENTAS[[#This Row],[Costo Unitario SIN Comision]]-VENTAS[[#This Row],[Comisión Unitaria 10%]]-0.01*VENTAS[[#This Row],[Precio Venta]])</f>
        <v>8.58</v>
      </c>
      <c r="M1095" s="35"/>
      <c r="N1095" s="37" t="s">
        <v>5997</v>
      </c>
    </row>
    <row r="1096" spans="1:14" x14ac:dyDescent="0.2">
      <c r="A1096" s="36">
        <v>45676.441620370373</v>
      </c>
      <c r="B1096" s="33"/>
      <c r="C1096" s="33"/>
      <c r="D1096" s="33" t="s">
        <v>3967</v>
      </c>
      <c r="E1096" s="33" t="s">
        <v>5248</v>
      </c>
      <c r="F1096" s="33" t="s">
        <v>5141</v>
      </c>
      <c r="G1096" s="33">
        <v>1</v>
      </c>
      <c r="H1096" s="34">
        <v>35</v>
      </c>
      <c r="I1096" s="39">
        <f>VENTAS[[#This Row],[Cantidad]]*VENTAS[[#This Row],[Precio Venta]]</f>
        <v>35</v>
      </c>
      <c r="J1096" s="34">
        <f>IF(VENTAS[[#This Row],[Nombre del Gestor]]&gt;1,VENTAS[[#This Row],[Precio Venta]]*10%,0)</f>
        <v>3.5</v>
      </c>
      <c r="K1096" s="34">
        <f>IFERROR(VLOOKUP(VENTAS[[#This Row],[Código del producto Vendido]],STOCK[],13,FALSE),VENTAS[[#This Row],[Precio Venta]]*0.6)-VENTAS[[#This Row],[Comisión Unitaria 10%]]</f>
        <v>17.5</v>
      </c>
      <c r="L1096" s="34">
        <f>VENTAS[[#This Row],[Cantidad]]*(VENTAS[[#This Row],[Precio Venta]]-VENTAS[[#This Row],[Costo Unitario SIN Comision]]-VENTAS[[#This Row],[Comisión Unitaria 10%]]-0.01*VENTAS[[#This Row],[Precio Venta]])</f>
        <v>13.65</v>
      </c>
      <c r="M1096" s="35"/>
      <c r="N1096" s="37" t="s">
        <v>5998</v>
      </c>
    </row>
    <row r="1097" spans="1:14" x14ac:dyDescent="0.2">
      <c r="A1097" s="36">
        <v>45676.450798611113</v>
      </c>
      <c r="B1097" s="33"/>
      <c r="C1097" s="33"/>
      <c r="D1097" s="33" t="s">
        <v>4617</v>
      </c>
      <c r="E1097" s="33" t="s">
        <v>5999</v>
      </c>
      <c r="F1097" s="33" t="s">
        <v>5716</v>
      </c>
      <c r="G1097" s="33">
        <v>1</v>
      </c>
      <c r="H1097" s="34">
        <v>18</v>
      </c>
      <c r="I1097" s="39">
        <f>VENTAS[[#This Row],[Cantidad]]*VENTAS[[#This Row],[Precio Venta]]</f>
        <v>18</v>
      </c>
      <c r="J1097" s="34">
        <f>IF(VENTAS[[#This Row],[Nombre del Gestor]]&gt;1,VENTAS[[#This Row],[Precio Venta]]*10%,0)</f>
        <v>1.8</v>
      </c>
      <c r="K1097" s="34">
        <f>IFERROR(VLOOKUP(VENTAS[[#This Row],[Código del producto Vendido]],STOCK[],13,FALSE),VENTAS[[#This Row],[Precio Venta]]*0.6)-VENTAS[[#This Row],[Comisión Unitaria 10%]]</f>
        <v>8.9999999999999982</v>
      </c>
      <c r="L109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097" s="35"/>
      <c r="N1097" s="37" t="s">
        <v>6000</v>
      </c>
    </row>
    <row r="1098" spans="1:14" x14ac:dyDescent="0.2">
      <c r="A1098" s="36">
        <v>45676.503530092603</v>
      </c>
      <c r="B1098" s="33"/>
      <c r="C1098" s="33"/>
      <c r="D1098" s="33" t="s">
        <v>5947</v>
      </c>
      <c r="E1098" s="33" t="s">
        <v>5017</v>
      </c>
      <c r="F1098" s="33" t="s">
        <v>465</v>
      </c>
      <c r="G1098" s="33">
        <v>1</v>
      </c>
      <c r="H1098" s="34">
        <v>30</v>
      </c>
      <c r="I1098" s="39">
        <f>VENTAS[[#This Row],[Cantidad]]*VENTAS[[#This Row],[Precio Venta]]</f>
        <v>30</v>
      </c>
      <c r="J1098" s="34">
        <f>IF(VENTAS[[#This Row],[Nombre del Gestor]]&gt;1,VENTAS[[#This Row],[Precio Venta]]*10%,0)</f>
        <v>3</v>
      </c>
      <c r="K1098" s="34">
        <f>IFERROR(VLOOKUP(VENTAS[[#This Row],[Código del producto Vendido]],STOCK[],13,FALSE),VENTAS[[#This Row],[Precio Venta]]*0.6)-VENTAS[[#This Row],[Comisión Unitaria 10%]]</f>
        <v>15</v>
      </c>
      <c r="L1098" s="34">
        <f>VENTAS[[#This Row],[Cantidad]]*(VENTAS[[#This Row],[Precio Venta]]-VENTAS[[#This Row],[Costo Unitario SIN Comision]]-VENTAS[[#This Row],[Comisión Unitaria 10%]]-0.01*VENTAS[[#This Row],[Precio Venta]])</f>
        <v>11.7</v>
      </c>
      <c r="M1098" s="35"/>
      <c r="N1098" s="37" t="s">
        <v>6001</v>
      </c>
    </row>
    <row r="1099" spans="1:14" x14ac:dyDescent="0.2">
      <c r="A1099" s="36">
        <v>45677.544548611113</v>
      </c>
      <c r="B1099" s="33"/>
      <c r="C1099" s="33"/>
      <c r="D1099" s="33" t="s">
        <v>3929</v>
      </c>
      <c r="E1099" s="33" t="s">
        <v>6002</v>
      </c>
      <c r="F1099" s="33" t="s">
        <v>6003</v>
      </c>
      <c r="G1099" s="33">
        <v>1</v>
      </c>
      <c r="H1099" s="34">
        <v>28</v>
      </c>
      <c r="I1099" s="39">
        <f>VENTAS[[#This Row],[Cantidad]]*VENTAS[[#This Row],[Precio Venta]]</f>
        <v>28</v>
      </c>
      <c r="J1099" s="34">
        <f>IF(VENTAS[[#This Row],[Nombre del Gestor]]&gt;1,VENTAS[[#This Row],[Precio Venta]]*10%,0)</f>
        <v>2.8000000000000003</v>
      </c>
      <c r="K1099" s="34">
        <f>IFERROR(VLOOKUP(VENTAS[[#This Row],[Código del producto Vendido]],STOCK[],13,FALSE),VENTAS[[#This Row],[Precio Venta]]*0.6)-VENTAS[[#This Row],[Comisión Unitaria 10%]]</f>
        <v>14</v>
      </c>
      <c r="L1099" s="34">
        <f>VENTAS[[#This Row],[Cantidad]]*(VENTAS[[#This Row],[Precio Venta]]-VENTAS[[#This Row],[Costo Unitario SIN Comision]]-VENTAS[[#This Row],[Comisión Unitaria 10%]]-0.01*VENTAS[[#This Row],[Precio Venta]])</f>
        <v>10.92</v>
      </c>
      <c r="M1099" s="35"/>
      <c r="N1099" s="37" t="s">
        <v>6004</v>
      </c>
    </row>
    <row r="1100" spans="1:14" x14ac:dyDescent="0.2">
      <c r="A1100" s="36">
        <v>45677.544548611113</v>
      </c>
      <c r="B1100" s="33"/>
      <c r="C1100" s="33"/>
      <c r="D1100" s="33" t="s">
        <v>3929</v>
      </c>
      <c r="E1100" s="33" t="s">
        <v>1066</v>
      </c>
      <c r="F1100" s="33" t="s">
        <v>6005</v>
      </c>
      <c r="G1100" s="33">
        <v>1</v>
      </c>
      <c r="H1100" s="34">
        <v>20</v>
      </c>
      <c r="I1100" s="39">
        <f>VENTAS[[#This Row],[Cantidad]]*VENTAS[[#This Row],[Precio Venta]]</f>
        <v>20</v>
      </c>
      <c r="J1100" s="34">
        <f>IF(VENTAS[[#This Row],[Nombre del Gestor]]&gt;1,VENTAS[[#This Row],[Precio Venta]]*10%,0)</f>
        <v>2</v>
      </c>
      <c r="K1100" s="34">
        <f>IFERROR(VLOOKUP(VENTAS[[#This Row],[Código del producto Vendido]],STOCK[],13,FALSE),VENTAS[[#This Row],[Precio Venta]]*0.6)-VENTAS[[#This Row],[Comisión Unitaria 10%]]</f>
        <v>9</v>
      </c>
      <c r="L1100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100" s="35"/>
      <c r="N1100" s="37" t="s">
        <v>6006</v>
      </c>
    </row>
    <row r="1101" spans="1:14" x14ac:dyDescent="0.2">
      <c r="A1101" s="36">
        <v>45677.544548611113</v>
      </c>
      <c r="B1101" s="33"/>
      <c r="C1101" s="33"/>
      <c r="D1101" s="33" t="s">
        <v>3929</v>
      </c>
      <c r="E1101" s="33" t="s">
        <v>6007</v>
      </c>
      <c r="F1101" s="33" t="s">
        <v>6008</v>
      </c>
      <c r="G1101" s="33">
        <v>1</v>
      </c>
      <c r="H1101" s="34">
        <v>30</v>
      </c>
      <c r="I1101" s="39">
        <f>VENTAS[[#This Row],[Cantidad]]*VENTAS[[#This Row],[Precio Venta]]</f>
        <v>30</v>
      </c>
      <c r="J1101" s="34">
        <f>IF(VENTAS[[#This Row],[Nombre del Gestor]]&gt;1,VENTAS[[#This Row],[Precio Venta]]*10%,0)</f>
        <v>3</v>
      </c>
      <c r="K1101" s="34">
        <f>IFERROR(VLOOKUP(VENTAS[[#This Row],[Código del producto Vendido]],STOCK[],13,FALSE),VENTAS[[#This Row],[Precio Venta]]*0.6)-VENTAS[[#This Row],[Comisión Unitaria 10%]]</f>
        <v>15</v>
      </c>
      <c r="L1101" s="34">
        <f>VENTAS[[#This Row],[Cantidad]]*(VENTAS[[#This Row],[Precio Venta]]-VENTAS[[#This Row],[Costo Unitario SIN Comision]]-VENTAS[[#This Row],[Comisión Unitaria 10%]]-0.01*VENTAS[[#This Row],[Precio Venta]])</f>
        <v>11.7</v>
      </c>
      <c r="M1101" s="35"/>
      <c r="N1101" s="37" t="s">
        <v>6009</v>
      </c>
    </row>
    <row r="1102" spans="1:14" x14ac:dyDescent="0.2">
      <c r="A1102" s="36">
        <v>45677.544548611113</v>
      </c>
      <c r="B1102" s="33"/>
      <c r="C1102" s="33"/>
      <c r="D1102" s="33" t="s">
        <v>3929</v>
      </c>
      <c r="E1102" s="33" t="s">
        <v>6010</v>
      </c>
      <c r="F1102" s="33" t="s">
        <v>6011</v>
      </c>
      <c r="G1102" s="33">
        <v>1</v>
      </c>
      <c r="H1102" s="34">
        <v>15</v>
      </c>
      <c r="I1102" s="39">
        <f>VENTAS[[#This Row],[Cantidad]]*VENTAS[[#This Row],[Precio Venta]]</f>
        <v>15</v>
      </c>
      <c r="J1102" s="34">
        <f>IF(VENTAS[[#This Row],[Nombre del Gestor]]&gt;1,VENTAS[[#This Row],[Precio Venta]]*10%,0)</f>
        <v>1.5</v>
      </c>
      <c r="K1102" s="34">
        <f>IFERROR(VLOOKUP(VENTAS[[#This Row],[Código del producto Vendido]],STOCK[],13,FALSE),VENTAS[[#This Row],[Precio Venta]]*0.6)-VENTAS[[#This Row],[Comisión Unitaria 10%]]</f>
        <v>7.5</v>
      </c>
      <c r="L1102" s="34">
        <f>VENTAS[[#This Row],[Cantidad]]*(VENTAS[[#This Row],[Precio Venta]]-VENTAS[[#This Row],[Costo Unitario SIN Comision]]-VENTAS[[#This Row],[Comisión Unitaria 10%]]-0.01*VENTAS[[#This Row],[Precio Venta]])</f>
        <v>5.85</v>
      </c>
      <c r="M1102" s="35"/>
      <c r="N1102" s="37" t="s">
        <v>6012</v>
      </c>
    </row>
    <row r="1103" spans="1:14" x14ac:dyDescent="0.2">
      <c r="A1103" s="36">
        <v>45677.544548611113</v>
      </c>
      <c r="B1103" s="33"/>
      <c r="C1103" s="33"/>
      <c r="D1103" s="33" t="s">
        <v>3929</v>
      </c>
      <c r="E1103" s="33" t="s">
        <v>5266</v>
      </c>
      <c r="F1103" s="33" t="s">
        <v>5207</v>
      </c>
      <c r="G1103" s="33">
        <v>1</v>
      </c>
      <c r="H1103" s="34">
        <v>30</v>
      </c>
      <c r="I1103" s="39">
        <f>VENTAS[[#This Row],[Cantidad]]*VENTAS[[#This Row],[Precio Venta]]</f>
        <v>30</v>
      </c>
      <c r="J1103" s="34">
        <f>IF(VENTAS[[#This Row],[Nombre del Gestor]]&gt;1,VENTAS[[#This Row],[Precio Venta]]*10%,0)</f>
        <v>3</v>
      </c>
      <c r="K1103" s="34">
        <f>IFERROR(VLOOKUP(VENTAS[[#This Row],[Código del producto Vendido]],STOCK[],13,FALSE),VENTAS[[#This Row],[Precio Venta]]*0.6)-VENTAS[[#This Row],[Comisión Unitaria 10%]]</f>
        <v>15</v>
      </c>
      <c r="L1103" s="34">
        <f>VENTAS[[#This Row],[Cantidad]]*(VENTAS[[#This Row],[Precio Venta]]-VENTAS[[#This Row],[Costo Unitario SIN Comision]]-VENTAS[[#This Row],[Comisión Unitaria 10%]]-0.01*VENTAS[[#This Row],[Precio Venta]])</f>
        <v>11.7</v>
      </c>
      <c r="M1103" s="35"/>
      <c r="N1103" s="37" t="s">
        <v>6013</v>
      </c>
    </row>
    <row r="1104" spans="1:14" x14ac:dyDescent="0.2">
      <c r="A1104" s="36">
        <v>45677.544548611113</v>
      </c>
      <c r="B1104" s="33"/>
      <c r="C1104" s="33"/>
      <c r="D1104" s="33" t="s">
        <v>3929</v>
      </c>
      <c r="E1104" s="33" t="s">
        <v>6014</v>
      </c>
      <c r="F1104" s="33" t="s">
        <v>4850</v>
      </c>
      <c r="G1104" s="33">
        <v>1</v>
      </c>
      <c r="H1104" s="34">
        <v>22</v>
      </c>
      <c r="I1104" s="39">
        <f>VENTAS[[#This Row],[Cantidad]]*VENTAS[[#This Row],[Precio Venta]]</f>
        <v>22</v>
      </c>
      <c r="J1104" s="34">
        <f>IF(VENTAS[[#This Row],[Nombre del Gestor]]&gt;1,VENTAS[[#This Row],[Precio Venta]]*10%,0)</f>
        <v>2.2000000000000002</v>
      </c>
      <c r="K1104" s="34">
        <f>IFERROR(VLOOKUP(VENTAS[[#This Row],[Código del producto Vendido]],STOCK[],13,FALSE),VENTAS[[#This Row],[Precio Venta]]*0.6)-VENTAS[[#This Row],[Comisión Unitaria 10%]]</f>
        <v>11</v>
      </c>
      <c r="L1104" s="34">
        <f>VENTAS[[#This Row],[Cantidad]]*(VENTAS[[#This Row],[Precio Venta]]-VENTAS[[#This Row],[Costo Unitario SIN Comision]]-VENTAS[[#This Row],[Comisión Unitaria 10%]]-0.01*VENTAS[[#This Row],[Precio Venta]])</f>
        <v>8.58</v>
      </c>
      <c r="M1104" s="35"/>
      <c r="N1104" s="37" t="s">
        <v>6015</v>
      </c>
    </row>
    <row r="1105" spans="1:14" x14ac:dyDescent="0.2">
      <c r="A1105" s="36">
        <v>45677.545474537037</v>
      </c>
      <c r="B1105" s="33"/>
      <c r="C1105" s="33"/>
      <c r="D1105" s="33" t="s">
        <v>3820</v>
      </c>
      <c r="E1105" s="33" t="s">
        <v>1473</v>
      </c>
      <c r="F1105" s="33" t="s">
        <v>5379</v>
      </c>
      <c r="G1105" s="33">
        <v>1</v>
      </c>
      <c r="H1105" s="34">
        <v>45</v>
      </c>
      <c r="I1105" s="39">
        <f>VENTAS[[#This Row],[Cantidad]]*VENTAS[[#This Row],[Precio Venta]]</f>
        <v>45</v>
      </c>
      <c r="J1105" s="34">
        <f>IF(VENTAS[[#This Row],[Nombre del Gestor]]&gt;1,VENTAS[[#This Row],[Precio Venta]]*10%,0)</f>
        <v>4.5</v>
      </c>
      <c r="K1105" s="34">
        <f>IFERROR(VLOOKUP(VENTAS[[#This Row],[Código del producto Vendido]],STOCK[],13,FALSE),VENTAS[[#This Row],[Precio Venta]]*0.6)-VENTAS[[#This Row],[Comisión Unitaria 10%]]</f>
        <v>11</v>
      </c>
      <c r="L1105" s="34">
        <f>VENTAS[[#This Row],[Cantidad]]*(VENTAS[[#This Row],[Precio Venta]]-VENTAS[[#This Row],[Costo Unitario SIN Comision]]-VENTAS[[#This Row],[Comisión Unitaria 10%]]-0.01*VENTAS[[#This Row],[Precio Venta]])</f>
        <v>29.05</v>
      </c>
      <c r="M1105" s="35"/>
      <c r="N1105" s="37" t="s">
        <v>6016</v>
      </c>
    </row>
    <row r="1106" spans="1:14" x14ac:dyDescent="0.2">
      <c r="A1106" s="36">
        <v>45678.306469907409</v>
      </c>
      <c r="B1106" s="33"/>
      <c r="C1106" s="33"/>
      <c r="D1106" s="33" t="s">
        <v>3801</v>
      </c>
      <c r="E1106" s="33" t="s">
        <v>6017</v>
      </c>
      <c r="F1106" s="33" t="s">
        <v>6018</v>
      </c>
      <c r="G1106" s="33">
        <v>1</v>
      </c>
      <c r="H1106" s="34">
        <v>20</v>
      </c>
      <c r="I1106" s="39">
        <f>VENTAS[[#This Row],[Cantidad]]*VENTAS[[#This Row],[Precio Venta]]</f>
        <v>20</v>
      </c>
      <c r="J1106" s="34">
        <f>IF(VENTAS[[#This Row],[Nombre del Gestor]]&gt;1,VENTAS[[#This Row],[Precio Venta]]*10%,0)</f>
        <v>2</v>
      </c>
      <c r="K1106" s="34">
        <f>IFERROR(VLOOKUP(VENTAS[[#This Row],[Código del producto Vendido]],STOCK[],13,FALSE),VENTAS[[#This Row],[Precio Venta]]*0.6)-VENTAS[[#This Row],[Comisión Unitaria 10%]]</f>
        <v>10</v>
      </c>
      <c r="L1106" s="34">
        <f>VENTAS[[#This Row],[Cantidad]]*(VENTAS[[#This Row],[Precio Venta]]-VENTAS[[#This Row],[Costo Unitario SIN Comision]]-VENTAS[[#This Row],[Comisión Unitaria 10%]]-0.01*VENTAS[[#This Row],[Precio Venta]])</f>
        <v>7.8</v>
      </c>
      <c r="M1106" s="35"/>
      <c r="N1106" s="37" t="s">
        <v>6019</v>
      </c>
    </row>
    <row r="1107" spans="1:14" x14ac:dyDescent="0.2">
      <c r="A1107" s="36">
        <v>45678.475451388891</v>
      </c>
      <c r="B1107" s="33"/>
      <c r="C1107" s="33"/>
      <c r="D1107" s="33" t="s">
        <v>3757</v>
      </c>
      <c r="E1107" s="33" t="s">
        <v>5398</v>
      </c>
      <c r="F1107" s="33" t="s">
        <v>1012</v>
      </c>
      <c r="G1107" s="33">
        <v>1</v>
      </c>
      <c r="H1107" s="34">
        <v>12</v>
      </c>
      <c r="I1107" s="39">
        <f>VENTAS[[#This Row],[Cantidad]]*VENTAS[[#This Row],[Precio Venta]]</f>
        <v>12</v>
      </c>
      <c r="J1107" s="34">
        <f>IF(VENTAS[[#This Row],[Nombre del Gestor]]&gt;1,VENTAS[[#This Row],[Precio Venta]]*10%,0)</f>
        <v>1.2000000000000002</v>
      </c>
      <c r="K1107" s="34">
        <f>IFERROR(VLOOKUP(VENTAS[[#This Row],[Código del producto Vendido]],STOCK[],13,FALSE),VENTAS[[#This Row],[Precio Venta]]*0.6)-VENTAS[[#This Row],[Comisión Unitaria 10%]]</f>
        <v>5.9999999999999991</v>
      </c>
      <c r="L1107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107" s="35"/>
      <c r="N1107" s="37" t="s">
        <v>6020</v>
      </c>
    </row>
    <row r="1108" spans="1:14" x14ac:dyDescent="0.2">
      <c r="A1108" s="36">
        <v>45678.476493055547</v>
      </c>
      <c r="B1108" s="33"/>
      <c r="C1108" s="33"/>
      <c r="D1108" s="33" t="s">
        <v>4617</v>
      </c>
      <c r="E1108" s="33" t="s">
        <v>5928</v>
      </c>
      <c r="F1108" s="33" t="s">
        <v>5929</v>
      </c>
      <c r="G1108" s="33">
        <v>1</v>
      </c>
      <c r="H1108" s="34">
        <v>35</v>
      </c>
      <c r="I1108" s="39">
        <f>VENTAS[[#This Row],[Cantidad]]*VENTAS[[#This Row],[Precio Venta]]</f>
        <v>35</v>
      </c>
      <c r="J1108" s="34">
        <f>IF(VENTAS[[#This Row],[Nombre del Gestor]]&gt;1,VENTAS[[#This Row],[Precio Venta]]*10%,0)</f>
        <v>3.5</v>
      </c>
      <c r="K1108" s="34">
        <f>IFERROR(VLOOKUP(VENTAS[[#This Row],[Código del producto Vendido]],STOCK[],13,FALSE),VENTAS[[#This Row],[Precio Venta]]*0.6)-VENTAS[[#This Row],[Comisión Unitaria 10%]]</f>
        <v>17.5</v>
      </c>
      <c r="L1108" s="34">
        <f>VENTAS[[#This Row],[Cantidad]]*(VENTAS[[#This Row],[Precio Venta]]-VENTAS[[#This Row],[Costo Unitario SIN Comision]]-VENTAS[[#This Row],[Comisión Unitaria 10%]]-0.01*VENTAS[[#This Row],[Precio Venta]])</f>
        <v>13.65</v>
      </c>
      <c r="M1108" s="35"/>
      <c r="N1108" s="37" t="s">
        <v>6021</v>
      </c>
    </row>
    <row r="1109" spans="1:14" x14ac:dyDescent="0.2">
      <c r="A1109" s="36">
        <v>45678.477858796286</v>
      </c>
      <c r="B1109" s="33"/>
      <c r="C1109" s="33"/>
      <c r="D1109" s="33" t="s">
        <v>3864</v>
      </c>
      <c r="E1109" s="33" t="s">
        <v>6022</v>
      </c>
      <c r="F1109" s="33" t="s">
        <v>5097</v>
      </c>
      <c r="G1109" s="33">
        <v>1</v>
      </c>
      <c r="H1109" s="34">
        <v>22</v>
      </c>
      <c r="I1109" s="39">
        <f>VENTAS[[#This Row],[Cantidad]]*VENTAS[[#This Row],[Precio Venta]]</f>
        <v>22</v>
      </c>
      <c r="J1109" s="34">
        <f>IF(VENTAS[[#This Row],[Nombre del Gestor]]&gt;1,VENTAS[[#This Row],[Precio Venta]]*10%,0)</f>
        <v>2.2000000000000002</v>
      </c>
      <c r="K1109" s="34">
        <f>IFERROR(VLOOKUP(VENTAS[[#This Row],[Código del producto Vendido]],STOCK[],13,FALSE),VENTAS[[#This Row],[Precio Venta]]*0.6)-VENTAS[[#This Row],[Comisión Unitaria 10%]]</f>
        <v>11</v>
      </c>
      <c r="L1109" s="34">
        <f>VENTAS[[#This Row],[Cantidad]]*(VENTAS[[#This Row],[Precio Venta]]-VENTAS[[#This Row],[Costo Unitario SIN Comision]]-VENTAS[[#This Row],[Comisión Unitaria 10%]]-0.01*VENTAS[[#This Row],[Precio Venta]])</f>
        <v>8.58</v>
      </c>
      <c r="M1109" s="35"/>
      <c r="N1109" s="37" t="s">
        <v>6023</v>
      </c>
    </row>
    <row r="1110" spans="1:14" x14ac:dyDescent="0.2">
      <c r="A1110" s="36">
        <v>45678.480081018519</v>
      </c>
      <c r="B1110" s="33"/>
      <c r="C1110" s="33"/>
      <c r="D1110" s="33" t="s">
        <v>6024</v>
      </c>
      <c r="E1110" s="33" t="s">
        <v>6025</v>
      </c>
      <c r="F1110" s="33" t="s">
        <v>479</v>
      </c>
      <c r="G1110" s="33">
        <v>1</v>
      </c>
      <c r="H1110" s="34">
        <v>20</v>
      </c>
      <c r="I1110" s="39">
        <f>VENTAS[[#This Row],[Cantidad]]*VENTAS[[#This Row],[Precio Venta]]</f>
        <v>20</v>
      </c>
      <c r="J1110" s="34">
        <f>IF(VENTAS[[#This Row],[Nombre del Gestor]]&gt;1,VENTAS[[#This Row],[Precio Venta]]*10%,0)</f>
        <v>2</v>
      </c>
      <c r="K1110" s="34">
        <f>IFERROR(VLOOKUP(VENTAS[[#This Row],[Código del producto Vendido]],STOCK[],13,FALSE),VENTAS[[#This Row],[Precio Venta]]*0.6)-VENTAS[[#This Row],[Comisión Unitaria 10%]]</f>
        <v>10</v>
      </c>
      <c r="L1110" s="34">
        <f>VENTAS[[#This Row],[Cantidad]]*(VENTAS[[#This Row],[Precio Venta]]-VENTAS[[#This Row],[Costo Unitario SIN Comision]]-VENTAS[[#This Row],[Comisión Unitaria 10%]]-0.01*VENTAS[[#This Row],[Precio Venta]])</f>
        <v>7.8</v>
      </c>
      <c r="M1110" s="35"/>
      <c r="N1110" s="37" t="s">
        <v>6026</v>
      </c>
    </row>
    <row r="1111" spans="1:14" x14ac:dyDescent="0.2">
      <c r="A1111" s="36">
        <v>45678.625821759262</v>
      </c>
      <c r="B1111" s="33"/>
      <c r="C1111" s="33"/>
      <c r="D1111" s="33" t="s">
        <v>6027</v>
      </c>
      <c r="E1111" s="33" t="s">
        <v>6028</v>
      </c>
      <c r="F1111" s="33" t="s">
        <v>6029</v>
      </c>
      <c r="G1111" s="33">
        <v>1</v>
      </c>
      <c r="H1111" s="34">
        <v>28</v>
      </c>
      <c r="I1111" s="39">
        <f>VENTAS[[#This Row],[Cantidad]]*VENTAS[[#This Row],[Precio Venta]]</f>
        <v>28</v>
      </c>
      <c r="J1111" s="34">
        <f>IF(VENTAS[[#This Row],[Nombre del Gestor]]&gt;1,VENTAS[[#This Row],[Precio Venta]]*10%,0)</f>
        <v>2.8000000000000003</v>
      </c>
      <c r="K1111" s="34">
        <f>IFERROR(VLOOKUP(VENTAS[[#This Row],[Código del producto Vendido]],STOCK[],13,FALSE),VENTAS[[#This Row],[Precio Venta]]*0.6)-VENTAS[[#This Row],[Comisión Unitaria 10%]]</f>
        <v>14</v>
      </c>
      <c r="L1111" s="34">
        <f>VENTAS[[#This Row],[Cantidad]]*(VENTAS[[#This Row],[Precio Venta]]-VENTAS[[#This Row],[Costo Unitario SIN Comision]]-VENTAS[[#This Row],[Comisión Unitaria 10%]]-0.01*VENTAS[[#This Row],[Precio Venta]])</f>
        <v>10.92</v>
      </c>
      <c r="M1111" s="35"/>
      <c r="N1111" s="37" t="s">
        <v>6030</v>
      </c>
    </row>
    <row r="1112" spans="1:14" x14ac:dyDescent="0.2">
      <c r="A1112" s="36">
        <v>45678.625821759262</v>
      </c>
      <c r="B1112" s="33"/>
      <c r="C1112" s="33"/>
      <c r="D1112" s="33" t="s">
        <v>6027</v>
      </c>
      <c r="E1112" s="33" t="s">
        <v>6031</v>
      </c>
      <c r="F1112" s="33" t="s">
        <v>5806</v>
      </c>
      <c r="G1112" s="33">
        <v>1</v>
      </c>
      <c r="H1112" s="34">
        <v>20</v>
      </c>
      <c r="I1112" s="39">
        <f>VENTAS[[#This Row],[Cantidad]]*VENTAS[[#This Row],[Precio Venta]]</f>
        <v>20</v>
      </c>
      <c r="J1112" s="34">
        <f>IF(VENTAS[[#This Row],[Nombre del Gestor]]&gt;1,VENTAS[[#This Row],[Precio Venta]]*10%,0)</f>
        <v>2</v>
      </c>
      <c r="K1112" s="34">
        <f>IFERROR(VLOOKUP(VENTAS[[#This Row],[Código del producto Vendido]],STOCK[],13,FALSE),VENTAS[[#This Row],[Precio Venta]]*0.6)-VENTAS[[#This Row],[Comisión Unitaria 10%]]</f>
        <v>10</v>
      </c>
      <c r="L1112" s="34">
        <f>VENTAS[[#This Row],[Cantidad]]*(VENTAS[[#This Row],[Precio Venta]]-VENTAS[[#This Row],[Costo Unitario SIN Comision]]-VENTAS[[#This Row],[Comisión Unitaria 10%]]-0.01*VENTAS[[#This Row],[Precio Venta]])</f>
        <v>7.8</v>
      </c>
      <c r="M1112" s="35"/>
      <c r="N1112" s="37" t="s">
        <v>6032</v>
      </c>
    </row>
    <row r="1113" spans="1:14" x14ac:dyDescent="0.2">
      <c r="A1113" s="36">
        <v>45678.750902777778</v>
      </c>
      <c r="B1113" s="33"/>
      <c r="C1113" s="33"/>
      <c r="D1113" s="33" t="s">
        <v>6033</v>
      </c>
      <c r="E1113" s="33" t="s">
        <v>662</v>
      </c>
      <c r="F1113" s="33" t="s">
        <v>663</v>
      </c>
      <c r="G1113" s="33">
        <v>1</v>
      </c>
      <c r="H1113" s="34">
        <v>30</v>
      </c>
      <c r="I1113" s="39">
        <f>VENTAS[[#This Row],[Cantidad]]*VENTAS[[#This Row],[Precio Venta]]</f>
        <v>30</v>
      </c>
      <c r="J1113" s="34">
        <f>IF(VENTAS[[#This Row],[Nombre del Gestor]]&gt;1,VENTAS[[#This Row],[Precio Venta]]*10%,0)</f>
        <v>3</v>
      </c>
      <c r="K1113" s="34">
        <f>IFERROR(VLOOKUP(VENTAS[[#This Row],[Código del producto Vendido]],STOCK[],13,FALSE),VENTAS[[#This Row],[Precio Venta]]*0.6)-VENTAS[[#This Row],[Comisión Unitaria 10%]]</f>
        <v>9</v>
      </c>
      <c r="L1113" s="34">
        <f>VENTAS[[#This Row],[Cantidad]]*(VENTAS[[#This Row],[Precio Venta]]-VENTAS[[#This Row],[Costo Unitario SIN Comision]]-VENTAS[[#This Row],[Comisión Unitaria 10%]]-0.01*VENTAS[[#This Row],[Precio Venta]])</f>
        <v>17.7</v>
      </c>
      <c r="M1113" s="35"/>
      <c r="N1113" s="37" t="s">
        <v>6034</v>
      </c>
    </row>
    <row r="1114" spans="1:14" x14ac:dyDescent="0.2">
      <c r="A1114" s="36">
        <v>45679.431087962963</v>
      </c>
      <c r="B1114" s="33"/>
      <c r="C1114" s="33"/>
      <c r="D1114" s="33" t="s">
        <v>3967</v>
      </c>
      <c r="E1114" s="33" t="s">
        <v>5090</v>
      </c>
      <c r="F1114" s="33" t="s">
        <v>998</v>
      </c>
      <c r="G1114" s="33">
        <v>1</v>
      </c>
      <c r="H1114" s="34">
        <v>30</v>
      </c>
      <c r="I1114" s="39">
        <f>VENTAS[[#This Row],[Cantidad]]*VENTAS[[#This Row],[Precio Venta]]</f>
        <v>30</v>
      </c>
      <c r="J1114" s="34">
        <f>IF(VENTAS[[#This Row],[Nombre del Gestor]]&gt;1,VENTAS[[#This Row],[Precio Venta]]*10%,0)</f>
        <v>3</v>
      </c>
      <c r="K1114" s="34">
        <f>IFERROR(VLOOKUP(VENTAS[[#This Row],[Código del producto Vendido]],STOCK[],13,FALSE),VENTAS[[#This Row],[Precio Venta]]*0.6)-VENTAS[[#This Row],[Comisión Unitaria 10%]]</f>
        <v>15</v>
      </c>
      <c r="L1114" s="34">
        <f>VENTAS[[#This Row],[Cantidad]]*(VENTAS[[#This Row],[Precio Venta]]-VENTAS[[#This Row],[Costo Unitario SIN Comision]]-VENTAS[[#This Row],[Comisión Unitaria 10%]]-0.01*VENTAS[[#This Row],[Precio Venta]])</f>
        <v>11.7</v>
      </c>
      <c r="M1114" s="35"/>
      <c r="N1114" s="37" t="s">
        <v>6035</v>
      </c>
    </row>
    <row r="1115" spans="1:14" x14ac:dyDescent="0.2">
      <c r="A1115" s="36">
        <v>45679.431087962963</v>
      </c>
      <c r="B1115" s="33"/>
      <c r="C1115" s="33"/>
      <c r="D1115" s="33" t="s">
        <v>3967</v>
      </c>
      <c r="E1115" s="33" t="s">
        <v>6036</v>
      </c>
      <c r="F1115" s="33" t="s">
        <v>5425</v>
      </c>
      <c r="G1115" s="33">
        <v>1</v>
      </c>
      <c r="H1115" s="34">
        <v>30</v>
      </c>
      <c r="I1115" s="39">
        <f>VENTAS[[#This Row],[Cantidad]]*VENTAS[[#This Row],[Precio Venta]]</f>
        <v>30</v>
      </c>
      <c r="J1115" s="34">
        <f>IF(VENTAS[[#This Row],[Nombre del Gestor]]&gt;1,VENTAS[[#This Row],[Precio Venta]]*10%,0)</f>
        <v>3</v>
      </c>
      <c r="K1115" s="34">
        <f>IFERROR(VLOOKUP(VENTAS[[#This Row],[Código del producto Vendido]],STOCK[],13,FALSE),VENTAS[[#This Row],[Precio Venta]]*0.6)-VENTAS[[#This Row],[Comisión Unitaria 10%]]</f>
        <v>15</v>
      </c>
      <c r="L1115" s="34">
        <f>VENTAS[[#This Row],[Cantidad]]*(VENTAS[[#This Row],[Precio Venta]]-VENTAS[[#This Row],[Costo Unitario SIN Comision]]-VENTAS[[#This Row],[Comisión Unitaria 10%]]-0.01*VENTAS[[#This Row],[Precio Venta]])</f>
        <v>11.7</v>
      </c>
      <c r="M1115" s="35"/>
      <c r="N1115" s="37" t="s">
        <v>6037</v>
      </c>
    </row>
    <row r="1116" spans="1:14" x14ac:dyDescent="0.2">
      <c r="A1116" s="36">
        <v>45679.876157407409</v>
      </c>
      <c r="B1116" s="33"/>
      <c r="C1116" s="33"/>
      <c r="D1116" s="33" t="s">
        <v>3820</v>
      </c>
      <c r="E1116" s="33" t="s">
        <v>993</v>
      </c>
      <c r="F1116" s="33" t="s">
        <v>994</v>
      </c>
      <c r="G1116" s="33">
        <v>1</v>
      </c>
      <c r="H1116" s="34">
        <v>12</v>
      </c>
      <c r="I1116" s="39">
        <f>VENTAS[[#This Row],[Cantidad]]*VENTAS[[#This Row],[Precio Venta]]</f>
        <v>12</v>
      </c>
      <c r="J1116" s="34">
        <f>IF(VENTAS[[#This Row],[Nombre del Gestor]]&gt;1,VENTAS[[#This Row],[Precio Venta]]*10%,0)</f>
        <v>1.2000000000000002</v>
      </c>
      <c r="K1116" s="34">
        <f>IFERROR(VLOOKUP(VENTAS[[#This Row],[Código del producto Vendido]],STOCK[],13,FALSE),VENTAS[[#This Row],[Precio Venta]]*0.6)-VENTAS[[#This Row],[Comisión Unitaria 10%]]</f>
        <v>10</v>
      </c>
      <c r="L1116" s="34">
        <f>VENTAS[[#This Row],[Cantidad]]*(VENTAS[[#This Row],[Precio Venta]]-VENTAS[[#This Row],[Costo Unitario SIN Comision]]-VENTAS[[#This Row],[Comisión Unitaria 10%]]-0.01*VENTAS[[#This Row],[Precio Venta]])</f>
        <v>0.67999999999999983</v>
      </c>
      <c r="M1116" s="35"/>
      <c r="N1116" s="37" t="s">
        <v>6038</v>
      </c>
    </row>
    <row r="1117" spans="1:14" x14ac:dyDescent="0.2">
      <c r="A1117" s="36">
        <v>45679.892314814817</v>
      </c>
      <c r="B1117" s="33"/>
      <c r="C1117" s="33"/>
      <c r="D1117" s="33" t="s">
        <v>3801</v>
      </c>
      <c r="E1117" s="33" t="s">
        <v>6039</v>
      </c>
      <c r="F1117" s="33" t="s">
        <v>6040</v>
      </c>
      <c r="G1117" s="33">
        <v>1</v>
      </c>
      <c r="H1117" s="34">
        <v>18</v>
      </c>
      <c r="I1117" s="39">
        <f>VENTAS[[#This Row],[Cantidad]]*VENTAS[[#This Row],[Precio Venta]]</f>
        <v>18</v>
      </c>
      <c r="J1117" s="34">
        <f>IF(VENTAS[[#This Row],[Nombre del Gestor]]&gt;1,VENTAS[[#This Row],[Precio Venta]]*10%,0)</f>
        <v>1.8</v>
      </c>
      <c r="K1117" s="34">
        <f>IFERROR(VLOOKUP(VENTAS[[#This Row],[Código del producto Vendido]],STOCK[],13,FALSE),VENTAS[[#This Row],[Precio Venta]]*0.6)-VENTAS[[#This Row],[Comisión Unitaria 10%]]</f>
        <v>8.9999999999999982</v>
      </c>
      <c r="L111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17" s="35"/>
      <c r="N1117" s="37" t="s">
        <v>6041</v>
      </c>
    </row>
    <row r="1118" spans="1:14" x14ac:dyDescent="0.2">
      <c r="A1118" s="36">
        <v>45679.892314814817</v>
      </c>
      <c r="B1118" s="33"/>
      <c r="C1118" s="33"/>
      <c r="D1118" s="33" t="s">
        <v>3801</v>
      </c>
      <c r="E1118" s="33" t="s">
        <v>6042</v>
      </c>
      <c r="F1118" s="33" t="s">
        <v>1099</v>
      </c>
      <c r="G1118" s="33">
        <v>1</v>
      </c>
      <c r="H1118" s="34">
        <v>15</v>
      </c>
      <c r="I1118" s="39">
        <f>VENTAS[[#This Row],[Cantidad]]*VENTAS[[#This Row],[Precio Venta]]</f>
        <v>15</v>
      </c>
      <c r="J1118" s="34">
        <f>IF(VENTAS[[#This Row],[Nombre del Gestor]]&gt;1,VENTAS[[#This Row],[Precio Venta]]*10%,0)</f>
        <v>1.5</v>
      </c>
      <c r="K1118" s="34">
        <f>IFERROR(VLOOKUP(VENTAS[[#This Row],[Código del producto Vendido]],STOCK[],13,FALSE),VENTAS[[#This Row],[Precio Venta]]*0.6)-VENTAS[[#This Row],[Comisión Unitaria 10%]]</f>
        <v>7.5</v>
      </c>
      <c r="L1118" s="34">
        <f>VENTAS[[#This Row],[Cantidad]]*(VENTAS[[#This Row],[Precio Venta]]-VENTAS[[#This Row],[Costo Unitario SIN Comision]]-VENTAS[[#This Row],[Comisión Unitaria 10%]]-0.01*VENTAS[[#This Row],[Precio Venta]])</f>
        <v>5.85</v>
      </c>
      <c r="M1118" s="35"/>
      <c r="N1118" s="37" t="s">
        <v>6043</v>
      </c>
    </row>
    <row r="1119" spans="1:14" x14ac:dyDescent="0.2">
      <c r="A1119" s="36">
        <v>45679.893796296303</v>
      </c>
      <c r="B1119" s="33"/>
      <c r="C1119" s="33"/>
      <c r="D1119" s="33" t="s">
        <v>6044</v>
      </c>
      <c r="E1119" s="33" t="s">
        <v>5017</v>
      </c>
      <c r="F1119" s="33" t="s">
        <v>465</v>
      </c>
      <c r="G1119" s="33">
        <v>1</v>
      </c>
      <c r="H1119" s="34">
        <v>30</v>
      </c>
      <c r="I1119" s="39">
        <f>VENTAS[[#This Row],[Cantidad]]*VENTAS[[#This Row],[Precio Venta]]</f>
        <v>30</v>
      </c>
      <c r="J1119" s="34">
        <f>IF(VENTAS[[#This Row],[Nombre del Gestor]]&gt;1,VENTAS[[#This Row],[Precio Venta]]*10%,0)</f>
        <v>3</v>
      </c>
      <c r="K1119" s="34">
        <f>IFERROR(VLOOKUP(VENTAS[[#This Row],[Código del producto Vendido]],STOCK[],13,FALSE),VENTAS[[#This Row],[Precio Venta]]*0.6)-VENTAS[[#This Row],[Comisión Unitaria 10%]]</f>
        <v>15</v>
      </c>
      <c r="L1119" s="34">
        <f>VENTAS[[#This Row],[Cantidad]]*(VENTAS[[#This Row],[Precio Venta]]-VENTAS[[#This Row],[Costo Unitario SIN Comision]]-VENTAS[[#This Row],[Comisión Unitaria 10%]]-0.01*VENTAS[[#This Row],[Precio Venta]])</f>
        <v>11.7</v>
      </c>
      <c r="M1119" s="35"/>
      <c r="N1119" s="37" t="s">
        <v>6045</v>
      </c>
    </row>
    <row r="1120" spans="1:14" x14ac:dyDescent="0.2">
      <c r="A1120" s="36">
        <v>45679.893796296303</v>
      </c>
      <c r="B1120" s="33"/>
      <c r="C1120" s="33"/>
      <c r="D1120" s="33" t="s">
        <v>6044</v>
      </c>
      <c r="E1120" s="33" t="s">
        <v>6046</v>
      </c>
      <c r="F1120" s="33" t="s">
        <v>5973</v>
      </c>
      <c r="G1120" s="33">
        <v>1</v>
      </c>
      <c r="H1120" s="34">
        <v>18</v>
      </c>
      <c r="I1120" s="39">
        <f>VENTAS[[#This Row],[Cantidad]]*VENTAS[[#This Row],[Precio Venta]]</f>
        <v>18</v>
      </c>
      <c r="J1120" s="34">
        <f>IF(VENTAS[[#This Row],[Nombre del Gestor]]&gt;1,VENTAS[[#This Row],[Precio Venta]]*10%,0)</f>
        <v>1.8</v>
      </c>
      <c r="K1120" s="34">
        <f>IFERROR(VLOOKUP(VENTAS[[#This Row],[Código del producto Vendido]],STOCK[],13,FALSE),VENTAS[[#This Row],[Precio Venta]]*0.6)-VENTAS[[#This Row],[Comisión Unitaria 10%]]</f>
        <v>8.9999999999999982</v>
      </c>
      <c r="L112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20" s="35"/>
      <c r="N1120" s="37" t="s">
        <v>6047</v>
      </c>
    </row>
    <row r="1121" spans="1:14" x14ac:dyDescent="0.2">
      <c r="A1121" s="36">
        <v>45679.906377314823</v>
      </c>
      <c r="B1121" s="33"/>
      <c r="C1121" s="33"/>
      <c r="D1121" s="33" t="s">
        <v>3967</v>
      </c>
      <c r="E1121" s="33" t="s">
        <v>4254</v>
      </c>
      <c r="F1121" s="33" t="s">
        <v>414</v>
      </c>
      <c r="G1121" s="33">
        <v>1</v>
      </c>
      <c r="H1121" s="34">
        <v>35</v>
      </c>
      <c r="I1121" s="39">
        <f>VENTAS[[#This Row],[Cantidad]]*VENTAS[[#This Row],[Precio Venta]]</f>
        <v>35</v>
      </c>
      <c r="J1121" s="34">
        <f>IF(VENTAS[[#This Row],[Nombre del Gestor]]&gt;1,VENTAS[[#This Row],[Precio Venta]]*10%,0)</f>
        <v>3.5</v>
      </c>
      <c r="K1121" s="34">
        <f>IFERROR(VLOOKUP(VENTAS[[#This Row],[Código del producto Vendido]],STOCK[],13,FALSE),VENTAS[[#This Row],[Precio Venta]]*0.6)-VENTAS[[#This Row],[Comisión Unitaria 10%]]</f>
        <v>17.5</v>
      </c>
      <c r="L1121" s="34">
        <f>VENTAS[[#This Row],[Cantidad]]*(VENTAS[[#This Row],[Precio Venta]]-VENTAS[[#This Row],[Costo Unitario SIN Comision]]-VENTAS[[#This Row],[Comisión Unitaria 10%]]-0.01*VENTAS[[#This Row],[Precio Venta]])</f>
        <v>13.65</v>
      </c>
      <c r="M1121" s="35"/>
      <c r="N1121" s="37" t="s">
        <v>6048</v>
      </c>
    </row>
    <row r="1122" spans="1:14" x14ac:dyDescent="0.2">
      <c r="A1122" s="36">
        <v>45680.648854166669</v>
      </c>
      <c r="B1122" s="33"/>
      <c r="C1122" s="33"/>
      <c r="D1122" s="33" t="s">
        <v>6049</v>
      </c>
      <c r="E1122" s="33" t="s">
        <v>6050</v>
      </c>
      <c r="F1122" s="33" t="s">
        <v>6051</v>
      </c>
      <c r="G1122" s="33">
        <v>1</v>
      </c>
      <c r="H1122" s="34">
        <v>22</v>
      </c>
      <c r="I1122" s="39">
        <f>VENTAS[[#This Row],[Cantidad]]*VENTAS[[#This Row],[Precio Venta]]</f>
        <v>22</v>
      </c>
      <c r="J1122" s="34">
        <f>IF(VENTAS[[#This Row],[Nombre del Gestor]]&gt;1,VENTAS[[#This Row],[Precio Venta]]*10%,0)</f>
        <v>2.2000000000000002</v>
      </c>
      <c r="K1122" s="34">
        <f>IFERROR(VLOOKUP(VENTAS[[#This Row],[Código del producto Vendido]],STOCK[],13,FALSE),VENTAS[[#This Row],[Precio Venta]]*0.6)-VENTAS[[#This Row],[Comisión Unitaria 10%]]</f>
        <v>11</v>
      </c>
      <c r="L1122" s="34">
        <f>VENTAS[[#This Row],[Cantidad]]*(VENTAS[[#This Row],[Precio Venta]]-VENTAS[[#This Row],[Costo Unitario SIN Comision]]-VENTAS[[#This Row],[Comisión Unitaria 10%]]-0.01*VENTAS[[#This Row],[Precio Venta]])</f>
        <v>8.58</v>
      </c>
      <c r="M1122" s="35"/>
      <c r="N1122" s="37" t="s">
        <v>6052</v>
      </c>
    </row>
    <row r="1123" spans="1:14" x14ac:dyDescent="0.2">
      <c r="A1123" s="36">
        <v>45680.648854166669</v>
      </c>
      <c r="B1123" s="33"/>
      <c r="C1123" s="33"/>
      <c r="D1123" s="33" t="s">
        <v>6049</v>
      </c>
      <c r="E1123" s="33" t="s">
        <v>6053</v>
      </c>
      <c r="F1123" s="33" t="s">
        <v>6054</v>
      </c>
      <c r="G1123" s="33">
        <v>1</v>
      </c>
      <c r="H1123" s="34">
        <v>22</v>
      </c>
      <c r="I1123" s="39">
        <f>VENTAS[[#This Row],[Cantidad]]*VENTAS[[#This Row],[Precio Venta]]</f>
        <v>22</v>
      </c>
      <c r="J1123" s="34">
        <f>IF(VENTAS[[#This Row],[Nombre del Gestor]]&gt;1,VENTAS[[#This Row],[Precio Venta]]*10%,0)</f>
        <v>2.2000000000000002</v>
      </c>
      <c r="K1123" s="34">
        <f>IFERROR(VLOOKUP(VENTAS[[#This Row],[Código del producto Vendido]],STOCK[],13,FALSE),VENTAS[[#This Row],[Precio Venta]]*0.6)-VENTAS[[#This Row],[Comisión Unitaria 10%]]</f>
        <v>11</v>
      </c>
      <c r="L1123" s="34">
        <f>VENTAS[[#This Row],[Cantidad]]*(VENTAS[[#This Row],[Precio Venta]]-VENTAS[[#This Row],[Costo Unitario SIN Comision]]-VENTAS[[#This Row],[Comisión Unitaria 10%]]-0.01*VENTAS[[#This Row],[Precio Venta]])</f>
        <v>8.58</v>
      </c>
      <c r="M1123" s="35"/>
      <c r="N1123" s="37" t="s">
        <v>6055</v>
      </c>
    </row>
    <row r="1124" spans="1:14" x14ac:dyDescent="0.2">
      <c r="A1124" s="36">
        <v>45680.649780092594</v>
      </c>
      <c r="B1124" s="33"/>
      <c r="C1124" s="33"/>
      <c r="D1124" s="33" t="s">
        <v>3757</v>
      </c>
      <c r="E1124" s="33" t="s">
        <v>6056</v>
      </c>
      <c r="F1124" s="33" t="s">
        <v>6057</v>
      </c>
      <c r="G1124" s="33">
        <v>1</v>
      </c>
      <c r="H1124" s="34">
        <v>18</v>
      </c>
      <c r="I1124" s="39">
        <f>VENTAS[[#This Row],[Cantidad]]*VENTAS[[#This Row],[Precio Venta]]</f>
        <v>18</v>
      </c>
      <c r="J1124" s="34">
        <f>IF(VENTAS[[#This Row],[Nombre del Gestor]]&gt;1,VENTAS[[#This Row],[Precio Venta]]*10%,0)</f>
        <v>1.8</v>
      </c>
      <c r="K1124" s="34">
        <f>IFERROR(VLOOKUP(VENTAS[[#This Row],[Código del producto Vendido]],STOCK[],13,FALSE),VENTAS[[#This Row],[Precio Venta]]*0.6)-VENTAS[[#This Row],[Comisión Unitaria 10%]]</f>
        <v>8.9999999999999982</v>
      </c>
      <c r="L112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24" s="35"/>
      <c r="N1124" s="37" t="s">
        <v>6058</v>
      </c>
    </row>
    <row r="1125" spans="1:14" x14ac:dyDescent="0.2">
      <c r="A1125" s="36">
        <v>45680.649780092594</v>
      </c>
      <c r="B1125" s="33"/>
      <c r="C1125" s="33"/>
      <c r="D1125" s="33" t="s">
        <v>3757</v>
      </c>
      <c r="E1125" s="33" t="s">
        <v>6059</v>
      </c>
      <c r="F1125" s="33" t="s">
        <v>6060</v>
      </c>
      <c r="G1125" s="33">
        <v>1</v>
      </c>
      <c r="H1125" s="34">
        <v>20</v>
      </c>
      <c r="I1125" s="39">
        <f>VENTAS[[#This Row],[Cantidad]]*VENTAS[[#This Row],[Precio Venta]]</f>
        <v>20</v>
      </c>
      <c r="J1125" s="34">
        <f>IF(VENTAS[[#This Row],[Nombre del Gestor]]&gt;1,VENTAS[[#This Row],[Precio Venta]]*10%,0)</f>
        <v>2</v>
      </c>
      <c r="K1125" s="34">
        <f>IFERROR(VLOOKUP(VENTAS[[#This Row],[Código del producto Vendido]],STOCK[],13,FALSE),VENTAS[[#This Row],[Precio Venta]]*0.6)-VENTAS[[#This Row],[Comisión Unitaria 10%]]</f>
        <v>10</v>
      </c>
      <c r="L1125" s="34">
        <f>VENTAS[[#This Row],[Cantidad]]*(VENTAS[[#This Row],[Precio Venta]]-VENTAS[[#This Row],[Costo Unitario SIN Comision]]-VENTAS[[#This Row],[Comisión Unitaria 10%]]-0.01*VENTAS[[#This Row],[Precio Venta]])</f>
        <v>7.8</v>
      </c>
      <c r="M1125" s="35"/>
      <c r="N1125" s="37" t="s">
        <v>6061</v>
      </c>
    </row>
    <row r="1126" spans="1:14" x14ac:dyDescent="0.2">
      <c r="A1126" s="36">
        <v>45680.651770833327</v>
      </c>
      <c r="B1126" s="33"/>
      <c r="C1126" s="33"/>
      <c r="D1126" s="33" t="s">
        <v>3779</v>
      </c>
      <c r="E1126" s="33" t="s">
        <v>976</v>
      </c>
      <c r="F1126" s="33" t="s">
        <v>6062</v>
      </c>
      <c r="G1126" s="33">
        <v>1</v>
      </c>
      <c r="H1126" s="34">
        <v>18</v>
      </c>
      <c r="I1126" s="39">
        <f>VENTAS[[#This Row],[Cantidad]]*VENTAS[[#This Row],[Precio Venta]]</f>
        <v>18</v>
      </c>
      <c r="J1126" s="34">
        <f>IF(VENTAS[[#This Row],[Nombre del Gestor]]&gt;1,VENTAS[[#This Row],[Precio Venta]]*10%,0)</f>
        <v>1.8</v>
      </c>
      <c r="K1126" s="34">
        <f>IFERROR(VLOOKUP(VENTAS[[#This Row],[Código del producto Vendido]],STOCK[],13,FALSE),VENTAS[[#This Row],[Precio Venta]]*0.6)-VENTAS[[#This Row],[Comisión Unitaria 10%]]</f>
        <v>13.7</v>
      </c>
      <c r="L1126" s="34">
        <f>VENTAS[[#This Row],[Cantidad]]*(VENTAS[[#This Row],[Precio Venta]]-VENTAS[[#This Row],[Costo Unitario SIN Comision]]-VENTAS[[#This Row],[Comisión Unitaria 10%]]-0.01*VENTAS[[#This Row],[Precio Venta]])</f>
        <v>2.3200000000000007</v>
      </c>
      <c r="M1126" s="35"/>
      <c r="N1126" s="37" t="s">
        <v>6063</v>
      </c>
    </row>
    <row r="1127" spans="1:14" x14ac:dyDescent="0.2">
      <c r="A1127" s="36">
        <v>45680.653449074067</v>
      </c>
      <c r="B1127" s="33"/>
      <c r="C1127" s="33"/>
      <c r="D1127" s="33" t="s">
        <v>3779</v>
      </c>
      <c r="E1127" s="33" t="s">
        <v>6059</v>
      </c>
      <c r="F1127" s="33" t="s">
        <v>6060</v>
      </c>
      <c r="G1127" s="33">
        <v>1</v>
      </c>
      <c r="H1127" s="34">
        <v>20</v>
      </c>
      <c r="I1127" s="39">
        <f>VENTAS[[#This Row],[Cantidad]]*VENTAS[[#This Row],[Precio Venta]]</f>
        <v>20</v>
      </c>
      <c r="J1127" s="34">
        <f>IF(VENTAS[[#This Row],[Nombre del Gestor]]&gt;1,VENTAS[[#This Row],[Precio Venta]]*10%,0)</f>
        <v>2</v>
      </c>
      <c r="K1127" s="34">
        <f>IFERROR(VLOOKUP(VENTAS[[#This Row],[Código del producto Vendido]],STOCK[],13,FALSE),VENTAS[[#This Row],[Precio Venta]]*0.6)-VENTAS[[#This Row],[Comisión Unitaria 10%]]</f>
        <v>10</v>
      </c>
      <c r="L1127" s="34">
        <f>VENTAS[[#This Row],[Cantidad]]*(VENTAS[[#This Row],[Precio Venta]]-VENTAS[[#This Row],[Costo Unitario SIN Comision]]-VENTAS[[#This Row],[Comisión Unitaria 10%]]-0.01*VENTAS[[#This Row],[Precio Venta]])</f>
        <v>7.8</v>
      </c>
      <c r="M1127" s="35"/>
      <c r="N1127" s="37" t="s">
        <v>6064</v>
      </c>
    </row>
    <row r="1128" spans="1:14" x14ac:dyDescent="0.2">
      <c r="A1128" s="36">
        <v>45680.656053240738</v>
      </c>
      <c r="B1128" s="33"/>
      <c r="C1128" s="33"/>
      <c r="D1128" s="33" t="s">
        <v>3757</v>
      </c>
      <c r="E1128" s="33" t="s">
        <v>6065</v>
      </c>
      <c r="F1128" s="33" t="s">
        <v>6066</v>
      </c>
      <c r="G1128" s="33">
        <v>1</v>
      </c>
      <c r="H1128" s="34">
        <v>25</v>
      </c>
      <c r="I1128" s="39">
        <f>VENTAS[[#This Row],[Cantidad]]*VENTAS[[#This Row],[Precio Venta]]</f>
        <v>25</v>
      </c>
      <c r="J1128" s="34">
        <f>IF(VENTAS[[#This Row],[Nombre del Gestor]]&gt;1,VENTAS[[#This Row],[Precio Venta]]*10%,0)</f>
        <v>2.5</v>
      </c>
      <c r="K1128" s="34">
        <f>IFERROR(VLOOKUP(VENTAS[[#This Row],[Código del producto Vendido]],STOCK[],13,FALSE),VENTAS[[#This Row],[Precio Venta]]*0.6)-VENTAS[[#This Row],[Comisión Unitaria 10%]]</f>
        <v>12.5</v>
      </c>
      <c r="L1128" s="34">
        <f>VENTAS[[#This Row],[Cantidad]]*(VENTAS[[#This Row],[Precio Venta]]-VENTAS[[#This Row],[Costo Unitario SIN Comision]]-VENTAS[[#This Row],[Comisión Unitaria 10%]]-0.01*VENTAS[[#This Row],[Precio Venta]])</f>
        <v>9.75</v>
      </c>
      <c r="M1128" s="35"/>
      <c r="N1128" s="37" t="s">
        <v>6067</v>
      </c>
    </row>
    <row r="1129" spans="1:14" x14ac:dyDescent="0.2">
      <c r="A1129" s="36">
        <v>45680.657037037039</v>
      </c>
      <c r="B1129" s="33"/>
      <c r="C1129" s="33"/>
      <c r="D1129" s="33" t="s">
        <v>5947</v>
      </c>
      <c r="E1129" s="33" t="s">
        <v>4978</v>
      </c>
      <c r="F1129" s="33" t="s">
        <v>4382</v>
      </c>
      <c r="G1129" s="33">
        <v>1</v>
      </c>
      <c r="H1129" s="34">
        <v>40</v>
      </c>
      <c r="I1129" s="39">
        <f>VENTAS[[#This Row],[Cantidad]]*VENTAS[[#This Row],[Precio Venta]]</f>
        <v>40</v>
      </c>
      <c r="J1129" s="34">
        <f>IF(VENTAS[[#This Row],[Nombre del Gestor]]&gt;1,VENTAS[[#This Row],[Precio Venta]]*10%,0)</f>
        <v>4</v>
      </c>
      <c r="K1129" s="34">
        <f>IFERROR(VLOOKUP(VENTAS[[#This Row],[Código del producto Vendido]],STOCK[],13,FALSE),VENTAS[[#This Row],[Precio Venta]]*0.6)-VENTAS[[#This Row],[Comisión Unitaria 10%]]</f>
        <v>20</v>
      </c>
      <c r="L1129" s="34">
        <f>VENTAS[[#This Row],[Cantidad]]*(VENTAS[[#This Row],[Precio Venta]]-VENTAS[[#This Row],[Costo Unitario SIN Comision]]-VENTAS[[#This Row],[Comisión Unitaria 10%]]-0.01*VENTAS[[#This Row],[Precio Venta]])</f>
        <v>15.6</v>
      </c>
      <c r="M1129" s="35"/>
      <c r="N1129" s="37" t="s">
        <v>6068</v>
      </c>
    </row>
    <row r="1130" spans="1:14" x14ac:dyDescent="0.2">
      <c r="A1130" s="36">
        <v>45680.695740740739</v>
      </c>
      <c r="B1130" s="33"/>
      <c r="C1130" s="33"/>
      <c r="D1130" s="33" t="s">
        <v>3757</v>
      </c>
      <c r="E1130" s="33" t="s">
        <v>6069</v>
      </c>
      <c r="F1130" s="33" t="s">
        <v>6070</v>
      </c>
      <c r="G1130" s="33">
        <v>1</v>
      </c>
      <c r="H1130" s="34">
        <v>15</v>
      </c>
      <c r="I1130" s="39">
        <f>VENTAS[[#This Row],[Cantidad]]*VENTAS[[#This Row],[Precio Venta]]</f>
        <v>15</v>
      </c>
      <c r="J1130" s="34">
        <f>IF(VENTAS[[#This Row],[Nombre del Gestor]]&gt;1,VENTAS[[#This Row],[Precio Venta]]*10%,0)</f>
        <v>1.5</v>
      </c>
      <c r="K1130" s="34">
        <f>IFERROR(VLOOKUP(VENTAS[[#This Row],[Código del producto Vendido]],STOCK[],13,FALSE),VENTAS[[#This Row],[Precio Venta]]*0.6)-VENTAS[[#This Row],[Comisión Unitaria 10%]]</f>
        <v>7.5</v>
      </c>
      <c r="L1130" s="34">
        <f>VENTAS[[#This Row],[Cantidad]]*(VENTAS[[#This Row],[Precio Venta]]-VENTAS[[#This Row],[Costo Unitario SIN Comision]]-VENTAS[[#This Row],[Comisión Unitaria 10%]]-0.01*VENTAS[[#This Row],[Precio Venta]])</f>
        <v>5.85</v>
      </c>
      <c r="M1130" s="35"/>
      <c r="N1130" s="37" t="s">
        <v>6071</v>
      </c>
    </row>
    <row r="1131" spans="1:14" x14ac:dyDescent="0.2">
      <c r="A1131" s="36">
        <v>45680.697928240741</v>
      </c>
      <c r="B1131" s="33"/>
      <c r="C1131" s="33"/>
      <c r="D1131" s="33" t="s">
        <v>3757</v>
      </c>
      <c r="E1131" s="33" t="s">
        <v>6072</v>
      </c>
      <c r="F1131" s="33" t="s">
        <v>6073</v>
      </c>
      <c r="G1131" s="33">
        <v>1</v>
      </c>
      <c r="H1131" s="34">
        <v>18</v>
      </c>
      <c r="I1131" s="39">
        <f>VENTAS[[#This Row],[Cantidad]]*VENTAS[[#This Row],[Precio Venta]]</f>
        <v>18</v>
      </c>
      <c r="J1131" s="34">
        <f>IF(VENTAS[[#This Row],[Nombre del Gestor]]&gt;1,VENTAS[[#This Row],[Precio Venta]]*10%,0)</f>
        <v>1.8</v>
      </c>
      <c r="K1131" s="34">
        <f>IFERROR(VLOOKUP(VENTAS[[#This Row],[Código del producto Vendido]],STOCK[],13,FALSE),VENTAS[[#This Row],[Precio Venta]]*0.6)-VENTAS[[#This Row],[Comisión Unitaria 10%]]</f>
        <v>8.6999999999999993</v>
      </c>
      <c r="L1131" s="34">
        <f>VENTAS[[#This Row],[Cantidad]]*(VENTAS[[#This Row],[Precio Venta]]-VENTAS[[#This Row],[Costo Unitario SIN Comision]]-VENTAS[[#This Row],[Comisión Unitaria 10%]]-0.01*VENTAS[[#This Row],[Precio Venta]])</f>
        <v>7.3200000000000012</v>
      </c>
      <c r="M1131" s="35"/>
      <c r="N1131" s="37" t="s">
        <v>6074</v>
      </c>
    </row>
    <row r="1132" spans="1:14" x14ac:dyDescent="0.2">
      <c r="A1132" s="36">
        <v>45680.701770833337</v>
      </c>
      <c r="B1132" s="33"/>
      <c r="C1132" s="33"/>
      <c r="D1132" s="33" t="s">
        <v>3772</v>
      </c>
      <c r="E1132" s="33" t="s">
        <v>664</v>
      </c>
      <c r="F1132" s="33" t="s">
        <v>6075</v>
      </c>
      <c r="G1132" s="33">
        <v>1</v>
      </c>
      <c r="H1132" s="34">
        <v>30</v>
      </c>
      <c r="I1132" s="39">
        <f>VENTAS[[#This Row],[Cantidad]]*VENTAS[[#This Row],[Precio Venta]]</f>
        <v>30</v>
      </c>
      <c r="J1132" s="34">
        <f>IF(VENTAS[[#This Row],[Nombre del Gestor]]&gt;1,VENTAS[[#This Row],[Precio Venta]]*10%,0)</f>
        <v>3</v>
      </c>
      <c r="K1132" s="34">
        <f>IFERROR(VLOOKUP(VENTAS[[#This Row],[Código del producto Vendido]],STOCK[],13,FALSE),VENTAS[[#This Row],[Precio Venta]]*0.6)-VENTAS[[#This Row],[Comisión Unitaria 10%]]</f>
        <v>9</v>
      </c>
      <c r="L1132" s="34">
        <f>VENTAS[[#This Row],[Cantidad]]*(VENTAS[[#This Row],[Precio Venta]]-VENTAS[[#This Row],[Costo Unitario SIN Comision]]-VENTAS[[#This Row],[Comisión Unitaria 10%]]-0.01*VENTAS[[#This Row],[Precio Venta]])</f>
        <v>17.7</v>
      </c>
      <c r="M1132" s="35"/>
      <c r="N1132" s="37" t="s">
        <v>6076</v>
      </c>
    </row>
    <row r="1133" spans="1:14" x14ac:dyDescent="0.2">
      <c r="A1133" s="36">
        <v>45680.725219907406</v>
      </c>
      <c r="B1133" s="33"/>
      <c r="C1133" s="33"/>
      <c r="D1133" s="33" t="s">
        <v>6027</v>
      </c>
      <c r="E1133" s="33" t="s">
        <v>6077</v>
      </c>
      <c r="F1133" s="33" t="s">
        <v>6078</v>
      </c>
      <c r="G1133" s="33">
        <v>1</v>
      </c>
      <c r="H1133" s="34">
        <v>5</v>
      </c>
      <c r="I1133" s="39">
        <f>VENTAS[[#This Row],[Cantidad]]*VENTAS[[#This Row],[Precio Venta]]</f>
        <v>5</v>
      </c>
      <c r="J1133" s="34">
        <f>IF(VENTAS[[#This Row],[Nombre del Gestor]]&gt;1,VENTAS[[#This Row],[Precio Venta]]*10%,0)</f>
        <v>0.5</v>
      </c>
      <c r="K1133" s="34">
        <f>IFERROR(VLOOKUP(VENTAS[[#This Row],[Código del producto Vendido]],STOCK[],13,FALSE),VENTAS[[#This Row],[Precio Venta]]*0.6)-VENTAS[[#This Row],[Comisión Unitaria 10%]]</f>
        <v>2.5</v>
      </c>
      <c r="L1133" s="34">
        <f>VENTAS[[#This Row],[Cantidad]]*(VENTAS[[#This Row],[Precio Venta]]-VENTAS[[#This Row],[Costo Unitario SIN Comision]]-VENTAS[[#This Row],[Comisión Unitaria 10%]]-0.01*VENTAS[[#This Row],[Precio Venta]])</f>
        <v>1.95</v>
      </c>
      <c r="M1133" s="35"/>
      <c r="N1133" s="37" t="s">
        <v>6079</v>
      </c>
    </row>
    <row r="1134" spans="1:14" x14ac:dyDescent="0.2">
      <c r="A1134" s="36">
        <v>45681.391423611109</v>
      </c>
      <c r="B1134" s="33"/>
      <c r="C1134" s="33"/>
      <c r="D1134" s="33" t="s">
        <v>6080</v>
      </c>
      <c r="E1134" s="33" t="s">
        <v>510</v>
      </c>
      <c r="F1134" s="33" t="s">
        <v>511</v>
      </c>
      <c r="G1134" s="33">
        <v>1</v>
      </c>
      <c r="H1134" s="34">
        <v>22</v>
      </c>
      <c r="I1134" s="39">
        <f>VENTAS[[#This Row],[Cantidad]]*VENTAS[[#This Row],[Precio Venta]]</f>
        <v>22</v>
      </c>
      <c r="J1134" s="34">
        <f>IF(VENTAS[[#This Row],[Nombre del Gestor]]&gt;1,VENTAS[[#This Row],[Precio Venta]]*10%,0)</f>
        <v>2.2000000000000002</v>
      </c>
      <c r="K1134" s="34">
        <f>IFERROR(VLOOKUP(VENTAS[[#This Row],[Código del producto Vendido]],STOCK[],13,FALSE),VENTAS[[#This Row],[Precio Venta]]*0.6)-VENTAS[[#This Row],[Comisión Unitaria 10%]]</f>
        <v>7.9999999999999991</v>
      </c>
      <c r="L1134" s="34">
        <f>VENTAS[[#This Row],[Cantidad]]*(VENTAS[[#This Row],[Precio Venta]]-VENTAS[[#This Row],[Costo Unitario SIN Comision]]-VENTAS[[#This Row],[Comisión Unitaria 10%]]-0.01*VENTAS[[#This Row],[Precio Venta]])</f>
        <v>11.58</v>
      </c>
      <c r="M1134" s="35"/>
      <c r="N1134" s="37" t="s">
        <v>6081</v>
      </c>
    </row>
    <row r="1135" spans="1:14" x14ac:dyDescent="0.2">
      <c r="A1135" s="36">
        <v>45681.391423611109</v>
      </c>
      <c r="B1135" s="33"/>
      <c r="C1135" s="33"/>
      <c r="D1135" s="33" t="s">
        <v>6080</v>
      </c>
      <c r="E1135" s="33" t="s">
        <v>6082</v>
      </c>
      <c r="F1135" s="33" t="s">
        <v>6083</v>
      </c>
      <c r="G1135" s="33">
        <v>1</v>
      </c>
      <c r="H1135" s="34">
        <v>35</v>
      </c>
      <c r="I1135" s="39">
        <f>VENTAS[[#This Row],[Cantidad]]*VENTAS[[#This Row],[Precio Venta]]</f>
        <v>35</v>
      </c>
      <c r="J1135" s="34">
        <f>IF(VENTAS[[#This Row],[Nombre del Gestor]]&gt;1,VENTAS[[#This Row],[Precio Venta]]*10%,0)</f>
        <v>3.5</v>
      </c>
      <c r="K1135" s="34">
        <f>IFERROR(VLOOKUP(VENTAS[[#This Row],[Código del producto Vendido]],STOCK[],13,FALSE),VENTAS[[#This Row],[Precio Venta]]*0.6)-VENTAS[[#This Row],[Comisión Unitaria 10%]]</f>
        <v>17.5</v>
      </c>
      <c r="L1135" s="34">
        <f>VENTAS[[#This Row],[Cantidad]]*(VENTAS[[#This Row],[Precio Venta]]-VENTAS[[#This Row],[Costo Unitario SIN Comision]]-VENTAS[[#This Row],[Comisión Unitaria 10%]]-0.01*VENTAS[[#This Row],[Precio Venta]])</f>
        <v>13.65</v>
      </c>
      <c r="M1135" s="35"/>
      <c r="N1135" s="37" t="s">
        <v>6084</v>
      </c>
    </row>
    <row r="1136" spans="1:14" x14ac:dyDescent="0.2">
      <c r="A1136" s="36">
        <v>45681.391423611109</v>
      </c>
      <c r="B1136" s="33"/>
      <c r="C1136" s="33"/>
      <c r="D1136" s="33" t="s">
        <v>6080</v>
      </c>
      <c r="E1136" s="33" t="s">
        <v>963</v>
      </c>
      <c r="F1136" s="33" t="s">
        <v>4558</v>
      </c>
      <c r="G1136" s="33">
        <v>1</v>
      </c>
      <c r="H1136" s="34">
        <v>25</v>
      </c>
      <c r="I1136" s="39">
        <f>VENTAS[[#This Row],[Cantidad]]*VENTAS[[#This Row],[Precio Venta]]</f>
        <v>25</v>
      </c>
      <c r="J1136" s="34">
        <f>IF(VENTAS[[#This Row],[Nombre del Gestor]]&gt;1,VENTAS[[#This Row],[Precio Venta]]*10%,0)</f>
        <v>2.5</v>
      </c>
      <c r="K1136" s="34">
        <f>IFERROR(VLOOKUP(VENTAS[[#This Row],[Código del producto Vendido]],STOCK[],13,FALSE),VENTAS[[#This Row],[Precio Venta]]*0.6)-VENTAS[[#This Row],[Comisión Unitaria 10%]]</f>
        <v>14</v>
      </c>
      <c r="L1136" s="34">
        <f>VENTAS[[#This Row],[Cantidad]]*(VENTAS[[#This Row],[Precio Venta]]-VENTAS[[#This Row],[Costo Unitario SIN Comision]]-VENTAS[[#This Row],[Comisión Unitaria 10%]]-0.01*VENTAS[[#This Row],[Precio Venta]])</f>
        <v>8.25</v>
      </c>
      <c r="M1136" s="35"/>
      <c r="N1136" s="37" t="s">
        <v>6085</v>
      </c>
    </row>
    <row r="1137" spans="1:14" x14ac:dyDescent="0.2">
      <c r="A1137" s="36">
        <v>45681.391423611109</v>
      </c>
      <c r="B1137" s="33"/>
      <c r="C1137" s="33"/>
      <c r="D1137" s="33" t="s">
        <v>6080</v>
      </c>
      <c r="E1137" s="33" t="s">
        <v>6086</v>
      </c>
      <c r="F1137" s="33" t="s">
        <v>6087</v>
      </c>
      <c r="G1137" s="33">
        <v>1</v>
      </c>
      <c r="H1137" s="34">
        <v>25</v>
      </c>
      <c r="I1137" s="39">
        <f>VENTAS[[#This Row],[Cantidad]]*VENTAS[[#This Row],[Precio Venta]]</f>
        <v>25</v>
      </c>
      <c r="J1137" s="34">
        <f>IF(VENTAS[[#This Row],[Nombre del Gestor]]&gt;1,VENTAS[[#This Row],[Precio Venta]]*10%,0)</f>
        <v>2.5</v>
      </c>
      <c r="K1137" s="34">
        <f>IFERROR(VLOOKUP(VENTAS[[#This Row],[Código del producto Vendido]],STOCK[],13,FALSE),VENTAS[[#This Row],[Precio Venta]]*0.6)-VENTAS[[#This Row],[Comisión Unitaria 10%]]</f>
        <v>12.5</v>
      </c>
      <c r="L1137" s="34">
        <f>VENTAS[[#This Row],[Cantidad]]*(VENTAS[[#This Row],[Precio Venta]]-VENTAS[[#This Row],[Costo Unitario SIN Comision]]-VENTAS[[#This Row],[Comisión Unitaria 10%]]-0.01*VENTAS[[#This Row],[Precio Venta]])</f>
        <v>9.75</v>
      </c>
      <c r="M1137" s="35"/>
      <c r="N1137" s="37" t="s">
        <v>6088</v>
      </c>
    </row>
    <row r="1138" spans="1:14" x14ac:dyDescent="0.2">
      <c r="A1138" s="36">
        <v>45681.420914351853</v>
      </c>
      <c r="B1138" s="33"/>
      <c r="C1138" s="33"/>
      <c r="D1138" s="33" t="s">
        <v>6027</v>
      </c>
      <c r="E1138" s="33" t="s">
        <v>6089</v>
      </c>
      <c r="F1138" s="33" t="s">
        <v>6090</v>
      </c>
      <c r="G1138" s="33">
        <v>1</v>
      </c>
      <c r="H1138" s="34">
        <v>30</v>
      </c>
      <c r="I1138" s="39">
        <f>VENTAS[[#This Row],[Cantidad]]*VENTAS[[#This Row],[Precio Venta]]</f>
        <v>30</v>
      </c>
      <c r="J1138" s="34">
        <f>IF(VENTAS[[#This Row],[Nombre del Gestor]]&gt;1,VENTAS[[#This Row],[Precio Venta]]*10%,0)</f>
        <v>3</v>
      </c>
      <c r="K1138" s="34">
        <f>IFERROR(VLOOKUP(VENTAS[[#This Row],[Código del producto Vendido]],STOCK[],13,FALSE),VENTAS[[#This Row],[Precio Venta]]*0.6)-VENTAS[[#This Row],[Comisión Unitaria 10%]]</f>
        <v>15</v>
      </c>
      <c r="L1138" s="34">
        <f>VENTAS[[#This Row],[Cantidad]]*(VENTAS[[#This Row],[Precio Venta]]-VENTAS[[#This Row],[Costo Unitario SIN Comision]]-VENTAS[[#This Row],[Comisión Unitaria 10%]]-0.01*VENTAS[[#This Row],[Precio Venta]])</f>
        <v>11.7</v>
      </c>
      <c r="M1138" s="35"/>
      <c r="N1138" s="37" t="s">
        <v>6091</v>
      </c>
    </row>
    <row r="1139" spans="1:14" x14ac:dyDescent="0.2">
      <c r="A1139" s="36">
        <v>45681.420914351853</v>
      </c>
      <c r="B1139" s="33"/>
      <c r="C1139" s="33"/>
      <c r="D1139" s="33" t="s">
        <v>6027</v>
      </c>
      <c r="E1139" s="33" t="s">
        <v>6092</v>
      </c>
      <c r="F1139" s="33" t="s">
        <v>6093</v>
      </c>
      <c r="G1139" s="33">
        <v>1</v>
      </c>
      <c r="H1139" s="34">
        <v>30</v>
      </c>
      <c r="I1139" s="39">
        <f>VENTAS[[#This Row],[Cantidad]]*VENTAS[[#This Row],[Precio Venta]]</f>
        <v>30</v>
      </c>
      <c r="J1139" s="34">
        <f>IF(VENTAS[[#This Row],[Nombre del Gestor]]&gt;1,VENTAS[[#This Row],[Precio Venta]]*10%,0)</f>
        <v>3</v>
      </c>
      <c r="K1139" s="34">
        <f>IFERROR(VLOOKUP(VENTAS[[#This Row],[Código del producto Vendido]],STOCK[],13,FALSE),VENTAS[[#This Row],[Precio Venta]]*0.6)-VENTAS[[#This Row],[Comisión Unitaria 10%]]</f>
        <v>15</v>
      </c>
      <c r="L1139" s="34">
        <f>VENTAS[[#This Row],[Cantidad]]*(VENTAS[[#This Row],[Precio Venta]]-VENTAS[[#This Row],[Costo Unitario SIN Comision]]-VENTAS[[#This Row],[Comisión Unitaria 10%]]-0.01*VENTAS[[#This Row],[Precio Venta]])</f>
        <v>11.7</v>
      </c>
      <c r="M1139" s="35"/>
      <c r="N1139" s="37" t="s">
        <v>6094</v>
      </c>
    </row>
    <row r="1140" spans="1:14" x14ac:dyDescent="0.2">
      <c r="A1140" s="36">
        <v>45681.597141203703</v>
      </c>
      <c r="B1140" s="33"/>
      <c r="C1140" s="33"/>
      <c r="D1140" s="33"/>
      <c r="E1140" s="33" t="s">
        <v>6095</v>
      </c>
      <c r="F1140" s="33" t="s">
        <v>6096</v>
      </c>
      <c r="G1140" s="33">
        <v>1</v>
      </c>
      <c r="H1140" s="34">
        <v>25</v>
      </c>
      <c r="I1140" s="39">
        <f>VENTAS[[#This Row],[Cantidad]]*VENTAS[[#This Row],[Precio Venta]]</f>
        <v>25</v>
      </c>
      <c r="J1140" s="34">
        <f>IF(VENTAS[[#This Row],[Nombre del Gestor]]&gt;1,VENTAS[[#This Row],[Precio Venta]]*10%,0)</f>
        <v>0</v>
      </c>
      <c r="K1140" s="34">
        <f>IFERROR(VLOOKUP(VENTAS[[#This Row],[Código del producto Vendido]],STOCK[],13,FALSE),VENTAS[[#This Row],[Precio Venta]]*0.6)-VENTAS[[#This Row],[Comisión Unitaria 10%]]</f>
        <v>15</v>
      </c>
      <c r="L1140" s="34">
        <f>VENTAS[[#This Row],[Cantidad]]*(VENTAS[[#This Row],[Precio Venta]]-VENTAS[[#This Row],[Costo Unitario SIN Comision]]-VENTAS[[#This Row],[Comisión Unitaria 10%]]-0.01*VENTAS[[#This Row],[Precio Venta]])</f>
        <v>9.75</v>
      </c>
      <c r="M1140" s="35"/>
      <c r="N1140" s="37" t="s">
        <v>6097</v>
      </c>
    </row>
    <row r="1141" spans="1:14" x14ac:dyDescent="0.2">
      <c r="A1141" s="36">
        <v>45681.597141203703</v>
      </c>
      <c r="B1141" s="33"/>
      <c r="C1141" s="33"/>
      <c r="D1141" s="33"/>
      <c r="E1141" s="33" t="s">
        <v>6065</v>
      </c>
      <c r="F1141" s="33" t="s">
        <v>6066</v>
      </c>
      <c r="G1141" s="33">
        <v>1</v>
      </c>
      <c r="H1141" s="34">
        <v>25</v>
      </c>
      <c r="I1141" s="39">
        <f>VENTAS[[#This Row],[Cantidad]]*VENTAS[[#This Row],[Precio Venta]]</f>
        <v>25</v>
      </c>
      <c r="J1141" s="34">
        <f>IF(VENTAS[[#This Row],[Nombre del Gestor]]&gt;1,VENTAS[[#This Row],[Precio Venta]]*10%,0)</f>
        <v>0</v>
      </c>
      <c r="K1141" s="34">
        <f>IFERROR(VLOOKUP(VENTAS[[#This Row],[Código del producto Vendido]],STOCK[],13,FALSE),VENTAS[[#This Row],[Precio Venta]]*0.6)-VENTAS[[#This Row],[Comisión Unitaria 10%]]</f>
        <v>15</v>
      </c>
      <c r="L1141" s="34">
        <f>VENTAS[[#This Row],[Cantidad]]*(VENTAS[[#This Row],[Precio Venta]]-VENTAS[[#This Row],[Costo Unitario SIN Comision]]-VENTAS[[#This Row],[Comisión Unitaria 10%]]-0.01*VENTAS[[#This Row],[Precio Venta]])</f>
        <v>9.75</v>
      </c>
      <c r="M1141" s="35"/>
      <c r="N1141" s="37" t="s">
        <v>6098</v>
      </c>
    </row>
    <row r="1142" spans="1:14" x14ac:dyDescent="0.2">
      <c r="A1142" s="36">
        <v>45681.597141203703</v>
      </c>
      <c r="B1142" s="33"/>
      <c r="C1142" s="33"/>
      <c r="D1142" s="33"/>
      <c r="E1142" s="33" t="s">
        <v>6099</v>
      </c>
      <c r="F1142" s="33" t="s">
        <v>6100</v>
      </c>
      <c r="G1142" s="33">
        <v>1</v>
      </c>
      <c r="H1142" s="34">
        <v>20</v>
      </c>
      <c r="I1142" s="39">
        <f>VENTAS[[#This Row],[Cantidad]]*VENTAS[[#This Row],[Precio Venta]]</f>
        <v>20</v>
      </c>
      <c r="J1142" s="34">
        <f>IF(VENTAS[[#This Row],[Nombre del Gestor]]&gt;1,VENTAS[[#This Row],[Precio Venta]]*10%,0)</f>
        <v>0</v>
      </c>
      <c r="K1142" s="34">
        <f>IFERROR(VLOOKUP(VENTAS[[#This Row],[Código del producto Vendido]],STOCK[],13,FALSE),VENTAS[[#This Row],[Precio Venta]]*0.6)-VENTAS[[#This Row],[Comisión Unitaria 10%]]</f>
        <v>12</v>
      </c>
      <c r="L1142" s="34">
        <f>VENTAS[[#This Row],[Cantidad]]*(VENTAS[[#This Row],[Precio Venta]]-VENTAS[[#This Row],[Costo Unitario SIN Comision]]-VENTAS[[#This Row],[Comisión Unitaria 10%]]-0.01*VENTAS[[#This Row],[Precio Venta]])</f>
        <v>7.8</v>
      </c>
      <c r="M1142" s="35"/>
      <c r="N1142" s="37" t="s">
        <v>6101</v>
      </c>
    </row>
    <row r="1143" spans="1:14" x14ac:dyDescent="0.2">
      <c r="A1143" s="36">
        <v>45682.402384259258</v>
      </c>
      <c r="B1143" s="33"/>
      <c r="C1143" s="33"/>
      <c r="D1143" s="33" t="s">
        <v>4617</v>
      </c>
      <c r="E1143" s="33" t="s">
        <v>6102</v>
      </c>
      <c r="F1143" s="33" t="s">
        <v>5981</v>
      </c>
      <c r="G1143" s="33">
        <v>1</v>
      </c>
      <c r="H1143" s="34">
        <v>25</v>
      </c>
      <c r="I1143" s="39">
        <f>VENTAS[[#This Row],[Cantidad]]*VENTAS[[#This Row],[Precio Venta]]</f>
        <v>25</v>
      </c>
      <c r="J1143" s="34">
        <f>IF(VENTAS[[#This Row],[Nombre del Gestor]]&gt;1,VENTAS[[#This Row],[Precio Venta]]*10%,0)</f>
        <v>2.5</v>
      </c>
      <c r="K1143" s="34">
        <f>IFERROR(VLOOKUP(VENTAS[[#This Row],[Código del producto Vendido]],STOCK[],13,FALSE),VENTAS[[#This Row],[Precio Venta]]*0.6)-VENTAS[[#This Row],[Comisión Unitaria 10%]]</f>
        <v>12.5</v>
      </c>
      <c r="L1143" s="34">
        <f>VENTAS[[#This Row],[Cantidad]]*(VENTAS[[#This Row],[Precio Venta]]-VENTAS[[#This Row],[Costo Unitario SIN Comision]]-VENTAS[[#This Row],[Comisión Unitaria 10%]]-0.01*VENTAS[[#This Row],[Precio Venta]])</f>
        <v>9.75</v>
      </c>
      <c r="M1143" s="35"/>
      <c r="N1143" s="37" t="s">
        <v>6103</v>
      </c>
    </row>
    <row r="1144" spans="1:14" x14ac:dyDescent="0.2">
      <c r="A1144" s="36">
        <v>45682.402384259258</v>
      </c>
      <c r="B1144" s="33"/>
      <c r="C1144" s="33"/>
      <c r="D1144" s="33" t="s">
        <v>4617</v>
      </c>
      <c r="E1144" s="33" t="s">
        <v>1037</v>
      </c>
      <c r="F1144" s="33" t="s">
        <v>5973</v>
      </c>
      <c r="G1144" s="33">
        <v>1</v>
      </c>
      <c r="H1144" s="34">
        <v>18</v>
      </c>
      <c r="I1144" s="39">
        <f>VENTAS[[#This Row],[Cantidad]]*VENTAS[[#This Row],[Precio Venta]]</f>
        <v>18</v>
      </c>
      <c r="J1144" s="34">
        <f>IF(VENTAS[[#This Row],[Nombre del Gestor]]&gt;1,VENTAS[[#This Row],[Precio Venta]]*10%,0)</f>
        <v>1.8</v>
      </c>
      <c r="K1144" s="34">
        <f>IFERROR(VLOOKUP(VENTAS[[#This Row],[Código del producto Vendido]],STOCK[],13,FALSE),VENTAS[[#This Row],[Precio Venta]]*0.6)-VENTAS[[#This Row],[Comisión Unitaria 10%]]</f>
        <v>9</v>
      </c>
      <c r="L1144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144" s="35"/>
      <c r="N1144" s="37" t="s">
        <v>6104</v>
      </c>
    </row>
    <row r="1145" spans="1:14" x14ac:dyDescent="0.2">
      <c r="A1145" s="36">
        <v>45682.402384259258</v>
      </c>
      <c r="B1145" s="33"/>
      <c r="C1145" s="33"/>
      <c r="D1145" s="33" t="s">
        <v>4617</v>
      </c>
      <c r="E1145" s="33" t="s">
        <v>576</v>
      </c>
      <c r="F1145" s="33" t="s">
        <v>5329</v>
      </c>
      <c r="G1145" s="33">
        <v>1</v>
      </c>
      <c r="H1145" s="34">
        <v>35</v>
      </c>
      <c r="I1145" s="39">
        <f>VENTAS[[#This Row],[Cantidad]]*VENTAS[[#This Row],[Precio Venta]]</f>
        <v>35</v>
      </c>
      <c r="J1145" s="34">
        <f>IF(VENTAS[[#This Row],[Nombre del Gestor]]&gt;1,VENTAS[[#This Row],[Precio Venta]]*10%,0)</f>
        <v>3.5</v>
      </c>
      <c r="K1145" s="34">
        <f>IFERROR(VLOOKUP(VENTAS[[#This Row],[Código del producto Vendido]],STOCK[],13,FALSE),VENTAS[[#This Row],[Precio Venta]]*0.6)-VENTAS[[#This Row],[Comisión Unitaria 10%]]</f>
        <v>9</v>
      </c>
      <c r="L1145" s="34">
        <f>VENTAS[[#This Row],[Cantidad]]*(VENTAS[[#This Row],[Precio Venta]]-VENTAS[[#This Row],[Costo Unitario SIN Comision]]-VENTAS[[#This Row],[Comisión Unitaria 10%]]-0.01*VENTAS[[#This Row],[Precio Venta]])</f>
        <v>22.15</v>
      </c>
      <c r="M1145" s="35"/>
      <c r="N1145" s="37" t="s">
        <v>6105</v>
      </c>
    </row>
    <row r="1146" spans="1:14" x14ac:dyDescent="0.2">
      <c r="A1146" s="36">
        <v>45682.403182870366</v>
      </c>
      <c r="B1146" s="33"/>
      <c r="C1146" s="33"/>
      <c r="D1146" s="33" t="s">
        <v>4617</v>
      </c>
      <c r="E1146" s="33" t="s">
        <v>5054</v>
      </c>
      <c r="F1146" s="33" t="s">
        <v>4072</v>
      </c>
      <c r="G1146" s="33">
        <v>1</v>
      </c>
      <c r="H1146" s="34">
        <v>22</v>
      </c>
      <c r="I1146" s="39">
        <f>VENTAS[[#This Row],[Cantidad]]*VENTAS[[#This Row],[Precio Venta]]</f>
        <v>22</v>
      </c>
      <c r="J1146" s="34">
        <f>IF(VENTAS[[#This Row],[Nombre del Gestor]]&gt;1,VENTAS[[#This Row],[Precio Venta]]*10%,0)</f>
        <v>2.2000000000000002</v>
      </c>
      <c r="K1146" s="34">
        <f>IFERROR(VLOOKUP(VENTAS[[#This Row],[Código del producto Vendido]],STOCK[],13,FALSE),VENTAS[[#This Row],[Precio Venta]]*0.6)-VENTAS[[#This Row],[Comisión Unitaria 10%]]</f>
        <v>11</v>
      </c>
      <c r="L1146" s="34">
        <f>VENTAS[[#This Row],[Cantidad]]*(VENTAS[[#This Row],[Precio Venta]]-VENTAS[[#This Row],[Costo Unitario SIN Comision]]-VENTAS[[#This Row],[Comisión Unitaria 10%]]-0.01*VENTAS[[#This Row],[Precio Venta]])</f>
        <v>8.58</v>
      </c>
      <c r="M1146" s="35"/>
      <c r="N1146" s="37" t="s">
        <v>6106</v>
      </c>
    </row>
    <row r="1147" spans="1:14" x14ac:dyDescent="0.2">
      <c r="A1147" s="36">
        <v>45682.403912037043</v>
      </c>
      <c r="B1147" s="33"/>
      <c r="C1147" s="33"/>
      <c r="D1147" s="33" t="s">
        <v>3801</v>
      </c>
      <c r="E1147" s="33" t="s">
        <v>6107</v>
      </c>
      <c r="F1147" s="33" t="s">
        <v>6108</v>
      </c>
      <c r="G1147" s="33">
        <v>1</v>
      </c>
      <c r="H1147" s="34">
        <v>25</v>
      </c>
      <c r="I1147" s="39">
        <f>VENTAS[[#This Row],[Cantidad]]*VENTAS[[#This Row],[Precio Venta]]</f>
        <v>25</v>
      </c>
      <c r="J1147" s="34">
        <f>IF(VENTAS[[#This Row],[Nombre del Gestor]]&gt;1,VENTAS[[#This Row],[Precio Venta]]*10%,0)</f>
        <v>2.5</v>
      </c>
      <c r="K1147" s="34">
        <f>IFERROR(VLOOKUP(VENTAS[[#This Row],[Código del producto Vendido]],STOCK[],13,FALSE),VENTAS[[#This Row],[Precio Venta]]*0.6)-VENTAS[[#This Row],[Comisión Unitaria 10%]]</f>
        <v>12.5</v>
      </c>
      <c r="L1147" s="34">
        <f>VENTAS[[#This Row],[Cantidad]]*(VENTAS[[#This Row],[Precio Venta]]-VENTAS[[#This Row],[Costo Unitario SIN Comision]]-VENTAS[[#This Row],[Comisión Unitaria 10%]]-0.01*VENTAS[[#This Row],[Precio Venta]])</f>
        <v>9.75</v>
      </c>
      <c r="M1147" s="35"/>
      <c r="N1147" s="37" t="s">
        <v>6109</v>
      </c>
    </row>
    <row r="1148" spans="1:14" x14ac:dyDescent="0.2">
      <c r="A1148" s="36">
        <v>45682.986828703702</v>
      </c>
      <c r="B1148" s="33"/>
      <c r="C1148" s="33"/>
      <c r="D1148" s="33" t="s">
        <v>6027</v>
      </c>
      <c r="E1148" s="33" t="s">
        <v>5922</v>
      </c>
      <c r="F1148" s="33" t="s">
        <v>654</v>
      </c>
      <c r="G1148" s="33">
        <v>1</v>
      </c>
      <c r="H1148" s="34">
        <v>20</v>
      </c>
      <c r="I1148" s="39">
        <f>VENTAS[[#This Row],[Cantidad]]*VENTAS[[#This Row],[Precio Venta]]</f>
        <v>20</v>
      </c>
      <c r="J1148" s="34">
        <f>IF(VENTAS[[#This Row],[Nombre del Gestor]]&gt;1,VENTAS[[#This Row],[Precio Venta]]*10%,0)</f>
        <v>2</v>
      </c>
      <c r="K1148" s="34">
        <f>IFERROR(VLOOKUP(VENTAS[[#This Row],[Código del producto Vendido]],STOCK[],13,FALSE),VENTAS[[#This Row],[Precio Venta]]*0.6)-VENTAS[[#This Row],[Comisión Unitaria 10%]]</f>
        <v>10</v>
      </c>
      <c r="L1148" s="34">
        <f>VENTAS[[#This Row],[Cantidad]]*(VENTAS[[#This Row],[Precio Venta]]-VENTAS[[#This Row],[Costo Unitario SIN Comision]]-VENTAS[[#This Row],[Comisión Unitaria 10%]]-0.01*VENTAS[[#This Row],[Precio Venta]])</f>
        <v>7.8</v>
      </c>
      <c r="M1148" s="35"/>
      <c r="N1148" s="37" t="s">
        <v>6110</v>
      </c>
    </row>
    <row r="1149" spans="1:14" x14ac:dyDescent="0.2">
      <c r="A1149" s="36">
        <v>45682.987615740742</v>
      </c>
      <c r="B1149" s="33"/>
      <c r="C1149" s="33"/>
      <c r="D1149" s="33" t="s">
        <v>3967</v>
      </c>
      <c r="E1149" s="33" t="s">
        <v>5928</v>
      </c>
      <c r="F1149" s="33" t="s">
        <v>5929</v>
      </c>
      <c r="G1149" s="33">
        <v>1</v>
      </c>
      <c r="H1149" s="34">
        <v>35</v>
      </c>
      <c r="I1149" s="39">
        <f>VENTAS[[#This Row],[Cantidad]]*VENTAS[[#This Row],[Precio Venta]]</f>
        <v>35</v>
      </c>
      <c r="J1149" s="34">
        <f>IF(VENTAS[[#This Row],[Nombre del Gestor]]&gt;1,VENTAS[[#This Row],[Precio Venta]]*10%,0)</f>
        <v>3.5</v>
      </c>
      <c r="K1149" s="34">
        <f>IFERROR(VLOOKUP(VENTAS[[#This Row],[Código del producto Vendido]],STOCK[],13,FALSE),VENTAS[[#This Row],[Precio Venta]]*0.6)-VENTAS[[#This Row],[Comisión Unitaria 10%]]</f>
        <v>17.5</v>
      </c>
      <c r="L1149" s="34">
        <f>VENTAS[[#This Row],[Cantidad]]*(VENTAS[[#This Row],[Precio Venta]]-VENTAS[[#This Row],[Costo Unitario SIN Comision]]-VENTAS[[#This Row],[Comisión Unitaria 10%]]-0.01*VENTAS[[#This Row],[Precio Venta]])</f>
        <v>13.65</v>
      </c>
      <c r="M1149" s="35"/>
      <c r="N1149" s="37" t="s">
        <v>6111</v>
      </c>
    </row>
    <row r="1150" spans="1:14" x14ac:dyDescent="0.2">
      <c r="A1150" s="36">
        <v>45682.999189814807</v>
      </c>
      <c r="B1150" s="33"/>
      <c r="C1150" s="33"/>
      <c r="D1150" s="33"/>
      <c r="E1150" s="33" t="s">
        <v>6112</v>
      </c>
      <c r="F1150" s="33" t="s">
        <v>6113</v>
      </c>
      <c r="G1150" s="33">
        <v>1</v>
      </c>
      <c r="H1150" s="34">
        <v>25</v>
      </c>
      <c r="I1150" s="39">
        <f>VENTAS[[#This Row],[Cantidad]]*VENTAS[[#This Row],[Precio Venta]]</f>
        <v>25</v>
      </c>
      <c r="J1150" s="34">
        <f>IF(VENTAS[[#This Row],[Nombre del Gestor]]&gt;1,VENTAS[[#This Row],[Precio Venta]]*10%,0)</f>
        <v>0</v>
      </c>
      <c r="K1150" s="34">
        <f>IFERROR(VLOOKUP(VENTAS[[#This Row],[Código del producto Vendido]],STOCK[],13,FALSE),VENTAS[[#This Row],[Precio Venta]]*0.6)-VENTAS[[#This Row],[Comisión Unitaria 10%]]</f>
        <v>15</v>
      </c>
      <c r="L1150" s="34">
        <f>VENTAS[[#This Row],[Cantidad]]*(VENTAS[[#This Row],[Precio Venta]]-VENTAS[[#This Row],[Costo Unitario SIN Comision]]-VENTAS[[#This Row],[Comisión Unitaria 10%]]-0.01*VENTAS[[#This Row],[Precio Venta]])</f>
        <v>9.75</v>
      </c>
      <c r="M1150" s="35"/>
      <c r="N1150" s="37" t="s">
        <v>6114</v>
      </c>
    </row>
    <row r="1151" spans="1:14" x14ac:dyDescent="0.2">
      <c r="A1151" s="36">
        <v>45683.007291666669</v>
      </c>
      <c r="B1151" s="33"/>
      <c r="C1151" s="33"/>
      <c r="D1151" s="33" t="s">
        <v>5947</v>
      </c>
      <c r="E1151" s="33" t="s">
        <v>6115</v>
      </c>
      <c r="F1151" s="33" t="s">
        <v>6116</v>
      </c>
      <c r="G1151" s="33">
        <v>1</v>
      </c>
      <c r="H1151" s="34">
        <v>115</v>
      </c>
      <c r="I1151" s="39">
        <f>VENTAS[[#This Row],[Cantidad]]*VENTAS[[#This Row],[Precio Venta]]</f>
        <v>115</v>
      </c>
      <c r="J1151" s="34">
        <f>IF(VENTAS[[#This Row],[Nombre del Gestor]]&gt;1,VENTAS[[#This Row],[Precio Venta]]*10%,0)</f>
        <v>11.5</v>
      </c>
      <c r="K1151" s="34">
        <f>IFERROR(VLOOKUP(VENTAS[[#This Row],[Código del producto Vendido]],STOCK[],13,FALSE),VENTAS[[#This Row],[Precio Venta]]*0.6)-VENTAS[[#This Row],[Comisión Unitaria 10%]]</f>
        <v>57.5</v>
      </c>
      <c r="L1151" s="34">
        <f>VENTAS[[#This Row],[Cantidad]]*(VENTAS[[#This Row],[Precio Venta]]-VENTAS[[#This Row],[Costo Unitario SIN Comision]]-VENTAS[[#This Row],[Comisión Unitaria 10%]]-0.01*VENTAS[[#This Row],[Precio Venta]])</f>
        <v>44.85</v>
      </c>
      <c r="M1151" s="35"/>
      <c r="N1151" s="37" t="s">
        <v>6117</v>
      </c>
    </row>
    <row r="1152" spans="1:14" x14ac:dyDescent="0.2">
      <c r="A1152" s="36">
        <v>45683.00854166667</v>
      </c>
      <c r="B1152" s="33"/>
      <c r="C1152" s="33"/>
      <c r="D1152" s="33" t="s">
        <v>6118</v>
      </c>
      <c r="E1152" s="33" t="s">
        <v>6119</v>
      </c>
      <c r="F1152" s="33" t="s">
        <v>6120</v>
      </c>
      <c r="G1152" s="33">
        <v>1</v>
      </c>
      <c r="H1152" s="34">
        <v>30</v>
      </c>
      <c r="I1152" s="39">
        <f>VENTAS[[#This Row],[Cantidad]]*VENTAS[[#This Row],[Precio Venta]]</f>
        <v>30</v>
      </c>
      <c r="J1152" s="34">
        <f>IF(VENTAS[[#This Row],[Nombre del Gestor]]&gt;1,VENTAS[[#This Row],[Precio Venta]]*10%,0)</f>
        <v>3</v>
      </c>
      <c r="K1152" s="34">
        <f>IFERROR(VLOOKUP(VENTAS[[#This Row],[Código del producto Vendido]],STOCK[],13,FALSE),VENTAS[[#This Row],[Precio Venta]]*0.6)-VENTAS[[#This Row],[Comisión Unitaria 10%]]</f>
        <v>15</v>
      </c>
      <c r="L1152" s="34">
        <f>VENTAS[[#This Row],[Cantidad]]*(VENTAS[[#This Row],[Precio Venta]]-VENTAS[[#This Row],[Costo Unitario SIN Comision]]-VENTAS[[#This Row],[Comisión Unitaria 10%]]-0.01*VENTAS[[#This Row],[Precio Venta]])</f>
        <v>11.7</v>
      </c>
      <c r="M1152" s="35"/>
      <c r="N1152" s="37" t="s">
        <v>6121</v>
      </c>
    </row>
    <row r="1153" spans="1:14" x14ac:dyDescent="0.2">
      <c r="A1153" s="36">
        <v>45683.009722222218</v>
      </c>
      <c r="B1153" s="33"/>
      <c r="C1153" s="33"/>
      <c r="D1153" s="33" t="s">
        <v>3801</v>
      </c>
      <c r="E1153" s="33" t="s">
        <v>5193</v>
      </c>
      <c r="F1153" s="33" t="s">
        <v>998</v>
      </c>
      <c r="G1153" s="33">
        <v>1</v>
      </c>
      <c r="H1153" s="34">
        <v>30</v>
      </c>
      <c r="I1153" s="39">
        <f>VENTAS[[#This Row],[Cantidad]]*VENTAS[[#This Row],[Precio Venta]]</f>
        <v>30</v>
      </c>
      <c r="J1153" s="34">
        <f>IF(VENTAS[[#This Row],[Nombre del Gestor]]&gt;1,VENTAS[[#This Row],[Precio Venta]]*10%,0)</f>
        <v>3</v>
      </c>
      <c r="K1153" s="34">
        <f>IFERROR(VLOOKUP(VENTAS[[#This Row],[Código del producto Vendido]],STOCK[],13,FALSE),VENTAS[[#This Row],[Precio Venta]]*0.6)-VENTAS[[#This Row],[Comisión Unitaria 10%]]</f>
        <v>15</v>
      </c>
      <c r="L1153" s="34">
        <f>VENTAS[[#This Row],[Cantidad]]*(VENTAS[[#This Row],[Precio Venta]]-VENTAS[[#This Row],[Costo Unitario SIN Comision]]-VENTAS[[#This Row],[Comisión Unitaria 10%]]-0.01*VENTAS[[#This Row],[Precio Venta]])</f>
        <v>11.7</v>
      </c>
      <c r="M1153" s="35"/>
      <c r="N1153" s="37" t="s">
        <v>6122</v>
      </c>
    </row>
    <row r="1154" spans="1:14" x14ac:dyDescent="0.2">
      <c r="A1154" s="36">
        <v>45683.009722222218</v>
      </c>
      <c r="B1154" s="33"/>
      <c r="C1154" s="33"/>
      <c r="D1154" s="33" t="s">
        <v>3801</v>
      </c>
      <c r="E1154" s="33" t="s">
        <v>491</v>
      </c>
      <c r="F1154" s="33" t="s">
        <v>490</v>
      </c>
      <c r="G1154" s="33">
        <v>1</v>
      </c>
      <c r="H1154" s="34">
        <v>18</v>
      </c>
      <c r="I1154" s="39">
        <f>VENTAS[[#This Row],[Cantidad]]*VENTAS[[#This Row],[Precio Venta]]</f>
        <v>18</v>
      </c>
      <c r="J1154" s="34">
        <f>IF(VENTAS[[#This Row],[Nombre del Gestor]]&gt;1,VENTAS[[#This Row],[Precio Venta]]*10%,0)</f>
        <v>1.8</v>
      </c>
      <c r="K1154" s="34">
        <f>IFERROR(VLOOKUP(VENTAS[[#This Row],[Código del producto Vendido]],STOCK[],13,FALSE),VENTAS[[#This Row],[Precio Venta]]*0.6)-VENTAS[[#This Row],[Comisión Unitaria 10%]]</f>
        <v>9.68</v>
      </c>
      <c r="L1154" s="34">
        <f>VENTAS[[#This Row],[Cantidad]]*(VENTAS[[#This Row],[Precio Venta]]-VENTAS[[#This Row],[Costo Unitario SIN Comision]]-VENTAS[[#This Row],[Comisión Unitaria 10%]]-0.01*VENTAS[[#This Row],[Precio Venta]])</f>
        <v>6.3400000000000007</v>
      </c>
      <c r="M1154" s="35"/>
      <c r="N1154" s="37" t="s">
        <v>6123</v>
      </c>
    </row>
    <row r="1155" spans="1:14" x14ac:dyDescent="0.2">
      <c r="A1155" s="36">
        <v>45683.01053240741</v>
      </c>
      <c r="B1155" s="33"/>
      <c r="C1155" s="33"/>
      <c r="D1155" s="33" t="s">
        <v>3864</v>
      </c>
      <c r="E1155" s="33" t="s">
        <v>6124</v>
      </c>
      <c r="F1155" s="33" t="s">
        <v>597</v>
      </c>
      <c r="G1155" s="33">
        <v>1</v>
      </c>
      <c r="H1155" s="34">
        <v>18</v>
      </c>
      <c r="I1155" s="39">
        <f>VENTAS[[#This Row],[Cantidad]]*VENTAS[[#This Row],[Precio Venta]]</f>
        <v>18</v>
      </c>
      <c r="J1155" s="34">
        <f>IF(VENTAS[[#This Row],[Nombre del Gestor]]&gt;1,VENTAS[[#This Row],[Precio Venta]]*10%,0)</f>
        <v>1.8</v>
      </c>
      <c r="K1155" s="34">
        <f>IFERROR(VLOOKUP(VENTAS[[#This Row],[Código del producto Vendido]],STOCK[],13,FALSE),VENTAS[[#This Row],[Precio Venta]]*0.6)-VENTAS[[#This Row],[Comisión Unitaria 10%]]</f>
        <v>8.9999999999999982</v>
      </c>
      <c r="L115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55" s="35"/>
      <c r="N1155" s="37" t="s">
        <v>6125</v>
      </c>
    </row>
    <row r="1156" spans="1:14" x14ac:dyDescent="0.2">
      <c r="A1156" s="36">
        <v>45683.580810185187</v>
      </c>
      <c r="B1156" s="33"/>
      <c r="C1156" s="33"/>
      <c r="D1156" s="33" t="s">
        <v>6126</v>
      </c>
      <c r="E1156" s="33" t="s">
        <v>6127</v>
      </c>
      <c r="F1156" s="33" t="s">
        <v>5804</v>
      </c>
      <c r="G1156" s="33">
        <v>1</v>
      </c>
      <c r="H1156" s="34">
        <v>20</v>
      </c>
      <c r="I1156" s="39">
        <f>VENTAS[[#This Row],[Cantidad]]*VENTAS[[#This Row],[Precio Venta]]</f>
        <v>20</v>
      </c>
      <c r="J1156" s="34">
        <f>IF(VENTAS[[#This Row],[Nombre del Gestor]]&gt;1,VENTAS[[#This Row],[Precio Venta]]*10%,0)</f>
        <v>2</v>
      </c>
      <c r="K1156" s="34">
        <f>IFERROR(VLOOKUP(VENTAS[[#This Row],[Código del producto Vendido]],STOCK[],13,FALSE),VENTAS[[#This Row],[Precio Venta]]*0.6)-VENTAS[[#This Row],[Comisión Unitaria 10%]]</f>
        <v>10</v>
      </c>
      <c r="L1156" s="34">
        <f>VENTAS[[#This Row],[Cantidad]]*(VENTAS[[#This Row],[Precio Venta]]-VENTAS[[#This Row],[Costo Unitario SIN Comision]]-VENTAS[[#This Row],[Comisión Unitaria 10%]]-0.01*VENTAS[[#This Row],[Precio Venta]])</f>
        <v>7.8</v>
      </c>
      <c r="M1156" s="35"/>
      <c r="N1156" s="37" t="s">
        <v>6128</v>
      </c>
    </row>
    <row r="1157" spans="1:14" x14ac:dyDescent="0.2">
      <c r="A1157" s="36">
        <v>45683.580810185187</v>
      </c>
      <c r="B1157" s="33"/>
      <c r="C1157" s="33"/>
      <c r="D1157" s="33" t="s">
        <v>6126</v>
      </c>
      <c r="E1157" s="33" t="s">
        <v>5911</v>
      </c>
      <c r="F1157" s="33" t="s">
        <v>5401</v>
      </c>
      <c r="G1157" s="33">
        <v>1</v>
      </c>
      <c r="H1157" s="34">
        <v>30</v>
      </c>
      <c r="I1157" s="39">
        <f>VENTAS[[#This Row],[Cantidad]]*VENTAS[[#This Row],[Precio Venta]]</f>
        <v>30</v>
      </c>
      <c r="J1157" s="34">
        <f>IF(VENTAS[[#This Row],[Nombre del Gestor]]&gt;1,VENTAS[[#This Row],[Precio Venta]]*10%,0)</f>
        <v>3</v>
      </c>
      <c r="K1157" s="34">
        <f>IFERROR(VLOOKUP(VENTAS[[#This Row],[Código del producto Vendido]],STOCK[],13,FALSE),VENTAS[[#This Row],[Precio Venta]]*0.6)-VENTAS[[#This Row],[Comisión Unitaria 10%]]</f>
        <v>15</v>
      </c>
      <c r="L1157" s="34">
        <f>VENTAS[[#This Row],[Cantidad]]*(VENTAS[[#This Row],[Precio Venta]]-VENTAS[[#This Row],[Costo Unitario SIN Comision]]-VENTAS[[#This Row],[Comisión Unitaria 10%]]-0.01*VENTAS[[#This Row],[Precio Venta]])</f>
        <v>11.7</v>
      </c>
      <c r="M1157" s="35"/>
      <c r="N1157" s="37" t="s">
        <v>6129</v>
      </c>
    </row>
    <row r="1158" spans="1:14" x14ac:dyDescent="0.2">
      <c r="A1158" s="36">
        <v>45683.580810185187</v>
      </c>
      <c r="B1158" s="33"/>
      <c r="C1158" s="33"/>
      <c r="D1158" s="33" t="s">
        <v>6126</v>
      </c>
      <c r="E1158" s="33" t="s">
        <v>6130</v>
      </c>
      <c r="F1158" s="33" t="s">
        <v>6131</v>
      </c>
      <c r="G1158" s="33">
        <v>1</v>
      </c>
      <c r="H1158" s="34">
        <v>25</v>
      </c>
      <c r="I1158" s="39">
        <f>VENTAS[[#This Row],[Cantidad]]*VENTAS[[#This Row],[Precio Venta]]</f>
        <v>25</v>
      </c>
      <c r="J1158" s="34">
        <f>IF(VENTAS[[#This Row],[Nombre del Gestor]]&gt;1,VENTAS[[#This Row],[Precio Venta]]*10%,0)</f>
        <v>2.5</v>
      </c>
      <c r="K1158" s="34">
        <f>IFERROR(VLOOKUP(VENTAS[[#This Row],[Código del producto Vendido]],STOCK[],13,FALSE),VENTAS[[#This Row],[Precio Venta]]*0.6)-VENTAS[[#This Row],[Comisión Unitaria 10%]]</f>
        <v>12.5</v>
      </c>
      <c r="L1158" s="34">
        <f>VENTAS[[#This Row],[Cantidad]]*(VENTAS[[#This Row],[Precio Venta]]-VENTAS[[#This Row],[Costo Unitario SIN Comision]]-VENTAS[[#This Row],[Comisión Unitaria 10%]]-0.01*VENTAS[[#This Row],[Precio Venta]])</f>
        <v>9.75</v>
      </c>
      <c r="M1158" s="35"/>
      <c r="N1158" s="37" t="s">
        <v>6132</v>
      </c>
    </row>
    <row r="1159" spans="1:14" x14ac:dyDescent="0.2">
      <c r="A1159" s="36">
        <v>45683.58189814815</v>
      </c>
      <c r="B1159" s="33"/>
      <c r="C1159" s="33"/>
      <c r="D1159" s="33" t="s">
        <v>6133</v>
      </c>
      <c r="E1159" s="33" t="s">
        <v>5922</v>
      </c>
      <c r="F1159" s="33" t="s">
        <v>654</v>
      </c>
      <c r="G1159" s="33">
        <v>1</v>
      </c>
      <c r="H1159" s="34">
        <v>20</v>
      </c>
      <c r="I1159" s="39">
        <f>VENTAS[[#This Row],[Cantidad]]*VENTAS[[#This Row],[Precio Venta]]</f>
        <v>20</v>
      </c>
      <c r="J1159" s="34">
        <f>IF(VENTAS[[#This Row],[Nombre del Gestor]]&gt;1,VENTAS[[#This Row],[Precio Venta]]*10%,0)</f>
        <v>2</v>
      </c>
      <c r="K1159" s="34">
        <f>IFERROR(VLOOKUP(VENTAS[[#This Row],[Código del producto Vendido]],STOCK[],13,FALSE),VENTAS[[#This Row],[Precio Venta]]*0.6)-VENTAS[[#This Row],[Comisión Unitaria 10%]]</f>
        <v>10</v>
      </c>
      <c r="L1159" s="34">
        <f>VENTAS[[#This Row],[Cantidad]]*(VENTAS[[#This Row],[Precio Venta]]-VENTAS[[#This Row],[Costo Unitario SIN Comision]]-VENTAS[[#This Row],[Comisión Unitaria 10%]]-0.01*VENTAS[[#This Row],[Precio Venta]])</f>
        <v>7.8</v>
      </c>
      <c r="M1159" s="35"/>
      <c r="N1159" s="37" t="s">
        <v>6134</v>
      </c>
    </row>
    <row r="1160" spans="1:14" x14ac:dyDescent="0.2">
      <c r="A1160" s="36">
        <v>45683.582824074067</v>
      </c>
      <c r="B1160" s="33"/>
      <c r="C1160" s="33"/>
      <c r="D1160" s="33" t="s">
        <v>4617</v>
      </c>
      <c r="E1160" s="33" t="s">
        <v>6135</v>
      </c>
      <c r="F1160" s="33" t="s">
        <v>6136</v>
      </c>
      <c r="G1160" s="33">
        <v>1</v>
      </c>
      <c r="H1160" s="34">
        <v>25</v>
      </c>
      <c r="I1160" s="39">
        <f>VENTAS[[#This Row],[Cantidad]]*VENTAS[[#This Row],[Precio Venta]]</f>
        <v>25</v>
      </c>
      <c r="J1160" s="34">
        <f>IF(VENTAS[[#This Row],[Nombre del Gestor]]&gt;1,VENTAS[[#This Row],[Precio Venta]]*10%,0)</f>
        <v>2.5</v>
      </c>
      <c r="K1160" s="34">
        <f>IFERROR(VLOOKUP(VENTAS[[#This Row],[Código del producto Vendido]],STOCK[],13,FALSE),VENTAS[[#This Row],[Precio Venta]]*0.6)-VENTAS[[#This Row],[Comisión Unitaria 10%]]</f>
        <v>12.5</v>
      </c>
      <c r="L1160" s="34">
        <f>VENTAS[[#This Row],[Cantidad]]*(VENTAS[[#This Row],[Precio Venta]]-VENTAS[[#This Row],[Costo Unitario SIN Comision]]-VENTAS[[#This Row],[Comisión Unitaria 10%]]-0.01*VENTAS[[#This Row],[Precio Venta]])</f>
        <v>9.75</v>
      </c>
      <c r="M1160" s="35"/>
      <c r="N1160" s="37" t="s">
        <v>6137</v>
      </c>
    </row>
    <row r="1161" spans="1:14" x14ac:dyDescent="0.2">
      <c r="A1161" s="36">
        <v>45683.80704861111</v>
      </c>
      <c r="B1161" s="33"/>
      <c r="C1161" s="33"/>
      <c r="D1161" s="33" t="s">
        <v>3967</v>
      </c>
      <c r="E1161" s="33" t="s">
        <v>6138</v>
      </c>
      <c r="F1161" s="33" t="s">
        <v>6139</v>
      </c>
      <c r="G1161" s="33">
        <v>1</v>
      </c>
      <c r="H1161" s="34">
        <v>20</v>
      </c>
      <c r="I1161" s="39">
        <f>VENTAS[[#This Row],[Cantidad]]*VENTAS[[#This Row],[Precio Venta]]</f>
        <v>20</v>
      </c>
      <c r="J1161" s="34">
        <f>IF(VENTAS[[#This Row],[Nombre del Gestor]]&gt;1,VENTAS[[#This Row],[Precio Venta]]*10%,0)</f>
        <v>2</v>
      </c>
      <c r="K1161" s="34">
        <f>IFERROR(VLOOKUP(VENTAS[[#This Row],[Código del producto Vendido]],STOCK[],13,FALSE),VENTAS[[#This Row],[Precio Venta]]*0.6)-VENTAS[[#This Row],[Comisión Unitaria 10%]]</f>
        <v>10</v>
      </c>
      <c r="L1161" s="34">
        <f>VENTAS[[#This Row],[Cantidad]]*(VENTAS[[#This Row],[Precio Venta]]-VENTAS[[#This Row],[Costo Unitario SIN Comision]]-VENTAS[[#This Row],[Comisión Unitaria 10%]]-0.01*VENTAS[[#This Row],[Precio Venta]])</f>
        <v>7.8</v>
      </c>
      <c r="M1161" s="35"/>
      <c r="N1161" s="37" t="s">
        <v>6140</v>
      </c>
    </row>
    <row r="1162" spans="1:14" x14ac:dyDescent="0.2">
      <c r="A1162" s="36">
        <v>45683.80704861111</v>
      </c>
      <c r="B1162" s="33"/>
      <c r="C1162" s="33"/>
      <c r="D1162" s="33" t="s">
        <v>3967</v>
      </c>
      <c r="E1162" s="33" t="s">
        <v>6141</v>
      </c>
      <c r="F1162" s="33" t="s">
        <v>4853</v>
      </c>
      <c r="G1162" s="33">
        <v>1</v>
      </c>
      <c r="H1162" s="34">
        <v>30</v>
      </c>
      <c r="I1162" s="39">
        <f>VENTAS[[#This Row],[Cantidad]]*VENTAS[[#This Row],[Precio Venta]]</f>
        <v>30</v>
      </c>
      <c r="J1162" s="34">
        <f>IF(VENTAS[[#This Row],[Nombre del Gestor]]&gt;1,VENTAS[[#This Row],[Precio Venta]]*10%,0)</f>
        <v>3</v>
      </c>
      <c r="K1162" s="34">
        <f>IFERROR(VLOOKUP(VENTAS[[#This Row],[Código del producto Vendido]],STOCK[],13,FALSE),VENTAS[[#This Row],[Precio Venta]]*0.6)-VENTAS[[#This Row],[Comisión Unitaria 10%]]</f>
        <v>15</v>
      </c>
      <c r="L1162" s="34">
        <f>VENTAS[[#This Row],[Cantidad]]*(VENTAS[[#This Row],[Precio Venta]]-VENTAS[[#This Row],[Costo Unitario SIN Comision]]-VENTAS[[#This Row],[Comisión Unitaria 10%]]-0.01*VENTAS[[#This Row],[Precio Venta]])</f>
        <v>11.7</v>
      </c>
      <c r="M1162" s="35"/>
      <c r="N1162" s="37" t="s">
        <v>6142</v>
      </c>
    </row>
    <row r="1163" spans="1:14" x14ac:dyDescent="0.2">
      <c r="A1163" s="36">
        <v>45683.809131944443</v>
      </c>
      <c r="B1163" s="33"/>
      <c r="C1163" s="33"/>
      <c r="D1163" s="33" t="s">
        <v>3967</v>
      </c>
      <c r="E1163" s="33" t="s">
        <v>999</v>
      </c>
      <c r="F1163" s="33" t="s">
        <v>998</v>
      </c>
      <c r="G1163" s="33">
        <v>1</v>
      </c>
      <c r="H1163" s="34">
        <v>30</v>
      </c>
      <c r="I1163" s="39">
        <f>VENTAS[[#This Row],[Cantidad]]*VENTAS[[#This Row],[Precio Venta]]</f>
        <v>30</v>
      </c>
      <c r="J1163" s="34">
        <f>IF(VENTAS[[#This Row],[Nombre del Gestor]]&gt;1,VENTAS[[#This Row],[Precio Venta]]*10%,0)</f>
        <v>3</v>
      </c>
      <c r="K1163" s="34">
        <f>IFERROR(VLOOKUP(VENTAS[[#This Row],[Código del producto Vendido]],STOCK[],13,FALSE),VENTAS[[#This Row],[Precio Venta]]*0.6)-VENTAS[[#This Row],[Comisión Unitaria 10%]]</f>
        <v>15.630000000000003</v>
      </c>
      <c r="L1163" s="34">
        <f>VENTAS[[#This Row],[Cantidad]]*(VENTAS[[#This Row],[Precio Venta]]-VENTAS[[#This Row],[Costo Unitario SIN Comision]]-VENTAS[[#This Row],[Comisión Unitaria 10%]]-0.01*VENTAS[[#This Row],[Precio Venta]])</f>
        <v>11.069999999999997</v>
      </c>
      <c r="M1163" s="35"/>
      <c r="N1163" s="37" t="s">
        <v>6143</v>
      </c>
    </row>
    <row r="1164" spans="1:14" x14ac:dyDescent="0.2">
      <c r="A1164" s="36">
        <v>45683.98940972222</v>
      </c>
      <c r="B1164" s="33"/>
      <c r="C1164" s="33"/>
      <c r="D1164" s="33"/>
      <c r="E1164" s="33" t="s">
        <v>1142</v>
      </c>
      <c r="F1164" s="33" t="s">
        <v>5888</v>
      </c>
      <c r="G1164" s="33">
        <v>1</v>
      </c>
      <c r="H1164" s="34">
        <v>30</v>
      </c>
      <c r="I1164" s="39">
        <f>VENTAS[[#This Row],[Cantidad]]*VENTAS[[#This Row],[Precio Venta]]</f>
        <v>30</v>
      </c>
      <c r="J1164" s="34">
        <f>IF(VENTAS[[#This Row],[Nombre del Gestor]]&gt;1,VENTAS[[#This Row],[Precio Venta]]*10%,0)</f>
        <v>0</v>
      </c>
      <c r="K1164" s="34">
        <f>IFERROR(VLOOKUP(VENTAS[[#This Row],[Código del producto Vendido]],STOCK[],13,FALSE),VENTAS[[#This Row],[Precio Venta]]*0.6)-VENTAS[[#This Row],[Comisión Unitaria 10%]]</f>
        <v>12</v>
      </c>
      <c r="L1164" s="34">
        <f>VENTAS[[#This Row],[Cantidad]]*(VENTAS[[#This Row],[Precio Venta]]-VENTAS[[#This Row],[Costo Unitario SIN Comision]]-VENTAS[[#This Row],[Comisión Unitaria 10%]]-0.01*VENTAS[[#This Row],[Precio Venta]])</f>
        <v>17.7</v>
      </c>
      <c r="M1164" s="35"/>
      <c r="N1164" s="37" t="s">
        <v>6144</v>
      </c>
    </row>
    <row r="1165" spans="1:14" x14ac:dyDescent="0.2">
      <c r="A1165" s="36">
        <v>45683.98940972222</v>
      </c>
      <c r="B1165" s="33"/>
      <c r="C1165" s="33"/>
      <c r="D1165" s="33"/>
      <c r="E1165" s="33" t="s">
        <v>959</v>
      </c>
      <c r="F1165" s="33" t="s">
        <v>960</v>
      </c>
      <c r="G1165" s="33">
        <v>1</v>
      </c>
      <c r="H1165" s="34">
        <v>30</v>
      </c>
      <c r="I1165" s="39">
        <f>VENTAS[[#This Row],[Cantidad]]*VENTAS[[#This Row],[Precio Venta]]</f>
        <v>30</v>
      </c>
      <c r="J1165" s="34">
        <f>IF(VENTAS[[#This Row],[Nombre del Gestor]]&gt;1,VENTAS[[#This Row],[Precio Venta]]*10%,0)</f>
        <v>0</v>
      </c>
      <c r="K1165" s="34">
        <f>IFERROR(VLOOKUP(VENTAS[[#This Row],[Código del producto Vendido]],STOCK[],13,FALSE),VENTAS[[#This Row],[Precio Venta]]*0.6)-VENTAS[[#This Row],[Comisión Unitaria 10%]]</f>
        <v>16.5</v>
      </c>
      <c r="L1165" s="34">
        <f>VENTAS[[#This Row],[Cantidad]]*(VENTAS[[#This Row],[Precio Venta]]-VENTAS[[#This Row],[Costo Unitario SIN Comision]]-VENTAS[[#This Row],[Comisión Unitaria 10%]]-0.01*VENTAS[[#This Row],[Precio Venta]])</f>
        <v>13.2</v>
      </c>
      <c r="M1165" s="35"/>
      <c r="N1165" s="37" t="s">
        <v>6145</v>
      </c>
    </row>
    <row r="1166" spans="1:14" x14ac:dyDescent="0.2">
      <c r="A1166" s="36">
        <v>45683.992326388892</v>
      </c>
      <c r="B1166" s="33"/>
      <c r="C1166" s="33"/>
      <c r="D1166" s="33"/>
      <c r="E1166" s="33" t="s">
        <v>653</v>
      </c>
      <c r="F1166" s="33" t="s">
        <v>654</v>
      </c>
      <c r="G1166" s="33">
        <v>1</v>
      </c>
      <c r="H1166" s="34">
        <v>20</v>
      </c>
      <c r="I1166" s="39">
        <f>VENTAS[[#This Row],[Cantidad]]*VENTAS[[#This Row],[Precio Venta]]</f>
        <v>20</v>
      </c>
      <c r="J1166" s="34">
        <f>IF(VENTAS[[#This Row],[Nombre del Gestor]]&gt;1,VENTAS[[#This Row],[Precio Venta]]*10%,0)</f>
        <v>0</v>
      </c>
      <c r="K1166" s="34">
        <f>IFERROR(VLOOKUP(VENTAS[[#This Row],[Código del producto Vendido]],STOCK[],13,FALSE),VENTAS[[#This Row],[Precio Venta]]*0.6)-VENTAS[[#This Row],[Comisión Unitaria 10%]]</f>
        <v>11</v>
      </c>
      <c r="L1166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166" s="35"/>
      <c r="N1166" s="37" t="s">
        <v>6146</v>
      </c>
    </row>
    <row r="1167" spans="1:14" x14ac:dyDescent="0.2">
      <c r="A1167" s="36">
        <v>45684.00885416667</v>
      </c>
      <c r="B1167" s="33"/>
      <c r="C1167" s="33"/>
      <c r="D1167" s="33"/>
      <c r="E1167" s="33" t="s">
        <v>5527</v>
      </c>
      <c r="F1167" s="33" t="s">
        <v>5490</v>
      </c>
      <c r="G1167" s="33">
        <v>1</v>
      </c>
      <c r="H1167" s="34">
        <v>25</v>
      </c>
      <c r="I1167" s="39">
        <f>VENTAS[[#This Row],[Cantidad]]*VENTAS[[#This Row],[Precio Venta]]</f>
        <v>25</v>
      </c>
      <c r="J1167" s="34">
        <f>IF(VENTAS[[#This Row],[Nombre del Gestor]]&gt;1,VENTAS[[#This Row],[Precio Venta]]*10%,0)</f>
        <v>0</v>
      </c>
      <c r="K1167" s="34">
        <f>IFERROR(VLOOKUP(VENTAS[[#This Row],[Código del producto Vendido]],STOCK[],13,FALSE),VENTAS[[#This Row],[Precio Venta]]*0.6)-VENTAS[[#This Row],[Comisión Unitaria 10%]]</f>
        <v>15</v>
      </c>
      <c r="L1167" s="34">
        <f>VENTAS[[#This Row],[Cantidad]]*(VENTAS[[#This Row],[Precio Venta]]-VENTAS[[#This Row],[Costo Unitario SIN Comision]]-VENTAS[[#This Row],[Comisión Unitaria 10%]]-0.01*VENTAS[[#This Row],[Precio Venta]])</f>
        <v>9.75</v>
      </c>
      <c r="M1167" s="35"/>
      <c r="N1167" s="37" t="s">
        <v>6147</v>
      </c>
    </row>
    <row r="1168" spans="1:14" x14ac:dyDescent="0.2">
      <c r="A1168" s="36">
        <v>45684.385347222233</v>
      </c>
      <c r="B1168" s="33"/>
      <c r="C1168" s="33"/>
      <c r="D1168" s="33" t="s">
        <v>3967</v>
      </c>
      <c r="E1168" s="33" t="s">
        <v>925</v>
      </c>
      <c r="F1168" s="33" t="s">
        <v>5129</v>
      </c>
      <c r="G1168" s="33">
        <v>1</v>
      </c>
      <c r="H1168" s="34">
        <v>30</v>
      </c>
      <c r="I1168" s="39">
        <f>VENTAS[[#This Row],[Cantidad]]*VENTAS[[#This Row],[Precio Venta]]</f>
        <v>30</v>
      </c>
      <c r="J1168" s="34">
        <f>IF(VENTAS[[#This Row],[Nombre del Gestor]]&gt;1,VENTAS[[#This Row],[Precio Venta]]*10%,0)</f>
        <v>3</v>
      </c>
      <c r="K1168" s="34">
        <f>IFERROR(VLOOKUP(VENTAS[[#This Row],[Código del producto Vendido]],STOCK[],13,FALSE),VENTAS[[#This Row],[Precio Venta]]*0.6)-VENTAS[[#This Row],[Comisión Unitaria 10%]]</f>
        <v>14</v>
      </c>
      <c r="L1168" s="34">
        <f>VENTAS[[#This Row],[Cantidad]]*(VENTAS[[#This Row],[Precio Venta]]-VENTAS[[#This Row],[Costo Unitario SIN Comision]]-VENTAS[[#This Row],[Comisión Unitaria 10%]]-0.01*VENTAS[[#This Row],[Precio Venta]])</f>
        <v>12.7</v>
      </c>
      <c r="M1168" s="35"/>
      <c r="N1168" s="37" t="s">
        <v>6148</v>
      </c>
    </row>
    <row r="1169" spans="1:14" x14ac:dyDescent="0.2">
      <c r="A1169" s="36">
        <v>45684.385347222233</v>
      </c>
      <c r="B1169" s="33"/>
      <c r="C1169" s="33"/>
      <c r="D1169" s="33" t="s">
        <v>3967</v>
      </c>
      <c r="E1169" s="33" t="s">
        <v>5478</v>
      </c>
      <c r="F1169" s="33" t="s">
        <v>5479</v>
      </c>
      <c r="G1169" s="33">
        <v>1</v>
      </c>
      <c r="H1169" s="34">
        <v>30</v>
      </c>
      <c r="I1169" s="39">
        <f>VENTAS[[#This Row],[Cantidad]]*VENTAS[[#This Row],[Precio Venta]]</f>
        <v>30</v>
      </c>
      <c r="J1169" s="34">
        <f>IF(VENTAS[[#This Row],[Nombre del Gestor]]&gt;1,VENTAS[[#This Row],[Precio Venta]]*10%,0)</f>
        <v>3</v>
      </c>
      <c r="K1169" s="34">
        <f>IFERROR(VLOOKUP(VENTAS[[#This Row],[Código del producto Vendido]],STOCK[],13,FALSE),VENTAS[[#This Row],[Precio Venta]]*0.6)-VENTAS[[#This Row],[Comisión Unitaria 10%]]</f>
        <v>15</v>
      </c>
      <c r="L1169" s="34">
        <f>VENTAS[[#This Row],[Cantidad]]*(VENTAS[[#This Row],[Precio Venta]]-VENTAS[[#This Row],[Costo Unitario SIN Comision]]-VENTAS[[#This Row],[Comisión Unitaria 10%]]-0.01*VENTAS[[#This Row],[Precio Venta]])</f>
        <v>11.7</v>
      </c>
      <c r="M1169" s="35"/>
      <c r="N1169" s="37" t="s">
        <v>6149</v>
      </c>
    </row>
    <row r="1170" spans="1:14" x14ac:dyDescent="0.2">
      <c r="A1170" s="36">
        <v>45684.427361111113</v>
      </c>
      <c r="B1170" s="33"/>
      <c r="C1170" s="33"/>
      <c r="D1170" s="33"/>
      <c r="E1170" s="33" t="s">
        <v>6150</v>
      </c>
      <c r="F1170" s="33" t="s">
        <v>6151</v>
      </c>
      <c r="G1170" s="33">
        <v>1</v>
      </c>
      <c r="H1170" s="34">
        <v>20</v>
      </c>
      <c r="I1170" s="39">
        <f>VENTAS[[#This Row],[Cantidad]]*VENTAS[[#This Row],[Precio Venta]]</f>
        <v>20</v>
      </c>
      <c r="J1170" s="34">
        <f>IF(VENTAS[[#This Row],[Nombre del Gestor]]&gt;1,VENTAS[[#This Row],[Precio Venta]]*10%,0)</f>
        <v>0</v>
      </c>
      <c r="K1170" s="34">
        <f>IFERROR(VLOOKUP(VENTAS[[#This Row],[Código del producto Vendido]],STOCK[],13,FALSE),VENTAS[[#This Row],[Precio Venta]]*0.6)-VENTAS[[#This Row],[Comisión Unitaria 10%]]</f>
        <v>12</v>
      </c>
      <c r="L1170" s="34">
        <f>VENTAS[[#This Row],[Cantidad]]*(VENTAS[[#This Row],[Precio Venta]]-VENTAS[[#This Row],[Costo Unitario SIN Comision]]-VENTAS[[#This Row],[Comisión Unitaria 10%]]-0.01*VENTAS[[#This Row],[Precio Venta]])</f>
        <v>7.8</v>
      </c>
      <c r="M1170" s="35"/>
      <c r="N1170" s="37" t="s">
        <v>6152</v>
      </c>
    </row>
    <row r="1171" spans="1:14" x14ac:dyDescent="0.2">
      <c r="A1171" s="36">
        <v>45684.551099537042</v>
      </c>
      <c r="B1171" s="33"/>
      <c r="C1171" s="33"/>
      <c r="D1171" s="33" t="s">
        <v>3779</v>
      </c>
      <c r="E1171" s="33" t="s">
        <v>6153</v>
      </c>
      <c r="F1171" s="33" t="s">
        <v>6154</v>
      </c>
      <c r="G1171" s="33">
        <v>1</v>
      </c>
      <c r="H1171" s="34">
        <v>20</v>
      </c>
      <c r="I1171" s="39">
        <f>VENTAS[[#This Row],[Cantidad]]*VENTAS[[#This Row],[Precio Venta]]</f>
        <v>20</v>
      </c>
      <c r="J1171" s="34">
        <f>IF(VENTAS[[#This Row],[Nombre del Gestor]]&gt;1,VENTAS[[#This Row],[Precio Venta]]*10%,0)</f>
        <v>2</v>
      </c>
      <c r="K1171" s="34">
        <f>IFERROR(VLOOKUP(VENTAS[[#This Row],[Código del producto Vendido]],STOCK[],13,FALSE),VENTAS[[#This Row],[Precio Venta]]*0.6)-VENTAS[[#This Row],[Comisión Unitaria 10%]]</f>
        <v>10</v>
      </c>
      <c r="L1171" s="34">
        <f>VENTAS[[#This Row],[Cantidad]]*(VENTAS[[#This Row],[Precio Venta]]-VENTAS[[#This Row],[Costo Unitario SIN Comision]]-VENTAS[[#This Row],[Comisión Unitaria 10%]]-0.01*VENTAS[[#This Row],[Precio Venta]])</f>
        <v>7.8</v>
      </c>
      <c r="M1171" s="35"/>
      <c r="N1171" s="37" t="s">
        <v>6155</v>
      </c>
    </row>
    <row r="1172" spans="1:14" x14ac:dyDescent="0.2">
      <c r="A1172" s="36">
        <v>45684.551099537042</v>
      </c>
      <c r="B1172" s="33"/>
      <c r="C1172" s="33"/>
      <c r="D1172" s="33" t="s">
        <v>3779</v>
      </c>
      <c r="E1172" s="33" t="s">
        <v>653</v>
      </c>
      <c r="F1172" s="33" t="s">
        <v>654</v>
      </c>
      <c r="G1172" s="33">
        <v>1</v>
      </c>
      <c r="H1172" s="34">
        <v>20</v>
      </c>
      <c r="I1172" s="39">
        <f>VENTAS[[#This Row],[Cantidad]]*VENTAS[[#This Row],[Precio Venta]]</f>
        <v>20</v>
      </c>
      <c r="J1172" s="34">
        <f>IF(VENTAS[[#This Row],[Nombre del Gestor]]&gt;1,VENTAS[[#This Row],[Precio Venta]]*10%,0)</f>
        <v>2</v>
      </c>
      <c r="K1172" s="34">
        <f>IFERROR(VLOOKUP(VENTAS[[#This Row],[Código del producto Vendido]],STOCK[],13,FALSE),VENTAS[[#This Row],[Precio Venta]]*0.6)-VENTAS[[#This Row],[Comisión Unitaria 10%]]</f>
        <v>9</v>
      </c>
      <c r="L1172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172" s="35"/>
      <c r="N1172" s="37" t="s">
        <v>6156</v>
      </c>
    </row>
    <row r="1173" spans="1:14" x14ac:dyDescent="0.2">
      <c r="A1173" s="36">
        <v>45684.551099537042</v>
      </c>
      <c r="B1173" s="33"/>
      <c r="C1173" s="33"/>
      <c r="D1173" s="33" t="s">
        <v>3779</v>
      </c>
      <c r="E1173" s="33" t="s">
        <v>6157</v>
      </c>
      <c r="F1173" s="33" t="s">
        <v>1063</v>
      </c>
      <c r="G1173" s="33">
        <v>1</v>
      </c>
      <c r="H1173" s="34">
        <v>30</v>
      </c>
      <c r="I1173" s="39">
        <f>VENTAS[[#This Row],[Cantidad]]*VENTAS[[#This Row],[Precio Venta]]</f>
        <v>30</v>
      </c>
      <c r="J1173" s="34">
        <f>IF(VENTAS[[#This Row],[Nombre del Gestor]]&gt;1,VENTAS[[#This Row],[Precio Venta]]*10%,0)</f>
        <v>3</v>
      </c>
      <c r="K1173" s="34">
        <f>IFERROR(VLOOKUP(VENTAS[[#This Row],[Código del producto Vendido]],STOCK[],13,FALSE),VENTAS[[#This Row],[Precio Venta]]*0.6)-VENTAS[[#This Row],[Comisión Unitaria 10%]]</f>
        <v>15</v>
      </c>
      <c r="L1173" s="34">
        <f>VENTAS[[#This Row],[Cantidad]]*(VENTAS[[#This Row],[Precio Venta]]-VENTAS[[#This Row],[Costo Unitario SIN Comision]]-VENTAS[[#This Row],[Comisión Unitaria 10%]]-0.01*VENTAS[[#This Row],[Precio Venta]])</f>
        <v>11.7</v>
      </c>
      <c r="M1173" s="35"/>
      <c r="N1173" s="37" t="s">
        <v>6158</v>
      </c>
    </row>
    <row r="1174" spans="1:14" x14ac:dyDescent="0.2">
      <c r="A1174" s="36">
        <v>45684.552673611113</v>
      </c>
      <c r="B1174" s="33"/>
      <c r="C1174" s="33"/>
      <c r="D1174" s="33" t="s">
        <v>3967</v>
      </c>
      <c r="E1174" s="33" t="s">
        <v>6159</v>
      </c>
      <c r="F1174" s="33" t="s">
        <v>6160</v>
      </c>
      <c r="G1174" s="33">
        <v>1</v>
      </c>
      <c r="H1174" s="34">
        <v>60</v>
      </c>
      <c r="I1174" s="39">
        <f>VENTAS[[#This Row],[Cantidad]]*VENTAS[[#This Row],[Precio Venta]]</f>
        <v>60</v>
      </c>
      <c r="J1174" s="34">
        <f>IF(VENTAS[[#This Row],[Nombre del Gestor]]&gt;1,VENTAS[[#This Row],[Precio Venta]]*10%,0)</f>
        <v>6</v>
      </c>
      <c r="K1174" s="34">
        <f>IFERROR(VLOOKUP(VENTAS[[#This Row],[Código del producto Vendido]],STOCK[],13,FALSE),VENTAS[[#This Row],[Precio Venta]]*0.6)-VENTAS[[#This Row],[Comisión Unitaria 10%]]</f>
        <v>30</v>
      </c>
      <c r="L1174" s="34">
        <f>VENTAS[[#This Row],[Cantidad]]*(VENTAS[[#This Row],[Precio Venta]]-VENTAS[[#This Row],[Costo Unitario SIN Comision]]-VENTAS[[#This Row],[Comisión Unitaria 10%]]-0.01*VENTAS[[#This Row],[Precio Venta]])</f>
        <v>23.4</v>
      </c>
      <c r="M1174" s="35"/>
      <c r="N1174" s="37" t="s">
        <v>6161</v>
      </c>
    </row>
    <row r="1175" spans="1:14" x14ac:dyDescent="0.2">
      <c r="A1175" s="36">
        <v>45684.761157407411</v>
      </c>
      <c r="B1175" s="33"/>
      <c r="C1175" s="33"/>
      <c r="D1175" s="33" t="s">
        <v>4256</v>
      </c>
      <c r="E1175" s="33" t="s">
        <v>6162</v>
      </c>
      <c r="F1175" s="33" t="s">
        <v>5077</v>
      </c>
      <c r="G1175" s="33">
        <v>1</v>
      </c>
      <c r="H1175" s="34">
        <v>15</v>
      </c>
      <c r="I1175" s="39">
        <f>VENTAS[[#This Row],[Cantidad]]*VENTAS[[#This Row],[Precio Venta]]</f>
        <v>15</v>
      </c>
      <c r="J1175" s="34">
        <f>IF(VENTAS[[#This Row],[Nombre del Gestor]]&gt;1,VENTAS[[#This Row],[Precio Venta]]*10%,0)</f>
        <v>1.5</v>
      </c>
      <c r="K1175" s="34">
        <f>IFERROR(VLOOKUP(VENTAS[[#This Row],[Código del producto Vendido]],STOCK[],13,FALSE),VENTAS[[#This Row],[Precio Venta]]*0.6)-VENTAS[[#This Row],[Comisión Unitaria 10%]]</f>
        <v>7.5</v>
      </c>
      <c r="L1175" s="34">
        <f>VENTAS[[#This Row],[Cantidad]]*(VENTAS[[#This Row],[Precio Venta]]-VENTAS[[#This Row],[Costo Unitario SIN Comision]]-VENTAS[[#This Row],[Comisión Unitaria 10%]]-0.01*VENTAS[[#This Row],[Precio Venta]])</f>
        <v>5.85</v>
      </c>
      <c r="M1175" s="35"/>
      <c r="N1175" s="37" t="s">
        <v>6163</v>
      </c>
    </row>
    <row r="1176" spans="1:14" x14ac:dyDescent="0.2">
      <c r="A1176" s="36">
        <v>45684.762106481481</v>
      </c>
      <c r="B1176" s="33"/>
      <c r="C1176" s="33"/>
      <c r="D1176" s="33" t="s">
        <v>3801</v>
      </c>
      <c r="E1176" s="33" t="s">
        <v>1013</v>
      </c>
      <c r="F1176" s="33" t="s">
        <v>1012</v>
      </c>
      <c r="G1176" s="33">
        <v>1</v>
      </c>
      <c r="H1176" s="34">
        <v>12</v>
      </c>
      <c r="I1176" s="39">
        <f>VENTAS[[#This Row],[Cantidad]]*VENTAS[[#This Row],[Precio Venta]]</f>
        <v>12</v>
      </c>
      <c r="J1176" s="34">
        <f>IF(VENTAS[[#This Row],[Nombre del Gestor]]&gt;1,VENTAS[[#This Row],[Precio Venta]]*10%,0)</f>
        <v>1.2000000000000002</v>
      </c>
      <c r="K1176" s="34">
        <f>IFERROR(VLOOKUP(VENTAS[[#This Row],[Código del producto Vendido]],STOCK[],13,FALSE),VENTAS[[#This Row],[Precio Venta]]*0.6)-VENTAS[[#This Row],[Comisión Unitaria 10%]]</f>
        <v>7.79</v>
      </c>
      <c r="L1176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1176" s="35"/>
      <c r="N1176" s="37" t="s">
        <v>6164</v>
      </c>
    </row>
    <row r="1177" spans="1:14" x14ac:dyDescent="0.2">
      <c r="A1177" s="36">
        <v>45684.762106481481</v>
      </c>
      <c r="B1177" s="33"/>
      <c r="C1177" s="33"/>
      <c r="D1177" s="33" t="s">
        <v>3801</v>
      </c>
      <c r="E1177" s="33" t="s">
        <v>6165</v>
      </c>
      <c r="F1177" s="33" t="s">
        <v>6166</v>
      </c>
      <c r="G1177" s="33">
        <v>1</v>
      </c>
      <c r="H1177" s="34">
        <v>20</v>
      </c>
      <c r="I1177" s="39">
        <f>VENTAS[[#This Row],[Cantidad]]*VENTAS[[#This Row],[Precio Venta]]</f>
        <v>20</v>
      </c>
      <c r="J1177" s="34">
        <f>IF(VENTAS[[#This Row],[Nombre del Gestor]]&gt;1,VENTAS[[#This Row],[Precio Venta]]*10%,0)</f>
        <v>2</v>
      </c>
      <c r="K1177" s="34">
        <f>IFERROR(VLOOKUP(VENTAS[[#This Row],[Código del producto Vendido]],STOCK[],13,FALSE),VENTAS[[#This Row],[Precio Venta]]*0.6)-VENTAS[[#This Row],[Comisión Unitaria 10%]]</f>
        <v>10</v>
      </c>
      <c r="L1177" s="34">
        <f>VENTAS[[#This Row],[Cantidad]]*(VENTAS[[#This Row],[Precio Venta]]-VENTAS[[#This Row],[Costo Unitario SIN Comision]]-VENTAS[[#This Row],[Comisión Unitaria 10%]]-0.01*VENTAS[[#This Row],[Precio Venta]])</f>
        <v>7.8</v>
      </c>
      <c r="M1177" s="35"/>
      <c r="N1177" s="37" t="s">
        <v>6167</v>
      </c>
    </row>
    <row r="1178" spans="1:14" x14ac:dyDescent="0.2">
      <c r="A1178" s="36">
        <v>45684.76295138889</v>
      </c>
      <c r="B1178" s="33"/>
      <c r="C1178" s="33"/>
      <c r="D1178" s="33" t="s">
        <v>4617</v>
      </c>
      <c r="E1178" s="33" t="s">
        <v>6168</v>
      </c>
      <c r="F1178" s="33" t="s">
        <v>5102</v>
      </c>
      <c r="G1178" s="33">
        <v>1</v>
      </c>
      <c r="H1178" s="34">
        <v>30</v>
      </c>
      <c r="I1178" s="39">
        <f>VENTAS[[#This Row],[Cantidad]]*VENTAS[[#This Row],[Precio Venta]]</f>
        <v>30</v>
      </c>
      <c r="J1178" s="34">
        <f>IF(VENTAS[[#This Row],[Nombre del Gestor]]&gt;1,VENTAS[[#This Row],[Precio Venta]]*10%,0)</f>
        <v>3</v>
      </c>
      <c r="K1178" s="34">
        <f>IFERROR(VLOOKUP(VENTAS[[#This Row],[Código del producto Vendido]],STOCK[],13,FALSE),VENTAS[[#This Row],[Precio Venta]]*0.6)-VENTAS[[#This Row],[Comisión Unitaria 10%]]</f>
        <v>15</v>
      </c>
      <c r="L1178" s="34">
        <f>VENTAS[[#This Row],[Cantidad]]*(VENTAS[[#This Row],[Precio Venta]]-VENTAS[[#This Row],[Costo Unitario SIN Comision]]-VENTAS[[#This Row],[Comisión Unitaria 10%]]-0.01*VENTAS[[#This Row],[Precio Venta]])</f>
        <v>11.7</v>
      </c>
      <c r="M1178" s="35"/>
      <c r="N1178" s="37" t="s">
        <v>6169</v>
      </c>
    </row>
    <row r="1179" spans="1:14" x14ac:dyDescent="0.2">
      <c r="A1179" s="36">
        <v>45684.839097222219</v>
      </c>
      <c r="B1179" s="33"/>
      <c r="C1179" s="33"/>
      <c r="D1179" s="33" t="s">
        <v>3801</v>
      </c>
      <c r="E1179" s="33" t="s">
        <v>6170</v>
      </c>
      <c r="F1179" s="33" t="s">
        <v>6171</v>
      </c>
      <c r="G1179" s="33">
        <v>1</v>
      </c>
      <c r="H1179" s="34">
        <v>25</v>
      </c>
      <c r="I1179" s="39">
        <f>VENTAS[[#This Row],[Cantidad]]*VENTAS[[#This Row],[Precio Venta]]</f>
        <v>25</v>
      </c>
      <c r="J1179" s="34">
        <f>IF(VENTAS[[#This Row],[Nombre del Gestor]]&gt;1,VENTAS[[#This Row],[Precio Venta]]*10%,0)</f>
        <v>2.5</v>
      </c>
      <c r="K1179" s="34">
        <f>IFERROR(VLOOKUP(VENTAS[[#This Row],[Código del producto Vendido]],STOCK[],13,FALSE),VENTAS[[#This Row],[Precio Venta]]*0.6)-VENTAS[[#This Row],[Comisión Unitaria 10%]]</f>
        <v>12.5</v>
      </c>
      <c r="L1179" s="34">
        <f>VENTAS[[#This Row],[Cantidad]]*(VENTAS[[#This Row],[Precio Venta]]-VENTAS[[#This Row],[Costo Unitario SIN Comision]]-VENTAS[[#This Row],[Comisión Unitaria 10%]]-0.01*VENTAS[[#This Row],[Precio Venta]])</f>
        <v>9.75</v>
      </c>
      <c r="M1179" s="35"/>
      <c r="N1179" s="37" t="s">
        <v>6172</v>
      </c>
    </row>
    <row r="1180" spans="1:14" x14ac:dyDescent="0.2">
      <c r="A1180" s="36">
        <v>45687.751319444447</v>
      </c>
      <c r="B1180" s="33"/>
      <c r="C1180" s="33"/>
      <c r="D1180" s="33" t="s">
        <v>3757</v>
      </c>
      <c r="E1180" s="33" t="s">
        <v>6173</v>
      </c>
      <c r="F1180" s="33" t="s">
        <v>3976</v>
      </c>
      <c r="G1180" s="33">
        <v>1</v>
      </c>
      <c r="H1180" s="34">
        <v>20</v>
      </c>
      <c r="I1180" s="39">
        <f>VENTAS[[#This Row],[Cantidad]]*VENTAS[[#This Row],[Precio Venta]]</f>
        <v>20</v>
      </c>
      <c r="J1180" s="34">
        <f>IF(VENTAS[[#This Row],[Nombre del Gestor]]&gt;1,VENTAS[[#This Row],[Precio Venta]]*10%,0)</f>
        <v>2</v>
      </c>
      <c r="K1180" s="34">
        <f>IFERROR(VLOOKUP(VENTAS[[#This Row],[Código del producto Vendido]],STOCK[],13,FALSE),VENTAS[[#This Row],[Precio Venta]]*0.6)-VENTAS[[#This Row],[Comisión Unitaria 10%]]</f>
        <v>10</v>
      </c>
      <c r="L1180" s="34">
        <f>VENTAS[[#This Row],[Cantidad]]*(VENTAS[[#This Row],[Precio Venta]]-VENTAS[[#This Row],[Costo Unitario SIN Comision]]-VENTAS[[#This Row],[Comisión Unitaria 10%]]-0.01*VENTAS[[#This Row],[Precio Venta]])</f>
        <v>7.8</v>
      </c>
      <c r="M1180" s="35"/>
      <c r="N1180" s="37" t="s">
        <v>6174</v>
      </c>
    </row>
    <row r="1181" spans="1:14" x14ac:dyDescent="0.2">
      <c r="A1181" s="36">
        <v>45687.752280092587</v>
      </c>
      <c r="B1181" s="33"/>
      <c r="C1181" s="33"/>
      <c r="D1181" s="33" t="s">
        <v>4617</v>
      </c>
      <c r="E1181" s="33" t="s">
        <v>6175</v>
      </c>
      <c r="F1181" s="33" t="s">
        <v>6176</v>
      </c>
      <c r="G1181" s="33">
        <v>1</v>
      </c>
      <c r="H1181" s="34">
        <v>30</v>
      </c>
      <c r="I1181" s="39">
        <f>VENTAS[[#This Row],[Cantidad]]*VENTAS[[#This Row],[Precio Venta]]</f>
        <v>30</v>
      </c>
      <c r="J1181" s="34">
        <f>IF(VENTAS[[#This Row],[Nombre del Gestor]]&gt;1,VENTAS[[#This Row],[Precio Venta]]*10%,0)</f>
        <v>3</v>
      </c>
      <c r="K1181" s="34">
        <f>IFERROR(VLOOKUP(VENTAS[[#This Row],[Código del producto Vendido]],STOCK[],13,FALSE),VENTAS[[#This Row],[Precio Venta]]*0.6)-VENTAS[[#This Row],[Comisión Unitaria 10%]]</f>
        <v>15</v>
      </c>
      <c r="L1181" s="34">
        <f>VENTAS[[#This Row],[Cantidad]]*(VENTAS[[#This Row],[Precio Venta]]-VENTAS[[#This Row],[Costo Unitario SIN Comision]]-VENTAS[[#This Row],[Comisión Unitaria 10%]]-0.01*VENTAS[[#This Row],[Precio Venta]])</f>
        <v>11.7</v>
      </c>
      <c r="M1181" s="35"/>
      <c r="N1181" s="37" t="s">
        <v>6177</v>
      </c>
    </row>
    <row r="1182" spans="1:14" x14ac:dyDescent="0.2">
      <c r="A1182" s="36">
        <v>45687.753368055557</v>
      </c>
      <c r="B1182" s="33"/>
      <c r="C1182" s="33"/>
      <c r="D1182" s="33" t="s">
        <v>4617</v>
      </c>
      <c r="E1182" s="33" t="s">
        <v>1475</v>
      </c>
      <c r="F1182" s="33" t="s">
        <v>5299</v>
      </c>
      <c r="G1182" s="33">
        <v>1</v>
      </c>
      <c r="H1182" s="34">
        <v>25</v>
      </c>
      <c r="I1182" s="39">
        <f>VENTAS[[#This Row],[Cantidad]]*VENTAS[[#This Row],[Precio Venta]]</f>
        <v>25</v>
      </c>
      <c r="J1182" s="34">
        <f>IF(VENTAS[[#This Row],[Nombre del Gestor]]&gt;1,VENTAS[[#This Row],[Precio Venta]]*10%,0)</f>
        <v>2.5</v>
      </c>
      <c r="K1182" s="34">
        <f>IFERROR(VLOOKUP(VENTAS[[#This Row],[Código del producto Vendido]],STOCK[],13,FALSE),VENTAS[[#This Row],[Precio Venta]]*0.6)-VENTAS[[#This Row],[Comisión Unitaria 10%]]</f>
        <v>12</v>
      </c>
      <c r="L1182" s="34">
        <f>VENTAS[[#This Row],[Cantidad]]*(VENTAS[[#This Row],[Precio Venta]]-VENTAS[[#This Row],[Costo Unitario SIN Comision]]-VENTAS[[#This Row],[Comisión Unitaria 10%]]-0.01*VENTAS[[#This Row],[Precio Venta]])</f>
        <v>10.25</v>
      </c>
      <c r="M1182" s="35"/>
      <c r="N1182" s="37" t="s">
        <v>6178</v>
      </c>
    </row>
    <row r="1183" spans="1:14" x14ac:dyDescent="0.2">
      <c r="A1183" s="36">
        <v>45687.754537037043</v>
      </c>
      <c r="B1183" s="33"/>
      <c r="C1183" s="33"/>
      <c r="D1183" s="33" t="s">
        <v>3779</v>
      </c>
      <c r="E1183" s="33" t="s">
        <v>5695</v>
      </c>
      <c r="F1183" s="33" t="s">
        <v>1373</v>
      </c>
      <c r="G1183" s="33">
        <v>1</v>
      </c>
      <c r="H1183" s="34">
        <v>18</v>
      </c>
      <c r="I1183" s="39">
        <f>VENTAS[[#This Row],[Cantidad]]*VENTAS[[#This Row],[Precio Venta]]</f>
        <v>18</v>
      </c>
      <c r="J1183" s="34">
        <f>IF(VENTAS[[#This Row],[Nombre del Gestor]]&gt;1,VENTAS[[#This Row],[Precio Venta]]*10%,0)</f>
        <v>1.8</v>
      </c>
      <c r="K1183" s="34">
        <f>IFERROR(VLOOKUP(VENTAS[[#This Row],[Código del producto Vendido]],STOCK[],13,FALSE),VENTAS[[#This Row],[Precio Venta]]*0.6)-VENTAS[[#This Row],[Comisión Unitaria 10%]]</f>
        <v>8.9999999999999982</v>
      </c>
      <c r="L118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83" s="35"/>
      <c r="N1183" s="37" t="s">
        <v>6179</v>
      </c>
    </row>
    <row r="1184" spans="1:14" x14ac:dyDescent="0.2">
      <c r="A1184" s="36">
        <v>45687.772835648153</v>
      </c>
      <c r="B1184" s="33"/>
      <c r="C1184" s="33"/>
      <c r="D1184" s="33" t="s">
        <v>3757</v>
      </c>
      <c r="E1184" s="33" t="s">
        <v>997</v>
      </c>
      <c r="F1184" s="33" t="s">
        <v>998</v>
      </c>
      <c r="G1184" s="33">
        <v>1</v>
      </c>
      <c r="H1184" s="34">
        <v>30</v>
      </c>
      <c r="I1184" s="39">
        <f>VENTAS[[#This Row],[Cantidad]]*VENTAS[[#This Row],[Precio Venta]]</f>
        <v>30</v>
      </c>
      <c r="J1184" s="34">
        <f>IF(VENTAS[[#This Row],[Nombre del Gestor]]&gt;1,VENTAS[[#This Row],[Precio Venta]]*10%,0)</f>
        <v>3</v>
      </c>
      <c r="K1184" s="34">
        <f>IFERROR(VLOOKUP(VENTAS[[#This Row],[Código del producto Vendido]],STOCK[],13,FALSE),VENTAS[[#This Row],[Precio Venta]]*0.6)-VENTAS[[#This Row],[Comisión Unitaria 10%]]</f>
        <v>15.630000000000003</v>
      </c>
      <c r="L1184" s="34">
        <f>VENTAS[[#This Row],[Cantidad]]*(VENTAS[[#This Row],[Precio Venta]]-VENTAS[[#This Row],[Costo Unitario SIN Comision]]-VENTAS[[#This Row],[Comisión Unitaria 10%]]-0.01*VENTAS[[#This Row],[Precio Venta]])</f>
        <v>11.069999999999997</v>
      </c>
      <c r="M1184" s="35"/>
      <c r="N1184" s="37" t="s">
        <v>6180</v>
      </c>
    </row>
    <row r="1185" spans="1:14" x14ac:dyDescent="0.2">
      <c r="A1185" s="36">
        <v>45687.772835648153</v>
      </c>
      <c r="B1185" s="33"/>
      <c r="C1185" s="33"/>
      <c r="D1185" s="33" t="s">
        <v>3757</v>
      </c>
      <c r="E1185" s="33" t="s">
        <v>5198</v>
      </c>
      <c r="F1185" s="33" t="s">
        <v>1001</v>
      </c>
      <c r="G1185" s="33">
        <v>1</v>
      </c>
      <c r="H1185" s="34">
        <v>30</v>
      </c>
      <c r="I1185" s="39">
        <f>VENTAS[[#This Row],[Cantidad]]*VENTAS[[#This Row],[Precio Venta]]</f>
        <v>30</v>
      </c>
      <c r="J1185" s="34">
        <f>IF(VENTAS[[#This Row],[Nombre del Gestor]]&gt;1,VENTAS[[#This Row],[Precio Venta]]*10%,0)</f>
        <v>3</v>
      </c>
      <c r="K1185" s="34">
        <f>IFERROR(VLOOKUP(VENTAS[[#This Row],[Código del producto Vendido]],STOCK[],13,FALSE),VENTAS[[#This Row],[Precio Venta]]*0.6)-VENTAS[[#This Row],[Comisión Unitaria 10%]]</f>
        <v>15</v>
      </c>
      <c r="L1185" s="34">
        <f>VENTAS[[#This Row],[Cantidad]]*(VENTAS[[#This Row],[Precio Venta]]-VENTAS[[#This Row],[Costo Unitario SIN Comision]]-VENTAS[[#This Row],[Comisión Unitaria 10%]]-0.01*VENTAS[[#This Row],[Precio Venta]])</f>
        <v>11.7</v>
      </c>
      <c r="M1185" s="35"/>
      <c r="N1185" s="37" t="s">
        <v>6181</v>
      </c>
    </row>
    <row r="1186" spans="1:14" x14ac:dyDescent="0.2">
      <c r="A1186" s="36">
        <v>45687.776388888888</v>
      </c>
      <c r="B1186" s="33"/>
      <c r="C1186" s="33"/>
      <c r="D1186" s="33" t="s">
        <v>3801</v>
      </c>
      <c r="E1186" s="33" t="s">
        <v>6182</v>
      </c>
      <c r="F1186" s="33" t="s">
        <v>6183</v>
      </c>
      <c r="G1186" s="33">
        <v>1</v>
      </c>
      <c r="H1186" s="34">
        <v>20</v>
      </c>
      <c r="I1186" s="39">
        <f>VENTAS[[#This Row],[Cantidad]]*VENTAS[[#This Row],[Precio Venta]]</f>
        <v>20</v>
      </c>
      <c r="J1186" s="34">
        <f>IF(VENTAS[[#This Row],[Nombre del Gestor]]&gt;1,VENTAS[[#This Row],[Precio Venta]]*10%,0)</f>
        <v>2</v>
      </c>
      <c r="K1186" s="34">
        <f>IFERROR(VLOOKUP(VENTAS[[#This Row],[Código del producto Vendido]],STOCK[],13,FALSE),VENTAS[[#This Row],[Precio Venta]]*0.6)-VENTAS[[#This Row],[Comisión Unitaria 10%]]</f>
        <v>10</v>
      </c>
      <c r="L1186" s="34">
        <f>VENTAS[[#This Row],[Cantidad]]*(VENTAS[[#This Row],[Precio Venta]]-VENTAS[[#This Row],[Costo Unitario SIN Comision]]-VENTAS[[#This Row],[Comisión Unitaria 10%]]-0.01*VENTAS[[#This Row],[Precio Venta]])</f>
        <v>7.8</v>
      </c>
      <c r="M1186" s="35"/>
      <c r="N1186" s="37" t="s">
        <v>6184</v>
      </c>
    </row>
    <row r="1187" spans="1:14" x14ac:dyDescent="0.2">
      <c r="A1187" s="36">
        <v>45689.406527777777</v>
      </c>
      <c r="B1187" s="33"/>
      <c r="C1187" s="33"/>
      <c r="D1187" s="33" t="s">
        <v>4256</v>
      </c>
      <c r="E1187" s="33" t="s">
        <v>469</v>
      </c>
      <c r="F1187" s="33" t="s">
        <v>470</v>
      </c>
      <c r="G1187" s="33">
        <v>1</v>
      </c>
      <c r="H1187" s="34">
        <v>12</v>
      </c>
      <c r="I1187" s="39">
        <f>VENTAS[[#This Row],[Cantidad]]*VENTAS[[#This Row],[Precio Venta]]</f>
        <v>12</v>
      </c>
      <c r="J1187" s="34">
        <f>IF(VENTAS[[#This Row],[Nombre del Gestor]]&gt;1,VENTAS[[#This Row],[Precio Venta]]*10%,0)</f>
        <v>1.2000000000000002</v>
      </c>
      <c r="K1187" s="34">
        <f>IFERROR(VLOOKUP(VENTAS[[#This Row],[Código del producto Vendido]],STOCK[],13,FALSE),VENTAS[[#This Row],[Precio Venta]]*0.6)-VENTAS[[#This Row],[Comisión Unitaria 10%]]</f>
        <v>4.6400000000000006</v>
      </c>
      <c r="L1187" s="34">
        <f>VENTAS[[#This Row],[Cantidad]]*(VENTAS[[#This Row],[Precio Venta]]-VENTAS[[#This Row],[Costo Unitario SIN Comision]]-VENTAS[[#This Row],[Comisión Unitaria 10%]]-0.01*VENTAS[[#This Row],[Precio Venta]])</f>
        <v>6.0399999999999991</v>
      </c>
      <c r="M1187" s="35"/>
      <c r="N1187" s="37" t="s">
        <v>6185</v>
      </c>
    </row>
    <row r="1188" spans="1:14" x14ac:dyDescent="0.2">
      <c r="A1188" s="36">
        <v>45689.710462962961</v>
      </c>
      <c r="B1188" s="33"/>
      <c r="C1188" s="33"/>
      <c r="D1188" s="33" t="s">
        <v>3801</v>
      </c>
      <c r="E1188" s="33" t="s">
        <v>1475</v>
      </c>
      <c r="F1188" s="33" t="s">
        <v>5299</v>
      </c>
      <c r="G1188" s="33">
        <v>1</v>
      </c>
      <c r="H1188" s="34">
        <v>25</v>
      </c>
      <c r="I1188" s="39">
        <f>VENTAS[[#This Row],[Cantidad]]*VENTAS[[#This Row],[Precio Venta]]</f>
        <v>25</v>
      </c>
      <c r="J1188" s="34">
        <f>IF(VENTAS[[#This Row],[Nombre del Gestor]]&gt;1,VENTAS[[#This Row],[Precio Venta]]*10%,0)</f>
        <v>2.5</v>
      </c>
      <c r="K1188" s="34">
        <f>IFERROR(VLOOKUP(VENTAS[[#This Row],[Código del producto Vendido]],STOCK[],13,FALSE),VENTAS[[#This Row],[Precio Venta]]*0.6)-VENTAS[[#This Row],[Comisión Unitaria 10%]]</f>
        <v>12</v>
      </c>
      <c r="L1188" s="34">
        <f>VENTAS[[#This Row],[Cantidad]]*(VENTAS[[#This Row],[Precio Venta]]-VENTAS[[#This Row],[Costo Unitario SIN Comision]]-VENTAS[[#This Row],[Comisión Unitaria 10%]]-0.01*VENTAS[[#This Row],[Precio Venta]])</f>
        <v>10.25</v>
      </c>
      <c r="M1188" s="35"/>
      <c r="N1188" s="37" t="s">
        <v>6186</v>
      </c>
    </row>
    <row r="1189" spans="1:14" x14ac:dyDescent="0.2">
      <c r="A1189" s="36">
        <v>45689.711493055547</v>
      </c>
      <c r="B1189" s="33"/>
      <c r="C1189" s="33"/>
      <c r="D1189" s="33" t="s">
        <v>3779</v>
      </c>
      <c r="E1189" s="33" t="s">
        <v>6187</v>
      </c>
      <c r="F1189" s="33" t="s">
        <v>6136</v>
      </c>
      <c r="G1189" s="33">
        <v>1</v>
      </c>
      <c r="H1189" s="34">
        <v>25</v>
      </c>
      <c r="I1189" s="39">
        <f>VENTAS[[#This Row],[Cantidad]]*VENTAS[[#This Row],[Precio Venta]]</f>
        <v>25</v>
      </c>
      <c r="J1189" s="34">
        <f>IF(VENTAS[[#This Row],[Nombre del Gestor]]&gt;1,VENTAS[[#This Row],[Precio Venta]]*10%,0)</f>
        <v>2.5</v>
      </c>
      <c r="K1189" s="34">
        <f>IFERROR(VLOOKUP(VENTAS[[#This Row],[Código del producto Vendido]],STOCK[],13,FALSE),VENTAS[[#This Row],[Precio Venta]]*0.6)-VENTAS[[#This Row],[Comisión Unitaria 10%]]</f>
        <v>12.5</v>
      </c>
      <c r="L1189" s="34">
        <f>VENTAS[[#This Row],[Cantidad]]*(VENTAS[[#This Row],[Precio Venta]]-VENTAS[[#This Row],[Costo Unitario SIN Comision]]-VENTAS[[#This Row],[Comisión Unitaria 10%]]-0.01*VENTAS[[#This Row],[Precio Venta]])</f>
        <v>9.75</v>
      </c>
      <c r="M1189" s="35"/>
      <c r="N1189" s="37" t="s">
        <v>6188</v>
      </c>
    </row>
    <row r="1190" spans="1:14" x14ac:dyDescent="0.2">
      <c r="A1190" s="36">
        <v>45689.711493055547</v>
      </c>
      <c r="B1190" s="33"/>
      <c r="C1190" s="33"/>
      <c r="D1190" s="33" t="s">
        <v>3779</v>
      </c>
      <c r="E1190" s="33" t="s">
        <v>6189</v>
      </c>
      <c r="F1190" s="33" t="s">
        <v>5277</v>
      </c>
      <c r="G1190" s="33">
        <v>1</v>
      </c>
      <c r="H1190" s="34">
        <v>30</v>
      </c>
      <c r="I1190" s="39">
        <f>VENTAS[[#This Row],[Cantidad]]*VENTAS[[#This Row],[Precio Venta]]</f>
        <v>30</v>
      </c>
      <c r="J1190" s="34">
        <f>IF(VENTAS[[#This Row],[Nombre del Gestor]]&gt;1,VENTAS[[#This Row],[Precio Venta]]*10%,0)</f>
        <v>3</v>
      </c>
      <c r="K1190" s="34">
        <f>IFERROR(VLOOKUP(VENTAS[[#This Row],[Código del producto Vendido]],STOCK[],13,FALSE),VENTAS[[#This Row],[Precio Venta]]*0.6)-VENTAS[[#This Row],[Comisión Unitaria 10%]]</f>
        <v>15</v>
      </c>
      <c r="L1190" s="34">
        <f>VENTAS[[#This Row],[Cantidad]]*(VENTAS[[#This Row],[Precio Venta]]-VENTAS[[#This Row],[Costo Unitario SIN Comision]]-VENTAS[[#This Row],[Comisión Unitaria 10%]]-0.01*VENTAS[[#This Row],[Precio Venta]])</f>
        <v>11.7</v>
      </c>
      <c r="M1190" s="35"/>
      <c r="N1190" s="37" t="s">
        <v>6190</v>
      </c>
    </row>
    <row r="1191" spans="1:14" x14ac:dyDescent="0.2">
      <c r="A1191" s="36">
        <v>45689.712291666663</v>
      </c>
      <c r="B1191" s="33"/>
      <c r="C1191" s="33"/>
      <c r="D1191" s="33" t="s">
        <v>3820</v>
      </c>
      <c r="E1191" s="33" t="s">
        <v>5534</v>
      </c>
      <c r="F1191" s="33" t="s">
        <v>5535</v>
      </c>
      <c r="G1191" s="33">
        <v>1</v>
      </c>
      <c r="H1191" s="34">
        <v>45</v>
      </c>
      <c r="I1191" s="39">
        <f>VENTAS[[#This Row],[Cantidad]]*VENTAS[[#This Row],[Precio Venta]]</f>
        <v>45</v>
      </c>
      <c r="J1191" s="34">
        <f>IF(VENTAS[[#This Row],[Nombre del Gestor]]&gt;1,VENTAS[[#This Row],[Precio Venta]]*10%,0)</f>
        <v>4.5</v>
      </c>
      <c r="K1191" s="34">
        <f>IFERROR(VLOOKUP(VENTAS[[#This Row],[Código del producto Vendido]],STOCK[],13,FALSE),VENTAS[[#This Row],[Precio Venta]]*0.6)-VENTAS[[#This Row],[Comisión Unitaria 10%]]</f>
        <v>22.5</v>
      </c>
      <c r="L1191" s="34">
        <f>VENTAS[[#This Row],[Cantidad]]*(VENTAS[[#This Row],[Precio Venta]]-VENTAS[[#This Row],[Costo Unitario SIN Comision]]-VENTAS[[#This Row],[Comisión Unitaria 10%]]-0.01*VENTAS[[#This Row],[Precio Venta]])</f>
        <v>17.55</v>
      </c>
      <c r="M1191" s="35"/>
      <c r="N1191" s="37" t="s">
        <v>6191</v>
      </c>
    </row>
    <row r="1192" spans="1:14" x14ac:dyDescent="0.2">
      <c r="A1192" s="36">
        <v>45689.713090277779</v>
      </c>
      <c r="B1192" s="33"/>
      <c r="C1192" s="33"/>
      <c r="D1192" s="33" t="s">
        <v>3779</v>
      </c>
      <c r="E1192" s="33" t="s">
        <v>423</v>
      </c>
      <c r="F1192" s="33" t="s">
        <v>422</v>
      </c>
      <c r="G1192" s="33">
        <v>1</v>
      </c>
      <c r="H1192" s="34">
        <v>20</v>
      </c>
      <c r="I1192" s="39">
        <f>VENTAS[[#This Row],[Cantidad]]*VENTAS[[#This Row],[Precio Venta]]</f>
        <v>20</v>
      </c>
      <c r="J1192" s="34">
        <f>IF(VENTAS[[#This Row],[Nombre del Gestor]]&gt;1,VENTAS[[#This Row],[Precio Venta]]*10%,0)</f>
        <v>2</v>
      </c>
      <c r="K1192" s="34">
        <f>IFERROR(VLOOKUP(VENTAS[[#This Row],[Código del producto Vendido]],STOCK[],13,FALSE),VENTAS[[#This Row],[Precio Venta]]*0.6)-VENTAS[[#This Row],[Comisión Unitaria 10%]]</f>
        <v>7.43</v>
      </c>
      <c r="L1192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1192" s="35"/>
      <c r="N1192" s="37" t="s">
        <v>6192</v>
      </c>
    </row>
    <row r="1193" spans="1:14" x14ac:dyDescent="0.2">
      <c r="A1193" s="36">
        <v>45690.443124999998</v>
      </c>
      <c r="B1193" s="33"/>
      <c r="C1193" s="33"/>
      <c r="D1193" s="33" t="s">
        <v>3820</v>
      </c>
      <c r="E1193" s="33" t="s">
        <v>6193</v>
      </c>
      <c r="F1193" s="33" t="s">
        <v>4956</v>
      </c>
      <c r="G1193" s="33">
        <v>1</v>
      </c>
      <c r="H1193" s="34">
        <v>22</v>
      </c>
      <c r="I1193" s="39">
        <f>VENTAS[[#This Row],[Cantidad]]*VENTAS[[#This Row],[Precio Venta]]</f>
        <v>22</v>
      </c>
      <c r="J1193" s="34">
        <f>IF(VENTAS[[#This Row],[Nombre del Gestor]]&gt;1,VENTAS[[#This Row],[Precio Venta]]*10%,0)</f>
        <v>2.2000000000000002</v>
      </c>
      <c r="K1193" s="34">
        <f>IFERROR(VLOOKUP(VENTAS[[#This Row],[Código del producto Vendido]],STOCK[],13,FALSE),VENTAS[[#This Row],[Precio Venta]]*0.6)-VENTAS[[#This Row],[Comisión Unitaria 10%]]</f>
        <v>11</v>
      </c>
      <c r="L1193" s="34">
        <f>VENTAS[[#This Row],[Cantidad]]*(VENTAS[[#This Row],[Precio Venta]]-VENTAS[[#This Row],[Costo Unitario SIN Comision]]-VENTAS[[#This Row],[Comisión Unitaria 10%]]-0.01*VENTAS[[#This Row],[Precio Venta]])</f>
        <v>8.58</v>
      </c>
      <c r="M1193" s="35"/>
      <c r="N1193" s="37" t="s">
        <v>6194</v>
      </c>
    </row>
    <row r="1194" spans="1:14" x14ac:dyDescent="0.2">
      <c r="A1194" s="36">
        <v>45690.594872685193</v>
      </c>
      <c r="B1194" s="33"/>
      <c r="C1194" s="33"/>
      <c r="D1194" s="33" t="s">
        <v>6027</v>
      </c>
      <c r="E1194" s="33" t="s">
        <v>480</v>
      </c>
      <c r="F1194" s="33" t="s">
        <v>481</v>
      </c>
      <c r="G1194" s="33">
        <v>1</v>
      </c>
      <c r="H1194" s="34">
        <v>18</v>
      </c>
      <c r="I1194" s="39">
        <f>VENTAS[[#This Row],[Cantidad]]*VENTAS[[#This Row],[Precio Venta]]</f>
        <v>18</v>
      </c>
      <c r="J1194" s="34">
        <f>IF(VENTAS[[#This Row],[Nombre del Gestor]]&gt;1,VENTAS[[#This Row],[Precio Venta]]*10%,0)</f>
        <v>1.8</v>
      </c>
      <c r="K1194" s="34">
        <f>IFERROR(VLOOKUP(VENTAS[[#This Row],[Código del producto Vendido]],STOCK[],13,FALSE),VENTAS[[#This Row],[Precio Venta]]*0.6)-VENTAS[[#This Row],[Comisión Unitaria 10%]]</f>
        <v>8.73</v>
      </c>
      <c r="L1194" s="34">
        <f>VENTAS[[#This Row],[Cantidad]]*(VENTAS[[#This Row],[Precio Venta]]-VENTAS[[#This Row],[Costo Unitario SIN Comision]]-VENTAS[[#This Row],[Comisión Unitaria 10%]]-0.01*VENTAS[[#This Row],[Precio Venta]])</f>
        <v>7.29</v>
      </c>
      <c r="M1194" s="35"/>
      <c r="N1194" s="37" t="s">
        <v>6195</v>
      </c>
    </row>
    <row r="1195" spans="1:14" x14ac:dyDescent="0.2">
      <c r="A1195" s="36">
        <v>45691.743159722217</v>
      </c>
      <c r="B1195" s="33"/>
      <c r="C1195" s="33"/>
      <c r="D1195" s="33" t="s">
        <v>3757</v>
      </c>
      <c r="E1195" s="33" t="s">
        <v>6196</v>
      </c>
      <c r="F1195" s="33" t="s">
        <v>6197</v>
      </c>
      <c r="G1195" s="33">
        <v>1</v>
      </c>
      <c r="H1195" s="34">
        <v>18</v>
      </c>
      <c r="I1195" s="39">
        <f>VENTAS[[#This Row],[Cantidad]]*VENTAS[[#This Row],[Precio Venta]]</f>
        <v>18</v>
      </c>
      <c r="J1195" s="34">
        <f>IF(VENTAS[[#This Row],[Nombre del Gestor]]&gt;1,VENTAS[[#This Row],[Precio Venta]]*10%,0)</f>
        <v>1.8</v>
      </c>
      <c r="K1195" s="34">
        <f>IFERROR(VLOOKUP(VENTAS[[#This Row],[Código del producto Vendido]],STOCK[],13,FALSE),VENTAS[[#This Row],[Precio Venta]]*0.6)-VENTAS[[#This Row],[Comisión Unitaria 10%]]</f>
        <v>8.9999999999999982</v>
      </c>
      <c r="L119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195" s="35"/>
      <c r="N1195" s="37" t="s">
        <v>6198</v>
      </c>
    </row>
    <row r="1196" spans="1:14" x14ac:dyDescent="0.2">
      <c r="A1196" s="36">
        <v>45692.813298611109</v>
      </c>
      <c r="B1196" s="33"/>
      <c r="C1196" s="33"/>
      <c r="D1196" s="33" t="s">
        <v>3757</v>
      </c>
      <c r="E1196" s="33" t="s">
        <v>6199</v>
      </c>
      <c r="F1196" s="33" t="s">
        <v>6200</v>
      </c>
      <c r="G1196" s="33">
        <v>1</v>
      </c>
      <c r="H1196" s="34">
        <v>23</v>
      </c>
      <c r="I1196" s="39">
        <f>VENTAS[[#This Row],[Cantidad]]*VENTAS[[#This Row],[Precio Venta]]</f>
        <v>23</v>
      </c>
      <c r="J1196" s="34">
        <f>IF(VENTAS[[#This Row],[Nombre del Gestor]]&gt;1,VENTAS[[#This Row],[Precio Venta]]*10%,0)</f>
        <v>2.3000000000000003</v>
      </c>
      <c r="K1196" s="34">
        <f>IFERROR(VLOOKUP(VENTAS[[#This Row],[Código del producto Vendido]],STOCK[],13,FALSE),VENTAS[[#This Row],[Precio Venta]]*0.6)-VENTAS[[#This Row],[Comisión Unitaria 10%]]</f>
        <v>11.499999999999998</v>
      </c>
      <c r="L1196" s="34">
        <f>VENTAS[[#This Row],[Cantidad]]*(VENTAS[[#This Row],[Precio Venta]]-VENTAS[[#This Row],[Costo Unitario SIN Comision]]-VENTAS[[#This Row],[Comisión Unitaria 10%]]-0.01*VENTAS[[#This Row],[Precio Venta]])</f>
        <v>8.9700000000000006</v>
      </c>
      <c r="M1196" s="35"/>
      <c r="N1196" s="37" t="s">
        <v>6201</v>
      </c>
    </row>
    <row r="1197" spans="1:14" x14ac:dyDescent="0.2">
      <c r="A1197" s="36">
        <v>45692.813298611109</v>
      </c>
      <c r="B1197" s="33"/>
      <c r="C1197" s="33"/>
      <c r="D1197" s="33" t="s">
        <v>3757</v>
      </c>
      <c r="E1197" s="33" t="s">
        <v>5980</v>
      </c>
      <c r="F1197" s="33" t="s">
        <v>5981</v>
      </c>
      <c r="G1197" s="33">
        <v>1</v>
      </c>
      <c r="H1197" s="34">
        <v>25</v>
      </c>
      <c r="I1197" s="39">
        <f>VENTAS[[#This Row],[Cantidad]]*VENTAS[[#This Row],[Precio Venta]]</f>
        <v>25</v>
      </c>
      <c r="J1197" s="34">
        <f>IF(VENTAS[[#This Row],[Nombre del Gestor]]&gt;1,VENTAS[[#This Row],[Precio Venta]]*10%,0)</f>
        <v>2.5</v>
      </c>
      <c r="K1197" s="34">
        <f>IFERROR(VLOOKUP(VENTAS[[#This Row],[Código del producto Vendido]],STOCK[],13,FALSE),VENTAS[[#This Row],[Precio Venta]]*0.6)-VENTAS[[#This Row],[Comisión Unitaria 10%]]</f>
        <v>12.5</v>
      </c>
      <c r="L1197" s="34">
        <f>VENTAS[[#This Row],[Cantidad]]*(VENTAS[[#This Row],[Precio Venta]]-VENTAS[[#This Row],[Costo Unitario SIN Comision]]-VENTAS[[#This Row],[Comisión Unitaria 10%]]-0.01*VENTAS[[#This Row],[Precio Venta]])</f>
        <v>9.75</v>
      </c>
      <c r="M1197" s="35"/>
      <c r="N1197" s="37" t="s">
        <v>6202</v>
      </c>
    </row>
    <row r="1198" spans="1:14" x14ac:dyDescent="0.2">
      <c r="A1198" s="36">
        <v>45692.814687500002</v>
      </c>
      <c r="B1198" s="33"/>
      <c r="C1198" s="33"/>
      <c r="D1198" s="33" t="s">
        <v>4869</v>
      </c>
      <c r="E1198" s="33" t="s">
        <v>831</v>
      </c>
      <c r="F1198" s="33" t="s">
        <v>832</v>
      </c>
      <c r="G1198" s="33">
        <v>1</v>
      </c>
      <c r="H1198" s="34">
        <v>35</v>
      </c>
      <c r="I1198" s="39">
        <f>VENTAS[[#This Row],[Cantidad]]*VENTAS[[#This Row],[Precio Venta]]</f>
        <v>35</v>
      </c>
      <c r="J1198" s="34">
        <f>IF(VENTAS[[#This Row],[Nombre del Gestor]]&gt;1,VENTAS[[#This Row],[Precio Venta]]*10%,0)</f>
        <v>3.5</v>
      </c>
      <c r="K1198" s="34">
        <f>IFERROR(VLOOKUP(VENTAS[[#This Row],[Código del producto Vendido]],STOCK[],13,FALSE),VENTAS[[#This Row],[Precio Venta]]*0.6)-VENTAS[[#This Row],[Comisión Unitaria 10%]]</f>
        <v>9</v>
      </c>
      <c r="L1198" s="34">
        <f>VENTAS[[#This Row],[Cantidad]]*(VENTAS[[#This Row],[Precio Venta]]-VENTAS[[#This Row],[Costo Unitario SIN Comision]]-VENTAS[[#This Row],[Comisión Unitaria 10%]]-0.01*VENTAS[[#This Row],[Precio Venta]])</f>
        <v>22.15</v>
      </c>
      <c r="M1198" s="35"/>
      <c r="N1198" s="37" t="s">
        <v>6203</v>
      </c>
    </row>
    <row r="1199" spans="1:14" x14ac:dyDescent="0.2">
      <c r="A1199" s="36">
        <v>45692.814687500002</v>
      </c>
      <c r="B1199" s="33"/>
      <c r="C1199" s="33"/>
      <c r="D1199" s="33" t="s">
        <v>4869</v>
      </c>
      <c r="E1199" s="33" t="s">
        <v>869</v>
      </c>
      <c r="F1199" s="33" t="s">
        <v>870</v>
      </c>
      <c r="G1199" s="33">
        <v>1</v>
      </c>
      <c r="H1199" s="34">
        <v>35</v>
      </c>
      <c r="I1199" s="39">
        <f>VENTAS[[#This Row],[Cantidad]]*VENTAS[[#This Row],[Precio Venta]]</f>
        <v>35</v>
      </c>
      <c r="J1199" s="34">
        <f>IF(VENTAS[[#This Row],[Nombre del Gestor]]&gt;1,VENTAS[[#This Row],[Precio Venta]]*10%,0)</f>
        <v>3.5</v>
      </c>
      <c r="K1199" s="34">
        <f>IFERROR(VLOOKUP(VENTAS[[#This Row],[Código del producto Vendido]],STOCK[],13,FALSE),VENTAS[[#This Row],[Precio Venta]]*0.6)-VENTAS[[#This Row],[Comisión Unitaria 10%]]</f>
        <v>14</v>
      </c>
      <c r="L1199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1199" s="35"/>
      <c r="N1199" s="37" t="s">
        <v>6204</v>
      </c>
    </row>
    <row r="1200" spans="1:14" x14ac:dyDescent="0.2">
      <c r="A1200" s="36">
        <v>45693.594004629631</v>
      </c>
      <c r="B1200" s="33"/>
      <c r="C1200" s="33"/>
      <c r="D1200" s="33" t="s">
        <v>3757</v>
      </c>
      <c r="E1200" s="33" t="s">
        <v>6205</v>
      </c>
      <c r="F1200" s="33" t="s">
        <v>481</v>
      </c>
      <c r="G1200" s="33">
        <v>1</v>
      </c>
      <c r="H1200" s="34">
        <v>18</v>
      </c>
      <c r="I1200" s="39">
        <f>VENTAS[[#This Row],[Cantidad]]*VENTAS[[#This Row],[Precio Venta]]</f>
        <v>18</v>
      </c>
      <c r="J1200" s="34">
        <f>IF(VENTAS[[#This Row],[Nombre del Gestor]]&gt;1,VENTAS[[#This Row],[Precio Venta]]*10%,0)</f>
        <v>1.8</v>
      </c>
      <c r="K1200" s="34">
        <f>IFERROR(VLOOKUP(VENTAS[[#This Row],[Código del producto Vendido]],STOCK[],13,FALSE),VENTAS[[#This Row],[Precio Venta]]*0.6)-VENTAS[[#This Row],[Comisión Unitaria 10%]]</f>
        <v>8.9999999999999982</v>
      </c>
      <c r="L120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00" s="35"/>
      <c r="N1200" s="37" t="s">
        <v>6206</v>
      </c>
    </row>
    <row r="1201" spans="1:14" x14ac:dyDescent="0.2">
      <c r="A1201" s="36">
        <v>45693.594004629631</v>
      </c>
      <c r="B1201" s="33"/>
      <c r="C1201" s="33"/>
      <c r="D1201" s="33" t="s">
        <v>3757</v>
      </c>
      <c r="E1201" s="33" t="s">
        <v>6173</v>
      </c>
      <c r="F1201" s="33" t="s">
        <v>3976</v>
      </c>
      <c r="G1201" s="33">
        <v>1</v>
      </c>
      <c r="H1201" s="34">
        <v>20</v>
      </c>
      <c r="I1201" s="39">
        <f>VENTAS[[#This Row],[Cantidad]]*VENTAS[[#This Row],[Precio Venta]]</f>
        <v>20</v>
      </c>
      <c r="J1201" s="34">
        <f>IF(VENTAS[[#This Row],[Nombre del Gestor]]&gt;1,VENTAS[[#This Row],[Precio Venta]]*10%,0)</f>
        <v>2</v>
      </c>
      <c r="K1201" s="34">
        <f>IFERROR(VLOOKUP(VENTAS[[#This Row],[Código del producto Vendido]],STOCK[],13,FALSE),VENTAS[[#This Row],[Precio Venta]]*0.6)-VENTAS[[#This Row],[Comisión Unitaria 10%]]</f>
        <v>10</v>
      </c>
      <c r="L1201" s="34">
        <f>VENTAS[[#This Row],[Cantidad]]*(VENTAS[[#This Row],[Precio Venta]]-VENTAS[[#This Row],[Costo Unitario SIN Comision]]-VENTAS[[#This Row],[Comisión Unitaria 10%]]-0.01*VENTAS[[#This Row],[Precio Venta]])</f>
        <v>7.8</v>
      </c>
      <c r="M1201" s="35"/>
      <c r="N1201" s="37" t="s">
        <v>6207</v>
      </c>
    </row>
    <row r="1202" spans="1:14" x14ac:dyDescent="0.2">
      <c r="A1202" s="36">
        <v>45694.638842592591</v>
      </c>
      <c r="B1202" s="33"/>
      <c r="C1202" s="33"/>
      <c r="D1202" s="33" t="s">
        <v>3929</v>
      </c>
      <c r="E1202" s="33" t="s">
        <v>1004</v>
      </c>
      <c r="F1202" s="33" t="s">
        <v>1005</v>
      </c>
      <c r="G1202" s="33">
        <v>1</v>
      </c>
      <c r="H1202" s="34">
        <v>30</v>
      </c>
      <c r="I1202" s="39">
        <f>VENTAS[[#This Row],[Cantidad]]*VENTAS[[#This Row],[Precio Venta]]</f>
        <v>30</v>
      </c>
      <c r="J1202" s="34">
        <f>IF(VENTAS[[#This Row],[Nombre del Gestor]]&gt;1,VENTAS[[#This Row],[Precio Venta]]*10%,0)</f>
        <v>3</v>
      </c>
      <c r="K1202" s="34">
        <f>IFERROR(VLOOKUP(VENTAS[[#This Row],[Código del producto Vendido]],STOCK[],13,FALSE),VENTAS[[#This Row],[Precio Venta]]*0.6)-VENTAS[[#This Row],[Comisión Unitaria 10%]]</f>
        <v>16.689999999999998</v>
      </c>
      <c r="L1202" s="34">
        <f>VENTAS[[#This Row],[Cantidad]]*(VENTAS[[#This Row],[Precio Venta]]-VENTAS[[#This Row],[Costo Unitario SIN Comision]]-VENTAS[[#This Row],[Comisión Unitaria 10%]]-0.01*VENTAS[[#This Row],[Precio Venta]])</f>
        <v>10.010000000000002</v>
      </c>
      <c r="M1202" s="35"/>
      <c r="N1202" s="37" t="s">
        <v>6208</v>
      </c>
    </row>
    <row r="1203" spans="1:14" x14ac:dyDescent="0.2">
      <c r="A1203" s="36">
        <v>45694.697002314817</v>
      </c>
      <c r="B1203" s="33"/>
      <c r="C1203" s="33"/>
      <c r="D1203" s="33" t="s">
        <v>3757</v>
      </c>
      <c r="E1203" s="33" t="s">
        <v>6209</v>
      </c>
      <c r="F1203" s="33" t="s">
        <v>411</v>
      </c>
      <c r="G1203" s="33">
        <v>1</v>
      </c>
      <c r="H1203" s="34">
        <v>45</v>
      </c>
      <c r="I1203" s="39">
        <f>VENTAS[[#This Row],[Cantidad]]*VENTAS[[#This Row],[Precio Venta]]</f>
        <v>45</v>
      </c>
      <c r="J1203" s="34">
        <f>IF(VENTAS[[#This Row],[Nombre del Gestor]]&gt;1,VENTAS[[#This Row],[Precio Venta]]*10%,0)</f>
        <v>4.5</v>
      </c>
      <c r="K1203" s="34">
        <f>IFERROR(VLOOKUP(VENTAS[[#This Row],[Código del producto Vendido]],STOCK[],13,FALSE),VENTAS[[#This Row],[Precio Venta]]*0.6)-VENTAS[[#This Row],[Comisión Unitaria 10%]]</f>
        <v>22.5</v>
      </c>
      <c r="L1203" s="34">
        <f>VENTAS[[#This Row],[Cantidad]]*(VENTAS[[#This Row],[Precio Venta]]-VENTAS[[#This Row],[Costo Unitario SIN Comision]]-VENTAS[[#This Row],[Comisión Unitaria 10%]]-0.01*VENTAS[[#This Row],[Precio Venta]])</f>
        <v>17.55</v>
      </c>
      <c r="M1203" s="35"/>
      <c r="N1203" s="37" t="s">
        <v>6210</v>
      </c>
    </row>
    <row r="1204" spans="1:14" x14ac:dyDescent="0.2">
      <c r="A1204" s="36">
        <v>45694.732002314813</v>
      </c>
      <c r="B1204" s="33"/>
      <c r="C1204" s="33"/>
      <c r="D1204" s="33" t="s">
        <v>6027</v>
      </c>
      <c r="E1204" s="33" t="s">
        <v>1475</v>
      </c>
      <c r="F1204" s="33" t="s">
        <v>5299</v>
      </c>
      <c r="G1204" s="33">
        <v>1</v>
      </c>
      <c r="H1204" s="34">
        <v>25</v>
      </c>
      <c r="I1204" s="39">
        <f>VENTAS[[#This Row],[Cantidad]]*VENTAS[[#This Row],[Precio Venta]]</f>
        <v>25</v>
      </c>
      <c r="J1204" s="34">
        <f>IF(VENTAS[[#This Row],[Nombre del Gestor]]&gt;1,VENTAS[[#This Row],[Precio Venta]]*10%,0)</f>
        <v>2.5</v>
      </c>
      <c r="K1204" s="34">
        <f>IFERROR(VLOOKUP(VENTAS[[#This Row],[Código del producto Vendido]],STOCK[],13,FALSE),VENTAS[[#This Row],[Precio Venta]]*0.6)-VENTAS[[#This Row],[Comisión Unitaria 10%]]</f>
        <v>12</v>
      </c>
      <c r="L1204" s="34">
        <f>VENTAS[[#This Row],[Cantidad]]*(VENTAS[[#This Row],[Precio Venta]]-VENTAS[[#This Row],[Costo Unitario SIN Comision]]-VENTAS[[#This Row],[Comisión Unitaria 10%]]-0.01*VENTAS[[#This Row],[Precio Venta]])</f>
        <v>10.25</v>
      </c>
      <c r="M1204" s="35"/>
      <c r="N1204" s="37" t="s">
        <v>6211</v>
      </c>
    </row>
    <row r="1205" spans="1:14" x14ac:dyDescent="0.2">
      <c r="A1205" s="36">
        <v>45695.450601851851</v>
      </c>
      <c r="B1205" s="33"/>
      <c r="C1205" s="33"/>
      <c r="D1205" s="33" t="s">
        <v>3801</v>
      </c>
      <c r="E1205" s="33" t="s">
        <v>1532</v>
      </c>
      <c r="F1205" s="33" t="s">
        <v>1531</v>
      </c>
      <c r="G1205" s="33">
        <v>1</v>
      </c>
      <c r="H1205" s="34">
        <v>3</v>
      </c>
      <c r="I1205" s="39">
        <f>VENTAS[[#This Row],[Cantidad]]*VENTAS[[#This Row],[Precio Venta]]</f>
        <v>3</v>
      </c>
      <c r="J1205" s="34">
        <f>IF(VENTAS[[#This Row],[Nombre del Gestor]]&gt;1,VENTAS[[#This Row],[Precio Venta]]*10%,0)</f>
        <v>0.30000000000000004</v>
      </c>
      <c r="K1205" s="34">
        <f>IFERROR(VLOOKUP(VENTAS[[#This Row],[Código del producto Vendido]],STOCK[],13,FALSE),VENTAS[[#This Row],[Precio Venta]]*0.6)-VENTAS[[#This Row],[Comisión Unitaria 10%]]</f>
        <v>1.5</v>
      </c>
      <c r="L1205" s="34">
        <f>VENTAS[[#This Row],[Cantidad]]*(VENTAS[[#This Row],[Precio Venta]]-VENTAS[[#This Row],[Costo Unitario SIN Comision]]-VENTAS[[#This Row],[Comisión Unitaria 10%]]-0.01*VENTAS[[#This Row],[Precio Venta]])</f>
        <v>1.17</v>
      </c>
      <c r="M1205" s="35"/>
      <c r="N1205" s="37" t="s">
        <v>6212</v>
      </c>
    </row>
    <row r="1206" spans="1:14" x14ac:dyDescent="0.2">
      <c r="A1206" s="36">
        <v>45695.450601851851</v>
      </c>
      <c r="B1206" s="33"/>
      <c r="C1206" s="33"/>
      <c r="D1206" s="33" t="s">
        <v>3801</v>
      </c>
      <c r="E1206" s="33" t="s">
        <v>1537</v>
      </c>
      <c r="F1206" s="33" t="s">
        <v>1536</v>
      </c>
      <c r="G1206" s="33">
        <v>1</v>
      </c>
      <c r="H1206" s="34">
        <v>3</v>
      </c>
      <c r="I1206" s="39">
        <f>VENTAS[[#This Row],[Cantidad]]*VENTAS[[#This Row],[Precio Venta]]</f>
        <v>3</v>
      </c>
      <c r="J1206" s="34">
        <f>IF(VENTAS[[#This Row],[Nombre del Gestor]]&gt;1,VENTAS[[#This Row],[Precio Venta]]*10%,0)</f>
        <v>0.30000000000000004</v>
      </c>
      <c r="K1206" s="34">
        <f>IFERROR(VLOOKUP(VENTAS[[#This Row],[Código del producto Vendido]],STOCK[],13,FALSE),VENTAS[[#This Row],[Precio Venta]]*0.6)-VENTAS[[#This Row],[Comisión Unitaria 10%]]</f>
        <v>1.5</v>
      </c>
      <c r="L1206" s="34">
        <f>VENTAS[[#This Row],[Cantidad]]*(VENTAS[[#This Row],[Precio Venta]]-VENTAS[[#This Row],[Costo Unitario SIN Comision]]-VENTAS[[#This Row],[Comisión Unitaria 10%]]-0.01*VENTAS[[#This Row],[Precio Venta]])</f>
        <v>1.17</v>
      </c>
      <c r="M1206" s="35"/>
      <c r="N1206" s="37" t="s">
        <v>6213</v>
      </c>
    </row>
    <row r="1207" spans="1:14" x14ac:dyDescent="0.2">
      <c r="A1207" s="36">
        <v>45695.450601851851</v>
      </c>
      <c r="B1207" s="33"/>
      <c r="C1207" s="33"/>
      <c r="D1207" s="33" t="s">
        <v>3801</v>
      </c>
      <c r="E1207" s="33" t="s">
        <v>1542</v>
      </c>
      <c r="F1207" s="33" t="s">
        <v>1541</v>
      </c>
      <c r="G1207" s="33">
        <v>1</v>
      </c>
      <c r="H1207" s="34">
        <v>3</v>
      </c>
      <c r="I1207" s="39">
        <f>VENTAS[[#This Row],[Cantidad]]*VENTAS[[#This Row],[Precio Venta]]</f>
        <v>3</v>
      </c>
      <c r="J1207" s="34">
        <f>IF(VENTAS[[#This Row],[Nombre del Gestor]]&gt;1,VENTAS[[#This Row],[Precio Venta]]*10%,0)</f>
        <v>0.30000000000000004</v>
      </c>
      <c r="K1207" s="34">
        <f>IFERROR(VLOOKUP(VENTAS[[#This Row],[Código del producto Vendido]],STOCK[],13,FALSE),VENTAS[[#This Row],[Precio Venta]]*0.6)-VENTAS[[#This Row],[Comisión Unitaria 10%]]</f>
        <v>1.5</v>
      </c>
      <c r="L1207" s="34">
        <f>VENTAS[[#This Row],[Cantidad]]*(VENTAS[[#This Row],[Precio Venta]]-VENTAS[[#This Row],[Costo Unitario SIN Comision]]-VENTAS[[#This Row],[Comisión Unitaria 10%]]-0.01*VENTAS[[#This Row],[Precio Venta]])</f>
        <v>1.17</v>
      </c>
      <c r="M1207" s="35"/>
      <c r="N1207" s="37" t="s">
        <v>6214</v>
      </c>
    </row>
    <row r="1208" spans="1:14" x14ac:dyDescent="0.2">
      <c r="A1208" s="36">
        <v>45695.450601851851</v>
      </c>
      <c r="B1208" s="33"/>
      <c r="C1208" s="33"/>
      <c r="D1208" s="33" t="s">
        <v>3801</v>
      </c>
      <c r="E1208" s="33" t="s">
        <v>1547</v>
      </c>
      <c r="F1208" s="33" t="s">
        <v>1546</v>
      </c>
      <c r="G1208" s="33">
        <v>1</v>
      </c>
      <c r="H1208" s="34">
        <v>3</v>
      </c>
      <c r="I1208" s="39">
        <f>VENTAS[[#This Row],[Cantidad]]*VENTAS[[#This Row],[Precio Venta]]</f>
        <v>3</v>
      </c>
      <c r="J1208" s="34">
        <f>IF(VENTAS[[#This Row],[Nombre del Gestor]]&gt;1,VENTAS[[#This Row],[Precio Venta]]*10%,0)</f>
        <v>0.30000000000000004</v>
      </c>
      <c r="K1208" s="34">
        <f>IFERROR(VLOOKUP(VENTAS[[#This Row],[Código del producto Vendido]],STOCK[],13,FALSE),VENTAS[[#This Row],[Precio Venta]]*0.6)-VENTAS[[#This Row],[Comisión Unitaria 10%]]</f>
        <v>1.5</v>
      </c>
      <c r="L1208" s="34">
        <f>VENTAS[[#This Row],[Cantidad]]*(VENTAS[[#This Row],[Precio Venta]]-VENTAS[[#This Row],[Costo Unitario SIN Comision]]-VENTAS[[#This Row],[Comisión Unitaria 10%]]-0.01*VENTAS[[#This Row],[Precio Venta]])</f>
        <v>1.17</v>
      </c>
      <c r="M1208" s="35"/>
      <c r="N1208" s="37" t="s">
        <v>6215</v>
      </c>
    </row>
    <row r="1209" spans="1:14" x14ac:dyDescent="0.2">
      <c r="A1209" s="36">
        <v>45695.450601851851</v>
      </c>
      <c r="B1209" s="33"/>
      <c r="C1209" s="33"/>
      <c r="D1209" s="33" t="s">
        <v>3801</v>
      </c>
      <c r="E1209" s="33" t="s">
        <v>1552</v>
      </c>
      <c r="F1209" s="33" t="s">
        <v>1551</v>
      </c>
      <c r="G1209" s="33">
        <v>1</v>
      </c>
      <c r="H1209" s="34">
        <v>3</v>
      </c>
      <c r="I1209" s="39">
        <f>VENTAS[[#This Row],[Cantidad]]*VENTAS[[#This Row],[Precio Venta]]</f>
        <v>3</v>
      </c>
      <c r="J1209" s="34">
        <f>IF(VENTAS[[#This Row],[Nombre del Gestor]]&gt;1,VENTAS[[#This Row],[Precio Venta]]*10%,0)</f>
        <v>0.30000000000000004</v>
      </c>
      <c r="K1209" s="34">
        <f>IFERROR(VLOOKUP(VENTAS[[#This Row],[Código del producto Vendido]],STOCK[],13,FALSE),VENTAS[[#This Row],[Precio Venta]]*0.6)-VENTAS[[#This Row],[Comisión Unitaria 10%]]</f>
        <v>1.5</v>
      </c>
      <c r="L1209" s="34">
        <f>VENTAS[[#This Row],[Cantidad]]*(VENTAS[[#This Row],[Precio Venta]]-VENTAS[[#This Row],[Costo Unitario SIN Comision]]-VENTAS[[#This Row],[Comisión Unitaria 10%]]-0.01*VENTAS[[#This Row],[Precio Venta]])</f>
        <v>1.17</v>
      </c>
      <c r="M1209" s="35"/>
      <c r="N1209" s="37" t="s">
        <v>6216</v>
      </c>
    </row>
    <row r="1210" spans="1:14" x14ac:dyDescent="0.2">
      <c r="A1210" s="36">
        <v>45695.703958333332</v>
      </c>
      <c r="B1210" s="33"/>
      <c r="C1210" s="33"/>
      <c r="D1210" s="33" t="s">
        <v>3757</v>
      </c>
      <c r="E1210" s="33" t="s">
        <v>5534</v>
      </c>
      <c r="F1210" s="33" t="s">
        <v>5535</v>
      </c>
      <c r="G1210" s="33">
        <v>1</v>
      </c>
      <c r="H1210" s="34">
        <v>45</v>
      </c>
      <c r="I1210" s="39">
        <f>VENTAS[[#This Row],[Cantidad]]*VENTAS[[#This Row],[Precio Venta]]</f>
        <v>45</v>
      </c>
      <c r="J1210" s="34">
        <f>IF(VENTAS[[#This Row],[Nombre del Gestor]]&gt;1,VENTAS[[#This Row],[Precio Venta]]*10%,0)</f>
        <v>4.5</v>
      </c>
      <c r="K1210" s="34">
        <f>IFERROR(VLOOKUP(VENTAS[[#This Row],[Código del producto Vendido]],STOCK[],13,FALSE),VENTAS[[#This Row],[Precio Venta]]*0.6)-VENTAS[[#This Row],[Comisión Unitaria 10%]]</f>
        <v>22.5</v>
      </c>
      <c r="L1210" s="34">
        <f>VENTAS[[#This Row],[Cantidad]]*(VENTAS[[#This Row],[Precio Venta]]-VENTAS[[#This Row],[Costo Unitario SIN Comision]]-VENTAS[[#This Row],[Comisión Unitaria 10%]]-0.01*VENTAS[[#This Row],[Precio Venta]])</f>
        <v>17.55</v>
      </c>
      <c r="M1210" s="35"/>
      <c r="N1210" s="37" t="s">
        <v>6217</v>
      </c>
    </row>
    <row r="1211" spans="1:14" x14ac:dyDescent="0.2">
      <c r="A1211" s="36">
        <v>45695.704745370371</v>
      </c>
      <c r="B1211" s="33"/>
      <c r="C1211" s="33"/>
      <c r="D1211" s="33" t="s">
        <v>3820</v>
      </c>
      <c r="E1211" s="33" t="s">
        <v>1475</v>
      </c>
      <c r="F1211" s="33" t="s">
        <v>5299</v>
      </c>
      <c r="G1211" s="33">
        <v>1</v>
      </c>
      <c r="H1211" s="34">
        <v>25</v>
      </c>
      <c r="I1211" s="39">
        <f>VENTAS[[#This Row],[Cantidad]]*VENTAS[[#This Row],[Precio Venta]]</f>
        <v>25</v>
      </c>
      <c r="J1211" s="34">
        <f>IF(VENTAS[[#This Row],[Nombre del Gestor]]&gt;1,VENTAS[[#This Row],[Precio Venta]]*10%,0)</f>
        <v>2.5</v>
      </c>
      <c r="K1211" s="34">
        <f>IFERROR(VLOOKUP(VENTAS[[#This Row],[Código del producto Vendido]],STOCK[],13,FALSE),VENTAS[[#This Row],[Precio Venta]]*0.6)-VENTAS[[#This Row],[Comisión Unitaria 10%]]</f>
        <v>12</v>
      </c>
      <c r="L1211" s="34">
        <f>VENTAS[[#This Row],[Cantidad]]*(VENTAS[[#This Row],[Precio Venta]]-VENTAS[[#This Row],[Costo Unitario SIN Comision]]-VENTAS[[#This Row],[Comisión Unitaria 10%]]-0.01*VENTAS[[#This Row],[Precio Venta]])</f>
        <v>10.25</v>
      </c>
      <c r="M1211" s="35"/>
      <c r="N1211" s="37" t="s">
        <v>6218</v>
      </c>
    </row>
    <row r="1212" spans="1:14" x14ac:dyDescent="0.2">
      <c r="A1212" s="36">
        <v>45695.705949074072</v>
      </c>
      <c r="B1212" s="33"/>
      <c r="C1212" s="33"/>
      <c r="D1212" s="33" t="s">
        <v>3967</v>
      </c>
      <c r="E1212" s="33" t="s">
        <v>662</v>
      </c>
      <c r="F1212" s="33" t="s">
        <v>663</v>
      </c>
      <c r="G1212" s="33">
        <v>1</v>
      </c>
      <c r="H1212" s="34">
        <v>30</v>
      </c>
      <c r="I1212" s="39">
        <f>VENTAS[[#This Row],[Cantidad]]*VENTAS[[#This Row],[Precio Venta]]</f>
        <v>30</v>
      </c>
      <c r="J1212" s="34">
        <f>IF(VENTAS[[#This Row],[Nombre del Gestor]]&gt;1,VENTAS[[#This Row],[Precio Venta]]*10%,0)</f>
        <v>3</v>
      </c>
      <c r="K1212" s="34">
        <f>IFERROR(VLOOKUP(VENTAS[[#This Row],[Código del producto Vendido]],STOCK[],13,FALSE),VENTAS[[#This Row],[Precio Venta]]*0.6)-VENTAS[[#This Row],[Comisión Unitaria 10%]]</f>
        <v>9</v>
      </c>
      <c r="L1212" s="34">
        <f>VENTAS[[#This Row],[Cantidad]]*(VENTAS[[#This Row],[Precio Venta]]-VENTAS[[#This Row],[Costo Unitario SIN Comision]]-VENTAS[[#This Row],[Comisión Unitaria 10%]]-0.01*VENTAS[[#This Row],[Precio Venta]])</f>
        <v>17.7</v>
      </c>
      <c r="M1212" s="35"/>
      <c r="N1212" s="37" t="s">
        <v>6219</v>
      </c>
    </row>
    <row r="1213" spans="1:14" x14ac:dyDescent="0.2">
      <c r="A1213" s="36">
        <v>45696.364374999997</v>
      </c>
      <c r="B1213" s="33"/>
      <c r="C1213" s="33"/>
      <c r="D1213" s="33" t="s">
        <v>6027</v>
      </c>
      <c r="E1213" s="33" t="s">
        <v>4061</v>
      </c>
      <c r="F1213" s="33" t="s">
        <v>479</v>
      </c>
      <c r="G1213" s="33">
        <v>1</v>
      </c>
      <c r="H1213" s="34">
        <v>20</v>
      </c>
      <c r="I1213" s="39">
        <f>VENTAS[[#This Row],[Cantidad]]*VENTAS[[#This Row],[Precio Venta]]</f>
        <v>20</v>
      </c>
      <c r="J1213" s="34">
        <f>IF(VENTAS[[#This Row],[Nombre del Gestor]]&gt;1,VENTAS[[#This Row],[Precio Venta]]*10%,0)</f>
        <v>2</v>
      </c>
      <c r="K1213" s="34">
        <f>IFERROR(VLOOKUP(VENTAS[[#This Row],[Código del producto Vendido]],STOCK[],13,FALSE),VENTAS[[#This Row],[Precio Venta]]*0.6)-VENTAS[[#This Row],[Comisión Unitaria 10%]]</f>
        <v>10</v>
      </c>
      <c r="L1213" s="34">
        <f>VENTAS[[#This Row],[Cantidad]]*(VENTAS[[#This Row],[Precio Venta]]-VENTAS[[#This Row],[Costo Unitario SIN Comision]]-VENTAS[[#This Row],[Comisión Unitaria 10%]]-0.01*VENTAS[[#This Row],[Precio Venta]])</f>
        <v>7.8</v>
      </c>
      <c r="M1213" s="35"/>
      <c r="N1213" s="37" t="s">
        <v>6220</v>
      </c>
    </row>
    <row r="1214" spans="1:14" x14ac:dyDescent="0.2">
      <c r="A1214" s="36">
        <v>45696.365833333337</v>
      </c>
      <c r="B1214" s="33"/>
      <c r="C1214" s="33"/>
      <c r="D1214" s="33" t="s">
        <v>3801</v>
      </c>
      <c r="E1214" s="33" t="s">
        <v>1521</v>
      </c>
      <c r="F1214" s="33" t="s">
        <v>1519</v>
      </c>
      <c r="G1214" s="33">
        <v>2</v>
      </c>
      <c r="H1214" s="34">
        <v>3</v>
      </c>
      <c r="I1214" s="39">
        <f>VENTAS[[#This Row],[Cantidad]]*VENTAS[[#This Row],[Precio Venta]]</f>
        <v>6</v>
      </c>
      <c r="J1214" s="34">
        <f>IF(VENTAS[[#This Row],[Nombre del Gestor]]&gt;1,VENTAS[[#This Row],[Precio Venta]]*10%,0)</f>
        <v>0.30000000000000004</v>
      </c>
      <c r="K1214" s="34">
        <f>IFERROR(VLOOKUP(VENTAS[[#This Row],[Código del producto Vendido]],STOCK[],13,FALSE),VENTAS[[#This Row],[Precio Venta]]*0.6)-VENTAS[[#This Row],[Comisión Unitaria 10%]]</f>
        <v>1.4</v>
      </c>
      <c r="L1214" s="34">
        <f>VENTAS[[#This Row],[Cantidad]]*(VENTAS[[#This Row],[Precio Venta]]-VENTAS[[#This Row],[Costo Unitario SIN Comision]]-VENTAS[[#This Row],[Comisión Unitaria 10%]]-0.01*VENTAS[[#This Row],[Precio Venta]])</f>
        <v>2.54</v>
      </c>
      <c r="M1214" s="35"/>
      <c r="N1214" s="37" t="s">
        <v>6221</v>
      </c>
    </row>
    <row r="1215" spans="1:14" x14ac:dyDescent="0.2">
      <c r="A1215" s="36">
        <v>45696.365833333337</v>
      </c>
      <c r="B1215" s="33"/>
      <c r="C1215" s="33"/>
      <c r="D1215" s="33" t="s">
        <v>3801</v>
      </c>
      <c r="E1215" s="33" t="s">
        <v>1517</v>
      </c>
      <c r="F1215" s="33" t="s">
        <v>1515</v>
      </c>
      <c r="G1215" s="33">
        <v>1</v>
      </c>
      <c r="H1215" s="34">
        <v>3</v>
      </c>
      <c r="I1215" s="39">
        <f>VENTAS[[#This Row],[Cantidad]]*VENTAS[[#This Row],[Precio Venta]]</f>
        <v>3</v>
      </c>
      <c r="J1215" s="34">
        <f>IF(VENTAS[[#This Row],[Nombre del Gestor]]&gt;1,VENTAS[[#This Row],[Precio Venta]]*10%,0)</f>
        <v>0.30000000000000004</v>
      </c>
      <c r="K1215" s="34">
        <f>IFERROR(VLOOKUP(VENTAS[[#This Row],[Código del producto Vendido]],STOCK[],13,FALSE),VENTAS[[#This Row],[Precio Venta]]*0.6)-VENTAS[[#This Row],[Comisión Unitaria 10%]]</f>
        <v>1.4</v>
      </c>
      <c r="L1215" s="34">
        <f>VENTAS[[#This Row],[Cantidad]]*(VENTAS[[#This Row],[Precio Venta]]-VENTAS[[#This Row],[Costo Unitario SIN Comision]]-VENTAS[[#This Row],[Comisión Unitaria 10%]]-0.01*VENTAS[[#This Row],[Precio Venta]])</f>
        <v>1.27</v>
      </c>
      <c r="M1215" s="35"/>
      <c r="N1215" s="37" t="s">
        <v>6222</v>
      </c>
    </row>
    <row r="1216" spans="1:14" x14ac:dyDescent="0.2">
      <c r="A1216" s="36">
        <v>45696.365833333337</v>
      </c>
      <c r="B1216" s="33"/>
      <c r="C1216" s="33"/>
      <c r="D1216" s="33" t="s">
        <v>3801</v>
      </c>
      <c r="E1216" s="33" t="s">
        <v>1529</v>
      </c>
      <c r="F1216" s="33" t="s">
        <v>1527</v>
      </c>
      <c r="G1216" s="33">
        <v>1</v>
      </c>
      <c r="H1216" s="34">
        <v>3</v>
      </c>
      <c r="I1216" s="39">
        <f>VENTAS[[#This Row],[Cantidad]]*VENTAS[[#This Row],[Precio Venta]]</f>
        <v>3</v>
      </c>
      <c r="J1216" s="34">
        <f>IF(VENTAS[[#This Row],[Nombre del Gestor]]&gt;1,VENTAS[[#This Row],[Precio Venta]]*10%,0)</f>
        <v>0.30000000000000004</v>
      </c>
      <c r="K1216" s="34">
        <f>IFERROR(VLOOKUP(VENTAS[[#This Row],[Código del producto Vendido]],STOCK[],13,FALSE),VENTAS[[#This Row],[Precio Venta]]*0.6)-VENTAS[[#This Row],[Comisión Unitaria 10%]]</f>
        <v>1.4</v>
      </c>
      <c r="L1216" s="34">
        <f>VENTAS[[#This Row],[Cantidad]]*(VENTAS[[#This Row],[Precio Venta]]-VENTAS[[#This Row],[Costo Unitario SIN Comision]]-VENTAS[[#This Row],[Comisión Unitaria 10%]]-0.01*VENTAS[[#This Row],[Precio Venta]])</f>
        <v>1.27</v>
      </c>
      <c r="M1216" s="35"/>
      <c r="N1216" s="37" t="s">
        <v>6223</v>
      </c>
    </row>
    <row r="1217" spans="1:14" x14ac:dyDescent="0.2">
      <c r="A1217" s="36">
        <v>45698.670925925922</v>
      </c>
      <c r="B1217" s="33"/>
      <c r="C1217" s="33"/>
      <c r="D1217" s="33" t="s">
        <v>3757</v>
      </c>
      <c r="E1217" s="33" t="s">
        <v>5534</v>
      </c>
      <c r="F1217" s="33" t="s">
        <v>5535</v>
      </c>
      <c r="G1217" s="33">
        <v>1</v>
      </c>
      <c r="H1217" s="34">
        <v>45</v>
      </c>
      <c r="I1217" s="39">
        <f>VENTAS[[#This Row],[Cantidad]]*VENTAS[[#This Row],[Precio Venta]]</f>
        <v>45</v>
      </c>
      <c r="J1217" s="34">
        <f>IF(VENTAS[[#This Row],[Nombre del Gestor]]&gt;1,VENTAS[[#This Row],[Precio Venta]]*10%,0)</f>
        <v>4.5</v>
      </c>
      <c r="K1217" s="34">
        <f>IFERROR(VLOOKUP(VENTAS[[#This Row],[Código del producto Vendido]],STOCK[],13,FALSE),VENTAS[[#This Row],[Precio Venta]]*0.6)-VENTAS[[#This Row],[Comisión Unitaria 10%]]</f>
        <v>22.5</v>
      </c>
      <c r="L1217" s="34">
        <f>VENTAS[[#This Row],[Cantidad]]*(VENTAS[[#This Row],[Precio Venta]]-VENTAS[[#This Row],[Costo Unitario SIN Comision]]-VENTAS[[#This Row],[Comisión Unitaria 10%]]-0.01*VENTAS[[#This Row],[Precio Venta]])</f>
        <v>17.55</v>
      </c>
      <c r="M1217" s="35"/>
      <c r="N1217" s="37" t="s">
        <v>6224</v>
      </c>
    </row>
    <row r="1218" spans="1:14" x14ac:dyDescent="0.2">
      <c r="A1218" s="36">
        <v>45698.677685185183</v>
      </c>
      <c r="B1218" s="33"/>
      <c r="C1218" s="33"/>
      <c r="D1218" s="33" t="s">
        <v>3757</v>
      </c>
      <c r="E1218" s="33" t="s">
        <v>6225</v>
      </c>
      <c r="F1218" s="33" t="s">
        <v>3976</v>
      </c>
      <c r="G1218" s="33">
        <v>1</v>
      </c>
      <c r="H1218" s="34">
        <v>20</v>
      </c>
      <c r="I1218" s="39">
        <f>VENTAS[[#This Row],[Cantidad]]*VENTAS[[#This Row],[Precio Venta]]</f>
        <v>20</v>
      </c>
      <c r="J1218" s="34">
        <f>IF(VENTAS[[#This Row],[Nombre del Gestor]]&gt;1,VENTAS[[#This Row],[Precio Venta]]*10%,0)</f>
        <v>2</v>
      </c>
      <c r="K1218" s="34">
        <f>IFERROR(VLOOKUP(VENTAS[[#This Row],[Código del producto Vendido]],STOCK[],13,FALSE),VENTAS[[#This Row],[Precio Venta]]*0.6)-VENTAS[[#This Row],[Comisión Unitaria 10%]]</f>
        <v>10</v>
      </c>
      <c r="L1218" s="34">
        <f>VENTAS[[#This Row],[Cantidad]]*(VENTAS[[#This Row],[Precio Venta]]-VENTAS[[#This Row],[Costo Unitario SIN Comision]]-VENTAS[[#This Row],[Comisión Unitaria 10%]]-0.01*VENTAS[[#This Row],[Precio Venta]])</f>
        <v>7.8</v>
      </c>
      <c r="M1218" s="35"/>
      <c r="N1218" s="37" t="s">
        <v>6226</v>
      </c>
    </row>
    <row r="1219" spans="1:14" x14ac:dyDescent="0.2">
      <c r="A1219" s="36">
        <v>45698.677685185183</v>
      </c>
      <c r="B1219" s="33"/>
      <c r="C1219" s="33"/>
      <c r="D1219" s="33" t="s">
        <v>3757</v>
      </c>
      <c r="E1219" s="33" t="s">
        <v>3918</v>
      </c>
      <c r="F1219" s="33" t="s">
        <v>3919</v>
      </c>
      <c r="G1219" s="33">
        <v>1</v>
      </c>
      <c r="H1219" s="34">
        <v>22</v>
      </c>
      <c r="I1219" s="39">
        <f>VENTAS[[#This Row],[Cantidad]]*VENTAS[[#This Row],[Precio Venta]]</f>
        <v>22</v>
      </c>
      <c r="J1219" s="34">
        <f>IF(VENTAS[[#This Row],[Nombre del Gestor]]&gt;1,VENTAS[[#This Row],[Precio Venta]]*10%,0)</f>
        <v>2.2000000000000002</v>
      </c>
      <c r="K1219" s="34">
        <f>IFERROR(VLOOKUP(VENTAS[[#This Row],[Código del producto Vendido]],STOCK[],13,FALSE),VENTAS[[#This Row],[Precio Venta]]*0.6)-VENTAS[[#This Row],[Comisión Unitaria 10%]]</f>
        <v>11</v>
      </c>
      <c r="L1219" s="34">
        <f>VENTAS[[#This Row],[Cantidad]]*(VENTAS[[#This Row],[Precio Venta]]-VENTAS[[#This Row],[Costo Unitario SIN Comision]]-VENTAS[[#This Row],[Comisión Unitaria 10%]]-0.01*VENTAS[[#This Row],[Precio Venta]])</f>
        <v>8.58</v>
      </c>
      <c r="M1219" s="35"/>
      <c r="N1219" s="37" t="s">
        <v>6227</v>
      </c>
    </row>
    <row r="1220" spans="1:14" x14ac:dyDescent="0.2">
      <c r="A1220" s="36">
        <v>45698.682141203702</v>
      </c>
      <c r="B1220" s="33"/>
      <c r="C1220" s="33"/>
      <c r="D1220" s="33" t="s">
        <v>3779</v>
      </c>
      <c r="E1220" s="33" t="s">
        <v>6228</v>
      </c>
      <c r="F1220" s="33" t="s">
        <v>6229</v>
      </c>
      <c r="G1220" s="33">
        <v>1</v>
      </c>
      <c r="H1220" s="34">
        <v>15</v>
      </c>
      <c r="I1220" s="39">
        <f>VENTAS[[#This Row],[Cantidad]]*VENTAS[[#This Row],[Precio Venta]]</f>
        <v>15</v>
      </c>
      <c r="J1220" s="34">
        <f>IF(VENTAS[[#This Row],[Nombre del Gestor]]&gt;1,VENTAS[[#This Row],[Precio Venta]]*10%,0)</f>
        <v>1.5</v>
      </c>
      <c r="K1220" s="34">
        <f>IFERROR(VLOOKUP(VENTAS[[#This Row],[Código del producto Vendido]],STOCK[],13,FALSE),VENTAS[[#This Row],[Precio Venta]]*0.6)-VENTAS[[#This Row],[Comisión Unitaria 10%]]</f>
        <v>7.5</v>
      </c>
      <c r="L1220" s="34">
        <f>VENTAS[[#This Row],[Cantidad]]*(VENTAS[[#This Row],[Precio Venta]]-VENTAS[[#This Row],[Costo Unitario SIN Comision]]-VENTAS[[#This Row],[Comisión Unitaria 10%]]-0.01*VENTAS[[#This Row],[Precio Venta]])</f>
        <v>5.85</v>
      </c>
      <c r="M1220" s="35"/>
      <c r="N1220" s="37" t="s">
        <v>6230</v>
      </c>
    </row>
    <row r="1221" spans="1:14" x14ac:dyDescent="0.2">
      <c r="A1221" s="36">
        <v>45698.682141203702</v>
      </c>
      <c r="B1221" s="33"/>
      <c r="C1221" s="33"/>
      <c r="D1221" s="33" t="s">
        <v>3779</v>
      </c>
      <c r="E1221" s="33" t="s">
        <v>633</v>
      </c>
      <c r="F1221" s="33" t="s">
        <v>6231</v>
      </c>
      <c r="G1221" s="33">
        <v>1</v>
      </c>
      <c r="H1221" s="34">
        <v>20</v>
      </c>
      <c r="I1221" s="39">
        <f>VENTAS[[#This Row],[Cantidad]]*VENTAS[[#This Row],[Precio Venta]]</f>
        <v>20</v>
      </c>
      <c r="J1221" s="34">
        <f>IF(VENTAS[[#This Row],[Nombre del Gestor]]&gt;1,VENTAS[[#This Row],[Precio Venta]]*10%,0)</f>
        <v>2</v>
      </c>
      <c r="K1221" s="34">
        <f>IFERROR(VLOOKUP(VENTAS[[#This Row],[Código del producto Vendido]],STOCK[],13,FALSE),VENTAS[[#This Row],[Precio Venta]]*0.6)-VENTAS[[#This Row],[Comisión Unitaria 10%]]</f>
        <v>8.5</v>
      </c>
      <c r="L1221" s="34">
        <f>VENTAS[[#This Row],[Cantidad]]*(VENTAS[[#This Row],[Precio Venta]]-VENTAS[[#This Row],[Costo Unitario SIN Comision]]-VENTAS[[#This Row],[Comisión Unitaria 10%]]-0.01*VENTAS[[#This Row],[Precio Venta]])</f>
        <v>9.3000000000000007</v>
      </c>
      <c r="M1221" s="35"/>
      <c r="N1221" s="37" t="s">
        <v>6232</v>
      </c>
    </row>
    <row r="1222" spans="1:14" x14ac:dyDescent="0.2">
      <c r="A1222" s="36">
        <v>45698.682141203702</v>
      </c>
      <c r="B1222" s="33"/>
      <c r="C1222" s="33"/>
      <c r="D1222" s="33" t="s">
        <v>3779</v>
      </c>
      <c r="E1222" s="33" t="s">
        <v>145</v>
      </c>
      <c r="F1222" s="33" t="s">
        <v>146</v>
      </c>
      <c r="G1222" s="33">
        <v>1</v>
      </c>
      <c r="H1222" s="34">
        <v>28</v>
      </c>
      <c r="I1222" s="39">
        <f>VENTAS[[#This Row],[Cantidad]]*VENTAS[[#This Row],[Precio Venta]]</f>
        <v>28</v>
      </c>
      <c r="J1222" s="34">
        <f>IF(VENTAS[[#This Row],[Nombre del Gestor]]&gt;1,VENTAS[[#This Row],[Precio Venta]]*10%,0)</f>
        <v>2.8000000000000003</v>
      </c>
      <c r="K1222" s="34">
        <f>IFERROR(VLOOKUP(VENTAS[[#This Row],[Código del producto Vendido]],STOCK[],13,FALSE),VENTAS[[#This Row],[Precio Venta]]*0.6)-VENTAS[[#This Row],[Comisión Unitaria 10%]]</f>
        <v>18.2</v>
      </c>
      <c r="L1222" s="34">
        <f>VENTAS[[#This Row],[Cantidad]]*(VENTAS[[#This Row],[Precio Venta]]-VENTAS[[#This Row],[Costo Unitario SIN Comision]]-VENTAS[[#This Row],[Comisión Unitaria 10%]]-0.01*VENTAS[[#This Row],[Precio Venta]])</f>
        <v>6.72</v>
      </c>
      <c r="M1222" s="35"/>
      <c r="N1222" s="37" t="s">
        <v>6233</v>
      </c>
    </row>
    <row r="1223" spans="1:14" x14ac:dyDescent="0.2">
      <c r="A1223" s="36">
        <v>45698.682141203702</v>
      </c>
      <c r="B1223" s="33"/>
      <c r="C1223" s="33"/>
      <c r="D1223" s="33" t="s">
        <v>3779</v>
      </c>
      <c r="E1223" s="33" t="s">
        <v>4889</v>
      </c>
      <c r="F1223" s="33" t="s">
        <v>483</v>
      </c>
      <c r="G1223" s="33">
        <v>1</v>
      </c>
      <c r="H1223" s="34">
        <v>18</v>
      </c>
      <c r="I1223" s="39">
        <f>VENTAS[[#This Row],[Cantidad]]*VENTAS[[#This Row],[Precio Venta]]</f>
        <v>18</v>
      </c>
      <c r="J1223" s="34">
        <f>IF(VENTAS[[#This Row],[Nombre del Gestor]]&gt;1,VENTAS[[#This Row],[Precio Venta]]*10%,0)</f>
        <v>1.8</v>
      </c>
      <c r="K1223" s="34">
        <f>IFERROR(VLOOKUP(VENTAS[[#This Row],[Código del producto Vendido]],STOCK[],13,FALSE),VENTAS[[#This Row],[Precio Venta]]*0.6)-VENTAS[[#This Row],[Comisión Unitaria 10%]]</f>
        <v>8.9999999999999982</v>
      </c>
      <c r="L122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23" s="35"/>
      <c r="N1223" s="37" t="s">
        <v>6234</v>
      </c>
    </row>
    <row r="1224" spans="1:14" x14ac:dyDescent="0.2">
      <c r="A1224" s="36">
        <v>45698.682141203702</v>
      </c>
      <c r="B1224" s="33"/>
      <c r="C1224" s="33"/>
      <c r="D1224" s="33" t="s">
        <v>3779</v>
      </c>
      <c r="E1224" s="33" t="s">
        <v>4971</v>
      </c>
      <c r="F1224" s="33" t="s">
        <v>177</v>
      </c>
      <c r="G1224" s="33">
        <v>1</v>
      </c>
      <c r="H1224" s="34">
        <v>32</v>
      </c>
      <c r="I1224" s="39">
        <f>VENTAS[[#This Row],[Cantidad]]*VENTAS[[#This Row],[Precio Venta]]</f>
        <v>32</v>
      </c>
      <c r="J1224" s="34">
        <f>IF(VENTAS[[#This Row],[Nombre del Gestor]]&gt;1,VENTAS[[#This Row],[Precio Venta]]*10%,0)</f>
        <v>3.2</v>
      </c>
      <c r="K1224" s="34">
        <f>IFERROR(VLOOKUP(VENTAS[[#This Row],[Código del producto Vendido]],STOCK[],13,FALSE),VENTAS[[#This Row],[Precio Venta]]*0.6)-VENTAS[[#This Row],[Comisión Unitaria 10%]]</f>
        <v>16</v>
      </c>
      <c r="L1224" s="34">
        <f>VENTAS[[#This Row],[Cantidad]]*(VENTAS[[#This Row],[Precio Venta]]-VENTAS[[#This Row],[Costo Unitario SIN Comision]]-VENTAS[[#This Row],[Comisión Unitaria 10%]]-0.01*VENTAS[[#This Row],[Precio Venta]])</f>
        <v>12.48</v>
      </c>
      <c r="M1224" s="35"/>
      <c r="N1224" s="37" t="s">
        <v>6235</v>
      </c>
    </row>
    <row r="1225" spans="1:14" x14ac:dyDescent="0.2">
      <c r="A1225" s="36">
        <v>45698.682141203702</v>
      </c>
      <c r="B1225" s="33"/>
      <c r="C1225" s="33"/>
      <c r="D1225" s="33" t="s">
        <v>3779</v>
      </c>
      <c r="E1225" s="33" t="s">
        <v>6236</v>
      </c>
      <c r="F1225" s="33" t="s">
        <v>4776</v>
      </c>
      <c r="G1225" s="33">
        <v>1</v>
      </c>
      <c r="H1225" s="34">
        <v>25</v>
      </c>
      <c r="I1225" s="39">
        <f>VENTAS[[#This Row],[Cantidad]]*VENTAS[[#This Row],[Precio Venta]]</f>
        <v>25</v>
      </c>
      <c r="J1225" s="34">
        <f>IF(VENTAS[[#This Row],[Nombre del Gestor]]&gt;1,VENTAS[[#This Row],[Precio Venta]]*10%,0)</f>
        <v>2.5</v>
      </c>
      <c r="K1225" s="34">
        <f>IFERROR(VLOOKUP(VENTAS[[#This Row],[Código del producto Vendido]],STOCK[],13,FALSE),VENTAS[[#This Row],[Precio Venta]]*0.6)-VENTAS[[#This Row],[Comisión Unitaria 10%]]</f>
        <v>12.5</v>
      </c>
      <c r="L1225" s="34">
        <f>VENTAS[[#This Row],[Cantidad]]*(VENTAS[[#This Row],[Precio Venta]]-VENTAS[[#This Row],[Costo Unitario SIN Comision]]-VENTAS[[#This Row],[Comisión Unitaria 10%]]-0.01*VENTAS[[#This Row],[Precio Venta]])</f>
        <v>9.75</v>
      </c>
      <c r="M1225" s="35"/>
      <c r="N1225" s="37" t="s">
        <v>6237</v>
      </c>
    </row>
    <row r="1226" spans="1:14" x14ac:dyDescent="0.2">
      <c r="A1226" s="36">
        <v>45698.682141203702</v>
      </c>
      <c r="B1226" s="33"/>
      <c r="C1226" s="33"/>
      <c r="D1226" s="33" t="s">
        <v>3779</v>
      </c>
      <c r="E1226" s="33" t="s">
        <v>6238</v>
      </c>
      <c r="F1226" s="33" t="s">
        <v>5850</v>
      </c>
      <c r="G1226" s="33">
        <v>1</v>
      </c>
      <c r="H1226" s="34">
        <v>15</v>
      </c>
      <c r="I1226" s="39">
        <f>VENTAS[[#This Row],[Cantidad]]*VENTAS[[#This Row],[Precio Venta]]</f>
        <v>15</v>
      </c>
      <c r="J1226" s="34">
        <f>IF(VENTAS[[#This Row],[Nombre del Gestor]]&gt;1,VENTAS[[#This Row],[Precio Venta]]*10%,0)</f>
        <v>1.5</v>
      </c>
      <c r="K1226" s="34">
        <f>IFERROR(VLOOKUP(VENTAS[[#This Row],[Código del producto Vendido]],STOCK[],13,FALSE),VENTAS[[#This Row],[Precio Venta]]*0.6)-VENTAS[[#This Row],[Comisión Unitaria 10%]]</f>
        <v>7.5</v>
      </c>
      <c r="L1226" s="34">
        <f>VENTAS[[#This Row],[Cantidad]]*(VENTAS[[#This Row],[Precio Venta]]-VENTAS[[#This Row],[Costo Unitario SIN Comision]]-VENTAS[[#This Row],[Comisión Unitaria 10%]]-0.01*VENTAS[[#This Row],[Precio Venta]])</f>
        <v>5.85</v>
      </c>
      <c r="M1226" s="35"/>
      <c r="N1226" s="37" t="s">
        <v>6239</v>
      </c>
    </row>
    <row r="1227" spans="1:14" x14ac:dyDescent="0.2">
      <c r="A1227" s="36">
        <v>45698.682141203702</v>
      </c>
      <c r="B1227" s="33"/>
      <c r="C1227" s="33"/>
      <c r="D1227" s="33" t="s">
        <v>3779</v>
      </c>
      <c r="E1227" s="33" t="s">
        <v>6240</v>
      </c>
      <c r="F1227" s="33" t="s">
        <v>6241</v>
      </c>
      <c r="G1227" s="33">
        <v>1</v>
      </c>
      <c r="H1227" s="34">
        <v>36</v>
      </c>
      <c r="I1227" s="39">
        <f>VENTAS[[#This Row],[Cantidad]]*VENTAS[[#This Row],[Precio Venta]]</f>
        <v>36</v>
      </c>
      <c r="J1227" s="34">
        <f>IF(VENTAS[[#This Row],[Nombre del Gestor]]&gt;1,VENTAS[[#This Row],[Precio Venta]]*10%,0)</f>
        <v>3.6</v>
      </c>
      <c r="K1227" s="34">
        <f>IFERROR(VLOOKUP(VENTAS[[#This Row],[Código del producto Vendido]],STOCK[],13,FALSE),VENTAS[[#This Row],[Precio Venta]]*0.6)-VENTAS[[#This Row],[Comisión Unitaria 10%]]</f>
        <v>17.999999999999996</v>
      </c>
      <c r="L1227" s="34">
        <f>VENTAS[[#This Row],[Cantidad]]*(VENTAS[[#This Row],[Precio Venta]]-VENTAS[[#This Row],[Costo Unitario SIN Comision]]-VENTAS[[#This Row],[Comisión Unitaria 10%]]-0.01*VENTAS[[#This Row],[Precio Venta]])</f>
        <v>14.040000000000004</v>
      </c>
      <c r="M1227" s="35"/>
      <c r="N1227" s="37" t="s">
        <v>6242</v>
      </c>
    </row>
    <row r="1228" spans="1:14" x14ac:dyDescent="0.2">
      <c r="A1228" s="36">
        <v>45698.682141203702</v>
      </c>
      <c r="B1228" s="33"/>
      <c r="C1228" s="33"/>
      <c r="D1228" s="33" t="s">
        <v>3779</v>
      </c>
      <c r="E1228" s="33" t="s">
        <v>446</v>
      </c>
      <c r="F1228" s="33" t="s">
        <v>4066</v>
      </c>
      <c r="G1228" s="33">
        <v>1</v>
      </c>
      <c r="H1228" s="34">
        <v>35</v>
      </c>
      <c r="I1228" s="39">
        <f>VENTAS[[#This Row],[Cantidad]]*VENTAS[[#This Row],[Precio Venta]]</f>
        <v>35</v>
      </c>
      <c r="J1228" s="34">
        <f>IF(VENTAS[[#This Row],[Nombre del Gestor]]&gt;1,VENTAS[[#This Row],[Precio Venta]]*10%,0)</f>
        <v>3.5</v>
      </c>
      <c r="K1228" s="34">
        <f>IFERROR(VLOOKUP(VENTAS[[#This Row],[Código del producto Vendido]],STOCK[],13,FALSE),VENTAS[[#This Row],[Precio Venta]]*0.6)-VENTAS[[#This Row],[Comisión Unitaria 10%]]</f>
        <v>11.57</v>
      </c>
      <c r="L1228" s="34">
        <f>VENTAS[[#This Row],[Cantidad]]*(VENTAS[[#This Row],[Precio Venta]]-VENTAS[[#This Row],[Costo Unitario SIN Comision]]-VENTAS[[#This Row],[Comisión Unitaria 10%]]-0.01*VENTAS[[#This Row],[Precio Venta]])</f>
        <v>19.579999999999998</v>
      </c>
      <c r="M1228" s="35"/>
      <c r="N1228" s="37" t="s">
        <v>6243</v>
      </c>
    </row>
    <row r="1229" spans="1:14" x14ac:dyDescent="0.2">
      <c r="A1229" s="36">
        <v>45698.682141203702</v>
      </c>
      <c r="B1229" s="33"/>
      <c r="C1229" s="33"/>
      <c r="D1229" s="33" t="s">
        <v>3779</v>
      </c>
      <c r="E1229" s="33" t="s">
        <v>6244</v>
      </c>
      <c r="F1229" s="33" t="s">
        <v>6245</v>
      </c>
      <c r="G1229" s="33">
        <v>1</v>
      </c>
      <c r="H1229" s="34">
        <v>15</v>
      </c>
      <c r="I1229" s="39">
        <f>VENTAS[[#This Row],[Cantidad]]*VENTAS[[#This Row],[Precio Venta]]</f>
        <v>15</v>
      </c>
      <c r="J1229" s="34">
        <f>IF(VENTAS[[#This Row],[Nombre del Gestor]]&gt;1,VENTAS[[#This Row],[Precio Venta]]*10%,0)</f>
        <v>1.5</v>
      </c>
      <c r="K1229" s="34">
        <f>IFERROR(VLOOKUP(VENTAS[[#This Row],[Código del producto Vendido]],STOCK[],13,FALSE),VENTAS[[#This Row],[Precio Venta]]*0.6)-VENTAS[[#This Row],[Comisión Unitaria 10%]]</f>
        <v>7.5</v>
      </c>
      <c r="L1229" s="34">
        <f>VENTAS[[#This Row],[Cantidad]]*(VENTAS[[#This Row],[Precio Venta]]-VENTAS[[#This Row],[Costo Unitario SIN Comision]]-VENTAS[[#This Row],[Comisión Unitaria 10%]]-0.01*VENTAS[[#This Row],[Precio Venta]])</f>
        <v>5.85</v>
      </c>
      <c r="M1229" s="35"/>
      <c r="N1229" s="37" t="s">
        <v>6246</v>
      </c>
    </row>
    <row r="1230" spans="1:14" x14ac:dyDescent="0.2">
      <c r="A1230" s="36">
        <v>45698.685567129629</v>
      </c>
      <c r="B1230" s="33"/>
      <c r="C1230" s="33"/>
      <c r="D1230" s="33" t="s">
        <v>3772</v>
      </c>
      <c r="E1230" s="33" t="s">
        <v>399</v>
      </c>
      <c r="F1230" s="33" t="s">
        <v>333</v>
      </c>
      <c r="G1230" s="33">
        <v>1</v>
      </c>
      <c r="H1230" s="34">
        <v>45</v>
      </c>
      <c r="I1230" s="39">
        <f>VENTAS[[#This Row],[Cantidad]]*VENTAS[[#This Row],[Precio Venta]]</f>
        <v>45</v>
      </c>
      <c r="J1230" s="34">
        <f>IF(VENTAS[[#This Row],[Nombre del Gestor]]&gt;1,VENTAS[[#This Row],[Precio Venta]]*10%,0)</f>
        <v>4.5</v>
      </c>
      <c r="K1230" s="34">
        <f>IFERROR(VLOOKUP(VENTAS[[#This Row],[Código del producto Vendido]],STOCK[],13,FALSE),VENTAS[[#This Row],[Precio Venta]]*0.6)-VENTAS[[#This Row],[Comisión Unitaria 10%]]</f>
        <v>24.47</v>
      </c>
      <c r="L1230" s="34">
        <f>VENTAS[[#This Row],[Cantidad]]*(VENTAS[[#This Row],[Precio Venta]]-VENTAS[[#This Row],[Costo Unitario SIN Comision]]-VENTAS[[#This Row],[Comisión Unitaria 10%]]-0.01*VENTAS[[#This Row],[Precio Venta]])</f>
        <v>15.580000000000002</v>
      </c>
      <c r="M1230" s="35"/>
      <c r="N1230" s="37" t="s">
        <v>6247</v>
      </c>
    </row>
    <row r="1231" spans="1:14" x14ac:dyDescent="0.2">
      <c r="A1231" s="36">
        <v>45698.6875462963</v>
      </c>
      <c r="B1231" s="33"/>
      <c r="C1231" s="33"/>
      <c r="D1231" s="33" t="s">
        <v>6027</v>
      </c>
      <c r="E1231" s="33" t="s">
        <v>5534</v>
      </c>
      <c r="F1231" s="33" t="s">
        <v>5535</v>
      </c>
      <c r="G1231" s="33">
        <v>1</v>
      </c>
      <c r="H1231" s="34">
        <v>45</v>
      </c>
      <c r="I1231" s="39">
        <f>VENTAS[[#This Row],[Cantidad]]*VENTAS[[#This Row],[Precio Venta]]</f>
        <v>45</v>
      </c>
      <c r="J1231" s="34">
        <f>IF(VENTAS[[#This Row],[Nombre del Gestor]]&gt;1,VENTAS[[#This Row],[Precio Venta]]*10%,0)</f>
        <v>4.5</v>
      </c>
      <c r="K1231" s="34">
        <f>IFERROR(VLOOKUP(VENTAS[[#This Row],[Código del producto Vendido]],STOCK[],13,FALSE),VENTAS[[#This Row],[Precio Venta]]*0.6)-VENTAS[[#This Row],[Comisión Unitaria 10%]]</f>
        <v>22.5</v>
      </c>
      <c r="L1231" s="34">
        <f>VENTAS[[#This Row],[Cantidad]]*(VENTAS[[#This Row],[Precio Venta]]-VENTAS[[#This Row],[Costo Unitario SIN Comision]]-VENTAS[[#This Row],[Comisión Unitaria 10%]]-0.01*VENTAS[[#This Row],[Precio Venta]])</f>
        <v>17.55</v>
      </c>
      <c r="M1231" s="35"/>
      <c r="N1231" s="37" t="s">
        <v>6248</v>
      </c>
    </row>
    <row r="1232" spans="1:14" x14ac:dyDescent="0.2">
      <c r="A1232" s="36">
        <v>45698.688819444447</v>
      </c>
      <c r="B1232" s="33"/>
      <c r="C1232" s="33"/>
      <c r="D1232" s="33" t="s">
        <v>3967</v>
      </c>
      <c r="E1232" s="33" t="s">
        <v>5941</v>
      </c>
      <c r="F1232" s="33" t="s">
        <v>5929</v>
      </c>
      <c r="G1232" s="33">
        <v>1</v>
      </c>
      <c r="H1232" s="34">
        <v>35</v>
      </c>
      <c r="I1232" s="39">
        <f>VENTAS[[#This Row],[Cantidad]]*VENTAS[[#This Row],[Precio Venta]]</f>
        <v>35</v>
      </c>
      <c r="J1232" s="34">
        <f>IF(VENTAS[[#This Row],[Nombre del Gestor]]&gt;1,VENTAS[[#This Row],[Precio Venta]]*10%,0)</f>
        <v>3.5</v>
      </c>
      <c r="K1232" s="34">
        <f>IFERROR(VLOOKUP(VENTAS[[#This Row],[Código del producto Vendido]],STOCK[],13,FALSE),VENTAS[[#This Row],[Precio Venta]]*0.6)-VENTAS[[#This Row],[Comisión Unitaria 10%]]</f>
        <v>17.5</v>
      </c>
      <c r="L1232" s="34">
        <f>VENTAS[[#This Row],[Cantidad]]*(VENTAS[[#This Row],[Precio Venta]]-VENTAS[[#This Row],[Costo Unitario SIN Comision]]-VENTAS[[#This Row],[Comisión Unitaria 10%]]-0.01*VENTAS[[#This Row],[Precio Venta]])</f>
        <v>13.65</v>
      </c>
      <c r="M1232" s="35"/>
      <c r="N1232" s="37" t="s">
        <v>6249</v>
      </c>
    </row>
    <row r="1233" spans="1:14" x14ac:dyDescent="0.2">
      <c r="A1233" s="36">
        <v>45699.577789351853</v>
      </c>
      <c r="B1233" s="33"/>
      <c r="C1233" s="33"/>
      <c r="D1233" s="33" t="s">
        <v>6027</v>
      </c>
      <c r="E1233" s="33" t="s">
        <v>6250</v>
      </c>
      <c r="F1233" s="33" t="s">
        <v>6251</v>
      </c>
      <c r="G1233" s="33">
        <v>1</v>
      </c>
      <c r="H1233" s="34">
        <v>30</v>
      </c>
      <c r="I1233" s="39">
        <f>VENTAS[[#This Row],[Cantidad]]*VENTAS[[#This Row],[Precio Venta]]</f>
        <v>30</v>
      </c>
      <c r="J1233" s="34">
        <f>IF(VENTAS[[#This Row],[Nombre del Gestor]]&gt;1,VENTAS[[#This Row],[Precio Venta]]*10%,0)</f>
        <v>3</v>
      </c>
      <c r="K1233" s="34">
        <f>IFERROR(VLOOKUP(VENTAS[[#This Row],[Código del producto Vendido]],STOCK[],13,FALSE),VENTAS[[#This Row],[Precio Venta]]*0.6)-VENTAS[[#This Row],[Comisión Unitaria 10%]]</f>
        <v>15</v>
      </c>
      <c r="L1233" s="34">
        <f>VENTAS[[#This Row],[Cantidad]]*(VENTAS[[#This Row],[Precio Venta]]-VENTAS[[#This Row],[Costo Unitario SIN Comision]]-VENTAS[[#This Row],[Comisión Unitaria 10%]]-0.01*VENTAS[[#This Row],[Precio Venta]])</f>
        <v>11.7</v>
      </c>
      <c r="M1233" s="35"/>
      <c r="N1233" s="37" t="s">
        <v>6252</v>
      </c>
    </row>
    <row r="1234" spans="1:14" x14ac:dyDescent="0.2">
      <c r="A1234" s="36">
        <v>45699.57849537037</v>
      </c>
      <c r="B1234" s="33"/>
      <c r="C1234" s="33"/>
      <c r="D1234" s="33" t="s">
        <v>3757</v>
      </c>
      <c r="E1234" s="33" t="s">
        <v>6205</v>
      </c>
      <c r="F1234" s="33" t="s">
        <v>481</v>
      </c>
      <c r="G1234" s="33">
        <v>1</v>
      </c>
      <c r="H1234" s="34">
        <v>18</v>
      </c>
      <c r="I1234" s="39">
        <f>VENTAS[[#This Row],[Cantidad]]*VENTAS[[#This Row],[Precio Venta]]</f>
        <v>18</v>
      </c>
      <c r="J1234" s="34">
        <f>IF(VENTAS[[#This Row],[Nombre del Gestor]]&gt;1,VENTAS[[#This Row],[Precio Venta]]*10%,0)</f>
        <v>1.8</v>
      </c>
      <c r="K1234" s="34">
        <f>IFERROR(VLOOKUP(VENTAS[[#This Row],[Código del producto Vendido]],STOCK[],13,FALSE),VENTAS[[#This Row],[Precio Venta]]*0.6)-VENTAS[[#This Row],[Comisión Unitaria 10%]]</f>
        <v>8.9999999999999982</v>
      </c>
      <c r="L123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34" s="35"/>
      <c r="N1234" s="37" t="s">
        <v>6253</v>
      </c>
    </row>
    <row r="1235" spans="1:14" x14ac:dyDescent="0.2">
      <c r="A1235" s="36">
        <v>45700.552557870367</v>
      </c>
      <c r="B1235" s="33"/>
      <c r="C1235" s="33"/>
      <c r="D1235" s="33" t="s">
        <v>6254</v>
      </c>
      <c r="E1235" s="33" t="s">
        <v>1217</v>
      </c>
      <c r="F1235" s="33" t="s">
        <v>1218</v>
      </c>
      <c r="G1235" s="33">
        <v>1</v>
      </c>
      <c r="H1235" s="34">
        <v>24</v>
      </c>
      <c r="I1235" s="39">
        <f>VENTAS[[#This Row],[Cantidad]]*VENTAS[[#This Row],[Precio Venta]]</f>
        <v>24</v>
      </c>
      <c r="J1235" s="34">
        <f>IF(VENTAS[[#This Row],[Nombre del Gestor]]&gt;1,VENTAS[[#This Row],[Precio Venta]]*10%,0)</f>
        <v>2.4000000000000004</v>
      </c>
      <c r="K1235" s="34">
        <f>IFERROR(VLOOKUP(VENTAS[[#This Row],[Código del producto Vendido]],STOCK[],13,FALSE),VENTAS[[#This Row],[Precio Venta]]*0.6)-VENTAS[[#This Row],[Comisión Unitaria 10%]]</f>
        <v>6.9</v>
      </c>
      <c r="L1235" s="34">
        <f>VENTAS[[#This Row],[Cantidad]]*(VENTAS[[#This Row],[Precio Venta]]-VENTAS[[#This Row],[Costo Unitario SIN Comision]]-VENTAS[[#This Row],[Comisión Unitaria 10%]]-0.01*VENTAS[[#This Row],[Precio Venta]])</f>
        <v>14.46</v>
      </c>
      <c r="M1235" s="35"/>
      <c r="N1235" s="37" t="s">
        <v>6255</v>
      </c>
    </row>
    <row r="1236" spans="1:14" x14ac:dyDescent="0.2">
      <c r="A1236" s="36">
        <v>45700.552557870367</v>
      </c>
      <c r="B1236" s="33"/>
      <c r="C1236" s="33"/>
      <c r="D1236" s="33" t="s">
        <v>6254</v>
      </c>
      <c r="E1236" s="33" t="s">
        <v>1184</v>
      </c>
      <c r="F1236" s="33" t="s">
        <v>1185</v>
      </c>
      <c r="G1236" s="33">
        <v>1</v>
      </c>
      <c r="H1236" s="34">
        <v>28</v>
      </c>
      <c r="I1236" s="39">
        <f>VENTAS[[#This Row],[Cantidad]]*VENTAS[[#This Row],[Precio Venta]]</f>
        <v>28</v>
      </c>
      <c r="J1236" s="34">
        <f>IF(VENTAS[[#This Row],[Nombre del Gestor]]&gt;1,VENTAS[[#This Row],[Precio Venta]]*10%,0)</f>
        <v>2.8000000000000003</v>
      </c>
      <c r="K1236" s="34">
        <f>IFERROR(VLOOKUP(VENTAS[[#This Row],[Código del producto Vendido]],STOCK[],13,FALSE),VENTAS[[#This Row],[Precio Venta]]*0.6)-VENTAS[[#This Row],[Comisión Unitaria 10%]]</f>
        <v>10.5</v>
      </c>
      <c r="L1236" s="34">
        <f>VENTAS[[#This Row],[Cantidad]]*(VENTAS[[#This Row],[Precio Venta]]-VENTAS[[#This Row],[Costo Unitario SIN Comision]]-VENTAS[[#This Row],[Comisión Unitaria 10%]]-0.01*VENTAS[[#This Row],[Precio Venta]])</f>
        <v>14.42</v>
      </c>
      <c r="M1236" s="35"/>
      <c r="N1236" s="37" t="s">
        <v>6256</v>
      </c>
    </row>
    <row r="1237" spans="1:14" x14ac:dyDescent="0.2">
      <c r="A1237" s="36">
        <v>45700.552557870367</v>
      </c>
      <c r="B1237" s="33"/>
      <c r="C1237" s="33"/>
      <c r="D1237" s="33" t="s">
        <v>6254</v>
      </c>
      <c r="E1237" s="33" t="s">
        <v>5513</v>
      </c>
      <c r="F1237" s="33" t="s">
        <v>5514</v>
      </c>
      <c r="G1237" s="33">
        <v>1</v>
      </c>
      <c r="H1237" s="34">
        <v>20</v>
      </c>
      <c r="I1237" s="39">
        <f>VENTAS[[#This Row],[Cantidad]]*VENTAS[[#This Row],[Precio Venta]]</f>
        <v>20</v>
      </c>
      <c r="J1237" s="34">
        <f>IF(VENTAS[[#This Row],[Nombre del Gestor]]&gt;1,VENTAS[[#This Row],[Precio Venta]]*10%,0)</f>
        <v>2</v>
      </c>
      <c r="K1237" s="34">
        <f>IFERROR(VLOOKUP(VENTAS[[#This Row],[Código del producto Vendido]],STOCK[],13,FALSE),VENTAS[[#This Row],[Precio Venta]]*0.6)-VENTAS[[#This Row],[Comisión Unitaria 10%]]</f>
        <v>10</v>
      </c>
      <c r="L1237" s="34">
        <f>VENTAS[[#This Row],[Cantidad]]*(VENTAS[[#This Row],[Precio Venta]]-VENTAS[[#This Row],[Costo Unitario SIN Comision]]-VENTAS[[#This Row],[Comisión Unitaria 10%]]-0.01*VENTAS[[#This Row],[Precio Venta]])</f>
        <v>7.8</v>
      </c>
      <c r="M1237" s="35"/>
      <c r="N1237" s="37" t="s">
        <v>6257</v>
      </c>
    </row>
    <row r="1238" spans="1:14" x14ac:dyDescent="0.2">
      <c r="A1238" s="36">
        <v>45700.552557870367</v>
      </c>
      <c r="B1238" s="33"/>
      <c r="C1238" s="33"/>
      <c r="D1238" s="33" t="s">
        <v>6254</v>
      </c>
      <c r="E1238" s="33" t="s">
        <v>493</v>
      </c>
      <c r="F1238" s="33" t="s">
        <v>495</v>
      </c>
      <c r="G1238" s="33">
        <v>1</v>
      </c>
      <c r="H1238" s="34">
        <v>20</v>
      </c>
      <c r="I1238" s="39">
        <f>VENTAS[[#This Row],[Cantidad]]*VENTAS[[#This Row],[Precio Venta]]</f>
        <v>20</v>
      </c>
      <c r="J1238" s="34">
        <f>IF(VENTAS[[#This Row],[Nombre del Gestor]]&gt;1,VENTAS[[#This Row],[Precio Venta]]*10%,0)</f>
        <v>2</v>
      </c>
      <c r="K1238" s="34">
        <f>IFERROR(VLOOKUP(VENTAS[[#This Row],[Código del producto Vendido]],STOCK[],13,FALSE),VENTAS[[#This Row],[Precio Venta]]*0.6)-VENTAS[[#This Row],[Comisión Unitaria 10%]]</f>
        <v>10</v>
      </c>
      <c r="L1238" s="34">
        <f>VENTAS[[#This Row],[Cantidad]]*(VENTAS[[#This Row],[Precio Venta]]-VENTAS[[#This Row],[Costo Unitario SIN Comision]]-VENTAS[[#This Row],[Comisión Unitaria 10%]]-0.01*VENTAS[[#This Row],[Precio Venta]])</f>
        <v>7.8</v>
      </c>
      <c r="M1238" s="35"/>
      <c r="N1238" s="37" t="s">
        <v>6258</v>
      </c>
    </row>
    <row r="1239" spans="1:14" x14ac:dyDescent="0.2">
      <c r="A1239" s="36">
        <v>45701.399375000001</v>
      </c>
      <c r="B1239" s="33"/>
      <c r="C1239" s="33"/>
      <c r="D1239" s="33"/>
      <c r="E1239" s="33" t="s">
        <v>4678</v>
      </c>
      <c r="F1239" s="33" t="s">
        <v>4679</v>
      </c>
      <c r="G1239" s="33">
        <v>1</v>
      </c>
      <c r="H1239" s="34">
        <v>18</v>
      </c>
      <c r="I1239" s="39">
        <f>VENTAS[[#This Row],[Cantidad]]*VENTAS[[#This Row],[Precio Venta]]</f>
        <v>18</v>
      </c>
      <c r="J1239" s="34">
        <f>IF(VENTAS[[#This Row],[Nombre del Gestor]]&gt;1,VENTAS[[#This Row],[Precio Venta]]*10%,0)</f>
        <v>0</v>
      </c>
      <c r="K1239" s="34">
        <f>IFERROR(VLOOKUP(VENTAS[[#This Row],[Código del producto Vendido]],STOCK[],13,FALSE),VENTAS[[#This Row],[Precio Venta]]*0.6)-VENTAS[[#This Row],[Comisión Unitaria 10%]]</f>
        <v>10.799999999999999</v>
      </c>
      <c r="L1239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239" s="35"/>
      <c r="N1239" s="37" t="s">
        <v>6259</v>
      </c>
    </row>
    <row r="1240" spans="1:14" x14ac:dyDescent="0.2">
      <c r="A1240" s="36">
        <v>45701.415937500002</v>
      </c>
      <c r="B1240" s="33"/>
      <c r="C1240" s="33"/>
      <c r="D1240" s="33" t="s">
        <v>3779</v>
      </c>
      <c r="E1240" s="33" t="s">
        <v>6260</v>
      </c>
      <c r="F1240" s="33" t="s">
        <v>6261</v>
      </c>
      <c r="G1240" s="33">
        <v>1</v>
      </c>
      <c r="H1240" s="34">
        <v>20</v>
      </c>
      <c r="I1240" s="39">
        <f>VENTAS[[#This Row],[Cantidad]]*VENTAS[[#This Row],[Precio Venta]]</f>
        <v>20</v>
      </c>
      <c r="J1240" s="34">
        <f>IF(VENTAS[[#This Row],[Nombre del Gestor]]&gt;1,VENTAS[[#This Row],[Precio Venta]]*10%,0)</f>
        <v>2</v>
      </c>
      <c r="K1240" s="34">
        <f>IFERROR(VLOOKUP(VENTAS[[#This Row],[Código del producto Vendido]],STOCK[],13,FALSE),VENTAS[[#This Row],[Precio Venta]]*0.6)-VENTAS[[#This Row],[Comisión Unitaria 10%]]</f>
        <v>10</v>
      </c>
      <c r="L1240" s="34">
        <f>VENTAS[[#This Row],[Cantidad]]*(VENTAS[[#This Row],[Precio Venta]]-VENTAS[[#This Row],[Costo Unitario SIN Comision]]-VENTAS[[#This Row],[Comisión Unitaria 10%]]-0.01*VENTAS[[#This Row],[Precio Venta]])</f>
        <v>7.8</v>
      </c>
      <c r="M1240" s="35"/>
      <c r="N1240" s="37" t="s">
        <v>6262</v>
      </c>
    </row>
    <row r="1241" spans="1:14" x14ac:dyDescent="0.2">
      <c r="A1241" s="36">
        <v>45701.418749999997</v>
      </c>
      <c r="B1241" s="33"/>
      <c r="C1241" s="33"/>
      <c r="D1241" s="33" t="s">
        <v>3757</v>
      </c>
      <c r="E1241" s="33" t="s">
        <v>6263</v>
      </c>
      <c r="F1241" s="33" t="s">
        <v>6264</v>
      </c>
      <c r="G1241" s="33">
        <v>1</v>
      </c>
      <c r="H1241" s="34">
        <v>25</v>
      </c>
      <c r="I1241" s="39">
        <f>VENTAS[[#This Row],[Cantidad]]*VENTAS[[#This Row],[Precio Venta]]</f>
        <v>25</v>
      </c>
      <c r="J1241" s="34">
        <f>IF(VENTAS[[#This Row],[Nombre del Gestor]]&gt;1,VENTAS[[#This Row],[Precio Venta]]*10%,0)</f>
        <v>2.5</v>
      </c>
      <c r="K1241" s="34">
        <f>IFERROR(VLOOKUP(VENTAS[[#This Row],[Código del producto Vendido]],STOCK[],13,FALSE),VENTAS[[#This Row],[Precio Venta]]*0.6)-VENTAS[[#This Row],[Comisión Unitaria 10%]]</f>
        <v>12.5</v>
      </c>
      <c r="L1241" s="34">
        <f>VENTAS[[#This Row],[Cantidad]]*(VENTAS[[#This Row],[Precio Venta]]-VENTAS[[#This Row],[Costo Unitario SIN Comision]]-VENTAS[[#This Row],[Comisión Unitaria 10%]]-0.01*VENTAS[[#This Row],[Precio Venta]])</f>
        <v>9.75</v>
      </c>
      <c r="M1241" s="35"/>
      <c r="N1241" s="37" t="s">
        <v>6265</v>
      </c>
    </row>
    <row r="1242" spans="1:14" x14ac:dyDescent="0.2">
      <c r="A1242" s="36">
        <v>45701.421990740739</v>
      </c>
      <c r="B1242" s="33"/>
      <c r="C1242" s="33"/>
      <c r="D1242" s="33" t="s">
        <v>5947</v>
      </c>
      <c r="E1242" s="33" t="s">
        <v>6266</v>
      </c>
      <c r="F1242" s="33" t="s">
        <v>6267</v>
      </c>
      <c r="G1242" s="33">
        <v>1</v>
      </c>
      <c r="H1242" s="34">
        <v>20</v>
      </c>
      <c r="I1242" s="39">
        <f>VENTAS[[#This Row],[Cantidad]]*VENTAS[[#This Row],[Precio Venta]]</f>
        <v>20</v>
      </c>
      <c r="J1242" s="34">
        <f>IF(VENTAS[[#This Row],[Nombre del Gestor]]&gt;1,VENTAS[[#This Row],[Precio Venta]]*10%,0)</f>
        <v>2</v>
      </c>
      <c r="K1242" s="34">
        <f>IFERROR(VLOOKUP(VENTAS[[#This Row],[Código del producto Vendido]],STOCK[],13,FALSE),VENTAS[[#This Row],[Precio Venta]]*0.6)-VENTAS[[#This Row],[Comisión Unitaria 10%]]</f>
        <v>10</v>
      </c>
      <c r="L1242" s="34">
        <f>VENTAS[[#This Row],[Cantidad]]*(VENTAS[[#This Row],[Precio Venta]]-VENTAS[[#This Row],[Costo Unitario SIN Comision]]-VENTAS[[#This Row],[Comisión Unitaria 10%]]-0.01*VENTAS[[#This Row],[Precio Venta]])</f>
        <v>7.8</v>
      </c>
      <c r="M1242" s="35"/>
      <c r="N1242" s="37" t="s">
        <v>6268</v>
      </c>
    </row>
    <row r="1243" spans="1:14" x14ac:dyDescent="0.2">
      <c r="A1243" s="36">
        <v>45701.423379629632</v>
      </c>
      <c r="B1243" s="33"/>
      <c r="C1243" s="33"/>
      <c r="D1243" s="33" t="s">
        <v>4617</v>
      </c>
      <c r="E1243" s="33" t="s">
        <v>1189</v>
      </c>
      <c r="F1243" s="33" t="s">
        <v>1188</v>
      </c>
      <c r="G1243" s="33">
        <v>1</v>
      </c>
      <c r="H1243" s="34">
        <v>28</v>
      </c>
      <c r="I1243" s="39">
        <f>VENTAS[[#This Row],[Cantidad]]*VENTAS[[#This Row],[Precio Venta]]</f>
        <v>28</v>
      </c>
      <c r="J1243" s="34">
        <f>IF(VENTAS[[#This Row],[Nombre del Gestor]]&gt;1,VENTAS[[#This Row],[Precio Venta]]*10%,0)</f>
        <v>2.8000000000000003</v>
      </c>
      <c r="K1243" s="34">
        <f>IFERROR(VLOOKUP(VENTAS[[#This Row],[Código del producto Vendido]],STOCK[],13,FALSE),VENTAS[[#This Row],[Precio Venta]]*0.6)-VENTAS[[#This Row],[Comisión Unitaria 10%]]</f>
        <v>13.25</v>
      </c>
      <c r="L1243" s="34">
        <f>VENTAS[[#This Row],[Cantidad]]*(VENTAS[[#This Row],[Precio Venta]]-VENTAS[[#This Row],[Costo Unitario SIN Comision]]-VENTAS[[#This Row],[Comisión Unitaria 10%]]-0.01*VENTAS[[#This Row],[Precio Venta]])</f>
        <v>11.67</v>
      </c>
      <c r="M1243" s="35"/>
      <c r="N1243" s="37" t="s">
        <v>6269</v>
      </c>
    </row>
    <row r="1244" spans="1:14" x14ac:dyDescent="0.2">
      <c r="A1244" s="36">
        <v>45701.424305555563</v>
      </c>
      <c r="B1244" s="33"/>
      <c r="C1244" s="33"/>
      <c r="D1244" s="33" t="s">
        <v>3820</v>
      </c>
      <c r="E1244" s="33" t="s">
        <v>4014</v>
      </c>
      <c r="F1244" s="33" t="s">
        <v>4015</v>
      </c>
      <c r="G1244" s="33">
        <v>1</v>
      </c>
      <c r="H1244" s="34">
        <v>12</v>
      </c>
      <c r="I1244" s="39">
        <f>VENTAS[[#This Row],[Cantidad]]*VENTAS[[#This Row],[Precio Venta]]</f>
        <v>12</v>
      </c>
      <c r="J1244" s="34">
        <f>IF(VENTAS[[#This Row],[Nombre del Gestor]]&gt;1,VENTAS[[#This Row],[Precio Venta]]*10%,0)</f>
        <v>1.2000000000000002</v>
      </c>
      <c r="K1244" s="34">
        <f>IFERROR(VLOOKUP(VENTAS[[#This Row],[Código del producto Vendido]],STOCK[],13,FALSE),VENTAS[[#This Row],[Precio Venta]]*0.6)-VENTAS[[#This Row],[Comisión Unitaria 10%]]</f>
        <v>5.9999999999999991</v>
      </c>
      <c r="L1244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244" s="35"/>
      <c r="N1244" s="37" t="s">
        <v>6270</v>
      </c>
    </row>
    <row r="1245" spans="1:14" x14ac:dyDescent="0.2">
      <c r="A1245" s="36">
        <v>45701.426388888889</v>
      </c>
      <c r="B1245" s="33"/>
      <c r="C1245" s="33"/>
      <c r="D1245" s="33" t="s">
        <v>6027</v>
      </c>
      <c r="E1245" s="33" t="s">
        <v>6271</v>
      </c>
      <c r="F1245" s="33" t="s">
        <v>6272</v>
      </c>
      <c r="G1245" s="33">
        <v>1</v>
      </c>
      <c r="H1245" s="34">
        <v>25</v>
      </c>
      <c r="I1245" s="39">
        <f>VENTAS[[#This Row],[Cantidad]]*VENTAS[[#This Row],[Precio Venta]]</f>
        <v>25</v>
      </c>
      <c r="J1245" s="34">
        <f>IF(VENTAS[[#This Row],[Nombre del Gestor]]&gt;1,VENTAS[[#This Row],[Precio Venta]]*10%,0)</f>
        <v>2.5</v>
      </c>
      <c r="K1245" s="34">
        <f>IFERROR(VLOOKUP(VENTAS[[#This Row],[Código del producto Vendido]],STOCK[],13,FALSE),VENTAS[[#This Row],[Precio Venta]]*0.6)-VENTAS[[#This Row],[Comisión Unitaria 10%]]</f>
        <v>12.5</v>
      </c>
      <c r="L1245" s="34">
        <f>VENTAS[[#This Row],[Cantidad]]*(VENTAS[[#This Row],[Precio Venta]]-VENTAS[[#This Row],[Costo Unitario SIN Comision]]-VENTAS[[#This Row],[Comisión Unitaria 10%]]-0.01*VENTAS[[#This Row],[Precio Venta]])</f>
        <v>9.75</v>
      </c>
      <c r="M1245" s="35"/>
      <c r="N1245" s="37" t="s">
        <v>6273</v>
      </c>
    </row>
    <row r="1246" spans="1:14" x14ac:dyDescent="0.2">
      <c r="A1246" s="36">
        <v>45701.427488425928</v>
      </c>
      <c r="B1246" s="33"/>
      <c r="C1246" s="33"/>
      <c r="D1246" s="33" t="s">
        <v>3820</v>
      </c>
      <c r="E1246" s="33" t="s">
        <v>6205</v>
      </c>
      <c r="F1246" s="33" t="s">
        <v>481</v>
      </c>
      <c r="G1246" s="33">
        <v>1</v>
      </c>
      <c r="H1246" s="34">
        <v>18</v>
      </c>
      <c r="I1246" s="39">
        <f>VENTAS[[#This Row],[Cantidad]]*VENTAS[[#This Row],[Precio Venta]]</f>
        <v>18</v>
      </c>
      <c r="J1246" s="34">
        <f>IF(VENTAS[[#This Row],[Nombre del Gestor]]&gt;1,VENTAS[[#This Row],[Precio Venta]]*10%,0)</f>
        <v>1.8</v>
      </c>
      <c r="K1246" s="34">
        <f>IFERROR(VLOOKUP(VENTAS[[#This Row],[Código del producto Vendido]],STOCK[],13,FALSE),VENTAS[[#This Row],[Precio Venta]]*0.6)-VENTAS[[#This Row],[Comisión Unitaria 10%]]</f>
        <v>8.9999999999999982</v>
      </c>
      <c r="L124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46" s="35"/>
      <c r="N1246" s="37" t="s">
        <v>6274</v>
      </c>
    </row>
    <row r="1247" spans="1:14" x14ac:dyDescent="0.2">
      <c r="A1247" s="36">
        <v>45701.482418981483</v>
      </c>
      <c r="B1247" s="33"/>
      <c r="C1247" s="33"/>
      <c r="D1247" s="33" t="s">
        <v>3757</v>
      </c>
      <c r="E1247" s="33" t="s">
        <v>6275</v>
      </c>
      <c r="F1247" s="33" t="s">
        <v>6276</v>
      </c>
      <c r="G1247" s="33">
        <v>1</v>
      </c>
      <c r="H1247" s="34">
        <v>18</v>
      </c>
      <c r="I1247" s="39">
        <f>VENTAS[[#This Row],[Cantidad]]*VENTAS[[#This Row],[Precio Venta]]</f>
        <v>18</v>
      </c>
      <c r="J1247" s="34">
        <f>IF(VENTAS[[#This Row],[Nombre del Gestor]]&gt;1,VENTAS[[#This Row],[Precio Venta]]*10%,0)</f>
        <v>1.8</v>
      </c>
      <c r="K1247" s="34">
        <f>IFERROR(VLOOKUP(VENTAS[[#This Row],[Código del producto Vendido]],STOCK[],13,FALSE),VENTAS[[#This Row],[Precio Venta]]*0.6)-VENTAS[[#This Row],[Comisión Unitaria 10%]]</f>
        <v>8.9999999999999982</v>
      </c>
      <c r="L124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47" s="35"/>
      <c r="N1247" s="37" t="s">
        <v>6277</v>
      </c>
    </row>
    <row r="1248" spans="1:14" x14ac:dyDescent="0.2">
      <c r="A1248" s="36">
        <v>45701.518969907411</v>
      </c>
      <c r="B1248" s="33"/>
      <c r="C1248" s="33"/>
      <c r="D1248" s="33"/>
      <c r="E1248" s="33" t="s">
        <v>6278</v>
      </c>
      <c r="F1248" s="33" t="s">
        <v>6279</v>
      </c>
      <c r="G1248" s="33">
        <v>1</v>
      </c>
      <c r="H1248" s="34">
        <v>28</v>
      </c>
      <c r="I1248" s="39">
        <f>VENTAS[[#This Row],[Cantidad]]*VENTAS[[#This Row],[Precio Venta]]</f>
        <v>28</v>
      </c>
      <c r="J1248" s="34">
        <f>IF(VENTAS[[#This Row],[Nombre del Gestor]]&gt;1,VENTAS[[#This Row],[Precio Venta]]*10%,0)</f>
        <v>0</v>
      </c>
      <c r="K1248" s="34">
        <f>IFERROR(VLOOKUP(VENTAS[[#This Row],[Código del producto Vendido]],STOCK[],13,FALSE),VENTAS[[#This Row],[Precio Venta]]*0.6)-VENTAS[[#This Row],[Comisión Unitaria 10%]]</f>
        <v>16.8</v>
      </c>
      <c r="L1248" s="34">
        <f>VENTAS[[#This Row],[Cantidad]]*(VENTAS[[#This Row],[Precio Venta]]-VENTAS[[#This Row],[Costo Unitario SIN Comision]]-VENTAS[[#This Row],[Comisión Unitaria 10%]]-0.01*VENTAS[[#This Row],[Precio Venta]])</f>
        <v>10.92</v>
      </c>
      <c r="M1248" s="35"/>
      <c r="N1248" s="37" t="s">
        <v>6280</v>
      </c>
    </row>
    <row r="1249" spans="1:14" x14ac:dyDescent="0.2">
      <c r="A1249" s="36">
        <v>45701.52611111111</v>
      </c>
      <c r="B1249" s="33"/>
      <c r="C1249" s="33"/>
      <c r="D1249" s="33" t="s">
        <v>4617</v>
      </c>
      <c r="E1249" s="33" t="s">
        <v>1237</v>
      </c>
      <c r="F1249" s="33" t="s">
        <v>1236</v>
      </c>
      <c r="G1249" s="33">
        <v>1</v>
      </c>
      <c r="H1249" s="34">
        <v>24</v>
      </c>
      <c r="I1249" s="39">
        <f>VENTAS[[#This Row],[Cantidad]]*VENTAS[[#This Row],[Precio Venta]]</f>
        <v>24</v>
      </c>
      <c r="J1249" s="34">
        <f>IF(VENTAS[[#This Row],[Nombre del Gestor]]&gt;1,VENTAS[[#This Row],[Precio Venta]]*10%,0)</f>
        <v>2.4000000000000004</v>
      </c>
      <c r="K1249" s="34">
        <f>IFERROR(VLOOKUP(VENTAS[[#This Row],[Código del producto Vendido]],STOCK[],13,FALSE),VENTAS[[#This Row],[Precio Venta]]*0.6)-VENTAS[[#This Row],[Comisión Unitaria 10%]]</f>
        <v>7.4</v>
      </c>
      <c r="L1249" s="34">
        <f>VENTAS[[#This Row],[Cantidad]]*(VENTAS[[#This Row],[Precio Venta]]-VENTAS[[#This Row],[Costo Unitario SIN Comision]]-VENTAS[[#This Row],[Comisión Unitaria 10%]]-0.01*VENTAS[[#This Row],[Precio Venta]])</f>
        <v>13.96</v>
      </c>
      <c r="M1249" s="35"/>
      <c r="N1249" s="37" t="s">
        <v>6281</v>
      </c>
    </row>
    <row r="1250" spans="1:14" x14ac:dyDescent="0.2">
      <c r="A1250" s="36">
        <v>45701.52611111111</v>
      </c>
      <c r="B1250" s="33"/>
      <c r="C1250" s="33"/>
      <c r="D1250" s="33" t="s">
        <v>4617</v>
      </c>
      <c r="E1250" s="33" t="s">
        <v>1192</v>
      </c>
      <c r="F1250" s="33" t="s">
        <v>1191</v>
      </c>
      <c r="G1250" s="33">
        <v>1</v>
      </c>
      <c r="H1250" s="34">
        <v>28</v>
      </c>
      <c r="I1250" s="39">
        <f>VENTAS[[#This Row],[Cantidad]]*VENTAS[[#This Row],[Precio Venta]]</f>
        <v>28</v>
      </c>
      <c r="J1250" s="34">
        <f>IF(VENTAS[[#This Row],[Nombre del Gestor]]&gt;1,VENTAS[[#This Row],[Precio Venta]]*10%,0)</f>
        <v>2.8000000000000003</v>
      </c>
      <c r="K1250" s="34">
        <f>IFERROR(VLOOKUP(VENTAS[[#This Row],[Código del producto Vendido]],STOCK[],13,FALSE),VENTAS[[#This Row],[Precio Venta]]*0.6)-VENTAS[[#This Row],[Comisión Unitaria 10%]]</f>
        <v>13</v>
      </c>
      <c r="L1250" s="34">
        <f>VENTAS[[#This Row],[Cantidad]]*(VENTAS[[#This Row],[Precio Venta]]-VENTAS[[#This Row],[Costo Unitario SIN Comision]]-VENTAS[[#This Row],[Comisión Unitaria 10%]]-0.01*VENTAS[[#This Row],[Precio Venta]])</f>
        <v>11.92</v>
      </c>
      <c r="M1250" s="35"/>
      <c r="N1250" s="37" t="s">
        <v>6282</v>
      </c>
    </row>
    <row r="1251" spans="1:14" x14ac:dyDescent="0.2">
      <c r="A1251" s="36">
        <v>45701.541458333333</v>
      </c>
      <c r="B1251" s="33"/>
      <c r="C1251" s="33"/>
      <c r="D1251" s="33" t="s">
        <v>3757</v>
      </c>
      <c r="E1251" s="33" t="s">
        <v>1454</v>
      </c>
      <c r="F1251" s="33" t="s">
        <v>1455</v>
      </c>
      <c r="G1251" s="33">
        <v>1</v>
      </c>
      <c r="H1251" s="34">
        <v>30</v>
      </c>
      <c r="I1251" s="39">
        <f>VENTAS[[#This Row],[Cantidad]]*VENTAS[[#This Row],[Precio Venta]]</f>
        <v>30</v>
      </c>
      <c r="J1251" s="34">
        <f>IF(VENTAS[[#This Row],[Nombre del Gestor]]&gt;1,VENTAS[[#This Row],[Precio Venta]]*10%,0)</f>
        <v>3</v>
      </c>
      <c r="K1251" s="34">
        <f>IFERROR(VLOOKUP(VENTAS[[#This Row],[Código del producto Vendido]],STOCK[],13,FALSE),VENTAS[[#This Row],[Precio Venta]]*0.6)-VENTAS[[#This Row],[Comisión Unitaria 10%]]</f>
        <v>10.8</v>
      </c>
      <c r="L1251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251" s="35"/>
      <c r="N1251" s="37" t="s">
        <v>6283</v>
      </c>
    </row>
    <row r="1252" spans="1:14" x14ac:dyDescent="0.2">
      <c r="A1252" s="36">
        <v>45701.541458333333</v>
      </c>
      <c r="B1252" s="33"/>
      <c r="C1252" s="33"/>
      <c r="D1252" s="33" t="s">
        <v>3757</v>
      </c>
      <c r="E1252" s="33" t="s">
        <v>1446</v>
      </c>
      <c r="F1252" s="33" t="s">
        <v>1447</v>
      </c>
      <c r="G1252" s="33">
        <v>1</v>
      </c>
      <c r="H1252" s="34">
        <v>35</v>
      </c>
      <c r="I1252" s="39">
        <f>VENTAS[[#This Row],[Cantidad]]*VENTAS[[#This Row],[Precio Venta]]</f>
        <v>35</v>
      </c>
      <c r="J1252" s="34">
        <f>IF(VENTAS[[#This Row],[Nombre del Gestor]]&gt;1,VENTAS[[#This Row],[Precio Venta]]*10%,0)</f>
        <v>3.5</v>
      </c>
      <c r="K1252" s="34">
        <f>IFERROR(VLOOKUP(VENTAS[[#This Row],[Código del producto Vendido]],STOCK[],13,FALSE),VENTAS[[#This Row],[Precio Venta]]*0.6)-VENTAS[[#This Row],[Comisión Unitaria 10%]]</f>
        <v>10.8</v>
      </c>
      <c r="L1252" s="34">
        <f>VENTAS[[#This Row],[Cantidad]]*(VENTAS[[#This Row],[Precio Venta]]-VENTAS[[#This Row],[Costo Unitario SIN Comision]]-VENTAS[[#This Row],[Comisión Unitaria 10%]]-0.01*VENTAS[[#This Row],[Precio Venta]])</f>
        <v>20.349999999999998</v>
      </c>
      <c r="M1252" s="35"/>
      <c r="N1252" s="37" t="s">
        <v>6284</v>
      </c>
    </row>
    <row r="1253" spans="1:14" x14ac:dyDescent="0.2">
      <c r="A1253" s="36">
        <v>45701.572581018518</v>
      </c>
      <c r="B1253" s="33"/>
      <c r="C1253" s="33"/>
      <c r="D1253" s="33" t="s">
        <v>3820</v>
      </c>
      <c r="E1253" s="33" t="s">
        <v>6205</v>
      </c>
      <c r="F1253" s="33" t="s">
        <v>481</v>
      </c>
      <c r="G1253" s="33">
        <v>1</v>
      </c>
      <c r="H1253" s="34">
        <v>18</v>
      </c>
      <c r="I1253" s="39">
        <f>VENTAS[[#This Row],[Cantidad]]*VENTAS[[#This Row],[Precio Venta]]</f>
        <v>18</v>
      </c>
      <c r="J1253" s="34">
        <f>IF(VENTAS[[#This Row],[Nombre del Gestor]]&gt;1,VENTAS[[#This Row],[Precio Venta]]*10%,0)</f>
        <v>1.8</v>
      </c>
      <c r="K1253" s="34">
        <f>IFERROR(VLOOKUP(VENTAS[[#This Row],[Código del producto Vendido]],STOCK[],13,FALSE),VENTAS[[#This Row],[Precio Venta]]*0.6)-VENTAS[[#This Row],[Comisión Unitaria 10%]]</f>
        <v>8.9999999999999982</v>
      </c>
      <c r="L1253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53" s="35"/>
      <c r="N1253" s="37" t="s">
        <v>6285</v>
      </c>
    </row>
    <row r="1254" spans="1:14" x14ac:dyDescent="0.2">
      <c r="A1254" s="36">
        <v>45701.604895833327</v>
      </c>
      <c r="B1254" s="33"/>
      <c r="C1254" s="33"/>
      <c r="D1254" s="33"/>
      <c r="E1254" s="33" t="s">
        <v>6286</v>
      </c>
      <c r="F1254" s="33" t="s">
        <v>780</v>
      </c>
      <c r="G1254" s="33">
        <v>1</v>
      </c>
      <c r="H1254" s="34">
        <v>18</v>
      </c>
      <c r="I1254" s="39">
        <f>VENTAS[[#This Row],[Cantidad]]*VENTAS[[#This Row],[Precio Venta]]</f>
        <v>18</v>
      </c>
      <c r="J1254" s="34">
        <f>IF(VENTAS[[#This Row],[Nombre del Gestor]]&gt;1,VENTAS[[#This Row],[Precio Venta]]*10%,0)</f>
        <v>0</v>
      </c>
      <c r="K1254" s="34">
        <f>IFERROR(VLOOKUP(VENTAS[[#This Row],[Código del producto Vendido]],STOCK[],13,FALSE),VENTAS[[#This Row],[Precio Venta]]*0.6)-VENTAS[[#This Row],[Comisión Unitaria 10%]]</f>
        <v>10.799999999999999</v>
      </c>
      <c r="L1254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254" s="35"/>
      <c r="N1254" s="37" t="s">
        <v>6287</v>
      </c>
    </row>
    <row r="1255" spans="1:14" x14ac:dyDescent="0.2">
      <c r="A1255" s="36">
        <v>45701.623182870368</v>
      </c>
      <c r="B1255" s="33"/>
      <c r="C1255" s="33"/>
      <c r="D1255" s="33" t="s">
        <v>4256</v>
      </c>
      <c r="E1255" s="33" t="s">
        <v>6288</v>
      </c>
      <c r="F1255" s="33" t="s">
        <v>5169</v>
      </c>
      <c r="G1255" s="33">
        <v>1</v>
      </c>
      <c r="H1255" s="34">
        <v>25</v>
      </c>
      <c r="I1255" s="39">
        <f>VENTAS[[#This Row],[Cantidad]]*VENTAS[[#This Row],[Precio Venta]]</f>
        <v>25</v>
      </c>
      <c r="J1255" s="34">
        <f>IF(VENTAS[[#This Row],[Nombre del Gestor]]&gt;1,VENTAS[[#This Row],[Precio Venta]]*10%,0)</f>
        <v>2.5</v>
      </c>
      <c r="K1255" s="34">
        <f>IFERROR(VLOOKUP(VENTAS[[#This Row],[Código del producto Vendido]],STOCK[],13,FALSE),VENTAS[[#This Row],[Precio Venta]]*0.6)-VENTAS[[#This Row],[Comisión Unitaria 10%]]</f>
        <v>12.5</v>
      </c>
      <c r="L1255" s="34">
        <f>VENTAS[[#This Row],[Cantidad]]*(VENTAS[[#This Row],[Precio Venta]]-VENTAS[[#This Row],[Costo Unitario SIN Comision]]-VENTAS[[#This Row],[Comisión Unitaria 10%]]-0.01*VENTAS[[#This Row],[Precio Venta]])</f>
        <v>9.75</v>
      </c>
      <c r="M1255" s="35"/>
      <c r="N1255" s="37" t="s">
        <v>6289</v>
      </c>
    </row>
    <row r="1256" spans="1:14" x14ac:dyDescent="0.2">
      <c r="A1256" s="36">
        <v>45701.623182870368</v>
      </c>
      <c r="B1256" s="33"/>
      <c r="C1256" s="33"/>
      <c r="D1256" s="33" t="s">
        <v>4256</v>
      </c>
      <c r="E1256" s="33" t="s">
        <v>261</v>
      </c>
      <c r="F1256" s="33" t="s">
        <v>263</v>
      </c>
      <c r="G1256" s="33">
        <v>1</v>
      </c>
      <c r="H1256" s="34">
        <v>28</v>
      </c>
      <c r="I1256" s="39">
        <f>VENTAS[[#This Row],[Cantidad]]*VENTAS[[#This Row],[Precio Venta]]</f>
        <v>28</v>
      </c>
      <c r="J1256" s="34">
        <f>IF(VENTAS[[#This Row],[Nombre del Gestor]]&gt;1,VENTAS[[#This Row],[Precio Venta]]*10%,0)</f>
        <v>2.8000000000000003</v>
      </c>
      <c r="K1256" s="34">
        <f>IFERROR(VLOOKUP(VENTAS[[#This Row],[Código del producto Vendido]],STOCK[],13,FALSE),VENTAS[[#This Row],[Precio Venta]]*0.6)-VENTAS[[#This Row],[Comisión Unitaria 10%]]</f>
        <v>15.02</v>
      </c>
      <c r="L1256" s="34">
        <f>VENTAS[[#This Row],[Cantidad]]*(VENTAS[[#This Row],[Precio Venta]]-VENTAS[[#This Row],[Costo Unitario SIN Comision]]-VENTAS[[#This Row],[Comisión Unitaria 10%]]-0.01*VENTAS[[#This Row],[Precio Venta]])</f>
        <v>9.9</v>
      </c>
      <c r="M1256" s="35"/>
      <c r="N1256" s="37" t="s">
        <v>6290</v>
      </c>
    </row>
    <row r="1257" spans="1:14" x14ac:dyDescent="0.2">
      <c r="A1257" s="36">
        <v>45701.623182870368</v>
      </c>
      <c r="B1257" s="33"/>
      <c r="C1257" s="33"/>
      <c r="D1257" s="33" t="s">
        <v>4256</v>
      </c>
      <c r="E1257" s="33" t="s">
        <v>6291</v>
      </c>
      <c r="F1257" s="33" t="s">
        <v>6292</v>
      </c>
      <c r="G1257" s="33">
        <v>1</v>
      </c>
      <c r="H1257" s="34">
        <v>30</v>
      </c>
      <c r="I1257" s="39">
        <f>VENTAS[[#This Row],[Cantidad]]*VENTAS[[#This Row],[Precio Venta]]</f>
        <v>30</v>
      </c>
      <c r="J1257" s="34">
        <f>IF(VENTAS[[#This Row],[Nombre del Gestor]]&gt;1,VENTAS[[#This Row],[Precio Venta]]*10%,0)</f>
        <v>3</v>
      </c>
      <c r="K1257" s="34">
        <f>IFERROR(VLOOKUP(VENTAS[[#This Row],[Código del producto Vendido]],STOCK[],13,FALSE),VENTAS[[#This Row],[Precio Venta]]*0.6)-VENTAS[[#This Row],[Comisión Unitaria 10%]]</f>
        <v>15</v>
      </c>
      <c r="L1257" s="34">
        <f>VENTAS[[#This Row],[Cantidad]]*(VENTAS[[#This Row],[Precio Venta]]-VENTAS[[#This Row],[Costo Unitario SIN Comision]]-VENTAS[[#This Row],[Comisión Unitaria 10%]]-0.01*VENTAS[[#This Row],[Precio Venta]])</f>
        <v>11.7</v>
      </c>
      <c r="M1257" s="35"/>
      <c r="N1257" s="37" t="s">
        <v>6293</v>
      </c>
    </row>
    <row r="1258" spans="1:14" x14ac:dyDescent="0.2">
      <c r="A1258" s="36">
        <v>45701.625324074077</v>
      </c>
      <c r="B1258" s="33"/>
      <c r="C1258" s="33"/>
      <c r="D1258" s="33" t="s">
        <v>3820</v>
      </c>
      <c r="E1258" s="33" t="s">
        <v>5200</v>
      </c>
      <c r="F1258" s="33" t="s">
        <v>4547</v>
      </c>
      <c r="G1258" s="33">
        <v>1</v>
      </c>
      <c r="H1258" s="34">
        <v>8</v>
      </c>
      <c r="I1258" s="39">
        <f>VENTAS[[#This Row],[Cantidad]]*VENTAS[[#This Row],[Precio Venta]]</f>
        <v>8</v>
      </c>
      <c r="J1258" s="34">
        <f>IF(VENTAS[[#This Row],[Nombre del Gestor]]&gt;1,VENTAS[[#This Row],[Precio Venta]]*10%,0)</f>
        <v>0.8</v>
      </c>
      <c r="K1258" s="34">
        <f>IFERROR(VLOOKUP(VENTAS[[#This Row],[Código del producto Vendido]],STOCK[],13,FALSE),VENTAS[[#This Row],[Precio Venta]]*0.6)-VENTAS[[#This Row],[Comisión Unitaria 10%]]</f>
        <v>4</v>
      </c>
      <c r="L1258" s="34">
        <f>VENTAS[[#This Row],[Cantidad]]*(VENTAS[[#This Row],[Precio Venta]]-VENTAS[[#This Row],[Costo Unitario SIN Comision]]-VENTAS[[#This Row],[Comisión Unitaria 10%]]-0.01*VENTAS[[#This Row],[Precio Venta]])</f>
        <v>3.12</v>
      </c>
      <c r="M1258" s="35"/>
      <c r="N1258" s="37" t="s">
        <v>6294</v>
      </c>
    </row>
    <row r="1259" spans="1:14" x14ac:dyDescent="0.2">
      <c r="A1259" s="36">
        <v>45701.719444444447</v>
      </c>
      <c r="B1259" s="33"/>
      <c r="C1259" s="33"/>
      <c r="D1259" s="33" t="s">
        <v>6027</v>
      </c>
      <c r="E1259" s="33" t="s">
        <v>1278</v>
      </c>
      <c r="F1259" s="33" t="s">
        <v>6295</v>
      </c>
      <c r="G1259" s="33">
        <v>1</v>
      </c>
      <c r="H1259" s="34">
        <v>25</v>
      </c>
      <c r="I1259" s="39">
        <f>VENTAS[[#This Row],[Cantidad]]*VENTAS[[#This Row],[Precio Venta]]</f>
        <v>25</v>
      </c>
      <c r="J1259" s="34">
        <f>IF(VENTAS[[#This Row],[Nombre del Gestor]]&gt;1,VENTAS[[#This Row],[Precio Venta]]*10%,0)</f>
        <v>2.5</v>
      </c>
      <c r="K1259" s="34">
        <f>IFERROR(VLOOKUP(VENTAS[[#This Row],[Código del producto Vendido]],STOCK[],13,FALSE),VENTAS[[#This Row],[Precio Venta]]*0.6)-VENTAS[[#This Row],[Comisión Unitaria 10%]]</f>
        <v>12</v>
      </c>
      <c r="L1259" s="34">
        <f>VENTAS[[#This Row],[Cantidad]]*(VENTAS[[#This Row],[Precio Venta]]-VENTAS[[#This Row],[Costo Unitario SIN Comision]]-VENTAS[[#This Row],[Comisión Unitaria 10%]]-0.01*VENTAS[[#This Row],[Precio Venta]])</f>
        <v>10.25</v>
      </c>
      <c r="M1259" s="35"/>
      <c r="N1259" s="37" t="s">
        <v>6296</v>
      </c>
    </row>
    <row r="1260" spans="1:14" x14ac:dyDescent="0.2">
      <c r="A1260" s="36">
        <v>45702.39025462963</v>
      </c>
      <c r="B1260" s="33"/>
      <c r="C1260" s="33"/>
      <c r="D1260" s="33" t="s">
        <v>3820</v>
      </c>
      <c r="E1260" s="33" t="s">
        <v>6297</v>
      </c>
      <c r="F1260" s="33" t="s">
        <v>5755</v>
      </c>
      <c r="G1260" s="33">
        <v>1</v>
      </c>
      <c r="H1260" s="34">
        <v>15</v>
      </c>
      <c r="I1260" s="39">
        <f>VENTAS[[#This Row],[Cantidad]]*VENTAS[[#This Row],[Precio Venta]]</f>
        <v>15</v>
      </c>
      <c r="J1260" s="34">
        <f>IF(VENTAS[[#This Row],[Nombre del Gestor]]&gt;1,VENTAS[[#This Row],[Precio Venta]]*10%,0)</f>
        <v>1.5</v>
      </c>
      <c r="K1260" s="34">
        <f>IFERROR(VLOOKUP(VENTAS[[#This Row],[Código del producto Vendido]],STOCK[],13,FALSE),VENTAS[[#This Row],[Precio Venta]]*0.6)-VENTAS[[#This Row],[Comisión Unitaria 10%]]</f>
        <v>7.5</v>
      </c>
      <c r="L1260" s="34">
        <f>VENTAS[[#This Row],[Cantidad]]*(VENTAS[[#This Row],[Precio Venta]]-VENTAS[[#This Row],[Costo Unitario SIN Comision]]-VENTAS[[#This Row],[Comisión Unitaria 10%]]-0.01*VENTAS[[#This Row],[Precio Venta]])</f>
        <v>5.85</v>
      </c>
      <c r="M1260" s="35"/>
      <c r="N1260" s="37" t="s">
        <v>6298</v>
      </c>
    </row>
    <row r="1261" spans="1:14" x14ac:dyDescent="0.2">
      <c r="A1261" s="36">
        <v>45702.487025462957</v>
      </c>
      <c r="B1261" s="33"/>
      <c r="C1261" s="33"/>
      <c r="D1261" s="33" t="s">
        <v>3757</v>
      </c>
      <c r="E1261" s="33" t="s">
        <v>1377</v>
      </c>
      <c r="F1261" s="33" t="s">
        <v>673</v>
      </c>
      <c r="G1261" s="33">
        <v>1</v>
      </c>
      <c r="H1261" s="34">
        <v>30</v>
      </c>
      <c r="I1261" s="39">
        <f>VENTAS[[#This Row],[Cantidad]]*VENTAS[[#This Row],[Precio Venta]]</f>
        <v>30</v>
      </c>
      <c r="J1261" s="34">
        <f>IF(VENTAS[[#This Row],[Nombre del Gestor]]&gt;1,VENTAS[[#This Row],[Precio Venta]]*10%,0)</f>
        <v>3</v>
      </c>
      <c r="K1261" s="34">
        <f>IFERROR(VLOOKUP(VENTAS[[#This Row],[Código del producto Vendido]],STOCK[],13,FALSE),VENTAS[[#This Row],[Precio Venta]]*0.6)-VENTAS[[#This Row],[Comisión Unitaria 10%]]</f>
        <v>10.8</v>
      </c>
      <c r="L1261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261" s="35"/>
      <c r="N1261" s="37" t="s">
        <v>6299</v>
      </c>
    </row>
    <row r="1262" spans="1:14" x14ac:dyDescent="0.2">
      <c r="A1262" s="36">
        <v>45702.487025462957</v>
      </c>
      <c r="B1262" s="33"/>
      <c r="C1262" s="33"/>
      <c r="D1262" s="33" t="s">
        <v>3757</v>
      </c>
      <c r="E1262" s="33" t="s">
        <v>672</v>
      </c>
      <c r="F1262" s="33" t="s">
        <v>673</v>
      </c>
      <c r="G1262" s="33">
        <v>1</v>
      </c>
      <c r="H1262" s="34">
        <v>30</v>
      </c>
      <c r="I1262" s="39">
        <f>VENTAS[[#This Row],[Cantidad]]*VENTAS[[#This Row],[Precio Venta]]</f>
        <v>30</v>
      </c>
      <c r="J1262" s="34">
        <f>IF(VENTAS[[#This Row],[Nombre del Gestor]]&gt;1,VENTAS[[#This Row],[Precio Venta]]*10%,0)</f>
        <v>3</v>
      </c>
      <c r="K1262" s="34">
        <f>IFERROR(VLOOKUP(VENTAS[[#This Row],[Código del producto Vendido]],STOCK[],13,FALSE),VENTAS[[#This Row],[Precio Venta]]*0.6)-VENTAS[[#This Row],[Comisión Unitaria 10%]]</f>
        <v>9</v>
      </c>
      <c r="L1262" s="34">
        <f>VENTAS[[#This Row],[Cantidad]]*(VENTAS[[#This Row],[Precio Venta]]-VENTAS[[#This Row],[Costo Unitario SIN Comision]]-VENTAS[[#This Row],[Comisión Unitaria 10%]]-0.01*VENTAS[[#This Row],[Precio Venta]])</f>
        <v>17.7</v>
      </c>
      <c r="M1262" s="35"/>
      <c r="N1262" s="37" t="s">
        <v>6300</v>
      </c>
    </row>
    <row r="1263" spans="1:14" x14ac:dyDescent="0.2">
      <c r="A1263" s="36">
        <v>45702.487025462957</v>
      </c>
      <c r="B1263" s="33"/>
      <c r="C1263" s="33"/>
      <c r="D1263" s="33" t="s">
        <v>3757</v>
      </c>
      <c r="E1263" s="33" t="s">
        <v>4895</v>
      </c>
      <c r="F1263" s="33" t="s">
        <v>465</v>
      </c>
      <c r="G1263" s="33">
        <v>1</v>
      </c>
      <c r="H1263" s="34">
        <v>30</v>
      </c>
      <c r="I1263" s="39">
        <f>VENTAS[[#This Row],[Cantidad]]*VENTAS[[#This Row],[Precio Venta]]</f>
        <v>30</v>
      </c>
      <c r="J1263" s="34">
        <f>IF(VENTAS[[#This Row],[Nombre del Gestor]]&gt;1,VENTAS[[#This Row],[Precio Venta]]*10%,0)</f>
        <v>3</v>
      </c>
      <c r="K1263" s="34">
        <f>IFERROR(VLOOKUP(VENTAS[[#This Row],[Código del producto Vendido]],STOCK[],13,FALSE),VENTAS[[#This Row],[Precio Venta]]*0.6)-VENTAS[[#This Row],[Comisión Unitaria 10%]]</f>
        <v>15</v>
      </c>
      <c r="L1263" s="34">
        <f>VENTAS[[#This Row],[Cantidad]]*(VENTAS[[#This Row],[Precio Venta]]-VENTAS[[#This Row],[Costo Unitario SIN Comision]]-VENTAS[[#This Row],[Comisión Unitaria 10%]]-0.01*VENTAS[[#This Row],[Precio Venta]])</f>
        <v>11.7</v>
      </c>
      <c r="M1263" s="35"/>
      <c r="N1263" s="37" t="s">
        <v>6301</v>
      </c>
    </row>
    <row r="1264" spans="1:14" x14ac:dyDescent="0.2">
      <c r="A1264" s="36">
        <v>45702.487025462957</v>
      </c>
      <c r="B1264" s="33"/>
      <c r="C1264" s="33"/>
      <c r="D1264" s="33" t="s">
        <v>3757</v>
      </c>
      <c r="E1264" s="33" t="s">
        <v>1415</v>
      </c>
      <c r="F1264" s="33" t="s">
        <v>1418</v>
      </c>
      <c r="G1264" s="33">
        <v>1</v>
      </c>
      <c r="H1264" s="34">
        <v>25</v>
      </c>
      <c r="I1264" s="39">
        <f>VENTAS[[#This Row],[Cantidad]]*VENTAS[[#This Row],[Precio Venta]]</f>
        <v>25</v>
      </c>
      <c r="J1264" s="34">
        <f>IF(VENTAS[[#This Row],[Nombre del Gestor]]&gt;1,VENTAS[[#This Row],[Precio Venta]]*10%,0)</f>
        <v>2.5</v>
      </c>
      <c r="K1264" s="34">
        <f>IFERROR(VLOOKUP(VENTAS[[#This Row],[Código del producto Vendido]],STOCK[],13,FALSE),VENTAS[[#This Row],[Precio Venta]]*0.6)-VENTAS[[#This Row],[Comisión Unitaria 10%]]</f>
        <v>10.8</v>
      </c>
      <c r="L1264" s="34">
        <f>VENTAS[[#This Row],[Cantidad]]*(VENTAS[[#This Row],[Precio Venta]]-VENTAS[[#This Row],[Costo Unitario SIN Comision]]-VENTAS[[#This Row],[Comisión Unitaria 10%]]-0.01*VENTAS[[#This Row],[Precio Venta]])</f>
        <v>11.45</v>
      </c>
      <c r="M1264" s="35"/>
      <c r="N1264" s="37" t="s">
        <v>6302</v>
      </c>
    </row>
    <row r="1265" spans="1:14" x14ac:dyDescent="0.2">
      <c r="A1265" s="36">
        <v>45702.657847222217</v>
      </c>
      <c r="B1265" s="33"/>
      <c r="C1265" s="33"/>
      <c r="D1265" s="33" t="s">
        <v>3820</v>
      </c>
      <c r="E1265" s="33" t="s">
        <v>6303</v>
      </c>
      <c r="F1265" s="33" t="s">
        <v>1338</v>
      </c>
      <c r="G1265" s="33">
        <v>1</v>
      </c>
      <c r="H1265" s="34">
        <v>18</v>
      </c>
      <c r="I1265" s="39">
        <f>VENTAS[[#This Row],[Cantidad]]*VENTAS[[#This Row],[Precio Venta]]</f>
        <v>18</v>
      </c>
      <c r="J1265" s="34">
        <f>IF(VENTAS[[#This Row],[Nombre del Gestor]]&gt;1,VENTAS[[#This Row],[Precio Venta]]*10%,0)</f>
        <v>1.8</v>
      </c>
      <c r="K1265" s="34">
        <f>IFERROR(VLOOKUP(VENTAS[[#This Row],[Código del producto Vendido]],STOCK[],13,FALSE),VENTAS[[#This Row],[Precio Venta]]*0.6)-VENTAS[[#This Row],[Comisión Unitaria 10%]]</f>
        <v>8.9999999999999982</v>
      </c>
      <c r="L126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65" s="35"/>
      <c r="N1265" s="37" t="s">
        <v>6304</v>
      </c>
    </row>
    <row r="1266" spans="1:14" x14ac:dyDescent="0.2">
      <c r="A1266" s="36">
        <v>45702.804918981477</v>
      </c>
      <c r="B1266" s="33"/>
      <c r="C1266" s="33"/>
      <c r="D1266" s="33" t="s">
        <v>4617</v>
      </c>
      <c r="E1266" s="33" t="s">
        <v>995</v>
      </c>
      <c r="F1266" s="33" t="s">
        <v>994</v>
      </c>
      <c r="G1266" s="33">
        <v>1</v>
      </c>
      <c r="H1266" s="34">
        <v>12</v>
      </c>
      <c r="I1266" s="39">
        <f>VENTAS[[#This Row],[Cantidad]]*VENTAS[[#This Row],[Precio Venta]]</f>
        <v>12</v>
      </c>
      <c r="J1266" s="34">
        <f>IF(VENTAS[[#This Row],[Nombre del Gestor]]&gt;1,VENTAS[[#This Row],[Precio Venta]]*10%,0)</f>
        <v>1.2000000000000002</v>
      </c>
      <c r="K1266" s="34">
        <f>IFERROR(VLOOKUP(VENTAS[[#This Row],[Código del producto Vendido]],STOCK[],13,FALSE),VENTAS[[#This Row],[Precio Venta]]*0.6)-VENTAS[[#This Row],[Comisión Unitaria 10%]]</f>
        <v>10</v>
      </c>
      <c r="L1266" s="34">
        <f>VENTAS[[#This Row],[Cantidad]]*(VENTAS[[#This Row],[Precio Venta]]-VENTAS[[#This Row],[Costo Unitario SIN Comision]]-VENTAS[[#This Row],[Comisión Unitaria 10%]]-0.01*VENTAS[[#This Row],[Precio Venta]])</f>
        <v>0.67999999999999983</v>
      </c>
      <c r="M1266" s="35"/>
      <c r="N1266" s="37" t="s">
        <v>6305</v>
      </c>
    </row>
    <row r="1267" spans="1:14" x14ac:dyDescent="0.2">
      <c r="A1267" s="36">
        <v>45703.411944444437</v>
      </c>
      <c r="B1267" s="33"/>
      <c r="C1267" s="33"/>
      <c r="D1267" s="33" t="s">
        <v>3757</v>
      </c>
      <c r="E1267" s="33" t="s">
        <v>1274</v>
      </c>
      <c r="F1267" s="33" t="s">
        <v>6306</v>
      </c>
      <c r="G1267" s="33">
        <v>1</v>
      </c>
      <c r="H1267" s="34">
        <v>25</v>
      </c>
      <c r="I1267" s="39">
        <f>VENTAS[[#This Row],[Cantidad]]*VENTAS[[#This Row],[Precio Venta]]</f>
        <v>25</v>
      </c>
      <c r="J1267" s="34">
        <f>IF(VENTAS[[#This Row],[Nombre del Gestor]]&gt;1,VENTAS[[#This Row],[Precio Venta]]*10%,0)</f>
        <v>2.5</v>
      </c>
      <c r="K1267" s="34">
        <f>IFERROR(VLOOKUP(VENTAS[[#This Row],[Código del producto Vendido]],STOCK[],13,FALSE),VENTAS[[#This Row],[Precio Venta]]*0.6)-VENTAS[[#This Row],[Comisión Unitaria 10%]]</f>
        <v>12.56</v>
      </c>
      <c r="L1267" s="34">
        <f>VENTAS[[#This Row],[Cantidad]]*(VENTAS[[#This Row],[Precio Venta]]-VENTAS[[#This Row],[Costo Unitario SIN Comision]]-VENTAS[[#This Row],[Comisión Unitaria 10%]]-0.01*VENTAS[[#This Row],[Precio Venta]])</f>
        <v>9.69</v>
      </c>
      <c r="M1267" s="35"/>
      <c r="N1267" s="37" t="s">
        <v>6307</v>
      </c>
    </row>
    <row r="1268" spans="1:14" x14ac:dyDescent="0.2">
      <c r="A1268" s="36">
        <v>45703.412615740737</v>
      </c>
      <c r="B1268" s="33"/>
      <c r="C1268" s="33"/>
      <c r="D1268" s="33" t="s">
        <v>3757</v>
      </c>
      <c r="E1268" s="33" t="s">
        <v>1274</v>
      </c>
      <c r="F1268" s="33" t="s">
        <v>6306</v>
      </c>
      <c r="G1268" s="33">
        <v>1</v>
      </c>
      <c r="H1268" s="34">
        <v>25</v>
      </c>
      <c r="I1268" s="39">
        <f>VENTAS[[#This Row],[Cantidad]]*VENTAS[[#This Row],[Precio Venta]]</f>
        <v>25</v>
      </c>
      <c r="J1268" s="34">
        <f>IF(VENTAS[[#This Row],[Nombre del Gestor]]&gt;1,VENTAS[[#This Row],[Precio Venta]]*10%,0)</f>
        <v>2.5</v>
      </c>
      <c r="K1268" s="34">
        <f>IFERROR(VLOOKUP(VENTAS[[#This Row],[Código del producto Vendido]],STOCK[],13,FALSE),VENTAS[[#This Row],[Precio Venta]]*0.6)-VENTAS[[#This Row],[Comisión Unitaria 10%]]</f>
        <v>12.56</v>
      </c>
      <c r="L1268" s="34">
        <f>VENTAS[[#This Row],[Cantidad]]*(VENTAS[[#This Row],[Precio Venta]]-VENTAS[[#This Row],[Costo Unitario SIN Comision]]-VENTAS[[#This Row],[Comisión Unitaria 10%]]-0.01*VENTAS[[#This Row],[Precio Venta]])</f>
        <v>9.69</v>
      </c>
      <c r="M1268" s="35"/>
      <c r="N1268" s="37" t="s">
        <v>6308</v>
      </c>
    </row>
    <row r="1269" spans="1:14" x14ac:dyDescent="0.2">
      <c r="A1269" s="36">
        <v>45703.600682870368</v>
      </c>
      <c r="B1269" s="33"/>
      <c r="C1269" s="33"/>
      <c r="D1269" s="33" t="s">
        <v>4617</v>
      </c>
      <c r="E1269" s="33" t="s">
        <v>1274</v>
      </c>
      <c r="F1269" s="33" t="s">
        <v>6306</v>
      </c>
      <c r="G1269" s="33">
        <v>1</v>
      </c>
      <c r="H1269" s="34">
        <v>25</v>
      </c>
      <c r="I1269" s="39">
        <f>VENTAS[[#This Row],[Cantidad]]*VENTAS[[#This Row],[Precio Venta]]</f>
        <v>25</v>
      </c>
      <c r="J1269" s="34">
        <f>IF(VENTAS[[#This Row],[Nombre del Gestor]]&gt;1,VENTAS[[#This Row],[Precio Venta]]*10%,0)</f>
        <v>2.5</v>
      </c>
      <c r="K1269" s="34">
        <f>IFERROR(VLOOKUP(VENTAS[[#This Row],[Código del producto Vendido]],STOCK[],13,FALSE),VENTAS[[#This Row],[Precio Venta]]*0.6)-VENTAS[[#This Row],[Comisión Unitaria 10%]]</f>
        <v>12.56</v>
      </c>
      <c r="L1269" s="34">
        <f>VENTAS[[#This Row],[Cantidad]]*(VENTAS[[#This Row],[Precio Venta]]-VENTAS[[#This Row],[Costo Unitario SIN Comision]]-VENTAS[[#This Row],[Comisión Unitaria 10%]]-0.01*VENTAS[[#This Row],[Precio Venta]])</f>
        <v>9.69</v>
      </c>
      <c r="M1269" s="35"/>
      <c r="N1269" s="37" t="s">
        <v>6309</v>
      </c>
    </row>
    <row r="1270" spans="1:14" x14ac:dyDescent="0.2">
      <c r="A1270" s="36">
        <v>45704.390393518523</v>
      </c>
      <c r="B1270" s="33"/>
      <c r="C1270" s="33"/>
      <c r="D1270" s="33" t="s">
        <v>3779</v>
      </c>
      <c r="E1270" s="33" t="s">
        <v>1276</v>
      </c>
      <c r="F1270" s="33" t="s">
        <v>1277</v>
      </c>
      <c r="G1270" s="33">
        <v>1</v>
      </c>
      <c r="H1270" s="34">
        <v>30</v>
      </c>
      <c r="I1270" s="39">
        <f>VENTAS[[#This Row],[Cantidad]]*VENTAS[[#This Row],[Precio Venta]]</f>
        <v>30</v>
      </c>
      <c r="J1270" s="34">
        <f>IF(VENTAS[[#This Row],[Nombre del Gestor]]&gt;1,VENTAS[[#This Row],[Precio Venta]]*10%,0)</f>
        <v>3</v>
      </c>
      <c r="K1270" s="34">
        <f>IFERROR(VLOOKUP(VENTAS[[#This Row],[Código del producto Vendido]],STOCK[],13,FALSE),VENTAS[[#This Row],[Precio Venta]]*0.6)-VENTAS[[#This Row],[Comisión Unitaria 10%]]</f>
        <v>12.780000000000001</v>
      </c>
      <c r="L1270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270" s="35"/>
      <c r="N1270" s="37" t="s">
        <v>6310</v>
      </c>
    </row>
    <row r="1271" spans="1:14" x14ac:dyDescent="0.2">
      <c r="A1271" s="36">
        <v>45705.438136574077</v>
      </c>
      <c r="B1271" s="33"/>
      <c r="C1271" s="33"/>
      <c r="D1271" s="33" t="s">
        <v>3772</v>
      </c>
      <c r="E1271" s="33" t="s">
        <v>400</v>
      </c>
      <c r="F1271" s="33" t="s">
        <v>6311</v>
      </c>
      <c r="G1271" s="33">
        <v>1</v>
      </c>
      <c r="H1271" s="34">
        <v>35</v>
      </c>
      <c r="I1271" s="39">
        <f>VENTAS[[#This Row],[Cantidad]]*VENTAS[[#This Row],[Precio Venta]]</f>
        <v>35</v>
      </c>
      <c r="J1271" s="34">
        <f>IF(VENTAS[[#This Row],[Nombre del Gestor]]&gt;1,VENTAS[[#This Row],[Precio Venta]]*10%,0)</f>
        <v>3.5</v>
      </c>
      <c r="K1271" s="34">
        <f>IFERROR(VLOOKUP(VENTAS[[#This Row],[Código del producto Vendido]],STOCK[],13,FALSE),VENTAS[[#This Row],[Precio Venta]]*0.6)-VENTAS[[#This Row],[Comisión Unitaria 10%]]</f>
        <v>12.690000000000001</v>
      </c>
      <c r="L1271" s="34">
        <f>VENTAS[[#This Row],[Cantidad]]*(VENTAS[[#This Row],[Precio Venta]]-VENTAS[[#This Row],[Costo Unitario SIN Comision]]-VENTAS[[#This Row],[Comisión Unitaria 10%]]-0.01*VENTAS[[#This Row],[Precio Venta]])</f>
        <v>18.459999999999997</v>
      </c>
      <c r="M1271" s="35"/>
      <c r="N1271" s="37" t="s">
        <v>6312</v>
      </c>
    </row>
    <row r="1272" spans="1:14" x14ac:dyDescent="0.2">
      <c r="A1272" s="36">
        <v>45705.438136574077</v>
      </c>
      <c r="B1272" s="33"/>
      <c r="C1272" s="33"/>
      <c r="D1272" s="33" t="s">
        <v>3772</v>
      </c>
      <c r="E1272" s="33" t="s">
        <v>1255</v>
      </c>
      <c r="F1272" s="33" t="s">
        <v>1162</v>
      </c>
      <c r="G1272" s="33">
        <v>1</v>
      </c>
      <c r="H1272" s="34">
        <v>35</v>
      </c>
      <c r="I1272" s="39">
        <f>VENTAS[[#This Row],[Cantidad]]*VENTAS[[#This Row],[Precio Venta]]</f>
        <v>35</v>
      </c>
      <c r="J1272" s="34">
        <f>IF(VENTAS[[#This Row],[Nombre del Gestor]]&gt;1,VENTAS[[#This Row],[Precio Venta]]*10%,0)</f>
        <v>3.5</v>
      </c>
      <c r="K1272" s="34">
        <f>IFERROR(VLOOKUP(VENTAS[[#This Row],[Código del producto Vendido]],STOCK[],13,FALSE),VENTAS[[#This Row],[Precio Venta]]*0.6)-VENTAS[[#This Row],[Comisión Unitaria 10%]]</f>
        <v>10.050000000000001</v>
      </c>
      <c r="L1272" s="34">
        <f>VENTAS[[#This Row],[Cantidad]]*(VENTAS[[#This Row],[Precio Venta]]-VENTAS[[#This Row],[Costo Unitario SIN Comision]]-VENTAS[[#This Row],[Comisión Unitaria 10%]]-0.01*VENTAS[[#This Row],[Precio Venta]])</f>
        <v>21.099999999999998</v>
      </c>
      <c r="M1272" s="35"/>
      <c r="N1272" s="37" t="s">
        <v>6313</v>
      </c>
    </row>
    <row r="1273" spans="1:14" x14ac:dyDescent="0.2">
      <c r="A1273" s="36">
        <v>45705.438136574077</v>
      </c>
      <c r="B1273" s="33"/>
      <c r="C1273" s="33"/>
      <c r="D1273" s="33" t="s">
        <v>3772</v>
      </c>
      <c r="E1273" s="33" t="s">
        <v>6314</v>
      </c>
      <c r="F1273" s="33" t="s">
        <v>4064</v>
      </c>
      <c r="G1273" s="33">
        <v>1</v>
      </c>
      <c r="H1273" s="34">
        <v>30</v>
      </c>
      <c r="I1273" s="39">
        <f>VENTAS[[#This Row],[Cantidad]]*VENTAS[[#This Row],[Precio Venta]]</f>
        <v>30</v>
      </c>
      <c r="J1273" s="34">
        <f>IF(VENTAS[[#This Row],[Nombre del Gestor]]&gt;1,VENTAS[[#This Row],[Precio Venta]]*10%,0)</f>
        <v>3</v>
      </c>
      <c r="K1273" s="34">
        <f>IFERROR(VLOOKUP(VENTAS[[#This Row],[Código del producto Vendido]],STOCK[],13,FALSE),VENTAS[[#This Row],[Precio Venta]]*0.6)-VENTAS[[#This Row],[Comisión Unitaria 10%]]</f>
        <v>15</v>
      </c>
      <c r="L1273" s="34">
        <f>VENTAS[[#This Row],[Cantidad]]*(VENTAS[[#This Row],[Precio Venta]]-VENTAS[[#This Row],[Costo Unitario SIN Comision]]-VENTAS[[#This Row],[Comisión Unitaria 10%]]-0.01*VENTAS[[#This Row],[Precio Venta]])</f>
        <v>11.7</v>
      </c>
      <c r="M1273" s="35"/>
      <c r="N1273" s="37" t="s">
        <v>6315</v>
      </c>
    </row>
    <row r="1274" spans="1:14" x14ac:dyDescent="0.2">
      <c r="A1274" s="36">
        <v>45705.479722222219</v>
      </c>
      <c r="B1274" s="33"/>
      <c r="C1274" s="33"/>
      <c r="D1274" s="33"/>
      <c r="E1274" s="33" t="s">
        <v>6316</v>
      </c>
      <c r="F1274" s="33" t="s">
        <v>6317</v>
      </c>
      <c r="G1274" s="33">
        <v>1</v>
      </c>
      <c r="H1274" s="34">
        <v>30</v>
      </c>
      <c r="I1274" s="39">
        <f>VENTAS[[#This Row],[Cantidad]]*VENTAS[[#This Row],[Precio Venta]]</f>
        <v>30</v>
      </c>
      <c r="J1274" s="34">
        <f>IF(VENTAS[[#This Row],[Nombre del Gestor]]&gt;1,VENTAS[[#This Row],[Precio Venta]]*10%,0)</f>
        <v>0</v>
      </c>
      <c r="K1274" s="34">
        <f>IFERROR(VLOOKUP(VENTAS[[#This Row],[Código del producto Vendido]],STOCK[],13,FALSE),VENTAS[[#This Row],[Precio Venta]]*0.6)-VENTAS[[#This Row],[Comisión Unitaria 10%]]</f>
        <v>18</v>
      </c>
      <c r="L1274" s="34">
        <f>VENTAS[[#This Row],[Cantidad]]*(VENTAS[[#This Row],[Precio Venta]]-VENTAS[[#This Row],[Costo Unitario SIN Comision]]-VENTAS[[#This Row],[Comisión Unitaria 10%]]-0.01*VENTAS[[#This Row],[Precio Venta]])</f>
        <v>11.7</v>
      </c>
      <c r="M1274" s="35"/>
      <c r="N1274" s="37" t="s">
        <v>6318</v>
      </c>
    </row>
    <row r="1275" spans="1:14" x14ac:dyDescent="0.2">
      <c r="A1275" s="36">
        <v>45705.526886574073</v>
      </c>
      <c r="B1275" s="33"/>
      <c r="C1275" s="33"/>
      <c r="D1275" s="33" t="s">
        <v>4617</v>
      </c>
      <c r="E1275" s="33" t="s">
        <v>1252</v>
      </c>
      <c r="F1275" s="33" t="s">
        <v>1251</v>
      </c>
      <c r="G1275" s="33">
        <v>1</v>
      </c>
      <c r="H1275" s="34">
        <v>30</v>
      </c>
      <c r="I1275" s="39">
        <f>VENTAS[[#This Row],[Cantidad]]*VENTAS[[#This Row],[Precio Venta]]</f>
        <v>30</v>
      </c>
      <c r="J1275" s="34">
        <f>IF(VENTAS[[#This Row],[Nombre del Gestor]]&gt;1,VENTAS[[#This Row],[Precio Venta]]*10%,0)</f>
        <v>3</v>
      </c>
      <c r="K1275" s="34">
        <f>IFERROR(VLOOKUP(VENTAS[[#This Row],[Código del producto Vendido]],STOCK[],13,FALSE),VENTAS[[#This Row],[Precio Venta]]*0.6)-VENTAS[[#This Row],[Comisión Unitaria 10%]]</f>
        <v>9.8000000000000007</v>
      </c>
      <c r="L1275" s="34">
        <f>VENTAS[[#This Row],[Cantidad]]*(VENTAS[[#This Row],[Precio Venta]]-VENTAS[[#This Row],[Costo Unitario SIN Comision]]-VENTAS[[#This Row],[Comisión Unitaria 10%]]-0.01*VENTAS[[#This Row],[Precio Venta]])</f>
        <v>16.899999999999999</v>
      </c>
      <c r="M1275" s="35"/>
      <c r="N1275" s="37" t="s">
        <v>6319</v>
      </c>
    </row>
    <row r="1276" spans="1:14" x14ac:dyDescent="0.2">
      <c r="A1276" s="36">
        <v>45705.593657407408</v>
      </c>
      <c r="B1276" s="33"/>
      <c r="C1276" s="33"/>
      <c r="D1276" s="33" t="s">
        <v>3967</v>
      </c>
      <c r="E1276" s="33" t="s">
        <v>5288</v>
      </c>
      <c r="F1276" s="33" t="s">
        <v>246</v>
      </c>
      <c r="G1276" s="33">
        <v>1</v>
      </c>
      <c r="H1276" s="34">
        <v>35</v>
      </c>
      <c r="I1276" s="39">
        <f>VENTAS[[#This Row],[Cantidad]]*VENTAS[[#This Row],[Precio Venta]]</f>
        <v>35</v>
      </c>
      <c r="J1276" s="34">
        <f>IF(VENTAS[[#This Row],[Nombre del Gestor]]&gt;1,VENTAS[[#This Row],[Precio Venta]]*10%,0)</f>
        <v>3.5</v>
      </c>
      <c r="K1276" s="34">
        <f>IFERROR(VLOOKUP(VENTAS[[#This Row],[Código del producto Vendido]],STOCK[],13,FALSE),VENTAS[[#This Row],[Precio Venta]]*0.6)-VENTAS[[#This Row],[Comisión Unitaria 10%]]</f>
        <v>17.5</v>
      </c>
      <c r="L1276" s="34">
        <f>VENTAS[[#This Row],[Cantidad]]*(VENTAS[[#This Row],[Precio Venta]]-VENTAS[[#This Row],[Costo Unitario SIN Comision]]-VENTAS[[#This Row],[Comisión Unitaria 10%]]-0.01*VENTAS[[#This Row],[Precio Venta]])</f>
        <v>13.65</v>
      </c>
      <c r="M1276" s="35"/>
      <c r="N1276" s="37" t="s">
        <v>6320</v>
      </c>
    </row>
    <row r="1277" spans="1:14" x14ac:dyDescent="0.2">
      <c r="A1277" s="36">
        <v>45705.633483796293</v>
      </c>
      <c r="B1277" s="33"/>
      <c r="C1277" s="33"/>
      <c r="D1277" s="33" t="s">
        <v>5772</v>
      </c>
      <c r="E1277" s="33" t="s">
        <v>700</v>
      </c>
      <c r="F1277" s="33" t="s">
        <v>6321</v>
      </c>
      <c r="G1277" s="33">
        <v>1</v>
      </c>
      <c r="H1277" s="34">
        <v>22</v>
      </c>
      <c r="I1277" s="39">
        <f>VENTAS[[#This Row],[Cantidad]]*VENTAS[[#This Row],[Precio Venta]]</f>
        <v>22</v>
      </c>
      <c r="J1277" s="34">
        <f>IF(VENTAS[[#This Row],[Nombre del Gestor]]&gt;1,VENTAS[[#This Row],[Precio Venta]]*10%,0)</f>
        <v>2.2000000000000002</v>
      </c>
      <c r="K1277" s="34">
        <f>IFERROR(VLOOKUP(VENTAS[[#This Row],[Código del producto Vendido]],STOCK[],13,FALSE),VENTAS[[#This Row],[Precio Venta]]*0.6)-VENTAS[[#This Row],[Comisión Unitaria 10%]]</f>
        <v>9.3000000000000007</v>
      </c>
      <c r="L1277" s="34">
        <f>VENTAS[[#This Row],[Cantidad]]*(VENTAS[[#This Row],[Precio Venta]]-VENTAS[[#This Row],[Costo Unitario SIN Comision]]-VENTAS[[#This Row],[Comisión Unitaria 10%]]-0.01*VENTAS[[#This Row],[Precio Venta]])</f>
        <v>10.28</v>
      </c>
      <c r="M1277" s="35"/>
      <c r="N1277" s="37" t="s">
        <v>6322</v>
      </c>
    </row>
    <row r="1278" spans="1:14" x14ac:dyDescent="0.2">
      <c r="A1278" s="36">
        <v>45705.636365740742</v>
      </c>
      <c r="B1278" s="33"/>
      <c r="C1278" s="33"/>
      <c r="D1278" s="33" t="s">
        <v>3929</v>
      </c>
      <c r="E1278" s="33" t="s">
        <v>1374</v>
      </c>
      <c r="F1278" s="33" t="s">
        <v>6323</v>
      </c>
      <c r="G1278" s="33">
        <v>1</v>
      </c>
      <c r="H1278" s="34">
        <v>20</v>
      </c>
      <c r="I1278" s="39">
        <f>VENTAS[[#This Row],[Cantidad]]*VENTAS[[#This Row],[Precio Venta]]</f>
        <v>20</v>
      </c>
      <c r="J1278" s="34">
        <f>IF(VENTAS[[#This Row],[Nombre del Gestor]]&gt;1,VENTAS[[#This Row],[Precio Venta]]*10%,0)</f>
        <v>2</v>
      </c>
      <c r="K1278" s="34">
        <f>IFERROR(VLOOKUP(VENTAS[[#This Row],[Código del producto Vendido]],STOCK[],13,FALSE),VENTAS[[#This Row],[Precio Venta]]*0.6)-VENTAS[[#This Row],[Comisión Unitaria 10%]]</f>
        <v>10.8</v>
      </c>
      <c r="L1278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278" s="35"/>
      <c r="N1278" s="37" t="s">
        <v>6324</v>
      </c>
    </row>
    <row r="1279" spans="1:14" x14ac:dyDescent="0.2">
      <c r="A1279" s="36">
        <v>45705.636365740742</v>
      </c>
      <c r="B1279" s="33"/>
      <c r="C1279" s="33"/>
      <c r="D1279" s="33" t="s">
        <v>3929</v>
      </c>
      <c r="E1279" s="33" t="s">
        <v>1036</v>
      </c>
      <c r="F1279" s="33" t="s">
        <v>647</v>
      </c>
      <c r="G1279" s="33">
        <v>1</v>
      </c>
      <c r="H1279" s="34">
        <v>18</v>
      </c>
      <c r="I1279" s="39">
        <f>VENTAS[[#This Row],[Cantidad]]*VENTAS[[#This Row],[Precio Venta]]</f>
        <v>18</v>
      </c>
      <c r="J1279" s="34">
        <f>IF(VENTAS[[#This Row],[Nombre del Gestor]]&gt;1,VENTAS[[#This Row],[Precio Venta]]*10%,0)</f>
        <v>1.8</v>
      </c>
      <c r="K1279" s="34">
        <f>IFERROR(VLOOKUP(VENTAS[[#This Row],[Código del producto Vendido]],STOCK[],13,FALSE),VENTAS[[#This Row],[Precio Venta]]*0.6)-VENTAS[[#This Row],[Comisión Unitaria 10%]]</f>
        <v>9</v>
      </c>
      <c r="L1279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279" s="35"/>
      <c r="N1279" s="37" t="s">
        <v>6325</v>
      </c>
    </row>
    <row r="1280" spans="1:14" x14ac:dyDescent="0.2">
      <c r="A1280" s="36">
        <v>45706.76903935185</v>
      </c>
      <c r="B1280" s="33"/>
      <c r="C1280" s="33"/>
      <c r="D1280" s="33" t="s">
        <v>5772</v>
      </c>
      <c r="E1280" s="33" t="s">
        <v>6326</v>
      </c>
      <c r="F1280" s="33" t="s">
        <v>4966</v>
      </c>
      <c r="G1280" s="33">
        <v>1</v>
      </c>
      <c r="H1280" s="34">
        <v>30</v>
      </c>
      <c r="I1280" s="39">
        <f>VENTAS[[#This Row],[Cantidad]]*VENTAS[[#This Row],[Precio Venta]]</f>
        <v>30</v>
      </c>
      <c r="J1280" s="34">
        <f>IF(VENTAS[[#This Row],[Nombre del Gestor]]&gt;1,VENTAS[[#This Row],[Precio Venta]]*10%,0)</f>
        <v>3</v>
      </c>
      <c r="K1280" s="34">
        <f>IFERROR(VLOOKUP(VENTAS[[#This Row],[Código del producto Vendido]],STOCK[],13,FALSE),VENTAS[[#This Row],[Precio Venta]]*0.6)-VENTAS[[#This Row],[Comisión Unitaria 10%]]</f>
        <v>15</v>
      </c>
      <c r="L1280" s="34">
        <f>VENTAS[[#This Row],[Cantidad]]*(VENTAS[[#This Row],[Precio Venta]]-VENTAS[[#This Row],[Costo Unitario SIN Comision]]-VENTAS[[#This Row],[Comisión Unitaria 10%]]-0.01*VENTAS[[#This Row],[Precio Venta]])</f>
        <v>11.7</v>
      </c>
      <c r="M1280" s="35"/>
      <c r="N1280" s="37" t="s">
        <v>6327</v>
      </c>
    </row>
    <row r="1281" spans="1:14" x14ac:dyDescent="0.2">
      <c r="A1281" s="36">
        <v>45706.76903935185</v>
      </c>
      <c r="B1281" s="33"/>
      <c r="C1281" s="33"/>
      <c r="D1281" s="33" t="s">
        <v>5772</v>
      </c>
      <c r="E1281" s="33" t="s">
        <v>5898</v>
      </c>
      <c r="F1281" s="33" t="s">
        <v>5484</v>
      </c>
      <c r="G1281" s="33">
        <v>1</v>
      </c>
      <c r="H1281" s="34">
        <v>25</v>
      </c>
      <c r="I1281" s="39">
        <f>VENTAS[[#This Row],[Cantidad]]*VENTAS[[#This Row],[Precio Venta]]</f>
        <v>25</v>
      </c>
      <c r="J1281" s="34">
        <f>IF(VENTAS[[#This Row],[Nombre del Gestor]]&gt;1,VENTAS[[#This Row],[Precio Venta]]*10%,0)</f>
        <v>2.5</v>
      </c>
      <c r="K1281" s="34">
        <f>IFERROR(VLOOKUP(VENTAS[[#This Row],[Código del producto Vendido]],STOCK[],13,FALSE),VENTAS[[#This Row],[Precio Venta]]*0.6)-VENTAS[[#This Row],[Comisión Unitaria 10%]]</f>
        <v>12.5</v>
      </c>
      <c r="L1281" s="34">
        <f>VENTAS[[#This Row],[Cantidad]]*(VENTAS[[#This Row],[Precio Venta]]-VENTAS[[#This Row],[Costo Unitario SIN Comision]]-VENTAS[[#This Row],[Comisión Unitaria 10%]]-0.01*VENTAS[[#This Row],[Precio Venta]])</f>
        <v>9.75</v>
      </c>
      <c r="M1281" s="35"/>
      <c r="N1281" s="37" t="s">
        <v>6328</v>
      </c>
    </row>
    <row r="1282" spans="1:14" x14ac:dyDescent="0.2">
      <c r="A1282" s="36">
        <v>45706.769768518519</v>
      </c>
      <c r="B1282" s="33"/>
      <c r="C1282" s="33"/>
      <c r="D1282" s="33" t="s">
        <v>3757</v>
      </c>
      <c r="E1282" s="33" t="s">
        <v>280</v>
      </c>
      <c r="F1282" s="33" t="s">
        <v>281</v>
      </c>
      <c r="G1282" s="33">
        <v>1</v>
      </c>
      <c r="H1282" s="34">
        <v>15</v>
      </c>
      <c r="I1282" s="39">
        <f>VENTAS[[#This Row],[Cantidad]]*VENTAS[[#This Row],[Precio Venta]]</f>
        <v>15</v>
      </c>
      <c r="J1282" s="34">
        <f>IF(VENTAS[[#This Row],[Nombre del Gestor]]&gt;1,VENTAS[[#This Row],[Precio Venta]]*10%,0)</f>
        <v>1.5</v>
      </c>
      <c r="K1282" s="34">
        <f>IFERROR(VLOOKUP(VENTAS[[#This Row],[Código del producto Vendido]],STOCK[],13,FALSE),VENTAS[[#This Row],[Precio Venta]]*0.6)-VENTAS[[#This Row],[Comisión Unitaria 10%]]</f>
        <v>4.6899999999999995</v>
      </c>
      <c r="L1282" s="34">
        <f>VENTAS[[#This Row],[Cantidad]]*(VENTAS[[#This Row],[Precio Venta]]-VENTAS[[#This Row],[Costo Unitario SIN Comision]]-VENTAS[[#This Row],[Comisión Unitaria 10%]]-0.01*VENTAS[[#This Row],[Precio Venta]])</f>
        <v>8.66</v>
      </c>
      <c r="M1282" s="35"/>
      <c r="N1282" s="37" t="s">
        <v>6329</v>
      </c>
    </row>
    <row r="1283" spans="1:14" x14ac:dyDescent="0.2">
      <c r="A1283" s="36">
        <v>45707.415416666663</v>
      </c>
      <c r="B1283" s="33"/>
      <c r="C1283" s="33"/>
      <c r="D1283" s="33" t="s">
        <v>3757</v>
      </c>
      <c r="E1283" s="33" t="s">
        <v>1230</v>
      </c>
      <c r="F1283" s="33" t="s">
        <v>1229</v>
      </c>
      <c r="G1283" s="33">
        <v>1</v>
      </c>
      <c r="H1283" s="34">
        <v>25</v>
      </c>
      <c r="I1283" s="39">
        <f>VENTAS[[#This Row],[Cantidad]]*VENTAS[[#This Row],[Precio Venta]]</f>
        <v>25</v>
      </c>
      <c r="J1283" s="34">
        <f>IF(VENTAS[[#This Row],[Nombre del Gestor]]&gt;1,VENTAS[[#This Row],[Precio Venta]]*10%,0)</f>
        <v>2.5</v>
      </c>
      <c r="K1283" s="34">
        <f>IFERROR(VLOOKUP(VENTAS[[#This Row],[Código del producto Vendido]],STOCK[],13,FALSE),VENTAS[[#This Row],[Precio Venta]]*0.6)-VENTAS[[#This Row],[Comisión Unitaria 10%]]</f>
        <v>10.050000000000001</v>
      </c>
      <c r="L1283" s="34">
        <f>VENTAS[[#This Row],[Cantidad]]*(VENTAS[[#This Row],[Precio Venta]]-VENTAS[[#This Row],[Costo Unitario SIN Comision]]-VENTAS[[#This Row],[Comisión Unitaria 10%]]-0.01*VENTAS[[#This Row],[Precio Venta]])</f>
        <v>12.2</v>
      </c>
      <c r="M1283" s="35"/>
      <c r="N1283" s="37" t="s">
        <v>6330</v>
      </c>
    </row>
    <row r="1284" spans="1:14" x14ac:dyDescent="0.2">
      <c r="A1284" s="36">
        <v>45709.444097222222</v>
      </c>
      <c r="B1284" s="33"/>
      <c r="C1284" s="33"/>
      <c r="D1284" s="33"/>
      <c r="E1284" s="33" t="s">
        <v>5385</v>
      </c>
      <c r="F1284" s="33" t="s">
        <v>5386</v>
      </c>
      <c r="G1284" s="33">
        <v>1</v>
      </c>
      <c r="H1284" s="34">
        <v>12</v>
      </c>
      <c r="I1284" s="39">
        <f>VENTAS[[#This Row],[Cantidad]]*VENTAS[[#This Row],[Precio Venta]]</f>
        <v>12</v>
      </c>
      <c r="J1284" s="34">
        <f>IF(VENTAS[[#This Row],[Nombre del Gestor]]&gt;1,VENTAS[[#This Row],[Precio Venta]]*10%,0)</f>
        <v>0</v>
      </c>
      <c r="K1284" s="34">
        <f>IFERROR(VLOOKUP(VENTAS[[#This Row],[Código del producto Vendido]],STOCK[],13,FALSE),VENTAS[[#This Row],[Precio Venta]]*0.6)-VENTAS[[#This Row],[Comisión Unitaria 10%]]</f>
        <v>7.1999999999999993</v>
      </c>
      <c r="L1284" s="34">
        <f>VENTAS[[#This Row],[Cantidad]]*(VENTAS[[#This Row],[Precio Venta]]-VENTAS[[#This Row],[Costo Unitario SIN Comision]]-VENTAS[[#This Row],[Comisión Unitaria 10%]]-0.01*VENTAS[[#This Row],[Precio Venta]])</f>
        <v>4.6800000000000006</v>
      </c>
      <c r="M1284" s="35"/>
      <c r="N1284" s="37" t="s">
        <v>6331</v>
      </c>
    </row>
    <row r="1285" spans="1:14" x14ac:dyDescent="0.2">
      <c r="A1285" s="36">
        <v>45709.444097222222</v>
      </c>
      <c r="B1285" s="33"/>
      <c r="C1285" s="33"/>
      <c r="D1285" s="33"/>
      <c r="E1285" s="33" t="s">
        <v>6332</v>
      </c>
      <c r="F1285" s="33" t="s">
        <v>6333</v>
      </c>
      <c r="G1285" s="33">
        <v>1</v>
      </c>
      <c r="H1285" s="34">
        <v>10</v>
      </c>
      <c r="I1285" s="39">
        <f>VENTAS[[#This Row],[Cantidad]]*VENTAS[[#This Row],[Precio Venta]]</f>
        <v>10</v>
      </c>
      <c r="J1285" s="34">
        <f>IF(VENTAS[[#This Row],[Nombre del Gestor]]&gt;1,VENTAS[[#This Row],[Precio Venta]]*10%,0)</f>
        <v>0</v>
      </c>
      <c r="K1285" s="34">
        <f>IFERROR(VLOOKUP(VENTAS[[#This Row],[Código del producto Vendido]],STOCK[],13,FALSE),VENTAS[[#This Row],[Precio Venta]]*0.6)-VENTAS[[#This Row],[Comisión Unitaria 10%]]</f>
        <v>6</v>
      </c>
      <c r="L1285" s="34">
        <f>VENTAS[[#This Row],[Cantidad]]*(VENTAS[[#This Row],[Precio Venta]]-VENTAS[[#This Row],[Costo Unitario SIN Comision]]-VENTAS[[#This Row],[Comisión Unitaria 10%]]-0.01*VENTAS[[#This Row],[Precio Venta]])</f>
        <v>3.9</v>
      </c>
      <c r="M1285" s="35"/>
      <c r="N1285" s="37" t="s">
        <v>6334</v>
      </c>
    </row>
    <row r="1286" spans="1:14" x14ac:dyDescent="0.2">
      <c r="A1286" s="36">
        <v>45709.45039351852</v>
      </c>
      <c r="B1286" s="33"/>
      <c r="C1286" s="33"/>
      <c r="D1286" s="33" t="s">
        <v>6027</v>
      </c>
      <c r="E1286" s="33" t="s">
        <v>1362</v>
      </c>
      <c r="F1286" s="33" t="s">
        <v>6335</v>
      </c>
      <c r="G1286" s="33">
        <v>1</v>
      </c>
      <c r="H1286" s="34">
        <v>18</v>
      </c>
      <c r="I1286" s="39">
        <f>VENTAS[[#This Row],[Cantidad]]*VENTAS[[#This Row],[Precio Venta]]</f>
        <v>18</v>
      </c>
      <c r="J1286" s="34">
        <f>IF(VENTAS[[#This Row],[Nombre del Gestor]]&gt;1,VENTAS[[#This Row],[Precio Venta]]*10%,0)</f>
        <v>1.8</v>
      </c>
      <c r="K1286" s="34">
        <f>IFERROR(VLOOKUP(VENTAS[[#This Row],[Código del producto Vendido]],STOCK[],13,FALSE),VENTAS[[#This Row],[Precio Venta]]*0.6)-VENTAS[[#This Row],[Comisión Unitaria 10%]]</f>
        <v>10.8</v>
      </c>
      <c r="L1286" s="34">
        <f>VENTAS[[#This Row],[Cantidad]]*(VENTAS[[#This Row],[Precio Venta]]-VENTAS[[#This Row],[Costo Unitario SIN Comision]]-VENTAS[[#This Row],[Comisión Unitaria 10%]]-0.01*VENTAS[[#This Row],[Precio Venta]])</f>
        <v>5.22</v>
      </c>
      <c r="M1286" s="35"/>
      <c r="N1286" s="37" t="s">
        <v>6336</v>
      </c>
    </row>
    <row r="1287" spans="1:14" x14ac:dyDescent="0.2">
      <c r="A1287" s="36">
        <v>45709.626157407409</v>
      </c>
      <c r="B1287" s="33"/>
      <c r="C1287" s="33"/>
      <c r="D1287" s="33" t="s">
        <v>3757</v>
      </c>
      <c r="E1287" s="33" t="s">
        <v>1237</v>
      </c>
      <c r="F1287" s="33" t="s">
        <v>1236</v>
      </c>
      <c r="G1287" s="33">
        <v>1</v>
      </c>
      <c r="H1287" s="34">
        <v>25</v>
      </c>
      <c r="I1287" s="39">
        <f>VENTAS[[#This Row],[Cantidad]]*VENTAS[[#This Row],[Precio Venta]]</f>
        <v>25</v>
      </c>
      <c r="J1287" s="34">
        <f>IF(VENTAS[[#This Row],[Nombre del Gestor]]&gt;1,VENTAS[[#This Row],[Precio Venta]]*10%,0)</f>
        <v>2.5</v>
      </c>
      <c r="K1287" s="34">
        <f>IFERROR(VLOOKUP(VENTAS[[#This Row],[Código del producto Vendido]],STOCK[],13,FALSE),VENTAS[[#This Row],[Precio Venta]]*0.6)-VENTAS[[#This Row],[Comisión Unitaria 10%]]</f>
        <v>7.3000000000000007</v>
      </c>
      <c r="L1287" s="34">
        <f>VENTAS[[#This Row],[Cantidad]]*(VENTAS[[#This Row],[Precio Venta]]-VENTAS[[#This Row],[Costo Unitario SIN Comision]]-VENTAS[[#This Row],[Comisión Unitaria 10%]]-0.01*VENTAS[[#This Row],[Precio Venta]])</f>
        <v>14.95</v>
      </c>
      <c r="M1287" s="35"/>
      <c r="N1287" s="37" t="s">
        <v>6337</v>
      </c>
    </row>
    <row r="1288" spans="1:14" x14ac:dyDescent="0.2">
      <c r="A1288" s="36">
        <v>45709.627812500003</v>
      </c>
      <c r="B1288" s="33"/>
      <c r="C1288" s="33"/>
      <c r="D1288" s="33"/>
      <c r="E1288" s="33" t="s">
        <v>1486</v>
      </c>
      <c r="F1288" s="33" t="s">
        <v>1487</v>
      </c>
      <c r="G1288" s="33">
        <v>1</v>
      </c>
      <c r="H1288" s="34">
        <v>3</v>
      </c>
      <c r="I1288" s="39">
        <f>VENTAS[[#This Row],[Cantidad]]*VENTAS[[#This Row],[Precio Venta]]</f>
        <v>3</v>
      </c>
      <c r="J1288" s="34">
        <f>IF(VENTAS[[#This Row],[Nombre del Gestor]]&gt;1,VENTAS[[#This Row],[Precio Venta]]*10%,0)</f>
        <v>0</v>
      </c>
      <c r="K1288" s="34">
        <f>IFERROR(VLOOKUP(VENTAS[[#This Row],[Código del producto Vendido]],STOCK[],13,FALSE),VENTAS[[#This Row],[Precio Venta]]*0.6)-VENTAS[[#This Row],[Comisión Unitaria 10%]]</f>
        <v>1.75</v>
      </c>
      <c r="L1288" s="34">
        <f>VENTAS[[#This Row],[Cantidad]]*(VENTAS[[#This Row],[Precio Venta]]-VENTAS[[#This Row],[Costo Unitario SIN Comision]]-VENTAS[[#This Row],[Comisión Unitaria 10%]]-0.01*VENTAS[[#This Row],[Precio Venta]])</f>
        <v>1.22</v>
      </c>
      <c r="M1288" s="35"/>
      <c r="N1288" s="37" t="s">
        <v>6338</v>
      </c>
    </row>
    <row r="1289" spans="1:14" x14ac:dyDescent="0.2">
      <c r="A1289" s="36">
        <v>45709.627812500003</v>
      </c>
      <c r="B1289" s="33"/>
      <c r="C1289" s="33"/>
      <c r="D1289" s="33"/>
      <c r="E1289" s="33" t="s">
        <v>1477</v>
      </c>
      <c r="F1289" s="33" t="s">
        <v>1479</v>
      </c>
      <c r="G1289" s="33">
        <v>1</v>
      </c>
      <c r="H1289" s="34">
        <v>3</v>
      </c>
      <c r="I1289" s="39">
        <f>VENTAS[[#This Row],[Cantidad]]*VENTAS[[#This Row],[Precio Venta]]</f>
        <v>3</v>
      </c>
      <c r="J1289" s="34">
        <f>IF(VENTAS[[#This Row],[Nombre del Gestor]]&gt;1,VENTAS[[#This Row],[Precio Venta]]*10%,0)</f>
        <v>0</v>
      </c>
      <c r="K1289" s="34">
        <f>IFERROR(VLOOKUP(VENTAS[[#This Row],[Código del producto Vendido]],STOCK[],13,FALSE),VENTAS[[#This Row],[Precio Venta]]*0.6)-VENTAS[[#This Row],[Comisión Unitaria 10%]]</f>
        <v>1.75</v>
      </c>
      <c r="L1289" s="34">
        <f>VENTAS[[#This Row],[Cantidad]]*(VENTAS[[#This Row],[Precio Venta]]-VENTAS[[#This Row],[Costo Unitario SIN Comision]]-VENTAS[[#This Row],[Comisión Unitaria 10%]]-0.01*VENTAS[[#This Row],[Precio Venta]])</f>
        <v>1.22</v>
      </c>
      <c r="M1289" s="35"/>
      <c r="N1289" s="37" t="s">
        <v>6339</v>
      </c>
    </row>
    <row r="1290" spans="1:14" x14ac:dyDescent="0.2">
      <c r="A1290" s="36">
        <v>45709.627812500003</v>
      </c>
      <c r="B1290" s="33"/>
      <c r="C1290" s="33"/>
      <c r="D1290" s="33"/>
      <c r="E1290" s="33" t="s">
        <v>1498</v>
      </c>
      <c r="F1290" s="33" t="s">
        <v>1499</v>
      </c>
      <c r="G1290" s="33">
        <v>1</v>
      </c>
      <c r="H1290" s="34">
        <v>3</v>
      </c>
      <c r="I1290" s="39">
        <f>VENTAS[[#This Row],[Cantidad]]*VENTAS[[#This Row],[Precio Venta]]</f>
        <v>3</v>
      </c>
      <c r="J1290" s="34">
        <f>IF(VENTAS[[#This Row],[Nombre del Gestor]]&gt;1,VENTAS[[#This Row],[Precio Venta]]*10%,0)</f>
        <v>0</v>
      </c>
      <c r="K1290" s="34">
        <f>IFERROR(VLOOKUP(VENTAS[[#This Row],[Código del producto Vendido]],STOCK[],13,FALSE),VENTAS[[#This Row],[Precio Venta]]*0.6)-VENTAS[[#This Row],[Comisión Unitaria 10%]]</f>
        <v>1.75</v>
      </c>
      <c r="L1290" s="34">
        <f>VENTAS[[#This Row],[Cantidad]]*(VENTAS[[#This Row],[Precio Venta]]-VENTAS[[#This Row],[Costo Unitario SIN Comision]]-VENTAS[[#This Row],[Comisión Unitaria 10%]]-0.01*VENTAS[[#This Row],[Precio Venta]])</f>
        <v>1.22</v>
      </c>
      <c r="M1290" s="35"/>
      <c r="N1290" s="37" t="s">
        <v>6340</v>
      </c>
    </row>
    <row r="1291" spans="1:14" x14ac:dyDescent="0.2">
      <c r="A1291" s="36">
        <v>45709.627812500003</v>
      </c>
      <c r="B1291" s="33"/>
      <c r="C1291" s="33"/>
      <c r="D1291" s="33"/>
      <c r="E1291" s="33" t="s">
        <v>1504</v>
      </c>
      <c r="F1291" s="33" t="s">
        <v>1505</v>
      </c>
      <c r="G1291" s="33">
        <v>1</v>
      </c>
      <c r="H1291" s="34">
        <v>3</v>
      </c>
      <c r="I1291" s="39">
        <f>VENTAS[[#This Row],[Cantidad]]*VENTAS[[#This Row],[Precio Venta]]</f>
        <v>3</v>
      </c>
      <c r="J1291" s="34">
        <f>IF(VENTAS[[#This Row],[Nombre del Gestor]]&gt;1,VENTAS[[#This Row],[Precio Venta]]*10%,0)</f>
        <v>0</v>
      </c>
      <c r="K1291" s="34">
        <f>IFERROR(VLOOKUP(VENTAS[[#This Row],[Código del producto Vendido]],STOCK[],13,FALSE),VENTAS[[#This Row],[Precio Venta]]*0.6)-VENTAS[[#This Row],[Comisión Unitaria 10%]]</f>
        <v>1.75</v>
      </c>
      <c r="L1291" s="34">
        <f>VENTAS[[#This Row],[Cantidad]]*(VENTAS[[#This Row],[Precio Venta]]-VENTAS[[#This Row],[Costo Unitario SIN Comision]]-VENTAS[[#This Row],[Comisión Unitaria 10%]]-0.01*VENTAS[[#This Row],[Precio Venta]])</f>
        <v>1.22</v>
      </c>
      <c r="M1291" s="35"/>
      <c r="N1291" s="37" t="s">
        <v>6341</v>
      </c>
    </row>
    <row r="1292" spans="1:14" x14ac:dyDescent="0.2">
      <c r="A1292" s="36">
        <v>45709.627812500003</v>
      </c>
      <c r="B1292" s="33"/>
      <c r="C1292" s="33"/>
      <c r="D1292" s="33"/>
      <c r="E1292" s="33" t="s">
        <v>1492</v>
      </c>
      <c r="F1292" s="33" t="s">
        <v>1493</v>
      </c>
      <c r="G1292" s="33">
        <v>1</v>
      </c>
      <c r="H1292" s="34">
        <v>3</v>
      </c>
      <c r="I1292" s="39">
        <f>VENTAS[[#This Row],[Cantidad]]*VENTAS[[#This Row],[Precio Venta]]</f>
        <v>3</v>
      </c>
      <c r="J1292" s="34">
        <f>IF(VENTAS[[#This Row],[Nombre del Gestor]]&gt;1,VENTAS[[#This Row],[Precio Venta]]*10%,0)</f>
        <v>0</v>
      </c>
      <c r="K1292" s="34">
        <f>IFERROR(VLOOKUP(VENTAS[[#This Row],[Código del producto Vendido]],STOCK[],13,FALSE),VENTAS[[#This Row],[Precio Venta]]*0.6)-VENTAS[[#This Row],[Comisión Unitaria 10%]]</f>
        <v>1.75</v>
      </c>
      <c r="L1292" s="34">
        <f>VENTAS[[#This Row],[Cantidad]]*(VENTAS[[#This Row],[Precio Venta]]-VENTAS[[#This Row],[Costo Unitario SIN Comision]]-VENTAS[[#This Row],[Comisión Unitaria 10%]]-0.01*VENTAS[[#This Row],[Precio Venta]])</f>
        <v>1.22</v>
      </c>
      <c r="M1292" s="35"/>
      <c r="N1292" s="37" t="s">
        <v>6342</v>
      </c>
    </row>
    <row r="1293" spans="1:14" x14ac:dyDescent="0.2">
      <c r="A1293" s="36">
        <v>45710.428333333337</v>
      </c>
      <c r="B1293" s="33"/>
      <c r="C1293" s="33"/>
      <c r="D1293" s="33" t="s">
        <v>3820</v>
      </c>
      <c r="E1293" s="33" t="s">
        <v>1364</v>
      </c>
      <c r="F1293" s="33" t="s">
        <v>6343</v>
      </c>
      <c r="G1293" s="33">
        <v>1</v>
      </c>
      <c r="H1293" s="34">
        <v>20</v>
      </c>
      <c r="I1293" s="39">
        <f>VENTAS[[#This Row],[Cantidad]]*VENTAS[[#This Row],[Precio Venta]]</f>
        <v>20</v>
      </c>
      <c r="J1293" s="34">
        <f>IF(VENTAS[[#This Row],[Nombre del Gestor]]&gt;1,VENTAS[[#This Row],[Precio Venta]]*10%,0)</f>
        <v>2</v>
      </c>
      <c r="K1293" s="34">
        <f>IFERROR(VLOOKUP(VENTAS[[#This Row],[Código del producto Vendido]],STOCK[],13,FALSE),VENTAS[[#This Row],[Precio Venta]]*0.6)-VENTAS[[#This Row],[Comisión Unitaria 10%]]</f>
        <v>10.8</v>
      </c>
      <c r="L1293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293" s="35"/>
      <c r="N1293" s="37" t="s">
        <v>6344</v>
      </c>
    </row>
    <row r="1294" spans="1:14" x14ac:dyDescent="0.2">
      <c r="A1294" s="36">
        <v>45710.437754629631</v>
      </c>
      <c r="B1294" s="33"/>
      <c r="C1294" s="33"/>
      <c r="D1294" s="33" t="s">
        <v>6027</v>
      </c>
      <c r="E1294" s="33" t="s">
        <v>6345</v>
      </c>
      <c r="F1294" s="33" t="s">
        <v>6346</v>
      </c>
      <c r="G1294" s="33">
        <v>1</v>
      </c>
      <c r="H1294" s="34">
        <v>25</v>
      </c>
      <c r="I1294" s="39">
        <f>VENTAS[[#This Row],[Cantidad]]*VENTAS[[#This Row],[Precio Venta]]</f>
        <v>25</v>
      </c>
      <c r="J1294" s="34">
        <f>IF(VENTAS[[#This Row],[Nombre del Gestor]]&gt;1,VENTAS[[#This Row],[Precio Venta]]*10%,0)</f>
        <v>2.5</v>
      </c>
      <c r="K1294" s="34">
        <f>IFERROR(VLOOKUP(VENTAS[[#This Row],[Código del producto Vendido]],STOCK[],13,FALSE),VENTAS[[#This Row],[Precio Venta]]*0.6)-VENTAS[[#This Row],[Comisión Unitaria 10%]]</f>
        <v>12.5</v>
      </c>
      <c r="L1294" s="34">
        <f>VENTAS[[#This Row],[Cantidad]]*(VENTAS[[#This Row],[Precio Venta]]-VENTAS[[#This Row],[Costo Unitario SIN Comision]]-VENTAS[[#This Row],[Comisión Unitaria 10%]]-0.01*VENTAS[[#This Row],[Precio Venta]])</f>
        <v>9.75</v>
      </c>
      <c r="M1294" s="35"/>
      <c r="N1294" s="37" t="s">
        <v>6347</v>
      </c>
    </row>
    <row r="1295" spans="1:14" x14ac:dyDescent="0.2">
      <c r="A1295" s="36">
        <v>45710.437754629631</v>
      </c>
      <c r="B1295" s="33"/>
      <c r="C1295" s="33"/>
      <c r="D1295" s="33" t="s">
        <v>6027</v>
      </c>
      <c r="E1295" s="33" t="s">
        <v>6348</v>
      </c>
      <c r="F1295" s="33" t="s">
        <v>1338</v>
      </c>
      <c r="G1295" s="33">
        <v>1</v>
      </c>
      <c r="H1295" s="34">
        <v>18</v>
      </c>
      <c r="I1295" s="39">
        <f>VENTAS[[#This Row],[Cantidad]]*VENTAS[[#This Row],[Precio Venta]]</f>
        <v>18</v>
      </c>
      <c r="J1295" s="34">
        <f>IF(VENTAS[[#This Row],[Nombre del Gestor]]&gt;1,VENTAS[[#This Row],[Precio Venta]]*10%,0)</f>
        <v>1.8</v>
      </c>
      <c r="K1295" s="34">
        <f>IFERROR(VLOOKUP(VENTAS[[#This Row],[Código del producto Vendido]],STOCK[],13,FALSE),VENTAS[[#This Row],[Precio Venta]]*0.6)-VENTAS[[#This Row],[Comisión Unitaria 10%]]</f>
        <v>8.9999999999999982</v>
      </c>
      <c r="L129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295" s="35"/>
      <c r="N1295" s="37" t="s">
        <v>6349</v>
      </c>
    </row>
    <row r="1296" spans="1:14" x14ac:dyDescent="0.2">
      <c r="A1296" s="36">
        <v>45710.437754629631</v>
      </c>
      <c r="B1296" s="33"/>
      <c r="C1296" s="33"/>
      <c r="D1296" s="33" t="s">
        <v>6027</v>
      </c>
      <c r="E1296" s="33" t="s">
        <v>815</v>
      </c>
      <c r="F1296" s="33" t="s">
        <v>816</v>
      </c>
      <c r="G1296" s="33">
        <v>1</v>
      </c>
      <c r="H1296" s="34">
        <v>20</v>
      </c>
      <c r="I1296" s="39">
        <f>VENTAS[[#This Row],[Cantidad]]*VENTAS[[#This Row],[Precio Venta]]</f>
        <v>20</v>
      </c>
      <c r="J1296" s="34">
        <f>IF(VENTAS[[#This Row],[Nombre del Gestor]]&gt;1,VENTAS[[#This Row],[Precio Venta]]*10%,0)</f>
        <v>2</v>
      </c>
      <c r="K1296" s="34">
        <f>IFERROR(VLOOKUP(VENTAS[[#This Row],[Código del producto Vendido]],STOCK[],13,FALSE),VENTAS[[#This Row],[Precio Venta]]*0.6)-VENTAS[[#This Row],[Comisión Unitaria 10%]]</f>
        <v>9</v>
      </c>
      <c r="L1296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296" s="35"/>
      <c r="N1296" s="37" t="s">
        <v>6350</v>
      </c>
    </row>
    <row r="1297" spans="1:14" x14ac:dyDescent="0.2">
      <c r="A1297" s="36">
        <v>45710.437754629631</v>
      </c>
      <c r="B1297" s="33"/>
      <c r="C1297" s="33"/>
      <c r="D1297" s="33" t="s">
        <v>6027</v>
      </c>
      <c r="E1297" s="33" t="s">
        <v>693</v>
      </c>
      <c r="F1297" s="33" t="s">
        <v>694</v>
      </c>
      <c r="G1297" s="33">
        <v>1</v>
      </c>
      <c r="H1297" s="34">
        <v>15</v>
      </c>
      <c r="I1297" s="39">
        <f>VENTAS[[#This Row],[Cantidad]]*VENTAS[[#This Row],[Precio Venta]]</f>
        <v>15</v>
      </c>
      <c r="J1297" s="34">
        <f>IF(VENTAS[[#This Row],[Nombre del Gestor]]&gt;1,VENTAS[[#This Row],[Precio Venta]]*10%,0)</f>
        <v>1.5</v>
      </c>
      <c r="K1297" s="34">
        <f>IFERROR(VLOOKUP(VENTAS[[#This Row],[Código del producto Vendido]],STOCK[],13,FALSE),VENTAS[[#This Row],[Precio Venta]]*0.6)-VENTAS[[#This Row],[Comisión Unitaria 10%]]</f>
        <v>9</v>
      </c>
      <c r="L1297" s="34">
        <f>VENTAS[[#This Row],[Cantidad]]*(VENTAS[[#This Row],[Precio Venta]]-VENTAS[[#This Row],[Costo Unitario SIN Comision]]-VENTAS[[#This Row],[Comisión Unitaria 10%]]-0.01*VENTAS[[#This Row],[Precio Venta]])</f>
        <v>4.3499999999999996</v>
      </c>
      <c r="M1297" s="35"/>
      <c r="N1297" s="37" t="s">
        <v>6351</v>
      </c>
    </row>
    <row r="1298" spans="1:14" x14ac:dyDescent="0.2">
      <c r="A1298" s="36">
        <v>45710.439953703702</v>
      </c>
      <c r="B1298" s="33"/>
      <c r="C1298" s="33"/>
      <c r="D1298" s="33" t="s">
        <v>3779</v>
      </c>
      <c r="E1298" s="33" t="s">
        <v>916</v>
      </c>
      <c r="F1298" s="33" t="s">
        <v>912</v>
      </c>
      <c r="G1298" s="33">
        <v>1</v>
      </c>
      <c r="H1298" s="34">
        <v>30</v>
      </c>
      <c r="I1298" s="39">
        <f>VENTAS[[#This Row],[Cantidad]]*VENTAS[[#This Row],[Precio Venta]]</f>
        <v>30</v>
      </c>
      <c r="J1298" s="34">
        <f>IF(VENTAS[[#This Row],[Nombre del Gestor]]&gt;1,VENTAS[[#This Row],[Precio Venta]]*10%,0)</f>
        <v>3</v>
      </c>
      <c r="K1298" s="34">
        <f>IFERROR(VLOOKUP(VENTAS[[#This Row],[Código del producto Vendido]],STOCK[],13,FALSE),VENTAS[[#This Row],[Precio Venta]]*0.6)-VENTAS[[#This Row],[Comisión Unitaria 10%]]</f>
        <v>14</v>
      </c>
      <c r="L1298" s="34">
        <f>VENTAS[[#This Row],[Cantidad]]*(VENTAS[[#This Row],[Precio Venta]]-VENTAS[[#This Row],[Costo Unitario SIN Comision]]-VENTAS[[#This Row],[Comisión Unitaria 10%]]-0.01*VENTAS[[#This Row],[Precio Venta]])</f>
        <v>12.7</v>
      </c>
      <c r="M1298" s="35"/>
      <c r="N1298" s="37" t="s">
        <v>6352</v>
      </c>
    </row>
    <row r="1299" spans="1:14" x14ac:dyDescent="0.2">
      <c r="A1299" s="36">
        <v>45710.44195601852</v>
      </c>
      <c r="B1299" s="33"/>
      <c r="C1299" s="33"/>
      <c r="D1299" s="33" t="s">
        <v>3967</v>
      </c>
      <c r="E1299" s="33" t="s">
        <v>6353</v>
      </c>
      <c r="F1299" s="33" t="s">
        <v>6354</v>
      </c>
      <c r="G1299" s="33">
        <v>1</v>
      </c>
      <c r="H1299" s="34">
        <v>15</v>
      </c>
      <c r="I1299" s="39">
        <f>VENTAS[[#This Row],[Cantidad]]*VENTAS[[#This Row],[Precio Venta]]</f>
        <v>15</v>
      </c>
      <c r="J1299" s="34">
        <f>IF(VENTAS[[#This Row],[Nombre del Gestor]]&gt;1,VENTAS[[#This Row],[Precio Venta]]*10%,0)</f>
        <v>1.5</v>
      </c>
      <c r="K1299" s="34">
        <f>IFERROR(VLOOKUP(VENTAS[[#This Row],[Código del producto Vendido]],STOCK[],13,FALSE),VENTAS[[#This Row],[Precio Venta]]*0.6)-VENTAS[[#This Row],[Comisión Unitaria 10%]]</f>
        <v>7.5</v>
      </c>
      <c r="L1299" s="34">
        <f>VENTAS[[#This Row],[Cantidad]]*(VENTAS[[#This Row],[Precio Venta]]-VENTAS[[#This Row],[Costo Unitario SIN Comision]]-VENTAS[[#This Row],[Comisión Unitaria 10%]]-0.01*VENTAS[[#This Row],[Precio Venta]])</f>
        <v>5.85</v>
      </c>
      <c r="M1299" s="35"/>
      <c r="N1299" s="37" t="s">
        <v>6355</v>
      </c>
    </row>
    <row r="1300" spans="1:14" x14ac:dyDescent="0.2">
      <c r="A1300" s="36">
        <v>45710.44195601852</v>
      </c>
      <c r="B1300" s="33"/>
      <c r="C1300" s="33"/>
      <c r="D1300" s="33" t="s">
        <v>3967</v>
      </c>
      <c r="E1300" s="33" t="s">
        <v>6356</v>
      </c>
      <c r="F1300" s="33" t="s">
        <v>366</v>
      </c>
      <c r="G1300" s="33">
        <v>1</v>
      </c>
      <c r="H1300" s="34">
        <v>10</v>
      </c>
      <c r="I1300" s="39">
        <f>VENTAS[[#This Row],[Cantidad]]*VENTAS[[#This Row],[Precio Venta]]</f>
        <v>10</v>
      </c>
      <c r="J1300" s="34">
        <f>IF(VENTAS[[#This Row],[Nombre del Gestor]]&gt;1,VENTAS[[#This Row],[Precio Venta]]*10%,0)</f>
        <v>1</v>
      </c>
      <c r="K1300" s="34">
        <f>IFERROR(VLOOKUP(VENTAS[[#This Row],[Código del producto Vendido]],STOCK[],13,FALSE),VENTAS[[#This Row],[Precio Venta]]*0.6)-VENTAS[[#This Row],[Comisión Unitaria 10%]]</f>
        <v>5</v>
      </c>
      <c r="L1300" s="34">
        <f>VENTAS[[#This Row],[Cantidad]]*(VENTAS[[#This Row],[Precio Venta]]-VENTAS[[#This Row],[Costo Unitario SIN Comision]]-VENTAS[[#This Row],[Comisión Unitaria 10%]]-0.01*VENTAS[[#This Row],[Precio Venta]])</f>
        <v>3.9</v>
      </c>
      <c r="M1300" s="35"/>
      <c r="N1300" s="37" t="s">
        <v>6357</v>
      </c>
    </row>
    <row r="1301" spans="1:14" x14ac:dyDescent="0.2">
      <c r="A1301" s="36">
        <v>45710.442800925928</v>
      </c>
      <c r="B1301" s="33"/>
      <c r="C1301" s="33"/>
      <c r="D1301" s="33" t="s">
        <v>3820</v>
      </c>
      <c r="E1301" s="33" t="s">
        <v>6358</v>
      </c>
      <c r="F1301" s="33" t="s">
        <v>1246</v>
      </c>
      <c r="G1301" s="33">
        <v>1</v>
      </c>
      <c r="H1301" s="34">
        <v>20</v>
      </c>
      <c r="I1301" s="39">
        <f>VENTAS[[#This Row],[Cantidad]]*VENTAS[[#This Row],[Precio Venta]]</f>
        <v>20</v>
      </c>
      <c r="J1301" s="34">
        <f>IF(VENTAS[[#This Row],[Nombre del Gestor]]&gt;1,VENTAS[[#This Row],[Precio Venta]]*10%,0)</f>
        <v>2</v>
      </c>
      <c r="K1301" s="34">
        <f>IFERROR(VLOOKUP(VENTAS[[#This Row],[Código del producto Vendido]],STOCK[],13,FALSE),VENTAS[[#This Row],[Precio Venta]]*0.6)-VENTAS[[#This Row],[Comisión Unitaria 10%]]</f>
        <v>10</v>
      </c>
      <c r="L1301" s="34">
        <f>VENTAS[[#This Row],[Cantidad]]*(VENTAS[[#This Row],[Precio Venta]]-VENTAS[[#This Row],[Costo Unitario SIN Comision]]-VENTAS[[#This Row],[Comisión Unitaria 10%]]-0.01*VENTAS[[#This Row],[Precio Venta]])</f>
        <v>7.8</v>
      </c>
      <c r="M1301" s="35"/>
      <c r="N1301" s="37" t="s">
        <v>6359</v>
      </c>
    </row>
    <row r="1302" spans="1:14" x14ac:dyDescent="0.2">
      <c r="A1302" s="36">
        <v>45710.443680555552</v>
      </c>
      <c r="B1302" s="33"/>
      <c r="C1302" s="33"/>
      <c r="D1302" s="33" t="s">
        <v>5772</v>
      </c>
      <c r="E1302" s="33" t="s">
        <v>1211</v>
      </c>
      <c r="F1302" s="33" t="s">
        <v>1209</v>
      </c>
      <c r="G1302" s="33">
        <v>1</v>
      </c>
      <c r="H1302" s="34">
        <v>30</v>
      </c>
      <c r="I1302" s="39">
        <f>VENTAS[[#This Row],[Cantidad]]*VENTAS[[#This Row],[Precio Venta]]</f>
        <v>30</v>
      </c>
      <c r="J1302" s="34">
        <f>IF(VENTAS[[#This Row],[Nombre del Gestor]]&gt;1,VENTAS[[#This Row],[Precio Venta]]*10%,0)</f>
        <v>3</v>
      </c>
      <c r="K1302" s="34">
        <f>IFERROR(VLOOKUP(VENTAS[[#This Row],[Código del producto Vendido]],STOCK[],13,FALSE),VENTAS[[#This Row],[Precio Venta]]*0.6)-VENTAS[[#This Row],[Comisión Unitaria 10%]]</f>
        <v>11.05</v>
      </c>
      <c r="L1302" s="34">
        <f>VENTAS[[#This Row],[Cantidad]]*(VENTAS[[#This Row],[Precio Venta]]-VENTAS[[#This Row],[Costo Unitario SIN Comision]]-VENTAS[[#This Row],[Comisión Unitaria 10%]]-0.01*VENTAS[[#This Row],[Precio Venta]])</f>
        <v>15.649999999999999</v>
      </c>
      <c r="M1302" s="35"/>
      <c r="N1302" s="37" t="s">
        <v>6360</v>
      </c>
    </row>
    <row r="1303" spans="1:14" x14ac:dyDescent="0.2">
      <c r="A1303" s="36">
        <v>45710.443680555552</v>
      </c>
      <c r="B1303" s="33"/>
      <c r="C1303" s="33"/>
      <c r="D1303" s="33" t="s">
        <v>5772</v>
      </c>
      <c r="E1303" s="33" t="s">
        <v>5158</v>
      </c>
      <c r="F1303" s="33" t="s">
        <v>4859</v>
      </c>
      <c r="G1303" s="33">
        <v>1</v>
      </c>
      <c r="H1303" s="34">
        <v>35</v>
      </c>
      <c r="I1303" s="39">
        <f>VENTAS[[#This Row],[Cantidad]]*VENTAS[[#This Row],[Precio Venta]]</f>
        <v>35</v>
      </c>
      <c r="J1303" s="34">
        <f>IF(VENTAS[[#This Row],[Nombre del Gestor]]&gt;1,VENTAS[[#This Row],[Precio Venta]]*10%,0)</f>
        <v>3.5</v>
      </c>
      <c r="K1303" s="34">
        <f>IFERROR(VLOOKUP(VENTAS[[#This Row],[Código del producto Vendido]],STOCK[],13,FALSE),VENTAS[[#This Row],[Precio Venta]]*0.6)-VENTAS[[#This Row],[Comisión Unitaria 10%]]</f>
        <v>17.5</v>
      </c>
      <c r="L1303" s="34">
        <f>VENTAS[[#This Row],[Cantidad]]*(VENTAS[[#This Row],[Precio Venta]]-VENTAS[[#This Row],[Costo Unitario SIN Comision]]-VENTAS[[#This Row],[Comisión Unitaria 10%]]-0.01*VENTAS[[#This Row],[Precio Venta]])</f>
        <v>13.65</v>
      </c>
      <c r="M1303" s="35"/>
      <c r="N1303" s="37" t="s">
        <v>6361</v>
      </c>
    </row>
    <row r="1304" spans="1:14" x14ac:dyDescent="0.2">
      <c r="A1304" s="36">
        <v>45710.957627314812</v>
      </c>
      <c r="B1304" s="33"/>
      <c r="C1304" s="33"/>
      <c r="D1304" s="33" t="s">
        <v>3967</v>
      </c>
      <c r="E1304" s="33" t="s">
        <v>1014</v>
      </c>
      <c r="F1304" s="33" t="s">
        <v>6362</v>
      </c>
      <c r="G1304" s="33">
        <v>1</v>
      </c>
      <c r="H1304" s="34">
        <v>12</v>
      </c>
      <c r="I1304" s="39">
        <f>VENTAS[[#This Row],[Cantidad]]*VENTAS[[#This Row],[Precio Venta]]</f>
        <v>12</v>
      </c>
      <c r="J1304" s="34">
        <f>IF(VENTAS[[#This Row],[Nombre del Gestor]]&gt;1,VENTAS[[#This Row],[Precio Venta]]*10%,0)</f>
        <v>1.2000000000000002</v>
      </c>
      <c r="K1304" s="34">
        <f>IFERROR(VLOOKUP(VENTAS[[#This Row],[Código del producto Vendido]],STOCK[],13,FALSE),VENTAS[[#This Row],[Precio Venta]]*0.6)-VENTAS[[#This Row],[Comisión Unitaria 10%]]</f>
        <v>7.79</v>
      </c>
      <c r="L1304" s="34">
        <f>VENTAS[[#This Row],[Cantidad]]*(VENTAS[[#This Row],[Precio Venta]]-VENTAS[[#This Row],[Costo Unitario SIN Comision]]-VENTAS[[#This Row],[Comisión Unitaria 10%]]-0.01*VENTAS[[#This Row],[Precio Venta]])</f>
        <v>2.8899999999999997</v>
      </c>
      <c r="M1304" s="35"/>
      <c r="N1304" s="37" t="s">
        <v>6363</v>
      </c>
    </row>
    <row r="1305" spans="1:14" x14ac:dyDescent="0.2">
      <c r="A1305" s="36">
        <v>45712.889432870368</v>
      </c>
      <c r="B1305" s="33"/>
      <c r="C1305" s="33"/>
      <c r="D1305" s="33" t="s">
        <v>4617</v>
      </c>
      <c r="E1305" s="33" t="s">
        <v>850</v>
      </c>
      <c r="F1305" s="33" t="s">
        <v>851</v>
      </c>
      <c r="G1305" s="33">
        <v>1</v>
      </c>
      <c r="H1305" s="34">
        <v>18</v>
      </c>
      <c r="I1305" s="39">
        <f>VENTAS[[#This Row],[Cantidad]]*VENTAS[[#This Row],[Precio Venta]]</f>
        <v>18</v>
      </c>
      <c r="J1305" s="34">
        <f>IF(VENTAS[[#This Row],[Nombre del Gestor]]&gt;1,VENTAS[[#This Row],[Precio Venta]]*10%,0)</f>
        <v>1.8</v>
      </c>
      <c r="K1305" s="34">
        <f>IFERROR(VLOOKUP(VENTAS[[#This Row],[Código del producto Vendido]],STOCK[],13,FALSE),VENTAS[[#This Row],[Precio Venta]]*0.6)-VENTAS[[#This Row],[Comisión Unitaria 10%]]</f>
        <v>9</v>
      </c>
      <c r="L1305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305" s="35"/>
      <c r="N1305" s="37" t="s">
        <v>6364</v>
      </c>
    </row>
    <row r="1306" spans="1:14" x14ac:dyDescent="0.2">
      <c r="A1306" s="36">
        <v>45712.890092592592</v>
      </c>
      <c r="B1306" s="33"/>
      <c r="C1306" s="33"/>
      <c r="D1306" s="33" t="s">
        <v>3772</v>
      </c>
      <c r="E1306" s="33" t="s">
        <v>6365</v>
      </c>
      <c r="F1306" s="33" t="s">
        <v>814</v>
      </c>
      <c r="G1306" s="33">
        <v>1</v>
      </c>
      <c r="H1306" s="34">
        <v>20</v>
      </c>
      <c r="I1306" s="39">
        <f>VENTAS[[#This Row],[Cantidad]]*VENTAS[[#This Row],[Precio Venta]]</f>
        <v>20</v>
      </c>
      <c r="J1306" s="34">
        <f>IF(VENTAS[[#This Row],[Nombre del Gestor]]&gt;1,VENTAS[[#This Row],[Precio Venta]]*10%,0)</f>
        <v>2</v>
      </c>
      <c r="K1306" s="34">
        <f>IFERROR(VLOOKUP(VENTAS[[#This Row],[Código del producto Vendido]],STOCK[],13,FALSE),VENTAS[[#This Row],[Precio Venta]]*0.6)-VENTAS[[#This Row],[Comisión Unitaria 10%]]</f>
        <v>10</v>
      </c>
      <c r="L1306" s="34">
        <f>VENTAS[[#This Row],[Cantidad]]*(VENTAS[[#This Row],[Precio Venta]]-VENTAS[[#This Row],[Costo Unitario SIN Comision]]-VENTAS[[#This Row],[Comisión Unitaria 10%]]-0.01*VENTAS[[#This Row],[Precio Venta]])</f>
        <v>7.8</v>
      </c>
      <c r="M1306" s="35"/>
      <c r="N1306" s="37" t="s">
        <v>6366</v>
      </c>
    </row>
    <row r="1307" spans="1:14" x14ac:dyDescent="0.2">
      <c r="A1307" s="36">
        <v>45712.890092592592</v>
      </c>
      <c r="B1307" s="33"/>
      <c r="C1307" s="33"/>
      <c r="D1307" s="33" t="s">
        <v>3772</v>
      </c>
      <c r="E1307" s="33" t="s">
        <v>1374</v>
      </c>
      <c r="F1307" s="33" t="s">
        <v>6323</v>
      </c>
      <c r="G1307" s="33">
        <v>1</v>
      </c>
      <c r="H1307" s="34">
        <v>20</v>
      </c>
      <c r="I1307" s="39">
        <f>VENTAS[[#This Row],[Cantidad]]*VENTAS[[#This Row],[Precio Venta]]</f>
        <v>20</v>
      </c>
      <c r="J1307" s="34">
        <f>IF(VENTAS[[#This Row],[Nombre del Gestor]]&gt;1,VENTAS[[#This Row],[Precio Venta]]*10%,0)</f>
        <v>2</v>
      </c>
      <c r="K1307" s="34">
        <f>IFERROR(VLOOKUP(VENTAS[[#This Row],[Código del producto Vendido]],STOCK[],13,FALSE),VENTAS[[#This Row],[Precio Venta]]*0.6)-VENTAS[[#This Row],[Comisión Unitaria 10%]]</f>
        <v>10.8</v>
      </c>
      <c r="L1307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307" s="35"/>
      <c r="N1307" s="37" t="s">
        <v>6367</v>
      </c>
    </row>
    <row r="1308" spans="1:14" x14ac:dyDescent="0.2">
      <c r="A1308" s="36">
        <v>45712.891215277778</v>
      </c>
      <c r="B1308" s="33"/>
      <c r="C1308" s="33"/>
      <c r="D1308" s="33" t="s">
        <v>5772</v>
      </c>
      <c r="E1308" s="33" t="s">
        <v>6368</v>
      </c>
      <c r="F1308" s="33" t="s">
        <v>6369</v>
      </c>
      <c r="G1308" s="33">
        <v>1</v>
      </c>
      <c r="H1308" s="34">
        <v>25</v>
      </c>
      <c r="I1308" s="39">
        <f>VENTAS[[#This Row],[Cantidad]]*VENTAS[[#This Row],[Precio Venta]]</f>
        <v>25</v>
      </c>
      <c r="J1308" s="34">
        <f>IF(VENTAS[[#This Row],[Nombre del Gestor]]&gt;1,VENTAS[[#This Row],[Precio Venta]]*10%,0)</f>
        <v>2.5</v>
      </c>
      <c r="K1308" s="34">
        <f>IFERROR(VLOOKUP(VENTAS[[#This Row],[Código del producto Vendido]],STOCK[],13,FALSE),VENTAS[[#This Row],[Precio Venta]]*0.6)-VENTAS[[#This Row],[Comisión Unitaria 10%]]</f>
        <v>12.5</v>
      </c>
      <c r="L1308" s="34">
        <f>VENTAS[[#This Row],[Cantidad]]*(VENTAS[[#This Row],[Precio Venta]]-VENTAS[[#This Row],[Costo Unitario SIN Comision]]-VENTAS[[#This Row],[Comisión Unitaria 10%]]-0.01*VENTAS[[#This Row],[Precio Venta]])</f>
        <v>9.75</v>
      </c>
      <c r="M1308" s="35"/>
      <c r="N1308" s="37" t="s">
        <v>6370</v>
      </c>
    </row>
    <row r="1309" spans="1:14" x14ac:dyDescent="0.2">
      <c r="A1309" s="36">
        <v>45712.893287037034</v>
      </c>
      <c r="B1309" s="33"/>
      <c r="C1309" s="33"/>
      <c r="D1309" s="33" t="s">
        <v>3757</v>
      </c>
      <c r="E1309" s="33" t="s">
        <v>1526</v>
      </c>
      <c r="F1309" s="33" t="s">
        <v>1527</v>
      </c>
      <c r="G1309" s="33">
        <v>1</v>
      </c>
      <c r="H1309" s="34">
        <v>3</v>
      </c>
      <c r="I1309" s="39">
        <f>VENTAS[[#This Row],[Cantidad]]*VENTAS[[#This Row],[Precio Venta]]</f>
        <v>3</v>
      </c>
      <c r="J1309" s="34">
        <f>IF(VENTAS[[#This Row],[Nombre del Gestor]]&gt;1,VENTAS[[#This Row],[Precio Venta]]*10%,0)</f>
        <v>0.30000000000000004</v>
      </c>
      <c r="K1309" s="34">
        <f>IFERROR(VLOOKUP(VENTAS[[#This Row],[Código del producto Vendido]],STOCK[],13,FALSE),VENTAS[[#This Row],[Precio Venta]]*0.6)-VENTAS[[#This Row],[Comisión Unitaria 10%]]</f>
        <v>1.4</v>
      </c>
      <c r="L1309" s="34">
        <f>VENTAS[[#This Row],[Cantidad]]*(VENTAS[[#This Row],[Precio Venta]]-VENTAS[[#This Row],[Costo Unitario SIN Comision]]-VENTAS[[#This Row],[Comisión Unitaria 10%]]-0.01*VENTAS[[#This Row],[Precio Venta]])</f>
        <v>1.27</v>
      </c>
      <c r="M1309" s="35"/>
      <c r="N1309" s="37" t="s">
        <v>6371</v>
      </c>
    </row>
    <row r="1310" spans="1:14" x14ac:dyDescent="0.2">
      <c r="A1310" s="36">
        <v>45712.893287037034</v>
      </c>
      <c r="B1310" s="33"/>
      <c r="C1310" s="33"/>
      <c r="D1310" s="33" t="s">
        <v>3757</v>
      </c>
      <c r="E1310" s="33" t="s">
        <v>1518</v>
      </c>
      <c r="F1310" s="33" t="s">
        <v>1519</v>
      </c>
      <c r="G1310" s="33">
        <v>1</v>
      </c>
      <c r="H1310" s="34">
        <v>3</v>
      </c>
      <c r="I1310" s="39">
        <f>VENTAS[[#This Row],[Cantidad]]*VENTAS[[#This Row],[Precio Venta]]</f>
        <v>3</v>
      </c>
      <c r="J1310" s="34">
        <f>IF(VENTAS[[#This Row],[Nombre del Gestor]]&gt;1,VENTAS[[#This Row],[Precio Venta]]*10%,0)</f>
        <v>0.30000000000000004</v>
      </c>
      <c r="K1310" s="34">
        <f>IFERROR(VLOOKUP(VENTAS[[#This Row],[Código del producto Vendido]],STOCK[],13,FALSE),VENTAS[[#This Row],[Precio Venta]]*0.6)-VENTAS[[#This Row],[Comisión Unitaria 10%]]</f>
        <v>1.4</v>
      </c>
      <c r="L1310" s="34">
        <f>VENTAS[[#This Row],[Cantidad]]*(VENTAS[[#This Row],[Precio Venta]]-VENTAS[[#This Row],[Costo Unitario SIN Comision]]-VENTAS[[#This Row],[Comisión Unitaria 10%]]-0.01*VENTAS[[#This Row],[Precio Venta]])</f>
        <v>1.27</v>
      </c>
      <c r="M1310" s="35"/>
      <c r="N1310" s="37" t="s">
        <v>6372</v>
      </c>
    </row>
    <row r="1311" spans="1:14" x14ac:dyDescent="0.2">
      <c r="A1311" s="36">
        <v>45712.894282407397</v>
      </c>
      <c r="B1311" s="33"/>
      <c r="C1311" s="33"/>
      <c r="D1311" s="33" t="s">
        <v>3779</v>
      </c>
      <c r="E1311" s="33" t="s">
        <v>6373</v>
      </c>
      <c r="F1311" s="33" t="s">
        <v>6374</v>
      </c>
      <c r="G1311" s="33">
        <v>1</v>
      </c>
      <c r="H1311" s="34">
        <v>25</v>
      </c>
      <c r="I1311" s="39">
        <f>VENTAS[[#This Row],[Cantidad]]*VENTAS[[#This Row],[Precio Venta]]</f>
        <v>25</v>
      </c>
      <c r="J1311" s="34">
        <f>IF(VENTAS[[#This Row],[Nombre del Gestor]]&gt;1,VENTAS[[#This Row],[Precio Venta]]*10%,0)</f>
        <v>2.5</v>
      </c>
      <c r="K1311" s="34">
        <f>IFERROR(VLOOKUP(VENTAS[[#This Row],[Código del producto Vendido]],STOCK[],13,FALSE),VENTAS[[#This Row],[Precio Venta]]*0.6)-VENTAS[[#This Row],[Comisión Unitaria 10%]]</f>
        <v>12.5</v>
      </c>
      <c r="L1311" s="34">
        <f>VENTAS[[#This Row],[Cantidad]]*(VENTAS[[#This Row],[Precio Venta]]-VENTAS[[#This Row],[Costo Unitario SIN Comision]]-VENTAS[[#This Row],[Comisión Unitaria 10%]]-0.01*VENTAS[[#This Row],[Precio Venta]])</f>
        <v>9.75</v>
      </c>
      <c r="M1311" s="35"/>
      <c r="N1311" s="37" t="s">
        <v>6375</v>
      </c>
    </row>
    <row r="1312" spans="1:14" x14ac:dyDescent="0.2">
      <c r="A1312" s="36">
        <v>45712.909016203703</v>
      </c>
      <c r="B1312" s="33"/>
      <c r="C1312" s="33"/>
      <c r="D1312" s="33" t="s">
        <v>3929</v>
      </c>
      <c r="E1312" s="33" t="s">
        <v>1526</v>
      </c>
      <c r="F1312" s="33" t="s">
        <v>1527</v>
      </c>
      <c r="G1312" s="33">
        <v>1</v>
      </c>
      <c r="H1312" s="34">
        <v>3</v>
      </c>
      <c r="I1312" s="39">
        <f>VENTAS[[#This Row],[Cantidad]]*VENTAS[[#This Row],[Precio Venta]]</f>
        <v>3</v>
      </c>
      <c r="J1312" s="34">
        <f>IF(VENTAS[[#This Row],[Nombre del Gestor]]&gt;1,VENTAS[[#This Row],[Precio Venta]]*10%,0)</f>
        <v>0.30000000000000004</v>
      </c>
      <c r="K1312" s="34">
        <f>IFERROR(VLOOKUP(VENTAS[[#This Row],[Código del producto Vendido]],STOCK[],13,FALSE),VENTAS[[#This Row],[Precio Venta]]*0.6)-VENTAS[[#This Row],[Comisión Unitaria 10%]]</f>
        <v>1.4</v>
      </c>
      <c r="L1312" s="34">
        <f>VENTAS[[#This Row],[Cantidad]]*(VENTAS[[#This Row],[Precio Venta]]-VENTAS[[#This Row],[Costo Unitario SIN Comision]]-VENTAS[[#This Row],[Comisión Unitaria 10%]]-0.01*VENTAS[[#This Row],[Precio Venta]])</f>
        <v>1.27</v>
      </c>
      <c r="M1312" s="35"/>
      <c r="N1312" s="37" t="s">
        <v>6376</v>
      </c>
    </row>
    <row r="1313" spans="1:14" x14ac:dyDescent="0.2">
      <c r="A1313" s="36">
        <v>45712.909016203703</v>
      </c>
      <c r="B1313" s="33"/>
      <c r="C1313" s="33"/>
      <c r="D1313" s="33" t="s">
        <v>3929</v>
      </c>
      <c r="E1313" s="33" t="s">
        <v>1518</v>
      </c>
      <c r="F1313" s="33" t="s">
        <v>1519</v>
      </c>
      <c r="G1313" s="33">
        <v>1</v>
      </c>
      <c r="H1313" s="34">
        <v>3</v>
      </c>
      <c r="I1313" s="39">
        <f>VENTAS[[#This Row],[Cantidad]]*VENTAS[[#This Row],[Precio Venta]]</f>
        <v>3</v>
      </c>
      <c r="J1313" s="34">
        <f>IF(VENTAS[[#This Row],[Nombre del Gestor]]&gt;1,VENTAS[[#This Row],[Precio Venta]]*10%,0)</f>
        <v>0.30000000000000004</v>
      </c>
      <c r="K1313" s="34">
        <f>IFERROR(VLOOKUP(VENTAS[[#This Row],[Código del producto Vendido]],STOCK[],13,FALSE),VENTAS[[#This Row],[Precio Venta]]*0.6)-VENTAS[[#This Row],[Comisión Unitaria 10%]]</f>
        <v>1.4</v>
      </c>
      <c r="L1313" s="34">
        <f>VENTAS[[#This Row],[Cantidad]]*(VENTAS[[#This Row],[Precio Venta]]-VENTAS[[#This Row],[Costo Unitario SIN Comision]]-VENTAS[[#This Row],[Comisión Unitaria 10%]]-0.01*VENTAS[[#This Row],[Precio Venta]])</f>
        <v>1.27</v>
      </c>
      <c r="M1313" s="35"/>
      <c r="N1313" s="37" t="s">
        <v>6377</v>
      </c>
    </row>
    <row r="1314" spans="1:14" x14ac:dyDescent="0.2">
      <c r="A1314" s="36">
        <v>45712.909016203703</v>
      </c>
      <c r="B1314" s="33"/>
      <c r="C1314" s="33"/>
      <c r="D1314" s="33" t="s">
        <v>3929</v>
      </c>
      <c r="E1314" s="33" t="s">
        <v>1510</v>
      </c>
      <c r="F1314" s="33" t="s">
        <v>1511</v>
      </c>
      <c r="G1314" s="33">
        <v>1</v>
      </c>
      <c r="H1314" s="34">
        <v>3</v>
      </c>
      <c r="I1314" s="39">
        <f>VENTAS[[#This Row],[Cantidad]]*VENTAS[[#This Row],[Precio Venta]]</f>
        <v>3</v>
      </c>
      <c r="J1314" s="34">
        <f>IF(VENTAS[[#This Row],[Nombre del Gestor]]&gt;1,VENTAS[[#This Row],[Precio Venta]]*10%,0)</f>
        <v>0.30000000000000004</v>
      </c>
      <c r="K1314" s="34">
        <f>IFERROR(VLOOKUP(VENTAS[[#This Row],[Código del producto Vendido]],STOCK[],13,FALSE),VENTAS[[#This Row],[Precio Venta]]*0.6)-VENTAS[[#This Row],[Comisión Unitaria 10%]]</f>
        <v>1.4</v>
      </c>
      <c r="L1314" s="34">
        <f>VENTAS[[#This Row],[Cantidad]]*(VENTAS[[#This Row],[Precio Venta]]-VENTAS[[#This Row],[Costo Unitario SIN Comision]]-VENTAS[[#This Row],[Comisión Unitaria 10%]]-0.01*VENTAS[[#This Row],[Precio Venta]])</f>
        <v>1.27</v>
      </c>
      <c r="M1314" s="35"/>
      <c r="N1314" s="37" t="s">
        <v>6378</v>
      </c>
    </row>
    <row r="1315" spans="1:14" x14ac:dyDescent="0.2">
      <c r="A1315" s="36">
        <v>45712.912453703713</v>
      </c>
      <c r="B1315" s="33"/>
      <c r="C1315" s="33"/>
      <c r="D1315" s="33" t="s">
        <v>3772</v>
      </c>
      <c r="E1315" s="33" t="s">
        <v>6379</v>
      </c>
      <c r="F1315" s="33" t="s">
        <v>603</v>
      </c>
      <c r="G1315" s="33">
        <v>1</v>
      </c>
      <c r="H1315" s="34">
        <v>35</v>
      </c>
      <c r="I1315" s="39">
        <f>VENTAS[[#This Row],[Cantidad]]*VENTAS[[#This Row],[Precio Venta]]</f>
        <v>35</v>
      </c>
      <c r="J1315" s="34">
        <f>IF(VENTAS[[#This Row],[Nombre del Gestor]]&gt;1,VENTAS[[#This Row],[Precio Venta]]*10%,0)</f>
        <v>3.5</v>
      </c>
      <c r="K1315" s="34">
        <f>IFERROR(VLOOKUP(VENTAS[[#This Row],[Código del producto Vendido]],STOCK[],13,FALSE),VENTAS[[#This Row],[Precio Venta]]*0.6)-VENTAS[[#This Row],[Comisión Unitaria 10%]]</f>
        <v>17.5</v>
      </c>
      <c r="L1315" s="34">
        <f>VENTAS[[#This Row],[Cantidad]]*(VENTAS[[#This Row],[Precio Venta]]-VENTAS[[#This Row],[Costo Unitario SIN Comision]]-VENTAS[[#This Row],[Comisión Unitaria 10%]]-0.01*VENTAS[[#This Row],[Precio Venta]])</f>
        <v>13.65</v>
      </c>
      <c r="M1315" s="35"/>
      <c r="N1315" s="37" t="s">
        <v>6380</v>
      </c>
    </row>
    <row r="1316" spans="1:14" x14ac:dyDescent="0.2">
      <c r="A1316" s="36">
        <v>45712.912453703713</v>
      </c>
      <c r="B1316" s="33"/>
      <c r="C1316" s="33"/>
      <c r="D1316" s="33" t="s">
        <v>3772</v>
      </c>
      <c r="E1316" s="33" t="s">
        <v>678</v>
      </c>
      <c r="F1316" s="33" t="s">
        <v>679</v>
      </c>
      <c r="G1316" s="33">
        <v>1</v>
      </c>
      <c r="H1316" s="34">
        <v>35</v>
      </c>
      <c r="I1316" s="39">
        <f>VENTAS[[#This Row],[Cantidad]]*VENTAS[[#This Row],[Precio Venta]]</f>
        <v>35</v>
      </c>
      <c r="J1316" s="34">
        <f>IF(VENTAS[[#This Row],[Nombre del Gestor]]&gt;1,VENTAS[[#This Row],[Precio Venta]]*10%,0)</f>
        <v>3.5</v>
      </c>
      <c r="K1316" s="34">
        <f>IFERROR(VLOOKUP(VENTAS[[#This Row],[Código del producto Vendido]],STOCK[],13,FALSE),VENTAS[[#This Row],[Precio Venta]]*0.6)-VENTAS[[#This Row],[Comisión Unitaria 10%]]</f>
        <v>9</v>
      </c>
      <c r="L1316" s="34">
        <f>VENTAS[[#This Row],[Cantidad]]*(VENTAS[[#This Row],[Precio Venta]]-VENTAS[[#This Row],[Costo Unitario SIN Comision]]-VENTAS[[#This Row],[Comisión Unitaria 10%]]-0.01*VENTAS[[#This Row],[Precio Venta]])</f>
        <v>22.15</v>
      </c>
      <c r="M1316" s="35"/>
      <c r="N1316" s="37" t="s">
        <v>6381</v>
      </c>
    </row>
    <row r="1317" spans="1:14" x14ac:dyDescent="0.2">
      <c r="A1317" s="36">
        <v>45712.912453703713</v>
      </c>
      <c r="B1317" s="33"/>
      <c r="C1317" s="33"/>
      <c r="D1317" s="33" t="s">
        <v>3772</v>
      </c>
      <c r="E1317" s="33" t="s">
        <v>6382</v>
      </c>
      <c r="F1317" s="33" t="s">
        <v>1026</v>
      </c>
      <c r="G1317" s="33">
        <v>1</v>
      </c>
      <c r="H1317" s="34">
        <v>35</v>
      </c>
      <c r="I1317" s="39">
        <f>VENTAS[[#This Row],[Cantidad]]*VENTAS[[#This Row],[Precio Venta]]</f>
        <v>35</v>
      </c>
      <c r="J1317" s="34">
        <f>IF(VENTAS[[#This Row],[Nombre del Gestor]]&gt;1,VENTAS[[#This Row],[Precio Venta]]*10%,0)</f>
        <v>3.5</v>
      </c>
      <c r="K1317" s="34">
        <f>IFERROR(VLOOKUP(VENTAS[[#This Row],[Código del producto Vendido]],STOCK[],13,FALSE),VENTAS[[#This Row],[Precio Venta]]*0.6)-VENTAS[[#This Row],[Comisión Unitaria 10%]]</f>
        <v>17.5</v>
      </c>
      <c r="L1317" s="34">
        <f>VENTAS[[#This Row],[Cantidad]]*(VENTAS[[#This Row],[Precio Venta]]-VENTAS[[#This Row],[Costo Unitario SIN Comision]]-VENTAS[[#This Row],[Comisión Unitaria 10%]]-0.01*VENTAS[[#This Row],[Precio Venta]])</f>
        <v>13.65</v>
      </c>
      <c r="M1317" s="35"/>
      <c r="N1317" s="37" t="s">
        <v>6383</v>
      </c>
    </row>
    <row r="1318" spans="1:14" x14ac:dyDescent="0.2">
      <c r="A1318" s="36">
        <v>45712.914618055547</v>
      </c>
      <c r="B1318" s="33"/>
      <c r="C1318" s="33"/>
      <c r="D1318" s="33" t="s">
        <v>3772</v>
      </c>
      <c r="E1318" s="33" t="s">
        <v>1343</v>
      </c>
      <c r="F1318" s="33" t="s">
        <v>1344</v>
      </c>
      <c r="G1318" s="33">
        <v>1</v>
      </c>
      <c r="H1318" s="34">
        <v>20</v>
      </c>
      <c r="I1318" s="39">
        <f>VENTAS[[#This Row],[Cantidad]]*VENTAS[[#This Row],[Precio Venta]]</f>
        <v>20</v>
      </c>
      <c r="J1318" s="34">
        <f>IF(VENTAS[[#This Row],[Nombre del Gestor]]&gt;1,VENTAS[[#This Row],[Precio Venta]]*10%,0)</f>
        <v>2</v>
      </c>
      <c r="K1318" s="34">
        <f>IFERROR(VLOOKUP(VENTAS[[#This Row],[Código del producto Vendido]],STOCK[],13,FALSE),VENTAS[[#This Row],[Precio Venta]]*0.6)-VENTAS[[#This Row],[Comisión Unitaria 10%]]</f>
        <v>10.8</v>
      </c>
      <c r="L1318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318" s="35"/>
      <c r="N1318" s="37" t="s">
        <v>6384</v>
      </c>
    </row>
    <row r="1319" spans="1:14" x14ac:dyDescent="0.2">
      <c r="A1319" s="36">
        <v>45712.914618055547</v>
      </c>
      <c r="B1319" s="33"/>
      <c r="C1319" s="33"/>
      <c r="D1319" s="33" t="s">
        <v>3772</v>
      </c>
      <c r="E1319" s="33" t="s">
        <v>1369</v>
      </c>
      <c r="F1319" s="33" t="s">
        <v>703</v>
      </c>
      <c r="G1319" s="33">
        <v>1</v>
      </c>
      <c r="H1319" s="34">
        <v>18</v>
      </c>
      <c r="I1319" s="39">
        <f>VENTAS[[#This Row],[Cantidad]]*VENTAS[[#This Row],[Precio Venta]]</f>
        <v>18</v>
      </c>
      <c r="J1319" s="34">
        <f>IF(VENTAS[[#This Row],[Nombre del Gestor]]&gt;1,VENTAS[[#This Row],[Precio Venta]]*10%,0)</f>
        <v>1.8</v>
      </c>
      <c r="K1319" s="34">
        <f>IFERROR(VLOOKUP(VENTAS[[#This Row],[Código del producto Vendido]],STOCK[],13,FALSE),VENTAS[[#This Row],[Precio Venta]]*0.6)-VENTAS[[#This Row],[Comisión Unitaria 10%]]</f>
        <v>10.8</v>
      </c>
      <c r="L1319" s="34">
        <f>VENTAS[[#This Row],[Cantidad]]*(VENTAS[[#This Row],[Precio Venta]]-VENTAS[[#This Row],[Costo Unitario SIN Comision]]-VENTAS[[#This Row],[Comisión Unitaria 10%]]-0.01*VENTAS[[#This Row],[Precio Venta]])</f>
        <v>5.22</v>
      </c>
      <c r="M1319" s="35"/>
      <c r="N1319" s="37" t="s">
        <v>6385</v>
      </c>
    </row>
    <row r="1320" spans="1:14" x14ac:dyDescent="0.2">
      <c r="A1320" s="36">
        <v>45712.914618055547</v>
      </c>
      <c r="B1320" s="33"/>
      <c r="C1320" s="33"/>
      <c r="D1320" s="33" t="s">
        <v>3772</v>
      </c>
      <c r="E1320" s="33" t="s">
        <v>649</v>
      </c>
      <c r="F1320" s="33" t="s">
        <v>650</v>
      </c>
      <c r="G1320" s="33">
        <v>1</v>
      </c>
      <c r="H1320" s="34">
        <v>18</v>
      </c>
      <c r="I1320" s="39">
        <f>VENTAS[[#This Row],[Cantidad]]*VENTAS[[#This Row],[Precio Venta]]</f>
        <v>18</v>
      </c>
      <c r="J1320" s="34">
        <f>IF(VENTAS[[#This Row],[Nombre del Gestor]]&gt;1,VENTAS[[#This Row],[Precio Venta]]*10%,0)</f>
        <v>1.8</v>
      </c>
      <c r="K1320" s="34">
        <f>IFERROR(VLOOKUP(VENTAS[[#This Row],[Código del producto Vendido]],STOCK[],13,FALSE),VENTAS[[#This Row],[Precio Venta]]*0.6)-VENTAS[[#This Row],[Comisión Unitaria 10%]]</f>
        <v>9</v>
      </c>
      <c r="L1320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320" s="35"/>
      <c r="N1320" s="37" t="s">
        <v>6386</v>
      </c>
    </row>
    <row r="1321" spans="1:14" x14ac:dyDescent="0.2">
      <c r="A1321" s="36">
        <v>45719.632025462961</v>
      </c>
      <c r="B1321" s="33"/>
      <c r="C1321" s="33"/>
      <c r="D1321" s="33"/>
      <c r="E1321" s="33" t="s">
        <v>1456</v>
      </c>
      <c r="F1321" s="33" t="s">
        <v>1457</v>
      </c>
      <c r="G1321" s="33">
        <v>1</v>
      </c>
      <c r="H1321" s="34">
        <v>38</v>
      </c>
      <c r="I1321" s="39">
        <f>VENTAS[[#This Row],[Cantidad]]*VENTAS[[#This Row],[Precio Venta]]</f>
        <v>38</v>
      </c>
      <c r="J1321" s="34">
        <f>IF(VENTAS[[#This Row],[Nombre del Gestor]]&gt;1,VENTAS[[#This Row],[Precio Venta]]*10%,0)</f>
        <v>0</v>
      </c>
      <c r="K1321" s="34">
        <f>IFERROR(VLOOKUP(VENTAS[[#This Row],[Código del producto Vendido]],STOCK[],13,FALSE),VENTAS[[#This Row],[Precio Venta]]*0.6)-VENTAS[[#This Row],[Comisión Unitaria 10%]]</f>
        <v>26.71</v>
      </c>
      <c r="L1321" s="34">
        <f>VENTAS[[#This Row],[Cantidad]]*(VENTAS[[#This Row],[Precio Venta]]-VENTAS[[#This Row],[Costo Unitario SIN Comision]]-VENTAS[[#This Row],[Comisión Unitaria 10%]]-0.01*VENTAS[[#This Row],[Precio Venta]])</f>
        <v>10.909999999999998</v>
      </c>
      <c r="M1321" s="35"/>
      <c r="N1321" s="37" t="s">
        <v>6387</v>
      </c>
    </row>
    <row r="1322" spans="1:14" x14ac:dyDescent="0.2">
      <c r="A1322" s="36">
        <v>45719.632025462961</v>
      </c>
      <c r="B1322" s="33"/>
      <c r="C1322" s="33"/>
      <c r="D1322" s="33"/>
      <c r="E1322" s="33" t="s">
        <v>6388</v>
      </c>
      <c r="F1322" s="33" t="s">
        <v>6389</v>
      </c>
      <c r="G1322" s="33">
        <v>1</v>
      </c>
      <c r="H1322" s="34">
        <v>22</v>
      </c>
      <c r="I1322" s="39">
        <f>VENTAS[[#This Row],[Cantidad]]*VENTAS[[#This Row],[Precio Venta]]</f>
        <v>22</v>
      </c>
      <c r="J1322" s="34">
        <f>IF(VENTAS[[#This Row],[Nombre del Gestor]]&gt;1,VENTAS[[#This Row],[Precio Venta]]*10%,0)</f>
        <v>0</v>
      </c>
      <c r="K1322" s="34">
        <f>IFERROR(VLOOKUP(VENTAS[[#This Row],[Código del producto Vendido]],STOCK[],13,FALSE),VENTAS[[#This Row],[Precio Venta]]*0.6)-VENTAS[[#This Row],[Comisión Unitaria 10%]]</f>
        <v>13.2</v>
      </c>
      <c r="L1322" s="34">
        <f>VENTAS[[#This Row],[Cantidad]]*(VENTAS[[#This Row],[Precio Venta]]-VENTAS[[#This Row],[Costo Unitario SIN Comision]]-VENTAS[[#This Row],[Comisión Unitaria 10%]]-0.01*VENTAS[[#This Row],[Precio Venta]])</f>
        <v>8.58</v>
      </c>
      <c r="M1322" s="35"/>
      <c r="N1322" s="37" t="s">
        <v>6390</v>
      </c>
    </row>
    <row r="1323" spans="1:14" x14ac:dyDescent="0.2">
      <c r="A1323" s="36">
        <v>45720.495034722233</v>
      </c>
      <c r="B1323" s="33"/>
      <c r="C1323" s="33"/>
      <c r="D1323" s="33" t="s">
        <v>6027</v>
      </c>
      <c r="E1323" s="33" t="s">
        <v>1264</v>
      </c>
      <c r="F1323" s="33" t="s">
        <v>1262</v>
      </c>
      <c r="G1323" s="33">
        <v>1</v>
      </c>
      <c r="H1323" s="34">
        <v>20</v>
      </c>
      <c r="I1323" s="39">
        <f>VENTAS[[#This Row],[Cantidad]]*VENTAS[[#This Row],[Precio Venta]]</f>
        <v>20</v>
      </c>
      <c r="J1323" s="34">
        <f>IF(VENTAS[[#This Row],[Nombre del Gestor]]&gt;1,VENTAS[[#This Row],[Precio Venta]]*10%,0)</f>
        <v>2</v>
      </c>
      <c r="K1323" s="34">
        <f>IFERROR(VLOOKUP(VENTAS[[#This Row],[Código del producto Vendido]],STOCK[],13,FALSE),VENTAS[[#This Row],[Precio Venta]]*0.6)-VENTAS[[#This Row],[Comisión Unitaria 10%]]</f>
        <v>8.5500000000000007</v>
      </c>
      <c r="L1323" s="34">
        <f>VENTAS[[#This Row],[Cantidad]]*(VENTAS[[#This Row],[Precio Venta]]-VENTAS[[#This Row],[Costo Unitario SIN Comision]]-VENTAS[[#This Row],[Comisión Unitaria 10%]]-0.01*VENTAS[[#This Row],[Precio Venta]])</f>
        <v>9.25</v>
      </c>
      <c r="M1323" s="35"/>
      <c r="N1323" s="37" t="s">
        <v>6391</v>
      </c>
    </row>
    <row r="1324" spans="1:14" x14ac:dyDescent="0.2">
      <c r="A1324" s="36">
        <v>45721.894560185188</v>
      </c>
      <c r="B1324" s="33"/>
      <c r="C1324" s="33"/>
      <c r="D1324" s="33"/>
      <c r="E1324" s="33" t="s">
        <v>1617</v>
      </c>
      <c r="F1324" s="33" t="s">
        <v>1618</v>
      </c>
      <c r="G1324" s="33">
        <v>1</v>
      </c>
      <c r="H1324" s="34">
        <v>30</v>
      </c>
      <c r="I1324" s="39">
        <f>VENTAS[[#This Row],[Cantidad]]*VENTAS[[#This Row],[Precio Venta]]</f>
        <v>30</v>
      </c>
      <c r="J1324" s="34">
        <f>IF(VENTAS[[#This Row],[Nombre del Gestor]]&gt;1,VENTAS[[#This Row],[Precio Venta]]*10%,0)</f>
        <v>0</v>
      </c>
      <c r="K1324" s="34">
        <f>IFERROR(VLOOKUP(VENTAS[[#This Row],[Código del producto Vendido]],STOCK[],13,FALSE),VENTAS[[#This Row],[Precio Venta]]*0.6)-VENTAS[[#This Row],[Comisión Unitaria 10%]]</f>
        <v>3</v>
      </c>
      <c r="L1324" s="34">
        <f>VENTAS[[#This Row],[Cantidad]]*(VENTAS[[#This Row],[Precio Venta]]-VENTAS[[#This Row],[Costo Unitario SIN Comision]]-VENTAS[[#This Row],[Comisión Unitaria 10%]]-0.01*VENTAS[[#This Row],[Precio Venta]])</f>
        <v>26.7</v>
      </c>
      <c r="M1324" s="35"/>
      <c r="N1324" s="37" t="s">
        <v>6392</v>
      </c>
    </row>
    <row r="1325" spans="1:14" x14ac:dyDescent="0.2">
      <c r="A1325" s="36">
        <v>45721.894560185188</v>
      </c>
      <c r="B1325" s="33"/>
      <c r="C1325" s="33"/>
      <c r="D1325" s="33"/>
      <c r="E1325" s="33" t="s">
        <v>6393</v>
      </c>
      <c r="F1325" s="33" t="s">
        <v>6394</v>
      </c>
      <c r="G1325" s="33">
        <v>1</v>
      </c>
      <c r="H1325" s="34">
        <v>15</v>
      </c>
      <c r="I1325" s="39">
        <f>VENTAS[[#This Row],[Cantidad]]*VENTAS[[#This Row],[Precio Venta]]</f>
        <v>15</v>
      </c>
      <c r="J1325" s="34">
        <f>IF(VENTAS[[#This Row],[Nombre del Gestor]]&gt;1,VENTAS[[#This Row],[Precio Venta]]*10%,0)</f>
        <v>0</v>
      </c>
      <c r="K1325" s="34">
        <f>IFERROR(VLOOKUP(VENTAS[[#This Row],[Código del producto Vendido]],STOCK[],13,FALSE),VENTAS[[#This Row],[Precio Venta]]*0.6)-VENTAS[[#This Row],[Comisión Unitaria 10%]]</f>
        <v>9</v>
      </c>
      <c r="L1325" s="34">
        <f>VENTAS[[#This Row],[Cantidad]]*(VENTAS[[#This Row],[Precio Venta]]-VENTAS[[#This Row],[Costo Unitario SIN Comision]]-VENTAS[[#This Row],[Comisión Unitaria 10%]]-0.01*VENTAS[[#This Row],[Precio Venta]])</f>
        <v>5.85</v>
      </c>
      <c r="M1325" s="35"/>
      <c r="N1325" s="37" t="s">
        <v>6395</v>
      </c>
    </row>
    <row r="1326" spans="1:14" x14ac:dyDescent="0.2">
      <c r="A1326" s="36">
        <v>45721.895856481482</v>
      </c>
      <c r="B1326" s="33"/>
      <c r="C1326" s="33"/>
      <c r="D1326" s="33" t="s">
        <v>4617</v>
      </c>
      <c r="E1326" s="33" t="s">
        <v>1640</v>
      </c>
      <c r="F1326" s="33" t="s">
        <v>1639</v>
      </c>
      <c r="G1326" s="33">
        <v>1</v>
      </c>
      <c r="H1326" s="34">
        <v>20</v>
      </c>
      <c r="I1326" s="39">
        <f>VENTAS[[#This Row],[Cantidad]]*VENTAS[[#This Row],[Precio Venta]]</f>
        <v>20</v>
      </c>
      <c r="J1326" s="34">
        <f>IF(VENTAS[[#This Row],[Nombre del Gestor]]&gt;1,VENTAS[[#This Row],[Precio Venta]]*10%,0)</f>
        <v>2</v>
      </c>
      <c r="K1326" s="34">
        <f>IFERROR(VLOOKUP(VENTAS[[#This Row],[Código del producto Vendido]],STOCK[],13,FALSE),VENTAS[[#This Row],[Precio Venta]]*0.6)-VENTAS[[#This Row],[Comisión Unitaria 10%]]</f>
        <v>0</v>
      </c>
      <c r="L1326" s="34">
        <f>VENTAS[[#This Row],[Cantidad]]*(VENTAS[[#This Row],[Precio Venta]]-VENTAS[[#This Row],[Costo Unitario SIN Comision]]-VENTAS[[#This Row],[Comisión Unitaria 10%]]-0.01*VENTAS[[#This Row],[Precio Venta]])</f>
        <v>17.8</v>
      </c>
      <c r="M1326" s="35"/>
      <c r="N1326" s="37" t="s">
        <v>6396</v>
      </c>
    </row>
    <row r="1327" spans="1:14" x14ac:dyDescent="0.2">
      <c r="A1327" s="36">
        <v>45721.9296412037</v>
      </c>
      <c r="B1327" s="33"/>
      <c r="C1327" s="33"/>
      <c r="D1327" s="33" t="s">
        <v>3757</v>
      </c>
      <c r="E1327" s="33" t="s">
        <v>6397</v>
      </c>
      <c r="F1327" s="33" t="s">
        <v>6398</v>
      </c>
      <c r="G1327" s="33">
        <v>1</v>
      </c>
      <c r="H1327" s="34">
        <v>35</v>
      </c>
      <c r="I1327" s="39">
        <f>VENTAS[[#This Row],[Cantidad]]*VENTAS[[#This Row],[Precio Venta]]</f>
        <v>35</v>
      </c>
      <c r="J1327" s="34">
        <f>IF(VENTAS[[#This Row],[Nombre del Gestor]]&gt;1,VENTAS[[#This Row],[Precio Venta]]*10%,0)</f>
        <v>3.5</v>
      </c>
      <c r="K1327" s="34">
        <f>IFERROR(VLOOKUP(VENTAS[[#This Row],[Código del producto Vendido]],STOCK[],13,FALSE),VENTAS[[#This Row],[Precio Venta]]*0.6)-VENTAS[[#This Row],[Comisión Unitaria 10%]]</f>
        <v>17.5</v>
      </c>
      <c r="L1327" s="34">
        <f>VENTAS[[#This Row],[Cantidad]]*(VENTAS[[#This Row],[Precio Venta]]-VENTAS[[#This Row],[Costo Unitario SIN Comision]]-VENTAS[[#This Row],[Comisión Unitaria 10%]]-0.01*VENTAS[[#This Row],[Precio Venta]])</f>
        <v>13.65</v>
      </c>
      <c r="M1327" s="35"/>
      <c r="N1327" s="37" t="s">
        <v>6399</v>
      </c>
    </row>
    <row r="1328" spans="1:14" x14ac:dyDescent="0.2">
      <c r="A1328" s="36">
        <v>45726.28638888889</v>
      </c>
      <c r="B1328" s="33"/>
      <c r="C1328" s="33"/>
      <c r="D1328" s="33" t="s">
        <v>6027</v>
      </c>
      <c r="E1328" s="33" t="s">
        <v>6400</v>
      </c>
      <c r="F1328" s="33" t="s">
        <v>1761</v>
      </c>
      <c r="G1328" s="33">
        <v>1</v>
      </c>
      <c r="H1328" s="34">
        <v>18</v>
      </c>
      <c r="I1328" s="39">
        <f>VENTAS[[#This Row],[Cantidad]]*VENTAS[[#This Row],[Precio Venta]]</f>
        <v>18</v>
      </c>
      <c r="J1328" s="34">
        <f>IF(VENTAS[[#This Row],[Nombre del Gestor]]&gt;1,VENTAS[[#This Row],[Precio Venta]]*10%,0)</f>
        <v>1.8</v>
      </c>
      <c r="K1328" s="34">
        <f>IFERROR(VLOOKUP(VENTAS[[#This Row],[Código del producto Vendido]],STOCK[],13,FALSE),VENTAS[[#This Row],[Precio Venta]]*0.6)-VENTAS[[#This Row],[Comisión Unitaria 10%]]</f>
        <v>8.9999999999999982</v>
      </c>
      <c r="L132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328" s="35"/>
      <c r="N1328" s="37" t="s">
        <v>6401</v>
      </c>
    </row>
    <row r="1329" spans="1:14" x14ac:dyDescent="0.2">
      <c r="A1329" s="36">
        <v>45726.473657407398</v>
      </c>
      <c r="B1329" s="33"/>
      <c r="C1329" s="33"/>
      <c r="D1329" s="33" t="s">
        <v>3779</v>
      </c>
      <c r="E1329" s="33" t="s">
        <v>1265</v>
      </c>
      <c r="F1329" s="33" t="s">
        <v>1262</v>
      </c>
      <c r="G1329" s="33">
        <v>1</v>
      </c>
      <c r="H1329" s="34">
        <v>20</v>
      </c>
      <c r="I1329" s="39">
        <f>VENTAS[[#This Row],[Cantidad]]*VENTAS[[#This Row],[Precio Venta]]</f>
        <v>20</v>
      </c>
      <c r="J1329" s="34">
        <f>IF(VENTAS[[#This Row],[Nombre del Gestor]]&gt;1,VENTAS[[#This Row],[Precio Venta]]*10%,0)</f>
        <v>2</v>
      </c>
      <c r="K1329" s="34">
        <f>IFERROR(VLOOKUP(VENTAS[[#This Row],[Código del producto Vendido]],STOCK[],13,FALSE),VENTAS[[#This Row],[Precio Venta]]*0.6)-VENTAS[[#This Row],[Comisión Unitaria 10%]]</f>
        <v>8.5500000000000007</v>
      </c>
      <c r="L1329" s="34">
        <f>VENTAS[[#This Row],[Cantidad]]*(VENTAS[[#This Row],[Precio Venta]]-VENTAS[[#This Row],[Costo Unitario SIN Comision]]-VENTAS[[#This Row],[Comisión Unitaria 10%]]-0.01*VENTAS[[#This Row],[Precio Venta]])</f>
        <v>9.25</v>
      </c>
      <c r="M1329" s="35"/>
      <c r="N1329" s="37" t="s">
        <v>6402</v>
      </c>
    </row>
    <row r="1330" spans="1:14" x14ac:dyDescent="0.2">
      <c r="A1330" s="36">
        <v>45726.652777777781</v>
      </c>
      <c r="B1330" s="33"/>
      <c r="C1330" s="33"/>
      <c r="D1330" s="33" t="s">
        <v>3779</v>
      </c>
      <c r="E1330" s="33" t="s">
        <v>914</v>
      </c>
      <c r="F1330" s="33" t="s">
        <v>912</v>
      </c>
      <c r="G1330" s="33">
        <v>1</v>
      </c>
      <c r="H1330" s="34">
        <v>30</v>
      </c>
      <c r="I1330" s="39">
        <f>VENTAS[[#This Row],[Cantidad]]*VENTAS[[#This Row],[Precio Venta]]</f>
        <v>30</v>
      </c>
      <c r="J1330" s="34">
        <f>IF(VENTAS[[#This Row],[Nombre del Gestor]]&gt;1,VENTAS[[#This Row],[Precio Venta]]*10%,0)</f>
        <v>3</v>
      </c>
      <c r="K1330" s="34">
        <f>IFERROR(VLOOKUP(VENTAS[[#This Row],[Código del producto Vendido]],STOCK[],13,FALSE),VENTAS[[#This Row],[Precio Venta]]*0.6)-VENTAS[[#This Row],[Comisión Unitaria 10%]]</f>
        <v>14</v>
      </c>
      <c r="L1330" s="34">
        <f>VENTAS[[#This Row],[Cantidad]]*(VENTAS[[#This Row],[Precio Venta]]-VENTAS[[#This Row],[Costo Unitario SIN Comision]]-VENTAS[[#This Row],[Comisión Unitaria 10%]]-0.01*VENTAS[[#This Row],[Precio Venta]])</f>
        <v>12.7</v>
      </c>
      <c r="M1330" s="35"/>
      <c r="N1330" s="37" t="s">
        <v>6403</v>
      </c>
    </row>
    <row r="1331" spans="1:14" x14ac:dyDescent="0.2">
      <c r="A1331" s="36">
        <v>45726.65388888889</v>
      </c>
      <c r="B1331" s="33"/>
      <c r="C1331" s="33"/>
      <c r="D1331" s="33" t="s">
        <v>3820</v>
      </c>
      <c r="E1331" s="33" t="s">
        <v>740</v>
      </c>
      <c r="F1331" s="33" t="s">
        <v>741</v>
      </c>
      <c r="G1331" s="33">
        <v>1</v>
      </c>
      <c r="H1331" s="34">
        <v>20</v>
      </c>
      <c r="I1331" s="39">
        <f>VENTAS[[#This Row],[Cantidad]]*VENTAS[[#This Row],[Precio Venta]]</f>
        <v>20</v>
      </c>
      <c r="J1331" s="34">
        <f>IF(VENTAS[[#This Row],[Nombre del Gestor]]&gt;1,VENTAS[[#This Row],[Precio Venta]]*10%,0)</f>
        <v>2</v>
      </c>
      <c r="K1331" s="34">
        <f>IFERROR(VLOOKUP(VENTAS[[#This Row],[Código del producto Vendido]],STOCK[],13,FALSE),VENTAS[[#This Row],[Precio Venta]]*0.6)-VENTAS[[#This Row],[Comisión Unitaria 10%]]</f>
        <v>9</v>
      </c>
      <c r="L1331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331" s="35"/>
      <c r="N1331" s="37" t="s">
        <v>6404</v>
      </c>
    </row>
    <row r="1332" spans="1:14" x14ac:dyDescent="0.2">
      <c r="A1332" s="36">
        <v>45726.65388888889</v>
      </c>
      <c r="B1332" s="33"/>
      <c r="C1332" s="33"/>
      <c r="D1332" s="33" t="s">
        <v>3820</v>
      </c>
      <c r="E1332" s="33" t="s">
        <v>1641</v>
      </c>
      <c r="F1332" s="33" t="s">
        <v>1639</v>
      </c>
      <c r="G1332" s="33">
        <v>1</v>
      </c>
      <c r="H1332" s="34">
        <v>20</v>
      </c>
      <c r="I1332" s="39">
        <f>VENTAS[[#This Row],[Cantidad]]*VENTAS[[#This Row],[Precio Venta]]</f>
        <v>20</v>
      </c>
      <c r="J1332" s="34">
        <f>IF(VENTAS[[#This Row],[Nombre del Gestor]]&gt;1,VENTAS[[#This Row],[Precio Venta]]*10%,0)</f>
        <v>2</v>
      </c>
      <c r="K1332" s="34">
        <f>IFERROR(VLOOKUP(VENTAS[[#This Row],[Código del producto Vendido]],STOCK[],13,FALSE),VENTAS[[#This Row],[Precio Venta]]*0.6)-VENTAS[[#This Row],[Comisión Unitaria 10%]]</f>
        <v>0</v>
      </c>
      <c r="L1332" s="34">
        <f>VENTAS[[#This Row],[Cantidad]]*(VENTAS[[#This Row],[Precio Venta]]-VENTAS[[#This Row],[Costo Unitario SIN Comision]]-VENTAS[[#This Row],[Comisión Unitaria 10%]]-0.01*VENTAS[[#This Row],[Precio Venta]])</f>
        <v>17.8</v>
      </c>
      <c r="M1332" s="35"/>
      <c r="N1332" s="37" t="s">
        <v>6405</v>
      </c>
    </row>
    <row r="1333" spans="1:14" x14ac:dyDescent="0.2">
      <c r="A1333" s="36">
        <v>45727.652951388889</v>
      </c>
      <c r="B1333" s="33"/>
      <c r="C1333" s="33"/>
      <c r="D1333" s="33" t="s">
        <v>3772</v>
      </c>
      <c r="E1333" s="33" t="s">
        <v>1438</v>
      </c>
      <c r="F1333" s="33" t="s">
        <v>1439</v>
      </c>
      <c r="G1333" s="33">
        <v>1</v>
      </c>
      <c r="H1333" s="34">
        <v>30</v>
      </c>
      <c r="I1333" s="39">
        <f>VENTAS[[#This Row],[Cantidad]]*VENTAS[[#This Row],[Precio Venta]]</f>
        <v>30</v>
      </c>
      <c r="J1333" s="34">
        <f>IF(VENTAS[[#This Row],[Nombre del Gestor]]&gt;1,VENTAS[[#This Row],[Precio Venta]]*10%,0)</f>
        <v>3</v>
      </c>
      <c r="K1333" s="34">
        <f>IFERROR(VLOOKUP(VENTAS[[#This Row],[Código del producto Vendido]],STOCK[],13,FALSE),VENTAS[[#This Row],[Precio Venta]]*0.6)-VENTAS[[#This Row],[Comisión Unitaria 10%]]</f>
        <v>10.8</v>
      </c>
      <c r="L1333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333" s="35"/>
      <c r="N1333" s="37" t="s">
        <v>6406</v>
      </c>
    </row>
    <row r="1334" spans="1:14" x14ac:dyDescent="0.2">
      <c r="A1334" s="36">
        <v>45727.65421296296</v>
      </c>
      <c r="B1334" s="33"/>
      <c r="C1334" s="33"/>
      <c r="D1334" s="33" t="s">
        <v>5772</v>
      </c>
      <c r="E1334" s="33" t="s">
        <v>6407</v>
      </c>
      <c r="F1334" s="33" t="s">
        <v>6408</v>
      </c>
      <c r="G1334" s="33">
        <v>1</v>
      </c>
      <c r="H1334" s="34">
        <v>18</v>
      </c>
      <c r="I1334" s="39">
        <f>VENTAS[[#This Row],[Cantidad]]*VENTAS[[#This Row],[Precio Venta]]</f>
        <v>18</v>
      </c>
      <c r="J1334" s="34">
        <f>IF(VENTAS[[#This Row],[Nombre del Gestor]]&gt;1,VENTAS[[#This Row],[Precio Venta]]*10%,0)</f>
        <v>1.8</v>
      </c>
      <c r="K1334" s="34">
        <f>IFERROR(VLOOKUP(VENTAS[[#This Row],[Código del producto Vendido]],STOCK[],13,FALSE),VENTAS[[#This Row],[Precio Venta]]*0.6)-VENTAS[[#This Row],[Comisión Unitaria 10%]]</f>
        <v>8.9999999999999982</v>
      </c>
      <c r="L133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334" s="35"/>
      <c r="N1334" s="37" t="s">
        <v>6409</v>
      </c>
    </row>
    <row r="1335" spans="1:14" x14ac:dyDescent="0.2">
      <c r="A1335" s="36">
        <v>45727.65421296296</v>
      </c>
      <c r="B1335" s="33"/>
      <c r="C1335" s="33"/>
      <c r="D1335" s="33" t="s">
        <v>5772</v>
      </c>
      <c r="E1335" s="33" t="s">
        <v>1820</v>
      </c>
      <c r="F1335" s="33" t="s">
        <v>1821</v>
      </c>
      <c r="G1335" s="33">
        <v>1</v>
      </c>
      <c r="H1335" s="34">
        <v>18</v>
      </c>
      <c r="I1335" s="39">
        <f>VENTAS[[#This Row],[Cantidad]]*VENTAS[[#This Row],[Precio Venta]]</f>
        <v>18</v>
      </c>
      <c r="J1335" s="34">
        <f>IF(VENTAS[[#This Row],[Nombre del Gestor]]&gt;1,VENTAS[[#This Row],[Precio Venta]]*10%,0)</f>
        <v>1.8</v>
      </c>
      <c r="K1335" s="34">
        <f>IFERROR(VLOOKUP(VENTAS[[#This Row],[Código del producto Vendido]],STOCK[],13,FALSE),VENTAS[[#This Row],[Precio Venta]]*0.6)-VENTAS[[#This Row],[Comisión Unitaria 10%]]</f>
        <v>0</v>
      </c>
      <c r="L1335" s="34">
        <f>VENTAS[[#This Row],[Cantidad]]*(VENTAS[[#This Row],[Precio Venta]]-VENTAS[[#This Row],[Costo Unitario SIN Comision]]-VENTAS[[#This Row],[Comisión Unitaria 10%]]-0.01*VENTAS[[#This Row],[Precio Venta]])</f>
        <v>16.02</v>
      </c>
      <c r="M1335" s="35"/>
      <c r="N1335" s="37" t="s">
        <v>6410</v>
      </c>
    </row>
    <row r="1336" spans="1:14" x14ac:dyDescent="0.2">
      <c r="A1336" s="36">
        <v>45727.656805555547</v>
      </c>
      <c r="B1336" s="33"/>
      <c r="C1336" s="33"/>
      <c r="D1336" s="33" t="s">
        <v>3779</v>
      </c>
      <c r="E1336" s="33" t="s">
        <v>6411</v>
      </c>
      <c r="F1336" s="33" t="s">
        <v>6412</v>
      </c>
      <c r="G1336" s="33">
        <v>1</v>
      </c>
      <c r="H1336" s="34">
        <v>35</v>
      </c>
      <c r="I1336" s="39">
        <f>VENTAS[[#This Row],[Cantidad]]*VENTAS[[#This Row],[Precio Venta]]</f>
        <v>35</v>
      </c>
      <c r="J1336" s="34">
        <f>IF(VENTAS[[#This Row],[Nombre del Gestor]]&gt;1,VENTAS[[#This Row],[Precio Venta]]*10%,0)</f>
        <v>3.5</v>
      </c>
      <c r="K1336" s="34">
        <f>IFERROR(VLOOKUP(VENTAS[[#This Row],[Código del producto Vendido]],STOCK[],13,FALSE),VENTAS[[#This Row],[Precio Venta]]*0.6)-VENTAS[[#This Row],[Comisión Unitaria 10%]]</f>
        <v>17.5</v>
      </c>
      <c r="L1336" s="34">
        <f>VENTAS[[#This Row],[Cantidad]]*(VENTAS[[#This Row],[Precio Venta]]-VENTAS[[#This Row],[Costo Unitario SIN Comision]]-VENTAS[[#This Row],[Comisión Unitaria 10%]]-0.01*VENTAS[[#This Row],[Precio Venta]])</f>
        <v>13.65</v>
      </c>
      <c r="M1336" s="35"/>
      <c r="N1336" s="37" t="s">
        <v>6413</v>
      </c>
    </row>
    <row r="1337" spans="1:14" x14ac:dyDescent="0.2">
      <c r="A1337" s="36">
        <v>45727.697442129633</v>
      </c>
      <c r="B1337" s="33"/>
      <c r="C1337" s="33"/>
      <c r="D1337" s="33" t="s">
        <v>4617</v>
      </c>
      <c r="E1337" s="33" t="s">
        <v>1752</v>
      </c>
      <c r="F1337" s="33" t="s">
        <v>6414</v>
      </c>
      <c r="G1337" s="33">
        <v>1</v>
      </c>
      <c r="H1337" s="34">
        <v>18</v>
      </c>
      <c r="I1337" s="39">
        <f>VENTAS[[#This Row],[Cantidad]]*VENTAS[[#This Row],[Precio Venta]]</f>
        <v>18</v>
      </c>
      <c r="J1337" s="34">
        <f>IF(VENTAS[[#This Row],[Nombre del Gestor]]&gt;1,VENTAS[[#This Row],[Precio Venta]]*10%,0)</f>
        <v>1.8</v>
      </c>
      <c r="K1337" s="34">
        <f>IFERROR(VLOOKUP(VENTAS[[#This Row],[Código del producto Vendido]],STOCK[],13,FALSE),VENTAS[[#This Row],[Precio Venta]]*0.6)-VENTAS[[#This Row],[Comisión Unitaria 10%]]</f>
        <v>0</v>
      </c>
      <c r="L1337" s="34">
        <f>VENTAS[[#This Row],[Cantidad]]*(VENTAS[[#This Row],[Precio Venta]]-VENTAS[[#This Row],[Costo Unitario SIN Comision]]-VENTAS[[#This Row],[Comisión Unitaria 10%]]-0.01*VENTAS[[#This Row],[Precio Venta]])</f>
        <v>16.02</v>
      </c>
      <c r="M1337" s="35"/>
      <c r="N1337" s="37" t="s">
        <v>6415</v>
      </c>
    </row>
    <row r="1338" spans="1:14" x14ac:dyDescent="0.2">
      <c r="A1338" s="36">
        <v>45727.886064814818</v>
      </c>
      <c r="B1338" s="33"/>
      <c r="C1338" s="33"/>
      <c r="D1338" s="33" t="s">
        <v>3772</v>
      </c>
      <c r="E1338" s="33" t="s">
        <v>6416</v>
      </c>
      <c r="F1338" s="33" t="s">
        <v>6417</v>
      </c>
      <c r="G1338" s="33">
        <v>1</v>
      </c>
      <c r="H1338" s="34">
        <v>20</v>
      </c>
      <c r="I1338" s="39">
        <f>VENTAS[[#This Row],[Cantidad]]*VENTAS[[#This Row],[Precio Venta]]</f>
        <v>20</v>
      </c>
      <c r="J1338" s="34">
        <f>IF(VENTAS[[#This Row],[Nombre del Gestor]]&gt;1,VENTAS[[#This Row],[Precio Venta]]*10%,0)</f>
        <v>2</v>
      </c>
      <c r="K1338" s="34">
        <f>IFERROR(VLOOKUP(VENTAS[[#This Row],[Código del producto Vendido]],STOCK[],13,FALSE),VENTAS[[#This Row],[Precio Venta]]*0.6)-VENTAS[[#This Row],[Comisión Unitaria 10%]]</f>
        <v>10</v>
      </c>
      <c r="L1338" s="34">
        <f>VENTAS[[#This Row],[Cantidad]]*(VENTAS[[#This Row],[Precio Venta]]-VENTAS[[#This Row],[Costo Unitario SIN Comision]]-VENTAS[[#This Row],[Comisión Unitaria 10%]]-0.01*VENTAS[[#This Row],[Precio Venta]])</f>
        <v>7.8</v>
      </c>
      <c r="M1338" s="35"/>
      <c r="N1338" s="37" t="s">
        <v>6418</v>
      </c>
    </row>
    <row r="1339" spans="1:14" x14ac:dyDescent="0.2">
      <c r="A1339" s="36">
        <v>45728.623796296299</v>
      </c>
      <c r="B1339" s="33"/>
      <c r="C1339" s="33"/>
      <c r="D1339" s="33" t="s">
        <v>3864</v>
      </c>
      <c r="E1339" s="33" t="s">
        <v>1764</v>
      </c>
      <c r="F1339" s="33" t="s">
        <v>1765</v>
      </c>
      <c r="G1339" s="33">
        <v>1</v>
      </c>
      <c r="H1339" s="34">
        <v>25</v>
      </c>
      <c r="I1339" s="39">
        <f>VENTAS[[#This Row],[Cantidad]]*VENTAS[[#This Row],[Precio Venta]]</f>
        <v>25</v>
      </c>
      <c r="J1339" s="34">
        <f>IF(VENTAS[[#This Row],[Nombre del Gestor]]&gt;1,VENTAS[[#This Row],[Precio Venta]]*10%,0)</f>
        <v>2.5</v>
      </c>
      <c r="K1339" s="34">
        <f>IFERROR(VLOOKUP(VENTAS[[#This Row],[Código del producto Vendido]],STOCK[],13,FALSE),VENTAS[[#This Row],[Precio Venta]]*0.6)-VENTAS[[#This Row],[Comisión Unitaria 10%]]</f>
        <v>0</v>
      </c>
      <c r="L1339" s="34">
        <f>VENTAS[[#This Row],[Cantidad]]*(VENTAS[[#This Row],[Precio Venta]]-VENTAS[[#This Row],[Costo Unitario SIN Comision]]-VENTAS[[#This Row],[Comisión Unitaria 10%]]-0.01*VENTAS[[#This Row],[Precio Venta]])</f>
        <v>22.25</v>
      </c>
      <c r="M1339" s="35"/>
      <c r="N1339" s="37" t="s">
        <v>6419</v>
      </c>
    </row>
    <row r="1340" spans="1:14" x14ac:dyDescent="0.2">
      <c r="A1340" s="36">
        <v>45728.623796296299</v>
      </c>
      <c r="B1340" s="33"/>
      <c r="C1340" s="33"/>
      <c r="D1340" s="33" t="s">
        <v>3864</v>
      </c>
      <c r="E1340" s="33" t="s">
        <v>1688</v>
      </c>
      <c r="F1340" s="33" t="s">
        <v>1689</v>
      </c>
      <c r="G1340" s="33">
        <v>1</v>
      </c>
      <c r="H1340" s="34">
        <v>25</v>
      </c>
      <c r="I1340" s="39">
        <f>VENTAS[[#This Row],[Cantidad]]*VENTAS[[#This Row],[Precio Venta]]</f>
        <v>25</v>
      </c>
      <c r="J1340" s="34">
        <f>IF(VENTAS[[#This Row],[Nombre del Gestor]]&gt;1,VENTAS[[#This Row],[Precio Venta]]*10%,0)</f>
        <v>2.5</v>
      </c>
      <c r="K1340" s="34">
        <f>IFERROR(VLOOKUP(VENTAS[[#This Row],[Código del producto Vendido]],STOCK[],13,FALSE),VENTAS[[#This Row],[Precio Venta]]*0.6)-VENTAS[[#This Row],[Comisión Unitaria 10%]]</f>
        <v>0</v>
      </c>
      <c r="L1340" s="34">
        <f>VENTAS[[#This Row],[Cantidad]]*(VENTAS[[#This Row],[Precio Venta]]-VENTAS[[#This Row],[Costo Unitario SIN Comision]]-VENTAS[[#This Row],[Comisión Unitaria 10%]]-0.01*VENTAS[[#This Row],[Precio Venta]])</f>
        <v>22.25</v>
      </c>
      <c r="M1340" s="35"/>
      <c r="N1340" s="37" t="s">
        <v>6420</v>
      </c>
    </row>
    <row r="1341" spans="1:14" x14ac:dyDescent="0.2">
      <c r="A1341" s="36">
        <v>45728.623796296299</v>
      </c>
      <c r="B1341" s="33"/>
      <c r="C1341" s="33"/>
      <c r="D1341" s="33" t="s">
        <v>3864</v>
      </c>
      <c r="E1341" s="33" t="s">
        <v>1754</v>
      </c>
      <c r="F1341" s="33" t="s">
        <v>6421</v>
      </c>
      <c r="G1341" s="33">
        <v>1</v>
      </c>
      <c r="H1341" s="34">
        <v>18</v>
      </c>
      <c r="I1341" s="39">
        <f>VENTAS[[#This Row],[Cantidad]]*VENTAS[[#This Row],[Precio Venta]]</f>
        <v>18</v>
      </c>
      <c r="J1341" s="34">
        <f>IF(VENTAS[[#This Row],[Nombre del Gestor]]&gt;1,VENTAS[[#This Row],[Precio Venta]]*10%,0)</f>
        <v>1.8</v>
      </c>
      <c r="K1341" s="34">
        <f>IFERROR(VLOOKUP(VENTAS[[#This Row],[Código del producto Vendido]],STOCK[],13,FALSE),VENTAS[[#This Row],[Precio Venta]]*0.6)-VENTAS[[#This Row],[Comisión Unitaria 10%]]</f>
        <v>0</v>
      </c>
      <c r="L1341" s="34">
        <f>VENTAS[[#This Row],[Cantidad]]*(VENTAS[[#This Row],[Precio Venta]]-VENTAS[[#This Row],[Costo Unitario SIN Comision]]-VENTAS[[#This Row],[Comisión Unitaria 10%]]-0.01*VENTAS[[#This Row],[Precio Venta]])</f>
        <v>16.02</v>
      </c>
      <c r="M1341" s="35"/>
      <c r="N1341" s="37" t="s">
        <v>6422</v>
      </c>
    </row>
    <row r="1342" spans="1:14" x14ac:dyDescent="0.2">
      <c r="A1342" s="36">
        <v>45728.625185185178</v>
      </c>
      <c r="B1342" s="33"/>
      <c r="C1342" s="33"/>
      <c r="D1342" s="33" t="s">
        <v>4617</v>
      </c>
      <c r="E1342" s="33" t="s">
        <v>1148</v>
      </c>
      <c r="F1342" s="33" t="s">
        <v>1147</v>
      </c>
      <c r="G1342" s="33">
        <v>1</v>
      </c>
      <c r="H1342" s="34">
        <v>22</v>
      </c>
      <c r="I1342" s="39">
        <f>VENTAS[[#This Row],[Cantidad]]*VENTAS[[#This Row],[Precio Venta]]</f>
        <v>22</v>
      </c>
      <c r="J1342" s="34">
        <f>IF(VENTAS[[#This Row],[Nombre del Gestor]]&gt;1,VENTAS[[#This Row],[Precio Venta]]*10%,0)</f>
        <v>2.2000000000000002</v>
      </c>
      <c r="K1342" s="34">
        <f>IFERROR(VLOOKUP(VENTAS[[#This Row],[Código del producto Vendido]],STOCK[],13,FALSE),VENTAS[[#This Row],[Precio Venta]]*0.6)-VENTAS[[#This Row],[Comisión Unitaria 10%]]</f>
        <v>11.75</v>
      </c>
      <c r="L1342" s="34">
        <f>VENTAS[[#This Row],[Cantidad]]*(VENTAS[[#This Row],[Precio Venta]]-VENTAS[[#This Row],[Costo Unitario SIN Comision]]-VENTAS[[#This Row],[Comisión Unitaria 10%]]-0.01*VENTAS[[#This Row],[Precio Venta]])</f>
        <v>7.830000000000001</v>
      </c>
      <c r="M1342" s="35"/>
      <c r="N1342" s="37" t="s">
        <v>6423</v>
      </c>
    </row>
    <row r="1343" spans="1:14" x14ac:dyDescent="0.2">
      <c r="A1343" s="36">
        <v>45728.631284722222</v>
      </c>
      <c r="B1343" s="33"/>
      <c r="C1343" s="33"/>
      <c r="D1343" s="33"/>
      <c r="E1343" s="33" t="s">
        <v>1561</v>
      </c>
      <c r="F1343" s="33" t="s">
        <v>1562</v>
      </c>
      <c r="G1343" s="33">
        <v>1</v>
      </c>
      <c r="H1343" s="34">
        <v>25</v>
      </c>
      <c r="I1343" s="39">
        <f>VENTAS[[#This Row],[Cantidad]]*VENTAS[[#This Row],[Precio Venta]]</f>
        <v>25</v>
      </c>
      <c r="J1343" s="34">
        <f>IF(VENTAS[[#This Row],[Nombre del Gestor]]&gt;1,VENTAS[[#This Row],[Precio Venta]]*10%,0)</f>
        <v>0</v>
      </c>
      <c r="K1343" s="34">
        <f>IFERROR(VLOOKUP(VENTAS[[#This Row],[Código del producto Vendido]],STOCK[],13,FALSE),VENTAS[[#This Row],[Precio Venta]]*0.6)-VENTAS[[#This Row],[Comisión Unitaria 10%]]</f>
        <v>2.5</v>
      </c>
      <c r="L1343" s="34">
        <f>VENTAS[[#This Row],[Cantidad]]*(VENTAS[[#This Row],[Precio Venta]]-VENTAS[[#This Row],[Costo Unitario SIN Comision]]-VENTAS[[#This Row],[Comisión Unitaria 10%]]-0.01*VENTAS[[#This Row],[Precio Venta]])</f>
        <v>22.25</v>
      </c>
      <c r="M1343" s="35"/>
      <c r="N1343" s="37" t="s">
        <v>6424</v>
      </c>
    </row>
    <row r="1344" spans="1:14" x14ac:dyDescent="0.2">
      <c r="A1344" s="36">
        <v>45729.273912037039</v>
      </c>
      <c r="B1344" s="33"/>
      <c r="C1344" s="33"/>
      <c r="D1344" s="33" t="s">
        <v>3757</v>
      </c>
      <c r="E1344" s="33" t="s">
        <v>1278</v>
      </c>
      <c r="F1344" s="33" t="s">
        <v>6295</v>
      </c>
      <c r="G1344" s="33">
        <v>1</v>
      </c>
      <c r="H1344" s="34">
        <v>25</v>
      </c>
      <c r="I1344" s="39">
        <f>VENTAS[[#This Row],[Cantidad]]*VENTAS[[#This Row],[Precio Venta]]</f>
        <v>25</v>
      </c>
      <c r="J1344" s="34">
        <f>IF(VENTAS[[#This Row],[Nombre del Gestor]]&gt;1,VENTAS[[#This Row],[Precio Venta]]*10%,0)</f>
        <v>2.5</v>
      </c>
      <c r="K1344" s="34">
        <f>IFERROR(VLOOKUP(VENTAS[[#This Row],[Código del producto Vendido]],STOCK[],13,FALSE),VENTAS[[#This Row],[Precio Venta]]*0.6)-VENTAS[[#This Row],[Comisión Unitaria 10%]]</f>
        <v>12</v>
      </c>
      <c r="L1344" s="34">
        <f>VENTAS[[#This Row],[Cantidad]]*(VENTAS[[#This Row],[Precio Venta]]-VENTAS[[#This Row],[Costo Unitario SIN Comision]]-VENTAS[[#This Row],[Comisión Unitaria 10%]]-0.01*VENTAS[[#This Row],[Precio Venta]])</f>
        <v>10.25</v>
      </c>
      <c r="M1344" s="35"/>
      <c r="N1344" s="37" t="s">
        <v>6425</v>
      </c>
    </row>
    <row r="1345" spans="1:14" x14ac:dyDescent="0.2">
      <c r="A1345" s="36">
        <v>45729.640231481477</v>
      </c>
      <c r="B1345" s="33"/>
      <c r="C1345" s="33"/>
      <c r="D1345" s="33"/>
      <c r="E1345" s="33" t="s">
        <v>1153</v>
      </c>
      <c r="F1345" s="33" t="s">
        <v>1154</v>
      </c>
      <c r="G1345" s="33">
        <v>1</v>
      </c>
      <c r="H1345" s="34">
        <v>29</v>
      </c>
      <c r="I1345" s="39">
        <f>VENTAS[[#This Row],[Cantidad]]*VENTAS[[#This Row],[Precio Venta]]</f>
        <v>29</v>
      </c>
      <c r="J1345" s="34">
        <f>IF(VENTAS[[#This Row],[Nombre del Gestor]]&gt;1,VENTAS[[#This Row],[Precio Venta]]*10%,0)</f>
        <v>0</v>
      </c>
      <c r="K1345" s="34">
        <f>IFERROR(VLOOKUP(VENTAS[[#This Row],[Código del producto Vendido]],STOCK[],13,FALSE),VENTAS[[#This Row],[Precio Venta]]*0.6)-VENTAS[[#This Row],[Comisión Unitaria 10%]]</f>
        <v>19.149999999999999</v>
      </c>
      <c r="L1345" s="34">
        <f>VENTAS[[#This Row],[Cantidad]]*(VENTAS[[#This Row],[Precio Venta]]-VENTAS[[#This Row],[Costo Unitario SIN Comision]]-VENTAS[[#This Row],[Comisión Unitaria 10%]]-0.01*VENTAS[[#This Row],[Precio Venta]])</f>
        <v>9.5600000000000023</v>
      </c>
      <c r="M1345" s="35"/>
      <c r="N1345" s="37" t="s">
        <v>6426</v>
      </c>
    </row>
    <row r="1346" spans="1:14" x14ac:dyDescent="0.2">
      <c r="A1346" s="36">
        <v>45729.640231481477</v>
      </c>
      <c r="B1346" s="33"/>
      <c r="C1346" s="33"/>
      <c r="D1346" s="33"/>
      <c r="E1346" s="33" t="s">
        <v>1265</v>
      </c>
      <c r="F1346" s="33" t="s">
        <v>1262</v>
      </c>
      <c r="G1346" s="33">
        <v>1</v>
      </c>
      <c r="H1346" s="34">
        <v>20</v>
      </c>
      <c r="I1346" s="39">
        <f>VENTAS[[#This Row],[Cantidad]]*VENTAS[[#This Row],[Precio Venta]]</f>
        <v>20</v>
      </c>
      <c r="J1346" s="34">
        <f>IF(VENTAS[[#This Row],[Nombre del Gestor]]&gt;1,VENTAS[[#This Row],[Precio Venta]]*10%,0)</f>
        <v>0</v>
      </c>
      <c r="K1346" s="34">
        <f>IFERROR(VLOOKUP(VENTAS[[#This Row],[Código del producto Vendido]],STOCK[],13,FALSE),VENTAS[[#This Row],[Precio Venta]]*0.6)-VENTAS[[#This Row],[Comisión Unitaria 10%]]</f>
        <v>10.55</v>
      </c>
      <c r="L1346" s="34">
        <f>VENTAS[[#This Row],[Cantidad]]*(VENTAS[[#This Row],[Precio Venta]]-VENTAS[[#This Row],[Costo Unitario SIN Comision]]-VENTAS[[#This Row],[Comisión Unitaria 10%]]-0.01*VENTAS[[#This Row],[Precio Venta]])</f>
        <v>9.25</v>
      </c>
      <c r="M1346" s="35"/>
      <c r="N1346" s="37" t="s">
        <v>6427</v>
      </c>
    </row>
    <row r="1347" spans="1:14" x14ac:dyDescent="0.2">
      <c r="A1347" s="36">
        <v>45729.642083333332</v>
      </c>
      <c r="B1347" s="33"/>
      <c r="C1347" s="33"/>
      <c r="D1347" s="33" t="s">
        <v>4617</v>
      </c>
      <c r="E1347" s="33" t="s">
        <v>1800</v>
      </c>
      <c r="F1347" s="33" t="s">
        <v>1801</v>
      </c>
      <c r="G1347" s="33">
        <v>1</v>
      </c>
      <c r="H1347" s="34">
        <v>40</v>
      </c>
      <c r="I1347" s="39">
        <f>VENTAS[[#This Row],[Cantidad]]*VENTAS[[#This Row],[Precio Venta]]</f>
        <v>40</v>
      </c>
      <c r="J1347" s="34">
        <f>IF(VENTAS[[#This Row],[Nombre del Gestor]]&gt;1,VENTAS[[#This Row],[Precio Venta]]*10%,0)</f>
        <v>4</v>
      </c>
      <c r="K1347" s="34">
        <f>IFERROR(VLOOKUP(VENTAS[[#This Row],[Código del producto Vendido]],STOCK[],13,FALSE),VENTAS[[#This Row],[Precio Venta]]*0.6)-VENTAS[[#This Row],[Comisión Unitaria 10%]]</f>
        <v>0</v>
      </c>
      <c r="L1347" s="34">
        <f>VENTAS[[#This Row],[Cantidad]]*(VENTAS[[#This Row],[Precio Venta]]-VENTAS[[#This Row],[Costo Unitario SIN Comision]]-VENTAS[[#This Row],[Comisión Unitaria 10%]]-0.01*VENTAS[[#This Row],[Precio Venta]])</f>
        <v>35.6</v>
      </c>
      <c r="M1347" s="35"/>
      <c r="N1347" s="37" t="s">
        <v>6428</v>
      </c>
    </row>
    <row r="1348" spans="1:14" x14ac:dyDescent="0.2">
      <c r="A1348" s="36">
        <v>45729.643090277779</v>
      </c>
      <c r="B1348" s="33"/>
      <c r="C1348" s="33"/>
      <c r="D1348" s="33" t="s">
        <v>4617</v>
      </c>
      <c r="E1348" s="33" t="s">
        <v>1886</v>
      </c>
      <c r="F1348" s="33" t="s">
        <v>1887</v>
      </c>
      <c r="G1348" s="33">
        <v>1</v>
      </c>
      <c r="H1348" s="34">
        <v>35</v>
      </c>
      <c r="I1348" s="39">
        <f>VENTAS[[#This Row],[Cantidad]]*VENTAS[[#This Row],[Precio Venta]]</f>
        <v>35</v>
      </c>
      <c r="J1348" s="34">
        <f>IF(VENTAS[[#This Row],[Nombre del Gestor]]&gt;1,VENTAS[[#This Row],[Precio Venta]]*10%,0)</f>
        <v>3.5</v>
      </c>
      <c r="K1348" s="34">
        <f>IFERROR(VLOOKUP(VENTAS[[#This Row],[Código del producto Vendido]],STOCK[],13,FALSE),VENTAS[[#This Row],[Precio Venta]]*0.6)-VENTAS[[#This Row],[Comisión Unitaria 10%]]</f>
        <v>0</v>
      </c>
      <c r="L1348" s="34">
        <f>VENTAS[[#This Row],[Cantidad]]*(VENTAS[[#This Row],[Precio Venta]]-VENTAS[[#This Row],[Costo Unitario SIN Comision]]-VENTAS[[#This Row],[Comisión Unitaria 10%]]-0.01*VENTAS[[#This Row],[Precio Venta]])</f>
        <v>31.15</v>
      </c>
      <c r="M1348" s="35"/>
      <c r="N1348" s="37" t="s">
        <v>6429</v>
      </c>
    </row>
    <row r="1349" spans="1:14" x14ac:dyDescent="0.2">
      <c r="A1349" s="36">
        <v>45729.647303240738</v>
      </c>
      <c r="B1349" s="33"/>
      <c r="C1349" s="33"/>
      <c r="D1349" s="33"/>
      <c r="E1349" s="33" t="s">
        <v>6430</v>
      </c>
      <c r="F1349" s="33" t="s">
        <v>6431</v>
      </c>
      <c r="G1349" s="33">
        <v>1</v>
      </c>
      <c r="H1349" s="34">
        <v>18</v>
      </c>
      <c r="I1349" s="39">
        <f>VENTAS[[#This Row],[Cantidad]]*VENTAS[[#This Row],[Precio Venta]]</f>
        <v>18</v>
      </c>
      <c r="J1349" s="34">
        <f>IF(VENTAS[[#This Row],[Nombre del Gestor]]&gt;1,VENTAS[[#This Row],[Precio Venta]]*10%,0)</f>
        <v>0</v>
      </c>
      <c r="K1349" s="34">
        <f>IFERROR(VLOOKUP(VENTAS[[#This Row],[Código del producto Vendido]],STOCK[],13,FALSE),VENTAS[[#This Row],[Precio Venta]]*0.6)-VENTAS[[#This Row],[Comisión Unitaria 10%]]</f>
        <v>10.799999999999999</v>
      </c>
      <c r="L1349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349" s="35"/>
      <c r="N1349" s="37" t="s">
        <v>6432</v>
      </c>
    </row>
    <row r="1350" spans="1:14" x14ac:dyDescent="0.2">
      <c r="A1350" s="36">
        <v>45729.647303240738</v>
      </c>
      <c r="B1350" s="33"/>
      <c r="C1350" s="33"/>
      <c r="D1350" s="33"/>
      <c r="E1350" s="33" t="s">
        <v>1828</v>
      </c>
      <c r="F1350" s="33" t="s">
        <v>1829</v>
      </c>
      <c r="G1350" s="33">
        <v>1</v>
      </c>
      <c r="H1350" s="34">
        <v>25</v>
      </c>
      <c r="I1350" s="39">
        <f>VENTAS[[#This Row],[Cantidad]]*VENTAS[[#This Row],[Precio Venta]]</f>
        <v>25</v>
      </c>
      <c r="J1350" s="34">
        <f>IF(VENTAS[[#This Row],[Nombre del Gestor]]&gt;1,VENTAS[[#This Row],[Precio Venta]]*10%,0)</f>
        <v>0</v>
      </c>
      <c r="K1350" s="34">
        <f>IFERROR(VLOOKUP(VENTAS[[#This Row],[Código del producto Vendido]],STOCK[],13,FALSE),VENTAS[[#This Row],[Precio Venta]]*0.6)-VENTAS[[#This Row],[Comisión Unitaria 10%]]</f>
        <v>2.5</v>
      </c>
      <c r="L1350" s="34">
        <f>VENTAS[[#This Row],[Cantidad]]*(VENTAS[[#This Row],[Precio Venta]]-VENTAS[[#This Row],[Costo Unitario SIN Comision]]-VENTAS[[#This Row],[Comisión Unitaria 10%]]-0.01*VENTAS[[#This Row],[Precio Venta]])</f>
        <v>22.25</v>
      </c>
      <c r="M1350" s="35"/>
      <c r="N1350" s="37" t="s">
        <v>6433</v>
      </c>
    </row>
    <row r="1351" spans="1:14" x14ac:dyDescent="0.2">
      <c r="A1351" s="36">
        <v>45729.648032407407</v>
      </c>
      <c r="B1351" s="33"/>
      <c r="C1351" s="33"/>
      <c r="D1351" s="33" t="s">
        <v>3779</v>
      </c>
      <c r="E1351" s="33" t="s">
        <v>1625</v>
      </c>
      <c r="F1351" s="33" t="s">
        <v>1626</v>
      </c>
      <c r="G1351" s="33">
        <v>1</v>
      </c>
      <c r="H1351" s="34">
        <v>30</v>
      </c>
      <c r="I1351" s="39">
        <f>VENTAS[[#This Row],[Cantidad]]*VENTAS[[#This Row],[Precio Venta]]</f>
        <v>30</v>
      </c>
      <c r="J1351" s="34">
        <f>IF(VENTAS[[#This Row],[Nombre del Gestor]]&gt;1,VENTAS[[#This Row],[Precio Venta]]*10%,0)</f>
        <v>3</v>
      </c>
      <c r="K1351" s="34">
        <f>IFERROR(VLOOKUP(VENTAS[[#This Row],[Código del producto Vendido]],STOCK[],13,FALSE),VENTAS[[#This Row],[Precio Venta]]*0.6)-VENTAS[[#This Row],[Comisión Unitaria 10%]]</f>
        <v>0</v>
      </c>
      <c r="L1351" s="34">
        <f>VENTAS[[#This Row],[Cantidad]]*(VENTAS[[#This Row],[Precio Venta]]-VENTAS[[#This Row],[Costo Unitario SIN Comision]]-VENTAS[[#This Row],[Comisión Unitaria 10%]]-0.01*VENTAS[[#This Row],[Precio Venta]])</f>
        <v>26.7</v>
      </c>
      <c r="M1351" s="35"/>
      <c r="N1351" s="37" t="s">
        <v>6434</v>
      </c>
    </row>
    <row r="1352" spans="1:14" x14ac:dyDescent="0.2">
      <c r="A1352" s="36">
        <v>45729.648032407407</v>
      </c>
      <c r="B1352" s="33"/>
      <c r="C1352" s="33"/>
      <c r="D1352" s="33" t="s">
        <v>3779</v>
      </c>
      <c r="E1352" s="33" t="s">
        <v>760</v>
      </c>
      <c r="F1352" s="33" t="s">
        <v>761</v>
      </c>
      <c r="G1352" s="33">
        <v>1</v>
      </c>
      <c r="H1352" s="34">
        <v>18</v>
      </c>
      <c r="I1352" s="39">
        <f>VENTAS[[#This Row],[Cantidad]]*VENTAS[[#This Row],[Precio Venta]]</f>
        <v>18</v>
      </c>
      <c r="J1352" s="34">
        <f>IF(VENTAS[[#This Row],[Nombre del Gestor]]&gt;1,VENTAS[[#This Row],[Precio Venta]]*10%,0)</f>
        <v>1.8</v>
      </c>
      <c r="K1352" s="34">
        <f>IFERROR(VLOOKUP(VENTAS[[#This Row],[Código del producto Vendido]],STOCK[],13,FALSE),VENTAS[[#This Row],[Precio Venta]]*0.6)-VENTAS[[#This Row],[Comisión Unitaria 10%]]</f>
        <v>9</v>
      </c>
      <c r="L1352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352" s="35"/>
      <c r="N1352" s="37" t="s">
        <v>6435</v>
      </c>
    </row>
    <row r="1353" spans="1:14" x14ac:dyDescent="0.2">
      <c r="A1353" s="36">
        <v>45729.649502314824</v>
      </c>
      <c r="B1353" s="33"/>
      <c r="C1353" s="33"/>
      <c r="D1353" s="33" t="s">
        <v>6436</v>
      </c>
      <c r="E1353" s="33" t="s">
        <v>1686</v>
      </c>
      <c r="F1353" s="33" t="s">
        <v>1687</v>
      </c>
      <c r="G1353" s="33">
        <v>1</v>
      </c>
      <c r="H1353" s="34">
        <v>12</v>
      </c>
      <c r="I1353" s="39">
        <f>VENTAS[[#This Row],[Cantidad]]*VENTAS[[#This Row],[Precio Venta]]</f>
        <v>12</v>
      </c>
      <c r="J1353" s="34">
        <f>IF(VENTAS[[#This Row],[Nombre del Gestor]]&gt;1,VENTAS[[#This Row],[Precio Venta]]*10%,0)</f>
        <v>1.2000000000000002</v>
      </c>
      <c r="K1353" s="34">
        <f>IFERROR(VLOOKUP(VENTAS[[#This Row],[Código del producto Vendido]],STOCK[],13,FALSE),VENTAS[[#This Row],[Precio Venta]]*0.6)-VENTAS[[#This Row],[Comisión Unitaria 10%]]</f>
        <v>0</v>
      </c>
      <c r="L1353" s="34">
        <f>VENTAS[[#This Row],[Cantidad]]*(VENTAS[[#This Row],[Precio Venta]]-VENTAS[[#This Row],[Costo Unitario SIN Comision]]-VENTAS[[#This Row],[Comisión Unitaria 10%]]-0.01*VENTAS[[#This Row],[Precio Venta]])</f>
        <v>10.680000000000001</v>
      </c>
      <c r="M1353" s="35"/>
      <c r="N1353" s="37" t="s">
        <v>6437</v>
      </c>
    </row>
    <row r="1354" spans="1:14" x14ac:dyDescent="0.2">
      <c r="A1354" s="36">
        <v>45729.654282407413</v>
      </c>
      <c r="B1354" s="33"/>
      <c r="C1354" s="33"/>
      <c r="D1354" s="33" t="s">
        <v>5772</v>
      </c>
      <c r="E1354" s="33" t="s">
        <v>720</v>
      </c>
      <c r="F1354" s="33" t="s">
        <v>2007</v>
      </c>
      <c r="G1354" s="33">
        <v>1</v>
      </c>
      <c r="H1354" s="34">
        <v>30</v>
      </c>
      <c r="I1354" s="39">
        <f>VENTAS[[#This Row],[Cantidad]]*VENTAS[[#This Row],[Precio Venta]]</f>
        <v>30</v>
      </c>
      <c r="J1354" s="34">
        <f>IF(VENTAS[[#This Row],[Nombre del Gestor]]&gt;1,VENTAS[[#This Row],[Precio Venta]]*10%,0)</f>
        <v>3</v>
      </c>
      <c r="K1354" s="34">
        <f>IFERROR(VLOOKUP(VENTAS[[#This Row],[Código del producto Vendido]],STOCK[],13,FALSE),VENTAS[[#This Row],[Precio Venta]]*0.6)-VENTAS[[#This Row],[Comisión Unitaria 10%]]</f>
        <v>9</v>
      </c>
      <c r="L1354" s="34">
        <f>VENTAS[[#This Row],[Cantidad]]*(VENTAS[[#This Row],[Precio Venta]]-VENTAS[[#This Row],[Costo Unitario SIN Comision]]-VENTAS[[#This Row],[Comisión Unitaria 10%]]-0.01*VENTAS[[#This Row],[Precio Venta]])</f>
        <v>17.7</v>
      </c>
      <c r="M1354" s="35"/>
      <c r="N1354" s="37" t="s">
        <v>6438</v>
      </c>
    </row>
    <row r="1355" spans="1:14" x14ac:dyDescent="0.2">
      <c r="A1355" s="36">
        <v>45729.654282407413</v>
      </c>
      <c r="B1355" s="33"/>
      <c r="C1355" s="33"/>
      <c r="D1355" s="33" t="s">
        <v>5772</v>
      </c>
      <c r="E1355" s="33" t="s">
        <v>1860</v>
      </c>
      <c r="F1355" s="33" t="s">
        <v>1861</v>
      </c>
      <c r="G1355" s="33">
        <v>1</v>
      </c>
      <c r="H1355" s="34">
        <v>35</v>
      </c>
      <c r="I1355" s="39">
        <f>VENTAS[[#This Row],[Cantidad]]*VENTAS[[#This Row],[Precio Venta]]</f>
        <v>35</v>
      </c>
      <c r="J1355" s="34">
        <f>IF(VENTAS[[#This Row],[Nombre del Gestor]]&gt;1,VENTAS[[#This Row],[Precio Venta]]*10%,0)</f>
        <v>3.5</v>
      </c>
      <c r="K1355" s="34">
        <f>IFERROR(VLOOKUP(VENTAS[[#This Row],[Código del producto Vendido]],STOCK[],13,FALSE),VENTAS[[#This Row],[Precio Venta]]*0.6)-VENTAS[[#This Row],[Comisión Unitaria 10%]]</f>
        <v>0</v>
      </c>
      <c r="L1355" s="34">
        <f>VENTAS[[#This Row],[Cantidad]]*(VENTAS[[#This Row],[Precio Venta]]-VENTAS[[#This Row],[Costo Unitario SIN Comision]]-VENTAS[[#This Row],[Comisión Unitaria 10%]]-0.01*VENTAS[[#This Row],[Precio Venta]])</f>
        <v>31.15</v>
      </c>
      <c r="M1355" s="35"/>
      <c r="N1355" s="37" t="s">
        <v>6439</v>
      </c>
    </row>
    <row r="1356" spans="1:14" x14ac:dyDescent="0.2">
      <c r="A1356" s="36">
        <v>45729.65960648148</v>
      </c>
      <c r="B1356" s="33"/>
      <c r="C1356" s="33"/>
      <c r="D1356" s="33" t="s">
        <v>6436</v>
      </c>
      <c r="E1356" s="33" t="s">
        <v>5221</v>
      </c>
      <c r="F1356" s="33" t="s">
        <v>432</v>
      </c>
      <c r="G1356" s="33">
        <v>1</v>
      </c>
      <c r="H1356" s="34">
        <v>18</v>
      </c>
      <c r="I1356" s="39">
        <f>VENTAS[[#This Row],[Cantidad]]*VENTAS[[#This Row],[Precio Venta]]</f>
        <v>18</v>
      </c>
      <c r="J1356" s="34">
        <f>IF(VENTAS[[#This Row],[Nombre del Gestor]]&gt;1,VENTAS[[#This Row],[Precio Venta]]*10%,0)</f>
        <v>1.8</v>
      </c>
      <c r="K1356" s="34">
        <f>IFERROR(VLOOKUP(VENTAS[[#This Row],[Código del producto Vendido]],STOCK[],13,FALSE),VENTAS[[#This Row],[Precio Venta]]*0.6)-VENTAS[[#This Row],[Comisión Unitaria 10%]]</f>
        <v>8.9999999999999982</v>
      </c>
      <c r="L1356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356" s="35"/>
      <c r="N1356" s="37" t="s">
        <v>6440</v>
      </c>
    </row>
    <row r="1357" spans="1:14" x14ac:dyDescent="0.2">
      <c r="A1357" s="36">
        <v>45729.661817129629</v>
      </c>
      <c r="B1357" s="33"/>
      <c r="C1357" s="33"/>
      <c r="D1357" s="33" t="s">
        <v>3801</v>
      </c>
      <c r="E1357" s="33" t="s">
        <v>1343</v>
      </c>
      <c r="F1357" s="33" t="s">
        <v>1344</v>
      </c>
      <c r="G1357" s="33">
        <v>1</v>
      </c>
      <c r="H1357" s="34">
        <v>20</v>
      </c>
      <c r="I1357" s="39">
        <f>VENTAS[[#This Row],[Cantidad]]*VENTAS[[#This Row],[Precio Venta]]</f>
        <v>20</v>
      </c>
      <c r="J1357" s="34">
        <f>IF(VENTAS[[#This Row],[Nombre del Gestor]]&gt;1,VENTAS[[#This Row],[Precio Venta]]*10%,0)</f>
        <v>2</v>
      </c>
      <c r="K1357" s="34">
        <f>IFERROR(VLOOKUP(VENTAS[[#This Row],[Código del producto Vendido]],STOCK[],13,FALSE),VENTAS[[#This Row],[Precio Venta]]*0.6)-VENTAS[[#This Row],[Comisión Unitaria 10%]]</f>
        <v>10.8</v>
      </c>
      <c r="L1357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357" s="35"/>
      <c r="N1357" s="37" t="s">
        <v>6441</v>
      </c>
    </row>
    <row r="1358" spans="1:14" x14ac:dyDescent="0.2">
      <c r="A1358" s="36">
        <v>45729.75403935185</v>
      </c>
      <c r="B1358" s="33"/>
      <c r="C1358" s="33"/>
      <c r="D1358" s="33"/>
      <c r="E1358" s="33" t="s">
        <v>3566</v>
      </c>
      <c r="F1358" s="33" t="s">
        <v>6442</v>
      </c>
      <c r="G1358" s="33">
        <v>1</v>
      </c>
      <c r="H1358" s="34">
        <v>30</v>
      </c>
      <c r="I1358" s="39">
        <f>VENTAS[[#This Row],[Cantidad]]*VENTAS[[#This Row],[Precio Venta]]</f>
        <v>30</v>
      </c>
      <c r="J1358" s="34">
        <f>IF(VENTAS[[#This Row],[Nombre del Gestor]]&gt;1,VENTAS[[#This Row],[Precio Venta]]*10%,0)</f>
        <v>0</v>
      </c>
      <c r="K1358" s="34">
        <f>IFERROR(VLOOKUP(VENTAS[[#This Row],[Código del producto Vendido]],STOCK[],13,FALSE),VENTAS[[#This Row],[Precio Venta]]*0.6)-VENTAS[[#This Row],[Comisión Unitaria 10%]]</f>
        <v>0</v>
      </c>
      <c r="L1358" s="34">
        <f>VENTAS[[#This Row],[Cantidad]]*(VENTAS[[#This Row],[Precio Venta]]-VENTAS[[#This Row],[Costo Unitario SIN Comision]]-VENTAS[[#This Row],[Comisión Unitaria 10%]]-0.01*VENTAS[[#This Row],[Precio Venta]])</f>
        <v>29.7</v>
      </c>
      <c r="M1358" s="35"/>
      <c r="N1358" s="37" t="s">
        <v>6443</v>
      </c>
    </row>
    <row r="1359" spans="1:14" x14ac:dyDescent="0.2">
      <c r="A1359" s="36">
        <v>45729.75403935185</v>
      </c>
      <c r="B1359" s="33"/>
      <c r="C1359" s="33"/>
      <c r="D1359" s="33"/>
      <c r="E1359" s="33" t="s">
        <v>6416</v>
      </c>
      <c r="F1359" s="33" t="s">
        <v>6417</v>
      </c>
      <c r="G1359" s="33">
        <v>1</v>
      </c>
      <c r="H1359" s="34">
        <v>20</v>
      </c>
      <c r="I1359" s="39">
        <f>VENTAS[[#This Row],[Cantidad]]*VENTAS[[#This Row],[Precio Venta]]</f>
        <v>20</v>
      </c>
      <c r="J1359" s="34">
        <f>IF(VENTAS[[#This Row],[Nombre del Gestor]]&gt;1,VENTAS[[#This Row],[Precio Venta]]*10%,0)</f>
        <v>0</v>
      </c>
      <c r="K1359" s="34">
        <f>IFERROR(VLOOKUP(VENTAS[[#This Row],[Código del producto Vendido]],STOCK[],13,FALSE),VENTAS[[#This Row],[Precio Venta]]*0.6)-VENTAS[[#This Row],[Comisión Unitaria 10%]]</f>
        <v>12</v>
      </c>
      <c r="L1359" s="34">
        <f>VENTAS[[#This Row],[Cantidad]]*(VENTAS[[#This Row],[Precio Venta]]-VENTAS[[#This Row],[Costo Unitario SIN Comision]]-VENTAS[[#This Row],[Comisión Unitaria 10%]]-0.01*VENTAS[[#This Row],[Precio Venta]])</f>
        <v>7.8</v>
      </c>
      <c r="M1359" s="35"/>
      <c r="N1359" s="37" t="s">
        <v>6444</v>
      </c>
    </row>
    <row r="1360" spans="1:14" x14ac:dyDescent="0.2">
      <c r="A1360" s="36">
        <v>45729.774444444447</v>
      </c>
      <c r="B1360" s="33"/>
      <c r="C1360" s="33"/>
      <c r="D1360" s="33"/>
      <c r="E1360" s="33" t="s">
        <v>3108</v>
      </c>
      <c r="F1360" s="33" t="s">
        <v>6445</v>
      </c>
      <c r="G1360" s="33">
        <v>1</v>
      </c>
      <c r="H1360" s="34">
        <v>8</v>
      </c>
      <c r="I1360" s="39">
        <f>VENTAS[[#This Row],[Cantidad]]*VENTAS[[#This Row],[Precio Venta]]</f>
        <v>8</v>
      </c>
      <c r="J1360" s="34">
        <f>IF(VENTAS[[#This Row],[Nombre del Gestor]]&gt;1,VENTAS[[#This Row],[Precio Venta]]*10%,0)</f>
        <v>0</v>
      </c>
      <c r="K1360" s="34">
        <f>IFERROR(VLOOKUP(VENTAS[[#This Row],[Código del producto Vendido]],STOCK[],13,FALSE),VENTAS[[#This Row],[Precio Venta]]*0.6)-VENTAS[[#This Row],[Comisión Unitaria 10%]]</f>
        <v>0</v>
      </c>
      <c r="L1360" s="34">
        <f>VENTAS[[#This Row],[Cantidad]]*(VENTAS[[#This Row],[Precio Venta]]-VENTAS[[#This Row],[Costo Unitario SIN Comision]]-VENTAS[[#This Row],[Comisión Unitaria 10%]]-0.01*VENTAS[[#This Row],[Precio Venta]])</f>
        <v>7.92</v>
      </c>
      <c r="M1360" s="35"/>
      <c r="N1360" s="37" t="s">
        <v>6446</v>
      </c>
    </row>
    <row r="1361" spans="1:14" x14ac:dyDescent="0.2">
      <c r="A1361" s="36">
        <v>45729.7809837963</v>
      </c>
      <c r="B1361" s="33"/>
      <c r="C1361" s="33"/>
      <c r="D1361" s="33"/>
      <c r="E1361" s="33" t="s">
        <v>550</v>
      </c>
      <c r="F1361" s="33" t="s">
        <v>6447</v>
      </c>
      <c r="G1361" s="33">
        <v>1</v>
      </c>
      <c r="H1361" s="34">
        <v>5</v>
      </c>
      <c r="I1361" s="39">
        <f>VENTAS[[#This Row],[Cantidad]]*VENTAS[[#This Row],[Precio Venta]]</f>
        <v>5</v>
      </c>
      <c r="J1361" s="34">
        <f>IF(VENTAS[[#This Row],[Nombre del Gestor]]&gt;1,VENTAS[[#This Row],[Precio Venta]]*10%,0)</f>
        <v>0</v>
      </c>
      <c r="K1361" s="34">
        <f>IFERROR(VLOOKUP(VENTAS[[#This Row],[Código del producto Vendido]],STOCK[],13,FALSE),VENTAS[[#This Row],[Precio Venta]]*0.6)-VENTAS[[#This Row],[Comisión Unitaria 10%]]</f>
        <v>2.5</v>
      </c>
      <c r="L1361" s="34">
        <f>VENTAS[[#This Row],[Cantidad]]*(VENTAS[[#This Row],[Precio Venta]]-VENTAS[[#This Row],[Costo Unitario SIN Comision]]-VENTAS[[#This Row],[Comisión Unitaria 10%]]-0.01*VENTAS[[#This Row],[Precio Venta]])</f>
        <v>2.4500000000000002</v>
      </c>
      <c r="M1361" s="35"/>
      <c r="N1361" s="37" t="s">
        <v>6448</v>
      </c>
    </row>
    <row r="1362" spans="1:14" x14ac:dyDescent="0.2">
      <c r="A1362" s="36">
        <v>45729.781956018523</v>
      </c>
      <c r="B1362" s="33"/>
      <c r="C1362" s="33"/>
      <c r="D1362" s="33" t="s">
        <v>4617</v>
      </c>
      <c r="E1362" s="33" t="s">
        <v>1557</v>
      </c>
      <c r="F1362" s="33" t="s">
        <v>1556</v>
      </c>
      <c r="G1362" s="33">
        <v>1</v>
      </c>
      <c r="H1362" s="34">
        <v>25</v>
      </c>
      <c r="I1362" s="39">
        <f>VENTAS[[#This Row],[Cantidad]]*VENTAS[[#This Row],[Precio Venta]]</f>
        <v>25</v>
      </c>
      <c r="J1362" s="34">
        <f>IF(VENTAS[[#This Row],[Nombre del Gestor]]&gt;1,VENTAS[[#This Row],[Precio Venta]]*10%,0)</f>
        <v>2.5</v>
      </c>
      <c r="K1362" s="34">
        <f>IFERROR(VLOOKUP(VENTAS[[#This Row],[Código del producto Vendido]],STOCK[],13,FALSE),VENTAS[[#This Row],[Precio Venta]]*0.6)-VENTAS[[#This Row],[Comisión Unitaria 10%]]</f>
        <v>0</v>
      </c>
      <c r="L1362" s="34">
        <f>VENTAS[[#This Row],[Cantidad]]*(VENTAS[[#This Row],[Precio Venta]]-VENTAS[[#This Row],[Costo Unitario SIN Comision]]-VENTAS[[#This Row],[Comisión Unitaria 10%]]-0.01*VENTAS[[#This Row],[Precio Venta]])</f>
        <v>22.25</v>
      </c>
      <c r="M1362" s="35"/>
      <c r="N1362" s="37" t="s">
        <v>6449</v>
      </c>
    </row>
    <row r="1363" spans="1:14" x14ac:dyDescent="0.2">
      <c r="A1363" s="36">
        <v>45730.364664351851</v>
      </c>
      <c r="B1363" s="33"/>
      <c r="C1363" s="33"/>
      <c r="D1363" s="33"/>
      <c r="E1363" s="33" t="s">
        <v>1002</v>
      </c>
      <c r="F1363" s="33" t="s">
        <v>1001</v>
      </c>
      <c r="G1363" s="33">
        <v>1</v>
      </c>
      <c r="H1363" s="34">
        <v>30</v>
      </c>
      <c r="I1363" s="39">
        <f>VENTAS[[#This Row],[Cantidad]]*VENTAS[[#This Row],[Precio Venta]]</f>
        <v>30</v>
      </c>
      <c r="J1363" s="34">
        <f>IF(VENTAS[[#This Row],[Nombre del Gestor]]&gt;1,VENTAS[[#This Row],[Precio Venta]]*10%,0)</f>
        <v>0</v>
      </c>
      <c r="K1363" s="34">
        <f>IFERROR(VLOOKUP(VENTAS[[#This Row],[Código del producto Vendido]],STOCK[],13,FALSE),VENTAS[[#This Row],[Precio Venta]]*0.6)-VENTAS[[#This Row],[Comisión Unitaria 10%]]</f>
        <v>21.28</v>
      </c>
      <c r="L1363" s="34">
        <f>VENTAS[[#This Row],[Cantidad]]*(VENTAS[[#This Row],[Precio Venta]]-VENTAS[[#This Row],[Costo Unitario SIN Comision]]-VENTAS[[#This Row],[Comisión Unitaria 10%]]-0.01*VENTAS[[#This Row],[Precio Venta]])</f>
        <v>8.4199999999999982</v>
      </c>
      <c r="M1363" s="35"/>
      <c r="N1363" s="37" t="s">
        <v>6450</v>
      </c>
    </row>
    <row r="1364" spans="1:14" x14ac:dyDescent="0.2">
      <c r="A1364" s="36">
        <v>45730.691886574074</v>
      </c>
      <c r="B1364" s="33"/>
      <c r="C1364" s="33"/>
      <c r="D1364" s="33" t="s">
        <v>3801</v>
      </c>
      <c r="E1364" s="33" t="s">
        <v>1391</v>
      </c>
      <c r="F1364" s="33" t="s">
        <v>1392</v>
      </c>
      <c r="G1364" s="33">
        <v>1</v>
      </c>
      <c r="H1364" s="34">
        <v>40</v>
      </c>
      <c r="I1364" s="39">
        <f>VENTAS[[#This Row],[Cantidad]]*VENTAS[[#This Row],[Precio Venta]]</f>
        <v>40</v>
      </c>
      <c r="J1364" s="34">
        <f>IF(VENTAS[[#This Row],[Nombre del Gestor]]&gt;1,VENTAS[[#This Row],[Precio Venta]]*10%,0)</f>
        <v>4</v>
      </c>
      <c r="K1364" s="34">
        <f>IFERROR(VLOOKUP(VENTAS[[#This Row],[Código del producto Vendido]],STOCK[],13,FALSE),VENTAS[[#This Row],[Precio Venta]]*0.6)-VENTAS[[#This Row],[Comisión Unitaria 10%]]</f>
        <v>10.8</v>
      </c>
      <c r="L1364" s="34">
        <f>VENTAS[[#This Row],[Cantidad]]*(VENTAS[[#This Row],[Precio Venta]]-VENTAS[[#This Row],[Costo Unitario SIN Comision]]-VENTAS[[#This Row],[Comisión Unitaria 10%]]-0.01*VENTAS[[#This Row],[Precio Venta]])</f>
        <v>24.8</v>
      </c>
      <c r="M1364" s="35"/>
      <c r="N1364" s="37" t="s">
        <v>6451</v>
      </c>
    </row>
    <row r="1365" spans="1:14" x14ac:dyDescent="0.2">
      <c r="A1365" s="36">
        <v>45730.692523148151</v>
      </c>
      <c r="B1365" s="33"/>
      <c r="C1365" s="33"/>
      <c r="D1365" s="33" t="s">
        <v>4617</v>
      </c>
      <c r="E1365" s="33" t="s">
        <v>1276</v>
      </c>
      <c r="F1365" s="33" t="s">
        <v>1277</v>
      </c>
      <c r="G1365" s="33">
        <v>1</v>
      </c>
      <c r="H1365" s="34">
        <v>30</v>
      </c>
      <c r="I1365" s="39">
        <f>VENTAS[[#This Row],[Cantidad]]*VENTAS[[#This Row],[Precio Venta]]</f>
        <v>30</v>
      </c>
      <c r="J1365" s="34">
        <f>IF(VENTAS[[#This Row],[Nombre del Gestor]]&gt;1,VENTAS[[#This Row],[Precio Venta]]*10%,0)</f>
        <v>3</v>
      </c>
      <c r="K1365" s="34">
        <f>IFERROR(VLOOKUP(VENTAS[[#This Row],[Código del producto Vendido]],STOCK[],13,FALSE),VENTAS[[#This Row],[Precio Venta]]*0.6)-VENTAS[[#This Row],[Comisión Unitaria 10%]]</f>
        <v>12.780000000000001</v>
      </c>
      <c r="L1365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365" s="35"/>
      <c r="N1365" s="37" t="s">
        <v>6452</v>
      </c>
    </row>
    <row r="1366" spans="1:14" x14ac:dyDescent="0.2">
      <c r="A1366" s="36">
        <v>45730.693194444437</v>
      </c>
      <c r="B1366" s="33"/>
      <c r="C1366" s="33"/>
      <c r="D1366" s="33" t="s">
        <v>5947</v>
      </c>
      <c r="E1366" s="33" t="s">
        <v>825</v>
      </c>
      <c r="F1366" s="33" t="s">
        <v>826</v>
      </c>
      <c r="G1366" s="33">
        <v>1</v>
      </c>
      <c r="H1366" s="34">
        <v>18</v>
      </c>
      <c r="I1366" s="39">
        <f>VENTAS[[#This Row],[Cantidad]]*VENTAS[[#This Row],[Precio Venta]]</f>
        <v>18</v>
      </c>
      <c r="J1366" s="34">
        <f>IF(VENTAS[[#This Row],[Nombre del Gestor]]&gt;1,VENTAS[[#This Row],[Precio Venta]]*10%,0)</f>
        <v>1.8</v>
      </c>
      <c r="K1366" s="34">
        <f>IFERROR(VLOOKUP(VENTAS[[#This Row],[Código del producto Vendido]],STOCK[],13,FALSE),VENTAS[[#This Row],[Precio Venta]]*0.6)-VENTAS[[#This Row],[Comisión Unitaria 10%]]</f>
        <v>9</v>
      </c>
      <c r="L1366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366" s="35"/>
      <c r="N1366" s="37" t="s">
        <v>6453</v>
      </c>
    </row>
    <row r="1367" spans="1:14" x14ac:dyDescent="0.2">
      <c r="A1367" s="36">
        <v>45730.695243055547</v>
      </c>
      <c r="B1367" s="33"/>
      <c r="C1367" s="33"/>
      <c r="D1367" s="33"/>
      <c r="E1367" s="33" t="s">
        <v>1268</v>
      </c>
      <c r="F1367" s="33" t="s">
        <v>6454</v>
      </c>
      <c r="G1367" s="33">
        <v>1</v>
      </c>
      <c r="H1367" s="34">
        <v>28</v>
      </c>
      <c r="I1367" s="39">
        <f>VENTAS[[#This Row],[Cantidad]]*VENTAS[[#This Row],[Precio Venta]]</f>
        <v>28</v>
      </c>
      <c r="J1367" s="34">
        <f>IF(VENTAS[[#This Row],[Nombre del Gestor]]&gt;1,VENTAS[[#This Row],[Precio Venta]]*10%,0)</f>
        <v>0</v>
      </c>
      <c r="K1367" s="34">
        <f>IFERROR(VLOOKUP(VENTAS[[#This Row],[Código del producto Vendido]],STOCK[],13,FALSE),VENTAS[[#This Row],[Precio Venta]]*0.6)-VENTAS[[#This Row],[Comisión Unitaria 10%]]</f>
        <v>13.8</v>
      </c>
      <c r="L1367" s="34">
        <f>VENTAS[[#This Row],[Cantidad]]*(VENTAS[[#This Row],[Precio Venta]]-VENTAS[[#This Row],[Costo Unitario SIN Comision]]-VENTAS[[#This Row],[Comisión Unitaria 10%]]-0.01*VENTAS[[#This Row],[Precio Venta]])</f>
        <v>13.92</v>
      </c>
      <c r="M1367" s="35"/>
      <c r="N1367" s="37" t="s">
        <v>6455</v>
      </c>
    </row>
    <row r="1368" spans="1:14" x14ac:dyDescent="0.2">
      <c r="A1368" s="36">
        <v>45733.375775462962</v>
      </c>
      <c r="B1368" s="33"/>
      <c r="C1368" s="33"/>
      <c r="D1368" s="33" t="s">
        <v>3757</v>
      </c>
      <c r="E1368" s="33" t="s">
        <v>1665</v>
      </c>
      <c r="F1368" s="33" t="s">
        <v>1666</v>
      </c>
      <c r="G1368" s="33">
        <v>1</v>
      </c>
      <c r="H1368" s="34">
        <v>35</v>
      </c>
      <c r="I1368" s="39">
        <f>VENTAS[[#This Row],[Cantidad]]*VENTAS[[#This Row],[Precio Venta]]</f>
        <v>35</v>
      </c>
      <c r="J1368" s="34">
        <f>IF(VENTAS[[#This Row],[Nombre del Gestor]]&gt;1,VENTAS[[#This Row],[Precio Venta]]*10%,0)</f>
        <v>3.5</v>
      </c>
      <c r="K1368" s="34">
        <f>IFERROR(VLOOKUP(VENTAS[[#This Row],[Código del producto Vendido]],STOCK[],13,FALSE),VENTAS[[#This Row],[Precio Venta]]*0.6)-VENTAS[[#This Row],[Comisión Unitaria 10%]]</f>
        <v>0</v>
      </c>
      <c r="L1368" s="34">
        <f>VENTAS[[#This Row],[Cantidad]]*(VENTAS[[#This Row],[Precio Venta]]-VENTAS[[#This Row],[Costo Unitario SIN Comision]]-VENTAS[[#This Row],[Comisión Unitaria 10%]]-0.01*VENTAS[[#This Row],[Precio Venta]])</f>
        <v>31.15</v>
      </c>
      <c r="M1368" s="35"/>
      <c r="N1368" s="37" t="s">
        <v>6456</v>
      </c>
    </row>
    <row r="1369" spans="1:14" x14ac:dyDescent="0.2">
      <c r="A1369" s="36">
        <v>45733.530266203707</v>
      </c>
      <c r="B1369" s="33"/>
      <c r="C1369" s="33"/>
      <c r="D1369" s="33" t="s">
        <v>3779</v>
      </c>
      <c r="E1369" s="33" t="s">
        <v>1000</v>
      </c>
      <c r="F1369" s="33" t="s">
        <v>1001</v>
      </c>
      <c r="G1369" s="33">
        <v>1</v>
      </c>
      <c r="H1369" s="34">
        <v>30</v>
      </c>
      <c r="I1369" s="39">
        <f>VENTAS[[#This Row],[Cantidad]]*VENTAS[[#This Row],[Precio Venta]]</f>
        <v>30</v>
      </c>
      <c r="J1369" s="34">
        <f>IF(VENTAS[[#This Row],[Nombre del Gestor]]&gt;1,VENTAS[[#This Row],[Precio Venta]]*10%,0)</f>
        <v>3</v>
      </c>
      <c r="K1369" s="34">
        <f>IFERROR(VLOOKUP(VENTAS[[#This Row],[Código del producto Vendido]],STOCK[],13,FALSE),VENTAS[[#This Row],[Precio Venta]]*0.6)-VENTAS[[#This Row],[Comisión Unitaria 10%]]</f>
        <v>16.630000000000003</v>
      </c>
      <c r="L1369" s="34">
        <f>VENTAS[[#This Row],[Cantidad]]*(VENTAS[[#This Row],[Precio Venta]]-VENTAS[[#This Row],[Costo Unitario SIN Comision]]-VENTAS[[#This Row],[Comisión Unitaria 10%]]-0.01*VENTAS[[#This Row],[Precio Venta]])</f>
        <v>10.069999999999997</v>
      </c>
      <c r="M1369" s="35"/>
      <c r="N1369" s="37" t="s">
        <v>6457</v>
      </c>
    </row>
    <row r="1370" spans="1:14" x14ac:dyDescent="0.2">
      <c r="A1370" s="36">
        <v>45734.252476851849</v>
      </c>
      <c r="B1370" s="33"/>
      <c r="C1370" s="33"/>
      <c r="D1370" s="33" t="s">
        <v>3801</v>
      </c>
      <c r="E1370" s="33" t="s">
        <v>1677</v>
      </c>
      <c r="F1370" s="33" t="s">
        <v>1678</v>
      </c>
      <c r="G1370" s="33">
        <v>1</v>
      </c>
      <c r="H1370" s="34">
        <v>18</v>
      </c>
      <c r="I1370" s="39">
        <f>VENTAS[[#This Row],[Cantidad]]*VENTAS[[#This Row],[Precio Venta]]</f>
        <v>18</v>
      </c>
      <c r="J1370" s="34">
        <f>IF(VENTAS[[#This Row],[Nombre del Gestor]]&gt;1,VENTAS[[#This Row],[Precio Venta]]*10%,0)</f>
        <v>1.8</v>
      </c>
      <c r="K1370" s="34">
        <f>IFERROR(VLOOKUP(VENTAS[[#This Row],[Código del producto Vendido]],STOCK[],13,FALSE),VENTAS[[#This Row],[Precio Venta]]*0.6)-VENTAS[[#This Row],[Comisión Unitaria 10%]]</f>
        <v>0</v>
      </c>
      <c r="L1370" s="34">
        <f>VENTAS[[#This Row],[Cantidad]]*(VENTAS[[#This Row],[Precio Venta]]-VENTAS[[#This Row],[Costo Unitario SIN Comision]]-VENTAS[[#This Row],[Comisión Unitaria 10%]]-0.01*VENTAS[[#This Row],[Precio Venta]])</f>
        <v>16.02</v>
      </c>
      <c r="M1370" s="35"/>
      <c r="N1370" s="37" t="s">
        <v>6458</v>
      </c>
    </row>
    <row r="1371" spans="1:14" x14ac:dyDescent="0.2">
      <c r="A1371" s="36">
        <v>45735.307164351849</v>
      </c>
      <c r="B1371" s="33"/>
      <c r="C1371" s="33"/>
      <c r="D1371" s="33" t="s">
        <v>6459</v>
      </c>
      <c r="E1371" s="33" t="s">
        <v>4137</v>
      </c>
      <c r="F1371" s="33" t="s">
        <v>4138</v>
      </c>
      <c r="G1371" s="33">
        <v>1</v>
      </c>
      <c r="H1371" s="34">
        <v>5</v>
      </c>
      <c r="I1371" s="39">
        <f>VENTAS[[#This Row],[Cantidad]]*VENTAS[[#This Row],[Precio Venta]]</f>
        <v>5</v>
      </c>
      <c r="J1371" s="34">
        <f>IF(VENTAS[[#This Row],[Nombre del Gestor]]&gt;1,VENTAS[[#This Row],[Precio Venta]]*10%,0)</f>
        <v>0.5</v>
      </c>
      <c r="K1371" s="34">
        <f>IFERROR(VLOOKUP(VENTAS[[#This Row],[Código del producto Vendido]],STOCK[],13,FALSE),VENTAS[[#This Row],[Precio Venta]]*0.6)-VENTAS[[#This Row],[Comisión Unitaria 10%]]</f>
        <v>2.5</v>
      </c>
      <c r="L1371" s="34">
        <f>VENTAS[[#This Row],[Cantidad]]*(VENTAS[[#This Row],[Precio Venta]]-VENTAS[[#This Row],[Costo Unitario SIN Comision]]-VENTAS[[#This Row],[Comisión Unitaria 10%]]-0.01*VENTAS[[#This Row],[Precio Venta]])</f>
        <v>1.95</v>
      </c>
      <c r="M1371" s="35"/>
      <c r="N1371" s="37" t="s">
        <v>6460</v>
      </c>
    </row>
    <row r="1372" spans="1:14" x14ac:dyDescent="0.2">
      <c r="A1372" s="36">
        <v>45735.311076388891</v>
      </c>
      <c r="B1372" s="33"/>
      <c r="C1372" s="33"/>
      <c r="D1372" s="33" t="s">
        <v>6027</v>
      </c>
      <c r="E1372" s="33" t="s">
        <v>5149</v>
      </c>
      <c r="F1372" s="33" t="s">
        <v>6461</v>
      </c>
      <c r="G1372" s="33">
        <v>1</v>
      </c>
      <c r="H1372" s="34">
        <v>40</v>
      </c>
      <c r="I1372" s="39">
        <f>VENTAS[[#This Row],[Cantidad]]*VENTAS[[#This Row],[Precio Venta]]</f>
        <v>40</v>
      </c>
      <c r="J1372" s="34">
        <f>IF(VENTAS[[#This Row],[Nombre del Gestor]]&gt;1,VENTAS[[#This Row],[Precio Venta]]*10%,0)</f>
        <v>4</v>
      </c>
      <c r="K1372" s="34">
        <f>IFERROR(VLOOKUP(VENTAS[[#This Row],[Código del producto Vendido]],STOCK[],13,FALSE),VENTAS[[#This Row],[Precio Venta]]*0.6)-VENTAS[[#This Row],[Comisión Unitaria 10%]]</f>
        <v>20</v>
      </c>
      <c r="L1372" s="34">
        <f>VENTAS[[#This Row],[Cantidad]]*(VENTAS[[#This Row],[Precio Venta]]-VENTAS[[#This Row],[Costo Unitario SIN Comision]]-VENTAS[[#This Row],[Comisión Unitaria 10%]]-0.01*VENTAS[[#This Row],[Precio Venta]])</f>
        <v>15.6</v>
      </c>
      <c r="M1372" s="35"/>
      <c r="N1372" s="37" t="s">
        <v>6462</v>
      </c>
    </row>
    <row r="1373" spans="1:14" x14ac:dyDescent="0.2">
      <c r="A1373" s="36">
        <v>45735.326909722222</v>
      </c>
      <c r="B1373" s="33"/>
      <c r="C1373" s="33"/>
      <c r="D1373" s="33" t="s">
        <v>3801</v>
      </c>
      <c r="E1373" s="33" t="s">
        <v>6463</v>
      </c>
      <c r="F1373" s="33" t="s">
        <v>6464</v>
      </c>
      <c r="G1373" s="33">
        <v>1</v>
      </c>
      <c r="H1373" s="34">
        <v>35</v>
      </c>
      <c r="I1373" s="39">
        <f>VENTAS[[#This Row],[Cantidad]]*VENTAS[[#This Row],[Precio Venta]]</f>
        <v>35</v>
      </c>
      <c r="J1373" s="34">
        <f>IF(VENTAS[[#This Row],[Nombre del Gestor]]&gt;1,VENTAS[[#This Row],[Precio Venta]]*10%,0)</f>
        <v>3.5</v>
      </c>
      <c r="K1373" s="34">
        <f>IFERROR(VLOOKUP(VENTAS[[#This Row],[Código del producto Vendido]],STOCK[],13,FALSE),VENTAS[[#This Row],[Precio Venta]]*0.6)-VENTAS[[#This Row],[Comisión Unitaria 10%]]</f>
        <v>17.5</v>
      </c>
      <c r="L1373" s="34">
        <f>VENTAS[[#This Row],[Cantidad]]*(VENTAS[[#This Row],[Precio Venta]]-VENTAS[[#This Row],[Costo Unitario SIN Comision]]-VENTAS[[#This Row],[Comisión Unitaria 10%]]-0.01*VENTAS[[#This Row],[Precio Venta]])</f>
        <v>13.65</v>
      </c>
      <c r="M1373" s="35"/>
      <c r="N1373" s="37" t="s">
        <v>6465</v>
      </c>
    </row>
    <row r="1374" spans="1:14" x14ac:dyDescent="0.2">
      <c r="A1374" s="36">
        <v>45735.421550925923</v>
      </c>
      <c r="B1374" s="33"/>
      <c r="C1374" s="33"/>
      <c r="D1374" s="33" t="s">
        <v>6466</v>
      </c>
      <c r="E1374" s="33" t="s">
        <v>639</v>
      </c>
      <c r="F1374" s="33" t="s">
        <v>645</v>
      </c>
      <c r="G1374" s="33">
        <v>1</v>
      </c>
      <c r="H1374" s="34">
        <v>15</v>
      </c>
      <c r="I1374" s="39">
        <f>VENTAS[[#This Row],[Cantidad]]*VENTAS[[#This Row],[Precio Venta]]</f>
        <v>15</v>
      </c>
      <c r="J1374" s="34">
        <f>IF(VENTAS[[#This Row],[Nombre del Gestor]]&gt;1,VENTAS[[#This Row],[Precio Venta]]*10%,0)</f>
        <v>1.5</v>
      </c>
      <c r="K1374" s="34">
        <f>IFERROR(VLOOKUP(VENTAS[[#This Row],[Código del producto Vendido]],STOCK[],13,FALSE),VENTAS[[#This Row],[Precio Venta]]*0.6)-VENTAS[[#This Row],[Comisión Unitaria 10%]]</f>
        <v>9.3000000000000007</v>
      </c>
      <c r="L1374" s="34">
        <f>VENTAS[[#This Row],[Cantidad]]*(VENTAS[[#This Row],[Precio Venta]]-VENTAS[[#This Row],[Costo Unitario SIN Comision]]-VENTAS[[#This Row],[Comisión Unitaria 10%]]-0.01*VENTAS[[#This Row],[Precio Venta]])</f>
        <v>4.0499999999999989</v>
      </c>
      <c r="M1374" s="35"/>
      <c r="N1374" s="37" t="s">
        <v>6467</v>
      </c>
    </row>
    <row r="1375" spans="1:14" x14ac:dyDescent="0.2">
      <c r="A1375" s="36">
        <v>45735.424780092602</v>
      </c>
      <c r="B1375" s="33"/>
      <c r="C1375" s="33"/>
      <c r="D1375" s="33" t="s">
        <v>3820</v>
      </c>
      <c r="E1375" s="33" t="s">
        <v>1473</v>
      </c>
      <c r="F1375" s="33" t="s">
        <v>1474</v>
      </c>
      <c r="G1375" s="33">
        <v>1</v>
      </c>
      <c r="H1375" s="34">
        <v>45</v>
      </c>
      <c r="I1375" s="39">
        <f>VENTAS[[#This Row],[Cantidad]]*VENTAS[[#This Row],[Precio Venta]]</f>
        <v>45</v>
      </c>
      <c r="J1375" s="34">
        <f>IF(VENTAS[[#This Row],[Nombre del Gestor]]&gt;1,VENTAS[[#This Row],[Precio Venta]]*10%,0)</f>
        <v>4.5</v>
      </c>
      <c r="K1375" s="34">
        <f>IFERROR(VLOOKUP(VENTAS[[#This Row],[Código del producto Vendido]],STOCK[],13,FALSE),VENTAS[[#This Row],[Precio Venta]]*0.6)-VENTAS[[#This Row],[Comisión Unitaria 10%]]</f>
        <v>11</v>
      </c>
      <c r="L1375" s="34">
        <f>VENTAS[[#This Row],[Cantidad]]*(VENTAS[[#This Row],[Precio Venta]]-VENTAS[[#This Row],[Costo Unitario SIN Comision]]-VENTAS[[#This Row],[Comisión Unitaria 10%]]-0.01*VENTAS[[#This Row],[Precio Venta]])</f>
        <v>29.05</v>
      </c>
      <c r="M1375" s="35"/>
      <c r="N1375" s="37" t="s">
        <v>6468</v>
      </c>
    </row>
    <row r="1376" spans="1:14" x14ac:dyDescent="0.2">
      <c r="A1376" s="36">
        <v>45735.605439814812</v>
      </c>
      <c r="B1376" s="33"/>
      <c r="C1376" s="33"/>
      <c r="D1376" s="33" t="s">
        <v>4617</v>
      </c>
      <c r="E1376" s="33" t="s">
        <v>1190</v>
      </c>
      <c r="F1376" s="33" t="s">
        <v>1191</v>
      </c>
      <c r="G1376" s="33">
        <v>1</v>
      </c>
      <c r="H1376" s="34">
        <v>28</v>
      </c>
      <c r="I1376" s="39">
        <f>VENTAS[[#This Row],[Cantidad]]*VENTAS[[#This Row],[Precio Venta]]</f>
        <v>28</v>
      </c>
      <c r="J1376" s="34">
        <f>IF(VENTAS[[#This Row],[Nombre del Gestor]]&gt;1,VENTAS[[#This Row],[Precio Venta]]*10%,0)</f>
        <v>2.8000000000000003</v>
      </c>
      <c r="K1376" s="34">
        <f>IFERROR(VLOOKUP(VENTAS[[#This Row],[Código del producto Vendido]],STOCK[],13,FALSE),VENTAS[[#This Row],[Precio Venta]]*0.6)-VENTAS[[#This Row],[Comisión Unitaria 10%]]</f>
        <v>13</v>
      </c>
      <c r="L1376" s="34">
        <f>VENTAS[[#This Row],[Cantidad]]*(VENTAS[[#This Row],[Precio Venta]]-VENTAS[[#This Row],[Costo Unitario SIN Comision]]-VENTAS[[#This Row],[Comisión Unitaria 10%]]-0.01*VENTAS[[#This Row],[Precio Venta]])</f>
        <v>11.92</v>
      </c>
      <c r="M1376" s="35"/>
      <c r="N1376" s="37" t="s">
        <v>6469</v>
      </c>
    </row>
    <row r="1377" spans="1:14" x14ac:dyDescent="0.2">
      <c r="A1377" s="36">
        <v>45735.605439814812</v>
      </c>
      <c r="B1377" s="33"/>
      <c r="C1377" s="33"/>
      <c r="D1377" s="33" t="s">
        <v>4617</v>
      </c>
      <c r="E1377" s="33" t="s">
        <v>1230</v>
      </c>
      <c r="F1377" s="33" t="s">
        <v>1229</v>
      </c>
      <c r="G1377" s="33">
        <v>1</v>
      </c>
      <c r="H1377" s="34">
        <v>20</v>
      </c>
      <c r="I1377" s="39">
        <f>VENTAS[[#This Row],[Cantidad]]*VENTAS[[#This Row],[Precio Venta]]</f>
        <v>20</v>
      </c>
      <c r="J1377" s="34">
        <f>IF(VENTAS[[#This Row],[Nombre del Gestor]]&gt;1,VENTAS[[#This Row],[Precio Venta]]*10%,0)</f>
        <v>2</v>
      </c>
      <c r="K1377" s="34">
        <f>IFERROR(VLOOKUP(VENTAS[[#This Row],[Código del producto Vendido]],STOCK[],13,FALSE),VENTAS[[#This Row],[Precio Venta]]*0.6)-VENTAS[[#This Row],[Comisión Unitaria 10%]]</f>
        <v>10.55</v>
      </c>
      <c r="L1377" s="34">
        <f>VENTAS[[#This Row],[Cantidad]]*(VENTAS[[#This Row],[Precio Venta]]-VENTAS[[#This Row],[Costo Unitario SIN Comision]]-VENTAS[[#This Row],[Comisión Unitaria 10%]]-0.01*VENTAS[[#This Row],[Precio Venta]])</f>
        <v>7.2499999999999991</v>
      </c>
      <c r="M1377" s="35"/>
      <c r="N1377" s="37" t="s">
        <v>6470</v>
      </c>
    </row>
    <row r="1378" spans="1:14" x14ac:dyDescent="0.2">
      <c r="A1378" s="36">
        <v>45736.566608796304</v>
      </c>
      <c r="B1378" s="33"/>
      <c r="C1378" s="33"/>
      <c r="D1378" s="33"/>
      <c r="E1378" s="33" t="s">
        <v>819</v>
      </c>
      <c r="F1378" s="33" t="s">
        <v>773</v>
      </c>
      <c r="G1378" s="33">
        <v>1</v>
      </c>
      <c r="H1378" s="34">
        <v>30</v>
      </c>
      <c r="I1378" s="39">
        <f>VENTAS[[#This Row],[Cantidad]]*VENTAS[[#This Row],[Precio Venta]]</f>
        <v>30</v>
      </c>
      <c r="J1378" s="34">
        <f>IF(VENTAS[[#This Row],[Nombre del Gestor]]&gt;1,VENTAS[[#This Row],[Precio Venta]]*10%,0)</f>
        <v>0</v>
      </c>
      <c r="K1378" s="34">
        <f>IFERROR(VLOOKUP(VENTAS[[#This Row],[Código del producto Vendido]],STOCK[],13,FALSE),VENTAS[[#This Row],[Precio Venta]]*0.6)-VENTAS[[#This Row],[Comisión Unitaria 10%]]</f>
        <v>12</v>
      </c>
      <c r="L1378" s="34">
        <f>VENTAS[[#This Row],[Cantidad]]*(VENTAS[[#This Row],[Precio Venta]]-VENTAS[[#This Row],[Costo Unitario SIN Comision]]-VENTAS[[#This Row],[Comisión Unitaria 10%]]-0.01*VENTAS[[#This Row],[Precio Venta]])</f>
        <v>17.7</v>
      </c>
      <c r="M1378" s="35"/>
      <c r="N1378" s="37" t="s">
        <v>6471</v>
      </c>
    </row>
    <row r="1379" spans="1:14" x14ac:dyDescent="0.2">
      <c r="A1379" s="36">
        <v>45736.566608796304</v>
      </c>
      <c r="B1379" s="33"/>
      <c r="C1379" s="33"/>
      <c r="D1379" s="33"/>
      <c r="E1379" s="33" t="s">
        <v>1818</v>
      </c>
      <c r="F1379" s="33" t="s">
        <v>1819</v>
      </c>
      <c r="G1379" s="33">
        <v>1</v>
      </c>
      <c r="H1379" s="34">
        <v>30</v>
      </c>
      <c r="I1379" s="39">
        <f>VENTAS[[#This Row],[Cantidad]]*VENTAS[[#This Row],[Precio Venta]]</f>
        <v>30</v>
      </c>
      <c r="J1379" s="34">
        <f>IF(VENTAS[[#This Row],[Nombre del Gestor]]&gt;1,VENTAS[[#This Row],[Precio Venta]]*10%,0)</f>
        <v>0</v>
      </c>
      <c r="K1379" s="34">
        <f>IFERROR(VLOOKUP(VENTAS[[#This Row],[Código del producto Vendido]],STOCK[],13,FALSE),VENTAS[[#This Row],[Precio Venta]]*0.6)-VENTAS[[#This Row],[Comisión Unitaria 10%]]</f>
        <v>3</v>
      </c>
      <c r="L1379" s="34">
        <f>VENTAS[[#This Row],[Cantidad]]*(VENTAS[[#This Row],[Precio Venta]]-VENTAS[[#This Row],[Costo Unitario SIN Comision]]-VENTAS[[#This Row],[Comisión Unitaria 10%]]-0.01*VENTAS[[#This Row],[Precio Venta]])</f>
        <v>26.7</v>
      </c>
      <c r="M1379" s="35"/>
      <c r="N1379" s="37" t="s">
        <v>6472</v>
      </c>
    </row>
    <row r="1380" spans="1:14" x14ac:dyDescent="0.2">
      <c r="A1380" s="36">
        <v>45736.567708333343</v>
      </c>
      <c r="B1380" s="33"/>
      <c r="C1380" s="33"/>
      <c r="D1380" s="33"/>
      <c r="E1380" s="33" t="s">
        <v>4137</v>
      </c>
      <c r="F1380" s="33" t="s">
        <v>4138</v>
      </c>
      <c r="G1380" s="33">
        <v>1</v>
      </c>
      <c r="H1380" s="34">
        <v>5</v>
      </c>
      <c r="I1380" s="39">
        <f>VENTAS[[#This Row],[Cantidad]]*VENTAS[[#This Row],[Precio Venta]]</f>
        <v>5</v>
      </c>
      <c r="J1380" s="34">
        <f>IF(VENTAS[[#This Row],[Nombre del Gestor]]&gt;1,VENTAS[[#This Row],[Precio Venta]]*10%,0)</f>
        <v>0</v>
      </c>
      <c r="K1380" s="34">
        <f>IFERROR(VLOOKUP(VENTAS[[#This Row],[Código del producto Vendido]],STOCK[],13,FALSE),VENTAS[[#This Row],[Precio Venta]]*0.6)-VENTAS[[#This Row],[Comisión Unitaria 10%]]</f>
        <v>3</v>
      </c>
      <c r="L1380" s="34">
        <f>VENTAS[[#This Row],[Cantidad]]*(VENTAS[[#This Row],[Precio Venta]]-VENTAS[[#This Row],[Costo Unitario SIN Comision]]-VENTAS[[#This Row],[Comisión Unitaria 10%]]-0.01*VENTAS[[#This Row],[Precio Venta]])</f>
        <v>1.95</v>
      </c>
      <c r="M1380" s="35"/>
      <c r="N1380" s="37" t="s">
        <v>6473</v>
      </c>
    </row>
    <row r="1381" spans="1:14" x14ac:dyDescent="0.2">
      <c r="A1381" s="36">
        <v>45737.846446759257</v>
      </c>
      <c r="B1381" s="33"/>
      <c r="C1381" s="33"/>
      <c r="D1381" s="33" t="s">
        <v>4617</v>
      </c>
      <c r="E1381" s="33" t="s">
        <v>1158</v>
      </c>
      <c r="F1381" s="33" t="s">
        <v>1154</v>
      </c>
      <c r="G1381" s="33">
        <v>1</v>
      </c>
      <c r="H1381" s="34">
        <v>29</v>
      </c>
      <c r="I1381" s="39">
        <f>VENTAS[[#This Row],[Cantidad]]*VENTAS[[#This Row],[Precio Venta]]</f>
        <v>29</v>
      </c>
      <c r="J1381" s="34">
        <f>IF(VENTAS[[#This Row],[Nombre del Gestor]]&gt;1,VENTAS[[#This Row],[Precio Venta]]*10%,0)</f>
        <v>2.9000000000000004</v>
      </c>
      <c r="K1381" s="34">
        <f>IFERROR(VLOOKUP(VENTAS[[#This Row],[Código del producto Vendido]],STOCK[],13,FALSE),VENTAS[[#This Row],[Precio Venta]]*0.6)-VENTAS[[#This Row],[Comisión Unitaria 10%]]</f>
        <v>16.25</v>
      </c>
      <c r="L1381" s="34">
        <f>VENTAS[[#This Row],[Cantidad]]*(VENTAS[[#This Row],[Precio Venta]]-VENTAS[[#This Row],[Costo Unitario SIN Comision]]-VENTAS[[#This Row],[Comisión Unitaria 10%]]-0.01*VENTAS[[#This Row],[Precio Venta]])</f>
        <v>9.56</v>
      </c>
      <c r="M1381" s="35"/>
      <c r="N1381" s="37" t="s">
        <v>6474</v>
      </c>
    </row>
    <row r="1382" spans="1:14" x14ac:dyDescent="0.2">
      <c r="A1382" s="36">
        <v>45737.846446759257</v>
      </c>
      <c r="B1382" s="33"/>
      <c r="C1382" s="33"/>
      <c r="D1382" s="33" t="s">
        <v>4617</v>
      </c>
      <c r="E1382" s="33" t="s">
        <v>5266</v>
      </c>
      <c r="F1382" s="33" t="s">
        <v>912</v>
      </c>
      <c r="G1382" s="33">
        <v>1</v>
      </c>
      <c r="H1382" s="34">
        <v>30</v>
      </c>
      <c r="I1382" s="39">
        <f>VENTAS[[#This Row],[Cantidad]]*VENTAS[[#This Row],[Precio Venta]]</f>
        <v>30</v>
      </c>
      <c r="J1382" s="34">
        <f>IF(VENTAS[[#This Row],[Nombre del Gestor]]&gt;1,VENTAS[[#This Row],[Precio Venta]]*10%,0)</f>
        <v>3</v>
      </c>
      <c r="K1382" s="34">
        <f>IFERROR(VLOOKUP(VENTAS[[#This Row],[Código del producto Vendido]],STOCK[],13,FALSE),VENTAS[[#This Row],[Precio Venta]]*0.6)-VENTAS[[#This Row],[Comisión Unitaria 10%]]</f>
        <v>15</v>
      </c>
      <c r="L1382" s="34">
        <f>VENTAS[[#This Row],[Cantidad]]*(VENTAS[[#This Row],[Precio Venta]]-VENTAS[[#This Row],[Costo Unitario SIN Comision]]-VENTAS[[#This Row],[Comisión Unitaria 10%]]-0.01*VENTAS[[#This Row],[Precio Venta]])</f>
        <v>11.7</v>
      </c>
      <c r="M1382" s="35"/>
      <c r="N1382" s="37" t="s">
        <v>6475</v>
      </c>
    </row>
    <row r="1383" spans="1:14" x14ac:dyDescent="0.2">
      <c r="A1383" s="36">
        <v>45737.850601851853</v>
      </c>
      <c r="B1383" s="33"/>
      <c r="C1383" s="33"/>
      <c r="D1383" s="33" t="s">
        <v>6476</v>
      </c>
      <c r="E1383" s="33" t="s">
        <v>440</v>
      </c>
      <c r="F1383" s="33" t="s">
        <v>439</v>
      </c>
      <c r="G1383" s="33">
        <v>1</v>
      </c>
      <c r="H1383" s="34">
        <v>18</v>
      </c>
      <c r="I1383" s="39">
        <f>VENTAS[[#This Row],[Cantidad]]*VENTAS[[#This Row],[Precio Venta]]</f>
        <v>18</v>
      </c>
      <c r="J1383" s="34">
        <f>IF(VENTAS[[#This Row],[Nombre del Gestor]]&gt;1,VENTAS[[#This Row],[Precio Venta]]*10%,0)</f>
        <v>1.8</v>
      </c>
      <c r="K1383" s="34">
        <f>IFERROR(VLOOKUP(VENTAS[[#This Row],[Código del producto Vendido]],STOCK[],13,FALSE),VENTAS[[#This Row],[Precio Venta]]*0.6)-VENTAS[[#This Row],[Comisión Unitaria 10%]]</f>
        <v>10.17</v>
      </c>
      <c r="L1383" s="34">
        <f>VENTAS[[#This Row],[Cantidad]]*(VENTAS[[#This Row],[Precio Venta]]-VENTAS[[#This Row],[Costo Unitario SIN Comision]]-VENTAS[[#This Row],[Comisión Unitaria 10%]]-0.01*VENTAS[[#This Row],[Precio Venta]])</f>
        <v>5.8500000000000005</v>
      </c>
      <c r="M1383" s="35"/>
      <c r="N1383" s="37" t="s">
        <v>6477</v>
      </c>
    </row>
    <row r="1384" spans="1:14" x14ac:dyDescent="0.2">
      <c r="A1384" s="36">
        <v>45737.854432870372</v>
      </c>
      <c r="B1384" s="33"/>
      <c r="C1384" s="33"/>
      <c r="D1384" s="33" t="s">
        <v>6476</v>
      </c>
      <c r="E1384" s="33" t="s">
        <v>252</v>
      </c>
      <c r="F1384" s="33" t="s">
        <v>254</v>
      </c>
      <c r="G1384" s="33">
        <v>1</v>
      </c>
      <c r="H1384" s="34">
        <v>18</v>
      </c>
      <c r="I1384" s="39">
        <f>VENTAS[[#This Row],[Cantidad]]*VENTAS[[#This Row],[Precio Venta]]</f>
        <v>18</v>
      </c>
      <c r="J1384" s="34">
        <f>IF(VENTAS[[#This Row],[Nombre del Gestor]]&gt;1,VENTAS[[#This Row],[Precio Venta]]*10%,0)</f>
        <v>1.8</v>
      </c>
      <c r="K1384" s="34">
        <f>IFERROR(VLOOKUP(VENTAS[[#This Row],[Código del producto Vendido]],STOCK[],13,FALSE),VENTAS[[#This Row],[Precio Venta]]*0.6)-VENTAS[[#This Row],[Comisión Unitaria 10%]]</f>
        <v>11.790000000000001</v>
      </c>
      <c r="L1384" s="34">
        <f>VENTAS[[#This Row],[Cantidad]]*(VENTAS[[#This Row],[Precio Venta]]-VENTAS[[#This Row],[Costo Unitario SIN Comision]]-VENTAS[[#This Row],[Comisión Unitaria 10%]]-0.01*VENTAS[[#This Row],[Precio Venta]])</f>
        <v>4.2299999999999995</v>
      </c>
      <c r="M1384" s="35"/>
      <c r="N1384" s="37" t="s">
        <v>6478</v>
      </c>
    </row>
    <row r="1385" spans="1:14" x14ac:dyDescent="0.2">
      <c r="A1385" s="36">
        <v>45737.856192129628</v>
      </c>
      <c r="B1385" s="33"/>
      <c r="C1385" s="33"/>
      <c r="D1385" s="33" t="s">
        <v>3779</v>
      </c>
      <c r="E1385" s="33" t="s">
        <v>6479</v>
      </c>
      <c r="F1385" s="33" t="s">
        <v>1936</v>
      </c>
      <c r="G1385" s="33">
        <v>1</v>
      </c>
      <c r="H1385" s="34">
        <v>18</v>
      </c>
      <c r="I1385" s="39">
        <f>VENTAS[[#This Row],[Cantidad]]*VENTAS[[#This Row],[Precio Venta]]</f>
        <v>18</v>
      </c>
      <c r="J1385" s="34">
        <f>IF(VENTAS[[#This Row],[Nombre del Gestor]]&gt;1,VENTAS[[#This Row],[Precio Venta]]*10%,0)</f>
        <v>1.8</v>
      </c>
      <c r="K1385" s="34">
        <f>IFERROR(VLOOKUP(VENTAS[[#This Row],[Código del producto Vendido]],STOCK[],13,FALSE),VENTAS[[#This Row],[Precio Venta]]*0.6)-VENTAS[[#This Row],[Comisión Unitaria 10%]]</f>
        <v>8.9999999999999982</v>
      </c>
      <c r="L138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385" s="35"/>
      <c r="N1385" s="37" t="s">
        <v>6480</v>
      </c>
    </row>
    <row r="1386" spans="1:14" x14ac:dyDescent="0.2">
      <c r="A1386" s="36">
        <v>45737.856192129628</v>
      </c>
      <c r="B1386" s="33"/>
      <c r="C1386" s="33"/>
      <c r="D1386" s="33" t="s">
        <v>3779</v>
      </c>
      <c r="E1386" s="33" t="s">
        <v>1638</v>
      </c>
      <c r="F1386" s="33" t="s">
        <v>1639</v>
      </c>
      <c r="G1386" s="33">
        <v>1</v>
      </c>
      <c r="H1386" s="34">
        <v>20</v>
      </c>
      <c r="I1386" s="39">
        <f>VENTAS[[#This Row],[Cantidad]]*VENTAS[[#This Row],[Precio Venta]]</f>
        <v>20</v>
      </c>
      <c r="J1386" s="34">
        <f>IF(VENTAS[[#This Row],[Nombre del Gestor]]&gt;1,VENTAS[[#This Row],[Precio Venta]]*10%,0)</f>
        <v>2</v>
      </c>
      <c r="K1386" s="34">
        <f>IFERROR(VLOOKUP(VENTAS[[#This Row],[Código del producto Vendido]],STOCK[],13,FALSE),VENTAS[[#This Row],[Precio Venta]]*0.6)-VENTAS[[#This Row],[Comisión Unitaria 10%]]</f>
        <v>0</v>
      </c>
      <c r="L1386" s="34">
        <f>VENTAS[[#This Row],[Cantidad]]*(VENTAS[[#This Row],[Precio Venta]]-VENTAS[[#This Row],[Costo Unitario SIN Comision]]-VENTAS[[#This Row],[Comisión Unitaria 10%]]-0.01*VENTAS[[#This Row],[Precio Venta]])</f>
        <v>17.8</v>
      </c>
      <c r="M1386" s="35"/>
      <c r="N1386" s="37" t="s">
        <v>6481</v>
      </c>
    </row>
    <row r="1387" spans="1:14" x14ac:dyDescent="0.2">
      <c r="A1387" s="36">
        <v>45738.434664351851</v>
      </c>
      <c r="B1387" s="33"/>
      <c r="C1387" s="33"/>
      <c r="D1387" s="33" t="s">
        <v>3779</v>
      </c>
      <c r="E1387" s="33" t="s">
        <v>1677</v>
      </c>
      <c r="F1387" s="33" t="s">
        <v>1678</v>
      </c>
      <c r="G1387" s="33">
        <v>1</v>
      </c>
      <c r="H1387" s="34">
        <v>18</v>
      </c>
      <c r="I1387" s="39">
        <f>VENTAS[[#This Row],[Cantidad]]*VENTAS[[#This Row],[Precio Venta]]</f>
        <v>18</v>
      </c>
      <c r="J1387" s="34">
        <f>IF(VENTAS[[#This Row],[Nombre del Gestor]]&gt;1,VENTAS[[#This Row],[Precio Venta]]*10%,0)</f>
        <v>1.8</v>
      </c>
      <c r="K1387" s="34">
        <f>IFERROR(VLOOKUP(VENTAS[[#This Row],[Código del producto Vendido]],STOCK[],13,FALSE),VENTAS[[#This Row],[Precio Venta]]*0.6)-VENTAS[[#This Row],[Comisión Unitaria 10%]]</f>
        <v>0</v>
      </c>
      <c r="L1387" s="34">
        <f>VENTAS[[#This Row],[Cantidad]]*(VENTAS[[#This Row],[Precio Venta]]-VENTAS[[#This Row],[Costo Unitario SIN Comision]]-VENTAS[[#This Row],[Comisión Unitaria 10%]]-0.01*VENTAS[[#This Row],[Precio Venta]])</f>
        <v>16.02</v>
      </c>
      <c r="M1387" s="35"/>
      <c r="N1387" s="37" t="s">
        <v>6482</v>
      </c>
    </row>
    <row r="1388" spans="1:14" x14ac:dyDescent="0.2">
      <c r="A1388" s="36">
        <v>45738.434664351851</v>
      </c>
      <c r="B1388" s="33"/>
      <c r="C1388" s="33"/>
      <c r="D1388" s="33" t="s">
        <v>3779</v>
      </c>
      <c r="E1388" s="33" t="s">
        <v>996</v>
      </c>
      <c r="F1388" s="33" t="s">
        <v>994</v>
      </c>
      <c r="G1388" s="33">
        <v>1</v>
      </c>
      <c r="H1388" s="34">
        <v>12</v>
      </c>
      <c r="I1388" s="39">
        <f>VENTAS[[#This Row],[Cantidad]]*VENTAS[[#This Row],[Precio Venta]]</f>
        <v>12</v>
      </c>
      <c r="J1388" s="34">
        <f>IF(VENTAS[[#This Row],[Nombre del Gestor]]&gt;1,VENTAS[[#This Row],[Precio Venta]]*10%,0)</f>
        <v>1.2000000000000002</v>
      </c>
      <c r="K1388" s="34">
        <f>IFERROR(VLOOKUP(VENTAS[[#This Row],[Código del producto Vendido]],STOCK[],13,FALSE),VENTAS[[#This Row],[Precio Venta]]*0.6)-VENTAS[[#This Row],[Comisión Unitaria 10%]]</f>
        <v>6</v>
      </c>
      <c r="L1388" s="34">
        <f>VENTAS[[#This Row],[Cantidad]]*(VENTAS[[#This Row],[Precio Venta]]-VENTAS[[#This Row],[Costo Unitario SIN Comision]]-VENTAS[[#This Row],[Comisión Unitaria 10%]]-0.01*VENTAS[[#This Row],[Precio Venta]])</f>
        <v>4.68</v>
      </c>
      <c r="M1388" s="35"/>
      <c r="N1388" s="37" t="s">
        <v>6483</v>
      </c>
    </row>
    <row r="1389" spans="1:14" x14ac:dyDescent="0.2">
      <c r="A1389" s="36">
        <v>45738.455289351848</v>
      </c>
      <c r="B1389" s="33"/>
      <c r="C1389" s="33"/>
      <c r="D1389" s="33" t="s">
        <v>6484</v>
      </c>
      <c r="E1389" s="33" t="s">
        <v>6485</v>
      </c>
      <c r="F1389" s="33" t="s">
        <v>6486</v>
      </c>
      <c r="G1389" s="33">
        <v>1</v>
      </c>
      <c r="H1389" s="34">
        <v>25</v>
      </c>
      <c r="I1389" s="39">
        <f>VENTAS[[#This Row],[Cantidad]]*VENTAS[[#This Row],[Precio Venta]]</f>
        <v>25</v>
      </c>
      <c r="J1389" s="34">
        <f>IF(VENTAS[[#This Row],[Nombre del Gestor]]&gt;1,VENTAS[[#This Row],[Precio Venta]]*10%,0)</f>
        <v>2.5</v>
      </c>
      <c r="K1389" s="34">
        <f>IFERROR(VLOOKUP(VENTAS[[#This Row],[Código del producto Vendido]],STOCK[],13,FALSE),VENTAS[[#This Row],[Precio Venta]]*0.6)-VENTAS[[#This Row],[Comisión Unitaria 10%]]</f>
        <v>12.5</v>
      </c>
      <c r="L1389" s="34">
        <f>VENTAS[[#This Row],[Cantidad]]*(VENTAS[[#This Row],[Precio Venta]]-VENTAS[[#This Row],[Costo Unitario SIN Comision]]-VENTAS[[#This Row],[Comisión Unitaria 10%]]-0.01*VENTAS[[#This Row],[Precio Venta]])</f>
        <v>9.75</v>
      </c>
      <c r="M1389" s="35"/>
      <c r="N1389" s="37" t="s">
        <v>6487</v>
      </c>
    </row>
    <row r="1390" spans="1:14" x14ac:dyDescent="0.2">
      <c r="A1390" s="36">
        <v>45739.547824074078</v>
      </c>
      <c r="B1390" s="33"/>
      <c r="C1390" s="33"/>
      <c r="D1390" s="33" t="s">
        <v>6027</v>
      </c>
      <c r="E1390" s="33" t="s">
        <v>1586</v>
      </c>
      <c r="F1390" s="33" t="s">
        <v>1585</v>
      </c>
      <c r="G1390" s="33">
        <v>1</v>
      </c>
      <c r="H1390" s="34">
        <v>15</v>
      </c>
      <c r="I1390" s="39">
        <f>VENTAS[[#This Row],[Cantidad]]*VENTAS[[#This Row],[Precio Venta]]</f>
        <v>15</v>
      </c>
      <c r="J1390" s="34">
        <f>IF(VENTAS[[#This Row],[Nombre del Gestor]]&gt;1,VENTAS[[#This Row],[Precio Venta]]*10%,0)</f>
        <v>1.5</v>
      </c>
      <c r="K1390" s="34">
        <f>IFERROR(VLOOKUP(VENTAS[[#This Row],[Código del producto Vendido]],STOCK[],13,FALSE),VENTAS[[#This Row],[Precio Venta]]*0.6)-VENTAS[[#This Row],[Comisión Unitaria 10%]]</f>
        <v>0</v>
      </c>
      <c r="L1390" s="34">
        <f>VENTAS[[#This Row],[Cantidad]]*(VENTAS[[#This Row],[Precio Venta]]-VENTAS[[#This Row],[Costo Unitario SIN Comision]]-VENTAS[[#This Row],[Comisión Unitaria 10%]]-0.01*VENTAS[[#This Row],[Precio Venta]])</f>
        <v>13.35</v>
      </c>
      <c r="M1390" s="35"/>
      <c r="N1390" s="37" t="s">
        <v>6488</v>
      </c>
    </row>
    <row r="1391" spans="1:14" x14ac:dyDescent="0.2">
      <c r="A1391" s="36">
        <v>45739.547824074078</v>
      </c>
      <c r="B1391" s="33"/>
      <c r="C1391" s="33"/>
      <c r="D1391" s="33" t="s">
        <v>6027</v>
      </c>
      <c r="E1391" s="33" t="s">
        <v>672</v>
      </c>
      <c r="F1391" s="33" t="s">
        <v>673</v>
      </c>
      <c r="G1391" s="33">
        <v>1</v>
      </c>
      <c r="H1391" s="34">
        <v>30</v>
      </c>
      <c r="I1391" s="39">
        <f>VENTAS[[#This Row],[Cantidad]]*VENTAS[[#This Row],[Precio Venta]]</f>
        <v>30</v>
      </c>
      <c r="J1391" s="34">
        <f>IF(VENTAS[[#This Row],[Nombre del Gestor]]&gt;1,VENTAS[[#This Row],[Precio Venta]]*10%,0)</f>
        <v>3</v>
      </c>
      <c r="K1391" s="34">
        <f>IFERROR(VLOOKUP(VENTAS[[#This Row],[Código del producto Vendido]],STOCK[],13,FALSE),VENTAS[[#This Row],[Precio Venta]]*0.6)-VENTAS[[#This Row],[Comisión Unitaria 10%]]</f>
        <v>9</v>
      </c>
      <c r="L1391" s="34">
        <f>VENTAS[[#This Row],[Cantidad]]*(VENTAS[[#This Row],[Precio Venta]]-VENTAS[[#This Row],[Costo Unitario SIN Comision]]-VENTAS[[#This Row],[Comisión Unitaria 10%]]-0.01*VENTAS[[#This Row],[Precio Venta]])</f>
        <v>17.7</v>
      </c>
      <c r="M1391" s="35"/>
      <c r="N1391" s="37" t="s">
        <v>6489</v>
      </c>
    </row>
    <row r="1392" spans="1:14" x14ac:dyDescent="0.2">
      <c r="A1392" s="36">
        <v>45739.547824074078</v>
      </c>
      <c r="B1392" s="33"/>
      <c r="C1392" s="33"/>
      <c r="D1392" s="33" t="s">
        <v>6027</v>
      </c>
      <c r="E1392" s="33" t="s">
        <v>6490</v>
      </c>
      <c r="F1392" s="33" t="s">
        <v>6491</v>
      </c>
      <c r="G1392" s="33">
        <v>1</v>
      </c>
      <c r="H1392" s="34">
        <v>15</v>
      </c>
      <c r="I1392" s="39">
        <f>VENTAS[[#This Row],[Cantidad]]*VENTAS[[#This Row],[Precio Venta]]</f>
        <v>15</v>
      </c>
      <c r="J1392" s="34">
        <f>IF(VENTAS[[#This Row],[Nombre del Gestor]]&gt;1,VENTAS[[#This Row],[Precio Venta]]*10%,0)</f>
        <v>1.5</v>
      </c>
      <c r="K1392" s="34">
        <f>IFERROR(VLOOKUP(VENTAS[[#This Row],[Código del producto Vendido]],STOCK[],13,FALSE),VENTAS[[#This Row],[Precio Venta]]*0.6)-VENTAS[[#This Row],[Comisión Unitaria 10%]]</f>
        <v>7.5</v>
      </c>
      <c r="L1392" s="34">
        <f>VENTAS[[#This Row],[Cantidad]]*(VENTAS[[#This Row],[Precio Venta]]-VENTAS[[#This Row],[Costo Unitario SIN Comision]]-VENTAS[[#This Row],[Comisión Unitaria 10%]]-0.01*VENTAS[[#This Row],[Precio Venta]])</f>
        <v>5.85</v>
      </c>
      <c r="M1392" s="35"/>
      <c r="N1392" s="37" t="s">
        <v>6492</v>
      </c>
    </row>
    <row r="1393" spans="1:14" x14ac:dyDescent="0.2">
      <c r="A1393" s="36">
        <v>45739.547824074078</v>
      </c>
      <c r="B1393" s="33"/>
      <c r="C1393" s="33"/>
      <c r="D1393" s="33" t="s">
        <v>6027</v>
      </c>
      <c r="E1393" s="33" t="s">
        <v>1583</v>
      </c>
      <c r="F1393" s="33" t="s">
        <v>1581</v>
      </c>
      <c r="G1393" s="33">
        <v>1</v>
      </c>
      <c r="H1393" s="34">
        <v>15</v>
      </c>
      <c r="I1393" s="39">
        <f>VENTAS[[#This Row],[Cantidad]]*VENTAS[[#This Row],[Precio Venta]]</f>
        <v>15</v>
      </c>
      <c r="J1393" s="34">
        <f>IF(VENTAS[[#This Row],[Nombre del Gestor]]&gt;1,VENTAS[[#This Row],[Precio Venta]]*10%,0)</f>
        <v>1.5</v>
      </c>
      <c r="K1393" s="34">
        <f>IFERROR(VLOOKUP(VENTAS[[#This Row],[Código del producto Vendido]],STOCK[],13,FALSE),VENTAS[[#This Row],[Precio Venta]]*0.6)-VENTAS[[#This Row],[Comisión Unitaria 10%]]</f>
        <v>0</v>
      </c>
      <c r="L1393" s="34">
        <f>VENTAS[[#This Row],[Cantidad]]*(VENTAS[[#This Row],[Precio Venta]]-VENTAS[[#This Row],[Costo Unitario SIN Comision]]-VENTAS[[#This Row],[Comisión Unitaria 10%]]-0.01*VENTAS[[#This Row],[Precio Venta]])</f>
        <v>13.35</v>
      </c>
      <c r="M1393" s="35"/>
      <c r="N1393" s="37" t="s">
        <v>6493</v>
      </c>
    </row>
    <row r="1394" spans="1:14" x14ac:dyDescent="0.2">
      <c r="A1394" s="36">
        <v>45739.549305555563</v>
      </c>
      <c r="B1394" s="33"/>
      <c r="C1394" s="33"/>
      <c r="D1394" s="33" t="s">
        <v>4869</v>
      </c>
      <c r="E1394" s="33" t="s">
        <v>476</v>
      </c>
      <c r="F1394" s="33" t="s">
        <v>477</v>
      </c>
      <c r="G1394" s="33">
        <v>1</v>
      </c>
      <c r="H1394" s="34">
        <v>10</v>
      </c>
      <c r="I1394" s="39">
        <f>VENTAS[[#This Row],[Cantidad]]*VENTAS[[#This Row],[Precio Venta]]</f>
        <v>10</v>
      </c>
      <c r="J1394" s="34">
        <f>IF(VENTAS[[#This Row],[Nombre del Gestor]]&gt;1,VENTAS[[#This Row],[Precio Venta]]*10%,0)</f>
        <v>1</v>
      </c>
      <c r="K1394" s="34">
        <f>IFERROR(VLOOKUP(VENTAS[[#This Row],[Código del producto Vendido]],STOCK[],13,FALSE),VENTAS[[#This Row],[Precio Venta]]*0.6)-VENTAS[[#This Row],[Comisión Unitaria 10%]]</f>
        <v>3.6099999999999994</v>
      </c>
      <c r="L1394" s="34">
        <f>VENTAS[[#This Row],[Cantidad]]*(VENTAS[[#This Row],[Precio Venta]]-VENTAS[[#This Row],[Costo Unitario SIN Comision]]-VENTAS[[#This Row],[Comisión Unitaria 10%]]-0.01*VENTAS[[#This Row],[Precio Venta]])</f>
        <v>5.2900000000000009</v>
      </c>
      <c r="M1394" s="35"/>
      <c r="N1394" s="37" t="s">
        <v>6494</v>
      </c>
    </row>
    <row r="1395" spans="1:14" x14ac:dyDescent="0.2">
      <c r="A1395" s="36">
        <v>45739.565937500003</v>
      </c>
      <c r="B1395" s="33"/>
      <c r="C1395" s="33"/>
      <c r="D1395" s="33" t="s">
        <v>4617</v>
      </c>
      <c r="E1395" s="33" t="s">
        <v>1276</v>
      </c>
      <c r="F1395" s="33" t="s">
        <v>1277</v>
      </c>
      <c r="G1395" s="33">
        <v>1</v>
      </c>
      <c r="H1395" s="34">
        <v>30</v>
      </c>
      <c r="I1395" s="39">
        <f>VENTAS[[#This Row],[Cantidad]]*VENTAS[[#This Row],[Precio Venta]]</f>
        <v>30</v>
      </c>
      <c r="J1395" s="34">
        <f>IF(VENTAS[[#This Row],[Nombre del Gestor]]&gt;1,VENTAS[[#This Row],[Precio Venta]]*10%,0)</f>
        <v>3</v>
      </c>
      <c r="K1395" s="34">
        <f>IFERROR(VLOOKUP(VENTAS[[#This Row],[Código del producto Vendido]],STOCK[],13,FALSE),VENTAS[[#This Row],[Precio Venta]]*0.6)-VENTAS[[#This Row],[Comisión Unitaria 10%]]</f>
        <v>12.780000000000001</v>
      </c>
      <c r="L1395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395" s="35"/>
      <c r="N1395" s="37" t="s">
        <v>6495</v>
      </c>
    </row>
    <row r="1396" spans="1:14" x14ac:dyDescent="0.2">
      <c r="A1396" s="36">
        <v>45739.651296296302</v>
      </c>
      <c r="B1396" s="33"/>
      <c r="C1396" s="33"/>
      <c r="D1396" s="33" t="s">
        <v>4617</v>
      </c>
      <c r="E1396" s="33" t="s">
        <v>1278</v>
      </c>
      <c r="F1396" s="33" t="s">
        <v>6295</v>
      </c>
      <c r="G1396" s="33">
        <v>1</v>
      </c>
      <c r="H1396" s="34">
        <v>25</v>
      </c>
      <c r="I1396" s="39">
        <f>VENTAS[[#This Row],[Cantidad]]*VENTAS[[#This Row],[Precio Venta]]</f>
        <v>25</v>
      </c>
      <c r="J1396" s="34">
        <f>IF(VENTAS[[#This Row],[Nombre del Gestor]]&gt;1,VENTAS[[#This Row],[Precio Venta]]*10%,0)</f>
        <v>2.5</v>
      </c>
      <c r="K1396" s="34">
        <f>IFERROR(VLOOKUP(VENTAS[[#This Row],[Código del producto Vendido]],STOCK[],13,FALSE),VENTAS[[#This Row],[Precio Venta]]*0.6)-VENTAS[[#This Row],[Comisión Unitaria 10%]]</f>
        <v>12</v>
      </c>
      <c r="L1396" s="34">
        <f>VENTAS[[#This Row],[Cantidad]]*(VENTAS[[#This Row],[Precio Venta]]-VENTAS[[#This Row],[Costo Unitario SIN Comision]]-VENTAS[[#This Row],[Comisión Unitaria 10%]]-0.01*VENTAS[[#This Row],[Precio Venta]])</f>
        <v>10.25</v>
      </c>
      <c r="M1396" s="35"/>
      <c r="N1396" s="37" t="s">
        <v>6496</v>
      </c>
    </row>
    <row r="1397" spans="1:14" x14ac:dyDescent="0.2">
      <c r="A1397" s="36">
        <v>45739.756018518521</v>
      </c>
      <c r="B1397" s="33"/>
      <c r="C1397" s="33"/>
      <c r="D1397" s="33" t="s">
        <v>6476</v>
      </c>
      <c r="E1397" s="33" t="s">
        <v>6497</v>
      </c>
      <c r="F1397" s="33" t="s">
        <v>6498</v>
      </c>
      <c r="G1397" s="33">
        <v>1</v>
      </c>
      <c r="H1397" s="34">
        <v>30</v>
      </c>
      <c r="I1397" s="39">
        <f>VENTAS[[#This Row],[Cantidad]]*VENTAS[[#This Row],[Precio Venta]]</f>
        <v>30</v>
      </c>
      <c r="J1397" s="34">
        <f>IF(VENTAS[[#This Row],[Nombre del Gestor]]&gt;1,VENTAS[[#This Row],[Precio Venta]]*10%,0)</f>
        <v>3</v>
      </c>
      <c r="K1397" s="34">
        <f>IFERROR(VLOOKUP(VENTAS[[#This Row],[Código del producto Vendido]],STOCK[],13,FALSE),VENTAS[[#This Row],[Precio Venta]]*0.6)-VENTAS[[#This Row],[Comisión Unitaria 10%]]</f>
        <v>15</v>
      </c>
      <c r="L1397" s="34">
        <f>VENTAS[[#This Row],[Cantidad]]*(VENTAS[[#This Row],[Precio Venta]]-VENTAS[[#This Row],[Costo Unitario SIN Comision]]-VENTAS[[#This Row],[Comisión Unitaria 10%]]-0.01*VENTAS[[#This Row],[Precio Venta]])</f>
        <v>11.7</v>
      </c>
      <c r="M1397" s="35"/>
      <c r="N1397" s="37" t="s">
        <v>6499</v>
      </c>
    </row>
    <row r="1398" spans="1:14" x14ac:dyDescent="0.2">
      <c r="A1398" s="36">
        <v>45740.485127314823</v>
      </c>
      <c r="B1398" s="33"/>
      <c r="C1398" s="33"/>
      <c r="D1398" s="33" t="s">
        <v>5947</v>
      </c>
      <c r="E1398" s="33" t="s">
        <v>6500</v>
      </c>
      <c r="F1398" s="33" t="s">
        <v>1633</v>
      </c>
      <c r="G1398" s="33">
        <v>1</v>
      </c>
      <c r="H1398" s="34">
        <v>20</v>
      </c>
      <c r="I1398" s="39">
        <f>VENTAS[[#This Row],[Cantidad]]*VENTAS[[#This Row],[Precio Venta]]</f>
        <v>20</v>
      </c>
      <c r="J1398" s="34">
        <f>IF(VENTAS[[#This Row],[Nombre del Gestor]]&gt;1,VENTAS[[#This Row],[Precio Venta]]*10%,0)</f>
        <v>2</v>
      </c>
      <c r="K1398" s="34">
        <f>IFERROR(VLOOKUP(VENTAS[[#This Row],[Código del producto Vendido]],STOCK[],13,FALSE),VENTAS[[#This Row],[Precio Venta]]*0.6)-VENTAS[[#This Row],[Comisión Unitaria 10%]]</f>
        <v>10</v>
      </c>
      <c r="L1398" s="34">
        <f>VENTAS[[#This Row],[Cantidad]]*(VENTAS[[#This Row],[Precio Venta]]-VENTAS[[#This Row],[Costo Unitario SIN Comision]]-VENTAS[[#This Row],[Comisión Unitaria 10%]]-0.01*VENTAS[[#This Row],[Precio Venta]])</f>
        <v>7.8</v>
      </c>
      <c r="M1398" s="35"/>
      <c r="N1398" s="37" t="s">
        <v>6501</v>
      </c>
    </row>
    <row r="1399" spans="1:14" x14ac:dyDescent="0.2">
      <c r="A1399" s="36">
        <v>45740.485127314823</v>
      </c>
      <c r="B1399" s="33"/>
      <c r="C1399" s="33"/>
      <c r="D1399" s="33" t="s">
        <v>5947</v>
      </c>
      <c r="E1399" s="33" t="s">
        <v>1834</v>
      </c>
      <c r="F1399" s="33" t="s">
        <v>1835</v>
      </c>
      <c r="G1399" s="33">
        <v>1</v>
      </c>
      <c r="H1399" s="34">
        <v>30</v>
      </c>
      <c r="I1399" s="39">
        <f>VENTAS[[#This Row],[Cantidad]]*VENTAS[[#This Row],[Precio Venta]]</f>
        <v>30</v>
      </c>
      <c r="J1399" s="34">
        <f>IF(VENTAS[[#This Row],[Nombre del Gestor]]&gt;1,VENTAS[[#This Row],[Precio Venta]]*10%,0)</f>
        <v>3</v>
      </c>
      <c r="K1399" s="34">
        <f>IFERROR(VLOOKUP(VENTAS[[#This Row],[Código del producto Vendido]],STOCK[],13,FALSE),VENTAS[[#This Row],[Precio Venta]]*0.6)-VENTAS[[#This Row],[Comisión Unitaria 10%]]</f>
        <v>0</v>
      </c>
      <c r="L1399" s="34">
        <f>VENTAS[[#This Row],[Cantidad]]*(VENTAS[[#This Row],[Precio Venta]]-VENTAS[[#This Row],[Costo Unitario SIN Comision]]-VENTAS[[#This Row],[Comisión Unitaria 10%]]-0.01*VENTAS[[#This Row],[Precio Venta]])</f>
        <v>26.7</v>
      </c>
      <c r="M1399" s="35"/>
      <c r="N1399" s="37" t="s">
        <v>6502</v>
      </c>
    </row>
    <row r="1400" spans="1:14" x14ac:dyDescent="0.2">
      <c r="A1400" s="36">
        <v>45740.485127314823</v>
      </c>
      <c r="B1400" s="33"/>
      <c r="C1400" s="33"/>
      <c r="D1400" s="33" t="s">
        <v>5947</v>
      </c>
      <c r="E1400" s="33" t="s">
        <v>1896</v>
      </c>
      <c r="F1400" s="33" t="s">
        <v>1897</v>
      </c>
      <c r="G1400" s="33">
        <v>1</v>
      </c>
      <c r="H1400" s="34">
        <v>30</v>
      </c>
      <c r="I1400" s="39">
        <f>VENTAS[[#This Row],[Cantidad]]*VENTAS[[#This Row],[Precio Venta]]</f>
        <v>30</v>
      </c>
      <c r="J1400" s="34">
        <f>IF(VENTAS[[#This Row],[Nombre del Gestor]]&gt;1,VENTAS[[#This Row],[Precio Venta]]*10%,0)</f>
        <v>3</v>
      </c>
      <c r="K1400" s="34">
        <f>IFERROR(VLOOKUP(VENTAS[[#This Row],[Código del producto Vendido]],STOCK[],13,FALSE),VENTAS[[#This Row],[Precio Venta]]*0.6)-VENTAS[[#This Row],[Comisión Unitaria 10%]]</f>
        <v>0</v>
      </c>
      <c r="L1400" s="34">
        <f>VENTAS[[#This Row],[Cantidad]]*(VENTAS[[#This Row],[Precio Venta]]-VENTAS[[#This Row],[Costo Unitario SIN Comision]]-VENTAS[[#This Row],[Comisión Unitaria 10%]]-0.01*VENTAS[[#This Row],[Precio Venta]])</f>
        <v>26.7</v>
      </c>
      <c r="M1400" s="35"/>
      <c r="N1400" s="37" t="s">
        <v>6503</v>
      </c>
    </row>
    <row r="1401" spans="1:14" x14ac:dyDescent="0.2">
      <c r="A1401" s="36">
        <v>45740.485127314823</v>
      </c>
      <c r="B1401" s="33"/>
      <c r="C1401" s="33"/>
      <c r="D1401" s="33" t="s">
        <v>5947</v>
      </c>
      <c r="E1401" s="33" t="s">
        <v>1836</v>
      </c>
      <c r="F1401" s="33" t="s">
        <v>1837</v>
      </c>
      <c r="G1401" s="33">
        <v>1</v>
      </c>
      <c r="H1401" s="34">
        <v>30</v>
      </c>
      <c r="I1401" s="39">
        <f>VENTAS[[#This Row],[Cantidad]]*VENTAS[[#This Row],[Precio Venta]]</f>
        <v>30</v>
      </c>
      <c r="J1401" s="34">
        <f>IF(VENTAS[[#This Row],[Nombre del Gestor]]&gt;1,VENTAS[[#This Row],[Precio Venta]]*10%,0)</f>
        <v>3</v>
      </c>
      <c r="K1401" s="34">
        <f>IFERROR(VLOOKUP(VENTAS[[#This Row],[Código del producto Vendido]],STOCK[],13,FALSE),VENTAS[[#This Row],[Precio Venta]]*0.6)-VENTAS[[#This Row],[Comisión Unitaria 10%]]</f>
        <v>0</v>
      </c>
      <c r="L1401" s="34">
        <f>VENTAS[[#This Row],[Cantidad]]*(VENTAS[[#This Row],[Precio Venta]]-VENTAS[[#This Row],[Costo Unitario SIN Comision]]-VENTAS[[#This Row],[Comisión Unitaria 10%]]-0.01*VENTAS[[#This Row],[Precio Venta]])</f>
        <v>26.7</v>
      </c>
      <c r="M1401" s="35"/>
      <c r="N1401" s="37" t="s">
        <v>6504</v>
      </c>
    </row>
    <row r="1402" spans="1:14" x14ac:dyDescent="0.2">
      <c r="A1402" s="36">
        <v>45740.818425925929</v>
      </c>
      <c r="B1402" s="33"/>
      <c r="C1402" s="33"/>
      <c r="D1402" s="33" t="s">
        <v>4869</v>
      </c>
      <c r="E1402" s="33" t="s">
        <v>6505</v>
      </c>
      <c r="F1402" s="33" t="s">
        <v>6506</v>
      </c>
      <c r="G1402" s="33">
        <v>3</v>
      </c>
      <c r="H1402" s="34">
        <v>4</v>
      </c>
      <c r="I1402" s="39">
        <f>VENTAS[[#This Row],[Cantidad]]*VENTAS[[#This Row],[Precio Venta]]</f>
        <v>12</v>
      </c>
      <c r="J1402" s="34">
        <f>IF(VENTAS[[#This Row],[Nombre del Gestor]]&gt;1,VENTAS[[#This Row],[Precio Venta]]*10%,0)</f>
        <v>0.4</v>
      </c>
      <c r="K1402" s="34">
        <f>IFERROR(VLOOKUP(VENTAS[[#This Row],[Código del producto Vendido]],STOCK[],13,FALSE),VENTAS[[#This Row],[Precio Venta]]*0.6)-VENTAS[[#This Row],[Comisión Unitaria 10%]]</f>
        <v>2</v>
      </c>
      <c r="L1402" s="34">
        <f>VENTAS[[#This Row],[Cantidad]]*(VENTAS[[#This Row],[Precio Venta]]-VENTAS[[#This Row],[Costo Unitario SIN Comision]]-VENTAS[[#This Row],[Comisión Unitaria 10%]]-0.01*VENTAS[[#This Row],[Precio Venta]])</f>
        <v>4.68</v>
      </c>
      <c r="M1402" s="35"/>
      <c r="N1402" s="37" t="s">
        <v>6507</v>
      </c>
    </row>
    <row r="1403" spans="1:14" x14ac:dyDescent="0.2">
      <c r="A1403" s="36">
        <v>45741.619733796288</v>
      </c>
      <c r="B1403" s="33"/>
      <c r="C1403" s="33"/>
      <c r="D1403" s="33" t="s">
        <v>4617</v>
      </c>
      <c r="E1403" s="33" t="s">
        <v>6508</v>
      </c>
      <c r="F1403" s="33" t="s">
        <v>6509</v>
      </c>
      <c r="G1403" s="33">
        <v>1</v>
      </c>
      <c r="H1403" s="34">
        <v>30</v>
      </c>
      <c r="I1403" s="39">
        <f>VENTAS[[#This Row],[Cantidad]]*VENTAS[[#This Row],[Precio Venta]]</f>
        <v>30</v>
      </c>
      <c r="J1403" s="34">
        <f>IF(VENTAS[[#This Row],[Nombre del Gestor]]&gt;1,VENTAS[[#This Row],[Precio Venta]]*10%,0)</f>
        <v>3</v>
      </c>
      <c r="K1403" s="34">
        <f>IFERROR(VLOOKUP(VENTAS[[#This Row],[Código del producto Vendido]],STOCK[],13,FALSE),VENTAS[[#This Row],[Precio Venta]]*0.6)-VENTAS[[#This Row],[Comisión Unitaria 10%]]</f>
        <v>15</v>
      </c>
      <c r="L1403" s="34">
        <f>VENTAS[[#This Row],[Cantidad]]*(VENTAS[[#This Row],[Precio Venta]]-VENTAS[[#This Row],[Costo Unitario SIN Comision]]-VENTAS[[#This Row],[Comisión Unitaria 10%]]-0.01*VENTAS[[#This Row],[Precio Venta]])</f>
        <v>11.7</v>
      </c>
      <c r="M1403" s="35"/>
      <c r="N1403" s="37" t="s">
        <v>6510</v>
      </c>
    </row>
    <row r="1404" spans="1:14" x14ac:dyDescent="0.2">
      <c r="A1404" s="36">
        <v>45742.29383101852</v>
      </c>
      <c r="B1404" s="33"/>
      <c r="C1404" s="33"/>
      <c r="D1404" s="33" t="s">
        <v>6027</v>
      </c>
      <c r="E1404" s="33" t="s">
        <v>1448</v>
      </c>
      <c r="F1404" s="33" t="s">
        <v>1418</v>
      </c>
      <c r="G1404" s="33">
        <v>1</v>
      </c>
      <c r="H1404" s="34">
        <v>25</v>
      </c>
      <c r="I1404" s="39">
        <f>VENTAS[[#This Row],[Cantidad]]*VENTAS[[#This Row],[Precio Venta]]</f>
        <v>25</v>
      </c>
      <c r="J1404" s="34">
        <f>IF(VENTAS[[#This Row],[Nombre del Gestor]]&gt;1,VENTAS[[#This Row],[Precio Venta]]*10%,0)</f>
        <v>2.5</v>
      </c>
      <c r="K1404" s="34">
        <f>IFERROR(VLOOKUP(VENTAS[[#This Row],[Código del producto Vendido]],STOCK[],13,FALSE),VENTAS[[#This Row],[Precio Venta]]*0.6)-VENTAS[[#This Row],[Comisión Unitaria 10%]]</f>
        <v>10.8</v>
      </c>
      <c r="L1404" s="34">
        <f>VENTAS[[#This Row],[Cantidad]]*(VENTAS[[#This Row],[Precio Venta]]-VENTAS[[#This Row],[Costo Unitario SIN Comision]]-VENTAS[[#This Row],[Comisión Unitaria 10%]]-0.01*VENTAS[[#This Row],[Precio Venta]])</f>
        <v>11.45</v>
      </c>
      <c r="M1404" s="35"/>
      <c r="N1404" s="37" t="s">
        <v>6511</v>
      </c>
    </row>
    <row r="1405" spans="1:14" x14ac:dyDescent="0.2">
      <c r="A1405" s="36">
        <v>45742.349259259259</v>
      </c>
      <c r="B1405" s="33"/>
      <c r="C1405" s="33"/>
      <c r="D1405" s="33"/>
      <c r="E1405" s="33" t="s">
        <v>1673</v>
      </c>
      <c r="F1405" s="33" t="s">
        <v>1674</v>
      </c>
      <c r="G1405" s="33">
        <v>1</v>
      </c>
      <c r="H1405" s="34">
        <v>35</v>
      </c>
      <c r="I1405" s="39">
        <f>VENTAS[[#This Row],[Cantidad]]*VENTAS[[#This Row],[Precio Venta]]</f>
        <v>35</v>
      </c>
      <c r="J1405" s="34">
        <f>IF(VENTAS[[#This Row],[Nombre del Gestor]]&gt;1,VENTAS[[#This Row],[Precio Venta]]*10%,0)</f>
        <v>0</v>
      </c>
      <c r="K1405" s="34">
        <f>IFERROR(VLOOKUP(VENTAS[[#This Row],[Código del producto Vendido]],STOCK[],13,FALSE),VENTAS[[#This Row],[Precio Venta]]*0.6)-VENTAS[[#This Row],[Comisión Unitaria 10%]]</f>
        <v>3.5</v>
      </c>
      <c r="L1405" s="34">
        <f>VENTAS[[#This Row],[Cantidad]]*(VENTAS[[#This Row],[Precio Venta]]-VENTAS[[#This Row],[Costo Unitario SIN Comision]]-VENTAS[[#This Row],[Comisión Unitaria 10%]]-0.01*VENTAS[[#This Row],[Precio Venta]])</f>
        <v>31.15</v>
      </c>
      <c r="M1405" s="35"/>
      <c r="N1405" s="37" t="s">
        <v>6512</v>
      </c>
    </row>
    <row r="1406" spans="1:14" x14ac:dyDescent="0.2">
      <c r="A1406" s="36">
        <v>45742.836064814823</v>
      </c>
      <c r="B1406" s="33"/>
      <c r="C1406" s="33"/>
      <c r="D1406" s="33" t="s">
        <v>6027</v>
      </c>
      <c r="E1406" s="33" t="s">
        <v>6513</v>
      </c>
      <c r="F1406" s="33" t="s">
        <v>6514</v>
      </c>
      <c r="G1406" s="33">
        <v>1</v>
      </c>
      <c r="H1406" s="34">
        <v>22</v>
      </c>
      <c r="I1406" s="39">
        <f>VENTAS[[#This Row],[Cantidad]]*VENTAS[[#This Row],[Precio Venta]]</f>
        <v>22</v>
      </c>
      <c r="J1406" s="34">
        <f>IF(VENTAS[[#This Row],[Nombre del Gestor]]&gt;1,VENTAS[[#This Row],[Precio Venta]]*10%,0)</f>
        <v>2.2000000000000002</v>
      </c>
      <c r="K1406" s="34">
        <f>IFERROR(VLOOKUP(VENTAS[[#This Row],[Código del producto Vendido]],STOCK[],13,FALSE),VENTAS[[#This Row],[Precio Venta]]*0.6)-VENTAS[[#This Row],[Comisión Unitaria 10%]]</f>
        <v>11</v>
      </c>
      <c r="L1406" s="34">
        <f>VENTAS[[#This Row],[Cantidad]]*(VENTAS[[#This Row],[Precio Venta]]-VENTAS[[#This Row],[Costo Unitario SIN Comision]]-VENTAS[[#This Row],[Comisión Unitaria 10%]]-0.01*VENTAS[[#This Row],[Precio Venta]])</f>
        <v>8.58</v>
      </c>
      <c r="M1406" s="35"/>
      <c r="N1406" s="37" t="s">
        <v>6515</v>
      </c>
    </row>
    <row r="1407" spans="1:14" x14ac:dyDescent="0.2">
      <c r="A1407" s="36">
        <v>45742.836064814823</v>
      </c>
      <c r="B1407" s="33"/>
      <c r="C1407" s="33"/>
      <c r="D1407" s="33" t="s">
        <v>6027</v>
      </c>
      <c r="E1407" s="33" t="s">
        <v>6388</v>
      </c>
      <c r="F1407" s="33" t="s">
        <v>6389</v>
      </c>
      <c r="G1407" s="33">
        <v>1</v>
      </c>
      <c r="H1407" s="34">
        <v>22</v>
      </c>
      <c r="I1407" s="39">
        <f>VENTAS[[#This Row],[Cantidad]]*VENTAS[[#This Row],[Precio Venta]]</f>
        <v>22</v>
      </c>
      <c r="J1407" s="34">
        <f>IF(VENTAS[[#This Row],[Nombre del Gestor]]&gt;1,VENTAS[[#This Row],[Precio Venta]]*10%,0)</f>
        <v>2.2000000000000002</v>
      </c>
      <c r="K1407" s="34">
        <f>IFERROR(VLOOKUP(VENTAS[[#This Row],[Código del producto Vendido]],STOCK[],13,FALSE),VENTAS[[#This Row],[Precio Venta]]*0.6)-VENTAS[[#This Row],[Comisión Unitaria 10%]]</f>
        <v>11</v>
      </c>
      <c r="L1407" s="34">
        <f>VENTAS[[#This Row],[Cantidad]]*(VENTAS[[#This Row],[Precio Venta]]-VENTAS[[#This Row],[Costo Unitario SIN Comision]]-VENTAS[[#This Row],[Comisión Unitaria 10%]]-0.01*VENTAS[[#This Row],[Precio Venta]])</f>
        <v>8.58</v>
      </c>
      <c r="M1407" s="35"/>
      <c r="N1407" s="37" t="s">
        <v>6516</v>
      </c>
    </row>
    <row r="1408" spans="1:14" x14ac:dyDescent="0.2">
      <c r="A1408" s="36">
        <v>45742.837395833332</v>
      </c>
      <c r="B1408" s="33"/>
      <c r="C1408" s="33"/>
      <c r="D1408" s="33" t="s">
        <v>5947</v>
      </c>
      <c r="E1408" s="33" t="s">
        <v>6517</v>
      </c>
      <c r="F1408" s="33" t="s">
        <v>1340</v>
      </c>
      <c r="G1408" s="33">
        <v>1</v>
      </c>
      <c r="H1408" s="34">
        <v>18</v>
      </c>
      <c r="I1408" s="39">
        <f>VENTAS[[#This Row],[Cantidad]]*VENTAS[[#This Row],[Precio Venta]]</f>
        <v>18</v>
      </c>
      <c r="J1408" s="34">
        <f>IF(VENTAS[[#This Row],[Nombre del Gestor]]&gt;1,VENTAS[[#This Row],[Precio Venta]]*10%,0)</f>
        <v>1.8</v>
      </c>
      <c r="K1408" s="34">
        <f>IFERROR(VLOOKUP(VENTAS[[#This Row],[Código del producto Vendido]],STOCK[],13,FALSE),VENTAS[[#This Row],[Precio Venta]]*0.6)-VENTAS[[#This Row],[Comisión Unitaria 10%]]</f>
        <v>8.9999999999999982</v>
      </c>
      <c r="L1408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408" s="35"/>
      <c r="N1408" s="37" t="s">
        <v>6518</v>
      </c>
    </row>
    <row r="1409" spans="1:14" x14ac:dyDescent="0.2">
      <c r="A1409" s="36">
        <v>45742.839236111111</v>
      </c>
      <c r="B1409" s="33"/>
      <c r="C1409" s="33"/>
      <c r="D1409" s="33" t="s">
        <v>4256</v>
      </c>
      <c r="E1409" s="33" t="s">
        <v>5860</v>
      </c>
      <c r="F1409" s="33" t="s">
        <v>300</v>
      </c>
      <c r="G1409" s="33">
        <v>1</v>
      </c>
      <c r="H1409" s="34">
        <v>18</v>
      </c>
      <c r="I1409" s="39">
        <f>VENTAS[[#This Row],[Cantidad]]*VENTAS[[#This Row],[Precio Venta]]</f>
        <v>18</v>
      </c>
      <c r="J1409" s="34">
        <f>IF(VENTAS[[#This Row],[Nombre del Gestor]]&gt;1,VENTAS[[#This Row],[Precio Venta]]*10%,0)</f>
        <v>1.8</v>
      </c>
      <c r="K1409" s="34">
        <f>IFERROR(VLOOKUP(VENTAS[[#This Row],[Código del producto Vendido]],STOCK[],13,FALSE),VENTAS[[#This Row],[Precio Venta]]*0.6)-VENTAS[[#This Row],[Comisión Unitaria 10%]]</f>
        <v>8.9999999999999982</v>
      </c>
      <c r="L1409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409" s="35"/>
      <c r="N1409" s="37" t="s">
        <v>6519</v>
      </c>
    </row>
    <row r="1410" spans="1:14" x14ac:dyDescent="0.2">
      <c r="A1410" s="36">
        <v>45742.839236111111</v>
      </c>
      <c r="B1410" s="33"/>
      <c r="C1410" s="33"/>
      <c r="D1410" s="33" t="s">
        <v>4256</v>
      </c>
      <c r="E1410" s="33" t="s">
        <v>6520</v>
      </c>
      <c r="F1410" s="33" t="s">
        <v>6521</v>
      </c>
      <c r="G1410" s="33">
        <v>1</v>
      </c>
      <c r="H1410" s="34">
        <v>15</v>
      </c>
      <c r="I1410" s="39">
        <f>VENTAS[[#This Row],[Cantidad]]*VENTAS[[#This Row],[Precio Venta]]</f>
        <v>15</v>
      </c>
      <c r="J1410" s="34">
        <f>IF(VENTAS[[#This Row],[Nombre del Gestor]]&gt;1,VENTAS[[#This Row],[Precio Venta]]*10%,0)</f>
        <v>1.5</v>
      </c>
      <c r="K1410" s="34">
        <f>IFERROR(VLOOKUP(VENTAS[[#This Row],[Código del producto Vendido]],STOCK[],13,FALSE),VENTAS[[#This Row],[Precio Venta]]*0.6)-VENTAS[[#This Row],[Comisión Unitaria 10%]]</f>
        <v>7.5</v>
      </c>
      <c r="L1410" s="34">
        <f>VENTAS[[#This Row],[Cantidad]]*(VENTAS[[#This Row],[Precio Venta]]-VENTAS[[#This Row],[Costo Unitario SIN Comision]]-VENTAS[[#This Row],[Comisión Unitaria 10%]]-0.01*VENTAS[[#This Row],[Precio Venta]])</f>
        <v>5.85</v>
      </c>
      <c r="M1410" s="35"/>
      <c r="N1410" s="37" t="s">
        <v>6522</v>
      </c>
    </row>
    <row r="1411" spans="1:14" x14ac:dyDescent="0.2">
      <c r="A1411" s="36">
        <v>45742.840763888889</v>
      </c>
      <c r="B1411" s="33"/>
      <c r="C1411" s="33"/>
      <c r="D1411" s="33" t="s">
        <v>3757</v>
      </c>
      <c r="E1411" s="33" t="s">
        <v>1159</v>
      </c>
      <c r="F1411" s="33" t="s">
        <v>1154</v>
      </c>
      <c r="G1411" s="33">
        <v>1</v>
      </c>
      <c r="H1411" s="34">
        <v>29</v>
      </c>
      <c r="I1411" s="39">
        <f>VENTAS[[#This Row],[Cantidad]]*VENTAS[[#This Row],[Precio Venta]]</f>
        <v>29</v>
      </c>
      <c r="J1411" s="34">
        <f>IF(VENTAS[[#This Row],[Nombre del Gestor]]&gt;1,VENTAS[[#This Row],[Precio Venta]]*10%,0)</f>
        <v>2.9000000000000004</v>
      </c>
      <c r="K1411" s="34">
        <f>IFERROR(VLOOKUP(VENTAS[[#This Row],[Código del producto Vendido]],STOCK[],13,FALSE),VENTAS[[#This Row],[Precio Venta]]*0.6)-VENTAS[[#This Row],[Comisión Unitaria 10%]]</f>
        <v>16.25</v>
      </c>
      <c r="L1411" s="34">
        <f>VENTAS[[#This Row],[Cantidad]]*(VENTAS[[#This Row],[Precio Venta]]-VENTAS[[#This Row],[Costo Unitario SIN Comision]]-VENTAS[[#This Row],[Comisión Unitaria 10%]]-0.01*VENTAS[[#This Row],[Precio Venta]])</f>
        <v>9.56</v>
      </c>
      <c r="M1411" s="35"/>
      <c r="N1411" s="37" t="s">
        <v>6523</v>
      </c>
    </row>
    <row r="1412" spans="1:14" x14ac:dyDescent="0.2">
      <c r="A1412" s="36">
        <v>45742.842303240737</v>
      </c>
      <c r="B1412" s="33"/>
      <c r="C1412" s="33"/>
      <c r="D1412" s="33" t="s">
        <v>4617</v>
      </c>
      <c r="E1412" s="33" t="s">
        <v>1019</v>
      </c>
      <c r="F1412" s="33" t="s">
        <v>1020</v>
      </c>
      <c r="G1412" s="33">
        <v>1</v>
      </c>
      <c r="H1412" s="34">
        <v>23</v>
      </c>
      <c r="I1412" s="39">
        <f>VENTAS[[#This Row],[Cantidad]]*VENTAS[[#This Row],[Precio Venta]]</f>
        <v>23</v>
      </c>
      <c r="J1412" s="34">
        <f>IF(VENTAS[[#This Row],[Nombre del Gestor]]&gt;1,VENTAS[[#This Row],[Precio Venta]]*10%,0)</f>
        <v>2.3000000000000003</v>
      </c>
      <c r="K1412" s="34">
        <f>IFERROR(VLOOKUP(VENTAS[[#This Row],[Código del producto Vendido]],STOCK[],13,FALSE),VENTAS[[#This Row],[Precio Venta]]*0.6)-VENTAS[[#This Row],[Comisión Unitaria 10%]]</f>
        <v>15.219999999999999</v>
      </c>
      <c r="L1412" s="34">
        <f>VENTAS[[#This Row],[Cantidad]]*(VENTAS[[#This Row],[Precio Venta]]-VENTAS[[#This Row],[Costo Unitario SIN Comision]]-VENTAS[[#This Row],[Comisión Unitaria 10%]]-0.01*VENTAS[[#This Row],[Precio Venta]])</f>
        <v>5.25</v>
      </c>
      <c r="M1412" s="35"/>
      <c r="N1412" s="37" t="s">
        <v>6524</v>
      </c>
    </row>
    <row r="1413" spans="1:14" x14ac:dyDescent="0.2">
      <c r="A1413" s="36">
        <v>45742.842303240737</v>
      </c>
      <c r="B1413" s="33"/>
      <c r="C1413" s="33"/>
      <c r="D1413" s="33" t="s">
        <v>4617</v>
      </c>
      <c r="E1413" s="33" t="s">
        <v>1387</v>
      </c>
      <c r="F1413" s="33" t="s">
        <v>6525</v>
      </c>
      <c r="G1413" s="33">
        <v>1</v>
      </c>
      <c r="H1413" s="34">
        <v>35</v>
      </c>
      <c r="I1413" s="39">
        <f>VENTAS[[#This Row],[Cantidad]]*VENTAS[[#This Row],[Precio Venta]]</f>
        <v>35</v>
      </c>
      <c r="J1413" s="34">
        <f>IF(VENTAS[[#This Row],[Nombre del Gestor]]&gt;1,VENTAS[[#This Row],[Precio Venta]]*10%,0)</f>
        <v>3.5</v>
      </c>
      <c r="K1413" s="34">
        <f>IFERROR(VLOOKUP(VENTAS[[#This Row],[Código del producto Vendido]],STOCK[],13,FALSE),VENTAS[[#This Row],[Precio Venta]]*0.6)-VENTAS[[#This Row],[Comisión Unitaria 10%]]</f>
        <v>10.8</v>
      </c>
      <c r="L1413" s="34">
        <f>VENTAS[[#This Row],[Cantidad]]*(VENTAS[[#This Row],[Precio Venta]]-VENTAS[[#This Row],[Costo Unitario SIN Comision]]-VENTAS[[#This Row],[Comisión Unitaria 10%]]-0.01*VENTAS[[#This Row],[Precio Venta]])</f>
        <v>20.349999999999998</v>
      </c>
      <c r="M1413" s="35"/>
      <c r="N1413" s="37" t="s">
        <v>6526</v>
      </c>
    </row>
    <row r="1414" spans="1:14" x14ac:dyDescent="0.2">
      <c r="A1414" s="36">
        <v>45742.842303240737</v>
      </c>
      <c r="B1414" s="33"/>
      <c r="C1414" s="33"/>
      <c r="D1414" s="33" t="s">
        <v>4617</v>
      </c>
      <c r="E1414" s="33" t="s">
        <v>1002</v>
      </c>
      <c r="F1414" s="33" t="s">
        <v>1001</v>
      </c>
      <c r="G1414" s="33">
        <v>1</v>
      </c>
      <c r="H1414" s="34">
        <v>30</v>
      </c>
      <c r="I1414" s="39">
        <f>VENTAS[[#This Row],[Cantidad]]*VENTAS[[#This Row],[Precio Venta]]</f>
        <v>30</v>
      </c>
      <c r="J1414" s="34">
        <f>IF(VENTAS[[#This Row],[Nombre del Gestor]]&gt;1,VENTAS[[#This Row],[Precio Venta]]*10%,0)</f>
        <v>3</v>
      </c>
      <c r="K1414" s="34">
        <f>IFERROR(VLOOKUP(VENTAS[[#This Row],[Código del producto Vendido]],STOCK[],13,FALSE),VENTAS[[#This Row],[Precio Venta]]*0.6)-VENTAS[[#This Row],[Comisión Unitaria 10%]]</f>
        <v>18.28</v>
      </c>
      <c r="L1414" s="34">
        <f>VENTAS[[#This Row],[Cantidad]]*(VENTAS[[#This Row],[Precio Venta]]-VENTAS[[#This Row],[Costo Unitario SIN Comision]]-VENTAS[[#This Row],[Comisión Unitaria 10%]]-0.01*VENTAS[[#This Row],[Precio Venta]])</f>
        <v>8.4199999999999982</v>
      </c>
      <c r="M1414" s="35"/>
      <c r="N1414" s="37" t="s">
        <v>6527</v>
      </c>
    </row>
    <row r="1415" spans="1:14" x14ac:dyDescent="0.2">
      <c r="A1415" s="36">
        <v>45743.752905092602</v>
      </c>
      <c r="B1415" s="33"/>
      <c r="C1415" s="33"/>
      <c r="D1415" s="33" t="s">
        <v>4617</v>
      </c>
      <c r="E1415" s="33" t="s">
        <v>1234</v>
      </c>
      <c r="F1415" s="33" t="s">
        <v>1232</v>
      </c>
      <c r="G1415" s="33">
        <v>1</v>
      </c>
      <c r="H1415" s="34">
        <v>20</v>
      </c>
      <c r="I1415" s="39">
        <f>VENTAS[[#This Row],[Cantidad]]*VENTAS[[#This Row],[Precio Venta]]</f>
        <v>20</v>
      </c>
      <c r="J1415" s="34">
        <f>IF(VENTAS[[#This Row],[Nombre del Gestor]]&gt;1,VENTAS[[#This Row],[Precio Venta]]*10%,0)</f>
        <v>2</v>
      </c>
      <c r="K1415" s="34">
        <f>IFERROR(VLOOKUP(VENTAS[[#This Row],[Código del producto Vendido]],STOCK[],13,FALSE),VENTAS[[#This Row],[Precio Venta]]*0.6)-VENTAS[[#This Row],[Comisión Unitaria 10%]]</f>
        <v>9.8000000000000007</v>
      </c>
      <c r="L1415" s="34">
        <f>VENTAS[[#This Row],[Cantidad]]*(VENTAS[[#This Row],[Precio Venta]]-VENTAS[[#This Row],[Costo Unitario SIN Comision]]-VENTAS[[#This Row],[Comisión Unitaria 10%]]-0.01*VENTAS[[#This Row],[Precio Venta]])</f>
        <v>7.9999999999999991</v>
      </c>
      <c r="M1415" s="35"/>
      <c r="N1415" s="37" t="s">
        <v>6528</v>
      </c>
    </row>
    <row r="1416" spans="1:14" x14ac:dyDescent="0.2">
      <c r="A1416" s="36">
        <v>45743.767233796287</v>
      </c>
      <c r="B1416" s="33"/>
      <c r="C1416" s="33"/>
      <c r="D1416" s="33"/>
      <c r="E1416" s="33" t="s">
        <v>2280</v>
      </c>
      <c r="F1416" s="33" t="s">
        <v>2281</v>
      </c>
      <c r="G1416" s="33">
        <v>1</v>
      </c>
      <c r="H1416" s="34">
        <v>30</v>
      </c>
      <c r="I1416" s="39">
        <f>VENTAS[[#This Row],[Cantidad]]*VENTAS[[#This Row],[Precio Venta]]</f>
        <v>30</v>
      </c>
      <c r="J1416" s="34">
        <f>IF(VENTAS[[#This Row],[Nombre del Gestor]]&gt;1,VENTAS[[#This Row],[Precio Venta]]*10%,0)</f>
        <v>0</v>
      </c>
      <c r="K1416" s="34">
        <f>IFERROR(VLOOKUP(VENTAS[[#This Row],[Código del producto Vendido]],STOCK[],13,FALSE),VENTAS[[#This Row],[Precio Venta]]*0.6)-VENTAS[[#This Row],[Comisión Unitaria 10%]]</f>
        <v>3</v>
      </c>
      <c r="L1416" s="34">
        <f>VENTAS[[#This Row],[Cantidad]]*(VENTAS[[#This Row],[Precio Venta]]-VENTAS[[#This Row],[Costo Unitario SIN Comision]]-VENTAS[[#This Row],[Comisión Unitaria 10%]]-0.01*VENTAS[[#This Row],[Precio Venta]])</f>
        <v>26.7</v>
      </c>
      <c r="M1416" s="35"/>
      <c r="N1416" s="37" t="s">
        <v>6529</v>
      </c>
    </row>
    <row r="1417" spans="1:14" x14ac:dyDescent="0.2">
      <c r="A1417" s="36">
        <v>45744.32068287037</v>
      </c>
      <c r="B1417" s="33"/>
      <c r="C1417" s="33"/>
      <c r="D1417" s="33" t="s">
        <v>4869</v>
      </c>
      <c r="E1417" s="33" t="s">
        <v>2262</v>
      </c>
      <c r="F1417" s="33" t="s">
        <v>2263</v>
      </c>
      <c r="G1417" s="33">
        <v>1</v>
      </c>
      <c r="H1417" s="34">
        <v>20</v>
      </c>
      <c r="I1417" s="39">
        <f>VENTAS[[#This Row],[Cantidad]]*VENTAS[[#This Row],[Precio Venta]]</f>
        <v>20</v>
      </c>
      <c r="J1417" s="34">
        <f>IF(VENTAS[[#This Row],[Nombre del Gestor]]&gt;1,VENTAS[[#This Row],[Precio Venta]]*10%,0)</f>
        <v>2</v>
      </c>
      <c r="K1417" s="34">
        <f>IFERROR(VLOOKUP(VENTAS[[#This Row],[Código del producto Vendido]],STOCK[],13,FALSE),VENTAS[[#This Row],[Precio Venta]]*0.6)-VENTAS[[#This Row],[Comisión Unitaria 10%]]</f>
        <v>0</v>
      </c>
      <c r="L1417" s="34">
        <f>VENTAS[[#This Row],[Cantidad]]*(VENTAS[[#This Row],[Precio Venta]]-VENTAS[[#This Row],[Costo Unitario SIN Comision]]-VENTAS[[#This Row],[Comisión Unitaria 10%]]-0.01*VENTAS[[#This Row],[Precio Venta]])</f>
        <v>17.8</v>
      </c>
      <c r="M1417" s="35"/>
      <c r="N1417" s="37" t="s">
        <v>6530</v>
      </c>
    </row>
    <row r="1418" spans="1:14" x14ac:dyDescent="0.2">
      <c r="A1418" s="36">
        <v>45744.32068287037</v>
      </c>
      <c r="B1418" s="33"/>
      <c r="C1418" s="33"/>
      <c r="D1418" s="33" t="s">
        <v>4869</v>
      </c>
      <c r="E1418" s="33" t="s">
        <v>1725</v>
      </c>
      <c r="F1418" s="33" t="s">
        <v>1726</v>
      </c>
      <c r="G1418" s="33">
        <v>1</v>
      </c>
      <c r="H1418" s="34">
        <v>15</v>
      </c>
      <c r="I1418" s="39">
        <f>VENTAS[[#This Row],[Cantidad]]*VENTAS[[#This Row],[Precio Venta]]</f>
        <v>15</v>
      </c>
      <c r="J1418" s="34">
        <f>IF(VENTAS[[#This Row],[Nombre del Gestor]]&gt;1,VENTAS[[#This Row],[Precio Venta]]*10%,0)</f>
        <v>1.5</v>
      </c>
      <c r="K1418" s="34">
        <f>IFERROR(VLOOKUP(VENTAS[[#This Row],[Código del producto Vendido]],STOCK[],13,FALSE),VENTAS[[#This Row],[Precio Venta]]*0.6)-VENTAS[[#This Row],[Comisión Unitaria 10%]]</f>
        <v>0</v>
      </c>
      <c r="L1418" s="34">
        <f>VENTAS[[#This Row],[Cantidad]]*(VENTAS[[#This Row],[Precio Venta]]-VENTAS[[#This Row],[Costo Unitario SIN Comision]]-VENTAS[[#This Row],[Comisión Unitaria 10%]]-0.01*VENTAS[[#This Row],[Precio Venta]])</f>
        <v>13.35</v>
      </c>
      <c r="M1418" s="35"/>
      <c r="N1418" s="37" t="s">
        <v>6531</v>
      </c>
    </row>
    <row r="1419" spans="1:14" x14ac:dyDescent="0.2">
      <c r="A1419" s="36">
        <v>45745.434907407413</v>
      </c>
      <c r="B1419" s="33"/>
      <c r="C1419" s="33"/>
      <c r="D1419" s="33" t="s">
        <v>3757</v>
      </c>
      <c r="E1419" s="33" t="s">
        <v>2516</v>
      </c>
      <c r="F1419" s="33" t="s">
        <v>2514</v>
      </c>
      <c r="G1419" s="33">
        <v>1</v>
      </c>
      <c r="H1419" s="34">
        <v>30</v>
      </c>
      <c r="I1419" s="39">
        <f>VENTAS[[#This Row],[Cantidad]]*VENTAS[[#This Row],[Precio Venta]]</f>
        <v>30</v>
      </c>
      <c r="J1419" s="34">
        <f>IF(VENTAS[[#This Row],[Nombre del Gestor]]&gt;1,VENTAS[[#This Row],[Precio Venta]]*10%,0)</f>
        <v>3</v>
      </c>
      <c r="K1419" s="34">
        <f>IFERROR(VLOOKUP(VENTAS[[#This Row],[Código del producto Vendido]],STOCK[],13,FALSE),VENTAS[[#This Row],[Precio Venta]]*0.6)-VENTAS[[#This Row],[Comisión Unitaria 10%]]</f>
        <v>10.73</v>
      </c>
      <c r="L1419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419" s="35"/>
      <c r="N1419" s="37" t="s">
        <v>6532</v>
      </c>
    </row>
    <row r="1420" spans="1:14" x14ac:dyDescent="0.2">
      <c r="A1420" s="36">
        <v>45745.490104166667</v>
      </c>
      <c r="B1420" s="33"/>
      <c r="C1420" s="33"/>
      <c r="D1420" s="33" t="s">
        <v>3929</v>
      </c>
      <c r="E1420" s="33" t="s">
        <v>6533</v>
      </c>
      <c r="F1420" s="33" t="s">
        <v>6534</v>
      </c>
      <c r="G1420" s="33">
        <v>1</v>
      </c>
      <c r="H1420" s="34">
        <v>25</v>
      </c>
      <c r="I1420" s="39">
        <f>VENTAS[[#This Row],[Cantidad]]*VENTAS[[#This Row],[Precio Venta]]</f>
        <v>25</v>
      </c>
      <c r="J1420" s="34">
        <f>IF(VENTAS[[#This Row],[Nombre del Gestor]]&gt;1,VENTAS[[#This Row],[Precio Venta]]*10%,0)</f>
        <v>2.5</v>
      </c>
      <c r="K1420" s="34">
        <f>IFERROR(VLOOKUP(VENTAS[[#This Row],[Código del producto Vendido]],STOCK[],13,FALSE),VENTAS[[#This Row],[Precio Venta]]*0.6)-VENTAS[[#This Row],[Comisión Unitaria 10%]]</f>
        <v>12.5</v>
      </c>
      <c r="L1420" s="34">
        <f>VENTAS[[#This Row],[Cantidad]]*(VENTAS[[#This Row],[Precio Venta]]-VENTAS[[#This Row],[Costo Unitario SIN Comision]]-VENTAS[[#This Row],[Comisión Unitaria 10%]]-0.01*VENTAS[[#This Row],[Precio Venta]])</f>
        <v>9.75</v>
      </c>
      <c r="M1420" s="35"/>
      <c r="N1420" s="37" t="s">
        <v>6535</v>
      </c>
    </row>
    <row r="1421" spans="1:14" x14ac:dyDescent="0.2">
      <c r="A1421" s="36">
        <v>45745.490104166667</v>
      </c>
      <c r="B1421" s="33"/>
      <c r="C1421" s="33"/>
      <c r="D1421" s="33" t="s">
        <v>3929</v>
      </c>
      <c r="E1421" s="33" t="s">
        <v>6536</v>
      </c>
      <c r="F1421" s="33" t="s">
        <v>2037</v>
      </c>
      <c r="G1421" s="33">
        <v>1</v>
      </c>
      <c r="H1421" s="34">
        <v>18</v>
      </c>
      <c r="I1421" s="39">
        <f>VENTAS[[#This Row],[Cantidad]]*VENTAS[[#This Row],[Precio Venta]]</f>
        <v>18</v>
      </c>
      <c r="J1421" s="34">
        <f>IF(VENTAS[[#This Row],[Nombre del Gestor]]&gt;1,VENTAS[[#This Row],[Precio Venta]]*10%,0)</f>
        <v>1.8</v>
      </c>
      <c r="K1421" s="34">
        <f>IFERROR(VLOOKUP(VENTAS[[#This Row],[Código del producto Vendido]],STOCK[],13,FALSE),VENTAS[[#This Row],[Precio Venta]]*0.6)-VENTAS[[#This Row],[Comisión Unitaria 10%]]</f>
        <v>8.9999999999999982</v>
      </c>
      <c r="L1421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421" s="35"/>
      <c r="N1421" s="37" t="s">
        <v>6537</v>
      </c>
    </row>
    <row r="1422" spans="1:14" x14ac:dyDescent="0.2">
      <c r="A1422" s="36">
        <v>45745.493055555547</v>
      </c>
      <c r="B1422" s="33"/>
      <c r="C1422" s="33"/>
      <c r="D1422" s="33"/>
      <c r="E1422" s="33" t="s">
        <v>2516</v>
      </c>
      <c r="F1422" s="33" t="s">
        <v>2514</v>
      </c>
      <c r="G1422" s="33">
        <v>1</v>
      </c>
      <c r="H1422" s="34">
        <v>30</v>
      </c>
      <c r="I1422" s="39">
        <f>VENTAS[[#This Row],[Cantidad]]*VENTAS[[#This Row],[Precio Venta]]</f>
        <v>30</v>
      </c>
      <c r="J1422" s="34">
        <f>IF(VENTAS[[#This Row],[Nombre del Gestor]]&gt;1,VENTAS[[#This Row],[Precio Venta]]*10%,0)</f>
        <v>0</v>
      </c>
      <c r="K1422" s="34">
        <f>IFERROR(VLOOKUP(VENTAS[[#This Row],[Código del producto Vendido]],STOCK[],13,FALSE),VENTAS[[#This Row],[Precio Venta]]*0.6)-VENTAS[[#This Row],[Comisión Unitaria 10%]]</f>
        <v>13.73</v>
      </c>
      <c r="L1422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422" s="35"/>
      <c r="N1422" s="37" t="s">
        <v>6538</v>
      </c>
    </row>
    <row r="1423" spans="1:14" x14ac:dyDescent="0.2">
      <c r="A1423" s="36">
        <v>45745.533946759257</v>
      </c>
      <c r="B1423" s="33"/>
      <c r="C1423" s="33"/>
      <c r="D1423" s="33" t="s">
        <v>3929</v>
      </c>
      <c r="E1423" s="33" t="s">
        <v>2515</v>
      </c>
      <c r="F1423" s="33" t="s">
        <v>2514</v>
      </c>
      <c r="G1423" s="33">
        <v>1</v>
      </c>
      <c r="H1423" s="34">
        <v>30</v>
      </c>
      <c r="I1423" s="39">
        <f>VENTAS[[#This Row],[Cantidad]]*VENTAS[[#This Row],[Precio Venta]]</f>
        <v>30</v>
      </c>
      <c r="J1423" s="34">
        <f>IF(VENTAS[[#This Row],[Nombre del Gestor]]&gt;1,VENTAS[[#This Row],[Precio Venta]]*10%,0)</f>
        <v>3</v>
      </c>
      <c r="K1423" s="34">
        <f>IFERROR(VLOOKUP(VENTAS[[#This Row],[Código del producto Vendido]],STOCK[],13,FALSE),VENTAS[[#This Row],[Precio Venta]]*0.6)-VENTAS[[#This Row],[Comisión Unitaria 10%]]</f>
        <v>10.73</v>
      </c>
      <c r="L1423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423" s="35"/>
      <c r="N1423" s="37" t="s">
        <v>6539</v>
      </c>
    </row>
    <row r="1424" spans="1:14" x14ac:dyDescent="0.2">
      <c r="A1424" s="36">
        <v>45745.534733796303</v>
      </c>
      <c r="B1424" s="33"/>
      <c r="C1424" s="33"/>
      <c r="D1424" s="33" t="s">
        <v>6540</v>
      </c>
      <c r="E1424" s="33" t="s">
        <v>2516</v>
      </c>
      <c r="F1424" s="33" t="s">
        <v>2514</v>
      </c>
      <c r="G1424" s="33">
        <v>1</v>
      </c>
      <c r="H1424" s="34">
        <v>30</v>
      </c>
      <c r="I1424" s="39">
        <f>VENTAS[[#This Row],[Cantidad]]*VENTAS[[#This Row],[Precio Venta]]</f>
        <v>30</v>
      </c>
      <c r="J1424" s="34">
        <f>IF(VENTAS[[#This Row],[Nombre del Gestor]]&gt;1,VENTAS[[#This Row],[Precio Venta]]*10%,0)</f>
        <v>3</v>
      </c>
      <c r="K1424" s="34">
        <f>IFERROR(VLOOKUP(VENTAS[[#This Row],[Código del producto Vendido]],STOCK[],13,FALSE),VENTAS[[#This Row],[Precio Venta]]*0.6)-VENTAS[[#This Row],[Comisión Unitaria 10%]]</f>
        <v>10.73</v>
      </c>
      <c r="L1424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424" s="35"/>
      <c r="N1424" s="37" t="s">
        <v>6541</v>
      </c>
    </row>
    <row r="1425" spans="1:14" x14ac:dyDescent="0.2">
      <c r="A1425" s="36">
        <v>45745.536215277767</v>
      </c>
      <c r="B1425" s="33"/>
      <c r="C1425" s="33"/>
      <c r="D1425" s="33"/>
      <c r="E1425" s="33" t="s">
        <v>6196</v>
      </c>
      <c r="F1425" s="33" t="s">
        <v>6197</v>
      </c>
      <c r="G1425" s="33">
        <v>1</v>
      </c>
      <c r="H1425" s="34">
        <v>18</v>
      </c>
      <c r="I1425" s="39">
        <f>VENTAS[[#This Row],[Cantidad]]*VENTAS[[#This Row],[Precio Venta]]</f>
        <v>18</v>
      </c>
      <c r="J1425" s="34">
        <f>IF(VENTAS[[#This Row],[Nombre del Gestor]]&gt;1,VENTAS[[#This Row],[Precio Venta]]*10%,0)</f>
        <v>0</v>
      </c>
      <c r="K1425" s="34">
        <f>IFERROR(VLOOKUP(VENTAS[[#This Row],[Código del producto Vendido]],STOCK[],13,FALSE),VENTAS[[#This Row],[Precio Venta]]*0.6)-VENTAS[[#This Row],[Comisión Unitaria 10%]]</f>
        <v>10.799999999999999</v>
      </c>
      <c r="L1425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425" s="35"/>
      <c r="N1425" s="37" t="s">
        <v>6542</v>
      </c>
    </row>
    <row r="1426" spans="1:14" x14ac:dyDescent="0.2">
      <c r="A1426" s="36">
        <v>45745.536770833343</v>
      </c>
      <c r="B1426" s="33"/>
      <c r="C1426" s="33"/>
      <c r="D1426" s="33" t="s">
        <v>5947</v>
      </c>
      <c r="E1426" s="33" t="s">
        <v>6543</v>
      </c>
      <c r="F1426" s="33" t="s">
        <v>271</v>
      </c>
      <c r="G1426" s="33">
        <v>1</v>
      </c>
      <c r="H1426" s="34">
        <v>20</v>
      </c>
      <c r="I1426" s="39">
        <f>VENTAS[[#This Row],[Cantidad]]*VENTAS[[#This Row],[Precio Venta]]</f>
        <v>20</v>
      </c>
      <c r="J1426" s="34">
        <f>IF(VENTAS[[#This Row],[Nombre del Gestor]]&gt;1,VENTAS[[#This Row],[Precio Venta]]*10%,0)</f>
        <v>2</v>
      </c>
      <c r="K1426" s="34">
        <f>IFERROR(VLOOKUP(VENTAS[[#This Row],[Código del producto Vendido]],STOCK[],13,FALSE),VENTAS[[#This Row],[Precio Venta]]*0.6)-VENTAS[[#This Row],[Comisión Unitaria 10%]]</f>
        <v>10</v>
      </c>
      <c r="L1426" s="34">
        <f>VENTAS[[#This Row],[Cantidad]]*(VENTAS[[#This Row],[Precio Venta]]-VENTAS[[#This Row],[Costo Unitario SIN Comision]]-VENTAS[[#This Row],[Comisión Unitaria 10%]]-0.01*VENTAS[[#This Row],[Precio Venta]])</f>
        <v>7.8</v>
      </c>
      <c r="M1426" s="35"/>
      <c r="N1426" s="37" t="s">
        <v>6544</v>
      </c>
    </row>
    <row r="1427" spans="1:14" x14ac:dyDescent="0.2">
      <c r="A1427" s="36">
        <v>45745.587870370371</v>
      </c>
      <c r="B1427" s="33"/>
      <c r="C1427" s="33"/>
      <c r="D1427" s="33"/>
      <c r="E1427" s="33" t="s">
        <v>1862</v>
      </c>
      <c r="F1427" s="33" t="s">
        <v>1863</v>
      </c>
      <c r="G1427" s="33">
        <v>1</v>
      </c>
      <c r="H1427" s="34">
        <v>30</v>
      </c>
      <c r="I1427" s="39">
        <f>VENTAS[[#This Row],[Cantidad]]*VENTAS[[#This Row],[Precio Venta]]</f>
        <v>30</v>
      </c>
      <c r="J1427" s="34">
        <f>IF(VENTAS[[#This Row],[Nombre del Gestor]]&gt;1,VENTAS[[#This Row],[Precio Venta]]*10%,0)</f>
        <v>0</v>
      </c>
      <c r="K1427" s="34">
        <f>IFERROR(VLOOKUP(VENTAS[[#This Row],[Código del producto Vendido]],STOCK[],13,FALSE),VENTAS[[#This Row],[Precio Venta]]*0.6)-VENTAS[[#This Row],[Comisión Unitaria 10%]]</f>
        <v>3</v>
      </c>
      <c r="L1427" s="34">
        <f>VENTAS[[#This Row],[Cantidad]]*(VENTAS[[#This Row],[Precio Venta]]-VENTAS[[#This Row],[Costo Unitario SIN Comision]]-VENTAS[[#This Row],[Comisión Unitaria 10%]]-0.01*VENTAS[[#This Row],[Precio Venta]])</f>
        <v>26.7</v>
      </c>
      <c r="M1427" s="35"/>
      <c r="N1427" s="37" t="s">
        <v>6545</v>
      </c>
    </row>
    <row r="1428" spans="1:14" x14ac:dyDescent="0.2">
      <c r="A1428" s="36">
        <v>45745.587870370371</v>
      </c>
      <c r="B1428" s="33"/>
      <c r="C1428" s="33"/>
      <c r="D1428" s="33"/>
      <c r="E1428" s="33" t="s">
        <v>2276</v>
      </c>
      <c r="F1428" s="33" t="s">
        <v>2277</v>
      </c>
      <c r="G1428" s="33">
        <v>1</v>
      </c>
      <c r="H1428" s="34">
        <v>35</v>
      </c>
      <c r="I1428" s="39">
        <f>VENTAS[[#This Row],[Cantidad]]*VENTAS[[#This Row],[Precio Venta]]</f>
        <v>35</v>
      </c>
      <c r="J1428" s="34">
        <f>IF(VENTAS[[#This Row],[Nombre del Gestor]]&gt;1,VENTAS[[#This Row],[Precio Venta]]*10%,0)</f>
        <v>0</v>
      </c>
      <c r="K1428" s="34">
        <f>IFERROR(VLOOKUP(VENTAS[[#This Row],[Código del producto Vendido]],STOCK[],13,FALSE),VENTAS[[#This Row],[Precio Venta]]*0.6)-VENTAS[[#This Row],[Comisión Unitaria 10%]]</f>
        <v>3.5</v>
      </c>
      <c r="L1428" s="34">
        <f>VENTAS[[#This Row],[Cantidad]]*(VENTAS[[#This Row],[Precio Venta]]-VENTAS[[#This Row],[Costo Unitario SIN Comision]]-VENTAS[[#This Row],[Comisión Unitaria 10%]]-0.01*VENTAS[[#This Row],[Precio Venta]])</f>
        <v>31.15</v>
      </c>
      <c r="M1428" s="35"/>
      <c r="N1428" s="37" t="s">
        <v>6546</v>
      </c>
    </row>
    <row r="1429" spans="1:14" x14ac:dyDescent="0.2">
      <c r="A1429" s="36">
        <v>45745.590324074074</v>
      </c>
      <c r="B1429" s="33"/>
      <c r="C1429" s="33"/>
      <c r="D1429" s="33"/>
      <c r="E1429" s="33" t="s">
        <v>6547</v>
      </c>
      <c r="F1429" s="33" t="s">
        <v>6548</v>
      </c>
      <c r="G1429" s="33">
        <v>1</v>
      </c>
      <c r="H1429" s="34">
        <v>40</v>
      </c>
      <c r="I1429" s="39">
        <f>VENTAS[[#This Row],[Cantidad]]*VENTAS[[#This Row],[Precio Venta]]</f>
        <v>40</v>
      </c>
      <c r="J1429" s="34">
        <f>IF(VENTAS[[#This Row],[Nombre del Gestor]]&gt;1,VENTAS[[#This Row],[Precio Venta]]*10%,0)</f>
        <v>0</v>
      </c>
      <c r="K1429" s="34">
        <f>IFERROR(VLOOKUP(VENTAS[[#This Row],[Código del producto Vendido]],STOCK[],13,FALSE),VENTAS[[#This Row],[Precio Venta]]*0.6)-VENTAS[[#This Row],[Comisión Unitaria 10%]]</f>
        <v>24</v>
      </c>
      <c r="L1429" s="34">
        <f>VENTAS[[#This Row],[Cantidad]]*(VENTAS[[#This Row],[Precio Venta]]-VENTAS[[#This Row],[Costo Unitario SIN Comision]]-VENTAS[[#This Row],[Comisión Unitaria 10%]]-0.01*VENTAS[[#This Row],[Precio Venta]])</f>
        <v>15.6</v>
      </c>
      <c r="M1429" s="35"/>
      <c r="N1429" s="37" t="s">
        <v>6549</v>
      </c>
    </row>
    <row r="1430" spans="1:14" x14ac:dyDescent="0.2">
      <c r="A1430" s="36">
        <v>45745.634131944447</v>
      </c>
      <c r="B1430" s="33"/>
      <c r="C1430" s="33"/>
      <c r="D1430" s="33" t="s">
        <v>6550</v>
      </c>
      <c r="E1430" s="33" t="s">
        <v>2570</v>
      </c>
      <c r="F1430" s="33" t="s">
        <v>2569</v>
      </c>
      <c r="G1430" s="33">
        <v>1</v>
      </c>
      <c r="H1430" s="34">
        <v>30</v>
      </c>
      <c r="I1430" s="39">
        <f>VENTAS[[#This Row],[Cantidad]]*VENTAS[[#This Row],[Precio Venta]]</f>
        <v>30</v>
      </c>
      <c r="J1430" s="34">
        <f>IF(VENTAS[[#This Row],[Nombre del Gestor]]&gt;1,VENTAS[[#This Row],[Precio Venta]]*10%,0)</f>
        <v>3</v>
      </c>
      <c r="K1430" s="34">
        <f>IFERROR(VLOOKUP(VENTAS[[#This Row],[Código del producto Vendido]],STOCK[],13,FALSE),VENTAS[[#This Row],[Precio Venta]]*0.6)-VENTAS[[#This Row],[Comisión Unitaria 10%]]</f>
        <v>-3</v>
      </c>
      <c r="L1430" s="34">
        <f>VENTAS[[#This Row],[Cantidad]]*(VENTAS[[#This Row],[Precio Venta]]-VENTAS[[#This Row],[Costo Unitario SIN Comision]]-VENTAS[[#This Row],[Comisión Unitaria 10%]]-0.01*VENTAS[[#This Row],[Precio Venta]])</f>
        <v>29.7</v>
      </c>
      <c r="M1430" s="35"/>
      <c r="N1430" s="37" t="s">
        <v>6551</v>
      </c>
    </row>
    <row r="1431" spans="1:14" x14ac:dyDescent="0.2">
      <c r="A1431" s="36">
        <v>45745.634814814817</v>
      </c>
      <c r="B1431" s="33"/>
      <c r="C1431" s="33"/>
      <c r="D1431" s="33" t="s">
        <v>4617</v>
      </c>
      <c r="E1431" s="33" t="s">
        <v>2570</v>
      </c>
      <c r="F1431" s="33" t="s">
        <v>2569</v>
      </c>
      <c r="G1431" s="33">
        <v>1</v>
      </c>
      <c r="H1431" s="34">
        <v>30</v>
      </c>
      <c r="I1431" s="39">
        <f>VENTAS[[#This Row],[Cantidad]]*VENTAS[[#This Row],[Precio Venta]]</f>
        <v>30</v>
      </c>
      <c r="J1431" s="34">
        <f>IF(VENTAS[[#This Row],[Nombre del Gestor]]&gt;1,VENTAS[[#This Row],[Precio Venta]]*10%,0)</f>
        <v>3</v>
      </c>
      <c r="K1431" s="34">
        <f>IFERROR(VLOOKUP(VENTAS[[#This Row],[Código del producto Vendido]],STOCK[],13,FALSE),VENTAS[[#This Row],[Precio Venta]]*0.6)-VENTAS[[#This Row],[Comisión Unitaria 10%]]</f>
        <v>-3</v>
      </c>
      <c r="L1431" s="34">
        <f>VENTAS[[#This Row],[Cantidad]]*(VENTAS[[#This Row],[Precio Venta]]-VENTAS[[#This Row],[Costo Unitario SIN Comision]]-VENTAS[[#This Row],[Comisión Unitaria 10%]]-0.01*VENTAS[[#This Row],[Precio Venta]])</f>
        <v>29.7</v>
      </c>
      <c r="M1431" s="35"/>
      <c r="N1431" s="37" t="s">
        <v>6552</v>
      </c>
    </row>
    <row r="1432" spans="1:14" x14ac:dyDescent="0.2">
      <c r="A1432" s="36">
        <v>45746.30846064815</v>
      </c>
      <c r="B1432" s="33"/>
      <c r="C1432" s="33"/>
      <c r="D1432" s="33" t="s">
        <v>4256</v>
      </c>
      <c r="E1432" s="33" t="s">
        <v>4995</v>
      </c>
      <c r="F1432" s="33" t="s">
        <v>4996</v>
      </c>
      <c r="G1432" s="33">
        <v>1</v>
      </c>
      <c r="H1432" s="34">
        <v>30</v>
      </c>
      <c r="I1432" s="39">
        <f>VENTAS[[#This Row],[Cantidad]]*VENTAS[[#This Row],[Precio Venta]]</f>
        <v>30</v>
      </c>
      <c r="J1432" s="34">
        <f>IF(VENTAS[[#This Row],[Nombre del Gestor]]&gt;1,VENTAS[[#This Row],[Precio Venta]]*10%,0)</f>
        <v>3</v>
      </c>
      <c r="K1432" s="34">
        <f>IFERROR(VLOOKUP(VENTAS[[#This Row],[Código del producto Vendido]],STOCK[],13,FALSE),VENTAS[[#This Row],[Precio Venta]]*0.6)-VENTAS[[#This Row],[Comisión Unitaria 10%]]</f>
        <v>15</v>
      </c>
      <c r="L1432" s="34">
        <f>VENTAS[[#This Row],[Cantidad]]*(VENTAS[[#This Row],[Precio Venta]]-VENTAS[[#This Row],[Costo Unitario SIN Comision]]-VENTAS[[#This Row],[Comisión Unitaria 10%]]-0.01*VENTAS[[#This Row],[Precio Venta]])</f>
        <v>11.7</v>
      </c>
      <c r="M1432" s="35"/>
      <c r="N1432" s="37" t="s">
        <v>6553</v>
      </c>
    </row>
    <row r="1433" spans="1:14" x14ac:dyDescent="0.2">
      <c r="A1433" s="36">
        <v>45747.372928240737</v>
      </c>
      <c r="B1433" s="33"/>
      <c r="C1433" s="33"/>
      <c r="D1433" s="33" t="s">
        <v>6554</v>
      </c>
      <c r="E1433" s="33" t="s">
        <v>4457</v>
      </c>
      <c r="F1433" s="33" t="s">
        <v>417</v>
      </c>
      <c r="G1433" s="33">
        <v>1</v>
      </c>
      <c r="H1433" s="34">
        <v>20</v>
      </c>
      <c r="I1433" s="39">
        <f>VENTAS[[#This Row],[Cantidad]]*VENTAS[[#This Row],[Precio Venta]]</f>
        <v>20</v>
      </c>
      <c r="J1433" s="34">
        <f>IF(VENTAS[[#This Row],[Nombre del Gestor]]&gt;1,VENTAS[[#This Row],[Precio Venta]]*10%,0)</f>
        <v>2</v>
      </c>
      <c r="K1433" s="34">
        <f>IFERROR(VLOOKUP(VENTAS[[#This Row],[Código del producto Vendido]],STOCK[],13,FALSE),VENTAS[[#This Row],[Precio Venta]]*0.6)-VENTAS[[#This Row],[Comisión Unitaria 10%]]</f>
        <v>10</v>
      </c>
      <c r="L1433" s="34">
        <f>VENTAS[[#This Row],[Cantidad]]*(VENTAS[[#This Row],[Precio Venta]]-VENTAS[[#This Row],[Costo Unitario SIN Comision]]-VENTAS[[#This Row],[Comisión Unitaria 10%]]-0.01*VENTAS[[#This Row],[Precio Venta]])</f>
        <v>7.8</v>
      </c>
      <c r="M1433" s="35"/>
      <c r="N1433" s="37" t="s">
        <v>6555</v>
      </c>
    </row>
    <row r="1434" spans="1:14" x14ac:dyDescent="0.2">
      <c r="A1434" s="36">
        <v>45747.43959490741</v>
      </c>
      <c r="B1434" s="33"/>
      <c r="C1434" s="33"/>
      <c r="D1434" s="33"/>
      <c r="E1434" s="33" t="s">
        <v>1762</v>
      </c>
      <c r="F1434" s="33" t="s">
        <v>1763</v>
      </c>
      <c r="G1434" s="33">
        <v>1</v>
      </c>
      <c r="H1434" s="34">
        <v>25</v>
      </c>
      <c r="I1434" s="39">
        <f>VENTAS[[#This Row],[Cantidad]]*VENTAS[[#This Row],[Precio Venta]]</f>
        <v>25</v>
      </c>
      <c r="J1434" s="34">
        <f>IF(VENTAS[[#This Row],[Nombre del Gestor]]&gt;1,VENTAS[[#This Row],[Precio Venta]]*10%,0)</f>
        <v>0</v>
      </c>
      <c r="K1434" s="34">
        <f>IFERROR(VLOOKUP(VENTAS[[#This Row],[Código del producto Vendido]],STOCK[],13,FALSE),VENTAS[[#This Row],[Precio Venta]]*0.6)-VENTAS[[#This Row],[Comisión Unitaria 10%]]</f>
        <v>2.5</v>
      </c>
      <c r="L1434" s="34">
        <f>VENTAS[[#This Row],[Cantidad]]*(VENTAS[[#This Row],[Precio Venta]]-VENTAS[[#This Row],[Costo Unitario SIN Comision]]-VENTAS[[#This Row],[Comisión Unitaria 10%]]-0.01*VENTAS[[#This Row],[Precio Venta]])</f>
        <v>22.25</v>
      </c>
      <c r="M1434" s="35"/>
      <c r="N1434" s="37" t="s">
        <v>6556</v>
      </c>
    </row>
    <row r="1435" spans="1:14" x14ac:dyDescent="0.2">
      <c r="A1435" s="36">
        <v>45747.452337962961</v>
      </c>
      <c r="B1435" s="33"/>
      <c r="C1435" s="33"/>
      <c r="D1435" s="33" t="s">
        <v>3864</v>
      </c>
      <c r="E1435" s="33" t="s">
        <v>2531</v>
      </c>
      <c r="F1435" s="33" t="s">
        <v>2532</v>
      </c>
      <c r="G1435" s="33">
        <v>1</v>
      </c>
      <c r="H1435" s="34">
        <v>35</v>
      </c>
      <c r="I1435" s="39">
        <f>VENTAS[[#This Row],[Cantidad]]*VENTAS[[#This Row],[Precio Venta]]</f>
        <v>35</v>
      </c>
      <c r="J1435" s="34">
        <f>IF(VENTAS[[#This Row],[Nombre del Gestor]]&gt;1,VENTAS[[#This Row],[Precio Venta]]*10%,0)</f>
        <v>3.5</v>
      </c>
      <c r="K1435" s="34">
        <f>IFERROR(VLOOKUP(VENTAS[[#This Row],[Código del producto Vendido]],STOCK[],13,FALSE),VENTAS[[#This Row],[Precio Venta]]*0.6)-VENTAS[[#This Row],[Comisión Unitaria 10%]]</f>
        <v>17.600000000000001</v>
      </c>
      <c r="L1435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435" s="35"/>
      <c r="N1435" s="37" t="s">
        <v>6557</v>
      </c>
    </row>
    <row r="1436" spans="1:14" x14ac:dyDescent="0.2">
      <c r="A1436" s="36">
        <v>45747.45380787037</v>
      </c>
      <c r="B1436" s="33"/>
      <c r="C1436" s="33"/>
      <c r="D1436" s="33"/>
      <c r="E1436" s="33" t="s">
        <v>2237</v>
      </c>
      <c r="F1436" s="33" t="s">
        <v>2238</v>
      </c>
      <c r="G1436" s="33">
        <v>1</v>
      </c>
      <c r="H1436" s="34">
        <v>25</v>
      </c>
      <c r="I1436" s="39">
        <f>VENTAS[[#This Row],[Cantidad]]*VENTAS[[#This Row],[Precio Venta]]</f>
        <v>25</v>
      </c>
      <c r="J1436" s="34">
        <f>IF(VENTAS[[#This Row],[Nombre del Gestor]]&gt;1,VENTAS[[#This Row],[Precio Venta]]*10%,0)</f>
        <v>0</v>
      </c>
      <c r="K1436" s="34">
        <f>IFERROR(VLOOKUP(VENTAS[[#This Row],[Código del producto Vendido]],STOCK[],13,FALSE),VENTAS[[#This Row],[Precio Venta]]*0.6)-VENTAS[[#This Row],[Comisión Unitaria 10%]]</f>
        <v>2.5</v>
      </c>
      <c r="L1436" s="34">
        <f>VENTAS[[#This Row],[Cantidad]]*(VENTAS[[#This Row],[Precio Venta]]-VENTAS[[#This Row],[Costo Unitario SIN Comision]]-VENTAS[[#This Row],[Comisión Unitaria 10%]]-0.01*VENTAS[[#This Row],[Precio Venta]])</f>
        <v>22.25</v>
      </c>
      <c r="M1436" s="35"/>
      <c r="N1436" s="37" t="s">
        <v>6558</v>
      </c>
    </row>
    <row r="1437" spans="1:14" x14ac:dyDescent="0.2">
      <c r="A1437" s="36">
        <v>45747.45449074074</v>
      </c>
      <c r="B1437" s="33"/>
      <c r="C1437" s="33"/>
      <c r="D1437" s="33" t="s">
        <v>4869</v>
      </c>
      <c r="E1437" s="33" t="s">
        <v>6559</v>
      </c>
      <c r="F1437" s="33" t="s">
        <v>2114</v>
      </c>
      <c r="G1437" s="33">
        <v>1</v>
      </c>
      <c r="H1437" s="34">
        <v>25</v>
      </c>
      <c r="I1437" s="39">
        <f>VENTAS[[#This Row],[Cantidad]]*VENTAS[[#This Row],[Precio Venta]]</f>
        <v>25</v>
      </c>
      <c r="J1437" s="34">
        <f>IF(VENTAS[[#This Row],[Nombre del Gestor]]&gt;1,VENTAS[[#This Row],[Precio Venta]]*10%,0)</f>
        <v>2.5</v>
      </c>
      <c r="K1437" s="34">
        <f>IFERROR(VLOOKUP(VENTAS[[#This Row],[Código del producto Vendido]],STOCK[],13,FALSE),VENTAS[[#This Row],[Precio Venta]]*0.6)-VENTAS[[#This Row],[Comisión Unitaria 10%]]</f>
        <v>12.5</v>
      </c>
      <c r="L1437" s="34">
        <f>VENTAS[[#This Row],[Cantidad]]*(VENTAS[[#This Row],[Precio Venta]]-VENTAS[[#This Row],[Costo Unitario SIN Comision]]-VENTAS[[#This Row],[Comisión Unitaria 10%]]-0.01*VENTAS[[#This Row],[Precio Venta]])</f>
        <v>9.75</v>
      </c>
      <c r="M1437" s="35"/>
      <c r="N1437" s="37" t="s">
        <v>6560</v>
      </c>
    </row>
    <row r="1438" spans="1:14" x14ac:dyDescent="0.2">
      <c r="A1438" s="36">
        <v>45747.456504629627</v>
      </c>
      <c r="B1438" s="33"/>
      <c r="C1438" s="33"/>
      <c r="D1438" s="33" t="s">
        <v>3779</v>
      </c>
      <c r="E1438" s="33" t="s">
        <v>2182</v>
      </c>
      <c r="F1438" s="33" t="s">
        <v>2183</v>
      </c>
      <c r="G1438" s="33">
        <v>1</v>
      </c>
      <c r="H1438" s="34">
        <v>30</v>
      </c>
      <c r="I1438" s="39">
        <f>VENTAS[[#This Row],[Cantidad]]*VENTAS[[#This Row],[Precio Venta]]</f>
        <v>30</v>
      </c>
      <c r="J1438" s="34">
        <f>IF(VENTAS[[#This Row],[Nombre del Gestor]]&gt;1,VENTAS[[#This Row],[Precio Venta]]*10%,0)</f>
        <v>3</v>
      </c>
      <c r="K1438" s="34">
        <f>IFERROR(VLOOKUP(VENTAS[[#This Row],[Código del producto Vendido]],STOCK[],13,FALSE),VENTAS[[#This Row],[Precio Venta]]*0.6)-VENTAS[[#This Row],[Comisión Unitaria 10%]]</f>
        <v>0</v>
      </c>
      <c r="L1438" s="34">
        <f>VENTAS[[#This Row],[Cantidad]]*(VENTAS[[#This Row],[Precio Venta]]-VENTAS[[#This Row],[Costo Unitario SIN Comision]]-VENTAS[[#This Row],[Comisión Unitaria 10%]]-0.01*VENTAS[[#This Row],[Precio Venta]])</f>
        <v>26.7</v>
      </c>
      <c r="M1438" s="35"/>
      <c r="N1438" s="37" t="s">
        <v>6561</v>
      </c>
    </row>
    <row r="1439" spans="1:14" x14ac:dyDescent="0.2">
      <c r="A1439" s="36">
        <v>45747.458449074067</v>
      </c>
      <c r="B1439" s="33"/>
      <c r="C1439" s="33"/>
      <c r="D1439" s="33" t="s">
        <v>3757</v>
      </c>
      <c r="E1439" s="33" t="s">
        <v>1273</v>
      </c>
      <c r="F1439" s="33" t="s">
        <v>1272</v>
      </c>
      <c r="G1439" s="33">
        <v>1</v>
      </c>
      <c r="H1439" s="34">
        <v>30</v>
      </c>
      <c r="I1439" s="39">
        <f>VENTAS[[#This Row],[Cantidad]]*VENTAS[[#This Row],[Precio Venta]]</f>
        <v>30</v>
      </c>
      <c r="J1439" s="34">
        <f>IF(VENTAS[[#This Row],[Nombre del Gestor]]&gt;1,VENTAS[[#This Row],[Precio Venta]]*10%,0)</f>
        <v>3</v>
      </c>
      <c r="K1439" s="34">
        <f>IFERROR(VLOOKUP(VENTAS[[#This Row],[Código del producto Vendido]],STOCK[],13,FALSE),VENTAS[[#This Row],[Precio Venta]]*0.6)-VENTAS[[#This Row],[Comisión Unitaria 10%]]</f>
        <v>6.8000000000000007</v>
      </c>
      <c r="L1439" s="34">
        <f>VENTAS[[#This Row],[Cantidad]]*(VENTAS[[#This Row],[Precio Venta]]-VENTAS[[#This Row],[Costo Unitario SIN Comision]]-VENTAS[[#This Row],[Comisión Unitaria 10%]]-0.01*VENTAS[[#This Row],[Precio Venta]])</f>
        <v>19.899999999999999</v>
      </c>
      <c r="M1439" s="35"/>
      <c r="N1439" s="37" t="s">
        <v>6562</v>
      </c>
    </row>
    <row r="1440" spans="1:14" x14ac:dyDescent="0.2">
      <c r="A1440" s="36">
        <v>45747.4766087963</v>
      </c>
      <c r="B1440" s="33"/>
      <c r="C1440" s="33"/>
      <c r="D1440" s="33" t="s">
        <v>3757</v>
      </c>
      <c r="E1440" s="33" t="s">
        <v>2558</v>
      </c>
      <c r="F1440" s="33" t="s">
        <v>2554</v>
      </c>
      <c r="G1440" s="33">
        <v>1</v>
      </c>
      <c r="H1440" s="34">
        <v>35</v>
      </c>
      <c r="I1440" s="39">
        <f>VENTAS[[#This Row],[Cantidad]]*VENTAS[[#This Row],[Precio Venta]]</f>
        <v>35</v>
      </c>
      <c r="J1440" s="34">
        <f>IF(VENTAS[[#This Row],[Nombre del Gestor]]&gt;1,VENTAS[[#This Row],[Precio Venta]]*10%,0)</f>
        <v>3.5</v>
      </c>
      <c r="K1440" s="34">
        <f>IFERROR(VLOOKUP(VENTAS[[#This Row],[Código del producto Vendido]],STOCK[],13,FALSE),VENTAS[[#This Row],[Precio Venta]]*0.6)-VENTAS[[#This Row],[Comisión Unitaria 10%]]</f>
        <v>-3.5</v>
      </c>
      <c r="L1440" s="34">
        <f>VENTAS[[#This Row],[Cantidad]]*(VENTAS[[#This Row],[Precio Venta]]-VENTAS[[#This Row],[Costo Unitario SIN Comision]]-VENTAS[[#This Row],[Comisión Unitaria 10%]]-0.01*VENTAS[[#This Row],[Precio Venta]])</f>
        <v>34.65</v>
      </c>
      <c r="M1440" s="35"/>
      <c r="N1440" s="37" t="s">
        <v>6563</v>
      </c>
    </row>
    <row r="1441" spans="1:14" x14ac:dyDescent="0.2">
      <c r="A1441" s="36">
        <v>45747.658425925933</v>
      </c>
      <c r="B1441" s="33"/>
      <c r="C1441" s="33"/>
      <c r="D1441" s="33" t="s">
        <v>3772</v>
      </c>
      <c r="E1441" s="33" t="s">
        <v>6547</v>
      </c>
      <c r="F1441" s="33" t="s">
        <v>6548</v>
      </c>
      <c r="G1441" s="33">
        <v>1</v>
      </c>
      <c r="H1441" s="34">
        <v>40</v>
      </c>
      <c r="I1441" s="39">
        <f>VENTAS[[#This Row],[Cantidad]]*VENTAS[[#This Row],[Precio Venta]]</f>
        <v>40</v>
      </c>
      <c r="J1441" s="34">
        <f>IF(VENTAS[[#This Row],[Nombre del Gestor]]&gt;1,VENTAS[[#This Row],[Precio Venta]]*10%,0)</f>
        <v>4</v>
      </c>
      <c r="K1441" s="34">
        <f>IFERROR(VLOOKUP(VENTAS[[#This Row],[Código del producto Vendido]],STOCK[],13,FALSE),VENTAS[[#This Row],[Precio Venta]]*0.6)-VENTAS[[#This Row],[Comisión Unitaria 10%]]</f>
        <v>20</v>
      </c>
      <c r="L1441" s="34">
        <f>VENTAS[[#This Row],[Cantidad]]*(VENTAS[[#This Row],[Precio Venta]]-VENTAS[[#This Row],[Costo Unitario SIN Comision]]-VENTAS[[#This Row],[Comisión Unitaria 10%]]-0.01*VENTAS[[#This Row],[Precio Venta]])</f>
        <v>15.6</v>
      </c>
      <c r="M1441" s="35"/>
      <c r="N1441" s="37" t="s">
        <v>6564</v>
      </c>
    </row>
    <row r="1442" spans="1:14" x14ac:dyDescent="0.2">
      <c r="A1442" s="36">
        <v>45747.660104166673</v>
      </c>
      <c r="B1442" s="33"/>
      <c r="C1442" s="33"/>
      <c r="D1442" s="33" t="s">
        <v>3929</v>
      </c>
      <c r="E1442" s="33" t="s">
        <v>1616</v>
      </c>
      <c r="F1442" s="33" t="s">
        <v>1051</v>
      </c>
      <c r="G1442" s="33">
        <v>1</v>
      </c>
      <c r="H1442" s="34">
        <v>30</v>
      </c>
      <c r="I1442" s="39">
        <f>VENTAS[[#This Row],[Cantidad]]*VENTAS[[#This Row],[Precio Venta]]</f>
        <v>30</v>
      </c>
      <c r="J1442" s="34">
        <f>IF(VENTAS[[#This Row],[Nombre del Gestor]]&gt;1,VENTAS[[#This Row],[Precio Venta]]*10%,0)</f>
        <v>3</v>
      </c>
      <c r="K1442" s="34">
        <f>IFERROR(VLOOKUP(VENTAS[[#This Row],[Código del producto Vendido]],STOCK[],13,FALSE),VENTAS[[#This Row],[Precio Venta]]*0.6)-VENTAS[[#This Row],[Comisión Unitaria 10%]]</f>
        <v>0</v>
      </c>
      <c r="L1442" s="34">
        <f>VENTAS[[#This Row],[Cantidad]]*(VENTAS[[#This Row],[Precio Venta]]-VENTAS[[#This Row],[Costo Unitario SIN Comision]]-VENTAS[[#This Row],[Comisión Unitaria 10%]]-0.01*VENTAS[[#This Row],[Precio Venta]])</f>
        <v>26.7</v>
      </c>
      <c r="M1442" s="35"/>
      <c r="N1442" s="37" t="s">
        <v>6565</v>
      </c>
    </row>
    <row r="1443" spans="1:14" x14ac:dyDescent="0.2">
      <c r="A1443" s="36">
        <v>45747.66165509259</v>
      </c>
      <c r="B1443" s="33"/>
      <c r="C1443" s="33"/>
      <c r="D1443" s="33" t="s">
        <v>4256</v>
      </c>
      <c r="E1443" s="33" t="s">
        <v>928</v>
      </c>
      <c r="F1443" s="33" t="s">
        <v>927</v>
      </c>
      <c r="G1443" s="33">
        <v>1</v>
      </c>
      <c r="H1443" s="34">
        <v>35</v>
      </c>
      <c r="I1443" s="39">
        <f>VENTAS[[#This Row],[Cantidad]]*VENTAS[[#This Row],[Precio Venta]]</f>
        <v>35</v>
      </c>
      <c r="J1443" s="34">
        <f>IF(VENTAS[[#This Row],[Nombre del Gestor]]&gt;1,VENTAS[[#This Row],[Precio Venta]]*10%,0)</f>
        <v>3.5</v>
      </c>
      <c r="K1443" s="34">
        <f>IFERROR(VLOOKUP(VENTAS[[#This Row],[Código del producto Vendido]],STOCK[],13,FALSE),VENTAS[[#This Row],[Precio Venta]]*0.6)-VENTAS[[#This Row],[Comisión Unitaria 10%]]</f>
        <v>14</v>
      </c>
      <c r="L1443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1443" s="35"/>
      <c r="N1443" s="37" t="s">
        <v>6566</v>
      </c>
    </row>
    <row r="1444" spans="1:14" x14ac:dyDescent="0.2">
      <c r="A1444" s="36">
        <v>45747.662557870368</v>
      </c>
      <c r="B1444" s="33"/>
      <c r="C1444" s="33"/>
      <c r="D1444" s="33" t="s">
        <v>3757</v>
      </c>
      <c r="E1444" s="33" t="s">
        <v>408</v>
      </c>
      <c r="F1444" s="33" t="s">
        <v>409</v>
      </c>
      <c r="G1444" s="33">
        <v>1</v>
      </c>
      <c r="H1444" s="34">
        <v>22</v>
      </c>
      <c r="I1444" s="39">
        <f>VENTAS[[#This Row],[Cantidad]]*VENTAS[[#This Row],[Precio Venta]]</f>
        <v>22</v>
      </c>
      <c r="J1444" s="34">
        <f>IF(VENTAS[[#This Row],[Nombre del Gestor]]&gt;1,VENTAS[[#This Row],[Precio Venta]]*10%,0)</f>
        <v>2.2000000000000002</v>
      </c>
      <c r="K1444" s="34">
        <f>IFERROR(VLOOKUP(VENTAS[[#This Row],[Código del producto Vendido]],STOCK[],13,FALSE),VENTAS[[#This Row],[Precio Venta]]*0.6)-VENTAS[[#This Row],[Comisión Unitaria 10%]]</f>
        <v>12.649999999999999</v>
      </c>
      <c r="L1444" s="34">
        <f>VENTAS[[#This Row],[Cantidad]]*(VENTAS[[#This Row],[Precio Venta]]-VENTAS[[#This Row],[Costo Unitario SIN Comision]]-VENTAS[[#This Row],[Comisión Unitaria 10%]]-0.01*VENTAS[[#This Row],[Precio Venta]])</f>
        <v>6.9300000000000015</v>
      </c>
      <c r="M1444" s="35"/>
      <c r="N1444" s="37" t="s">
        <v>6567</v>
      </c>
    </row>
    <row r="1445" spans="1:14" x14ac:dyDescent="0.2">
      <c r="A1445" s="36">
        <v>45747.663634259261</v>
      </c>
      <c r="B1445" s="33"/>
      <c r="C1445" s="33"/>
      <c r="D1445" s="33" t="s">
        <v>3929</v>
      </c>
      <c r="E1445" s="33" t="s">
        <v>1282</v>
      </c>
      <c r="F1445" s="33" t="s">
        <v>1063</v>
      </c>
      <c r="G1445" s="33">
        <v>1</v>
      </c>
      <c r="H1445" s="34">
        <v>30</v>
      </c>
      <c r="I1445" s="39">
        <f>VENTAS[[#This Row],[Cantidad]]*VENTAS[[#This Row],[Precio Venta]]</f>
        <v>30</v>
      </c>
      <c r="J1445" s="34">
        <f>IF(VENTAS[[#This Row],[Nombre del Gestor]]&gt;1,VENTAS[[#This Row],[Precio Venta]]*10%,0)</f>
        <v>3</v>
      </c>
      <c r="K1445" s="34">
        <f>IFERROR(VLOOKUP(VENTAS[[#This Row],[Código del producto Vendido]],STOCK[],13,FALSE),VENTAS[[#This Row],[Precio Venta]]*0.6)-VENTAS[[#This Row],[Comisión Unitaria 10%]]</f>
        <v>10.8</v>
      </c>
      <c r="L1445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445" s="35"/>
      <c r="N1445" s="37" t="s">
        <v>6568</v>
      </c>
    </row>
    <row r="1446" spans="1:14" x14ac:dyDescent="0.2">
      <c r="A1446" s="36">
        <v>45747.697974537034</v>
      </c>
      <c r="B1446" s="33"/>
      <c r="C1446" s="33"/>
      <c r="D1446" s="33" t="s">
        <v>4256</v>
      </c>
      <c r="E1446" s="33" t="s">
        <v>2531</v>
      </c>
      <c r="F1446" s="33" t="s">
        <v>2532</v>
      </c>
      <c r="G1446" s="33">
        <v>1</v>
      </c>
      <c r="H1446" s="34">
        <v>35</v>
      </c>
      <c r="I1446" s="39">
        <f>VENTAS[[#This Row],[Cantidad]]*VENTAS[[#This Row],[Precio Venta]]</f>
        <v>35</v>
      </c>
      <c r="J1446" s="34">
        <f>IF(VENTAS[[#This Row],[Nombre del Gestor]]&gt;1,VENTAS[[#This Row],[Precio Venta]]*10%,0)</f>
        <v>3.5</v>
      </c>
      <c r="K1446" s="34">
        <f>IFERROR(VLOOKUP(VENTAS[[#This Row],[Código del producto Vendido]],STOCK[],13,FALSE),VENTAS[[#This Row],[Precio Venta]]*0.6)-VENTAS[[#This Row],[Comisión Unitaria 10%]]</f>
        <v>17.600000000000001</v>
      </c>
      <c r="L1446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446" s="35"/>
      <c r="N1446" s="37" t="s">
        <v>6569</v>
      </c>
    </row>
    <row r="1447" spans="1:14" x14ac:dyDescent="0.2">
      <c r="A1447" s="36">
        <v>45747.703449074077</v>
      </c>
      <c r="B1447" s="33"/>
      <c r="C1447" s="33"/>
      <c r="D1447" s="33" t="s">
        <v>3779</v>
      </c>
      <c r="E1447" s="33" t="s">
        <v>2518</v>
      </c>
      <c r="F1447" s="33" t="s">
        <v>2519</v>
      </c>
      <c r="G1447" s="33">
        <v>1</v>
      </c>
      <c r="H1447" s="34">
        <v>30</v>
      </c>
      <c r="I1447" s="39">
        <f>VENTAS[[#This Row],[Cantidad]]*VENTAS[[#This Row],[Precio Venta]]</f>
        <v>30</v>
      </c>
      <c r="J1447" s="34">
        <f>IF(VENTAS[[#This Row],[Nombre del Gestor]]&gt;1,VENTAS[[#This Row],[Precio Venta]]*10%,0)</f>
        <v>3</v>
      </c>
      <c r="K1447" s="34">
        <f>IFERROR(VLOOKUP(VENTAS[[#This Row],[Código del producto Vendido]],STOCK[],13,FALSE),VENTAS[[#This Row],[Precio Venta]]*0.6)-VENTAS[[#This Row],[Comisión Unitaria 10%]]</f>
        <v>13.439999999999998</v>
      </c>
      <c r="L1447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447" s="35"/>
      <c r="N1447" s="37" t="s">
        <v>6570</v>
      </c>
    </row>
    <row r="1448" spans="1:14" x14ac:dyDescent="0.2">
      <c r="A1448" s="36">
        <v>45747.705196759263</v>
      </c>
      <c r="B1448" s="33"/>
      <c r="C1448" s="33"/>
      <c r="D1448" s="33" t="s">
        <v>4617</v>
      </c>
      <c r="E1448" s="33" t="s">
        <v>1274</v>
      </c>
      <c r="F1448" s="33" t="s">
        <v>1275</v>
      </c>
      <c r="G1448" s="33">
        <v>1</v>
      </c>
      <c r="H1448" s="34">
        <v>25</v>
      </c>
      <c r="I1448" s="39">
        <f>VENTAS[[#This Row],[Cantidad]]*VENTAS[[#This Row],[Precio Venta]]</f>
        <v>25</v>
      </c>
      <c r="J1448" s="34">
        <f>IF(VENTAS[[#This Row],[Nombre del Gestor]]&gt;1,VENTAS[[#This Row],[Precio Venta]]*10%,0)</f>
        <v>2.5</v>
      </c>
      <c r="K1448" s="34">
        <f>IFERROR(VLOOKUP(VENTAS[[#This Row],[Código del producto Vendido]],STOCK[],13,FALSE),VENTAS[[#This Row],[Precio Venta]]*0.6)-VENTAS[[#This Row],[Comisión Unitaria 10%]]</f>
        <v>12.56</v>
      </c>
      <c r="L1448" s="34">
        <f>VENTAS[[#This Row],[Cantidad]]*(VENTAS[[#This Row],[Precio Venta]]-VENTAS[[#This Row],[Costo Unitario SIN Comision]]-VENTAS[[#This Row],[Comisión Unitaria 10%]]-0.01*VENTAS[[#This Row],[Precio Venta]])</f>
        <v>9.69</v>
      </c>
      <c r="M1448" s="35"/>
      <c r="N1448" s="37" t="s">
        <v>6571</v>
      </c>
    </row>
    <row r="1449" spans="1:14" x14ac:dyDescent="0.2">
      <c r="A1449" s="36">
        <v>45747.771967592591</v>
      </c>
      <c r="B1449" s="33"/>
      <c r="C1449" s="33"/>
      <c r="D1449" s="33" t="s">
        <v>3864</v>
      </c>
      <c r="E1449" s="33" t="s">
        <v>2535</v>
      </c>
      <c r="F1449" s="33" t="s">
        <v>2536</v>
      </c>
      <c r="G1449" s="33">
        <v>1</v>
      </c>
      <c r="H1449" s="34">
        <v>30</v>
      </c>
      <c r="I1449" s="39">
        <f>VENTAS[[#This Row],[Cantidad]]*VENTAS[[#This Row],[Precio Venta]]</f>
        <v>30</v>
      </c>
      <c r="J1449" s="34">
        <f>IF(VENTAS[[#This Row],[Nombre del Gestor]]&gt;1,VENTAS[[#This Row],[Precio Venta]]*10%,0)</f>
        <v>3</v>
      </c>
      <c r="K1449" s="34">
        <f>IFERROR(VLOOKUP(VENTAS[[#This Row],[Código del producto Vendido]],STOCK[],13,FALSE),VENTAS[[#This Row],[Precio Venta]]*0.6)-VENTAS[[#This Row],[Comisión Unitaria 10%]]</f>
        <v>-3</v>
      </c>
      <c r="L1449" s="34">
        <f>VENTAS[[#This Row],[Cantidad]]*(VENTAS[[#This Row],[Precio Venta]]-VENTAS[[#This Row],[Costo Unitario SIN Comision]]-VENTAS[[#This Row],[Comisión Unitaria 10%]]-0.01*VENTAS[[#This Row],[Precio Venta]])</f>
        <v>29.7</v>
      </c>
      <c r="M1449" s="35"/>
      <c r="N1449" s="37" t="s">
        <v>6572</v>
      </c>
    </row>
    <row r="1450" spans="1:14" x14ac:dyDescent="0.2">
      <c r="A1450" s="36">
        <v>45748.414293981477</v>
      </c>
      <c r="B1450" s="33"/>
      <c r="C1450" s="33"/>
      <c r="D1450" s="33"/>
      <c r="E1450" s="33" t="s">
        <v>2274</v>
      </c>
      <c r="F1450" s="33" t="s">
        <v>2275</v>
      </c>
      <c r="G1450" s="33">
        <v>1</v>
      </c>
      <c r="H1450" s="34">
        <v>35</v>
      </c>
      <c r="I1450" s="39">
        <f>VENTAS[[#This Row],[Cantidad]]*VENTAS[[#This Row],[Precio Venta]]</f>
        <v>35</v>
      </c>
      <c r="J1450" s="34">
        <f>IF(VENTAS[[#This Row],[Nombre del Gestor]]&gt;1,VENTAS[[#This Row],[Precio Venta]]*10%,0)</f>
        <v>0</v>
      </c>
      <c r="K1450" s="34">
        <f>IFERROR(VLOOKUP(VENTAS[[#This Row],[Código del producto Vendido]],STOCK[],13,FALSE),VENTAS[[#This Row],[Precio Venta]]*0.6)-VENTAS[[#This Row],[Comisión Unitaria 10%]]</f>
        <v>3.5</v>
      </c>
      <c r="L1450" s="34">
        <f>VENTAS[[#This Row],[Cantidad]]*(VENTAS[[#This Row],[Precio Venta]]-VENTAS[[#This Row],[Costo Unitario SIN Comision]]-VENTAS[[#This Row],[Comisión Unitaria 10%]]-0.01*VENTAS[[#This Row],[Precio Venta]])</f>
        <v>31.15</v>
      </c>
      <c r="M1450" s="35"/>
      <c r="N1450" s="37" t="s">
        <v>6573</v>
      </c>
    </row>
    <row r="1451" spans="1:14" x14ac:dyDescent="0.2">
      <c r="A1451" s="36">
        <v>45748.414293981477</v>
      </c>
      <c r="B1451" s="33"/>
      <c r="C1451" s="33"/>
      <c r="D1451" s="33"/>
      <c r="E1451" s="33" t="s">
        <v>6574</v>
      </c>
      <c r="F1451" s="33" t="s">
        <v>1585</v>
      </c>
      <c r="G1451" s="33">
        <v>1</v>
      </c>
      <c r="H1451" s="34">
        <v>15</v>
      </c>
      <c r="I1451" s="39">
        <f>VENTAS[[#This Row],[Cantidad]]*VENTAS[[#This Row],[Precio Venta]]</f>
        <v>15</v>
      </c>
      <c r="J1451" s="34">
        <f>IF(VENTAS[[#This Row],[Nombre del Gestor]]&gt;1,VENTAS[[#This Row],[Precio Venta]]*10%,0)</f>
        <v>0</v>
      </c>
      <c r="K1451" s="34">
        <f>IFERROR(VLOOKUP(VENTAS[[#This Row],[Código del producto Vendido]],STOCK[],13,FALSE),VENTAS[[#This Row],[Precio Venta]]*0.6)-VENTAS[[#This Row],[Comisión Unitaria 10%]]</f>
        <v>9</v>
      </c>
      <c r="L1451" s="34">
        <f>VENTAS[[#This Row],[Cantidad]]*(VENTAS[[#This Row],[Precio Venta]]-VENTAS[[#This Row],[Costo Unitario SIN Comision]]-VENTAS[[#This Row],[Comisión Unitaria 10%]]-0.01*VENTAS[[#This Row],[Precio Venta]])</f>
        <v>5.85</v>
      </c>
      <c r="M1451" s="35"/>
      <c r="N1451" s="37" t="s">
        <v>6575</v>
      </c>
    </row>
    <row r="1452" spans="1:14" x14ac:dyDescent="0.2">
      <c r="A1452" s="36">
        <v>45748.414293981477</v>
      </c>
      <c r="B1452" s="33"/>
      <c r="C1452" s="33"/>
      <c r="D1452" s="33"/>
      <c r="E1452" s="33" t="s">
        <v>2215</v>
      </c>
      <c r="F1452" s="33" t="s">
        <v>6576</v>
      </c>
      <c r="G1452" s="33">
        <v>1</v>
      </c>
      <c r="H1452" s="34">
        <v>25</v>
      </c>
      <c r="I1452" s="39">
        <f>VENTAS[[#This Row],[Cantidad]]*VENTAS[[#This Row],[Precio Venta]]</f>
        <v>25</v>
      </c>
      <c r="J1452" s="34">
        <f>IF(VENTAS[[#This Row],[Nombre del Gestor]]&gt;1,VENTAS[[#This Row],[Precio Venta]]*10%,0)</f>
        <v>0</v>
      </c>
      <c r="K1452" s="34">
        <f>IFERROR(VLOOKUP(VENTAS[[#This Row],[Código del producto Vendido]],STOCK[],13,FALSE),VENTAS[[#This Row],[Precio Venta]]*0.6)-VENTAS[[#This Row],[Comisión Unitaria 10%]]</f>
        <v>2.5</v>
      </c>
      <c r="L1452" s="34">
        <f>VENTAS[[#This Row],[Cantidad]]*(VENTAS[[#This Row],[Precio Venta]]-VENTAS[[#This Row],[Costo Unitario SIN Comision]]-VENTAS[[#This Row],[Comisión Unitaria 10%]]-0.01*VENTAS[[#This Row],[Precio Venta]])</f>
        <v>22.25</v>
      </c>
      <c r="M1452" s="35"/>
      <c r="N1452" s="37" t="s">
        <v>6577</v>
      </c>
    </row>
    <row r="1453" spans="1:14" x14ac:dyDescent="0.2">
      <c r="A1453" s="36">
        <v>45748.414293981477</v>
      </c>
      <c r="B1453" s="33"/>
      <c r="C1453" s="33"/>
      <c r="D1453" s="33"/>
      <c r="E1453" s="33" t="s">
        <v>2247</v>
      </c>
      <c r="F1453" s="33" t="s">
        <v>2248</v>
      </c>
      <c r="G1453" s="33">
        <v>1</v>
      </c>
      <c r="H1453" s="34">
        <v>35</v>
      </c>
      <c r="I1453" s="39">
        <f>VENTAS[[#This Row],[Cantidad]]*VENTAS[[#This Row],[Precio Venta]]</f>
        <v>35</v>
      </c>
      <c r="J1453" s="34">
        <f>IF(VENTAS[[#This Row],[Nombre del Gestor]]&gt;1,VENTAS[[#This Row],[Precio Venta]]*10%,0)</f>
        <v>0</v>
      </c>
      <c r="K1453" s="34">
        <f>IFERROR(VLOOKUP(VENTAS[[#This Row],[Código del producto Vendido]],STOCK[],13,FALSE),VENTAS[[#This Row],[Precio Venta]]*0.6)-VENTAS[[#This Row],[Comisión Unitaria 10%]]</f>
        <v>3.5</v>
      </c>
      <c r="L1453" s="34">
        <f>VENTAS[[#This Row],[Cantidad]]*(VENTAS[[#This Row],[Precio Venta]]-VENTAS[[#This Row],[Costo Unitario SIN Comision]]-VENTAS[[#This Row],[Comisión Unitaria 10%]]-0.01*VENTAS[[#This Row],[Precio Venta]])</f>
        <v>31.15</v>
      </c>
      <c r="M1453" s="35"/>
      <c r="N1453" s="37" t="s">
        <v>6578</v>
      </c>
    </row>
    <row r="1454" spans="1:14" x14ac:dyDescent="0.2">
      <c r="A1454" s="36">
        <v>45748.451458333337</v>
      </c>
      <c r="B1454" s="33"/>
      <c r="C1454" s="33"/>
      <c r="D1454" s="33" t="s">
        <v>4617</v>
      </c>
      <c r="E1454" s="33" t="s">
        <v>6332</v>
      </c>
      <c r="F1454" s="33" t="s">
        <v>6333</v>
      </c>
      <c r="G1454" s="33">
        <v>1</v>
      </c>
      <c r="H1454" s="34">
        <v>10</v>
      </c>
      <c r="I1454" s="39">
        <f>VENTAS[[#This Row],[Cantidad]]*VENTAS[[#This Row],[Precio Venta]]</f>
        <v>10</v>
      </c>
      <c r="J1454" s="34">
        <f>IF(VENTAS[[#This Row],[Nombre del Gestor]]&gt;1,VENTAS[[#This Row],[Precio Venta]]*10%,0)</f>
        <v>1</v>
      </c>
      <c r="K1454" s="34">
        <f>IFERROR(VLOOKUP(VENTAS[[#This Row],[Código del producto Vendido]],STOCK[],13,FALSE),VENTAS[[#This Row],[Precio Venta]]*0.6)-VENTAS[[#This Row],[Comisión Unitaria 10%]]</f>
        <v>5</v>
      </c>
      <c r="L1454" s="34">
        <f>VENTAS[[#This Row],[Cantidad]]*(VENTAS[[#This Row],[Precio Venta]]-VENTAS[[#This Row],[Costo Unitario SIN Comision]]-VENTAS[[#This Row],[Comisión Unitaria 10%]]-0.01*VENTAS[[#This Row],[Precio Venta]])</f>
        <v>3.9</v>
      </c>
      <c r="M1454" s="35"/>
      <c r="N1454" s="37" t="s">
        <v>6579</v>
      </c>
    </row>
    <row r="1455" spans="1:14" x14ac:dyDescent="0.2">
      <c r="A1455" s="36">
        <v>45748.472071759257</v>
      </c>
      <c r="B1455" s="33"/>
      <c r="C1455" s="33"/>
      <c r="D1455" s="33" t="s">
        <v>6476</v>
      </c>
      <c r="E1455" s="33" t="s">
        <v>2582</v>
      </c>
      <c r="F1455" s="33" t="s">
        <v>2576</v>
      </c>
      <c r="G1455" s="33">
        <v>1</v>
      </c>
      <c r="H1455" s="34">
        <v>30</v>
      </c>
      <c r="I1455" s="39">
        <f>VENTAS[[#This Row],[Cantidad]]*VENTAS[[#This Row],[Precio Venta]]</f>
        <v>30</v>
      </c>
      <c r="J1455" s="34">
        <f>IF(VENTAS[[#This Row],[Nombre del Gestor]]&gt;1,VENTAS[[#This Row],[Precio Venta]]*10%,0)</f>
        <v>3</v>
      </c>
      <c r="K1455" s="34">
        <f>IFERROR(VLOOKUP(VENTAS[[#This Row],[Código del producto Vendido]],STOCK[],13,FALSE),VENTAS[[#This Row],[Precio Venta]]*0.6)-VENTAS[[#This Row],[Comisión Unitaria 10%]]</f>
        <v>-3</v>
      </c>
      <c r="L1455" s="34">
        <f>VENTAS[[#This Row],[Cantidad]]*(VENTAS[[#This Row],[Precio Venta]]-VENTAS[[#This Row],[Costo Unitario SIN Comision]]-VENTAS[[#This Row],[Comisión Unitaria 10%]]-0.01*VENTAS[[#This Row],[Precio Venta]])</f>
        <v>29.7</v>
      </c>
      <c r="M1455" s="35"/>
      <c r="N1455" s="37" t="s">
        <v>6580</v>
      </c>
    </row>
    <row r="1456" spans="1:14" x14ac:dyDescent="0.2">
      <c r="A1456" s="36">
        <v>45748.483298611107</v>
      </c>
      <c r="B1456" s="33"/>
      <c r="C1456" s="33"/>
      <c r="D1456" s="33" t="s">
        <v>3864</v>
      </c>
      <c r="E1456" s="33" t="s">
        <v>6581</v>
      </c>
      <c r="F1456" s="33" t="s">
        <v>6582</v>
      </c>
      <c r="G1456" s="33">
        <v>1</v>
      </c>
      <c r="H1456" s="34">
        <v>40</v>
      </c>
      <c r="I1456" s="39">
        <f>VENTAS[[#This Row],[Cantidad]]*VENTAS[[#This Row],[Precio Venta]]</f>
        <v>40</v>
      </c>
      <c r="J1456" s="34">
        <f>IF(VENTAS[[#This Row],[Nombre del Gestor]]&gt;1,VENTAS[[#This Row],[Precio Venta]]*10%,0)</f>
        <v>4</v>
      </c>
      <c r="K1456" s="34">
        <f>IFERROR(VLOOKUP(VENTAS[[#This Row],[Código del producto Vendido]],STOCK[],13,FALSE),VENTAS[[#This Row],[Precio Venta]]*0.6)-VENTAS[[#This Row],[Comisión Unitaria 10%]]</f>
        <v>20</v>
      </c>
      <c r="L1456" s="34">
        <f>VENTAS[[#This Row],[Cantidad]]*(VENTAS[[#This Row],[Precio Venta]]-VENTAS[[#This Row],[Costo Unitario SIN Comision]]-VENTAS[[#This Row],[Comisión Unitaria 10%]]-0.01*VENTAS[[#This Row],[Precio Venta]])</f>
        <v>15.6</v>
      </c>
      <c r="M1456" s="35"/>
      <c r="N1456" s="37" t="s">
        <v>6583</v>
      </c>
    </row>
    <row r="1457" spans="1:14" x14ac:dyDescent="0.2">
      <c r="A1457" s="36">
        <v>45748.483298611107</v>
      </c>
      <c r="B1457" s="33"/>
      <c r="C1457" s="33"/>
      <c r="D1457" s="33" t="s">
        <v>3864</v>
      </c>
      <c r="E1457" s="33" t="s">
        <v>2293</v>
      </c>
      <c r="F1457" s="33" t="s">
        <v>6369</v>
      </c>
      <c r="G1457" s="33">
        <v>1</v>
      </c>
      <c r="H1457" s="34">
        <v>25</v>
      </c>
      <c r="I1457" s="39">
        <f>VENTAS[[#This Row],[Cantidad]]*VENTAS[[#This Row],[Precio Venta]]</f>
        <v>25</v>
      </c>
      <c r="J1457" s="34">
        <f>IF(VENTAS[[#This Row],[Nombre del Gestor]]&gt;1,VENTAS[[#This Row],[Precio Venta]]*10%,0)</f>
        <v>2.5</v>
      </c>
      <c r="K1457" s="34">
        <f>IFERROR(VLOOKUP(VENTAS[[#This Row],[Código del producto Vendido]],STOCK[],13,FALSE),VENTAS[[#This Row],[Precio Venta]]*0.6)-VENTAS[[#This Row],[Comisión Unitaria 10%]]</f>
        <v>0</v>
      </c>
      <c r="L1457" s="34">
        <f>VENTAS[[#This Row],[Cantidad]]*(VENTAS[[#This Row],[Precio Venta]]-VENTAS[[#This Row],[Costo Unitario SIN Comision]]-VENTAS[[#This Row],[Comisión Unitaria 10%]]-0.01*VENTAS[[#This Row],[Precio Venta]])</f>
        <v>22.25</v>
      </c>
      <c r="M1457" s="35"/>
      <c r="N1457" s="37" t="s">
        <v>6584</v>
      </c>
    </row>
    <row r="1458" spans="1:14" x14ac:dyDescent="0.2">
      <c r="A1458" s="36">
        <v>45748.483298611107</v>
      </c>
      <c r="B1458" s="33"/>
      <c r="C1458" s="33"/>
      <c r="D1458" s="33" t="s">
        <v>3864</v>
      </c>
      <c r="E1458" s="33" t="s">
        <v>2244</v>
      </c>
      <c r="F1458" s="33" t="s">
        <v>2245</v>
      </c>
      <c r="G1458" s="33">
        <v>1</v>
      </c>
      <c r="H1458" s="34">
        <v>25</v>
      </c>
      <c r="I1458" s="39">
        <f>VENTAS[[#This Row],[Cantidad]]*VENTAS[[#This Row],[Precio Venta]]</f>
        <v>25</v>
      </c>
      <c r="J1458" s="34">
        <f>IF(VENTAS[[#This Row],[Nombre del Gestor]]&gt;1,VENTAS[[#This Row],[Precio Venta]]*10%,0)</f>
        <v>2.5</v>
      </c>
      <c r="K1458" s="34">
        <f>IFERROR(VLOOKUP(VENTAS[[#This Row],[Código del producto Vendido]],STOCK[],13,FALSE),VENTAS[[#This Row],[Precio Venta]]*0.6)-VENTAS[[#This Row],[Comisión Unitaria 10%]]</f>
        <v>0</v>
      </c>
      <c r="L1458" s="34">
        <f>VENTAS[[#This Row],[Cantidad]]*(VENTAS[[#This Row],[Precio Venta]]-VENTAS[[#This Row],[Costo Unitario SIN Comision]]-VENTAS[[#This Row],[Comisión Unitaria 10%]]-0.01*VENTAS[[#This Row],[Precio Venta]])</f>
        <v>22.25</v>
      </c>
      <c r="M1458" s="35"/>
      <c r="N1458" s="37" t="s">
        <v>6585</v>
      </c>
    </row>
    <row r="1459" spans="1:14" x14ac:dyDescent="0.2">
      <c r="A1459" s="36">
        <v>45748.490277777782</v>
      </c>
      <c r="B1459" s="33"/>
      <c r="C1459" s="33"/>
      <c r="D1459" s="33"/>
      <c r="E1459" s="33" t="s">
        <v>6586</v>
      </c>
      <c r="F1459" s="33" t="s">
        <v>6587</v>
      </c>
      <c r="G1459" s="33">
        <v>1</v>
      </c>
      <c r="H1459" s="34">
        <v>20</v>
      </c>
      <c r="I1459" s="39">
        <f>VENTAS[[#This Row],[Cantidad]]*VENTAS[[#This Row],[Precio Venta]]</f>
        <v>20</v>
      </c>
      <c r="J1459" s="34">
        <f>IF(VENTAS[[#This Row],[Nombre del Gestor]]&gt;1,VENTAS[[#This Row],[Precio Venta]]*10%,0)</f>
        <v>0</v>
      </c>
      <c r="K1459" s="34">
        <f>IFERROR(VLOOKUP(VENTAS[[#This Row],[Código del producto Vendido]],STOCK[],13,FALSE),VENTAS[[#This Row],[Precio Venta]]*0.6)-VENTAS[[#This Row],[Comisión Unitaria 10%]]</f>
        <v>12</v>
      </c>
      <c r="L1459" s="34">
        <f>VENTAS[[#This Row],[Cantidad]]*(VENTAS[[#This Row],[Precio Venta]]-VENTAS[[#This Row],[Costo Unitario SIN Comision]]-VENTAS[[#This Row],[Comisión Unitaria 10%]]-0.01*VENTAS[[#This Row],[Precio Venta]])</f>
        <v>7.8</v>
      </c>
      <c r="M1459" s="35"/>
      <c r="N1459" s="37" t="s">
        <v>6588</v>
      </c>
    </row>
    <row r="1460" spans="1:14" x14ac:dyDescent="0.2">
      <c r="A1460" s="36">
        <v>45748.490277777782</v>
      </c>
      <c r="B1460" s="33"/>
      <c r="C1460" s="33"/>
      <c r="D1460" s="33"/>
      <c r="E1460" s="33" t="s">
        <v>1586</v>
      </c>
      <c r="F1460" s="33" t="s">
        <v>1585</v>
      </c>
      <c r="G1460" s="33">
        <v>1</v>
      </c>
      <c r="H1460" s="34">
        <v>15</v>
      </c>
      <c r="I1460" s="39">
        <f>VENTAS[[#This Row],[Cantidad]]*VENTAS[[#This Row],[Precio Venta]]</f>
        <v>15</v>
      </c>
      <c r="J1460" s="34">
        <f>IF(VENTAS[[#This Row],[Nombre del Gestor]]&gt;1,VENTAS[[#This Row],[Precio Venta]]*10%,0)</f>
        <v>0</v>
      </c>
      <c r="K1460" s="34">
        <f>IFERROR(VLOOKUP(VENTAS[[#This Row],[Código del producto Vendido]],STOCK[],13,FALSE),VENTAS[[#This Row],[Precio Venta]]*0.6)-VENTAS[[#This Row],[Comisión Unitaria 10%]]</f>
        <v>1.5</v>
      </c>
      <c r="L1460" s="34">
        <f>VENTAS[[#This Row],[Cantidad]]*(VENTAS[[#This Row],[Precio Venta]]-VENTAS[[#This Row],[Costo Unitario SIN Comision]]-VENTAS[[#This Row],[Comisión Unitaria 10%]]-0.01*VENTAS[[#This Row],[Precio Venta]])</f>
        <v>13.35</v>
      </c>
      <c r="M1460" s="35"/>
      <c r="N1460" s="37" t="s">
        <v>6589</v>
      </c>
    </row>
    <row r="1461" spans="1:14" x14ac:dyDescent="0.2">
      <c r="A1461" s="36">
        <v>45748.490277777782</v>
      </c>
      <c r="B1461" s="33"/>
      <c r="C1461" s="33"/>
      <c r="D1461" s="33"/>
      <c r="E1461" s="33" t="s">
        <v>1579</v>
      </c>
      <c r="F1461" s="33" t="s">
        <v>882</v>
      </c>
      <c r="G1461" s="33">
        <v>1</v>
      </c>
      <c r="H1461" s="34">
        <v>15</v>
      </c>
      <c r="I1461" s="39">
        <f>VENTAS[[#This Row],[Cantidad]]*VENTAS[[#This Row],[Precio Venta]]</f>
        <v>15</v>
      </c>
      <c r="J1461" s="34">
        <f>IF(VENTAS[[#This Row],[Nombre del Gestor]]&gt;1,VENTAS[[#This Row],[Precio Venta]]*10%,0)</f>
        <v>0</v>
      </c>
      <c r="K1461" s="34">
        <f>IFERROR(VLOOKUP(VENTAS[[#This Row],[Código del producto Vendido]],STOCK[],13,FALSE),VENTAS[[#This Row],[Precio Venta]]*0.6)-VENTAS[[#This Row],[Comisión Unitaria 10%]]</f>
        <v>1.5</v>
      </c>
      <c r="L1461" s="34">
        <f>VENTAS[[#This Row],[Cantidad]]*(VENTAS[[#This Row],[Precio Venta]]-VENTAS[[#This Row],[Costo Unitario SIN Comision]]-VENTAS[[#This Row],[Comisión Unitaria 10%]]-0.01*VENTAS[[#This Row],[Precio Venta]])</f>
        <v>13.35</v>
      </c>
      <c r="M1461" s="35"/>
      <c r="N1461" s="37" t="s">
        <v>6590</v>
      </c>
    </row>
    <row r="1462" spans="1:14" x14ac:dyDescent="0.2">
      <c r="A1462" s="36">
        <v>45748.490277777782</v>
      </c>
      <c r="B1462" s="33"/>
      <c r="C1462" s="33"/>
      <c r="D1462" s="33"/>
      <c r="E1462" s="33" t="s">
        <v>1706</v>
      </c>
      <c r="F1462" s="33" t="s">
        <v>1707</v>
      </c>
      <c r="G1462" s="33">
        <v>1</v>
      </c>
      <c r="H1462" s="34">
        <v>15</v>
      </c>
      <c r="I1462" s="39">
        <f>VENTAS[[#This Row],[Cantidad]]*VENTAS[[#This Row],[Precio Venta]]</f>
        <v>15</v>
      </c>
      <c r="J1462" s="34">
        <f>IF(VENTAS[[#This Row],[Nombre del Gestor]]&gt;1,VENTAS[[#This Row],[Precio Venta]]*10%,0)</f>
        <v>0</v>
      </c>
      <c r="K1462" s="34">
        <f>IFERROR(VLOOKUP(VENTAS[[#This Row],[Código del producto Vendido]],STOCK[],13,FALSE),VENTAS[[#This Row],[Precio Venta]]*0.6)-VENTAS[[#This Row],[Comisión Unitaria 10%]]</f>
        <v>1.5</v>
      </c>
      <c r="L1462" s="34">
        <f>VENTAS[[#This Row],[Cantidad]]*(VENTAS[[#This Row],[Precio Venta]]-VENTAS[[#This Row],[Costo Unitario SIN Comision]]-VENTAS[[#This Row],[Comisión Unitaria 10%]]-0.01*VENTAS[[#This Row],[Precio Venta]])</f>
        <v>13.35</v>
      </c>
      <c r="M1462" s="35"/>
      <c r="N1462" s="37" t="s">
        <v>6591</v>
      </c>
    </row>
    <row r="1463" spans="1:14" x14ac:dyDescent="0.2">
      <c r="A1463" s="36">
        <v>45748.490277777782</v>
      </c>
      <c r="B1463" s="33"/>
      <c r="C1463" s="33"/>
      <c r="D1463" s="33"/>
      <c r="E1463" s="33" t="s">
        <v>6592</v>
      </c>
      <c r="F1463" s="33" t="s">
        <v>6593</v>
      </c>
      <c r="G1463" s="33">
        <v>1</v>
      </c>
      <c r="H1463" s="34">
        <v>20</v>
      </c>
      <c r="I1463" s="39">
        <f>VENTAS[[#This Row],[Cantidad]]*VENTAS[[#This Row],[Precio Venta]]</f>
        <v>20</v>
      </c>
      <c r="J1463" s="34">
        <f>IF(VENTAS[[#This Row],[Nombre del Gestor]]&gt;1,VENTAS[[#This Row],[Precio Venta]]*10%,0)</f>
        <v>0</v>
      </c>
      <c r="K1463" s="34">
        <f>IFERROR(VLOOKUP(VENTAS[[#This Row],[Código del producto Vendido]],STOCK[],13,FALSE),VENTAS[[#This Row],[Precio Venta]]*0.6)-VENTAS[[#This Row],[Comisión Unitaria 10%]]</f>
        <v>12</v>
      </c>
      <c r="L1463" s="34">
        <f>VENTAS[[#This Row],[Cantidad]]*(VENTAS[[#This Row],[Precio Venta]]-VENTAS[[#This Row],[Costo Unitario SIN Comision]]-VENTAS[[#This Row],[Comisión Unitaria 10%]]-0.01*VENTAS[[#This Row],[Precio Venta]])</f>
        <v>7.8</v>
      </c>
      <c r="M1463" s="35"/>
      <c r="N1463" s="37" t="s">
        <v>6594</v>
      </c>
    </row>
    <row r="1464" spans="1:14" x14ac:dyDescent="0.2">
      <c r="A1464" s="36">
        <v>45748.490277777782</v>
      </c>
      <c r="B1464" s="33"/>
      <c r="C1464" s="33"/>
      <c r="D1464" s="33"/>
      <c r="E1464" s="33" t="s">
        <v>6595</v>
      </c>
      <c r="F1464" s="33" t="s">
        <v>6596</v>
      </c>
      <c r="G1464" s="33">
        <v>1</v>
      </c>
      <c r="H1464" s="34">
        <v>18</v>
      </c>
      <c r="I1464" s="39">
        <f>VENTAS[[#This Row],[Cantidad]]*VENTAS[[#This Row],[Precio Venta]]</f>
        <v>18</v>
      </c>
      <c r="J1464" s="34">
        <f>IF(VENTAS[[#This Row],[Nombre del Gestor]]&gt;1,VENTAS[[#This Row],[Precio Venta]]*10%,0)</f>
        <v>0</v>
      </c>
      <c r="K1464" s="34">
        <f>IFERROR(VLOOKUP(VENTAS[[#This Row],[Código del producto Vendido]],STOCK[],13,FALSE),VENTAS[[#This Row],[Precio Venta]]*0.6)-VENTAS[[#This Row],[Comisión Unitaria 10%]]</f>
        <v>10.799999999999999</v>
      </c>
      <c r="L1464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464" s="35"/>
      <c r="N1464" s="37" t="s">
        <v>6597</v>
      </c>
    </row>
    <row r="1465" spans="1:14" x14ac:dyDescent="0.2">
      <c r="A1465" s="36">
        <v>45748.490277777782</v>
      </c>
      <c r="B1465" s="33"/>
      <c r="C1465" s="33"/>
      <c r="D1465" s="33"/>
      <c r="E1465" s="33" t="s">
        <v>6598</v>
      </c>
      <c r="F1465" s="33" t="s">
        <v>6599</v>
      </c>
      <c r="G1465" s="33">
        <v>1</v>
      </c>
      <c r="H1465" s="34">
        <v>18</v>
      </c>
      <c r="I1465" s="39">
        <f>VENTAS[[#This Row],[Cantidad]]*VENTAS[[#This Row],[Precio Venta]]</f>
        <v>18</v>
      </c>
      <c r="J1465" s="34">
        <f>IF(VENTAS[[#This Row],[Nombre del Gestor]]&gt;1,VENTAS[[#This Row],[Precio Venta]]*10%,0)</f>
        <v>0</v>
      </c>
      <c r="K1465" s="34">
        <f>IFERROR(VLOOKUP(VENTAS[[#This Row],[Código del producto Vendido]],STOCK[],13,FALSE),VENTAS[[#This Row],[Precio Venta]]*0.6)-VENTAS[[#This Row],[Comisión Unitaria 10%]]</f>
        <v>10.799999999999999</v>
      </c>
      <c r="L1465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465" s="35"/>
      <c r="N1465" s="37" t="s">
        <v>6600</v>
      </c>
    </row>
    <row r="1466" spans="1:14" x14ac:dyDescent="0.2">
      <c r="A1466" s="36">
        <v>45748.490277777782</v>
      </c>
      <c r="B1466" s="33"/>
      <c r="C1466" s="33"/>
      <c r="D1466" s="33"/>
      <c r="E1466" s="33" t="s">
        <v>6601</v>
      </c>
      <c r="F1466" s="33" t="s">
        <v>1703</v>
      </c>
      <c r="G1466" s="33">
        <v>1</v>
      </c>
      <c r="H1466" s="34">
        <v>15</v>
      </c>
      <c r="I1466" s="39">
        <f>VENTAS[[#This Row],[Cantidad]]*VENTAS[[#This Row],[Precio Venta]]</f>
        <v>15</v>
      </c>
      <c r="J1466" s="34">
        <f>IF(VENTAS[[#This Row],[Nombre del Gestor]]&gt;1,VENTAS[[#This Row],[Precio Venta]]*10%,0)</f>
        <v>0</v>
      </c>
      <c r="K1466" s="34">
        <f>IFERROR(VLOOKUP(VENTAS[[#This Row],[Código del producto Vendido]],STOCK[],13,FALSE),VENTAS[[#This Row],[Precio Venta]]*0.6)-VENTAS[[#This Row],[Comisión Unitaria 10%]]</f>
        <v>9</v>
      </c>
      <c r="L1466" s="34">
        <f>VENTAS[[#This Row],[Cantidad]]*(VENTAS[[#This Row],[Precio Venta]]-VENTAS[[#This Row],[Costo Unitario SIN Comision]]-VENTAS[[#This Row],[Comisión Unitaria 10%]]-0.01*VENTAS[[#This Row],[Precio Venta]])</f>
        <v>5.85</v>
      </c>
      <c r="M1466" s="35"/>
      <c r="N1466" s="37" t="s">
        <v>6602</v>
      </c>
    </row>
    <row r="1467" spans="1:14" x14ac:dyDescent="0.2">
      <c r="A1467" s="36">
        <v>45748.490277777782</v>
      </c>
      <c r="B1467" s="33"/>
      <c r="C1467" s="33"/>
      <c r="D1467" s="33"/>
      <c r="E1467" s="33" t="s">
        <v>2291</v>
      </c>
      <c r="F1467" s="33" t="s">
        <v>2292</v>
      </c>
      <c r="G1467" s="33">
        <v>1</v>
      </c>
      <c r="H1467" s="34">
        <v>35</v>
      </c>
      <c r="I1467" s="39">
        <f>VENTAS[[#This Row],[Cantidad]]*VENTAS[[#This Row],[Precio Venta]]</f>
        <v>35</v>
      </c>
      <c r="J1467" s="34">
        <f>IF(VENTAS[[#This Row],[Nombre del Gestor]]&gt;1,VENTAS[[#This Row],[Precio Venta]]*10%,0)</f>
        <v>0</v>
      </c>
      <c r="K1467" s="34">
        <f>IFERROR(VLOOKUP(VENTAS[[#This Row],[Código del producto Vendido]],STOCK[],13,FALSE),VENTAS[[#This Row],[Precio Venta]]*0.6)-VENTAS[[#This Row],[Comisión Unitaria 10%]]</f>
        <v>3.5</v>
      </c>
      <c r="L1467" s="34">
        <f>VENTAS[[#This Row],[Cantidad]]*(VENTAS[[#This Row],[Precio Venta]]-VENTAS[[#This Row],[Costo Unitario SIN Comision]]-VENTAS[[#This Row],[Comisión Unitaria 10%]]-0.01*VENTAS[[#This Row],[Precio Venta]])</f>
        <v>31.15</v>
      </c>
      <c r="M1467" s="35"/>
      <c r="N1467" s="37" t="s">
        <v>6603</v>
      </c>
    </row>
    <row r="1468" spans="1:14" x14ac:dyDescent="0.2">
      <c r="A1468" s="36">
        <v>45748.490277777782</v>
      </c>
      <c r="B1468" s="33"/>
      <c r="C1468" s="33"/>
      <c r="D1468" s="33"/>
      <c r="E1468" s="33" t="s">
        <v>1712</v>
      </c>
      <c r="F1468" s="33" t="s">
        <v>1713</v>
      </c>
      <c r="G1468" s="33">
        <v>1</v>
      </c>
      <c r="H1468" s="34">
        <v>35</v>
      </c>
      <c r="I1468" s="39">
        <f>VENTAS[[#This Row],[Cantidad]]*VENTAS[[#This Row],[Precio Venta]]</f>
        <v>35</v>
      </c>
      <c r="J1468" s="34">
        <f>IF(VENTAS[[#This Row],[Nombre del Gestor]]&gt;1,VENTAS[[#This Row],[Precio Venta]]*10%,0)</f>
        <v>0</v>
      </c>
      <c r="K1468" s="34">
        <f>IFERROR(VLOOKUP(VENTAS[[#This Row],[Código del producto Vendido]],STOCK[],13,FALSE),VENTAS[[#This Row],[Precio Venta]]*0.6)-VENTAS[[#This Row],[Comisión Unitaria 10%]]</f>
        <v>3.5</v>
      </c>
      <c r="L1468" s="34">
        <f>VENTAS[[#This Row],[Cantidad]]*(VENTAS[[#This Row],[Precio Venta]]-VENTAS[[#This Row],[Costo Unitario SIN Comision]]-VENTAS[[#This Row],[Comisión Unitaria 10%]]-0.01*VENTAS[[#This Row],[Precio Venta]])</f>
        <v>31.15</v>
      </c>
      <c r="M1468" s="35"/>
      <c r="N1468" s="37" t="s">
        <v>6604</v>
      </c>
    </row>
    <row r="1469" spans="1:14" x14ac:dyDescent="0.2">
      <c r="A1469" s="36">
        <v>45748.490277777782</v>
      </c>
      <c r="B1469" s="33"/>
      <c r="C1469" s="33"/>
      <c r="D1469" s="33"/>
      <c r="E1469" s="33" t="s">
        <v>1750</v>
      </c>
      <c r="F1469" s="33" t="s">
        <v>6414</v>
      </c>
      <c r="G1469" s="33">
        <v>1</v>
      </c>
      <c r="H1469" s="34">
        <v>18</v>
      </c>
      <c r="I1469" s="39">
        <f>VENTAS[[#This Row],[Cantidad]]*VENTAS[[#This Row],[Precio Venta]]</f>
        <v>18</v>
      </c>
      <c r="J1469" s="34">
        <f>IF(VENTAS[[#This Row],[Nombre del Gestor]]&gt;1,VENTAS[[#This Row],[Precio Venta]]*10%,0)</f>
        <v>0</v>
      </c>
      <c r="K1469" s="34">
        <f>IFERROR(VLOOKUP(VENTAS[[#This Row],[Código del producto Vendido]],STOCK[],13,FALSE),VENTAS[[#This Row],[Precio Venta]]*0.6)-VENTAS[[#This Row],[Comisión Unitaria 10%]]</f>
        <v>1.8</v>
      </c>
      <c r="L1469" s="34">
        <f>VENTAS[[#This Row],[Cantidad]]*(VENTAS[[#This Row],[Precio Venta]]-VENTAS[[#This Row],[Costo Unitario SIN Comision]]-VENTAS[[#This Row],[Comisión Unitaria 10%]]-0.01*VENTAS[[#This Row],[Precio Venta]])</f>
        <v>16.02</v>
      </c>
      <c r="M1469" s="35"/>
      <c r="N1469" s="37" t="s">
        <v>6605</v>
      </c>
    </row>
    <row r="1470" spans="1:14" x14ac:dyDescent="0.2">
      <c r="A1470" s="36">
        <v>45748.498402777783</v>
      </c>
      <c r="B1470" s="33"/>
      <c r="C1470" s="33"/>
      <c r="D1470" s="33" t="s">
        <v>3779</v>
      </c>
      <c r="E1470" s="33" t="s">
        <v>1190</v>
      </c>
      <c r="F1470" s="33" t="s">
        <v>1191</v>
      </c>
      <c r="G1470" s="33">
        <v>1</v>
      </c>
      <c r="H1470" s="34">
        <v>28</v>
      </c>
      <c r="I1470" s="39">
        <f>VENTAS[[#This Row],[Cantidad]]*VENTAS[[#This Row],[Precio Venta]]</f>
        <v>28</v>
      </c>
      <c r="J1470" s="34">
        <f>IF(VENTAS[[#This Row],[Nombre del Gestor]]&gt;1,VENTAS[[#This Row],[Precio Venta]]*10%,0)</f>
        <v>2.8000000000000003</v>
      </c>
      <c r="K1470" s="34">
        <f>IFERROR(VLOOKUP(VENTAS[[#This Row],[Código del producto Vendido]],STOCK[],13,FALSE),VENTAS[[#This Row],[Precio Venta]]*0.6)-VENTAS[[#This Row],[Comisión Unitaria 10%]]</f>
        <v>13</v>
      </c>
      <c r="L1470" s="34">
        <f>VENTAS[[#This Row],[Cantidad]]*(VENTAS[[#This Row],[Precio Venta]]-VENTAS[[#This Row],[Costo Unitario SIN Comision]]-VENTAS[[#This Row],[Comisión Unitaria 10%]]-0.01*VENTAS[[#This Row],[Precio Venta]])</f>
        <v>11.92</v>
      </c>
      <c r="M1470" s="35"/>
      <c r="N1470" s="37" t="s">
        <v>6606</v>
      </c>
    </row>
    <row r="1471" spans="1:14" x14ac:dyDescent="0.2">
      <c r="A1471" s="36">
        <v>45748.499710648153</v>
      </c>
      <c r="B1471" s="33"/>
      <c r="C1471" s="33"/>
      <c r="D1471" s="33" t="s">
        <v>3757</v>
      </c>
      <c r="E1471" s="33" t="s">
        <v>1274</v>
      </c>
      <c r="F1471" s="33" t="s">
        <v>1275</v>
      </c>
      <c r="G1471" s="33">
        <v>1</v>
      </c>
      <c r="H1471" s="34">
        <v>25</v>
      </c>
      <c r="I1471" s="39">
        <f>VENTAS[[#This Row],[Cantidad]]*VENTAS[[#This Row],[Precio Venta]]</f>
        <v>25</v>
      </c>
      <c r="J1471" s="34">
        <f>IF(VENTAS[[#This Row],[Nombre del Gestor]]&gt;1,VENTAS[[#This Row],[Precio Venta]]*10%,0)</f>
        <v>2.5</v>
      </c>
      <c r="K1471" s="34">
        <f>IFERROR(VLOOKUP(VENTAS[[#This Row],[Código del producto Vendido]],STOCK[],13,FALSE),VENTAS[[#This Row],[Precio Venta]]*0.6)-VENTAS[[#This Row],[Comisión Unitaria 10%]]</f>
        <v>12.56</v>
      </c>
      <c r="L1471" s="34">
        <f>VENTAS[[#This Row],[Cantidad]]*(VENTAS[[#This Row],[Precio Venta]]-VENTAS[[#This Row],[Costo Unitario SIN Comision]]-VENTAS[[#This Row],[Comisión Unitaria 10%]]-0.01*VENTAS[[#This Row],[Precio Venta]])</f>
        <v>9.69</v>
      </c>
      <c r="M1471" s="35"/>
      <c r="N1471" s="37" t="s">
        <v>6607</v>
      </c>
    </row>
    <row r="1472" spans="1:14" x14ac:dyDescent="0.2">
      <c r="A1472" s="36">
        <v>45748.617824074077</v>
      </c>
      <c r="B1472" s="33"/>
      <c r="C1472" s="33"/>
      <c r="D1472" s="33" t="s">
        <v>6608</v>
      </c>
      <c r="E1472" s="33" t="s">
        <v>6609</v>
      </c>
      <c r="F1472" s="33" t="s">
        <v>2569</v>
      </c>
      <c r="G1472" s="33">
        <v>1</v>
      </c>
      <c r="H1472" s="34">
        <v>30</v>
      </c>
      <c r="I1472" s="39">
        <f>VENTAS[[#This Row],[Cantidad]]*VENTAS[[#This Row],[Precio Venta]]</f>
        <v>30</v>
      </c>
      <c r="J1472" s="34">
        <f>IF(VENTAS[[#This Row],[Nombre del Gestor]]&gt;1,VENTAS[[#This Row],[Precio Venta]]*10%,0)</f>
        <v>3</v>
      </c>
      <c r="K1472" s="34">
        <f>IFERROR(VLOOKUP(VENTAS[[#This Row],[Código del producto Vendido]],STOCK[],13,FALSE),VENTAS[[#This Row],[Precio Venta]]*0.6)-VENTAS[[#This Row],[Comisión Unitaria 10%]]</f>
        <v>15</v>
      </c>
      <c r="L1472" s="34">
        <f>VENTAS[[#This Row],[Cantidad]]*(VENTAS[[#This Row],[Precio Venta]]-VENTAS[[#This Row],[Costo Unitario SIN Comision]]-VENTAS[[#This Row],[Comisión Unitaria 10%]]-0.01*VENTAS[[#This Row],[Precio Venta]])</f>
        <v>11.7</v>
      </c>
      <c r="M1472" s="35"/>
      <c r="N1472" s="37" t="s">
        <v>6610</v>
      </c>
    </row>
    <row r="1473" spans="1:14" x14ac:dyDescent="0.2">
      <c r="A1473" s="36">
        <v>45748.723622685182</v>
      </c>
      <c r="B1473" s="33"/>
      <c r="C1473" s="33"/>
      <c r="D1473" s="33" t="s">
        <v>6611</v>
      </c>
      <c r="E1473" s="33" t="s">
        <v>6612</v>
      </c>
      <c r="F1473" s="33" t="s">
        <v>6548</v>
      </c>
      <c r="G1473" s="33">
        <v>1</v>
      </c>
      <c r="H1473" s="34">
        <v>40</v>
      </c>
      <c r="I1473" s="39">
        <f>VENTAS[[#This Row],[Cantidad]]*VENTAS[[#This Row],[Precio Venta]]</f>
        <v>40</v>
      </c>
      <c r="J1473" s="34">
        <f>IF(VENTAS[[#This Row],[Nombre del Gestor]]&gt;1,VENTAS[[#This Row],[Precio Venta]]*10%,0)</f>
        <v>4</v>
      </c>
      <c r="K1473" s="34">
        <f>IFERROR(VLOOKUP(VENTAS[[#This Row],[Código del producto Vendido]],STOCK[],13,FALSE),VENTAS[[#This Row],[Precio Venta]]*0.6)-VENTAS[[#This Row],[Comisión Unitaria 10%]]</f>
        <v>20</v>
      </c>
      <c r="L1473" s="34">
        <f>VENTAS[[#This Row],[Cantidad]]*(VENTAS[[#This Row],[Precio Venta]]-VENTAS[[#This Row],[Costo Unitario SIN Comision]]-VENTAS[[#This Row],[Comisión Unitaria 10%]]-0.01*VENTAS[[#This Row],[Precio Venta]])</f>
        <v>15.6</v>
      </c>
      <c r="M1473" s="35"/>
      <c r="N1473" s="37" t="s">
        <v>6613</v>
      </c>
    </row>
    <row r="1474" spans="1:14" x14ac:dyDescent="0.2">
      <c r="A1474" s="36">
        <v>45748.746620370373</v>
      </c>
      <c r="B1474" s="33"/>
      <c r="C1474" s="33"/>
      <c r="D1474" s="33" t="s">
        <v>3820</v>
      </c>
      <c r="E1474" s="33" t="s">
        <v>6614</v>
      </c>
      <c r="F1474" s="33" t="s">
        <v>6615</v>
      </c>
      <c r="G1474" s="33">
        <v>1</v>
      </c>
      <c r="H1474" s="34">
        <v>30</v>
      </c>
      <c r="I1474" s="39">
        <f>VENTAS[[#This Row],[Cantidad]]*VENTAS[[#This Row],[Precio Venta]]</f>
        <v>30</v>
      </c>
      <c r="J1474" s="34">
        <f>IF(VENTAS[[#This Row],[Nombre del Gestor]]&gt;1,VENTAS[[#This Row],[Precio Venta]]*10%,0)</f>
        <v>3</v>
      </c>
      <c r="K1474" s="34">
        <f>IFERROR(VLOOKUP(VENTAS[[#This Row],[Código del producto Vendido]],STOCK[],13,FALSE),VENTAS[[#This Row],[Precio Venta]]*0.6)-VENTAS[[#This Row],[Comisión Unitaria 10%]]</f>
        <v>15</v>
      </c>
      <c r="L1474" s="34">
        <f>VENTAS[[#This Row],[Cantidad]]*(VENTAS[[#This Row],[Precio Venta]]-VENTAS[[#This Row],[Costo Unitario SIN Comision]]-VENTAS[[#This Row],[Comisión Unitaria 10%]]-0.01*VENTAS[[#This Row],[Precio Venta]])</f>
        <v>11.7</v>
      </c>
      <c r="M1474" s="35"/>
      <c r="N1474" s="37" t="s">
        <v>6616</v>
      </c>
    </row>
    <row r="1475" spans="1:14" x14ac:dyDescent="0.2">
      <c r="A1475" s="36">
        <v>45748.746620370373</v>
      </c>
      <c r="B1475" s="33"/>
      <c r="C1475" s="33"/>
      <c r="D1475" s="33" t="s">
        <v>3820</v>
      </c>
      <c r="E1475" s="33" t="s">
        <v>6617</v>
      </c>
      <c r="F1475" s="33" t="s">
        <v>6618</v>
      </c>
      <c r="G1475" s="33">
        <v>1</v>
      </c>
      <c r="H1475" s="34">
        <v>15</v>
      </c>
      <c r="I1475" s="39">
        <f>VENTAS[[#This Row],[Cantidad]]*VENTAS[[#This Row],[Precio Venta]]</f>
        <v>15</v>
      </c>
      <c r="J1475" s="34">
        <f>IF(VENTAS[[#This Row],[Nombre del Gestor]]&gt;1,VENTAS[[#This Row],[Precio Venta]]*10%,0)</f>
        <v>1.5</v>
      </c>
      <c r="K1475" s="34">
        <f>IFERROR(VLOOKUP(VENTAS[[#This Row],[Código del producto Vendido]],STOCK[],13,FALSE),VENTAS[[#This Row],[Precio Venta]]*0.6)-VENTAS[[#This Row],[Comisión Unitaria 10%]]</f>
        <v>7.5</v>
      </c>
      <c r="L1475" s="34">
        <f>VENTAS[[#This Row],[Cantidad]]*(VENTAS[[#This Row],[Precio Venta]]-VENTAS[[#This Row],[Costo Unitario SIN Comision]]-VENTAS[[#This Row],[Comisión Unitaria 10%]]-0.01*VENTAS[[#This Row],[Precio Venta]])</f>
        <v>5.85</v>
      </c>
      <c r="M1475" s="35"/>
      <c r="N1475" s="37" t="s">
        <v>6619</v>
      </c>
    </row>
    <row r="1476" spans="1:14" x14ac:dyDescent="0.2">
      <c r="A1476" s="36">
        <v>45748.748101851852</v>
      </c>
      <c r="B1476" s="33"/>
      <c r="C1476" s="33"/>
      <c r="D1476" s="33" t="s">
        <v>4617</v>
      </c>
      <c r="E1476" s="33" t="s">
        <v>1274</v>
      </c>
      <c r="F1476" s="33" t="s">
        <v>1275</v>
      </c>
      <c r="G1476" s="33">
        <v>1</v>
      </c>
      <c r="H1476" s="34">
        <v>25</v>
      </c>
      <c r="I1476" s="39">
        <f>VENTAS[[#This Row],[Cantidad]]*VENTAS[[#This Row],[Precio Venta]]</f>
        <v>25</v>
      </c>
      <c r="J1476" s="34">
        <f>IF(VENTAS[[#This Row],[Nombre del Gestor]]&gt;1,VENTAS[[#This Row],[Precio Venta]]*10%,0)</f>
        <v>2.5</v>
      </c>
      <c r="K1476" s="34">
        <f>IFERROR(VLOOKUP(VENTAS[[#This Row],[Código del producto Vendido]],STOCK[],13,FALSE),VENTAS[[#This Row],[Precio Venta]]*0.6)-VENTAS[[#This Row],[Comisión Unitaria 10%]]</f>
        <v>12.56</v>
      </c>
      <c r="L1476" s="34">
        <f>VENTAS[[#This Row],[Cantidad]]*(VENTAS[[#This Row],[Precio Venta]]-VENTAS[[#This Row],[Costo Unitario SIN Comision]]-VENTAS[[#This Row],[Comisión Unitaria 10%]]-0.01*VENTAS[[#This Row],[Precio Venta]])</f>
        <v>9.69</v>
      </c>
      <c r="M1476" s="35"/>
      <c r="N1476" s="37" t="s">
        <v>6620</v>
      </c>
    </row>
    <row r="1477" spans="1:14" x14ac:dyDescent="0.2">
      <c r="A1477" s="36">
        <v>45748.928472222222</v>
      </c>
      <c r="B1477" s="33"/>
      <c r="C1477" s="33"/>
      <c r="D1477" s="33"/>
      <c r="E1477" s="33" t="s">
        <v>1852</v>
      </c>
      <c r="F1477" s="33" t="s">
        <v>1851</v>
      </c>
      <c r="G1477" s="33">
        <v>1</v>
      </c>
      <c r="H1477" s="34">
        <v>35</v>
      </c>
      <c r="I1477" s="39">
        <f>VENTAS[[#This Row],[Cantidad]]*VENTAS[[#This Row],[Precio Venta]]</f>
        <v>35</v>
      </c>
      <c r="J1477" s="34">
        <f>IF(VENTAS[[#This Row],[Nombre del Gestor]]&gt;1,VENTAS[[#This Row],[Precio Venta]]*10%,0)</f>
        <v>0</v>
      </c>
      <c r="K1477" s="34">
        <f>IFERROR(VLOOKUP(VENTAS[[#This Row],[Código del producto Vendido]],STOCK[],13,FALSE),VENTAS[[#This Row],[Precio Venta]]*0.6)-VENTAS[[#This Row],[Comisión Unitaria 10%]]</f>
        <v>3.5</v>
      </c>
      <c r="L1477" s="34">
        <f>VENTAS[[#This Row],[Cantidad]]*(VENTAS[[#This Row],[Precio Venta]]-VENTAS[[#This Row],[Costo Unitario SIN Comision]]-VENTAS[[#This Row],[Comisión Unitaria 10%]]-0.01*VENTAS[[#This Row],[Precio Venta]])</f>
        <v>31.15</v>
      </c>
      <c r="M1477" s="35"/>
      <c r="N1477" s="37" t="s">
        <v>6621</v>
      </c>
    </row>
    <row r="1478" spans="1:14" x14ac:dyDescent="0.2">
      <c r="A1478" s="36">
        <v>45748.929467592592</v>
      </c>
      <c r="B1478" s="33"/>
      <c r="C1478" s="33"/>
      <c r="D1478" s="33" t="s">
        <v>6622</v>
      </c>
      <c r="E1478" s="33" t="s">
        <v>1934</v>
      </c>
      <c r="F1478" s="33" t="s">
        <v>1933</v>
      </c>
      <c r="G1478" s="33">
        <v>1</v>
      </c>
      <c r="H1478" s="34">
        <v>20</v>
      </c>
      <c r="I1478" s="39">
        <f>VENTAS[[#This Row],[Cantidad]]*VENTAS[[#This Row],[Precio Venta]]</f>
        <v>20</v>
      </c>
      <c r="J1478" s="34">
        <f>IF(VENTAS[[#This Row],[Nombre del Gestor]]&gt;1,VENTAS[[#This Row],[Precio Venta]]*10%,0)</f>
        <v>2</v>
      </c>
      <c r="K1478" s="34">
        <f>IFERROR(VLOOKUP(VENTAS[[#This Row],[Código del producto Vendido]],STOCK[],13,FALSE),VENTAS[[#This Row],[Precio Venta]]*0.6)-VENTAS[[#This Row],[Comisión Unitaria 10%]]</f>
        <v>0</v>
      </c>
      <c r="L1478" s="34">
        <f>VENTAS[[#This Row],[Cantidad]]*(VENTAS[[#This Row],[Precio Venta]]-VENTAS[[#This Row],[Costo Unitario SIN Comision]]-VENTAS[[#This Row],[Comisión Unitaria 10%]]-0.01*VENTAS[[#This Row],[Precio Venta]])</f>
        <v>17.8</v>
      </c>
      <c r="M1478" s="35"/>
      <c r="N1478" s="37" t="s">
        <v>6623</v>
      </c>
    </row>
    <row r="1479" spans="1:14" x14ac:dyDescent="0.2">
      <c r="A1479" s="36">
        <v>45749.331736111111</v>
      </c>
      <c r="B1479" s="33"/>
      <c r="C1479" s="33"/>
      <c r="D1479" s="33" t="s">
        <v>6027</v>
      </c>
      <c r="E1479" s="33" t="s">
        <v>6624</v>
      </c>
      <c r="F1479" s="33" t="s">
        <v>6625</v>
      </c>
      <c r="G1479" s="33">
        <v>1</v>
      </c>
      <c r="H1479" s="34">
        <v>22</v>
      </c>
      <c r="I1479" s="39">
        <f>VENTAS[[#This Row],[Cantidad]]*VENTAS[[#This Row],[Precio Venta]]</f>
        <v>22</v>
      </c>
      <c r="J1479" s="34">
        <f>IF(VENTAS[[#This Row],[Nombre del Gestor]]&gt;1,VENTAS[[#This Row],[Precio Venta]]*10%,0)</f>
        <v>2.2000000000000002</v>
      </c>
      <c r="K1479" s="34">
        <f>IFERROR(VLOOKUP(VENTAS[[#This Row],[Código del producto Vendido]],STOCK[],13,FALSE),VENTAS[[#This Row],[Precio Venta]]*0.6)-VENTAS[[#This Row],[Comisión Unitaria 10%]]</f>
        <v>11</v>
      </c>
      <c r="L1479" s="34">
        <f>VENTAS[[#This Row],[Cantidad]]*(VENTAS[[#This Row],[Precio Venta]]-VENTAS[[#This Row],[Costo Unitario SIN Comision]]-VENTAS[[#This Row],[Comisión Unitaria 10%]]-0.01*VENTAS[[#This Row],[Precio Venta]])</f>
        <v>8.58</v>
      </c>
      <c r="M1479" s="35"/>
      <c r="N1479" s="37" t="s">
        <v>6626</v>
      </c>
    </row>
    <row r="1480" spans="1:14" x14ac:dyDescent="0.2">
      <c r="A1480" s="36">
        <v>45749.331736111111</v>
      </c>
      <c r="B1480" s="33"/>
      <c r="C1480" s="33"/>
      <c r="D1480" s="33" t="s">
        <v>6027</v>
      </c>
      <c r="E1480" s="33" t="s">
        <v>1991</v>
      </c>
      <c r="F1480" s="33" t="s">
        <v>1992</v>
      </c>
      <c r="G1480" s="33">
        <v>1</v>
      </c>
      <c r="H1480" s="34">
        <v>22</v>
      </c>
      <c r="I1480" s="39">
        <f>VENTAS[[#This Row],[Cantidad]]*VENTAS[[#This Row],[Precio Venta]]</f>
        <v>22</v>
      </c>
      <c r="J1480" s="34">
        <f>IF(VENTAS[[#This Row],[Nombre del Gestor]]&gt;1,VENTAS[[#This Row],[Precio Venta]]*10%,0)</f>
        <v>2.2000000000000002</v>
      </c>
      <c r="K1480" s="34">
        <f>IFERROR(VLOOKUP(VENTAS[[#This Row],[Código del producto Vendido]],STOCK[],13,FALSE),VENTAS[[#This Row],[Precio Venta]]*0.6)-VENTAS[[#This Row],[Comisión Unitaria 10%]]</f>
        <v>0</v>
      </c>
      <c r="L1480" s="34">
        <f>VENTAS[[#This Row],[Cantidad]]*(VENTAS[[#This Row],[Precio Venta]]-VENTAS[[#This Row],[Costo Unitario SIN Comision]]-VENTAS[[#This Row],[Comisión Unitaria 10%]]-0.01*VENTAS[[#This Row],[Precio Venta]])</f>
        <v>19.580000000000002</v>
      </c>
      <c r="M1480" s="35"/>
      <c r="N1480" s="37" t="s">
        <v>6627</v>
      </c>
    </row>
    <row r="1481" spans="1:14" x14ac:dyDescent="0.2">
      <c r="A1481" s="36">
        <v>45749.331736111111</v>
      </c>
      <c r="B1481" s="33"/>
      <c r="C1481" s="33"/>
      <c r="D1481" s="33" t="s">
        <v>6027</v>
      </c>
      <c r="E1481" s="33" t="s">
        <v>6628</v>
      </c>
      <c r="F1481" s="33" t="s">
        <v>6629</v>
      </c>
      <c r="G1481" s="33">
        <v>1</v>
      </c>
      <c r="H1481" s="34">
        <v>22</v>
      </c>
      <c r="I1481" s="39">
        <f>VENTAS[[#This Row],[Cantidad]]*VENTAS[[#This Row],[Precio Venta]]</f>
        <v>22</v>
      </c>
      <c r="J1481" s="34">
        <f>IF(VENTAS[[#This Row],[Nombre del Gestor]]&gt;1,VENTAS[[#This Row],[Precio Venta]]*10%,0)</f>
        <v>2.2000000000000002</v>
      </c>
      <c r="K1481" s="34">
        <f>IFERROR(VLOOKUP(VENTAS[[#This Row],[Código del producto Vendido]],STOCK[],13,FALSE),VENTAS[[#This Row],[Precio Venta]]*0.6)-VENTAS[[#This Row],[Comisión Unitaria 10%]]</f>
        <v>11</v>
      </c>
      <c r="L1481" s="34">
        <f>VENTAS[[#This Row],[Cantidad]]*(VENTAS[[#This Row],[Precio Venta]]-VENTAS[[#This Row],[Costo Unitario SIN Comision]]-VENTAS[[#This Row],[Comisión Unitaria 10%]]-0.01*VENTAS[[#This Row],[Precio Venta]])</f>
        <v>8.58</v>
      </c>
      <c r="M1481" s="35"/>
      <c r="N1481" s="37" t="s">
        <v>6630</v>
      </c>
    </row>
    <row r="1482" spans="1:14" x14ac:dyDescent="0.2">
      <c r="A1482" s="36">
        <v>45749.533935185187</v>
      </c>
      <c r="B1482" s="33"/>
      <c r="C1482" s="33"/>
      <c r="D1482" s="33" t="s">
        <v>3779</v>
      </c>
      <c r="E1482" s="33" t="s">
        <v>2528</v>
      </c>
      <c r="F1482" s="33" t="s">
        <v>2530</v>
      </c>
      <c r="G1482" s="33">
        <v>1</v>
      </c>
      <c r="H1482" s="34">
        <v>35</v>
      </c>
      <c r="I1482" s="39">
        <f>VENTAS[[#This Row],[Cantidad]]*VENTAS[[#This Row],[Precio Venta]]</f>
        <v>35</v>
      </c>
      <c r="J1482" s="34">
        <f>IF(VENTAS[[#This Row],[Nombre del Gestor]]&gt;1,VENTAS[[#This Row],[Precio Venta]]*10%,0)</f>
        <v>3.5</v>
      </c>
      <c r="K1482" s="34">
        <f>IFERROR(VLOOKUP(VENTAS[[#This Row],[Código del producto Vendido]],STOCK[],13,FALSE),VENTAS[[#This Row],[Precio Venta]]*0.6)-VENTAS[[#This Row],[Comisión Unitaria 10%]]</f>
        <v>19.170000000000002</v>
      </c>
      <c r="L1482" s="34">
        <f>VENTAS[[#This Row],[Cantidad]]*(VENTAS[[#This Row],[Precio Venta]]-VENTAS[[#This Row],[Costo Unitario SIN Comision]]-VENTAS[[#This Row],[Comisión Unitaria 10%]]-0.01*VENTAS[[#This Row],[Precio Venta]])</f>
        <v>11.979999999999999</v>
      </c>
      <c r="M1482" s="35"/>
      <c r="N1482" s="37" t="s">
        <v>6631</v>
      </c>
    </row>
    <row r="1483" spans="1:14" x14ac:dyDescent="0.2">
      <c r="A1483" s="36">
        <v>45749.534560185188</v>
      </c>
      <c r="B1483" s="33"/>
      <c r="C1483" s="33"/>
      <c r="D1483" s="33" t="s">
        <v>6611</v>
      </c>
      <c r="E1483" s="33" t="s">
        <v>2518</v>
      </c>
      <c r="F1483" s="33" t="s">
        <v>2519</v>
      </c>
      <c r="G1483" s="33">
        <v>1</v>
      </c>
      <c r="H1483" s="34">
        <v>30</v>
      </c>
      <c r="I1483" s="39">
        <f>VENTAS[[#This Row],[Cantidad]]*VENTAS[[#This Row],[Precio Venta]]</f>
        <v>30</v>
      </c>
      <c r="J1483" s="34">
        <f>IF(VENTAS[[#This Row],[Nombre del Gestor]]&gt;1,VENTAS[[#This Row],[Precio Venta]]*10%,0)</f>
        <v>3</v>
      </c>
      <c r="K1483" s="34">
        <f>IFERROR(VLOOKUP(VENTAS[[#This Row],[Código del producto Vendido]],STOCK[],13,FALSE),VENTAS[[#This Row],[Precio Venta]]*0.6)-VENTAS[[#This Row],[Comisión Unitaria 10%]]</f>
        <v>13.439999999999998</v>
      </c>
      <c r="L1483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483" s="35"/>
      <c r="N1483" s="37" t="s">
        <v>6632</v>
      </c>
    </row>
    <row r="1484" spans="1:14" x14ac:dyDescent="0.2">
      <c r="A1484" s="36">
        <v>45749.858414351853</v>
      </c>
      <c r="B1484" s="33"/>
      <c r="C1484" s="33"/>
      <c r="D1484" s="33" t="s">
        <v>3779</v>
      </c>
      <c r="E1484" s="33" t="s">
        <v>2537</v>
      </c>
      <c r="F1484" s="33" t="s">
        <v>6633</v>
      </c>
      <c r="G1484" s="33">
        <v>1</v>
      </c>
      <c r="H1484" s="34">
        <v>35</v>
      </c>
      <c r="I1484" s="39">
        <f>VENTAS[[#This Row],[Cantidad]]*VENTAS[[#This Row],[Precio Venta]]</f>
        <v>35</v>
      </c>
      <c r="J1484" s="34">
        <f>IF(VENTAS[[#This Row],[Nombre del Gestor]]&gt;1,VENTAS[[#This Row],[Precio Venta]]*10%,0)</f>
        <v>3.5</v>
      </c>
      <c r="K1484" s="34">
        <f>IFERROR(VLOOKUP(VENTAS[[#This Row],[Código del producto Vendido]],STOCK[],13,FALSE),VENTAS[[#This Row],[Precio Venta]]*0.6)-VENTAS[[#This Row],[Comisión Unitaria 10%]]</f>
        <v>-3.5</v>
      </c>
      <c r="L1484" s="34">
        <f>VENTAS[[#This Row],[Cantidad]]*(VENTAS[[#This Row],[Precio Venta]]-VENTAS[[#This Row],[Costo Unitario SIN Comision]]-VENTAS[[#This Row],[Comisión Unitaria 10%]]-0.01*VENTAS[[#This Row],[Precio Venta]])</f>
        <v>34.65</v>
      </c>
      <c r="M1484" s="35"/>
      <c r="N1484" s="37" t="s">
        <v>6634</v>
      </c>
    </row>
    <row r="1485" spans="1:14" x14ac:dyDescent="0.2">
      <c r="A1485" s="36">
        <v>45749.861238425918</v>
      </c>
      <c r="B1485" s="33"/>
      <c r="C1485" s="33"/>
      <c r="D1485" s="33" t="s">
        <v>3779</v>
      </c>
      <c r="E1485" s="33" t="s">
        <v>1278</v>
      </c>
      <c r="F1485" s="33" t="s">
        <v>6295</v>
      </c>
      <c r="G1485" s="33">
        <v>1</v>
      </c>
      <c r="H1485" s="34">
        <v>25</v>
      </c>
      <c r="I1485" s="39">
        <f>VENTAS[[#This Row],[Cantidad]]*VENTAS[[#This Row],[Precio Venta]]</f>
        <v>25</v>
      </c>
      <c r="J1485" s="34">
        <f>IF(VENTAS[[#This Row],[Nombre del Gestor]]&gt;1,VENTAS[[#This Row],[Precio Venta]]*10%,0)</f>
        <v>2.5</v>
      </c>
      <c r="K1485" s="34">
        <f>IFERROR(VLOOKUP(VENTAS[[#This Row],[Código del producto Vendido]],STOCK[],13,FALSE),VENTAS[[#This Row],[Precio Venta]]*0.6)-VENTAS[[#This Row],[Comisión Unitaria 10%]]</f>
        <v>12</v>
      </c>
      <c r="L1485" s="34">
        <f>VENTAS[[#This Row],[Cantidad]]*(VENTAS[[#This Row],[Precio Venta]]-VENTAS[[#This Row],[Costo Unitario SIN Comision]]-VENTAS[[#This Row],[Comisión Unitaria 10%]]-0.01*VENTAS[[#This Row],[Precio Venta]])</f>
        <v>10.25</v>
      </c>
      <c r="M1485" s="35"/>
      <c r="N1485" s="37" t="s">
        <v>6635</v>
      </c>
    </row>
    <row r="1486" spans="1:14" x14ac:dyDescent="0.2">
      <c r="A1486" s="36">
        <v>45749.862743055557</v>
      </c>
      <c r="B1486" s="33"/>
      <c r="C1486" s="33"/>
      <c r="D1486" s="33" t="s">
        <v>3820</v>
      </c>
      <c r="E1486" s="33" t="s">
        <v>2533</v>
      </c>
      <c r="F1486" s="33" t="s">
        <v>2534</v>
      </c>
      <c r="G1486" s="33">
        <v>1</v>
      </c>
      <c r="H1486" s="34">
        <v>35</v>
      </c>
      <c r="I1486" s="39">
        <f>VENTAS[[#This Row],[Cantidad]]*VENTAS[[#This Row],[Precio Venta]]</f>
        <v>35</v>
      </c>
      <c r="J1486" s="34">
        <f>IF(VENTAS[[#This Row],[Nombre del Gestor]]&gt;1,VENTAS[[#This Row],[Precio Venta]]*10%,0)</f>
        <v>3.5</v>
      </c>
      <c r="K1486" s="34">
        <f>IFERROR(VLOOKUP(VENTAS[[#This Row],[Código del producto Vendido]],STOCK[],13,FALSE),VENTAS[[#This Row],[Precio Venta]]*0.6)-VENTAS[[#This Row],[Comisión Unitaria 10%]]</f>
        <v>-3.5</v>
      </c>
      <c r="L1486" s="34">
        <f>VENTAS[[#This Row],[Cantidad]]*(VENTAS[[#This Row],[Precio Venta]]-VENTAS[[#This Row],[Costo Unitario SIN Comision]]-VENTAS[[#This Row],[Comisión Unitaria 10%]]-0.01*VENTAS[[#This Row],[Precio Venta]])</f>
        <v>34.65</v>
      </c>
      <c r="M1486" s="35"/>
      <c r="N1486" s="37" t="s">
        <v>6636</v>
      </c>
    </row>
    <row r="1487" spans="1:14" x14ac:dyDescent="0.2">
      <c r="A1487" s="36">
        <v>45750.701469907413</v>
      </c>
      <c r="B1487" s="33"/>
      <c r="C1487" s="33"/>
      <c r="D1487" s="33" t="s">
        <v>6637</v>
      </c>
      <c r="E1487" s="33" t="s">
        <v>2553</v>
      </c>
      <c r="F1487" s="33" t="s">
        <v>2554</v>
      </c>
      <c r="G1487" s="33">
        <v>1</v>
      </c>
      <c r="H1487" s="34">
        <v>35</v>
      </c>
      <c r="I1487" s="39">
        <f>VENTAS[[#This Row],[Cantidad]]*VENTAS[[#This Row],[Precio Venta]]</f>
        <v>35</v>
      </c>
      <c r="J1487" s="34">
        <f>IF(VENTAS[[#This Row],[Nombre del Gestor]]&gt;1,VENTAS[[#This Row],[Precio Venta]]*10%,0)</f>
        <v>3.5</v>
      </c>
      <c r="K1487" s="34">
        <f>IFERROR(VLOOKUP(VENTAS[[#This Row],[Código del producto Vendido]],STOCK[],13,FALSE),VENTAS[[#This Row],[Precio Venta]]*0.6)-VENTAS[[#This Row],[Comisión Unitaria 10%]]</f>
        <v>-3.5</v>
      </c>
      <c r="L1487" s="34">
        <f>VENTAS[[#This Row],[Cantidad]]*(VENTAS[[#This Row],[Precio Venta]]-VENTAS[[#This Row],[Costo Unitario SIN Comision]]-VENTAS[[#This Row],[Comisión Unitaria 10%]]-0.01*VENTAS[[#This Row],[Precio Venta]])</f>
        <v>34.65</v>
      </c>
      <c r="M1487" s="35"/>
      <c r="N1487" s="37" t="s">
        <v>6638</v>
      </c>
    </row>
    <row r="1488" spans="1:14" x14ac:dyDescent="0.2">
      <c r="A1488" s="36">
        <v>45750.703888888893</v>
      </c>
      <c r="B1488" s="33"/>
      <c r="C1488" s="33"/>
      <c r="D1488" s="33" t="s">
        <v>4930</v>
      </c>
      <c r="E1488" s="33" t="s">
        <v>1337</v>
      </c>
      <c r="F1488" s="33" t="s">
        <v>1338</v>
      </c>
      <c r="G1488" s="33">
        <v>1</v>
      </c>
      <c r="H1488" s="34">
        <v>18</v>
      </c>
      <c r="I1488" s="39">
        <f>VENTAS[[#This Row],[Cantidad]]*VENTAS[[#This Row],[Precio Venta]]</f>
        <v>18</v>
      </c>
      <c r="J1488" s="34">
        <f>IF(VENTAS[[#This Row],[Nombre del Gestor]]&gt;1,VENTAS[[#This Row],[Precio Venta]]*10%,0)</f>
        <v>1.8</v>
      </c>
      <c r="K1488" s="34">
        <f>IFERROR(VLOOKUP(VENTAS[[#This Row],[Código del producto Vendido]],STOCK[],13,FALSE),VENTAS[[#This Row],[Precio Venta]]*0.6)-VENTAS[[#This Row],[Comisión Unitaria 10%]]</f>
        <v>10.8</v>
      </c>
      <c r="L1488" s="34">
        <f>VENTAS[[#This Row],[Cantidad]]*(VENTAS[[#This Row],[Precio Venta]]-VENTAS[[#This Row],[Costo Unitario SIN Comision]]-VENTAS[[#This Row],[Comisión Unitaria 10%]]-0.01*VENTAS[[#This Row],[Precio Venta]])</f>
        <v>5.22</v>
      </c>
      <c r="M1488" s="35"/>
      <c r="N1488" s="37" t="s">
        <v>6639</v>
      </c>
    </row>
    <row r="1489" spans="1:14" x14ac:dyDescent="0.2">
      <c r="A1489" s="36">
        <v>45750.704606481479</v>
      </c>
      <c r="B1489" s="33"/>
      <c r="C1489" s="33"/>
      <c r="D1489" s="33" t="s">
        <v>3757</v>
      </c>
      <c r="E1489" s="33" t="s">
        <v>916</v>
      </c>
      <c r="F1489" s="33" t="s">
        <v>912</v>
      </c>
      <c r="G1489" s="33">
        <v>1</v>
      </c>
      <c r="H1489" s="34">
        <v>30</v>
      </c>
      <c r="I1489" s="39">
        <f>VENTAS[[#This Row],[Cantidad]]*VENTAS[[#This Row],[Precio Venta]]</f>
        <v>30</v>
      </c>
      <c r="J1489" s="34">
        <f>IF(VENTAS[[#This Row],[Nombre del Gestor]]&gt;1,VENTAS[[#This Row],[Precio Venta]]*10%,0)</f>
        <v>3</v>
      </c>
      <c r="K1489" s="34">
        <f>IFERROR(VLOOKUP(VENTAS[[#This Row],[Código del producto Vendido]],STOCK[],13,FALSE),VENTAS[[#This Row],[Precio Venta]]*0.6)-VENTAS[[#This Row],[Comisión Unitaria 10%]]</f>
        <v>14</v>
      </c>
      <c r="L1489" s="34">
        <f>VENTAS[[#This Row],[Cantidad]]*(VENTAS[[#This Row],[Precio Venta]]-VENTAS[[#This Row],[Costo Unitario SIN Comision]]-VENTAS[[#This Row],[Comisión Unitaria 10%]]-0.01*VENTAS[[#This Row],[Precio Venta]])</f>
        <v>12.7</v>
      </c>
      <c r="M1489" s="35"/>
      <c r="N1489" s="37" t="s">
        <v>6640</v>
      </c>
    </row>
    <row r="1490" spans="1:14" x14ac:dyDescent="0.2">
      <c r="A1490" s="36">
        <v>45750.70511574074</v>
      </c>
      <c r="B1490" s="33"/>
      <c r="C1490" s="33"/>
      <c r="D1490" s="33" t="s">
        <v>3757</v>
      </c>
      <c r="E1490" s="33" t="s">
        <v>6205</v>
      </c>
      <c r="F1490" s="33" t="s">
        <v>481</v>
      </c>
      <c r="G1490" s="33">
        <v>1</v>
      </c>
      <c r="H1490" s="34">
        <v>18</v>
      </c>
      <c r="I1490" s="39">
        <f>VENTAS[[#This Row],[Cantidad]]*VENTAS[[#This Row],[Precio Venta]]</f>
        <v>18</v>
      </c>
      <c r="J1490" s="34">
        <f>IF(VENTAS[[#This Row],[Nombre del Gestor]]&gt;1,VENTAS[[#This Row],[Precio Venta]]*10%,0)</f>
        <v>1.8</v>
      </c>
      <c r="K1490" s="34">
        <f>IFERROR(VLOOKUP(VENTAS[[#This Row],[Código del producto Vendido]],STOCK[],13,FALSE),VENTAS[[#This Row],[Precio Venta]]*0.6)-VENTAS[[#This Row],[Comisión Unitaria 10%]]</f>
        <v>8.9999999999999982</v>
      </c>
      <c r="L1490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490" s="35"/>
      <c r="N1490" s="37" t="s">
        <v>6641</v>
      </c>
    </row>
    <row r="1491" spans="1:14" x14ac:dyDescent="0.2">
      <c r="A1491" s="36">
        <v>45750.890520833331</v>
      </c>
      <c r="B1491" s="33"/>
      <c r="C1491" s="33"/>
      <c r="D1491" s="33" t="s">
        <v>3757</v>
      </c>
      <c r="E1491" s="33" t="s">
        <v>1815</v>
      </c>
      <c r="F1491" s="33" t="s">
        <v>6346</v>
      </c>
      <c r="G1491" s="33">
        <v>1</v>
      </c>
      <c r="H1491" s="34">
        <v>25</v>
      </c>
      <c r="I1491" s="39">
        <f>VENTAS[[#This Row],[Cantidad]]*VENTAS[[#This Row],[Precio Venta]]</f>
        <v>25</v>
      </c>
      <c r="J1491" s="34">
        <f>IF(VENTAS[[#This Row],[Nombre del Gestor]]&gt;1,VENTAS[[#This Row],[Precio Venta]]*10%,0)</f>
        <v>2.5</v>
      </c>
      <c r="K1491" s="34">
        <f>IFERROR(VLOOKUP(VENTAS[[#This Row],[Código del producto Vendido]],STOCK[],13,FALSE),VENTAS[[#This Row],[Precio Venta]]*0.6)-VENTAS[[#This Row],[Comisión Unitaria 10%]]</f>
        <v>0</v>
      </c>
      <c r="L1491" s="34">
        <f>VENTAS[[#This Row],[Cantidad]]*(VENTAS[[#This Row],[Precio Venta]]-VENTAS[[#This Row],[Costo Unitario SIN Comision]]-VENTAS[[#This Row],[Comisión Unitaria 10%]]-0.01*VENTAS[[#This Row],[Precio Venta]])</f>
        <v>22.25</v>
      </c>
      <c r="M1491" s="35"/>
      <c r="N1491" s="37" t="s">
        <v>6642</v>
      </c>
    </row>
    <row r="1492" spans="1:14" x14ac:dyDescent="0.2">
      <c r="A1492" s="36">
        <v>45750.890520833331</v>
      </c>
      <c r="B1492" s="33"/>
      <c r="C1492" s="33"/>
      <c r="D1492" s="33" t="s">
        <v>3757</v>
      </c>
      <c r="E1492" s="33" t="s">
        <v>6643</v>
      </c>
      <c r="F1492" s="33" t="s">
        <v>6644</v>
      </c>
      <c r="G1492" s="33">
        <v>1</v>
      </c>
      <c r="H1492" s="34">
        <v>35</v>
      </c>
      <c r="I1492" s="39">
        <f>VENTAS[[#This Row],[Cantidad]]*VENTAS[[#This Row],[Precio Venta]]</f>
        <v>35</v>
      </c>
      <c r="J1492" s="34">
        <f>IF(VENTAS[[#This Row],[Nombre del Gestor]]&gt;1,VENTAS[[#This Row],[Precio Venta]]*10%,0)</f>
        <v>3.5</v>
      </c>
      <c r="K1492" s="34">
        <f>IFERROR(VLOOKUP(VENTAS[[#This Row],[Código del producto Vendido]],STOCK[],13,FALSE),VENTAS[[#This Row],[Precio Venta]]*0.6)-VENTAS[[#This Row],[Comisión Unitaria 10%]]</f>
        <v>17.5</v>
      </c>
      <c r="L1492" s="34">
        <f>VENTAS[[#This Row],[Cantidad]]*(VENTAS[[#This Row],[Precio Venta]]-VENTAS[[#This Row],[Costo Unitario SIN Comision]]-VENTAS[[#This Row],[Comisión Unitaria 10%]]-0.01*VENTAS[[#This Row],[Precio Venta]])</f>
        <v>13.65</v>
      </c>
      <c r="M1492" s="35"/>
      <c r="N1492" s="37" t="s">
        <v>6645</v>
      </c>
    </row>
    <row r="1493" spans="1:14" x14ac:dyDescent="0.2">
      <c r="A1493" s="36">
        <v>45750.890520833331</v>
      </c>
      <c r="B1493" s="33"/>
      <c r="C1493" s="33"/>
      <c r="D1493" s="33" t="s">
        <v>3757</v>
      </c>
      <c r="E1493" s="33" t="s">
        <v>6646</v>
      </c>
      <c r="F1493" s="33" t="s">
        <v>6647</v>
      </c>
      <c r="G1493" s="33">
        <v>1</v>
      </c>
      <c r="H1493" s="34">
        <v>30</v>
      </c>
      <c r="I1493" s="39">
        <f>VENTAS[[#This Row],[Cantidad]]*VENTAS[[#This Row],[Precio Venta]]</f>
        <v>30</v>
      </c>
      <c r="J1493" s="34">
        <f>IF(VENTAS[[#This Row],[Nombre del Gestor]]&gt;1,VENTAS[[#This Row],[Precio Venta]]*10%,0)</f>
        <v>3</v>
      </c>
      <c r="K1493" s="34">
        <f>IFERROR(VLOOKUP(VENTAS[[#This Row],[Código del producto Vendido]],STOCK[],13,FALSE),VENTAS[[#This Row],[Precio Venta]]*0.6)-VENTAS[[#This Row],[Comisión Unitaria 10%]]</f>
        <v>15</v>
      </c>
      <c r="L1493" s="34">
        <f>VENTAS[[#This Row],[Cantidad]]*(VENTAS[[#This Row],[Precio Venta]]-VENTAS[[#This Row],[Costo Unitario SIN Comision]]-VENTAS[[#This Row],[Comisión Unitaria 10%]]-0.01*VENTAS[[#This Row],[Precio Venta]])</f>
        <v>11.7</v>
      </c>
      <c r="M1493" s="35"/>
      <c r="N1493" s="37" t="s">
        <v>6648</v>
      </c>
    </row>
    <row r="1494" spans="1:14" x14ac:dyDescent="0.2">
      <c r="A1494" s="36">
        <v>45750.890520833331</v>
      </c>
      <c r="B1494" s="33"/>
      <c r="C1494" s="33"/>
      <c r="D1494" s="33" t="s">
        <v>3757</v>
      </c>
      <c r="E1494" s="33" t="s">
        <v>1907</v>
      </c>
      <c r="F1494" s="33" t="s">
        <v>703</v>
      </c>
      <c r="G1494" s="33">
        <v>1</v>
      </c>
      <c r="H1494" s="34">
        <v>18</v>
      </c>
      <c r="I1494" s="39">
        <f>VENTAS[[#This Row],[Cantidad]]*VENTAS[[#This Row],[Precio Venta]]</f>
        <v>18</v>
      </c>
      <c r="J1494" s="34">
        <f>IF(VENTAS[[#This Row],[Nombre del Gestor]]&gt;1,VENTAS[[#This Row],[Precio Venta]]*10%,0)</f>
        <v>1.8</v>
      </c>
      <c r="K1494" s="34">
        <f>IFERROR(VLOOKUP(VENTAS[[#This Row],[Código del producto Vendido]],STOCK[],13,FALSE),VENTAS[[#This Row],[Precio Venta]]*0.6)-VENTAS[[#This Row],[Comisión Unitaria 10%]]</f>
        <v>0</v>
      </c>
      <c r="L1494" s="34">
        <f>VENTAS[[#This Row],[Cantidad]]*(VENTAS[[#This Row],[Precio Venta]]-VENTAS[[#This Row],[Costo Unitario SIN Comision]]-VENTAS[[#This Row],[Comisión Unitaria 10%]]-0.01*VENTAS[[#This Row],[Precio Venta]])</f>
        <v>16.02</v>
      </c>
      <c r="M1494" s="35"/>
      <c r="N1494" s="37" t="s">
        <v>6649</v>
      </c>
    </row>
    <row r="1495" spans="1:14" x14ac:dyDescent="0.2">
      <c r="A1495" s="36">
        <v>45750.890520833331</v>
      </c>
      <c r="B1495" s="33"/>
      <c r="C1495" s="33"/>
      <c r="D1495" s="33" t="s">
        <v>3757</v>
      </c>
      <c r="E1495" s="33" t="s">
        <v>1822</v>
      </c>
      <c r="F1495" s="33" t="s">
        <v>1823</v>
      </c>
      <c r="G1495" s="33">
        <v>1</v>
      </c>
      <c r="H1495" s="34">
        <v>18</v>
      </c>
      <c r="I1495" s="39">
        <f>VENTAS[[#This Row],[Cantidad]]*VENTAS[[#This Row],[Precio Venta]]</f>
        <v>18</v>
      </c>
      <c r="J1495" s="34">
        <f>IF(VENTAS[[#This Row],[Nombre del Gestor]]&gt;1,VENTAS[[#This Row],[Precio Venta]]*10%,0)</f>
        <v>1.8</v>
      </c>
      <c r="K1495" s="34">
        <f>IFERROR(VLOOKUP(VENTAS[[#This Row],[Código del producto Vendido]],STOCK[],13,FALSE),VENTAS[[#This Row],[Precio Venta]]*0.6)-VENTAS[[#This Row],[Comisión Unitaria 10%]]</f>
        <v>0</v>
      </c>
      <c r="L1495" s="34">
        <f>VENTAS[[#This Row],[Cantidad]]*(VENTAS[[#This Row],[Precio Venta]]-VENTAS[[#This Row],[Costo Unitario SIN Comision]]-VENTAS[[#This Row],[Comisión Unitaria 10%]]-0.01*VENTAS[[#This Row],[Precio Venta]])</f>
        <v>16.02</v>
      </c>
      <c r="M1495" s="35"/>
      <c r="N1495" s="37" t="s">
        <v>6650</v>
      </c>
    </row>
    <row r="1496" spans="1:14" x14ac:dyDescent="0.2">
      <c r="A1496" s="36">
        <v>45751.948020833333</v>
      </c>
      <c r="B1496" s="33"/>
      <c r="C1496" s="33"/>
      <c r="D1496" s="33"/>
      <c r="E1496" s="33" t="s">
        <v>2531</v>
      </c>
      <c r="F1496" s="33" t="s">
        <v>2532</v>
      </c>
      <c r="G1496" s="33">
        <v>1</v>
      </c>
      <c r="H1496" s="34">
        <v>35</v>
      </c>
      <c r="I1496" s="39">
        <f>VENTAS[[#This Row],[Cantidad]]*VENTAS[[#This Row],[Precio Venta]]</f>
        <v>35</v>
      </c>
      <c r="J1496" s="34">
        <f>IF(VENTAS[[#This Row],[Nombre del Gestor]]&gt;1,VENTAS[[#This Row],[Precio Venta]]*10%,0)</f>
        <v>0</v>
      </c>
      <c r="K1496" s="34">
        <f>IFERROR(VLOOKUP(VENTAS[[#This Row],[Código del producto Vendido]],STOCK[],13,FALSE),VENTAS[[#This Row],[Precio Venta]]*0.6)-VENTAS[[#This Row],[Comisión Unitaria 10%]]</f>
        <v>21.1</v>
      </c>
      <c r="L1496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496" s="35"/>
      <c r="N1496" s="37" t="s">
        <v>6651</v>
      </c>
    </row>
    <row r="1497" spans="1:14" x14ac:dyDescent="0.2">
      <c r="A1497" s="36">
        <v>45751.948622685188</v>
      </c>
      <c r="B1497" s="33"/>
      <c r="C1497" s="33"/>
      <c r="D1497" s="33" t="s">
        <v>6652</v>
      </c>
      <c r="E1497" s="33" t="s">
        <v>2528</v>
      </c>
      <c r="F1497" s="33" t="s">
        <v>2530</v>
      </c>
      <c r="G1497" s="33">
        <v>1</v>
      </c>
      <c r="H1497" s="34">
        <v>35</v>
      </c>
      <c r="I1497" s="39">
        <f>VENTAS[[#This Row],[Cantidad]]*VENTAS[[#This Row],[Precio Venta]]</f>
        <v>35</v>
      </c>
      <c r="J1497" s="34">
        <f>IF(VENTAS[[#This Row],[Nombre del Gestor]]&gt;1,VENTAS[[#This Row],[Precio Venta]]*10%,0)</f>
        <v>3.5</v>
      </c>
      <c r="K1497" s="34">
        <f>IFERROR(VLOOKUP(VENTAS[[#This Row],[Código del producto Vendido]],STOCK[],13,FALSE),VENTAS[[#This Row],[Precio Venta]]*0.6)-VENTAS[[#This Row],[Comisión Unitaria 10%]]</f>
        <v>19.170000000000002</v>
      </c>
      <c r="L1497" s="34">
        <f>VENTAS[[#This Row],[Cantidad]]*(VENTAS[[#This Row],[Precio Venta]]-VENTAS[[#This Row],[Costo Unitario SIN Comision]]-VENTAS[[#This Row],[Comisión Unitaria 10%]]-0.01*VENTAS[[#This Row],[Precio Venta]])</f>
        <v>11.979999999999999</v>
      </c>
      <c r="M1497" s="35"/>
      <c r="N1497" s="37" t="s">
        <v>6653</v>
      </c>
    </row>
    <row r="1498" spans="1:14" x14ac:dyDescent="0.2">
      <c r="A1498" s="36">
        <v>45751.950972222221</v>
      </c>
      <c r="B1498" s="33"/>
      <c r="C1498" s="33"/>
      <c r="D1498" s="33" t="s">
        <v>4256</v>
      </c>
      <c r="E1498" s="33" t="s">
        <v>2515</v>
      </c>
      <c r="F1498" s="33" t="s">
        <v>2514</v>
      </c>
      <c r="G1498" s="33">
        <v>1</v>
      </c>
      <c r="H1498" s="34">
        <v>30</v>
      </c>
      <c r="I1498" s="39">
        <f>VENTAS[[#This Row],[Cantidad]]*VENTAS[[#This Row],[Precio Venta]]</f>
        <v>30</v>
      </c>
      <c r="J1498" s="34">
        <f>IF(VENTAS[[#This Row],[Nombre del Gestor]]&gt;1,VENTAS[[#This Row],[Precio Venta]]*10%,0)</f>
        <v>3</v>
      </c>
      <c r="K1498" s="34">
        <f>IFERROR(VLOOKUP(VENTAS[[#This Row],[Código del producto Vendido]],STOCK[],13,FALSE),VENTAS[[#This Row],[Precio Venta]]*0.6)-VENTAS[[#This Row],[Comisión Unitaria 10%]]</f>
        <v>10.73</v>
      </c>
      <c r="L1498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498" s="35"/>
      <c r="N1498" s="37" t="s">
        <v>6654</v>
      </c>
    </row>
    <row r="1499" spans="1:14" x14ac:dyDescent="0.2">
      <c r="A1499" s="36">
        <v>45751.951840277783</v>
      </c>
      <c r="B1499" s="33"/>
      <c r="C1499" s="33"/>
      <c r="D1499" s="33" t="s">
        <v>6476</v>
      </c>
      <c r="E1499" s="33" t="s">
        <v>6655</v>
      </c>
      <c r="F1499" s="33" t="s">
        <v>5523</v>
      </c>
      <c r="G1499" s="33">
        <v>1</v>
      </c>
      <c r="H1499" s="34">
        <v>20</v>
      </c>
      <c r="I1499" s="39">
        <f>VENTAS[[#This Row],[Cantidad]]*VENTAS[[#This Row],[Precio Venta]]</f>
        <v>20</v>
      </c>
      <c r="J1499" s="34">
        <f>IF(VENTAS[[#This Row],[Nombre del Gestor]]&gt;1,VENTAS[[#This Row],[Precio Venta]]*10%,0)</f>
        <v>2</v>
      </c>
      <c r="K1499" s="34">
        <f>IFERROR(VLOOKUP(VENTAS[[#This Row],[Código del producto Vendido]],STOCK[],13,FALSE),VENTAS[[#This Row],[Precio Venta]]*0.6)-VENTAS[[#This Row],[Comisión Unitaria 10%]]</f>
        <v>10</v>
      </c>
      <c r="L1499" s="34">
        <f>VENTAS[[#This Row],[Cantidad]]*(VENTAS[[#This Row],[Precio Venta]]-VENTAS[[#This Row],[Costo Unitario SIN Comision]]-VENTAS[[#This Row],[Comisión Unitaria 10%]]-0.01*VENTAS[[#This Row],[Precio Venta]])</f>
        <v>7.8</v>
      </c>
      <c r="M1499" s="35"/>
      <c r="N1499" s="37" t="s">
        <v>6656</v>
      </c>
    </row>
    <row r="1500" spans="1:14" x14ac:dyDescent="0.2">
      <c r="A1500" s="36">
        <v>45751.953321759262</v>
      </c>
      <c r="B1500" s="33"/>
      <c r="C1500" s="33"/>
      <c r="D1500" s="33" t="s">
        <v>6637</v>
      </c>
      <c r="E1500" s="33" t="s">
        <v>2518</v>
      </c>
      <c r="F1500" s="33" t="s">
        <v>2519</v>
      </c>
      <c r="G1500" s="33">
        <v>1</v>
      </c>
      <c r="H1500" s="34">
        <v>30</v>
      </c>
      <c r="I1500" s="39">
        <f>VENTAS[[#This Row],[Cantidad]]*VENTAS[[#This Row],[Precio Venta]]</f>
        <v>30</v>
      </c>
      <c r="J1500" s="34">
        <f>IF(VENTAS[[#This Row],[Nombre del Gestor]]&gt;1,VENTAS[[#This Row],[Precio Venta]]*10%,0)</f>
        <v>3</v>
      </c>
      <c r="K1500" s="34">
        <f>IFERROR(VLOOKUP(VENTAS[[#This Row],[Código del producto Vendido]],STOCK[],13,FALSE),VENTAS[[#This Row],[Precio Venta]]*0.6)-VENTAS[[#This Row],[Comisión Unitaria 10%]]</f>
        <v>13.439999999999998</v>
      </c>
      <c r="L1500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00" s="35"/>
      <c r="N1500" s="37" t="s">
        <v>6657</v>
      </c>
    </row>
    <row r="1501" spans="1:14" x14ac:dyDescent="0.2">
      <c r="A1501" s="36">
        <v>45751.956608796303</v>
      </c>
      <c r="B1501" s="33"/>
      <c r="C1501" s="33"/>
      <c r="D1501" s="33" t="s">
        <v>5947</v>
      </c>
      <c r="E1501" s="33" t="s">
        <v>2297</v>
      </c>
      <c r="F1501" s="33" t="s">
        <v>2298</v>
      </c>
      <c r="G1501" s="33">
        <v>1</v>
      </c>
      <c r="H1501" s="34">
        <v>18</v>
      </c>
      <c r="I1501" s="39">
        <f>VENTAS[[#This Row],[Cantidad]]*VENTAS[[#This Row],[Precio Venta]]</f>
        <v>18</v>
      </c>
      <c r="J1501" s="34">
        <f>IF(VENTAS[[#This Row],[Nombre del Gestor]]&gt;1,VENTAS[[#This Row],[Precio Venta]]*10%,0)</f>
        <v>1.8</v>
      </c>
      <c r="K1501" s="34">
        <f>IFERROR(VLOOKUP(VENTAS[[#This Row],[Código del producto Vendido]],STOCK[],13,FALSE),VENTAS[[#This Row],[Precio Venta]]*0.6)-VENTAS[[#This Row],[Comisión Unitaria 10%]]</f>
        <v>0</v>
      </c>
      <c r="L1501" s="34">
        <f>VENTAS[[#This Row],[Cantidad]]*(VENTAS[[#This Row],[Precio Venta]]-VENTAS[[#This Row],[Costo Unitario SIN Comision]]-VENTAS[[#This Row],[Comisión Unitaria 10%]]-0.01*VENTAS[[#This Row],[Precio Venta]])</f>
        <v>16.02</v>
      </c>
      <c r="M1501" s="35"/>
      <c r="N1501" s="37" t="s">
        <v>6658</v>
      </c>
    </row>
    <row r="1502" spans="1:14" x14ac:dyDescent="0.2">
      <c r="A1502" s="36">
        <v>45751.956608796303</v>
      </c>
      <c r="B1502" s="33"/>
      <c r="C1502" s="33"/>
      <c r="D1502" s="33" t="s">
        <v>5947</v>
      </c>
      <c r="E1502" s="33" t="s">
        <v>464</v>
      </c>
      <c r="F1502" s="33" t="s">
        <v>465</v>
      </c>
      <c r="G1502" s="33">
        <v>1</v>
      </c>
      <c r="H1502" s="34">
        <v>30</v>
      </c>
      <c r="I1502" s="39">
        <f>VENTAS[[#This Row],[Cantidad]]*VENTAS[[#This Row],[Precio Venta]]</f>
        <v>30</v>
      </c>
      <c r="J1502" s="34">
        <f>IF(VENTAS[[#This Row],[Nombre del Gestor]]&gt;1,VENTAS[[#This Row],[Precio Venta]]*10%,0)</f>
        <v>3</v>
      </c>
      <c r="K1502" s="34">
        <f>IFERROR(VLOOKUP(VENTAS[[#This Row],[Código del producto Vendido]],STOCK[],13,FALSE),VENTAS[[#This Row],[Precio Venta]]*0.6)-VENTAS[[#This Row],[Comisión Unitaria 10%]]</f>
        <v>8.6</v>
      </c>
      <c r="L1502" s="34">
        <f>VENTAS[[#This Row],[Cantidad]]*(VENTAS[[#This Row],[Precio Venta]]-VENTAS[[#This Row],[Costo Unitario SIN Comision]]-VENTAS[[#This Row],[Comisión Unitaria 10%]]-0.01*VENTAS[[#This Row],[Precio Venta]])</f>
        <v>18.099999999999998</v>
      </c>
      <c r="M1502" s="35"/>
      <c r="N1502" s="37" t="s">
        <v>6659</v>
      </c>
    </row>
    <row r="1503" spans="1:14" x14ac:dyDescent="0.2">
      <c r="A1503" s="36">
        <v>45751.956608796303</v>
      </c>
      <c r="B1503" s="33"/>
      <c r="C1503" s="33"/>
      <c r="D1503" s="33" t="s">
        <v>5947</v>
      </c>
      <c r="E1503" s="33" t="s">
        <v>1157</v>
      </c>
      <c r="F1503" s="33" t="s">
        <v>1154</v>
      </c>
      <c r="G1503" s="33">
        <v>1</v>
      </c>
      <c r="H1503" s="34">
        <v>29</v>
      </c>
      <c r="I1503" s="39">
        <f>VENTAS[[#This Row],[Cantidad]]*VENTAS[[#This Row],[Precio Venta]]</f>
        <v>29</v>
      </c>
      <c r="J1503" s="34">
        <f>IF(VENTAS[[#This Row],[Nombre del Gestor]]&gt;1,VENTAS[[#This Row],[Precio Venta]]*10%,0)</f>
        <v>2.9000000000000004</v>
      </c>
      <c r="K1503" s="34">
        <f>IFERROR(VLOOKUP(VENTAS[[#This Row],[Código del producto Vendido]],STOCK[],13,FALSE),VENTAS[[#This Row],[Precio Venta]]*0.6)-VENTAS[[#This Row],[Comisión Unitaria 10%]]</f>
        <v>16.25</v>
      </c>
      <c r="L1503" s="34">
        <f>VENTAS[[#This Row],[Cantidad]]*(VENTAS[[#This Row],[Precio Venta]]-VENTAS[[#This Row],[Costo Unitario SIN Comision]]-VENTAS[[#This Row],[Comisión Unitaria 10%]]-0.01*VENTAS[[#This Row],[Precio Venta]])</f>
        <v>9.56</v>
      </c>
      <c r="M1503" s="35"/>
      <c r="N1503" s="37" t="s">
        <v>6660</v>
      </c>
    </row>
    <row r="1504" spans="1:14" x14ac:dyDescent="0.2">
      <c r="A1504" s="36">
        <v>45751.956608796303</v>
      </c>
      <c r="B1504" s="33"/>
      <c r="C1504" s="33"/>
      <c r="D1504" s="33" t="s">
        <v>5947</v>
      </c>
      <c r="E1504" s="33" t="s">
        <v>2155</v>
      </c>
      <c r="F1504" s="33" t="s">
        <v>2156</v>
      </c>
      <c r="G1504" s="33">
        <v>1</v>
      </c>
      <c r="H1504" s="34">
        <v>18</v>
      </c>
      <c r="I1504" s="39">
        <f>VENTAS[[#This Row],[Cantidad]]*VENTAS[[#This Row],[Precio Venta]]</f>
        <v>18</v>
      </c>
      <c r="J1504" s="34">
        <f>IF(VENTAS[[#This Row],[Nombre del Gestor]]&gt;1,VENTAS[[#This Row],[Precio Venta]]*10%,0)</f>
        <v>1.8</v>
      </c>
      <c r="K1504" s="34">
        <f>IFERROR(VLOOKUP(VENTAS[[#This Row],[Código del producto Vendido]],STOCK[],13,FALSE),VENTAS[[#This Row],[Precio Venta]]*0.6)-VENTAS[[#This Row],[Comisión Unitaria 10%]]</f>
        <v>0</v>
      </c>
      <c r="L1504" s="34">
        <f>VENTAS[[#This Row],[Cantidad]]*(VENTAS[[#This Row],[Precio Venta]]-VENTAS[[#This Row],[Costo Unitario SIN Comision]]-VENTAS[[#This Row],[Comisión Unitaria 10%]]-0.01*VENTAS[[#This Row],[Precio Venta]])</f>
        <v>16.02</v>
      </c>
      <c r="M1504" s="35"/>
      <c r="N1504" s="37" t="s">
        <v>6661</v>
      </c>
    </row>
    <row r="1505" spans="1:14" x14ac:dyDescent="0.2">
      <c r="A1505" s="36">
        <v>45751.956608796303</v>
      </c>
      <c r="B1505" s="33"/>
      <c r="C1505" s="33"/>
      <c r="D1505" s="33" t="s">
        <v>5947</v>
      </c>
      <c r="E1505" s="33" t="s">
        <v>1274</v>
      </c>
      <c r="F1505" s="33" t="s">
        <v>1275</v>
      </c>
      <c r="G1505" s="33">
        <v>1</v>
      </c>
      <c r="H1505" s="34">
        <v>25</v>
      </c>
      <c r="I1505" s="39">
        <f>VENTAS[[#This Row],[Cantidad]]*VENTAS[[#This Row],[Precio Venta]]</f>
        <v>25</v>
      </c>
      <c r="J1505" s="34">
        <f>IF(VENTAS[[#This Row],[Nombre del Gestor]]&gt;1,VENTAS[[#This Row],[Precio Venta]]*10%,0)</f>
        <v>2.5</v>
      </c>
      <c r="K1505" s="34">
        <f>IFERROR(VLOOKUP(VENTAS[[#This Row],[Código del producto Vendido]],STOCK[],13,FALSE),VENTAS[[#This Row],[Precio Venta]]*0.6)-VENTAS[[#This Row],[Comisión Unitaria 10%]]</f>
        <v>12.56</v>
      </c>
      <c r="L1505" s="34">
        <f>VENTAS[[#This Row],[Cantidad]]*(VENTAS[[#This Row],[Precio Venta]]-VENTAS[[#This Row],[Costo Unitario SIN Comision]]-VENTAS[[#This Row],[Comisión Unitaria 10%]]-0.01*VENTAS[[#This Row],[Precio Venta]])</f>
        <v>9.69</v>
      </c>
      <c r="M1505" s="35"/>
      <c r="N1505" s="37" t="s">
        <v>6662</v>
      </c>
    </row>
    <row r="1506" spans="1:14" x14ac:dyDescent="0.2">
      <c r="A1506" s="36">
        <v>45751.956608796303</v>
      </c>
      <c r="B1506" s="33"/>
      <c r="C1506" s="33"/>
      <c r="D1506" s="33" t="s">
        <v>5947</v>
      </c>
      <c r="E1506" s="33" t="s">
        <v>1276</v>
      </c>
      <c r="F1506" s="33" t="s">
        <v>1277</v>
      </c>
      <c r="G1506" s="33">
        <v>1</v>
      </c>
      <c r="H1506" s="34">
        <v>30</v>
      </c>
      <c r="I1506" s="39">
        <f>VENTAS[[#This Row],[Cantidad]]*VENTAS[[#This Row],[Precio Venta]]</f>
        <v>30</v>
      </c>
      <c r="J1506" s="34">
        <f>IF(VENTAS[[#This Row],[Nombre del Gestor]]&gt;1,VENTAS[[#This Row],[Precio Venta]]*10%,0)</f>
        <v>3</v>
      </c>
      <c r="K1506" s="34">
        <f>IFERROR(VLOOKUP(VENTAS[[#This Row],[Código del producto Vendido]],STOCK[],13,FALSE),VENTAS[[#This Row],[Precio Venta]]*0.6)-VENTAS[[#This Row],[Comisión Unitaria 10%]]</f>
        <v>12.780000000000001</v>
      </c>
      <c r="L1506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506" s="35"/>
      <c r="N1506" s="37" t="s">
        <v>6663</v>
      </c>
    </row>
    <row r="1507" spans="1:14" x14ac:dyDescent="0.2">
      <c r="A1507" s="36">
        <v>45752.593391203707</v>
      </c>
      <c r="B1507" s="33"/>
      <c r="C1507" s="33"/>
      <c r="D1507" s="33" t="s">
        <v>6664</v>
      </c>
      <c r="E1507" s="33" t="s">
        <v>6665</v>
      </c>
      <c r="F1507" s="33" t="s">
        <v>6666</v>
      </c>
      <c r="G1507" s="33">
        <v>1</v>
      </c>
      <c r="H1507" s="34">
        <v>20</v>
      </c>
      <c r="I1507" s="39">
        <f>VENTAS[[#This Row],[Cantidad]]*VENTAS[[#This Row],[Precio Venta]]</f>
        <v>20</v>
      </c>
      <c r="J1507" s="34">
        <f>IF(VENTAS[[#This Row],[Nombre del Gestor]]&gt;1,VENTAS[[#This Row],[Precio Venta]]*10%,0)</f>
        <v>2</v>
      </c>
      <c r="K1507" s="34">
        <f>IFERROR(VLOOKUP(VENTAS[[#This Row],[Código del producto Vendido]],STOCK[],13,FALSE),VENTAS[[#This Row],[Precio Venta]]*0.6)-VENTAS[[#This Row],[Comisión Unitaria 10%]]</f>
        <v>10</v>
      </c>
      <c r="L1507" s="34">
        <f>VENTAS[[#This Row],[Cantidad]]*(VENTAS[[#This Row],[Precio Venta]]-VENTAS[[#This Row],[Costo Unitario SIN Comision]]-VENTAS[[#This Row],[Comisión Unitaria 10%]]-0.01*VENTAS[[#This Row],[Precio Venta]])</f>
        <v>7.8</v>
      </c>
      <c r="M1507" s="35"/>
      <c r="N1507" s="37" t="s">
        <v>6667</v>
      </c>
    </row>
    <row r="1508" spans="1:14" x14ac:dyDescent="0.2">
      <c r="A1508" s="36">
        <v>45752.630567129629</v>
      </c>
      <c r="B1508" s="33"/>
      <c r="C1508" s="33"/>
      <c r="D1508" s="33" t="s">
        <v>3757</v>
      </c>
      <c r="E1508" s="33" t="s">
        <v>2518</v>
      </c>
      <c r="F1508" s="33" t="s">
        <v>2519</v>
      </c>
      <c r="G1508" s="33">
        <v>1</v>
      </c>
      <c r="H1508" s="34">
        <v>30</v>
      </c>
      <c r="I1508" s="39">
        <f>VENTAS[[#This Row],[Cantidad]]*VENTAS[[#This Row],[Precio Venta]]</f>
        <v>30</v>
      </c>
      <c r="J1508" s="34">
        <f>IF(VENTAS[[#This Row],[Nombre del Gestor]]&gt;1,VENTAS[[#This Row],[Precio Venta]]*10%,0)</f>
        <v>3</v>
      </c>
      <c r="K1508" s="34">
        <f>IFERROR(VLOOKUP(VENTAS[[#This Row],[Código del producto Vendido]],STOCK[],13,FALSE),VENTAS[[#This Row],[Precio Venta]]*0.6)-VENTAS[[#This Row],[Comisión Unitaria 10%]]</f>
        <v>13.439999999999998</v>
      </c>
      <c r="L1508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08" s="35"/>
      <c r="N1508" s="37" t="s">
        <v>6668</v>
      </c>
    </row>
    <row r="1509" spans="1:14" x14ac:dyDescent="0.2">
      <c r="A1509" s="36">
        <v>45752.630567129629</v>
      </c>
      <c r="B1509" s="33"/>
      <c r="C1509" s="33"/>
      <c r="D1509" s="33" t="s">
        <v>3757</v>
      </c>
      <c r="E1509" s="33" t="s">
        <v>1150</v>
      </c>
      <c r="F1509" s="33" t="s">
        <v>1147</v>
      </c>
      <c r="G1509" s="33">
        <v>1</v>
      </c>
      <c r="H1509" s="34">
        <v>22</v>
      </c>
      <c r="I1509" s="39">
        <f>VENTAS[[#This Row],[Cantidad]]*VENTAS[[#This Row],[Precio Venta]]</f>
        <v>22</v>
      </c>
      <c r="J1509" s="34">
        <f>IF(VENTAS[[#This Row],[Nombre del Gestor]]&gt;1,VENTAS[[#This Row],[Precio Venta]]*10%,0)</f>
        <v>2.2000000000000002</v>
      </c>
      <c r="K1509" s="34">
        <f>IFERROR(VLOOKUP(VENTAS[[#This Row],[Código del producto Vendido]],STOCK[],13,FALSE),VENTAS[[#This Row],[Precio Venta]]*0.6)-VENTAS[[#This Row],[Comisión Unitaria 10%]]</f>
        <v>11.75</v>
      </c>
      <c r="L1509" s="34">
        <f>VENTAS[[#This Row],[Cantidad]]*(VENTAS[[#This Row],[Precio Venta]]-VENTAS[[#This Row],[Costo Unitario SIN Comision]]-VENTAS[[#This Row],[Comisión Unitaria 10%]]-0.01*VENTAS[[#This Row],[Precio Venta]])</f>
        <v>7.830000000000001</v>
      </c>
      <c r="M1509" s="35"/>
      <c r="N1509" s="37" t="s">
        <v>6669</v>
      </c>
    </row>
    <row r="1510" spans="1:14" x14ac:dyDescent="0.2">
      <c r="A1510" s="36">
        <v>45752.635717592602</v>
      </c>
      <c r="B1510" s="33"/>
      <c r="C1510" s="33"/>
      <c r="D1510" s="33" t="s">
        <v>3757</v>
      </c>
      <c r="E1510" s="33" t="s">
        <v>2518</v>
      </c>
      <c r="F1510" s="33" t="s">
        <v>2519</v>
      </c>
      <c r="G1510" s="33">
        <v>1</v>
      </c>
      <c r="H1510" s="34">
        <v>30</v>
      </c>
      <c r="I1510" s="39">
        <f>VENTAS[[#This Row],[Cantidad]]*VENTAS[[#This Row],[Precio Venta]]</f>
        <v>30</v>
      </c>
      <c r="J1510" s="34">
        <f>IF(VENTAS[[#This Row],[Nombre del Gestor]]&gt;1,VENTAS[[#This Row],[Precio Venta]]*10%,0)</f>
        <v>3</v>
      </c>
      <c r="K1510" s="34">
        <f>IFERROR(VLOOKUP(VENTAS[[#This Row],[Código del producto Vendido]],STOCK[],13,FALSE),VENTAS[[#This Row],[Precio Venta]]*0.6)-VENTAS[[#This Row],[Comisión Unitaria 10%]]</f>
        <v>13.439999999999998</v>
      </c>
      <c r="L1510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10" s="35"/>
      <c r="N1510" s="37" t="s">
        <v>6670</v>
      </c>
    </row>
    <row r="1511" spans="1:14" x14ac:dyDescent="0.2">
      <c r="A1511" s="36">
        <v>45752.639166666668</v>
      </c>
      <c r="B1511" s="33"/>
      <c r="C1511" s="33"/>
      <c r="D1511" s="33" t="s">
        <v>6476</v>
      </c>
      <c r="E1511" s="33" t="s">
        <v>1263</v>
      </c>
      <c r="F1511" s="33" t="s">
        <v>1262</v>
      </c>
      <c r="G1511" s="33">
        <v>1</v>
      </c>
      <c r="H1511" s="34">
        <v>20</v>
      </c>
      <c r="I1511" s="39">
        <f>VENTAS[[#This Row],[Cantidad]]*VENTAS[[#This Row],[Precio Venta]]</f>
        <v>20</v>
      </c>
      <c r="J1511" s="34">
        <f>IF(VENTAS[[#This Row],[Nombre del Gestor]]&gt;1,VENTAS[[#This Row],[Precio Venta]]*10%,0)</f>
        <v>2</v>
      </c>
      <c r="K1511" s="34">
        <f>IFERROR(VLOOKUP(VENTAS[[#This Row],[Código del producto Vendido]],STOCK[],13,FALSE),VENTAS[[#This Row],[Precio Venta]]*0.6)-VENTAS[[#This Row],[Comisión Unitaria 10%]]</f>
        <v>8.5500000000000007</v>
      </c>
      <c r="L1511" s="34">
        <f>VENTAS[[#This Row],[Cantidad]]*(VENTAS[[#This Row],[Precio Venta]]-VENTAS[[#This Row],[Costo Unitario SIN Comision]]-VENTAS[[#This Row],[Comisión Unitaria 10%]]-0.01*VENTAS[[#This Row],[Precio Venta]])</f>
        <v>9.25</v>
      </c>
      <c r="M1511" s="35"/>
      <c r="N1511" s="37" t="s">
        <v>6671</v>
      </c>
    </row>
    <row r="1512" spans="1:14" x14ac:dyDescent="0.2">
      <c r="A1512" s="36">
        <v>45752.662870370368</v>
      </c>
      <c r="B1512" s="33"/>
      <c r="C1512" s="33"/>
      <c r="D1512" s="33" t="s">
        <v>3757</v>
      </c>
      <c r="E1512" s="33" t="s">
        <v>1786</v>
      </c>
      <c r="F1512" s="33" t="s">
        <v>1785</v>
      </c>
      <c r="G1512" s="33">
        <v>1</v>
      </c>
      <c r="H1512" s="34">
        <v>6.98</v>
      </c>
      <c r="I1512" s="39">
        <f>VENTAS[[#This Row],[Cantidad]]*VENTAS[[#This Row],[Precio Venta]]</f>
        <v>6.98</v>
      </c>
      <c r="J1512" s="34">
        <f>IF(VENTAS[[#This Row],[Nombre del Gestor]]&gt;1,VENTAS[[#This Row],[Precio Venta]]*10%,0)</f>
        <v>0.69800000000000006</v>
      </c>
      <c r="K1512" s="34">
        <f>IFERROR(VLOOKUP(VENTAS[[#This Row],[Código del producto Vendido]],STOCK[],13,FALSE),VENTAS[[#This Row],[Precio Venta]]*0.6)-VENTAS[[#This Row],[Comisión Unitaria 10%]]</f>
        <v>6.974499999999999</v>
      </c>
      <c r="L1512" s="34">
        <f>VENTAS[[#This Row],[Cantidad]]*(VENTAS[[#This Row],[Precio Venta]]-VENTAS[[#This Row],[Costo Unitario SIN Comision]]-VENTAS[[#This Row],[Comisión Unitaria 10%]]-0.01*VENTAS[[#This Row],[Precio Venta]])</f>
        <v>-0.76229999999999865</v>
      </c>
      <c r="M1512" s="35"/>
      <c r="N1512" s="37" t="s">
        <v>6672</v>
      </c>
    </row>
    <row r="1513" spans="1:14" x14ac:dyDescent="0.2">
      <c r="A1513" s="36">
        <v>45752.662870370368</v>
      </c>
      <c r="B1513" s="33"/>
      <c r="C1513" s="33"/>
      <c r="D1513" s="33" t="s">
        <v>3757</v>
      </c>
      <c r="E1513" s="33" t="s">
        <v>1651</v>
      </c>
      <c r="F1513" s="33" t="s">
        <v>1652</v>
      </c>
      <c r="G1513" s="33">
        <v>1</v>
      </c>
      <c r="H1513" s="34">
        <v>35</v>
      </c>
      <c r="I1513" s="39">
        <f>VENTAS[[#This Row],[Cantidad]]*VENTAS[[#This Row],[Precio Venta]]</f>
        <v>35</v>
      </c>
      <c r="J1513" s="34">
        <f>IF(VENTAS[[#This Row],[Nombre del Gestor]]&gt;1,VENTAS[[#This Row],[Precio Venta]]*10%,0)</f>
        <v>3.5</v>
      </c>
      <c r="K1513" s="34">
        <f>IFERROR(VLOOKUP(VENTAS[[#This Row],[Código del producto Vendido]],STOCK[],13,FALSE),VENTAS[[#This Row],[Precio Venta]]*0.6)-VENTAS[[#This Row],[Comisión Unitaria 10%]]</f>
        <v>0</v>
      </c>
      <c r="L1513" s="34">
        <f>VENTAS[[#This Row],[Cantidad]]*(VENTAS[[#This Row],[Precio Venta]]-VENTAS[[#This Row],[Costo Unitario SIN Comision]]-VENTAS[[#This Row],[Comisión Unitaria 10%]]-0.01*VENTAS[[#This Row],[Precio Venta]])</f>
        <v>31.15</v>
      </c>
      <c r="M1513" s="35"/>
      <c r="N1513" s="37" t="s">
        <v>6673</v>
      </c>
    </row>
    <row r="1514" spans="1:14" x14ac:dyDescent="0.2">
      <c r="A1514" s="36">
        <v>45752.662870370368</v>
      </c>
      <c r="B1514" s="33"/>
      <c r="C1514" s="33"/>
      <c r="D1514" s="33" t="s">
        <v>3757</v>
      </c>
      <c r="E1514" s="33" t="s">
        <v>2515</v>
      </c>
      <c r="F1514" s="33" t="s">
        <v>2514</v>
      </c>
      <c r="G1514" s="33">
        <v>1</v>
      </c>
      <c r="H1514" s="34">
        <v>30</v>
      </c>
      <c r="I1514" s="39">
        <f>VENTAS[[#This Row],[Cantidad]]*VENTAS[[#This Row],[Precio Venta]]</f>
        <v>30</v>
      </c>
      <c r="J1514" s="34">
        <f>IF(VENTAS[[#This Row],[Nombre del Gestor]]&gt;1,VENTAS[[#This Row],[Precio Venta]]*10%,0)</f>
        <v>3</v>
      </c>
      <c r="K1514" s="34">
        <f>IFERROR(VLOOKUP(VENTAS[[#This Row],[Código del producto Vendido]],STOCK[],13,FALSE),VENTAS[[#This Row],[Precio Venta]]*0.6)-VENTAS[[#This Row],[Comisión Unitaria 10%]]</f>
        <v>10.73</v>
      </c>
      <c r="L1514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514" s="35"/>
      <c r="N1514" s="37" t="s">
        <v>6674</v>
      </c>
    </row>
    <row r="1515" spans="1:14" x14ac:dyDescent="0.2">
      <c r="A1515" s="36">
        <v>45752.662870370368</v>
      </c>
      <c r="B1515" s="33"/>
      <c r="C1515" s="33"/>
      <c r="D1515" s="33" t="s">
        <v>3757</v>
      </c>
      <c r="E1515" s="33" t="s">
        <v>6675</v>
      </c>
      <c r="F1515" s="33" t="s">
        <v>6676</v>
      </c>
      <c r="G1515" s="33">
        <v>1</v>
      </c>
      <c r="H1515" s="34">
        <v>15</v>
      </c>
      <c r="I1515" s="39">
        <f>VENTAS[[#This Row],[Cantidad]]*VENTAS[[#This Row],[Precio Venta]]</f>
        <v>15</v>
      </c>
      <c r="J1515" s="34">
        <f>IF(VENTAS[[#This Row],[Nombre del Gestor]]&gt;1,VENTAS[[#This Row],[Precio Venta]]*10%,0)</f>
        <v>1.5</v>
      </c>
      <c r="K1515" s="34">
        <f>IFERROR(VLOOKUP(VENTAS[[#This Row],[Código del producto Vendido]],STOCK[],13,FALSE),VENTAS[[#This Row],[Precio Venta]]*0.6)-VENTAS[[#This Row],[Comisión Unitaria 10%]]</f>
        <v>7.5</v>
      </c>
      <c r="L1515" s="34">
        <f>VENTAS[[#This Row],[Cantidad]]*(VENTAS[[#This Row],[Precio Venta]]-VENTAS[[#This Row],[Costo Unitario SIN Comision]]-VENTAS[[#This Row],[Comisión Unitaria 10%]]-0.01*VENTAS[[#This Row],[Precio Venta]])</f>
        <v>5.85</v>
      </c>
      <c r="M1515" s="35"/>
      <c r="N1515" s="37" t="s">
        <v>6677</v>
      </c>
    </row>
    <row r="1516" spans="1:14" x14ac:dyDescent="0.2">
      <c r="A1516" s="36">
        <v>45752.662870370368</v>
      </c>
      <c r="B1516" s="33"/>
      <c r="C1516" s="33"/>
      <c r="D1516" s="33" t="s">
        <v>3757</v>
      </c>
      <c r="E1516" s="33" t="s">
        <v>6678</v>
      </c>
      <c r="F1516" s="33" t="s">
        <v>6679</v>
      </c>
      <c r="G1516" s="33">
        <v>1</v>
      </c>
      <c r="H1516" s="34">
        <v>30</v>
      </c>
      <c r="I1516" s="39">
        <f>VENTAS[[#This Row],[Cantidad]]*VENTAS[[#This Row],[Precio Venta]]</f>
        <v>30</v>
      </c>
      <c r="J1516" s="34">
        <f>IF(VENTAS[[#This Row],[Nombre del Gestor]]&gt;1,VENTAS[[#This Row],[Precio Venta]]*10%,0)</f>
        <v>3</v>
      </c>
      <c r="K1516" s="34">
        <f>IFERROR(VLOOKUP(VENTAS[[#This Row],[Código del producto Vendido]],STOCK[],13,FALSE),VENTAS[[#This Row],[Precio Venta]]*0.6)-VENTAS[[#This Row],[Comisión Unitaria 10%]]</f>
        <v>15</v>
      </c>
      <c r="L1516" s="34">
        <f>VENTAS[[#This Row],[Cantidad]]*(VENTAS[[#This Row],[Precio Venta]]-VENTAS[[#This Row],[Costo Unitario SIN Comision]]-VENTAS[[#This Row],[Comisión Unitaria 10%]]-0.01*VENTAS[[#This Row],[Precio Venta]])</f>
        <v>11.7</v>
      </c>
      <c r="M1516" s="35"/>
      <c r="N1516" s="37" t="s">
        <v>6680</v>
      </c>
    </row>
    <row r="1517" spans="1:14" x14ac:dyDescent="0.2">
      <c r="A1517" s="36">
        <v>45753.574212962973</v>
      </c>
      <c r="B1517" s="33"/>
      <c r="C1517" s="33"/>
      <c r="D1517" s="33" t="s">
        <v>3757</v>
      </c>
      <c r="E1517" s="33" t="s">
        <v>2516</v>
      </c>
      <c r="F1517" s="33" t="s">
        <v>2514</v>
      </c>
      <c r="G1517" s="33">
        <v>1</v>
      </c>
      <c r="H1517" s="34">
        <v>30</v>
      </c>
      <c r="I1517" s="39">
        <f>VENTAS[[#This Row],[Cantidad]]*VENTAS[[#This Row],[Precio Venta]]</f>
        <v>30</v>
      </c>
      <c r="J1517" s="34">
        <f>IF(VENTAS[[#This Row],[Nombre del Gestor]]&gt;1,VENTAS[[#This Row],[Precio Venta]]*10%,0)</f>
        <v>3</v>
      </c>
      <c r="K1517" s="34">
        <f>IFERROR(VLOOKUP(VENTAS[[#This Row],[Código del producto Vendido]],STOCK[],13,FALSE),VENTAS[[#This Row],[Precio Venta]]*0.6)-VENTAS[[#This Row],[Comisión Unitaria 10%]]</f>
        <v>10.73</v>
      </c>
      <c r="L1517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517" s="35"/>
      <c r="N1517" s="37" t="s">
        <v>6681</v>
      </c>
    </row>
    <row r="1518" spans="1:14" x14ac:dyDescent="0.2">
      <c r="A1518" s="36">
        <v>45753.575706018521</v>
      </c>
      <c r="B1518" s="33"/>
      <c r="C1518" s="33"/>
      <c r="D1518" s="33" t="s">
        <v>3757</v>
      </c>
      <c r="E1518" s="33" t="s">
        <v>1644</v>
      </c>
      <c r="F1518" s="33" t="s">
        <v>1643</v>
      </c>
      <c r="G1518" s="33">
        <v>1</v>
      </c>
      <c r="H1518" s="34">
        <v>28</v>
      </c>
      <c r="I1518" s="39">
        <f>VENTAS[[#This Row],[Cantidad]]*VENTAS[[#This Row],[Precio Venta]]</f>
        <v>28</v>
      </c>
      <c r="J1518" s="34">
        <f>IF(VENTAS[[#This Row],[Nombre del Gestor]]&gt;1,VENTAS[[#This Row],[Precio Venta]]*10%,0)</f>
        <v>2.8000000000000003</v>
      </c>
      <c r="K1518" s="34">
        <f>IFERROR(VLOOKUP(VENTAS[[#This Row],[Código del producto Vendido]],STOCK[],13,FALSE),VENTAS[[#This Row],[Precio Venta]]*0.6)-VENTAS[[#This Row],[Comisión Unitaria 10%]]</f>
        <v>0</v>
      </c>
      <c r="L1518" s="34">
        <f>VENTAS[[#This Row],[Cantidad]]*(VENTAS[[#This Row],[Precio Venta]]-VENTAS[[#This Row],[Costo Unitario SIN Comision]]-VENTAS[[#This Row],[Comisión Unitaria 10%]]-0.01*VENTAS[[#This Row],[Precio Venta]])</f>
        <v>24.919999999999998</v>
      </c>
      <c r="M1518" s="35"/>
      <c r="N1518" s="37" t="s">
        <v>6682</v>
      </c>
    </row>
    <row r="1519" spans="1:14" x14ac:dyDescent="0.2">
      <c r="A1519" s="36">
        <v>45753.580520833333</v>
      </c>
      <c r="B1519" s="33"/>
      <c r="C1519" s="33"/>
      <c r="D1519" s="33"/>
      <c r="E1519" s="33" t="s">
        <v>2596</v>
      </c>
      <c r="F1519" s="33" t="s">
        <v>2597</v>
      </c>
      <c r="G1519" s="33">
        <v>1</v>
      </c>
      <c r="H1519" s="34">
        <v>30</v>
      </c>
      <c r="I1519" s="39">
        <f>VENTAS[[#This Row],[Cantidad]]*VENTAS[[#This Row],[Precio Venta]]</f>
        <v>30</v>
      </c>
      <c r="J1519" s="34">
        <f>IF(VENTAS[[#This Row],[Nombre del Gestor]]&gt;1,VENTAS[[#This Row],[Precio Venta]]*10%,0)</f>
        <v>0</v>
      </c>
      <c r="K1519" s="34">
        <f>IFERROR(VLOOKUP(VENTAS[[#This Row],[Código del producto Vendido]],STOCK[],13,FALSE),VENTAS[[#This Row],[Precio Venta]]*0.6)-VENTAS[[#This Row],[Comisión Unitaria 10%]]</f>
        <v>0</v>
      </c>
      <c r="L1519" s="34">
        <f>VENTAS[[#This Row],[Cantidad]]*(VENTAS[[#This Row],[Precio Venta]]-VENTAS[[#This Row],[Costo Unitario SIN Comision]]-VENTAS[[#This Row],[Comisión Unitaria 10%]]-0.01*VENTAS[[#This Row],[Precio Venta]])</f>
        <v>29.7</v>
      </c>
      <c r="M1519" s="35"/>
      <c r="N1519" s="37" t="s">
        <v>6683</v>
      </c>
    </row>
    <row r="1520" spans="1:14" x14ac:dyDescent="0.2">
      <c r="A1520" s="36">
        <v>45753.609594907408</v>
      </c>
      <c r="B1520" s="33"/>
      <c r="C1520" s="33"/>
      <c r="D1520" s="33" t="s">
        <v>6476</v>
      </c>
      <c r="E1520" s="33" t="s">
        <v>914</v>
      </c>
      <c r="F1520" s="33" t="s">
        <v>912</v>
      </c>
      <c r="G1520" s="33">
        <v>1</v>
      </c>
      <c r="H1520" s="34">
        <v>30</v>
      </c>
      <c r="I1520" s="39">
        <f>VENTAS[[#This Row],[Cantidad]]*VENTAS[[#This Row],[Precio Venta]]</f>
        <v>30</v>
      </c>
      <c r="J1520" s="34">
        <f>IF(VENTAS[[#This Row],[Nombre del Gestor]]&gt;1,VENTAS[[#This Row],[Precio Venta]]*10%,0)</f>
        <v>3</v>
      </c>
      <c r="K1520" s="34">
        <f>IFERROR(VLOOKUP(VENTAS[[#This Row],[Código del producto Vendido]],STOCK[],13,FALSE),VENTAS[[#This Row],[Precio Venta]]*0.6)-VENTAS[[#This Row],[Comisión Unitaria 10%]]</f>
        <v>14</v>
      </c>
      <c r="L1520" s="34">
        <f>VENTAS[[#This Row],[Cantidad]]*(VENTAS[[#This Row],[Precio Venta]]-VENTAS[[#This Row],[Costo Unitario SIN Comision]]-VENTAS[[#This Row],[Comisión Unitaria 10%]]-0.01*VENTAS[[#This Row],[Precio Venta]])</f>
        <v>12.7</v>
      </c>
      <c r="M1520" s="35"/>
      <c r="N1520" s="37" t="s">
        <v>6684</v>
      </c>
    </row>
    <row r="1521" spans="1:14" x14ac:dyDescent="0.2">
      <c r="A1521" s="36">
        <v>45753.642951388887</v>
      </c>
      <c r="B1521" s="33"/>
      <c r="C1521" s="33"/>
      <c r="D1521" s="33" t="s">
        <v>3757</v>
      </c>
      <c r="E1521" s="33" t="s">
        <v>2518</v>
      </c>
      <c r="F1521" s="33" t="s">
        <v>2519</v>
      </c>
      <c r="G1521" s="33">
        <v>1</v>
      </c>
      <c r="H1521" s="34">
        <v>30</v>
      </c>
      <c r="I1521" s="39">
        <f>VENTAS[[#This Row],[Cantidad]]*VENTAS[[#This Row],[Precio Venta]]</f>
        <v>30</v>
      </c>
      <c r="J1521" s="34">
        <f>IF(VENTAS[[#This Row],[Nombre del Gestor]]&gt;1,VENTAS[[#This Row],[Precio Venta]]*10%,0)</f>
        <v>3</v>
      </c>
      <c r="K1521" s="34">
        <f>IFERROR(VLOOKUP(VENTAS[[#This Row],[Código del producto Vendido]],STOCK[],13,FALSE),VENTAS[[#This Row],[Precio Venta]]*0.6)-VENTAS[[#This Row],[Comisión Unitaria 10%]]</f>
        <v>13.439999999999998</v>
      </c>
      <c r="L1521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21" s="35"/>
      <c r="N1521" s="37" t="s">
        <v>6685</v>
      </c>
    </row>
    <row r="1522" spans="1:14" x14ac:dyDescent="0.2">
      <c r="A1522" s="36">
        <v>45754.330231481479</v>
      </c>
      <c r="B1522" s="33"/>
      <c r="C1522" s="33"/>
      <c r="D1522" s="33" t="s">
        <v>6476</v>
      </c>
      <c r="E1522" s="33" t="s">
        <v>2038</v>
      </c>
      <c r="F1522" s="33" t="s">
        <v>2039</v>
      </c>
      <c r="G1522" s="33">
        <v>1</v>
      </c>
      <c r="H1522" s="34">
        <v>18</v>
      </c>
      <c r="I1522" s="39">
        <f>VENTAS[[#This Row],[Cantidad]]*VENTAS[[#This Row],[Precio Venta]]</f>
        <v>18</v>
      </c>
      <c r="J1522" s="34">
        <f>IF(VENTAS[[#This Row],[Nombre del Gestor]]&gt;1,VENTAS[[#This Row],[Precio Venta]]*10%,0)</f>
        <v>1.8</v>
      </c>
      <c r="K1522" s="34">
        <f>IFERROR(VLOOKUP(VENTAS[[#This Row],[Código del producto Vendido]],STOCK[],13,FALSE),VENTAS[[#This Row],[Precio Venta]]*0.6)-VENTAS[[#This Row],[Comisión Unitaria 10%]]</f>
        <v>0</v>
      </c>
      <c r="L1522" s="34">
        <f>VENTAS[[#This Row],[Cantidad]]*(VENTAS[[#This Row],[Precio Venta]]-VENTAS[[#This Row],[Costo Unitario SIN Comision]]-VENTAS[[#This Row],[Comisión Unitaria 10%]]-0.01*VENTAS[[#This Row],[Precio Venta]])</f>
        <v>16.02</v>
      </c>
      <c r="M1522" s="35"/>
      <c r="N1522" s="37" t="s">
        <v>6686</v>
      </c>
    </row>
    <row r="1523" spans="1:14" x14ac:dyDescent="0.2">
      <c r="A1523" s="36">
        <v>45754.330821759257</v>
      </c>
      <c r="B1523" s="33"/>
      <c r="C1523" s="33"/>
      <c r="D1523" s="33" t="s">
        <v>6476</v>
      </c>
      <c r="E1523" s="33" t="s">
        <v>2199</v>
      </c>
      <c r="F1523" s="33" t="s">
        <v>2200</v>
      </c>
      <c r="G1523" s="33">
        <v>1</v>
      </c>
      <c r="H1523" s="34">
        <v>25</v>
      </c>
      <c r="I1523" s="39">
        <f>VENTAS[[#This Row],[Cantidad]]*VENTAS[[#This Row],[Precio Venta]]</f>
        <v>25</v>
      </c>
      <c r="J1523" s="34">
        <f>IF(VENTAS[[#This Row],[Nombre del Gestor]]&gt;1,VENTAS[[#This Row],[Precio Venta]]*10%,0)</f>
        <v>2.5</v>
      </c>
      <c r="K1523" s="34">
        <f>IFERROR(VLOOKUP(VENTAS[[#This Row],[Código del producto Vendido]],STOCK[],13,FALSE),VENTAS[[#This Row],[Precio Venta]]*0.6)-VENTAS[[#This Row],[Comisión Unitaria 10%]]</f>
        <v>0</v>
      </c>
      <c r="L1523" s="34">
        <f>VENTAS[[#This Row],[Cantidad]]*(VENTAS[[#This Row],[Precio Venta]]-VENTAS[[#This Row],[Costo Unitario SIN Comision]]-VENTAS[[#This Row],[Comisión Unitaria 10%]]-0.01*VENTAS[[#This Row],[Precio Venta]])</f>
        <v>22.25</v>
      </c>
      <c r="M1523" s="35"/>
      <c r="N1523" s="37" t="s">
        <v>6687</v>
      </c>
    </row>
    <row r="1524" spans="1:14" x14ac:dyDescent="0.2">
      <c r="A1524" s="36">
        <v>45754.653171296297</v>
      </c>
      <c r="B1524" s="33"/>
      <c r="C1524" s="33"/>
      <c r="D1524" s="33" t="s">
        <v>3757</v>
      </c>
      <c r="E1524" s="33" t="s">
        <v>2528</v>
      </c>
      <c r="F1524" s="33" t="s">
        <v>2530</v>
      </c>
      <c r="G1524" s="33">
        <v>1</v>
      </c>
      <c r="H1524" s="34">
        <v>35</v>
      </c>
      <c r="I1524" s="39">
        <f>VENTAS[[#This Row],[Cantidad]]*VENTAS[[#This Row],[Precio Venta]]</f>
        <v>35</v>
      </c>
      <c r="J1524" s="34">
        <f>IF(VENTAS[[#This Row],[Nombre del Gestor]]&gt;1,VENTAS[[#This Row],[Precio Venta]]*10%,0)</f>
        <v>3.5</v>
      </c>
      <c r="K1524" s="34">
        <f>IFERROR(VLOOKUP(VENTAS[[#This Row],[Código del producto Vendido]],STOCK[],13,FALSE),VENTAS[[#This Row],[Precio Venta]]*0.6)-VENTAS[[#This Row],[Comisión Unitaria 10%]]</f>
        <v>19.170000000000002</v>
      </c>
      <c r="L1524" s="34">
        <f>VENTAS[[#This Row],[Cantidad]]*(VENTAS[[#This Row],[Precio Venta]]-VENTAS[[#This Row],[Costo Unitario SIN Comision]]-VENTAS[[#This Row],[Comisión Unitaria 10%]]-0.01*VENTAS[[#This Row],[Precio Venta]])</f>
        <v>11.979999999999999</v>
      </c>
      <c r="M1524" s="35"/>
      <c r="N1524" s="37" t="s">
        <v>6688</v>
      </c>
    </row>
    <row r="1525" spans="1:14" x14ac:dyDescent="0.2">
      <c r="A1525" s="36">
        <v>45754.653981481482</v>
      </c>
      <c r="B1525" s="33"/>
      <c r="C1525" s="33"/>
      <c r="D1525" s="33" t="s">
        <v>3757</v>
      </c>
      <c r="E1525" s="33" t="s">
        <v>1278</v>
      </c>
      <c r="F1525" s="33" t="s">
        <v>1279</v>
      </c>
      <c r="G1525" s="33">
        <v>1</v>
      </c>
      <c r="H1525" s="34">
        <v>25</v>
      </c>
      <c r="I1525" s="39">
        <f>VENTAS[[#This Row],[Cantidad]]*VENTAS[[#This Row],[Precio Venta]]</f>
        <v>25</v>
      </c>
      <c r="J1525" s="34">
        <f>IF(VENTAS[[#This Row],[Nombre del Gestor]]&gt;1,VENTAS[[#This Row],[Precio Venta]]*10%,0)</f>
        <v>2.5</v>
      </c>
      <c r="K1525" s="34">
        <f>IFERROR(VLOOKUP(VENTAS[[#This Row],[Código del producto Vendido]],STOCK[],13,FALSE),VENTAS[[#This Row],[Precio Venta]]*0.6)-VENTAS[[#This Row],[Comisión Unitaria 10%]]</f>
        <v>12</v>
      </c>
      <c r="L1525" s="34">
        <f>VENTAS[[#This Row],[Cantidad]]*(VENTAS[[#This Row],[Precio Venta]]-VENTAS[[#This Row],[Costo Unitario SIN Comision]]-VENTAS[[#This Row],[Comisión Unitaria 10%]]-0.01*VENTAS[[#This Row],[Precio Venta]])</f>
        <v>10.25</v>
      </c>
      <c r="M1525" s="35"/>
      <c r="N1525" s="37" t="s">
        <v>6689</v>
      </c>
    </row>
    <row r="1526" spans="1:14" x14ac:dyDescent="0.2">
      <c r="A1526" s="36">
        <v>45754.655659722222</v>
      </c>
      <c r="B1526" s="33"/>
      <c r="C1526" s="33"/>
      <c r="D1526" s="33" t="s">
        <v>6476</v>
      </c>
      <c r="E1526" s="33" t="s">
        <v>2558</v>
      </c>
      <c r="F1526" s="33" t="s">
        <v>2554</v>
      </c>
      <c r="G1526" s="33">
        <v>1</v>
      </c>
      <c r="H1526" s="34">
        <v>40</v>
      </c>
      <c r="I1526" s="39">
        <f>VENTAS[[#This Row],[Cantidad]]*VENTAS[[#This Row],[Precio Venta]]</f>
        <v>40</v>
      </c>
      <c r="J1526" s="34">
        <f>IF(VENTAS[[#This Row],[Nombre del Gestor]]&gt;1,VENTAS[[#This Row],[Precio Venta]]*10%,0)</f>
        <v>4</v>
      </c>
      <c r="K1526" s="34">
        <f>IFERROR(VLOOKUP(VENTAS[[#This Row],[Código del producto Vendido]],STOCK[],13,FALSE),VENTAS[[#This Row],[Precio Venta]]*0.6)-VENTAS[[#This Row],[Comisión Unitaria 10%]]</f>
        <v>-4</v>
      </c>
      <c r="L1526" s="34">
        <f>VENTAS[[#This Row],[Cantidad]]*(VENTAS[[#This Row],[Precio Venta]]-VENTAS[[#This Row],[Costo Unitario SIN Comision]]-VENTAS[[#This Row],[Comisión Unitaria 10%]]-0.01*VENTAS[[#This Row],[Precio Venta]])</f>
        <v>39.6</v>
      </c>
      <c r="M1526" s="35"/>
      <c r="N1526" s="37" t="s">
        <v>6690</v>
      </c>
    </row>
    <row r="1527" spans="1:14" x14ac:dyDescent="0.2">
      <c r="A1527" s="36">
        <v>45754.684687499997</v>
      </c>
      <c r="B1527" s="33"/>
      <c r="C1527" s="33"/>
      <c r="D1527" s="33" t="s">
        <v>3757</v>
      </c>
      <c r="E1527" s="33" t="s">
        <v>2570</v>
      </c>
      <c r="F1527" s="33" t="s">
        <v>2569</v>
      </c>
      <c r="G1527" s="33">
        <v>1</v>
      </c>
      <c r="H1527" s="34">
        <v>30</v>
      </c>
      <c r="I1527" s="39">
        <f>VENTAS[[#This Row],[Cantidad]]*VENTAS[[#This Row],[Precio Venta]]</f>
        <v>30</v>
      </c>
      <c r="J1527" s="34">
        <f>IF(VENTAS[[#This Row],[Nombre del Gestor]]&gt;1,VENTAS[[#This Row],[Precio Venta]]*10%,0)</f>
        <v>3</v>
      </c>
      <c r="K1527" s="34">
        <f>IFERROR(VLOOKUP(VENTAS[[#This Row],[Código del producto Vendido]],STOCK[],13,FALSE),VENTAS[[#This Row],[Precio Venta]]*0.6)-VENTAS[[#This Row],[Comisión Unitaria 10%]]</f>
        <v>-3</v>
      </c>
      <c r="L1527" s="34">
        <f>VENTAS[[#This Row],[Cantidad]]*(VENTAS[[#This Row],[Precio Venta]]-VENTAS[[#This Row],[Costo Unitario SIN Comision]]-VENTAS[[#This Row],[Comisión Unitaria 10%]]-0.01*VENTAS[[#This Row],[Precio Venta]])</f>
        <v>29.7</v>
      </c>
      <c r="M1527" s="35"/>
      <c r="N1527" s="37" t="s">
        <v>6691</v>
      </c>
    </row>
    <row r="1528" spans="1:14" x14ac:dyDescent="0.2">
      <c r="A1528" s="36">
        <v>45754.694537037038</v>
      </c>
      <c r="B1528" s="33"/>
      <c r="C1528" s="33"/>
      <c r="D1528" s="33" t="s">
        <v>3757</v>
      </c>
      <c r="E1528" s="33" t="s">
        <v>1150</v>
      </c>
      <c r="F1528" s="33" t="s">
        <v>1147</v>
      </c>
      <c r="G1528" s="33">
        <v>1</v>
      </c>
      <c r="H1528" s="34">
        <v>22</v>
      </c>
      <c r="I1528" s="39">
        <f>VENTAS[[#This Row],[Cantidad]]*VENTAS[[#This Row],[Precio Venta]]</f>
        <v>22</v>
      </c>
      <c r="J1528" s="34">
        <f>IF(VENTAS[[#This Row],[Nombre del Gestor]]&gt;1,VENTAS[[#This Row],[Precio Venta]]*10%,0)</f>
        <v>2.2000000000000002</v>
      </c>
      <c r="K1528" s="34">
        <f>IFERROR(VLOOKUP(VENTAS[[#This Row],[Código del producto Vendido]],STOCK[],13,FALSE),VENTAS[[#This Row],[Precio Venta]]*0.6)-VENTAS[[#This Row],[Comisión Unitaria 10%]]</f>
        <v>11.75</v>
      </c>
      <c r="L1528" s="34">
        <f>VENTAS[[#This Row],[Cantidad]]*(VENTAS[[#This Row],[Precio Venta]]-VENTAS[[#This Row],[Costo Unitario SIN Comision]]-VENTAS[[#This Row],[Comisión Unitaria 10%]]-0.01*VENTAS[[#This Row],[Precio Venta]])</f>
        <v>7.830000000000001</v>
      </c>
      <c r="M1528" s="35"/>
      <c r="N1528" s="37" t="s">
        <v>6692</v>
      </c>
    </row>
    <row r="1529" spans="1:14" x14ac:dyDescent="0.2">
      <c r="A1529" s="36">
        <v>45754.694537037038</v>
      </c>
      <c r="B1529" s="33"/>
      <c r="C1529" s="33"/>
      <c r="D1529" s="33" t="s">
        <v>3757</v>
      </c>
      <c r="E1529" s="33" t="s">
        <v>2518</v>
      </c>
      <c r="F1529" s="33" t="s">
        <v>2519</v>
      </c>
      <c r="G1529" s="33">
        <v>1</v>
      </c>
      <c r="H1529" s="34">
        <v>30</v>
      </c>
      <c r="I1529" s="39">
        <f>VENTAS[[#This Row],[Cantidad]]*VENTAS[[#This Row],[Precio Venta]]</f>
        <v>30</v>
      </c>
      <c r="J1529" s="34">
        <f>IF(VENTAS[[#This Row],[Nombre del Gestor]]&gt;1,VENTAS[[#This Row],[Precio Venta]]*10%,0)</f>
        <v>3</v>
      </c>
      <c r="K1529" s="34">
        <f>IFERROR(VLOOKUP(VENTAS[[#This Row],[Código del producto Vendido]],STOCK[],13,FALSE),VENTAS[[#This Row],[Precio Venta]]*0.6)-VENTAS[[#This Row],[Comisión Unitaria 10%]]</f>
        <v>13.439999999999998</v>
      </c>
      <c r="L1529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29" s="35"/>
      <c r="N1529" s="37" t="s">
        <v>6693</v>
      </c>
    </row>
    <row r="1530" spans="1:14" x14ac:dyDescent="0.2">
      <c r="A1530" s="36">
        <v>45754.695879629631</v>
      </c>
      <c r="B1530" s="33"/>
      <c r="C1530" s="33"/>
      <c r="D1530" s="33" t="s">
        <v>6476</v>
      </c>
      <c r="E1530" s="33" t="s">
        <v>1263</v>
      </c>
      <c r="F1530" s="33" t="s">
        <v>1262</v>
      </c>
      <c r="G1530" s="33">
        <v>1</v>
      </c>
      <c r="H1530" s="34">
        <v>20</v>
      </c>
      <c r="I1530" s="39">
        <f>VENTAS[[#This Row],[Cantidad]]*VENTAS[[#This Row],[Precio Venta]]</f>
        <v>20</v>
      </c>
      <c r="J1530" s="34">
        <f>IF(VENTAS[[#This Row],[Nombre del Gestor]]&gt;1,VENTAS[[#This Row],[Precio Venta]]*10%,0)</f>
        <v>2</v>
      </c>
      <c r="K1530" s="34">
        <f>IFERROR(VLOOKUP(VENTAS[[#This Row],[Código del producto Vendido]],STOCK[],13,FALSE),VENTAS[[#This Row],[Precio Venta]]*0.6)-VENTAS[[#This Row],[Comisión Unitaria 10%]]</f>
        <v>8.5500000000000007</v>
      </c>
      <c r="L1530" s="34">
        <f>VENTAS[[#This Row],[Cantidad]]*(VENTAS[[#This Row],[Precio Venta]]-VENTAS[[#This Row],[Costo Unitario SIN Comision]]-VENTAS[[#This Row],[Comisión Unitaria 10%]]-0.01*VENTAS[[#This Row],[Precio Venta]])</f>
        <v>9.25</v>
      </c>
      <c r="M1530" s="35"/>
      <c r="N1530" s="37" t="s">
        <v>6694</v>
      </c>
    </row>
    <row r="1531" spans="1:14" x14ac:dyDescent="0.2">
      <c r="A1531" s="36">
        <v>45754.740532407413</v>
      </c>
      <c r="B1531" s="33"/>
      <c r="C1531" s="33"/>
      <c r="D1531" s="33" t="s">
        <v>3757</v>
      </c>
      <c r="E1531" s="33" t="s">
        <v>2518</v>
      </c>
      <c r="F1531" s="33" t="s">
        <v>2519</v>
      </c>
      <c r="G1531" s="33">
        <v>1</v>
      </c>
      <c r="H1531" s="34">
        <v>30</v>
      </c>
      <c r="I1531" s="39">
        <f>VENTAS[[#This Row],[Cantidad]]*VENTAS[[#This Row],[Precio Venta]]</f>
        <v>30</v>
      </c>
      <c r="J1531" s="34">
        <f>IF(VENTAS[[#This Row],[Nombre del Gestor]]&gt;1,VENTAS[[#This Row],[Precio Venta]]*10%,0)</f>
        <v>3</v>
      </c>
      <c r="K1531" s="34">
        <f>IFERROR(VLOOKUP(VENTAS[[#This Row],[Código del producto Vendido]],STOCK[],13,FALSE),VENTAS[[#This Row],[Precio Venta]]*0.6)-VENTAS[[#This Row],[Comisión Unitaria 10%]]</f>
        <v>13.439999999999998</v>
      </c>
      <c r="L1531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31" s="35"/>
      <c r="N1531" s="37" t="s">
        <v>6695</v>
      </c>
    </row>
    <row r="1532" spans="1:14" x14ac:dyDescent="0.2">
      <c r="A1532" s="36">
        <v>45754.756550925929</v>
      </c>
      <c r="B1532" s="33"/>
      <c r="C1532" s="33"/>
      <c r="D1532" s="33" t="s">
        <v>3757</v>
      </c>
      <c r="E1532" s="33" t="s">
        <v>2630</v>
      </c>
      <c r="F1532" s="33" t="s">
        <v>2631</v>
      </c>
      <c r="G1532" s="33">
        <v>1</v>
      </c>
      <c r="H1532" s="34">
        <v>35</v>
      </c>
      <c r="I1532" s="39">
        <f>VENTAS[[#This Row],[Cantidad]]*VENTAS[[#This Row],[Precio Venta]]</f>
        <v>35</v>
      </c>
      <c r="J1532" s="34">
        <f>IF(VENTAS[[#This Row],[Nombre del Gestor]]&gt;1,VENTAS[[#This Row],[Precio Venta]]*10%,0)</f>
        <v>3.5</v>
      </c>
      <c r="K1532" s="34">
        <f>IFERROR(VLOOKUP(VENTAS[[#This Row],[Código del producto Vendido]],STOCK[],13,FALSE),VENTAS[[#This Row],[Precio Venta]]*0.6)-VENTAS[[#This Row],[Comisión Unitaria 10%]]</f>
        <v>-3.5</v>
      </c>
      <c r="L1532" s="34">
        <f>VENTAS[[#This Row],[Cantidad]]*(VENTAS[[#This Row],[Precio Venta]]-VENTAS[[#This Row],[Costo Unitario SIN Comision]]-VENTAS[[#This Row],[Comisión Unitaria 10%]]-0.01*VENTAS[[#This Row],[Precio Venta]])</f>
        <v>34.65</v>
      </c>
      <c r="M1532" s="35"/>
      <c r="N1532" s="37" t="s">
        <v>6696</v>
      </c>
    </row>
    <row r="1533" spans="1:14" x14ac:dyDescent="0.2">
      <c r="A1533" s="36">
        <v>45754.779166666667</v>
      </c>
      <c r="B1533" s="33"/>
      <c r="C1533" s="33"/>
      <c r="D1533" s="33" t="s">
        <v>6476</v>
      </c>
      <c r="E1533" s="33" t="s">
        <v>2537</v>
      </c>
      <c r="F1533" s="33" t="s">
        <v>6633</v>
      </c>
      <c r="G1533" s="33">
        <v>1</v>
      </c>
      <c r="H1533" s="34">
        <v>30</v>
      </c>
      <c r="I1533" s="39">
        <f>VENTAS[[#This Row],[Cantidad]]*VENTAS[[#This Row],[Precio Venta]]</f>
        <v>30</v>
      </c>
      <c r="J1533" s="34">
        <f>IF(VENTAS[[#This Row],[Nombre del Gestor]]&gt;1,VENTAS[[#This Row],[Precio Venta]]*10%,0)</f>
        <v>3</v>
      </c>
      <c r="K1533" s="34">
        <f>IFERROR(VLOOKUP(VENTAS[[#This Row],[Código del producto Vendido]],STOCK[],13,FALSE),VENTAS[[#This Row],[Precio Venta]]*0.6)-VENTAS[[#This Row],[Comisión Unitaria 10%]]</f>
        <v>-3</v>
      </c>
      <c r="L1533" s="34">
        <f>VENTAS[[#This Row],[Cantidad]]*(VENTAS[[#This Row],[Precio Venta]]-VENTAS[[#This Row],[Costo Unitario SIN Comision]]-VENTAS[[#This Row],[Comisión Unitaria 10%]]-0.01*VENTAS[[#This Row],[Precio Venta]])</f>
        <v>29.7</v>
      </c>
      <c r="M1533" s="35"/>
      <c r="N1533" s="37" t="s">
        <v>6697</v>
      </c>
    </row>
    <row r="1534" spans="1:14" x14ac:dyDescent="0.2">
      <c r="A1534" s="36">
        <v>45754.779166666667</v>
      </c>
      <c r="B1534" s="33"/>
      <c r="C1534" s="33"/>
      <c r="D1534" s="33" t="s">
        <v>6476</v>
      </c>
      <c r="E1534" s="33" t="s">
        <v>1156</v>
      </c>
      <c r="F1534" s="33" t="s">
        <v>1154</v>
      </c>
      <c r="G1534" s="33">
        <v>1</v>
      </c>
      <c r="H1534" s="34">
        <v>29</v>
      </c>
      <c r="I1534" s="39">
        <f>VENTAS[[#This Row],[Cantidad]]*VENTAS[[#This Row],[Precio Venta]]</f>
        <v>29</v>
      </c>
      <c r="J1534" s="34">
        <f>IF(VENTAS[[#This Row],[Nombre del Gestor]]&gt;1,VENTAS[[#This Row],[Precio Venta]]*10%,0)</f>
        <v>2.9000000000000004</v>
      </c>
      <c r="K1534" s="34">
        <f>IFERROR(VLOOKUP(VENTAS[[#This Row],[Código del producto Vendido]],STOCK[],13,FALSE),VENTAS[[#This Row],[Precio Venta]]*0.6)-VENTAS[[#This Row],[Comisión Unitaria 10%]]</f>
        <v>16.25</v>
      </c>
      <c r="L1534" s="34">
        <f>VENTAS[[#This Row],[Cantidad]]*(VENTAS[[#This Row],[Precio Venta]]-VENTAS[[#This Row],[Costo Unitario SIN Comision]]-VENTAS[[#This Row],[Comisión Unitaria 10%]]-0.01*VENTAS[[#This Row],[Precio Venta]])</f>
        <v>9.56</v>
      </c>
      <c r="M1534" s="35"/>
      <c r="N1534" s="37" t="s">
        <v>6698</v>
      </c>
    </row>
    <row r="1535" spans="1:14" x14ac:dyDescent="0.2">
      <c r="A1535" s="36">
        <v>45754.779166666667</v>
      </c>
      <c r="B1535" s="33"/>
      <c r="C1535" s="33"/>
      <c r="D1535" s="33" t="s">
        <v>6476</v>
      </c>
      <c r="E1535" s="33" t="s">
        <v>6699</v>
      </c>
      <c r="F1535" s="33" t="s">
        <v>6700</v>
      </c>
      <c r="G1535" s="33">
        <v>1</v>
      </c>
      <c r="H1535" s="34">
        <v>10</v>
      </c>
      <c r="I1535" s="39">
        <f>VENTAS[[#This Row],[Cantidad]]*VENTAS[[#This Row],[Precio Venta]]</f>
        <v>10</v>
      </c>
      <c r="J1535" s="34">
        <f>IF(VENTAS[[#This Row],[Nombre del Gestor]]&gt;1,VENTAS[[#This Row],[Precio Venta]]*10%,0)</f>
        <v>1</v>
      </c>
      <c r="K1535" s="34">
        <f>IFERROR(VLOOKUP(VENTAS[[#This Row],[Código del producto Vendido]],STOCK[],13,FALSE),VENTAS[[#This Row],[Precio Venta]]*0.6)-VENTAS[[#This Row],[Comisión Unitaria 10%]]</f>
        <v>5</v>
      </c>
      <c r="L1535" s="34">
        <f>VENTAS[[#This Row],[Cantidad]]*(VENTAS[[#This Row],[Precio Venta]]-VENTAS[[#This Row],[Costo Unitario SIN Comision]]-VENTAS[[#This Row],[Comisión Unitaria 10%]]-0.01*VENTAS[[#This Row],[Precio Venta]])</f>
        <v>3.9</v>
      </c>
      <c r="M1535" s="35"/>
      <c r="N1535" s="37" t="s">
        <v>6701</v>
      </c>
    </row>
    <row r="1536" spans="1:14" x14ac:dyDescent="0.2">
      <c r="A1536" s="36">
        <v>45754.779166666667</v>
      </c>
      <c r="B1536" s="33"/>
      <c r="C1536" s="33"/>
      <c r="D1536" s="33" t="s">
        <v>6476</v>
      </c>
      <c r="E1536" s="33" t="s">
        <v>2531</v>
      </c>
      <c r="F1536" s="33" t="s">
        <v>2532</v>
      </c>
      <c r="G1536" s="33">
        <v>1</v>
      </c>
      <c r="H1536" s="34">
        <v>35</v>
      </c>
      <c r="I1536" s="39">
        <f>VENTAS[[#This Row],[Cantidad]]*VENTAS[[#This Row],[Precio Venta]]</f>
        <v>35</v>
      </c>
      <c r="J1536" s="34">
        <f>IF(VENTAS[[#This Row],[Nombre del Gestor]]&gt;1,VENTAS[[#This Row],[Precio Venta]]*10%,0)</f>
        <v>3.5</v>
      </c>
      <c r="K1536" s="34">
        <f>IFERROR(VLOOKUP(VENTAS[[#This Row],[Código del producto Vendido]],STOCK[],13,FALSE),VENTAS[[#This Row],[Precio Venta]]*0.6)-VENTAS[[#This Row],[Comisión Unitaria 10%]]</f>
        <v>17.600000000000001</v>
      </c>
      <c r="L1536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536" s="35"/>
      <c r="N1536" s="37" t="s">
        <v>6702</v>
      </c>
    </row>
    <row r="1537" spans="1:14" x14ac:dyDescent="0.2">
      <c r="A1537" s="36">
        <v>45754.779166666667</v>
      </c>
      <c r="B1537" s="33"/>
      <c r="C1537" s="33"/>
      <c r="D1537" s="33" t="s">
        <v>6476</v>
      </c>
      <c r="E1537" s="33" t="s">
        <v>2556</v>
      </c>
      <c r="F1537" s="33" t="s">
        <v>2554</v>
      </c>
      <c r="G1537" s="33">
        <v>1</v>
      </c>
      <c r="H1537" s="34">
        <v>40</v>
      </c>
      <c r="I1537" s="39">
        <f>VENTAS[[#This Row],[Cantidad]]*VENTAS[[#This Row],[Precio Venta]]</f>
        <v>40</v>
      </c>
      <c r="J1537" s="34">
        <f>IF(VENTAS[[#This Row],[Nombre del Gestor]]&gt;1,VENTAS[[#This Row],[Precio Venta]]*10%,0)</f>
        <v>4</v>
      </c>
      <c r="K1537" s="34">
        <f>IFERROR(VLOOKUP(VENTAS[[#This Row],[Código del producto Vendido]],STOCK[],13,FALSE),VENTAS[[#This Row],[Precio Venta]]*0.6)-VENTAS[[#This Row],[Comisión Unitaria 10%]]</f>
        <v>-4</v>
      </c>
      <c r="L1537" s="34">
        <f>VENTAS[[#This Row],[Cantidad]]*(VENTAS[[#This Row],[Precio Venta]]-VENTAS[[#This Row],[Costo Unitario SIN Comision]]-VENTAS[[#This Row],[Comisión Unitaria 10%]]-0.01*VENTAS[[#This Row],[Precio Venta]])</f>
        <v>39.6</v>
      </c>
      <c r="M1537" s="35"/>
      <c r="N1537" s="37" t="s">
        <v>6703</v>
      </c>
    </row>
    <row r="1538" spans="1:14" x14ac:dyDescent="0.2">
      <c r="A1538" s="36">
        <v>45755.4140625</v>
      </c>
      <c r="B1538" s="33"/>
      <c r="C1538" s="33"/>
      <c r="D1538" s="33" t="s">
        <v>6476</v>
      </c>
      <c r="E1538" s="33" t="s">
        <v>1271</v>
      </c>
      <c r="F1538" s="33" t="s">
        <v>1272</v>
      </c>
      <c r="G1538" s="33">
        <v>1</v>
      </c>
      <c r="H1538" s="34">
        <v>30</v>
      </c>
      <c r="I1538" s="39">
        <f>VENTAS[[#This Row],[Cantidad]]*VENTAS[[#This Row],[Precio Venta]]</f>
        <v>30</v>
      </c>
      <c r="J1538" s="34">
        <f>IF(VENTAS[[#This Row],[Nombre del Gestor]]&gt;1,VENTAS[[#This Row],[Precio Venta]]*10%,0)</f>
        <v>3</v>
      </c>
      <c r="K1538" s="34">
        <f>IFERROR(VLOOKUP(VENTAS[[#This Row],[Código del producto Vendido]],STOCK[],13,FALSE),VENTAS[[#This Row],[Precio Venta]]*0.6)-VENTAS[[#This Row],[Comisión Unitaria 10%]]</f>
        <v>6.8000000000000007</v>
      </c>
      <c r="L1538" s="34">
        <f>VENTAS[[#This Row],[Cantidad]]*(VENTAS[[#This Row],[Precio Venta]]-VENTAS[[#This Row],[Costo Unitario SIN Comision]]-VENTAS[[#This Row],[Comisión Unitaria 10%]]-0.01*VENTAS[[#This Row],[Precio Venta]])</f>
        <v>19.899999999999999</v>
      </c>
      <c r="M1538" s="35"/>
      <c r="N1538" s="37" t="s">
        <v>6704</v>
      </c>
    </row>
    <row r="1539" spans="1:14" x14ac:dyDescent="0.2">
      <c r="A1539" s="36">
        <v>45755.659803240742</v>
      </c>
      <c r="B1539" s="33"/>
      <c r="C1539" s="33"/>
      <c r="D1539" s="33" t="s">
        <v>4617</v>
      </c>
      <c r="E1539" s="33" t="s">
        <v>2535</v>
      </c>
      <c r="F1539" s="33" t="s">
        <v>2536</v>
      </c>
      <c r="G1539" s="33">
        <v>1</v>
      </c>
      <c r="H1539" s="34">
        <v>30</v>
      </c>
      <c r="I1539" s="39">
        <f>VENTAS[[#This Row],[Cantidad]]*VENTAS[[#This Row],[Precio Venta]]</f>
        <v>30</v>
      </c>
      <c r="J1539" s="34">
        <f>IF(VENTAS[[#This Row],[Nombre del Gestor]]&gt;1,VENTAS[[#This Row],[Precio Venta]]*10%,0)</f>
        <v>3</v>
      </c>
      <c r="K1539" s="34">
        <f>IFERROR(VLOOKUP(VENTAS[[#This Row],[Código del producto Vendido]],STOCK[],13,FALSE),VENTAS[[#This Row],[Precio Venta]]*0.6)-VENTAS[[#This Row],[Comisión Unitaria 10%]]</f>
        <v>-3</v>
      </c>
      <c r="L1539" s="34">
        <f>VENTAS[[#This Row],[Cantidad]]*(VENTAS[[#This Row],[Precio Venta]]-VENTAS[[#This Row],[Costo Unitario SIN Comision]]-VENTAS[[#This Row],[Comisión Unitaria 10%]]-0.01*VENTAS[[#This Row],[Precio Venta]])</f>
        <v>29.7</v>
      </c>
      <c r="M1539" s="35"/>
      <c r="N1539" s="37" t="s">
        <v>6705</v>
      </c>
    </row>
    <row r="1540" spans="1:14" x14ac:dyDescent="0.2">
      <c r="A1540" s="36">
        <v>45755.660694444443</v>
      </c>
      <c r="B1540" s="33"/>
      <c r="C1540" s="33"/>
      <c r="D1540" s="33" t="s">
        <v>3757</v>
      </c>
      <c r="E1540" s="33" t="s">
        <v>2518</v>
      </c>
      <c r="F1540" s="33" t="s">
        <v>2519</v>
      </c>
      <c r="G1540" s="33">
        <v>1</v>
      </c>
      <c r="H1540" s="34">
        <v>30</v>
      </c>
      <c r="I1540" s="39">
        <f>VENTAS[[#This Row],[Cantidad]]*VENTAS[[#This Row],[Precio Venta]]</f>
        <v>30</v>
      </c>
      <c r="J1540" s="34">
        <f>IF(VENTAS[[#This Row],[Nombre del Gestor]]&gt;1,VENTAS[[#This Row],[Precio Venta]]*10%,0)</f>
        <v>3</v>
      </c>
      <c r="K1540" s="34">
        <f>IFERROR(VLOOKUP(VENTAS[[#This Row],[Código del producto Vendido]],STOCK[],13,FALSE),VENTAS[[#This Row],[Precio Venta]]*0.6)-VENTAS[[#This Row],[Comisión Unitaria 10%]]</f>
        <v>13.439999999999998</v>
      </c>
      <c r="L1540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40" s="35"/>
      <c r="N1540" s="37" t="s">
        <v>6706</v>
      </c>
    </row>
    <row r="1541" spans="1:14" x14ac:dyDescent="0.2">
      <c r="A1541" s="36">
        <v>45755.66133101852</v>
      </c>
      <c r="B1541" s="33"/>
      <c r="C1541" s="33"/>
      <c r="D1541" s="33" t="s">
        <v>3757</v>
      </c>
      <c r="E1541" s="33" t="s">
        <v>1278</v>
      </c>
      <c r="F1541" s="33" t="s">
        <v>1279</v>
      </c>
      <c r="G1541" s="33">
        <v>1</v>
      </c>
      <c r="H1541" s="34">
        <v>25</v>
      </c>
      <c r="I1541" s="39">
        <f>VENTAS[[#This Row],[Cantidad]]*VENTAS[[#This Row],[Precio Venta]]</f>
        <v>25</v>
      </c>
      <c r="J1541" s="34">
        <f>IF(VENTAS[[#This Row],[Nombre del Gestor]]&gt;1,VENTAS[[#This Row],[Precio Venta]]*10%,0)</f>
        <v>2.5</v>
      </c>
      <c r="K1541" s="34">
        <f>IFERROR(VLOOKUP(VENTAS[[#This Row],[Código del producto Vendido]],STOCK[],13,FALSE),VENTAS[[#This Row],[Precio Venta]]*0.6)-VENTAS[[#This Row],[Comisión Unitaria 10%]]</f>
        <v>12</v>
      </c>
      <c r="L1541" s="34">
        <f>VENTAS[[#This Row],[Cantidad]]*(VENTAS[[#This Row],[Precio Venta]]-VENTAS[[#This Row],[Costo Unitario SIN Comision]]-VENTAS[[#This Row],[Comisión Unitaria 10%]]-0.01*VENTAS[[#This Row],[Precio Venta]])</f>
        <v>10.25</v>
      </c>
      <c r="M1541" s="35"/>
      <c r="N1541" s="37" t="s">
        <v>6707</v>
      </c>
    </row>
    <row r="1542" spans="1:14" x14ac:dyDescent="0.2">
      <c r="A1542" s="36">
        <v>45755.662418981483</v>
      </c>
      <c r="B1542" s="33"/>
      <c r="C1542" s="33"/>
      <c r="D1542" s="33" t="s">
        <v>6708</v>
      </c>
      <c r="E1542" s="33" t="s">
        <v>2533</v>
      </c>
      <c r="F1542" s="33" t="s">
        <v>2534</v>
      </c>
      <c r="G1542" s="33">
        <v>1</v>
      </c>
      <c r="H1542" s="34">
        <v>35</v>
      </c>
      <c r="I1542" s="39">
        <f>VENTAS[[#This Row],[Cantidad]]*VENTAS[[#This Row],[Precio Venta]]</f>
        <v>35</v>
      </c>
      <c r="J1542" s="34">
        <f>IF(VENTAS[[#This Row],[Nombre del Gestor]]&gt;1,VENTAS[[#This Row],[Precio Venta]]*10%,0)</f>
        <v>3.5</v>
      </c>
      <c r="K1542" s="34">
        <f>IFERROR(VLOOKUP(VENTAS[[#This Row],[Código del producto Vendido]],STOCK[],13,FALSE),VENTAS[[#This Row],[Precio Venta]]*0.6)-VENTAS[[#This Row],[Comisión Unitaria 10%]]</f>
        <v>-3.5</v>
      </c>
      <c r="L1542" s="34">
        <f>VENTAS[[#This Row],[Cantidad]]*(VENTAS[[#This Row],[Precio Venta]]-VENTAS[[#This Row],[Costo Unitario SIN Comision]]-VENTAS[[#This Row],[Comisión Unitaria 10%]]-0.01*VENTAS[[#This Row],[Precio Venta]])</f>
        <v>34.65</v>
      </c>
      <c r="M1542" s="35"/>
      <c r="N1542" s="37" t="s">
        <v>6709</v>
      </c>
    </row>
    <row r="1543" spans="1:14" x14ac:dyDescent="0.2">
      <c r="A1543" s="36">
        <v>45755.663854166669</v>
      </c>
      <c r="B1543" s="33"/>
      <c r="C1543" s="33"/>
      <c r="D1543" s="33" t="s">
        <v>3757</v>
      </c>
      <c r="E1543" s="33" t="s">
        <v>2568</v>
      </c>
      <c r="F1543" s="33" t="s">
        <v>2569</v>
      </c>
      <c r="G1543" s="33">
        <v>1</v>
      </c>
      <c r="H1543" s="34">
        <v>30</v>
      </c>
      <c r="I1543" s="39">
        <f>VENTAS[[#This Row],[Cantidad]]*VENTAS[[#This Row],[Precio Venta]]</f>
        <v>30</v>
      </c>
      <c r="J1543" s="34">
        <f>IF(VENTAS[[#This Row],[Nombre del Gestor]]&gt;1,VENTAS[[#This Row],[Precio Venta]]*10%,0)</f>
        <v>3</v>
      </c>
      <c r="K1543" s="34">
        <f>IFERROR(VLOOKUP(VENTAS[[#This Row],[Código del producto Vendido]],STOCK[],13,FALSE),VENTAS[[#This Row],[Precio Venta]]*0.6)-VENTAS[[#This Row],[Comisión Unitaria 10%]]</f>
        <v>-3</v>
      </c>
      <c r="L1543" s="34">
        <f>VENTAS[[#This Row],[Cantidad]]*(VENTAS[[#This Row],[Precio Venta]]-VENTAS[[#This Row],[Costo Unitario SIN Comision]]-VENTAS[[#This Row],[Comisión Unitaria 10%]]-0.01*VENTAS[[#This Row],[Precio Venta]])</f>
        <v>29.7</v>
      </c>
      <c r="M1543" s="35"/>
      <c r="N1543" s="37" t="s">
        <v>6710</v>
      </c>
    </row>
    <row r="1544" spans="1:14" x14ac:dyDescent="0.2">
      <c r="A1544" s="36">
        <v>45755.664548611108</v>
      </c>
      <c r="B1544" s="33"/>
      <c r="C1544" s="33"/>
      <c r="D1544" s="33" t="s">
        <v>3779</v>
      </c>
      <c r="E1544" s="33" t="s">
        <v>114</v>
      </c>
      <c r="F1544" s="33" t="s">
        <v>116</v>
      </c>
      <c r="G1544" s="33">
        <v>1</v>
      </c>
      <c r="H1544" s="34">
        <v>15</v>
      </c>
      <c r="I1544" s="39">
        <f>VENTAS[[#This Row],[Cantidad]]*VENTAS[[#This Row],[Precio Venta]]</f>
        <v>15</v>
      </c>
      <c r="J1544" s="34">
        <f>IF(VENTAS[[#This Row],[Nombre del Gestor]]&gt;1,VENTAS[[#This Row],[Precio Venta]]*10%,0)</f>
        <v>1.5</v>
      </c>
      <c r="K1544" s="34">
        <f>IFERROR(VLOOKUP(VENTAS[[#This Row],[Código del producto Vendido]],STOCK[],13,FALSE),VENTAS[[#This Row],[Precio Venta]]*0.6)-VENTAS[[#This Row],[Comisión Unitaria 10%]]</f>
        <v>5.1136363636363598</v>
      </c>
      <c r="L1544" s="34">
        <f>VENTAS[[#This Row],[Cantidad]]*(VENTAS[[#This Row],[Precio Venta]]-VENTAS[[#This Row],[Costo Unitario SIN Comision]]-VENTAS[[#This Row],[Comisión Unitaria 10%]]-0.01*VENTAS[[#This Row],[Precio Venta]])</f>
        <v>8.2363636363636399</v>
      </c>
      <c r="M1544" s="35"/>
      <c r="N1544" s="37" t="s">
        <v>6711</v>
      </c>
    </row>
    <row r="1545" spans="1:14" x14ac:dyDescent="0.2">
      <c r="A1545" s="36">
        <v>45756.615231481483</v>
      </c>
      <c r="B1545" s="33"/>
      <c r="C1545" s="33"/>
      <c r="D1545" s="33" t="s">
        <v>6712</v>
      </c>
      <c r="E1545" s="33" t="s">
        <v>2187</v>
      </c>
      <c r="F1545" s="33" t="s">
        <v>2188</v>
      </c>
      <c r="G1545" s="33">
        <v>1</v>
      </c>
      <c r="H1545" s="34">
        <v>35</v>
      </c>
      <c r="I1545" s="39">
        <f>VENTAS[[#This Row],[Cantidad]]*VENTAS[[#This Row],[Precio Venta]]</f>
        <v>35</v>
      </c>
      <c r="J1545" s="34">
        <f>IF(VENTAS[[#This Row],[Nombre del Gestor]]&gt;1,VENTAS[[#This Row],[Precio Venta]]*10%,0)</f>
        <v>3.5</v>
      </c>
      <c r="K1545" s="34">
        <f>IFERROR(VLOOKUP(VENTAS[[#This Row],[Código del producto Vendido]],STOCK[],13,FALSE),VENTAS[[#This Row],[Precio Venta]]*0.6)-VENTAS[[#This Row],[Comisión Unitaria 10%]]</f>
        <v>0</v>
      </c>
      <c r="L1545" s="34">
        <f>VENTAS[[#This Row],[Cantidad]]*(VENTAS[[#This Row],[Precio Venta]]-VENTAS[[#This Row],[Costo Unitario SIN Comision]]-VENTAS[[#This Row],[Comisión Unitaria 10%]]-0.01*VENTAS[[#This Row],[Precio Venta]])</f>
        <v>31.15</v>
      </c>
      <c r="M1545" s="35"/>
      <c r="N1545" s="37" t="s">
        <v>6713</v>
      </c>
    </row>
    <row r="1546" spans="1:14" x14ac:dyDescent="0.2">
      <c r="A1546" s="36">
        <v>45756.662291666667</v>
      </c>
      <c r="B1546" s="33"/>
      <c r="C1546" s="33"/>
      <c r="D1546" s="33" t="s">
        <v>6714</v>
      </c>
      <c r="E1546" s="33" t="s">
        <v>1148</v>
      </c>
      <c r="F1546" s="33" t="s">
        <v>1147</v>
      </c>
      <c r="G1546" s="33">
        <v>1</v>
      </c>
      <c r="H1546" s="34">
        <v>22</v>
      </c>
      <c r="I1546" s="39">
        <f>VENTAS[[#This Row],[Cantidad]]*VENTAS[[#This Row],[Precio Venta]]</f>
        <v>22</v>
      </c>
      <c r="J1546" s="34">
        <f>IF(VENTAS[[#This Row],[Nombre del Gestor]]&gt;1,VENTAS[[#This Row],[Precio Venta]]*10%,0)</f>
        <v>2.2000000000000002</v>
      </c>
      <c r="K1546" s="34">
        <f>IFERROR(VLOOKUP(VENTAS[[#This Row],[Código del producto Vendido]],STOCK[],13,FALSE),VENTAS[[#This Row],[Precio Venta]]*0.6)-VENTAS[[#This Row],[Comisión Unitaria 10%]]</f>
        <v>11.75</v>
      </c>
      <c r="L1546" s="34">
        <f>VENTAS[[#This Row],[Cantidad]]*(VENTAS[[#This Row],[Precio Venta]]-VENTAS[[#This Row],[Costo Unitario SIN Comision]]-VENTAS[[#This Row],[Comisión Unitaria 10%]]-0.01*VENTAS[[#This Row],[Precio Venta]])</f>
        <v>7.830000000000001</v>
      </c>
      <c r="M1546" s="35"/>
      <c r="N1546" s="37" t="s">
        <v>6715</v>
      </c>
    </row>
    <row r="1547" spans="1:14" x14ac:dyDescent="0.2">
      <c r="A1547" s="36">
        <v>45757.396296296298</v>
      </c>
      <c r="B1547" s="33"/>
      <c r="C1547" s="33"/>
      <c r="D1547" s="33" t="s">
        <v>6716</v>
      </c>
      <c r="E1547" s="33" t="s">
        <v>2516</v>
      </c>
      <c r="F1547" s="33" t="s">
        <v>2514</v>
      </c>
      <c r="G1547" s="33">
        <v>1</v>
      </c>
      <c r="H1547" s="34">
        <v>30</v>
      </c>
      <c r="I1547" s="39">
        <f>VENTAS[[#This Row],[Cantidad]]*VENTAS[[#This Row],[Precio Venta]]</f>
        <v>30</v>
      </c>
      <c r="J1547" s="34">
        <f>IF(VENTAS[[#This Row],[Nombre del Gestor]]&gt;1,VENTAS[[#This Row],[Precio Venta]]*10%,0)</f>
        <v>3</v>
      </c>
      <c r="K1547" s="34">
        <f>IFERROR(VLOOKUP(VENTAS[[#This Row],[Código del producto Vendido]],STOCK[],13,FALSE),VENTAS[[#This Row],[Precio Venta]]*0.6)-VENTAS[[#This Row],[Comisión Unitaria 10%]]</f>
        <v>10.73</v>
      </c>
      <c r="L1547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547" s="35"/>
      <c r="N1547" s="37" t="s">
        <v>6717</v>
      </c>
    </row>
    <row r="1548" spans="1:14" x14ac:dyDescent="0.2">
      <c r="A1548" s="36">
        <v>45757.397407407407</v>
      </c>
      <c r="B1548" s="33"/>
      <c r="C1548" s="33"/>
      <c r="D1548" s="33" t="s">
        <v>6716</v>
      </c>
      <c r="E1548" s="33" t="s">
        <v>1274</v>
      </c>
      <c r="F1548" s="33" t="s">
        <v>1275</v>
      </c>
      <c r="G1548" s="33">
        <v>1</v>
      </c>
      <c r="H1548" s="34">
        <v>25</v>
      </c>
      <c r="I1548" s="39">
        <f>VENTAS[[#This Row],[Cantidad]]*VENTAS[[#This Row],[Precio Venta]]</f>
        <v>25</v>
      </c>
      <c r="J1548" s="34">
        <f>IF(VENTAS[[#This Row],[Nombre del Gestor]]&gt;1,VENTAS[[#This Row],[Precio Venta]]*10%,0)</f>
        <v>2.5</v>
      </c>
      <c r="K1548" s="34">
        <f>IFERROR(VLOOKUP(VENTAS[[#This Row],[Código del producto Vendido]],STOCK[],13,FALSE),VENTAS[[#This Row],[Precio Venta]]*0.6)-VENTAS[[#This Row],[Comisión Unitaria 10%]]</f>
        <v>12.56</v>
      </c>
      <c r="L1548" s="34">
        <f>VENTAS[[#This Row],[Cantidad]]*(VENTAS[[#This Row],[Precio Venta]]-VENTAS[[#This Row],[Costo Unitario SIN Comision]]-VENTAS[[#This Row],[Comisión Unitaria 10%]]-0.01*VENTAS[[#This Row],[Precio Venta]])</f>
        <v>9.69</v>
      </c>
      <c r="M1548" s="35"/>
      <c r="N1548" s="37" t="s">
        <v>6718</v>
      </c>
    </row>
    <row r="1549" spans="1:14" x14ac:dyDescent="0.2">
      <c r="A1549" s="36">
        <v>45757.3987037037</v>
      </c>
      <c r="B1549" s="33"/>
      <c r="C1549" s="33"/>
      <c r="D1549" s="33" t="s">
        <v>3757</v>
      </c>
      <c r="E1549" s="33" t="s">
        <v>2531</v>
      </c>
      <c r="F1549" s="33" t="s">
        <v>2532</v>
      </c>
      <c r="G1549" s="33">
        <v>1</v>
      </c>
      <c r="H1549" s="34">
        <v>35</v>
      </c>
      <c r="I1549" s="39">
        <f>VENTAS[[#This Row],[Cantidad]]*VENTAS[[#This Row],[Precio Venta]]</f>
        <v>35</v>
      </c>
      <c r="J1549" s="34">
        <f>IF(VENTAS[[#This Row],[Nombre del Gestor]]&gt;1,VENTAS[[#This Row],[Precio Venta]]*10%,0)</f>
        <v>3.5</v>
      </c>
      <c r="K1549" s="34">
        <f>IFERROR(VLOOKUP(VENTAS[[#This Row],[Código del producto Vendido]],STOCK[],13,FALSE),VENTAS[[#This Row],[Precio Venta]]*0.6)-VENTAS[[#This Row],[Comisión Unitaria 10%]]</f>
        <v>17.600000000000001</v>
      </c>
      <c r="L1549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549" s="35"/>
      <c r="N1549" s="37" t="s">
        <v>6719</v>
      </c>
    </row>
    <row r="1550" spans="1:14" x14ac:dyDescent="0.2">
      <c r="A1550" s="36">
        <v>45757.731180555558</v>
      </c>
      <c r="B1550" s="33"/>
      <c r="C1550" s="33"/>
      <c r="D1550" s="33" t="s">
        <v>6720</v>
      </c>
      <c r="E1550" s="33" t="s">
        <v>2123</v>
      </c>
      <c r="F1550" s="33" t="s">
        <v>2124</v>
      </c>
      <c r="G1550" s="33">
        <v>1</v>
      </c>
      <c r="H1550" s="34">
        <v>30</v>
      </c>
      <c r="I1550" s="39">
        <f>VENTAS[[#This Row],[Cantidad]]*VENTAS[[#This Row],[Precio Venta]]</f>
        <v>30</v>
      </c>
      <c r="J1550" s="34">
        <f>IF(VENTAS[[#This Row],[Nombre del Gestor]]&gt;1,VENTAS[[#This Row],[Precio Venta]]*10%,0)</f>
        <v>3</v>
      </c>
      <c r="K1550" s="34">
        <f>IFERROR(VLOOKUP(VENTAS[[#This Row],[Código del producto Vendido]],STOCK[],13,FALSE),VENTAS[[#This Row],[Precio Venta]]*0.6)-VENTAS[[#This Row],[Comisión Unitaria 10%]]</f>
        <v>0</v>
      </c>
      <c r="L1550" s="34">
        <f>VENTAS[[#This Row],[Cantidad]]*(VENTAS[[#This Row],[Precio Venta]]-VENTAS[[#This Row],[Costo Unitario SIN Comision]]-VENTAS[[#This Row],[Comisión Unitaria 10%]]-0.01*VENTAS[[#This Row],[Precio Venta]])</f>
        <v>26.7</v>
      </c>
      <c r="M1550" s="35"/>
      <c r="N1550" s="37" t="s">
        <v>6721</v>
      </c>
    </row>
    <row r="1551" spans="1:14" x14ac:dyDescent="0.2">
      <c r="A1551" s="36">
        <v>45757.89135416667</v>
      </c>
      <c r="B1551" s="33"/>
      <c r="C1551" s="33"/>
      <c r="D1551" s="33"/>
      <c r="E1551" s="33" t="s">
        <v>1183</v>
      </c>
      <c r="F1551" s="33" t="s">
        <v>1182</v>
      </c>
      <c r="G1551" s="33">
        <v>1</v>
      </c>
      <c r="H1551" s="34">
        <v>28</v>
      </c>
      <c r="I1551" s="39">
        <f>VENTAS[[#This Row],[Cantidad]]*VENTAS[[#This Row],[Precio Venta]]</f>
        <v>28</v>
      </c>
      <c r="J1551" s="34">
        <f>IF(VENTAS[[#This Row],[Nombre del Gestor]]&gt;1,VENTAS[[#This Row],[Precio Venta]]*10%,0)</f>
        <v>0</v>
      </c>
      <c r="K1551" s="34">
        <f>IFERROR(VLOOKUP(VENTAS[[#This Row],[Código del producto Vendido]],STOCK[],13,FALSE),VENTAS[[#This Row],[Precio Venta]]*0.6)-VENTAS[[#This Row],[Comisión Unitaria 10%]]</f>
        <v>18.3</v>
      </c>
      <c r="L1551" s="34">
        <f>VENTAS[[#This Row],[Cantidad]]*(VENTAS[[#This Row],[Precio Venta]]-VENTAS[[#This Row],[Costo Unitario SIN Comision]]-VENTAS[[#This Row],[Comisión Unitaria 10%]]-0.01*VENTAS[[#This Row],[Precio Venta]])</f>
        <v>9.42</v>
      </c>
      <c r="M1551" s="35"/>
      <c r="N1551" s="37" t="s">
        <v>6722</v>
      </c>
    </row>
    <row r="1552" spans="1:14" x14ac:dyDescent="0.2">
      <c r="A1552" s="36">
        <v>45757.891967592594</v>
      </c>
      <c r="B1552" s="33"/>
      <c r="C1552" s="33"/>
      <c r="D1552" s="33"/>
      <c r="E1552" s="33" t="s">
        <v>2522</v>
      </c>
      <c r="F1552" s="33" t="s">
        <v>6723</v>
      </c>
      <c r="G1552" s="33">
        <v>1</v>
      </c>
      <c r="H1552" s="34">
        <v>30</v>
      </c>
      <c r="I1552" s="39">
        <f>VENTAS[[#This Row],[Cantidad]]*VENTAS[[#This Row],[Precio Venta]]</f>
        <v>30</v>
      </c>
      <c r="J1552" s="34">
        <f>IF(VENTAS[[#This Row],[Nombre del Gestor]]&gt;1,VENTAS[[#This Row],[Precio Venta]]*10%,0)</f>
        <v>0</v>
      </c>
      <c r="K1552" s="34">
        <f>IFERROR(VLOOKUP(VENTAS[[#This Row],[Código del producto Vendido]],STOCK[],13,FALSE),VENTAS[[#This Row],[Precio Venta]]*0.6)-VENTAS[[#This Row],[Comisión Unitaria 10%]]</f>
        <v>13.84</v>
      </c>
      <c r="L1552" s="34">
        <f>VENTAS[[#This Row],[Cantidad]]*(VENTAS[[#This Row],[Precio Venta]]-VENTAS[[#This Row],[Costo Unitario SIN Comision]]-VENTAS[[#This Row],[Comisión Unitaria 10%]]-0.01*VENTAS[[#This Row],[Precio Venta]])</f>
        <v>15.86</v>
      </c>
      <c r="M1552" s="35"/>
      <c r="N1552" s="37" t="s">
        <v>6724</v>
      </c>
    </row>
    <row r="1553" spans="1:14" x14ac:dyDescent="0.2">
      <c r="A1553" s="36">
        <v>45757.892627314817</v>
      </c>
      <c r="B1553" s="33"/>
      <c r="C1553" s="33"/>
      <c r="D1553" s="33"/>
      <c r="E1553" s="33" t="s">
        <v>2526</v>
      </c>
      <c r="F1553" s="33" t="s">
        <v>2525</v>
      </c>
      <c r="G1553" s="33">
        <v>1</v>
      </c>
      <c r="H1553" s="34">
        <v>30</v>
      </c>
      <c r="I1553" s="39">
        <f>VENTAS[[#This Row],[Cantidad]]*VENTAS[[#This Row],[Precio Venta]]</f>
        <v>30</v>
      </c>
      <c r="J1553" s="34">
        <f>IF(VENTAS[[#This Row],[Nombre del Gestor]]&gt;1,VENTAS[[#This Row],[Precio Venta]]*10%,0)</f>
        <v>0</v>
      </c>
      <c r="K1553" s="34">
        <f>IFERROR(VLOOKUP(VENTAS[[#This Row],[Código del producto Vendido]],STOCK[],13,FALSE),VENTAS[[#This Row],[Precio Venta]]*0.6)-VENTAS[[#This Row],[Comisión Unitaria 10%]]</f>
        <v>10.940000000000001</v>
      </c>
      <c r="L1553" s="34">
        <f>VENTAS[[#This Row],[Cantidad]]*(VENTAS[[#This Row],[Precio Venta]]-VENTAS[[#This Row],[Costo Unitario SIN Comision]]-VENTAS[[#This Row],[Comisión Unitaria 10%]]-0.01*VENTAS[[#This Row],[Precio Venta]])</f>
        <v>18.759999999999998</v>
      </c>
      <c r="M1553" s="35"/>
      <c r="N1553" s="37" t="s">
        <v>6725</v>
      </c>
    </row>
    <row r="1554" spans="1:14" x14ac:dyDescent="0.2">
      <c r="A1554" s="36">
        <v>45757.89334490741</v>
      </c>
      <c r="B1554" s="33"/>
      <c r="C1554" s="33"/>
      <c r="D1554" s="33"/>
      <c r="E1554" s="33" t="s">
        <v>2291</v>
      </c>
      <c r="F1554" s="33" t="s">
        <v>2292</v>
      </c>
      <c r="G1554" s="33">
        <v>1</v>
      </c>
      <c r="H1554" s="34">
        <v>35</v>
      </c>
      <c r="I1554" s="39">
        <f>VENTAS[[#This Row],[Cantidad]]*VENTAS[[#This Row],[Precio Venta]]</f>
        <v>35</v>
      </c>
      <c r="J1554" s="34">
        <f>IF(VENTAS[[#This Row],[Nombre del Gestor]]&gt;1,VENTAS[[#This Row],[Precio Venta]]*10%,0)</f>
        <v>0</v>
      </c>
      <c r="K1554" s="34">
        <f>IFERROR(VLOOKUP(VENTAS[[#This Row],[Código del producto Vendido]],STOCK[],13,FALSE),VENTAS[[#This Row],[Precio Venta]]*0.6)-VENTAS[[#This Row],[Comisión Unitaria 10%]]</f>
        <v>3.5</v>
      </c>
      <c r="L1554" s="34">
        <f>VENTAS[[#This Row],[Cantidad]]*(VENTAS[[#This Row],[Precio Venta]]-VENTAS[[#This Row],[Costo Unitario SIN Comision]]-VENTAS[[#This Row],[Comisión Unitaria 10%]]-0.01*VENTAS[[#This Row],[Precio Venta]])</f>
        <v>31.15</v>
      </c>
      <c r="M1554" s="35"/>
      <c r="N1554" s="37" t="s">
        <v>6726</v>
      </c>
    </row>
    <row r="1555" spans="1:14" x14ac:dyDescent="0.2">
      <c r="A1555" s="36">
        <v>45757.894062500003</v>
      </c>
      <c r="B1555" s="33"/>
      <c r="C1555" s="33"/>
      <c r="D1555" s="33"/>
      <c r="E1555" s="33" t="s">
        <v>2728</v>
      </c>
      <c r="F1555" s="33" t="s">
        <v>2729</v>
      </c>
      <c r="G1555" s="33">
        <v>1</v>
      </c>
      <c r="H1555" s="34">
        <v>30</v>
      </c>
      <c r="I1555" s="39">
        <f>VENTAS[[#This Row],[Cantidad]]*VENTAS[[#This Row],[Precio Venta]]</f>
        <v>30</v>
      </c>
      <c r="J1555" s="34">
        <f>IF(VENTAS[[#This Row],[Nombre del Gestor]]&gt;1,VENTAS[[#This Row],[Precio Venta]]*10%,0)</f>
        <v>0</v>
      </c>
      <c r="K1555" s="34">
        <f>IFERROR(VLOOKUP(VENTAS[[#This Row],[Código del producto Vendido]],STOCK[],13,FALSE),VENTAS[[#This Row],[Precio Venta]]*0.6)-VENTAS[[#This Row],[Comisión Unitaria 10%]]</f>
        <v>0</v>
      </c>
      <c r="L1555" s="34">
        <f>VENTAS[[#This Row],[Cantidad]]*(VENTAS[[#This Row],[Precio Venta]]-VENTAS[[#This Row],[Costo Unitario SIN Comision]]-VENTAS[[#This Row],[Comisión Unitaria 10%]]-0.01*VENTAS[[#This Row],[Precio Venta]])</f>
        <v>29.7</v>
      </c>
      <c r="M1555" s="35"/>
      <c r="N1555" s="37" t="s">
        <v>6727</v>
      </c>
    </row>
    <row r="1556" spans="1:14" x14ac:dyDescent="0.2">
      <c r="A1556" s="36">
        <v>45757.903090277781</v>
      </c>
      <c r="B1556" s="33"/>
      <c r="C1556" s="33"/>
      <c r="D1556" s="33"/>
      <c r="E1556" s="33" t="s">
        <v>1278</v>
      </c>
      <c r="F1556" s="33" t="s">
        <v>1279</v>
      </c>
      <c r="G1556" s="33">
        <v>1</v>
      </c>
      <c r="H1556" s="34">
        <v>25</v>
      </c>
      <c r="I1556" s="39">
        <f>VENTAS[[#This Row],[Cantidad]]*VENTAS[[#This Row],[Precio Venta]]</f>
        <v>25</v>
      </c>
      <c r="J1556" s="34">
        <f>IF(VENTAS[[#This Row],[Nombre del Gestor]]&gt;1,VENTAS[[#This Row],[Precio Venta]]*10%,0)</f>
        <v>0</v>
      </c>
      <c r="K1556" s="34">
        <f>IFERROR(VLOOKUP(VENTAS[[#This Row],[Código del producto Vendido]],STOCK[],13,FALSE),VENTAS[[#This Row],[Precio Venta]]*0.6)-VENTAS[[#This Row],[Comisión Unitaria 10%]]</f>
        <v>14.5</v>
      </c>
      <c r="L1556" s="34">
        <f>VENTAS[[#This Row],[Cantidad]]*(VENTAS[[#This Row],[Precio Venta]]-VENTAS[[#This Row],[Costo Unitario SIN Comision]]-VENTAS[[#This Row],[Comisión Unitaria 10%]]-0.01*VENTAS[[#This Row],[Precio Venta]])</f>
        <v>10.25</v>
      </c>
      <c r="M1556" s="35"/>
      <c r="N1556" s="37" t="s">
        <v>6728</v>
      </c>
    </row>
    <row r="1557" spans="1:14" x14ac:dyDescent="0.2">
      <c r="A1557" s="36">
        <v>45757.957858796297</v>
      </c>
      <c r="B1557" s="33"/>
      <c r="C1557" s="33"/>
      <c r="D1557" s="33"/>
      <c r="E1557" s="33" t="s">
        <v>2528</v>
      </c>
      <c r="F1557" s="33" t="s">
        <v>2530</v>
      </c>
      <c r="G1557" s="33">
        <v>1</v>
      </c>
      <c r="H1557" s="34">
        <v>35</v>
      </c>
      <c r="I1557" s="39">
        <f>VENTAS[[#This Row],[Cantidad]]*VENTAS[[#This Row],[Precio Venta]]</f>
        <v>35</v>
      </c>
      <c r="J1557" s="34">
        <f>IF(VENTAS[[#This Row],[Nombre del Gestor]]&gt;1,VENTAS[[#This Row],[Precio Venta]]*10%,0)</f>
        <v>0</v>
      </c>
      <c r="K1557" s="34">
        <f>IFERROR(VLOOKUP(VENTAS[[#This Row],[Código del producto Vendido]],STOCK[],13,FALSE),VENTAS[[#This Row],[Precio Venta]]*0.6)-VENTAS[[#This Row],[Comisión Unitaria 10%]]</f>
        <v>22.67</v>
      </c>
      <c r="L1557" s="34">
        <f>VENTAS[[#This Row],[Cantidad]]*(VENTAS[[#This Row],[Precio Venta]]-VENTAS[[#This Row],[Costo Unitario SIN Comision]]-VENTAS[[#This Row],[Comisión Unitaria 10%]]-0.01*VENTAS[[#This Row],[Precio Venta]])</f>
        <v>11.979999999999999</v>
      </c>
      <c r="M1557" s="35"/>
      <c r="N1557" s="37" t="s">
        <v>6729</v>
      </c>
    </row>
    <row r="1558" spans="1:14" x14ac:dyDescent="0.2">
      <c r="A1558" s="36">
        <v>45757.95857638889</v>
      </c>
      <c r="B1558" s="33"/>
      <c r="C1558" s="33"/>
      <c r="D1558" s="33"/>
      <c r="E1558" s="33" t="s">
        <v>2616</v>
      </c>
      <c r="F1558" s="33" t="s">
        <v>2617</v>
      </c>
      <c r="G1558" s="33">
        <v>1</v>
      </c>
      <c r="H1558" s="34">
        <v>30</v>
      </c>
      <c r="I1558" s="39">
        <f>VENTAS[[#This Row],[Cantidad]]*VENTAS[[#This Row],[Precio Venta]]</f>
        <v>30</v>
      </c>
      <c r="J1558" s="34">
        <f>IF(VENTAS[[#This Row],[Nombre del Gestor]]&gt;1,VENTAS[[#This Row],[Precio Venta]]*10%,0)</f>
        <v>0</v>
      </c>
      <c r="K1558" s="34">
        <f>IFERROR(VLOOKUP(VENTAS[[#This Row],[Código del producto Vendido]],STOCK[],13,FALSE),VENTAS[[#This Row],[Precio Venta]]*0.6)-VENTAS[[#This Row],[Comisión Unitaria 10%]]</f>
        <v>0</v>
      </c>
      <c r="L1558" s="34">
        <f>VENTAS[[#This Row],[Cantidad]]*(VENTAS[[#This Row],[Precio Venta]]-VENTAS[[#This Row],[Costo Unitario SIN Comision]]-VENTAS[[#This Row],[Comisión Unitaria 10%]]-0.01*VENTAS[[#This Row],[Precio Venta]])</f>
        <v>29.7</v>
      </c>
      <c r="M1558" s="35"/>
      <c r="N1558" s="37" t="s">
        <v>6730</v>
      </c>
    </row>
    <row r="1559" spans="1:14" x14ac:dyDescent="0.2">
      <c r="A1559" s="36">
        <v>45757.95857638889</v>
      </c>
      <c r="B1559" s="33"/>
      <c r="C1559" s="33"/>
      <c r="D1559" s="33"/>
      <c r="E1559" s="33" t="s">
        <v>2614</v>
      </c>
      <c r="F1559" s="33" t="s">
        <v>2615</v>
      </c>
      <c r="G1559" s="33">
        <v>1</v>
      </c>
      <c r="H1559" s="34">
        <v>30</v>
      </c>
      <c r="I1559" s="39">
        <f>VENTAS[[#This Row],[Cantidad]]*VENTAS[[#This Row],[Precio Venta]]</f>
        <v>30</v>
      </c>
      <c r="J1559" s="34">
        <f>IF(VENTAS[[#This Row],[Nombre del Gestor]]&gt;1,VENTAS[[#This Row],[Precio Venta]]*10%,0)</f>
        <v>0</v>
      </c>
      <c r="K1559" s="34">
        <f>IFERROR(VLOOKUP(VENTAS[[#This Row],[Código del producto Vendido]],STOCK[],13,FALSE),VENTAS[[#This Row],[Precio Venta]]*0.6)-VENTAS[[#This Row],[Comisión Unitaria 10%]]</f>
        <v>0</v>
      </c>
      <c r="L1559" s="34">
        <f>VENTAS[[#This Row],[Cantidad]]*(VENTAS[[#This Row],[Precio Venta]]-VENTAS[[#This Row],[Costo Unitario SIN Comision]]-VENTAS[[#This Row],[Comisión Unitaria 10%]]-0.01*VENTAS[[#This Row],[Precio Venta]])</f>
        <v>29.7</v>
      </c>
      <c r="M1559" s="35"/>
      <c r="N1559" s="37" t="s">
        <v>6731</v>
      </c>
    </row>
    <row r="1560" spans="1:14" x14ac:dyDescent="0.2">
      <c r="A1560" s="36">
        <v>45757.959432870368</v>
      </c>
      <c r="B1560" s="33"/>
      <c r="C1560" s="33"/>
      <c r="D1560" s="33"/>
      <c r="E1560" s="33" t="s">
        <v>2546</v>
      </c>
      <c r="F1560" s="33" t="s">
        <v>6732</v>
      </c>
      <c r="G1560" s="33">
        <v>1</v>
      </c>
      <c r="H1560" s="34">
        <v>50</v>
      </c>
      <c r="I1560" s="39">
        <f>VENTAS[[#This Row],[Cantidad]]*VENTAS[[#This Row],[Precio Venta]]</f>
        <v>50</v>
      </c>
      <c r="J1560" s="34">
        <f>IF(VENTAS[[#This Row],[Nombre del Gestor]]&gt;1,VENTAS[[#This Row],[Precio Venta]]*10%,0)</f>
        <v>0</v>
      </c>
      <c r="K1560" s="34">
        <f>IFERROR(VLOOKUP(VENTAS[[#This Row],[Código del producto Vendido]],STOCK[],13,FALSE),VENTAS[[#This Row],[Precio Venta]]*0.6)-VENTAS[[#This Row],[Comisión Unitaria 10%]]</f>
        <v>0</v>
      </c>
      <c r="L1560" s="34">
        <f>VENTAS[[#This Row],[Cantidad]]*(VENTAS[[#This Row],[Precio Venta]]-VENTAS[[#This Row],[Costo Unitario SIN Comision]]-VENTAS[[#This Row],[Comisión Unitaria 10%]]-0.01*VENTAS[[#This Row],[Precio Venta]])</f>
        <v>49.5</v>
      </c>
      <c r="M1560" s="35"/>
      <c r="N1560" s="37" t="s">
        <v>6733</v>
      </c>
    </row>
    <row r="1561" spans="1:14" x14ac:dyDescent="0.2">
      <c r="A1561" s="36">
        <v>45757.959745370368</v>
      </c>
      <c r="B1561" s="33"/>
      <c r="C1561" s="33"/>
      <c r="D1561" s="33"/>
      <c r="E1561" s="33" t="s">
        <v>1714</v>
      </c>
      <c r="F1561" s="33" t="s">
        <v>1715</v>
      </c>
      <c r="G1561" s="33">
        <v>1</v>
      </c>
      <c r="H1561" s="34">
        <v>35</v>
      </c>
      <c r="I1561" s="39">
        <f>VENTAS[[#This Row],[Cantidad]]*VENTAS[[#This Row],[Precio Venta]]</f>
        <v>35</v>
      </c>
      <c r="J1561" s="34">
        <f>IF(VENTAS[[#This Row],[Nombre del Gestor]]&gt;1,VENTAS[[#This Row],[Precio Venta]]*10%,0)</f>
        <v>0</v>
      </c>
      <c r="K1561" s="34">
        <f>IFERROR(VLOOKUP(VENTAS[[#This Row],[Código del producto Vendido]],STOCK[],13,FALSE),VENTAS[[#This Row],[Precio Venta]]*0.6)-VENTAS[[#This Row],[Comisión Unitaria 10%]]</f>
        <v>3.5</v>
      </c>
      <c r="L1561" s="34">
        <f>VENTAS[[#This Row],[Cantidad]]*(VENTAS[[#This Row],[Precio Venta]]-VENTAS[[#This Row],[Costo Unitario SIN Comision]]-VENTAS[[#This Row],[Comisión Unitaria 10%]]-0.01*VENTAS[[#This Row],[Precio Venta]])</f>
        <v>31.15</v>
      </c>
      <c r="M1561" s="35"/>
      <c r="N1561" s="37" t="s">
        <v>6734</v>
      </c>
    </row>
    <row r="1562" spans="1:14" x14ac:dyDescent="0.2">
      <c r="A1562" s="36">
        <v>45757.960092592592</v>
      </c>
      <c r="B1562" s="33"/>
      <c r="C1562" s="33"/>
      <c r="D1562" s="33"/>
      <c r="E1562" s="33" t="s">
        <v>1588</v>
      </c>
      <c r="F1562" s="33" t="s">
        <v>990</v>
      </c>
      <c r="G1562" s="33">
        <v>1</v>
      </c>
      <c r="H1562" s="34">
        <v>25</v>
      </c>
      <c r="I1562" s="39">
        <f>VENTAS[[#This Row],[Cantidad]]*VENTAS[[#This Row],[Precio Venta]]</f>
        <v>25</v>
      </c>
      <c r="J1562" s="34">
        <f>IF(VENTAS[[#This Row],[Nombre del Gestor]]&gt;1,VENTAS[[#This Row],[Precio Venta]]*10%,0)</f>
        <v>0</v>
      </c>
      <c r="K1562" s="34">
        <f>IFERROR(VLOOKUP(VENTAS[[#This Row],[Código del producto Vendido]],STOCK[],13,FALSE),VENTAS[[#This Row],[Precio Venta]]*0.6)-VENTAS[[#This Row],[Comisión Unitaria 10%]]</f>
        <v>2.5</v>
      </c>
      <c r="L1562" s="34">
        <f>VENTAS[[#This Row],[Cantidad]]*(VENTAS[[#This Row],[Precio Venta]]-VENTAS[[#This Row],[Costo Unitario SIN Comision]]-VENTAS[[#This Row],[Comisión Unitaria 10%]]-0.01*VENTAS[[#This Row],[Precio Venta]])</f>
        <v>22.25</v>
      </c>
      <c r="M1562" s="35"/>
      <c r="N1562" s="37" t="s">
        <v>6735</v>
      </c>
    </row>
    <row r="1563" spans="1:14" x14ac:dyDescent="0.2">
      <c r="A1563" s="36">
        <v>45758.615543981483</v>
      </c>
      <c r="B1563" s="33"/>
      <c r="C1563" s="33"/>
      <c r="D1563" s="33" t="s">
        <v>6736</v>
      </c>
      <c r="E1563" s="33" t="s">
        <v>1564</v>
      </c>
      <c r="F1563" s="33" t="s">
        <v>1565</v>
      </c>
      <c r="G1563" s="33">
        <v>1</v>
      </c>
      <c r="H1563" s="34">
        <v>25</v>
      </c>
      <c r="I1563" s="39">
        <f>VENTAS[[#This Row],[Cantidad]]*VENTAS[[#This Row],[Precio Venta]]</f>
        <v>25</v>
      </c>
      <c r="J1563" s="34">
        <f>IF(VENTAS[[#This Row],[Nombre del Gestor]]&gt;1,VENTAS[[#This Row],[Precio Venta]]*10%,0)</f>
        <v>2.5</v>
      </c>
      <c r="K1563" s="34">
        <f>IFERROR(VLOOKUP(VENTAS[[#This Row],[Código del producto Vendido]],STOCK[],13,FALSE),VENTAS[[#This Row],[Precio Venta]]*0.6)-VENTAS[[#This Row],[Comisión Unitaria 10%]]</f>
        <v>0</v>
      </c>
      <c r="L1563" s="34">
        <f>VENTAS[[#This Row],[Cantidad]]*(VENTAS[[#This Row],[Precio Venta]]-VENTAS[[#This Row],[Costo Unitario SIN Comision]]-VENTAS[[#This Row],[Comisión Unitaria 10%]]-0.01*VENTAS[[#This Row],[Precio Venta]])</f>
        <v>22.25</v>
      </c>
      <c r="M1563" s="35"/>
      <c r="N1563" s="37" t="s">
        <v>6737</v>
      </c>
    </row>
    <row r="1564" spans="1:14" x14ac:dyDescent="0.2">
      <c r="A1564" s="36">
        <v>45758.616550925923</v>
      </c>
      <c r="B1564" s="33"/>
      <c r="C1564" s="33"/>
      <c r="D1564" s="33" t="s">
        <v>4256</v>
      </c>
      <c r="E1564" s="33" t="s">
        <v>1278</v>
      </c>
      <c r="F1564" s="33" t="s">
        <v>1279</v>
      </c>
      <c r="G1564" s="33">
        <v>1</v>
      </c>
      <c r="H1564" s="34">
        <v>25</v>
      </c>
      <c r="I1564" s="39">
        <f>VENTAS[[#This Row],[Cantidad]]*VENTAS[[#This Row],[Precio Venta]]</f>
        <v>25</v>
      </c>
      <c r="J1564" s="34">
        <f>IF(VENTAS[[#This Row],[Nombre del Gestor]]&gt;1,VENTAS[[#This Row],[Precio Venta]]*10%,0)</f>
        <v>2.5</v>
      </c>
      <c r="K1564" s="34">
        <f>IFERROR(VLOOKUP(VENTAS[[#This Row],[Código del producto Vendido]],STOCK[],13,FALSE),VENTAS[[#This Row],[Precio Venta]]*0.6)-VENTAS[[#This Row],[Comisión Unitaria 10%]]</f>
        <v>12</v>
      </c>
      <c r="L1564" s="34">
        <f>VENTAS[[#This Row],[Cantidad]]*(VENTAS[[#This Row],[Precio Venta]]-VENTAS[[#This Row],[Costo Unitario SIN Comision]]-VENTAS[[#This Row],[Comisión Unitaria 10%]]-0.01*VENTAS[[#This Row],[Precio Venta]])</f>
        <v>10.25</v>
      </c>
      <c r="M1564" s="35"/>
      <c r="N1564" s="37" t="s">
        <v>6738</v>
      </c>
    </row>
    <row r="1565" spans="1:14" x14ac:dyDescent="0.2">
      <c r="A1565" s="36">
        <v>45758.617650462962</v>
      </c>
      <c r="B1565" s="33"/>
      <c r="C1565" s="33"/>
      <c r="D1565" s="33" t="s">
        <v>6476</v>
      </c>
      <c r="E1565" s="33" t="s">
        <v>2518</v>
      </c>
      <c r="F1565" s="33" t="s">
        <v>2519</v>
      </c>
      <c r="G1565" s="33">
        <v>1</v>
      </c>
      <c r="H1565" s="34">
        <v>30</v>
      </c>
      <c r="I1565" s="39">
        <f>VENTAS[[#This Row],[Cantidad]]*VENTAS[[#This Row],[Precio Venta]]</f>
        <v>30</v>
      </c>
      <c r="J1565" s="34">
        <f>IF(VENTAS[[#This Row],[Nombre del Gestor]]&gt;1,VENTAS[[#This Row],[Precio Venta]]*10%,0)</f>
        <v>3</v>
      </c>
      <c r="K1565" s="34">
        <f>IFERROR(VLOOKUP(VENTAS[[#This Row],[Código del producto Vendido]],STOCK[],13,FALSE),VENTAS[[#This Row],[Precio Venta]]*0.6)-VENTAS[[#This Row],[Comisión Unitaria 10%]]</f>
        <v>13.439999999999998</v>
      </c>
      <c r="L1565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65" s="35"/>
      <c r="N1565" s="37" t="s">
        <v>6739</v>
      </c>
    </row>
    <row r="1566" spans="1:14" x14ac:dyDescent="0.2">
      <c r="A1566" s="36">
        <v>45758.61917824074</v>
      </c>
      <c r="B1566" s="33"/>
      <c r="C1566" s="33"/>
      <c r="D1566" s="33" t="s">
        <v>4617</v>
      </c>
      <c r="E1566" s="33" t="s">
        <v>2313</v>
      </c>
      <c r="F1566" s="33" t="s">
        <v>1765</v>
      </c>
      <c r="G1566" s="33">
        <v>1</v>
      </c>
      <c r="H1566" s="34">
        <v>25</v>
      </c>
      <c r="I1566" s="39">
        <f>VENTAS[[#This Row],[Cantidad]]*VENTAS[[#This Row],[Precio Venta]]</f>
        <v>25</v>
      </c>
      <c r="J1566" s="34">
        <f>IF(VENTAS[[#This Row],[Nombre del Gestor]]&gt;1,VENTAS[[#This Row],[Precio Venta]]*10%,0)</f>
        <v>2.5</v>
      </c>
      <c r="K1566" s="34">
        <f>IFERROR(VLOOKUP(VENTAS[[#This Row],[Código del producto Vendido]],STOCK[],13,FALSE),VENTAS[[#This Row],[Precio Venta]]*0.6)-VENTAS[[#This Row],[Comisión Unitaria 10%]]</f>
        <v>0</v>
      </c>
      <c r="L1566" s="34">
        <f>VENTAS[[#This Row],[Cantidad]]*(VENTAS[[#This Row],[Precio Venta]]-VENTAS[[#This Row],[Costo Unitario SIN Comision]]-VENTAS[[#This Row],[Comisión Unitaria 10%]]-0.01*VENTAS[[#This Row],[Precio Venta]])</f>
        <v>22.25</v>
      </c>
      <c r="M1566" s="35"/>
      <c r="N1566" s="37" t="s">
        <v>6740</v>
      </c>
    </row>
    <row r="1567" spans="1:14" x14ac:dyDescent="0.2">
      <c r="A1567" s="36">
        <v>45758.621527777781</v>
      </c>
      <c r="B1567" s="33"/>
      <c r="C1567" s="33"/>
      <c r="D1567" s="33" t="s">
        <v>6741</v>
      </c>
      <c r="E1567" s="33" t="s">
        <v>6742</v>
      </c>
      <c r="F1567" s="33" t="s">
        <v>5857</v>
      </c>
      <c r="G1567" s="33">
        <v>1</v>
      </c>
      <c r="H1567" s="34">
        <v>20</v>
      </c>
      <c r="I1567" s="39">
        <f>VENTAS[[#This Row],[Cantidad]]*VENTAS[[#This Row],[Precio Venta]]</f>
        <v>20</v>
      </c>
      <c r="J1567" s="34">
        <f>IF(VENTAS[[#This Row],[Nombre del Gestor]]&gt;1,VENTAS[[#This Row],[Precio Venta]]*10%,0)</f>
        <v>2</v>
      </c>
      <c r="K1567" s="34">
        <f>IFERROR(VLOOKUP(VENTAS[[#This Row],[Código del producto Vendido]],STOCK[],13,FALSE),VENTAS[[#This Row],[Precio Venta]]*0.6)-VENTAS[[#This Row],[Comisión Unitaria 10%]]</f>
        <v>10</v>
      </c>
      <c r="L1567" s="34">
        <f>VENTAS[[#This Row],[Cantidad]]*(VENTAS[[#This Row],[Precio Venta]]-VENTAS[[#This Row],[Costo Unitario SIN Comision]]-VENTAS[[#This Row],[Comisión Unitaria 10%]]-0.01*VENTAS[[#This Row],[Precio Venta]])</f>
        <v>7.8</v>
      </c>
      <c r="M1567" s="35"/>
      <c r="N1567" s="37" t="s">
        <v>6743</v>
      </c>
    </row>
    <row r="1568" spans="1:14" x14ac:dyDescent="0.2">
      <c r="A1568" s="36">
        <v>45758.695960648147</v>
      </c>
      <c r="B1568" s="33"/>
      <c r="C1568" s="33"/>
      <c r="D1568" s="33" t="s">
        <v>6744</v>
      </c>
      <c r="E1568" s="33" t="s">
        <v>2106</v>
      </c>
      <c r="F1568" s="33" t="s">
        <v>2107</v>
      </c>
      <c r="G1568" s="33">
        <v>1</v>
      </c>
      <c r="H1568" s="34">
        <v>25</v>
      </c>
      <c r="I1568" s="39">
        <f>VENTAS[[#This Row],[Cantidad]]*VENTAS[[#This Row],[Precio Venta]]</f>
        <v>25</v>
      </c>
      <c r="J1568" s="34">
        <f>IF(VENTAS[[#This Row],[Nombre del Gestor]]&gt;1,VENTAS[[#This Row],[Precio Venta]]*10%,0)</f>
        <v>2.5</v>
      </c>
      <c r="K1568" s="34">
        <f>IFERROR(VLOOKUP(VENTAS[[#This Row],[Código del producto Vendido]],STOCK[],13,FALSE),VENTAS[[#This Row],[Precio Venta]]*0.6)-VENTAS[[#This Row],[Comisión Unitaria 10%]]</f>
        <v>0</v>
      </c>
      <c r="L1568" s="34">
        <f>VENTAS[[#This Row],[Cantidad]]*(VENTAS[[#This Row],[Precio Venta]]-VENTAS[[#This Row],[Costo Unitario SIN Comision]]-VENTAS[[#This Row],[Comisión Unitaria 10%]]-0.01*VENTAS[[#This Row],[Precio Venta]])</f>
        <v>22.25</v>
      </c>
      <c r="M1568" s="35"/>
      <c r="N1568" s="37" t="s">
        <v>6745</v>
      </c>
    </row>
    <row r="1569" spans="1:14" x14ac:dyDescent="0.2">
      <c r="A1569" s="36">
        <v>45758.698194444441</v>
      </c>
      <c r="B1569" s="33"/>
      <c r="C1569" s="33"/>
      <c r="D1569" s="33" t="s">
        <v>6746</v>
      </c>
      <c r="E1569" s="33" t="s">
        <v>2553</v>
      </c>
      <c r="F1569" s="33" t="s">
        <v>2554</v>
      </c>
      <c r="G1569" s="33">
        <v>1</v>
      </c>
      <c r="H1569" s="34">
        <v>40</v>
      </c>
      <c r="I1569" s="39">
        <f>VENTAS[[#This Row],[Cantidad]]*VENTAS[[#This Row],[Precio Venta]]</f>
        <v>40</v>
      </c>
      <c r="J1569" s="34">
        <f>IF(VENTAS[[#This Row],[Nombre del Gestor]]&gt;1,VENTAS[[#This Row],[Precio Venta]]*10%,0)</f>
        <v>4</v>
      </c>
      <c r="K1569" s="34">
        <f>IFERROR(VLOOKUP(VENTAS[[#This Row],[Código del producto Vendido]],STOCK[],13,FALSE),VENTAS[[#This Row],[Precio Venta]]*0.6)-VENTAS[[#This Row],[Comisión Unitaria 10%]]</f>
        <v>-4</v>
      </c>
      <c r="L1569" s="34">
        <f>VENTAS[[#This Row],[Cantidad]]*(VENTAS[[#This Row],[Precio Venta]]-VENTAS[[#This Row],[Costo Unitario SIN Comision]]-VENTAS[[#This Row],[Comisión Unitaria 10%]]-0.01*VENTAS[[#This Row],[Precio Venta]])</f>
        <v>39.6</v>
      </c>
      <c r="M1569" s="35"/>
      <c r="N1569" s="37" t="s">
        <v>6747</v>
      </c>
    </row>
    <row r="1570" spans="1:14" x14ac:dyDescent="0.2">
      <c r="A1570" s="36">
        <v>45759.508067129631</v>
      </c>
      <c r="B1570" s="33"/>
      <c r="C1570" s="33"/>
      <c r="D1570" s="33" t="s">
        <v>6748</v>
      </c>
      <c r="E1570" s="33" t="s">
        <v>1888</v>
      </c>
      <c r="F1570" s="33" t="s">
        <v>1889</v>
      </c>
      <c r="G1570" s="33">
        <v>1</v>
      </c>
      <c r="H1570" s="34">
        <v>20</v>
      </c>
      <c r="I1570" s="39">
        <f>VENTAS[[#This Row],[Cantidad]]*VENTAS[[#This Row],[Precio Venta]]</f>
        <v>20</v>
      </c>
      <c r="J1570" s="34">
        <f>IF(VENTAS[[#This Row],[Nombre del Gestor]]&gt;1,VENTAS[[#This Row],[Precio Venta]]*10%,0)</f>
        <v>2</v>
      </c>
      <c r="K1570" s="34">
        <f>IFERROR(VLOOKUP(VENTAS[[#This Row],[Código del producto Vendido]],STOCK[],13,FALSE),VENTAS[[#This Row],[Precio Venta]]*0.6)-VENTAS[[#This Row],[Comisión Unitaria 10%]]</f>
        <v>0</v>
      </c>
      <c r="L1570" s="34">
        <f>VENTAS[[#This Row],[Cantidad]]*(VENTAS[[#This Row],[Precio Venta]]-VENTAS[[#This Row],[Costo Unitario SIN Comision]]-VENTAS[[#This Row],[Comisión Unitaria 10%]]-0.01*VENTAS[[#This Row],[Precio Venta]])</f>
        <v>17.8</v>
      </c>
      <c r="M1570" s="35"/>
      <c r="N1570" s="37" t="s">
        <v>6749</v>
      </c>
    </row>
    <row r="1571" spans="1:14" x14ac:dyDescent="0.2">
      <c r="A1571" s="36">
        <v>45759.513067129628</v>
      </c>
      <c r="B1571" s="33"/>
      <c r="C1571" s="33"/>
      <c r="D1571" s="33" t="s">
        <v>6750</v>
      </c>
      <c r="E1571" s="33" t="s">
        <v>2938</v>
      </c>
      <c r="F1571" s="33" t="s">
        <v>2939</v>
      </c>
      <c r="G1571" s="33">
        <v>1</v>
      </c>
      <c r="H1571" s="34">
        <v>35</v>
      </c>
      <c r="I1571" s="39">
        <f>VENTAS[[#This Row],[Cantidad]]*VENTAS[[#This Row],[Precio Venta]]</f>
        <v>35</v>
      </c>
      <c r="J1571" s="34">
        <f>IF(VENTAS[[#This Row],[Nombre del Gestor]]&gt;1,VENTAS[[#This Row],[Precio Venta]]*10%,0)</f>
        <v>3.5</v>
      </c>
      <c r="K1571" s="34">
        <f>IFERROR(VLOOKUP(VENTAS[[#This Row],[Código del producto Vendido]],STOCK[],13,FALSE),VENTAS[[#This Row],[Precio Venta]]*0.6)-VENTAS[[#This Row],[Comisión Unitaria 10%]]</f>
        <v>-3.5</v>
      </c>
      <c r="L1571" s="34">
        <f>VENTAS[[#This Row],[Cantidad]]*(VENTAS[[#This Row],[Precio Venta]]-VENTAS[[#This Row],[Costo Unitario SIN Comision]]-VENTAS[[#This Row],[Comisión Unitaria 10%]]-0.01*VENTAS[[#This Row],[Precio Venta]])</f>
        <v>34.65</v>
      </c>
      <c r="M1571" s="35"/>
      <c r="N1571" s="37" t="s">
        <v>6751</v>
      </c>
    </row>
    <row r="1572" spans="1:14" x14ac:dyDescent="0.2">
      <c r="A1572" s="36">
        <v>45759.514502314807</v>
      </c>
      <c r="B1572" s="33"/>
      <c r="C1572" s="33"/>
      <c r="D1572" s="33" t="s">
        <v>6752</v>
      </c>
      <c r="E1572" s="33" t="s">
        <v>1273</v>
      </c>
      <c r="F1572" s="33" t="s">
        <v>1272</v>
      </c>
      <c r="G1572" s="33">
        <v>1</v>
      </c>
      <c r="H1572" s="34">
        <v>30</v>
      </c>
      <c r="I1572" s="39">
        <f>VENTAS[[#This Row],[Cantidad]]*VENTAS[[#This Row],[Precio Venta]]</f>
        <v>30</v>
      </c>
      <c r="J1572" s="34">
        <f>IF(VENTAS[[#This Row],[Nombre del Gestor]]&gt;1,VENTAS[[#This Row],[Precio Venta]]*10%,0)</f>
        <v>3</v>
      </c>
      <c r="K1572" s="34">
        <f>IFERROR(VLOOKUP(VENTAS[[#This Row],[Código del producto Vendido]],STOCK[],13,FALSE),VENTAS[[#This Row],[Precio Venta]]*0.6)-VENTAS[[#This Row],[Comisión Unitaria 10%]]</f>
        <v>6.8000000000000007</v>
      </c>
      <c r="L1572" s="34">
        <f>VENTAS[[#This Row],[Cantidad]]*(VENTAS[[#This Row],[Precio Venta]]-VENTAS[[#This Row],[Costo Unitario SIN Comision]]-VENTAS[[#This Row],[Comisión Unitaria 10%]]-0.01*VENTAS[[#This Row],[Precio Venta]])</f>
        <v>19.899999999999999</v>
      </c>
      <c r="M1572" s="35"/>
      <c r="N1572" s="37" t="s">
        <v>6753</v>
      </c>
    </row>
    <row r="1573" spans="1:14" x14ac:dyDescent="0.2">
      <c r="A1573" s="36">
        <v>45759.647731481477</v>
      </c>
      <c r="B1573" s="33"/>
      <c r="C1573" s="33"/>
      <c r="D1573" s="33" t="s">
        <v>3779</v>
      </c>
      <c r="E1573" s="33" t="s">
        <v>1915</v>
      </c>
      <c r="F1573" s="33" t="s">
        <v>1916</v>
      </c>
      <c r="G1573" s="33">
        <v>1</v>
      </c>
      <c r="H1573" s="34">
        <v>18</v>
      </c>
      <c r="I1573" s="39">
        <f>VENTAS[[#This Row],[Cantidad]]*VENTAS[[#This Row],[Precio Venta]]</f>
        <v>18</v>
      </c>
      <c r="J1573" s="34">
        <f>IF(VENTAS[[#This Row],[Nombre del Gestor]]&gt;1,VENTAS[[#This Row],[Precio Venta]]*10%,0)</f>
        <v>1.8</v>
      </c>
      <c r="K1573" s="34">
        <f>IFERROR(VLOOKUP(VENTAS[[#This Row],[Código del producto Vendido]],STOCK[],13,FALSE),VENTAS[[#This Row],[Precio Venta]]*0.6)-VENTAS[[#This Row],[Comisión Unitaria 10%]]</f>
        <v>0</v>
      </c>
      <c r="L1573" s="34">
        <f>VENTAS[[#This Row],[Cantidad]]*(VENTAS[[#This Row],[Precio Venta]]-VENTAS[[#This Row],[Costo Unitario SIN Comision]]-VENTAS[[#This Row],[Comisión Unitaria 10%]]-0.01*VENTAS[[#This Row],[Precio Venta]])</f>
        <v>16.02</v>
      </c>
      <c r="M1573" s="35"/>
      <c r="N1573" s="37" t="s">
        <v>6754</v>
      </c>
    </row>
    <row r="1574" spans="1:14" x14ac:dyDescent="0.2">
      <c r="A1574" s="36">
        <v>45759.647731481477</v>
      </c>
      <c r="B1574" s="33"/>
      <c r="C1574" s="33"/>
      <c r="D1574" s="33" t="s">
        <v>3779</v>
      </c>
      <c r="E1574" s="33" t="s">
        <v>5898</v>
      </c>
      <c r="F1574" s="33" t="s">
        <v>1359</v>
      </c>
      <c r="G1574" s="33">
        <v>1</v>
      </c>
      <c r="H1574" s="34">
        <v>20</v>
      </c>
      <c r="I1574" s="39">
        <f>VENTAS[[#This Row],[Cantidad]]*VENTAS[[#This Row],[Precio Venta]]</f>
        <v>20</v>
      </c>
      <c r="J1574" s="34">
        <f>IF(VENTAS[[#This Row],[Nombre del Gestor]]&gt;1,VENTAS[[#This Row],[Precio Venta]]*10%,0)</f>
        <v>2</v>
      </c>
      <c r="K1574" s="34">
        <f>IFERROR(VLOOKUP(VENTAS[[#This Row],[Código del producto Vendido]],STOCK[],13,FALSE),VENTAS[[#This Row],[Precio Venta]]*0.6)-VENTAS[[#This Row],[Comisión Unitaria 10%]]</f>
        <v>10</v>
      </c>
      <c r="L1574" s="34">
        <f>VENTAS[[#This Row],[Cantidad]]*(VENTAS[[#This Row],[Precio Venta]]-VENTAS[[#This Row],[Costo Unitario SIN Comision]]-VENTAS[[#This Row],[Comisión Unitaria 10%]]-0.01*VENTAS[[#This Row],[Precio Venta]])</f>
        <v>7.8</v>
      </c>
      <c r="M1574" s="35"/>
      <c r="N1574" s="37" t="s">
        <v>6755</v>
      </c>
    </row>
    <row r="1575" spans="1:14" x14ac:dyDescent="0.2">
      <c r="A1575" s="36">
        <v>45759.672129629631</v>
      </c>
      <c r="B1575" s="33"/>
      <c r="C1575" s="33"/>
      <c r="D1575" s="33" t="s">
        <v>6476</v>
      </c>
      <c r="E1575" s="33" t="s">
        <v>1271</v>
      </c>
      <c r="F1575" s="33" t="s">
        <v>1272</v>
      </c>
      <c r="G1575" s="33">
        <v>1</v>
      </c>
      <c r="H1575" s="34">
        <v>30</v>
      </c>
      <c r="I1575" s="39">
        <f>VENTAS[[#This Row],[Cantidad]]*VENTAS[[#This Row],[Precio Venta]]</f>
        <v>30</v>
      </c>
      <c r="J1575" s="34">
        <f>IF(VENTAS[[#This Row],[Nombre del Gestor]]&gt;1,VENTAS[[#This Row],[Precio Venta]]*10%,0)</f>
        <v>3</v>
      </c>
      <c r="K1575" s="34">
        <f>IFERROR(VLOOKUP(VENTAS[[#This Row],[Código del producto Vendido]],STOCK[],13,FALSE),VENTAS[[#This Row],[Precio Venta]]*0.6)-VENTAS[[#This Row],[Comisión Unitaria 10%]]</f>
        <v>6.8000000000000007</v>
      </c>
      <c r="L1575" s="34">
        <f>VENTAS[[#This Row],[Cantidad]]*(VENTAS[[#This Row],[Precio Venta]]-VENTAS[[#This Row],[Costo Unitario SIN Comision]]-VENTAS[[#This Row],[Comisión Unitaria 10%]]-0.01*VENTAS[[#This Row],[Precio Venta]])</f>
        <v>19.899999999999999</v>
      </c>
      <c r="M1575" s="35"/>
      <c r="N1575" s="37" t="s">
        <v>6756</v>
      </c>
    </row>
    <row r="1576" spans="1:14" x14ac:dyDescent="0.2">
      <c r="A1576" s="36">
        <v>45760.425335648149</v>
      </c>
      <c r="B1576" s="33"/>
      <c r="C1576" s="33"/>
      <c r="D1576" s="33" t="s">
        <v>6459</v>
      </c>
      <c r="E1576" s="33" t="s">
        <v>1211</v>
      </c>
      <c r="F1576" s="33" t="s">
        <v>1209</v>
      </c>
      <c r="G1576" s="33">
        <v>1</v>
      </c>
      <c r="H1576" s="34">
        <v>30</v>
      </c>
      <c r="I1576" s="39">
        <f>VENTAS[[#This Row],[Cantidad]]*VENTAS[[#This Row],[Precio Venta]]</f>
        <v>30</v>
      </c>
      <c r="J1576" s="34">
        <f>IF(VENTAS[[#This Row],[Nombre del Gestor]]&gt;1,VENTAS[[#This Row],[Precio Venta]]*10%,0)</f>
        <v>3</v>
      </c>
      <c r="K1576" s="34">
        <f>IFERROR(VLOOKUP(VENTAS[[#This Row],[Código del producto Vendido]],STOCK[],13,FALSE),VENTAS[[#This Row],[Precio Venta]]*0.6)-VENTAS[[#This Row],[Comisión Unitaria 10%]]</f>
        <v>11.05</v>
      </c>
      <c r="L1576" s="34">
        <f>VENTAS[[#This Row],[Cantidad]]*(VENTAS[[#This Row],[Precio Venta]]-VENTAS[[#This Row],[Costo Unitario SIN Comision]]-VENTAS[[#This Row],[Comisión Unitaria 10%]]-0.01*VENTAS[[#This Row],[Precio Venta]])</f>
        <v>15.649999999999999</v>
      </c>
      <c r="M1576" s="35"/>
      <c r="N1576" s="37" t="s">
        <v>6757</v>
      </c>
    </row>
    <row r="1577" spans="1:14" x14ac:dyDescent="0.2">
      <c r="A1577" s="36">
        <v>45760.425335648149</v>
      </c>
      <c r="B1577" s="33"/>
      <c r="C1577" s="33"/>
      <c r="D1577" s="33" t="s">
        <v>6459</v>
      </c>
      <c r="E1577" s="33" t="s">
        <v>6758</v>
      </c>
      <c r="F1577" s="33" t="s">
        <v>6759</v>
      </c>
      <c r="G1577" s="33">
        <v>1</v>
      </c>
      <c r="H1577" s="34">
        <v>25</v>
      </c>
      <c r="I1577" s="39">
        <f>VENTAS[[#This Row],[Cantidad]]*VENTAS[[#This Row],[Precio Venta]]</f>
        <v>25</v>
      </c>
      <c r="J1577" s="34">
        <f>IF(VENTAS[[#This Row],[Nombre del Gestor]]&gt;1,VENTAS[[#This Row],[Precio Venta]]*10%,0)</f>
        <v>2.5</v>
      </c>
      <c r="K1577" s="34">
        <f>IFERROR(VLOOKUP(VENTAS[[#This Row],[Código del producto Vendido]],STOCK[],13,FALSE),VENTAS[[#This Row],[Precio Venta]]*0.6)-VENTAS[[#This Row],[Comisión Unitaria 10%]]</f>
        <v>12.5</v>
      </c>
      <c r="L1577" s="34">
        <f>VENTAS[[#This Row],[Cantidad]]*(VENTAS[[#This Row],[Precio Venta]]-VENTAS[[#This Row],[Costo Unitario SIN Comision]]-VENTAS[[#This Row],[Comisión Unitaria 10%]]-0.01*VENTAS[[#This Row],[Precio Venta]])</f>
        <v>9.75</v>
      </c>
      <c r="M1577" s="35"/>
      <c r="N1577" s="37" t="s">
        <v>6760</v>
      </c>
    </row>
    <row r="1578" spans="1:14" x14ac:dyDescent="0.2">
      <c r="A1578" s="36">
        <v>45760.596388888887</v>
      </c>
      <c r="B1578" s="33"/>
      <c r="C1578" s="33"/>
      <c r="D1578" s="33" t="s">
        <v>3779</v>
      </c>
      <c r="E1578" s="33" t="s">
        <v>1883</v>
      </c>
      <c r="F1578" s="33" t="s">
        <v>1819</v>
      </c>
      <c r="G1578" s="33">
        <v>1</v>
      </c>
      <c r="H1578" s="34">
        <v>30</v>
      </c>
      <c r="I1578" s="39">
        <f>VENTAS[[#This Row],[Cantidad]]*VENTAS[[#This Row],[Precio Venta]]</f>
        <v>30</v>
      </c>
      <c r="J1578" s="34">
        <f>IF(VENTAS[[#This Row],[Nombre del Gestor]]&gt;1,VENTAS[[#This Row],[Precio Venta]]*10%,0)</f>
        <v>3</v>
      </c>
      <c r="K1578" s="34">
        <f>IFERROR(VLOOKUP(VENTAS[[#This Row],[Código del producto Vendido]],STOCK[],13,FALSE),VENTAS[[#This Row],[Precio Venta]]*0.6)-VENTAS[[#This Row],[Comisión Unitaria 10%]]</f>
        <v>0</v>
      </c>
      <c r="L1578" s="34">
        <f>VENTAS[[#This Row],[Cantidad]]*(VENTAS[[#This Row],[Precio Venta]]-VENTAS[[#This Row],[Costo Unitario SIN Comision]]-VENTAS[[#This Row],[Comisión Unitaria 10%]]-0.01*VENTAS[[#This Row],[Precio Venta]])</f>
        <v>26.7</v>
      </c>
      <c r="M1578" s="35"/>
      <c r="N1578" s="37" t="s">
        <v>6761</v>
      </c>
    </row>
    <row r="1579" spans="1:14" x14ac:dyDescent="0.2">
      <c r="A1579" s="36">
        <v>45760.596388888887</v>
      </c>
      <c r="B1579" s="33"/>
      <c r="C1579" s="33"/>
      <c r="D1579" s="33" t="s">
        <v>3779</v>
      </c>
      <c r="E1579" s="33" t="s">
        <v>2345</v>
      </c>
      <c r="F1579" s="33" t="s">
        <v>2346</v>
      </c>
      <c r="G1579" s="33">
        <v>1</v>
      </c>
      <c r="H1579" s="34">
        <v>30</v>
      </c>
      <c r="I1579" s="39">
        <f>VENTAS[[#This Row],[Cantidad]]*VENTAS[[#This Row],[Precio Venta]]</f>
        <v>30</v>
      </c>
      <c r="J1579" s="34">
        <f>IF(VENTAS[[#This Row],[Nombre del Gestor]]&gt;1,VENTAS[[#This Row],[Precio Venta]]*10%,0)</f>
        <v>3</v>
      </c>
      <c r="K1579" s="34">
        <f>IFERROR(VLOOKUP(VENTAS[[#This Row],[Código del producto Vendido]],STOCK[],13,FALSE),VENTAS[[#This Row],[Precio Venta]]*0.6)-VENTAS[[#This Row],[Comisión Unitaria 10%]]</f>
        <v>0</v>
      </c>
      <c r="L1579" s="34">
        <f>VENTAS[[#This Row],[Cantidad]]*(VENTAS[[#This Row],[Precio Venta]]-VENTAS[[#This Row],[Costo Unitario SIN Comision]]-VENTAS[[#This Row],[Comisión Unitaria 10%]]-0.01*VENTAS[[#This Row],[Precio Venta]])</f>
        <v>26.7</v>
      </c>
      <c r="M1579" s="35"/>
      <c r="N1579" s="37" t="s">
        <v>6762</v>
      </c>
    </row>
    <row r="1580" spans="1:14" x14ac:dyDescent="0.2">
      <c r="A1580" s="36">
        <v>45760.598009259258</v>
      </c>
      <c r="B1580" s="33"/>
      <c r="C1580" s="33"/>
      <c r="D1580" s="33" t="s">
        <v>3757</v>
      </c>
      <c r="E1580" s="33" t="s">
        <v>2993</v>
      </c>
      <c r="F1580" s="33" t="s">
        <v>2994</v>
      </c>
      <c r="G1580" s="33">
        <v>1</v>
      </c>
      <c r="H1580" s="34">
        <v>40</v>
      </c>
      <c r="I1580" s="39">
        <f>VENTAS[[#This Row],[Cantidad]]*VENTAS[[#This Row],[Precio Venta]]</f>
        <v>40</v>
      </c>
      <c r="J1580" s="34">
        <f>IF(VENTAS[[#This Row],[Nombre del Gestor]]&gt;1,VENTAS[[#This Row],[Precio Venta]]*10%,0)</f>
        <v>4</v>
      </c>
      <c r="K1580" s="34">
        <f>IFERROR(VLOOKUP(VENTAS[[#This Row],[Código del producto Vendido]],STOCK[],13,FALSE),VENTAS[[#This Row],[Precio Venta]]*0.6)-VENTAS[[#This Row],[Comisión Unitaria 10%]]</f>
        <v>-4</v>
      </c>
      <c r="L1580" s="34">
        <f>VENTAS[[#This Row],[Cantidad]]*(VENTAS[[#This Row],[Precio Venta]]-VENTAS[[#This Row],[Costo Unitario SIN Comision]]-VENTAS[[#This Row],[Comisión Unitaria 10%]]-0.01*VENTAS[[#This Row],[Precio Venta]])</f>
        <v>39.6</v>
      </c>
      <c r="M1580" s="35"/>
      <c r="N1580" s="37" t="s">
        <v>6763</v>
      </c>
    </row>
    <row r="1581" spans="1:14" x14ac:dyDescent="0.2">
      <c r="A1581" s="36">
        <v>45760.599189814813</v>
      </c>
      <c r="B1581" s="33"/>
      <c r="C1581" s="33"/>
      <c r="D1581" s="33" t="s">
        <v>3757</v>
      </c>
      <c r="E1581" s="33" t="s">
        <v>2517</v>
      </c>
      <c r="F1581" s="33" t="s">
        <v>2514</v>
      </c>
      <c r="G1581" s="33">
        <v>1</v>
      </c>
      <c r="H1581" s="34">
        <v>30</v>
      </c>
      <c r="I1581" s="39">
        <f>VENTAS[[#This Row],[Cantidad]]*VENTAS[[#This Row],[Precio Venta]]</f>
        <v>30</v>
      </c>
      <c r="J1581" s="34">
        <f>IF(VENTAS[[#This Row],[Nombre del Gestor]]&gt;1,VENTAS[[#This Row],[Precio Venta]]*10%,0)</f>
        <v>3</v>
      </c>
      <c r="K1581" s="34">
        <f>IFERROR(VLOOKUP(VENTAS[[#This Row],[Código del producto Vendido]],STOCK[],13,FALSE),VENTAS[[#This Row],[Precio Venta]]*0.6)-VENTAS[[#This Row],[Comisión Unitaria 10%]]</f>
        <v>10.73</v>
      </c>
      <c r="L1581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581" s="35"/>
      <c r="N1581" s="37" t="s">
        <v>6764</v>
      </c>
    </row>
    <row r="1582" spans="1:14" x14ac:dyDescent="0.2">
      <c r="A1582" s="36">
        <v>45760.62804398148</v>
      </c>
      <c r="B1582" s="33"/>
      <c r="C1582" s="33"/>
      <c r="D1582" s="33" t="s">
        <v>4256</v>
      </c>
      <c r="E1582" s="33" t="s">
        <v>2383</v>
      </c>
      <c r="F1582" s="33" t="s">
        <v>2384</v>
      </c>
      <c r="G1582" s="33">
        <v>1</v>
      </c>
      <c r="H1582" s="34">
        <v>20</v>
      </c>
      <c r="I1582" s="39">
        <f>VENTAS[[#This Row],[Cantidad]]*VENTAS[[#This Row],[Precio Venta]]</f>
        <v>20</v>
      </c>
      <c r="J1582" s="34">
        <f>IF(VENTAS[[#This Row],[Nombre del Gestor]]&gt;1,VENTAS[[#This Row],[Precio Venta]]*10%,0)</f>
        <v>2</v>
      </c>
      <c r="K1582" s="34">
        <f>IFERROR(VLOOKUP(VENTAS[[#This Row],[Código del producto Vendido]],STOCK[],13,FALSE),VENTAS[[#This Row],[Precio Venta]]*0.6)-VENTAS[[#This Row],[Comisión Unitaria 10%]]</f>
        <v>12</v>
      </c>
      <c r="L1582" s="34">
        <f>VENTAS[[#This Row],[Cantidad]]*(VENTAS[[#This Row],[Precio Venta]]-VENTAS[[#This Row],[Costo Unitario SIN Comision]]-VENTAS[[#This Row],[Comisión Unitaria 10%]]-0.01*VENTAS[[#This Row],[Precio Venta]])</f>
        <v>5.8</v>
      </c>
      <c r="M1582" s="35"/>
      <c r="N1582" s="37" t="s">
        <v>6765</v>
      </c>
    </row>
    <row r="1583" spans="1:14" x14ac:dyDescent="0.2">
      <c r="A1583" s="36">
        <v>45760.62804398148</v>
      </c>
      <c r="B1583" s="33"/>
      <c r="C1583" s="33"/>
      <c r="D1583" s="33" t="s">
        <v>4256</v>
      </c>
      <c r="E1583" s="33" t="s">
        <v>2411</v>
      </c>
      <c r="F1583" s="33" t="s">
        <v>2410</v>
      </c>
      <c r="G1583" s="33">
        <v>1</v>
      </c>
      <c r="H1583" s="34">
        <v>15</v>
      </c>
      <c r="I1583" s="39">
        <f>VENTAS[[#This Row],[Cantidad]]*VENTAS[[#This Row],[Precio Venta]]</f>
        <v>15</v>
      </c>
      <c r="J1583" s="34">
        <f>IF(VENTAS[[#This Row],[Nombre del Gestor]]&gt;1,VENTAS[[#This Row],[Precio Venta]]*10%,0)</f>
        <v>1.5</v>
      </c>
      <c r="K1583" s="34">
        <f>IFERROR(VLOOKUP(VENTAS[[#This Row],[Código del producto Vendido]],STOCK[],13,FALSE),VENTAS[[#This Row],[Precio Venta]]*0.6)-VENTAS[[#This Row],[Comisión Unitaria 10%]]</f>
        <v>12</v>
      </c>
      <c r="L1583" s="34">
        <f>VENTAS[[#This Row],[Cantidad]]*(VENTAS[[#This Row],[Precio Venta]]-VENTAS[[#This Row],[Costo Unitario SIN Comision]]-VENTAS[[#This Row],[Comisión Unitaria 10%]]-0.01*VENTAS[[#This Row],[Precio Venta]])</f>
        <v>1.35</v>
      </c>
      <c r="M1583" s="35"/>
      <c r="N1583" s="37" t="s">
        <v>6766</v>
      </c>
    </row>
    <row r="1584" spans="1:14" x14ac:dyDescent="0.2">
      <c r="A1584" s="36">
        <v>45760.62804398148</v>
      </c>
      <c r="B1584" s="33"/>
      <c r="C1584" s="33"/>
      <c r="D1584" s="33" t="s">
        <v>4256</v>
      </c>
      <c r="E1584" s="33" t="s">
        <v>1934</v>
      </c>
      <c r="F1584" s="33" t="s">
        <v>1933</v>
      </c>
      <c r="G1584" s="33">
        <v>1</v>
      </c>
      <c r="H1584" s="34">
        <v>20</v>
      </c>
      <c r="I1584" s="39">
        <f>VENTAS[[#This Row],[Cantidad]]*VENTAS[[#This Row],[Precio Venta]]</f>
        <v>20</v>
      </c>
      <c r="J1584" s="34">
        <f>IF(VENTAS[[#This Row],[Nombre del Gestor]]&gt;1,VENTAS[[#This Row],[Precio Venta]]*10%,0)</f>
        <v>2</v>
      </c>
      <c r="K1584" s="34">
        <f>IFERROR(VLOOKUP(VENTAS[[#This Row],[Código del producto Vendido]],STOCK[],13,FALSE),VENTAS[[#This Row],[Precio Venta]]*0.6)-VENTAS[[#This Row],[Comisión Unitaria 10%]]</f>
        <v>0</v>
      </c>
      <c r="L1584" s="34">
        <f>VENTAS[[#This Row],[Cantidad]]*(VENTAS[[#This Row],[Precio Venta]]-VENTAS[[#This Row],[Costo Unitario SIN Comision]]-VENTAS[[#This Row],[Comisión Unitaria 10%]]-0.01*VENTAS[[#This Row],[Precio Venta]])</f>
        <v>17.8</v>
      </c>
      <c r="M1584" s="35"/>
      <c r="N1584" s="37" t="s">
        <v>6767</v>
      </c>
    </row>
    <row r="1585" spans="1:14" x14ac:dyDescent="0.2">
      <c r="A1585" s="36">
        <v>45760.62804398148</v>
      </c>
      <c r="B1585" s="33"/>
      <c r="C1585" s="33"/>
      <c r="D1585" s="33" t="s">
        <v>4256</v>
      </c>
      <c r="E1585" s="33" t="s">
        <v>1921</v>
      </c>
      <c r="F1585" s="33" t="s">
        <v>1920</v>
      </c>
      <c r="G1585" s="33">
        <v>1</v>
      </c>
      <c r="H1585" s="34">
        <v>20</v>
      </c>
      <c r="I1585" s="39">
        <f>VENTAS[[#This Row],[Cantidad]]*VENTAS[[#This Row],[Precio Venta]]</f>
        <v>20</v>
      </c>
      <c r="J1585" s="34">
        <f>IF(VENTAS[[#This Row],[Nombre del Gestor]]&gt;1,VENTAS[[#This Row],[Precio Venta]]*10%,0)</f>
        <v>2</v>
      </c>
      <c r="K1585" s="34">
        <f>IFERROR(VLOOKUP(VENTAS[[#This Row],[Código del producto Vendido]],STOCK[],13,FALSE),VENTAS[[#This Row],[Precio Venta]]*0.6)-VENTAS[[#This Row],[Comisión Unitaria 10%]]</f>
        <v>0</v>
      </c>
      <c r="L1585" s="34">
        <f>VENTAS[[#This Row],[Cantidad]]*(VENTAS[[#This Row],[Precio Venta]]-VENTAS[[#This Row],[Costo Unitario SIN Comision]]-VENTAS[[#This Row],[Comisión Unitaria 10%]]-0.01*VENTAS[[#This Row],[Precio Venta]])</f>
        <v>17.8</v>
      </c>
      <c r="M1585" s="35"/>
      <c r="N1585" s="37" t="s">
        <v>6768</v>
      </c>
    </row>
    <row r="1586" spans="1:14" x14ac:dyDescent="0.2">
      <c r="A1586" s="36">
        <v>45760.644814814812</v>
      </c>
      <c r="B1586" s="33"/>
      <c r="C1586" s="33"/>
      <c r="D1586" s="33" t="s">
        <v>4617</v>
      </c>
      <c r="E1586" s="33" t="s">
        <v>1480</v>
      </c>
      <c r="F1586" s="33" t="s">
        <v>1479</v>
      </c>
      <c r="G1586" s="33">
        <v>1</v>
      </c>
      <c r="H1586" s="34">
        <v>3</v>
      </c>
      <c r="I1586" s="39">
        <f>VENTAS[[#This Row],[Cantidad]]*VENTAS[[#This Row],[Precio Venta]]</f>
        <v>3</v>
      </c>
      <c r="J1586" s="34">
        <f>IF(VENTAS[[#This Row],[Nombre del Gestor]]&gt;1,VENTAS[[#This Row],[Precio Venta]]*10%,0)</f>
        <v>0.30000000000000004</v>
      </c>
      <c r="K1586" s="34">
        <f>IFERROR(VLOOKUP(VENTAS[[#This Row],[Código del producto Vendido]],STOCK[],13,FALSE),VENTAS[[#This Row],[Precio Venta]]*0.6)-VENTAS[[#This Row],[Comisión Unitaria 10%]]</f>
        <v>1.45</v>
      </c>
      <c r="L1586" s="34">
        <f>VENTAS[[#This Row],[Cantidad]]*(VENTAS[[#This Row],[Precio Venta]]-VENTAS[[#This Row],[Costo Unitario SIN Comision]]-VENTAS[[#This Row],[Comisión Unitaria 10%]]-0.01*VENTAS[[#This Row],[Precio Venta]])</f>
        <v>1.22</v>
      </c>
      <c r="M1586" s="35"/>
      <c r="N1586" s="37" t="s">
        <v>6769</v>
      </c>
    </row>
    <row r="1587" spans="1:14" x14ac:dyDescent="0.2">
      <c r="A1587" s="36">
        <v>45760.644814814812</v>
      </c>
      <c r="B1587" s="33"/>
      <c r="C1587" s="33"/>
      <c r="D1587" s="33" t="s">
        <v>4617</v>
      </c>
      <c r="E1587" s="33" t="s">
        <v>1494</v>
      </c>
      <c r="F1587" s="33" t="s">
        <v>1493</v>
      </c>
      <c r="G1587" s="33">
        <v>1</v>
      </c>
      <c r="H1587" s="34">
        <v>3</v>
      </c>
      <c r="I1587" s="39">
        <f>VENTAS[[#This Row],[Cantidad]]*VENTAS[[#This Row],[Precio Venta]]</f>
        <v>3</v>
      </c>
      <c r="J1587" s="34">
        <f>IF(VENTAS[[#This Row],[Nombre del Gestor]]&gt;1,VENTAS[[#This Row],[Precio Venta]]*10%,0)</f>
        <v>0.30000000000000004</v>
      </c>
      <c r="K1587" s="34">
        <f>IFERROR(VLOOKUP(VENTAS[[#This Row],[Código del producto Vendido]],STOCK[],13,FALSE),VENTAS[[#This Row],[Precio Venta]]*0.6)-VENTAS[[#This Row],[Comisión Unitaria 10%]]</f>
        <v>1.45</v>
      </c>
      <c r="L1587" s="34">
        <f>VENTAS[[#This Row],[Cantidad]]*(VENTAS[[#This Row],[Precio Venta]]-VENTAS[[#This Row],[Costo Unitario SIN Comision]]-VENTAS[[#This Row],[Comisión Unitaria 10%]]-0.01*VENTAS[[#This Row],[Precio Venta]])</f>
        <v>1.22</v>
      </c>
      <c r="M1587" s="35"/>
      <c r="N1587" s="37" t="s">
        <v>6770</v>
      </c>
    </row>
    <row r="1588" spans="1:14" x14ac:dyDescent="0.2">
      <c r="A1588" s="36">
        <v>45760.644814814812</v>
      </c>
      <c r="B1588" s="33"/>
      <c r="C1588" s="33"/>
      <c r="D1588" s="33" t="s">
        <v>4617</v>
      </c>
      <c r="E1588" s="33" t="s">
        <v>1506</v>
      </c>
      <c r="F1588" s="33" t="s">
        <v>1505</v>
      </c>
      <c r="G1588" s="33">
        <v>1</v>
      </c>
      <c r="H1588" s="34">
        <v>3</v>
      </c>
      <c r="I1588" s="39">
        <f>VENTAS[[#This Row],[Cantidad]]*VENTAS[[#This Row],[Precio Venta]]</f>
        <v>3</v>
      </c>
      <c r="J1588" s="34">
        <f>IF(VENTAS[[#This Row],[Nombre del Gestor]]&gt;1,VENTAS[[#This Row],[Precio Venta]]*10%,0)</f>
        <v>0.30000000000000004</v>
      </c>
      <c r="K1588" s="34">
        <f>IFERROR(VLOOKUP(VENTAS[[#This Row],[Código del producto Vendido]],STOCK[],13,FALSE),VENTAS[[#This Row],[Precio Venta]]*0.6)-VENTAS[[#This Row],[Comisión Unitaria 10%]]</f>
        <v>1.45</v>
      </c>
      <c r="L1588" s="34">
        <f>VENTAS[[#This Row],[Cantidad]]*(VENTAS[[#This Row],[Precio Venta]]-VENTAS[[#This Row],[Costo Unitario SIN Comision]]-VENTAS[[#This Row],[Comisión Unitaria 10%]]-0.01*VENTAS[[#This Row],[Precio Venta]])</f>
        <v>1.22</v>
      </c>
      <c r="M1588" s="35"/>
      <c r="N1588" s="37" t="s">
        <v>6771</v>
      </c>
    </row>
    <row r="1589" spans="1:14" x14ac:dyDescent="0.2">
      <c r="A1589" s="36">
        <v>45760.743333333332</v>
      </c>
      <c r="B1589" s="33"/>
      <c r="C1589" s="33"/>
      <c r="D1589" s="33" t="s">
        <v>3757</v>
      </c>
      <c r="E1589" s="33" t="s">
        <v>1729</v>
      </c>
      <c r="F1589" s="33" t="s">
        <v>6772</v>
      </c>
      <c r="G1589" s="33">
        <v>1</v>
      </c>
      <c r="H1589" s="34">
        <v>15</v>
      </c>
      <c r="I1589" s="39">
        <f>VENTAS[[#This Row],[Cantidad]]*VENTAS[[#This Row],[Precio Venta]]</f>
        <v>15</v>
      </c>
      <c r="J1589" s="34">
        <f>IF(VENTAS[[#This Row],[Nombre del Gestor]]&gt;1,VENTAS[[#This Row],[Precio Venta]]*10%,0)</f>
        <v>1.5</v>
      </c>
      <c r="K1589" s="34">
        <f>IFERROR(VLOOKUP(VENTAS[[#This Row],[Código del producto Vendido]],STOCK[],13,FALSE),VENTAS[[#This Row],[Precio Venta]]*0.6)-VENTAS[[#This Row],[Comisión Unitaria 10%]]</f>
        <v>0</v>
      </c>
      <c r="L1589" s="34">
        <f>VENTAS[[#This Row],[Cantidad]]*(VENTAS[[#This Row],[Precio Venta]]-VENTAS[[#This Row],[Costo Unitario SIN Comision]]-VENTAS[[#This Row],[Comisión Unitaria 10%]]-0.01*VENTAS[[#This Row],[Precio Venta]])</f>
        <v>13.35</v>
      </c>
      <c r="M1589" s="35"/>
      <c r="N1589" s="37" t="s">
        <v>6773</v>
      </c>
    </row>
    <row r="1590" spans="1:14" x14ac:dyDescent="0.2">
      <c r="A1590" s="36">
        <v>45761.618946759263</v>
      </c>
      <c r="B1590" s="33"/>
      <c r="C1590" s="33"/>
      <c r="D1590" s="33" t="s">
        <v>6476</v>
      </c>
      <c r="E1590" s="33" t="s">
        <v>6774</v>
      </c>
      <c r="F1590" s="33" t="s">
        <v>5014</v>
      </c>
      <c r="G1590" s="33">
        <v>1</v>
      </c>
      <c r="H1590" s="34">
        <v>30</v>
      </c>
      <c r="I1590" s="39">
        <f>VENTAS[[#This Row],[Cantidad]]*VENTAS[[#This Row],[Precio Venta]]</f>
        <v>30</v>
      </c>
      <c r="J1590" s="34">
        <f>IF(VENTAS[[#This Row],[Nombre del Gestor]]&gt;1,VENTAS[[#This Row],[Precio Venta]]*10%,0)</f>
        <v>3</v>
      </c>
      <c r="K1590" s="34">
        <f>IFERROR(VLOOKUP(VENTAS[[#This Row],[Código del producto Vendido]],STOCK[],13,FALSE),VENTAS[[#This Row],[Precio Venta]]*0.6)-VENTAS[[#This Row],[Comisión Unitaria 10%]]</f>
        <v>15</v>
      </c>
      <c r="L1590" s="34">
        <f>VENTAS[[#This Row],[Cantidad]]*(VENTAS[[#This Row],[Precio Venta]]-VENTAS[[#This Row],[Costo Unitario SIN Comision]]-VENTAS[[#This Row],[Comisión Unitaria 10%]]-0.01*VENTAS[[#This Row],[Precio Venta]])</f>
        <v>11.7</v>
      </c>
      <c r="M1590" s="35"/>
      <c r="N1590" s="37" t="s">
        <v>6775</v>
      </c>
    </row>
    <row r="1591" spans="1:14" x14ac:dyDescent="0.2">
      <c r="A1591" s="36">
        <v>45761.618946759263</v>
      </c>
      <c r="B1591" s="33"/>
      <c r="C1591" s="33"/>
      <c r="D1591" s="33" t="s">
        <v>6476</v>
      </c>
      <c r="E1591" s="33" t="s">
        <v>2518</v>
      </c>
      <c r="F1591" s="33" t="s">
        <v>2519</v>
      </c>
      <c r="G1591" s="33">
        <v>1</v>
      </c>
      <c r="H1591" s="34">
        <v>30</v>
      </c>
      <c r="I1591" s="39">
        <f>VENTAS[[#This Row],[Cantidad]]*VENTAS[[#This Row],[Precio Venta]]</f>
        <v>30</v>
      </c>
      <c r="J1591" s="34">
        <f>IF(VENTAS[[#This Row],[Nombre del Gestor]]&gt;1,VENTAS[[#This Row],[Precio Venta]]*10%,0)</f>
        <v>3</v>
      </c>
      <c r="K1591" s="34">
        <f>IFERROR(VLOOKUP(VENTAS[[#This Row],[Código del producto Vendido]],STOCK[],13,FALSE),VENTAS[[#This Row],[Precio Venta]]*0.6)-VENTAS[[#This Row],[Comisión Unitaria 10%]]</f>
        <v>13.439999999999998</v>
      </c>
      <c r="L1591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91" s="35"/>
      <c r="N1591" s="37" t="s">
        <v>6776</v>
      </c>
    </row>
    <row r="1592" spans="1:14" x14ac:dyDescent="0.2">
      <c r="A1592" s="36">
        <v>45761.618946759263</v>
      </c>
      <c r="B1592" s="33"/>
      <c r="C1592" s="33"/>
      <c r="D1592" s="33" t="s">
        <v>6476</v>
      </c>
      <c r="E1592" s="33" t="s">
        <v>1695</v>
      </c>
      <c r="F1592" s="33" t="s">
        <v>1696</v>
      </c>
      <c r="G1592" s="33">
        <v>1</v>
      </c>
      <c r="H1592" s="34">
        <v>30</v>
      </c>
      <c r="I1592" s="39">
        <f>VENTAS[[#This Row],[Cantidad]]*VENTAS[[#This Row],[Precio Venta]]</f>
        <v>30</v>
      </c>
      <c r="J1592" s="34">
        <f>IF(VENTAS[[#This Row],[Nombre del Gestor]]&gt;1,VENTAS[[#This Row],[Precio Venta]]*10%,0)</f>
        <v>3</v>
      </c>
      <c r="K1592" s="34">
        <f>IFERROR(VLOOKUP(VENTAS[[#This Row],[Código del producto Vendido]],STOCK[],13,FALSE),VENTAS[[#This Row],[Precio Venta]]*0.6)-VENTAS[[#This Row],[Comisión Unitaria 10%]]</f>
        <v>0</v>
      </c>
      <c r="L1592" s="34">
        <f>VENTAS[[#This Row],[Cantidad]]*(VENTAS[[#This Row],[Precio Venta]]-VENTAS[[#This Row],[Costo Unitario SIN Comision]]-VENTAS[[#This Row],[Comisión Unitaria 10%]]-0.01*VENTAS[[#This Row],[Precio Venta]])</f>
        <v>26.7</v>
      </c>
      <c r="M1592" s="35"/>
      <c r="N1592" s="37" t="s">
        <v>6777</v>
      </c>
    </row>
    <row r="1593" spans="1:14" x14ac:dyDescent="0.2">
      <c r="A1593" s="36">
        <v>45761.618946759263</v>
      </c>
      <c r="B1593" s="33"/>
      <c r="C1593" s="33"/>
      <c r="D1593" s="33" t="s">
        <v>6476</v>
      </c>
      <c r="E1593" s="33" t="s">
        <v>2742</v>
      </c>
      <c r="F1593" s="33" t="s">
        <v>2743</v>
      </c>
      <c r="G1593" s="33">
        <v>1</v>
      </c>
      <c r="H1593" s="34">
        <v>30</v>
      </c>
      <c r="I1593" s="39">
        <f>VENTAS[[#This Row],[Cantidad]]*VENTAS[[#This Row],[Precio Venta]]</f>
        <v>30</v>
      </c>
      <c r="J1593" s="34">
        <f>IF(VENTAS[[#This Row],[Nombre del Gestor]]&gt;1,VENTAS[[#This Row],[Precio Venta]]*10%,0)</f>
        <v>3</v>
      </c>
      <c r="K1593" s="34">
        <f>IFERROR(VLOOKUP(VENTAS[[#This Row],[Código del producto Vendido]],STOCK[],13,FALSE),VENTAS[[#This Row],[Precio Venta]]*0.6)-VENTAS[[#This Row],[Comisión Unitaria 10%]]</f>
        <v>-3</v>
      </c>
      <c r="L1593" s="34">
        <f>VENTAS[[#This Row],[Cantidad]]*(VENTAS[[#This Row],[Precio Venta]]-VENTAS[[#This Row],[Costo Unitario SIN Comision]]-VENTAS[[#This Row],[Comisión Unitaria 10%]]-0.01*VENTAS[[#This Row],[Precio Venta]])</f>
        <v>29.7</v>
      </c>
      <c r="M1593" s="35"/>
      <c r="N1593" s="37" t="s">
        <v>6778</v>
      </c>
    </row>
    <row r="1594" spans="1:14" x14ac:dyDescent="0.2">
      <c r="A1594" s="36">
        <v>45761.620706018519</v>
      </c>
      <c r="B1594" s="33"/>
      <c r="C1594" s="33"/>
      <c r="D1594" s="33" t="s">
        <v>4256</v>
      </c>
      <c r="E1594" s="33" t="s">
        <v>3024</v>
      </c>
      <c r="F1594" s="33" t="s">
        <v>3025</v>
      </c>
      <c r="G1594" s="33">
        <v>1</v>
      </c>
      <c r="H1594" s="34">
        <v>40</v>
      </c>
      <c r="I1594" s="39">
        <f>VENTAS[[#This Row],[Cantidad]]*VENTAS[[#This Row],[Precio Venta]]</f>
        <v>40</v>
      </c>
      <c r="J1594" s="34">
        <f>IF(VENTAS[[#This Row],[Nombre del Gestor]]&gt;1,VENTAS[[#This Row],[Precio Venta]]*10%,0)</f>
        <v>4</v>
      </c>
      <c r="K1594" s="34">
        <f>IFERROR(VLOOKUP(VENTAS[[#This Row],[Código del producto Vendido]],STOCK[],13,FALSE),VENTAS[[#This Row],[Precio Venta]]*0.6)-VENTAS[[#This Row],[Comisión Unitaria 10%]]</f>
        <v>-4</v>
      </c>
      <c r="L1594" s="34">
        <f>VENTAS[[#This Row],[Cantidad]]*(VENTAS[[#This Row],[Precio Venta]]-VENTAS[[#This Row],[Costo Unitario SIN Comision]]-VENTAS[[#This Row],[Comisión Unitaria 10%]]-0.01*VENTAS[[#This Row],[Precio Venta]])</f>
        <v>39.6</v>
      </c>
      <c r="M1594" s="35"/>
      <c r="N1594" s="37" t="s">
        <v>6779</v>
      </c>
    </row>
    <row r="1595" spans="1:14" x14ac:dyDescent="0.2">
      <c r="A1595" s="36">
        <v>45761.621689814812</v>
      </c>
      <c r="B1595" s="33"/>
      <c r="C1595" s="33"/>
      <c r="D1595" s="33" t="s">
        <v>3820</v>
      </c>
      <c r="E1595" s="33" t="s">
        <v>2518</v>
      </c>
      <c r="F1595" s="33" t="s">
        <v>2519</v>
      </c>
      <c r="G1595" s="33">
        <v>1</v>
      </c>
      <c r="H1595" s="34">
        <v>30</v>
      </c>
      <c r="I1595" s="39">
        <f>VENTAS[[#This Row],[Cantidad]]*VENTAS[[#This Row],[Precio Venta]]</f>
        <v>30</v>
      </c>
      <c r="J1595" s="34">
        <f>IF(VENTAS[[#This Row],[Nombre del Gestor]]&gt;1,VENTAS[[#This Row],[Precio Venta]]*10%,0)</f>
        <v>3</v>
      </c>
      <c r="K1595" s="34">
        <f>IFERROR(VLOOKUP(VENTAS[[#This Row],[Código del producto Vendido]],STOCK[],13,FALSE),VENTAS[[#This Row],[Precio Venta]]*0.6)-VENTAS[[#This Row],[Comisión Unitaria 10%]]</f>
        <v>13.439999999999998</v>
      </c>
      <c r="L1595" s="34">
        <f>VENTAS[[#This Row],[Cantidad]]*(VENTAS[[#This Row],[Precio Venta]]-VENTAS[[#This Row],[Costo Unitario SIN Comision]]-VENTAS[[#This Row],[Comisión Unitaria 10%]]-0.01*VENTAS[[#This Row],[Precio Venta]])</f>
        <v>13.260000000000002</v>
      </c>
      <c r="M1595" s="35"/>
      <c r="N1595" s="37" t="s">
        <v>6780</v>
      </c>
    </row>
    <row r="1596" spans="1:14" x14ac:dyDescent="0.2">
      <c r="A1596" s="36">
        <v>45761.641400462962</v>
      </c>
      <c r="B1596" s="33"/>
      <c r="C1596" s="33"/>
      <c r="D1596" s="33" t="s">
        <v>6476</v>
      </c>
      <c r="E1596" s="33" t="s">
        <v>6781</v>
      </c>
      <c r="F1596" s="33" t="s">
        <v>6782</v>
      </c>
      <c r="G1596" s="33">
        <v>1</v>
      </c>
      <c r="H1596" s="34">
        <v>22</v>
      </c>
      <c r="I1596" s="39">
        <f>VENTAS[[#This Row],[Cantidad]]*VENTAS[[#This Row],[Precio Venta]]</f>
        <v>22</v>
      </c>
      <c r="J1596" s="34">
        <f>IF(VENTAS[[#This Row],[Nombre del Gestor]]&gt;1,VENTAS[[#This Row],[Precio Venta]]*10%,0)</f>
        <v>2.2000000000000002</v>
      </c>
      <c r="K1596" s="34">
        <f>IFERROR(VLOOKUP(VENTAS[[#This Row],[Código del producto Vendido]],STOCK[],13,FALSE),VENTAS[[#This Row],[Precio Venta]]*0.6)-VENTAS[[#This Row],[Comisión Unitaria 10%]]</f>
        <v>11</v>
      </c>
      <c r="L1596" s="34">
        <f>VENTAS[[#This Row],[Cantidad]]*(VENTAS[[#This Row],[Precio Venta]]-VENTAS[[#This Row],[Costo Unitario SIN Comision]]-VENTAS[[#This Row],[Comisión Unitaria 10%]]-0.01*VENTAS[[#This Row],[Precio Venta]])</f>
        <v>8.58</v>
      </c>
      <c r="M1596" s="35"/>
      <c r="N1596" s="37" t="s">
        <v>6783</v>
      </c>
    </row>
    <row r="1597" spans="1:14" x14ac:dyDescent="0.2">
      <c r="A1597" s="36">
        <v>45761.641400462962</v>
      </c>
      <c r="B1597" s="33"/>
      <c r="C1597" s="33"/>
      <c r="D1597" s="33" t="s">
        <v>6476</v>
      </c>
      <c r="E1597" s="33" t="s">
        <v>1822</v>
      </c>
      <c r="F1597" s="33" t="s">
        <v>1823</v>
      </c>
      <c r="G1597" s="33">
        <v>1</v>
      </c>
      <c r="H1597" s="34">
        <v>18</v>
      </c>
      <c r="I1597" s="39">
        <f>VENTAS[[#This Row],[Cantidad]]*VENTAS[[#This Row],[Precio Venta]]</f>
        <v>18</v>
      </c>
      <c r="J1597" s="34">
        <f>IF(VENTAS[[#This Row],[Nombre del Gestor]]&gt;1,VENTAS[[#This Row],[Precio Venta]]*10%,0)</f>
        <v>1.8</v>
      </c>
      <c r="K1597" s="34">
        <f>IFERROR(VLOOKUP(VENTAS[[#This Row],[Código del producto Vendido]],STOCK[],13,FALSE),VENTAS[[#This Row],[Precio Venta]]*0.6)-VENTAS[[#This Row],[Comisión Unitaria 10%]]</f>
        <v>0</v>
      </c>
      <c r="L1597" s="34">
        <f>VENTAS[[#This Row],[Cantidad]]*(VENTAS[[#This Row],[Precio Venta]]-VENTAS[[#This Row],[Costo Unitario SIN Comision]]-VENTAS[[#This Row],[Comisión Unitaria 10%]]-0.01*VENTAS[[#This Row],[Precio Venta]])</f>
        <v>16.02</v>
      </c>
      <c r="M1597" s="35"/>
      <c r="N1597" s="37" t="s">
        <v>6784</v>
      </c>
    </row>
    <row r="1598" spans="1:14" x14ac:dyDescent="0.2">
      <c r="A1598" s="36">
        <v>45761.641400462962</v>
      </c>
      <c r="B1598" s="33"/>
      <c r="C1598" s="33"/>
      <c r="D1598" s="33" t="s">
        <v>6476</v>
      </c>
      <c r="E1598" s="33" t="s">
        <v>2517</v>
      </c>
      <c r="F1598" s="33" t="s">
        <v>2514</v>
      </c>
      <c r="G1598" s="33">
        <v>1</v>
      </c>
      <c r="H1598" s="34">
        <v>30</v>
      </c>
      <c r="I1598" s="39">
        <f>VENTAS[[#This Row],[Cantidad]]*VENTAS[[#This Row],[Precio Venta]]</f>
        <v>30</v>
      </c>
      <c r="J1598" s="34">
        <f>IF(VENTAS[[#This Row],[Nombre del Gestor]]&gt;1,VENTAS[[#This Row],[Precio Venta]]*10%,0)</f>
        <v>3</v>
      </c>
      <c r="K1598" s="34">
        <f>IFERROR(VLOOKUP(VENTAS[[#This Row],[Código del producto Vendido]],STOCK[],13,FALSE),VENTAS[[#This Row],[Precio Venta]]*0.6)-VENTAS[[#This Row],[Comisión Unitaria 10%]]</f>
        <v>10.73</v>
      </c>
      <c r="L1598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598" s="35"/>
      <c r="N1598" s="37" t="s">
        <v>6785</v>
      </c>
    </row>
    <row r="1599" spans="1:14" x14ac:dyDescent="0.2">
      <c r="A1599" s="36">
        <v>45761.641400462962</v>
      </c>
      <c r="B1599" s="33"/>
      <c r="C1599" s="33"/>
      <c r="D1599" s="33" t="s">
        <v>6476</v>
      </c>
      <c r="E1599" s="33" t="s">
        <v>2405</v>
      </c>
      <c r="F1599" s="33" t="s">
        <v>2406</v>
      </c>
      <c r="G1599" s="33">
        <v>1</v>
      </c>
      <c r="H1599" s="34">
        <v>18</v>
      </c>
      <c r="I1599" s="39">
        <f>VENTAS[[#This Row],[Cantidad]]*VENTAS[[#This Row],[Precio Venta]]</f>
        <v>18</v>
      </c>
      <c r="J1599" s="34">
        <f>IF(VENTAS[[#This Row],[Nombre del Gestor]]&gt;1,VENTAS[[#This Row],[Precio Venta]]*10%,0)</f>
        <v>1.8</v>
      </c>
      <c r="K1599" s="34">
        <f>IFERROR(VLOOKUP(VENTAS[[#This Row],[Código del producto Vendido]],STOCK[],13,FALSE),VENTAS[[#This Row],[Precio Venta]]*0.6)-VENTAS[[#This Row],[Comisión Unitaria 10%]]</f>
        <v>12</v>
      </c>
      <c r="L1599" s="34">
        <f>VENTAS[[#This Row],[Cantidad]]*(VENTAS[[#This Row],[Precio Venta]]-VENTAS[[#This Row],[Costo Unitario SIN Comision]]-VENTAS[[#This Row],[Comisión Unitaria 10%]]-0.01*VENTAS[[#This Row],[Precio Venta]])</f>
        <v>4.0200000000000005</v>
      </c>
      <c r="M1599" s="35"/>
      <c r="N1599" s="37" t="s">
        <v>6786</v>
      </c>
    </row>
    <row r="1600" spans="1:14" x14ac:dyDescent="0.2">
      <c r="A1600" s="36">
        <v>45761.684814814813</v>
      </c>
      <c r="B1600" s="33"/>
      <c r="C1600" s="33"/>
      <c r="D1600" s="33" t="s">
        <v>6787</v>
      </c>
      <c r="E1600" s="33" t="s">
        <v>1720</v>
      </c>
      <c r="F1600" s="33" t="s">
        <v>1721</v>
      </c>
      <c r="G1600" s="33">
        <v>1</v>
      </c>
      <c r="H1600" s="34">
        <v>15</v>
      </c>
      <c r="I1600" s="39">
        <f>VENTAS[[#This Row],[Cantidad]]*VENTAS[[#This Row],[Precio Venta]]</f>
        <v>15</v>
      </c>
      <c r="J1600" s="34">
        <f>IF(VENTAS[[#This Row],[Nombre del Gestor]]&gt;1,VENTAS[[#This Row],[Precio Venta]]*10%,0)</f>
        <v>1.5</v>
      </c>
      <c r="K1600" s="34">
        <f>IFERROR(VLOOKUP(VENTAS[[#This Row],[Código del producto Vendido]],STOCK[],13,FALSE),VENTAS[[#This Row],[Precio Venta]]*0.6)-VENTAS[[#This Row],[Comisión Unitaria 10%]]</f>
        <v>0</v>
      </c>
      <c r="L1600" s="34">
        <f>VENTAS[[#This Row],[Cantidad]]*(VENTAS[[#This Row],[Precio Venta]]-VENTAS[[#This Row],[Costo Unitario SIN Comision]]-VENTAS[[#This Row],[Comisión Unitaria 10%]]-0.01*VENTAS[[#This Row],[Precio Venta]])</f>
        <v>13.35</v>
      </c>
      <c r="M1600" s="35"/>
      <c r="N1600" s="37" t="s">
        <v>6788</v>
      </c>
    </row>
    <row r="1601" spans="1:14" x14ac:dyDescent="0.2">
      <c r="A1601" s="36">
        <v>45761.684814814813</v>
      </c>
      <c r="B1601" s="33"/>
      <c r="C1601" s="33"/>
      <c r="D1601" s="33" t="s">
        <v>6787</v>
      </c>
      <c r="E1601" s="33" t="s">
        <v>2179</v>
      </c>
      <c r="F1601" s="33" t="s">
        <v>2178</v>
      </c>
      <c r="G1601" s="33">
        <v>1</v>
      </c>
      <c r="H1601" s="34">
        <v>30</v>
      </c>
      <c r="I1601" s="39">
        <f>VENTAS[[#This Row],[Cantidad]]*VENTAS[[#This Row],[Precio Venta]]</f>
        <v>30</v>
      </c>
      <c r="J1601" s="34">
        <f>IF(VENTAS[[#This Row],[Nombre del Gestor]]&gt;1,VENTAS[[#This Row],[Precio Venta]]*10%,0)</f>
        <v>3</v>
      </c>
      <c r="K1601" s="34">
        <f>IFERROR(VLOOKUP(VENTAS[[#This Row],[Código del producto Vendido]],STOCK[],13,FALSE),VENTAS[[#This Row],[Precio Venta]]*0.6)-VENTAS[[#This Row],[Comisión Unitaria 10%]]</f>
        <v>0</v>
      </c>
      <c r="L1601" s="34">
        <f>VENTAS[[#This Row],[Cantidad]]*(VENTAS[[#This Row],[Precio Venta]]-VENTAS[[#This Row],[Costo Unitario SIN Comision]]-VENTAS[[#This Row],[Comisión Unitaria 10%]]-0.01*VENTAS[[#This Row],[Precio Venta]])</f>
        <v>26.7</v>
      </c>
      <c r="M1601" s="35"/>
      <c r="N1601" s="37" t="s">
        <v>6789</v>
      </c>
    </row>
    <row r="1602" spans="1:14" x14ac:dyDescent="0.2">
      <c r="A1602" s="36">
        <v>45761.728773148148</v>
      </c>
      <c r="B1602" s="33"/>
      <c r="C1602" s="33"/>
      <c r="D1602" s="33" t="s">
        <v>6476</v>
      </c>
      <c r="E1602" s="33" t="s">
        <v>2531</v>
      </c>
      <c r="F1602" s="33" t="s">
        <v>2532</v>
      </c>
      <c r="G1602" s="33">
        <v>1</v>
      </c>
      <c r="H1602" s="34">
        <v>35</v>
      </c>
      <c r="I1602" s="39">
        <f>VENTAS[[#This Row],[Cantidad]]*VENTAS[[#This Row],[Precio Venta]]</f>
        <v>35</v>
      </c>
      <c r="J1602" s="34">
        <f>IF(VENTAS[[#This Row],[Nombre del Gestor]]&gt;1,VENTAS[[#This Row],[Precio Venta]]*10%,0)</f>
        <v>3.5</v>
      </c>
      <c r="K1602" s="34">
        <f>IFERROR(VLOOKUP(VENTAS[[#This Row],[Código del producto Vendido]],STOCK[],13,FALSE),VENTAS[[#This Row],[Precio Venta]]*0.6)-VENTAS[[#This Row],[Comisión Unitaria 10%]]</f>
        <v>17.600000000000001</v>
      </c>
      <c r="L1602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602" s="35"/>
      <c r="N1602" s="37" t="s">
        <v>6790</v>
      </c>
    </row>
    <row r="1603" spans="1:14" x14ac:dyDescent="0.2">
      <c r="A1603" s="36">
        <v>45762.698657407411</v>
      </c>
      <c r="B1603" s="33"/>
      <c r="C1603" s="33"/>
      <c r="D1603" s="33" t="s">
        <v>6791</v>
      </c>
      <c r="E1603" s="33" t="s">
        <v>216</v>
      </c>
      <c r="F1603" s="33" t="s">
        <v>218</v>
      </c>
      <c r="G1603" s="33">
        <v>1</v>
      </c>
      <c r="H1603" s="34">
        <v>22</v>
      </c>
      <c r="I1603" s="39">
        <f>VENTAS[[#This Row],[Cantidad]]*VENTAS[[#This Row],[Precio Venta]]</f>
        <v>22</v>
      </c>
      <c r="J1603" s="34">
        <f>IF(VENTAS[[#This Row],[Nombre del Gestor]]&gt;1,VENTAS[[#This Row],[Precio Venta]]*10%,0)</f>
        <v>2.2000000000000002</v>
      </c>
      <c r="K1603" s="34">
        <f>IFERROR(VLOOKUP(VENTAS[[#This Row],[Código del producto Vendido]],STOCK[],13,FALSE),VENTAS[[#This Row],[Precio Venta]]*0.6)-VENTAS[[#This Row],[Comisión Unitaria 10%]]</f>
        <v>13.352941176470591</v>
      </c>
      <c r="L1603" s="34">
        <f>VENTAS[[#This Row],[Cantidad]]*(VENTAS[[#This Row],[Precio Venta]]-VENTAS[[#This Row],[Costo Unitario SIN Comision]]-VENTAS[[#This Row],[Comisión Unitaria 10%]]-0.01*VENTAS[[#This Row],[Precio Venta]])</f>
        <v>6.2270588235294095</v>
      </c>
      <c r="M1603" s="35"/>
      <c r="N1603" s="37" t="s">
        <v>6792</v>
      </c>
    </row>
    <row r="1604" spans="1:14" x14ac:dyDescent="0.2">
      <c r="A1604" s="36">
        <v>45762.699293981481</v>
      </c>
      <c r="B1604" s="33"/>
      <c r="C1604" s="33"/>
      <c r="D1604" s="33" t="s">
        <v>6793</v>
      </c>
      <c r="E1604" s="33" t="s">
        <v>6655</v>
      </c>
      <c r="F1604" s="33" t="s">
        <v>5523</v>
      </c>
      <c r="G1604" s="33">
        <v>1</v>
      </c>
      <c r="H1604" s="34">
        <v>20</v>
      </c>
      <c r="I1604" s="39">
        <f>VENTAS[[#This Row],[Cantidad]]*VENTAS[[#This Row],[Precio Venta]]</f>
        <v>20</v>
      </c>
      <c r="J1604" s="34">
        <f>IF(VENTAS[[#This Row],[Nombre del Gestor]]&gt;1,VENTAS[[#This Row],[Precio Venta]]*10%,0)</f>
        <v>2</v>
      </c>
      <c r="K1604" s="34">
        <f>IFERROR(VLOOKUP(VENTAS[[#This Row],[Código del producto Vendido]],STOCK[],13,FALSE),VENTAS[[#This Row],[Precio Venta]]*0.6)-VENTAS[[#This Row],[Comisión Unitaria 10%]]</f>
        <v>10</v>
      </c>
      <c r="L1604" s="34">
        <f>VENTAS[[#This Row],[Cantidad]]*(VENTAS[[#This Row],[Precio Venta]]-VENTAS[[#This Row],[Costo Unitario SIN Comision]]-VENTAS[[#This Row],[Comisión Unitaria 10%]]-0.01*VENTAS[[#This Row],[Precio Venta]])</f>
        <v>7.8</v>
      </c>
      <c r="M1604" s="35"/>
      <c r="N1604" s="37" t="s">
        <v>6794</v>
      </c>
    </row>
    <row r="1605" spans="1:14" x14ac:dyDescent="0.2">
      <c r="A1605" s="36">
        <v>45762.700555555559</v>
      </c>
      <c r="B1605" s="33"/>
      <c r="C1605" s="33"/>
      <c r="D1605" s="33" t="s">
        <v>4617</v>
      </c>
      <c r="E1605" s="33" t="s">
        <v>2605</v>
      </c>
      <c r="F1605" s="33" t="s">
        <v>2606</v>
      </c>
      <c r="G1605" s="33">
        <v>1</v>
      </c>
      <c r="H1605" s="34">
        <v>30</v>
      </c>
      <c r="I1605" s="39">
        <f>VENTAS[[#This Row],[Cantidad]]*VENTAS[[#This Row],[Precio Venta]]</f>
        <v>30</v>
      </c>
      <c r="J1605" s="34">
        <f>IF(VENTAS[[#This Row],[Nombre del Gestor]]&gt;1,VENTAS[[#This Row],[Precio Venta]]*10%,0)</f>
        <v>3</v>
      </c>
      <c r="K1605" s="34">
        <f>IFERROR(VLOOKUP(VENTAS[[#This Row],[Código del producto Vendido]],STOCK[],13,FALSE),VENTAS[[#This Row],[Precio Venta]]*0.6)-VENTAS[[#This Row],[Comisión Unitaria 10%]]</f>
        <v>-3</v>
      </c>
      <c r="L1605" s="34">
        <f>VENTAS[[#This Row],[Cantidad]]*(VENTAS[[#This Row],[Precio Venta]]-VENTAS[[#This Row],[Costo Unitario SIN Comision]]-VENTAS[[#This Row],[Comisión Unitaria 10%]]-0.01*VENTAS[[#This Row],[Precio Venta]])</f>
        <v>29.7</v>
      </c>
      <c r="M1605" s="35"/>
      <c r="N1605" s="37" t="s">
        <v>6795</v>
      </c>
    </row>
    <row r="1606" spans="1:14" x14ac:dyDescent="0.2">
      <c r="A1606" s="36">
        <v>45762.70175925926</v>
      </c>
      <c r="B1606" s="33"/>
      <c r="C1606" s="33"/>
      <c r="D1606" s="33" t="s">
        <v>3779</v>
      </c>
      <c r="E1606" s="33" t="s">
        <v>6297</v>
      </c>
      <c r="F1606" s="33" t="s">
        <v>5755</v>
      </c>
      <c r="G1606" s="33">
        <v>1</v>
      </c>
      <c r="H1606" s="34">
        <v>15</v>
      </c>
      <c r="I1606" s="39">
        <f>VENTAS[[#This Row],[Cantidad]]*VENTAS[[#This Row],[Precio Venta]]</f>
        <v>15</v>
      </c>
      <c r="J1606" s="34">
        <f>IF(VENTAS[[#This Row],[Nombre del Gestor]]&gt;1,VENTAS[[#This Row],[Precio Venta]]*10%,0)</f>
        <v>1.5</v>
      </c>
      <c r="K1606" s="34">
        <f>IFERROR(VLOOKUP(VENTAS[[#This Row],[Código del producto Vendido]],STOCK[],13,FALSE),VENTAS[[#This Row],[Precio Venta]]*0.6)-VENTAS[[#This Row],[Comisión Unitaria 10%]]</f>
        <v>7.5</v>
      </c>
      <c r="L1606" s="34">
        <f>VENTAS[[#This Row],[Cantidad]]*(VENTAS[[#This Row],[Precio Venta]]-VENTAS[[#This Row],[Costo Unitario SIN Comision]]-VENTAS[[#This Row],[Comisión Unitaria 10%]]-0.01*VENTAS[[#This Row],[Precio Venta]])</f>
        <v>5.85</v>
      </c>
      <c r="M1606" s="35"/>
      <c r="N1606" s="37" t="s">
        <v>6796</v>
      </c>
    </row>
    <row r="1607" spans="1:14" x14ac:dyDescent="0.2">
      <c r="A1607" s="36">
        <v>45762.70175925926</v>
      </c>
      <c r="B1607" s="33"/>
      <c r="C1607" s="33"/>
      <c r="D1607" s="33" t="s">
        <v>3779</v>
      </c>
      <c r="E1607" s="33" t="s">
        <v>2901</v>
      </c>
      <c r="F1607" s="33" t="s">
        <v>2423</v>
      </c>
      <c r="G1607" s="33">
        <v>1</v>
      </c>
      <c r="H1607" s="34">
        <v>35</v>
      </c>
      <c r="I1607" s="39">
        <f>VENTAS[[#This Row],[Cantidad]]*VENTAS[[#This Row],[Precio Venta]]</f>
        <v>35</v>
      </c>
      <c r="J1607" s="34">
        <f>IF(VENTAS[[#This Row],[Nombre del Gestor]]&gt;1,VENTAS[[#This Row],[Precio Venta]]*10%,0)</f>
        <v>3.5</v>
      </c>
      <c r="K1607" s="34">
        <f>IFERROR(VLOOKUP(VENTAS[[#This Row],[Código del producto Vendido]],STOCK[],13,FALSE),VENTAS[[#This Row],[Precio Venta]]*0.6)-VENTAS[[#This Row],[Comisión Unitaria 10%]]</f>
        <v>-3.5</v>
      </c>
      <c r="L1607" s="34">
        <f>VENTAS[[#This Row],[Cantidad]]*(VENTAS[[#This Row],[Precio Venta]]-VENTAS[[#This Row],[Costo Unitario SIN Comision]]-VENTAS[[#This Row],[Comisión Unitaria 10%]]-0.01*VENTAS[[#This Row],[Precio Venta]])</f>
        <v>34.65</v>
      </c>
      <c r="M1607" s="35"/>
      <c r="N1607" s="37" t="s">
        <v>6797</v>
      </c>
    </row>
    <row r="1608" spans="1:14" x14ac:dyDescent="0.2">
      <c r="A1608" s="36">
        <v>45762.702685185177</v>
      </c>
      <c r="B1608" s="33"/>
      <c r="C1608" s="33"/>
      <c r="D1608" s="33" t="s">
        <v>6798</v>
      </c>
      <c r="E1608" s="33" t="s">
        <v>2537</v>
      </c>
      <c r="F1608" s="33" t="s">
        <v>6633</v>
      </c>
      <c r="G1608" s="33">
        <v>1</v>
      </c>
      <c r="H1608" s="34">
        <v>30</v>
      </c>
      <c r="I1608" s="39">
        <f>VENTAS[[#This Row],[Cantidad]]*VENTAS[[#This Row],[Precio Venta]]</f>
        <v>30</v>
      </c>
      <c r="J1608" s="34">
        <f>IF(VENTAS[[#This Row],[Nombre del Gestor]]&gt;1,VENTAS[[#This Row],[Precio Venta]]*10%,0)</f>
        <v>3</v>
      </c>
      <c r="K1608" s="34">
        <f>IFERROR(VLOOKUP(VENTAS[[#This Row],[Código del producto Vendido]],STOCK[],13,FALSE),VENTAS[[#This Row],[Precio Venta]]*0.6)-VENTAS[[#This Row],[Comisión Unitaria 10%]]</f>
        <v>-3</v>
      </c>
      <c r="L1608" s="34">
        <f>VENTAS[[#This Row],[Cantidad]]*(VENTAS[[#This Row],[Precio Venta]]-VENTAS[[#This Row],[Costo Unitario SIN Comision]]-VENTAS[[#This Row],[Comisión Unitaria 10%]]-0.01*VENTAS[[#This Row],[Precio Venta]])</f>
        <v>29.7</v>
      </c>
      <c r="M1608" s="35"/>
      <c r="N1608" s="37" t="s">
        <v>6799</v>
      </c>
    </row>
    <row r="1609" spans="1:14" x14ac:dyDescent="0.2">
      <c r="A1609" s="36">
        <v>45762.702685185177</v>
      </c>
      <c r="B1609" s="33"/>
      <c r="C1609" s="33"/>
      <c r="D1609" s="33" t="s">
        <v>6798</v>
      </c>
      <c r="E1609" s="33" t="s">
        <v>2626</v>
      </c>
      <c r="F1609" s="33" t="s">
        <v>2627</v>
      </c>
      <c r="G1609" s="33">
        <v>1</v>
      </c>
      <c r="H1609" s="34">
        <v>40</v>
      </c>
      <c r="I1609" s="39">
        <f>VENTAS[[#This Row],[Cantidad]]*VENTAS[[#This Row],[Precio Venta]]</f>
        <v>40</v>
      </c>
      <c r="J1609" s="34">
        <f>IF(VENTAS[[#This Row],[Nombre del Gestor]]&gt;1,VENTAS[[#This Row],[Precio Venta]]*10%,0)</f>
        <v>4</v>
      </c>
      <c r="K1609" s="34">
        <f>IFERROR(VLOOKUP(VENTAS[[#This Row],[Código del producto Vendido]],STOCK[],13,FALSE),VENTAS[[#This Row],[Precio Venta]]*0.6)-VENTAS[[#This Row],[Comisión Unitaria 10%]]</f>
        <v>-4</v>
      </c>
      <c r="L1609" s="34">
        <f>VENTAS[[#This Row],[Cantidad]]*(VENTAS[[#This Row],[Precio Venta]]-VENTAS[[#This Row],[Costo Unitario SIN Comision]]-VENTAS[[#This Row],[Comisión Unitaria 10%]]-0.01*VENTAS[[#This Row],[Precio Venta]])</f>
        <v>39.6</v>
      </c>
      <c r="M1609" s="35"/>
      <c r="N1609" s="37" t="s">
        <v>6800</v>
      </c>
    </row>
    <row r="1610" spans="1:14" x14ac:dyDescent="0.2">
      <c r="A1610" s="36">
        <v>45762.709293981483</v>
      </c>
      <c r="B1610" s="33"/>
      <c r="C1610" s="33"/>
      <c r="D1610" s="33" t="s">
        <v>6550</v>
      </c>
      <c r="E1610" s="33" t="s">
        <v>1362</v>
      </c>
      <c r="F1610" s="33" t="s">
        <v>1361</v>
      </c>
      <c r="G1610" s="33">
        <v>1</v>
      </c>
      <c r="H1610" s="34">
        <v>18</v>
      </c>
      <c r="I1610" s="39">
        <f>VENTAS[[#This Row],[Cantidad]]*VENTAS[[#This Row],[Precio Venta]]</f>
        <v>18</v>
      </c>
      <c r="J1610" s="34">
        <f>IF(VENTAS[[#This Row],[Nombre del Gestor]]&gt;1,VENTAS[[#This Row],[Precio Venta]]*10%,0)</f>
        <v>1.8</v>
      </c>
      <c r="K1610" s="34">
        <f>IFERROR(VLOOKUP(VENTAS[[#This Row],[Código del producto Vendido]],STOCK[],13,FALSE),VENTAS[[#This Row],[Precio Venta]]*0.6)-VENTAS[[#This Row],[Comisión Unitaria 10%]]</f>
        <v>10.8</v>
      </c>
      <c r="L1610" s="34">
        <f>VENTAS[[#This Row],[Cantidad]]*(VENTAS[[#This Row],[Precio Venta]]-VENTAS[[#This Row],[Costo Unitario SIN Comision]]-VENTAS[[#This Row],[Comisión Unitaria 10%]]-0.01*VENTAS[[#This Row],[Precio Venta]])</f>
        <v>5.22</v>
      </c>
      <c r="M1610" s="35"/>
      <c r="N1610" s="37" t="s">
        <v>6801</v>
      </c>
    </row>
    <row r="1611" spans="1:14" x14ac:dyDescent="0.2">
      <c r="A1611" s="36">
        <v>45762.719317129631</v>
      </c>
      <c r="B1611" s="33"/>
      <c r="C1611" s="33"/>
      <c r="D1611" s="33" t="s">
        <v>4256</v>
      </c>
      <c r="E1611" s="33" t="s">
        <v>6802</v>
      </c>
      <c r="F1611" s="33" t="s">
        <v>6803</v>
      </c>
      <c r="G1611" s="33">
        <v>1</v>
      </c>
      <c r="H1611" s="34">
        <v>13</v>
      </c>
      <c r="I1611" s="39">
        <f>VENTAS[[#This Row],[Cantidad]]*VENTAS[[#This Row],[Precio Venta]]</f>
        <v>13</v>
      </c>
      <c r="J1611" s="34">
        <f>IF(VENTAS[[#This Row],[Nombre del Gestor]]&gt;1,VENTAS[[#This Row],[Precio Venta]]*10%,0)</f>
        <v>1.3</v>
      </c>
      <c r="K1611" s="34">
        <f>IFERROR(VLOOKUP(VENTAS[[#This Row],[Código del producto Vendido]],STOCK[],13,FALSE),VENTAS[[#This Row],[Precio Venta]]*0.6)-VENTAS[[#This Row],[Comisión Unitaria 10%]]</f>
        <v>6.5</v>
      </c>
      <c r="L1611" s="34">
        <f>VENTAS[[#This Row],[Cantidad]]*(VENTAS[[#This Row],[Precio Venta]]-VENTAS[[#This Row],[Costo Unitario SIN Comision]]-VENTAS[[#This Row],[Comisión Unitaria 10%]]-0.01*VENTAS[[#This Row],[Precio Venta]])</f>
        <v>5.07</v>
      </c>
      <c r="M1611" s="35"/>
      <c r="N1611" s="37" t="s">
        <v>6804</v>
      </c>
    </row>
    <row r="1612" spans="1:14" x14ac:dyDescent="0.2">
      <c r="A1612" s="36">
        <v>45762.719317129631</v>
      </c>
      <c r="B1612" s="33"/>
      <c r="C1612" s="33"/>
      <c r="D1612" s="33" t="s">
        <v>4256</v>
      </c>
      <c r="E1612" s="33" t="s">
        <v>6805</v>
      </c>
      <c r="F1612" s="33" t="s">
        <v>6806</v>
      </c>
      <c r="G1612" s="33">
        <v>1</v>
      </c>
      <c r="H1612" s="34">
        <v>13</v>
      </c>
      <c r="I1612" s="39">
        <f>VENTAS[[#This Row],[Cantidad]]*VENTAS[[#This Row],[Precio Venta]]</f>
        <v>13</v>
      </c>
      <c r="J1612" s="34">
        <f>IF(VENTAS[[#This Row],[Nombre del Gestor]]&gt;1,VENTAS[[#This Row],[Precio Venta]]*10%,0)</f>
        <v>1.3</v>
      </c>
      <c r="K1612" s="34">
        <f>IFERROR(VLOOKUP(VENTAS[[#This Row],[Código del producto Vendido]],STOCK[],13,FALSE),VENTAS[[#This Row],[Precio Venta]]*0.6)-VENTAS[[#This Row],[Comisión Unitaria 10%]]</f>
        <v>6.5</v>
      </c>
      <c r="L1612" s="34">
        <f>VENTAS[[#This Row],[Cantidad]]*(VENTAS[[#This Row],[Precio Venta]]-VENTAS[[#This Row],[Costo Unitario SIN Comision]]-VENTAS[[#This Row],[Comisión Unitaria 10%]]-0.01*VENTAS[[#This Row],[Precio Venta]])</f>
        <v>5.07</v>
      </c>
      <c r="M1612" s="35"/>
      <c r="N1612" s="37" t="s">
        <v>6807</v>
      </c>
    </row>
    <row r="1613" spans="1:14" x14ac:dyDescent="0.2">
      <c r="A1613" s="36">
        <v>45762.721215277779</v>
      </c>
      <c r="B1613" s="33"/>
      <c r="C1613" s="33"/>
      <c r="D1613" s="33" t="s">
        <v>4256</v>
      </c>
      <c r="E1613" s="33" t="s">
        <v>833</v>
      </c>
      <c r="F1613" s="33" t="s">
        <v>601</v>
      </c>
      <c r="G1613" s="33">
        <v>1</v>
      </c>
      <c r="H1613" s="34">
        <v>20</v>
      </c>
      <c r="I1613" s="39">
        <f>VENTAS[[#This Row],[Cantidad]]*VENTAS[[#This Row],[Precio Venta]]</f>
        <v>20</v>
      </c>
      <c r="J1613" s="34">
        <f>IF(VENTAS[[#This Row],[Nombre del Gestor]]&gt;1,VENTAS[[#This Row],[Precio Venta]]*10%,0)</f>
        <v>2</v>
      </c>
      <c r="K1613" s="34">
        <f>IFERROR(VLOOKUP(VENTAS[[#This Row],[Código del producto Vendido]],STOCK[],13,FALSE),VENTAS[[#This Row],[Precio Venta]]*0.6)-VENTAS[[#This Row],[Comisión Unitaria 10%]]</f>
        <v>9</v>
      </c>
      <c r="L1613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613" s="35"/>
      <c r="N1613" s="37" t="s">
        <v>6808</v>
      </c>
    </row>
    <row r="1614" spans="1:14" x14ac:dyDescent="0.2">
      <c r="A1614" s="36">
        <v>45762.722881944443</v>
      </c>
      <c r="B1614" s="33"/>
      <c r="C1614" s="33"/>
      <c r="D1614" s="33" t="s">
        <v>3929</v>
      </c>
      <c r="E1614" s="33" t="s">
        <v>3599</v>
      </c>
      <c r="F1614" s="33" t="s">
        <v>6809</v>
      </c>
      <c r="G1614" s="33">
        <v>1</v>
      </c>
      <c r="H1614" s="34">
        <v>30</v>
      </c>
      <c r="I1614" s="39">
        <f>VENTAS[[#This Row],[Cantidad]]*VENTAS[[#This Row],[Precio Venta]]</f>
        <v>30</v>
      </c>
      <c r="J1614" s="34">
        <f>IF(VENTAS[[#This Row],[Nombre del Gestor]]&gt;1,VENTAS[[#This Row],[Precio Venta]]*10%,0)</f>
        <v>3</v>
      </c>
      <c r="K1614" s="34">
        <f>IFERROR(VLOOKUP(VENTAS[[#This Row],[Código del producto Vendido]],STOCK[],13,FALSE),VENTAS[[#This Row],[Precio Venta]]*0.6)-VENTAS[[#This Row],[Comisión Unitaria 10%]]</f>
        <v>-3</v>
      </c>
      <c r="L1614" s="34">
        <f>VENTAS[[#This Row],[Cantidad]]*(VENTAS[[#This Row],[Precio Venta]]-VENTAS[[#This Row],[Costo Unitario SIN Comision]]-VENTAS[[#This Row],[Comisión Unitaria 10%]]-0.01*VENTAS[[#This Row],[Precio Venta]])</f>
        <v>29.7</v>
      </c>
      <c r="M1614" s="35"/>
      <c r="N1614" s="37" t="s">
        <v>6810</v>
      </c>
    </row>
    <row r="1615" spans="1:14" x14ac:dyDescent="0.2">
      <c r="A1615" s="36">
        <v>45762.796875</v>
      </c>
      <c r="B1615" s="33"/>
      <c r="C1615" s="33"/>
      <c r="D1615" s="33" t="s">
        <v>4256</v>
      </c>
      <c r="E1615" s="33" t="s">
        <v>6811</v>
      </c>
      <c r="F1615" s="33" t="s">
        <v>1823</v>
      </c>
      <c r="G1615" s="33">
        <v>1</v>
      </c>
      <c r="H1615" s="34">
        <v>18</v>
      </c>
      <c r="I1615" s="39">
        <f>VENTAS[[#This Row],[Cantidad]]*VENTAS[[#This Row],[Precio Venta]]</f>
        <v>18</v>
      </c>
      <c r="J1615" s="34">
        <f>IF(VENTAS[[#This Row],[Nombre del Gestor]]&gt;1,VENTAS[[#This Row],[Precio Venta]]*10%,0)</f>
        <v>1.8</v>
      </c>
      <c r="K1615" s="34">
        <f>IFERROR(VLOOKUP(VENTAS[[#This Row],[Código del producto Vendido]],STOCK[],13,FALSE),VENTAS[[#This Row],[Precio Venta]]*0.6)-VENTAS[[#This Row],[Comisión Unitaria 10%]]</f>
        <v>8.9999999999999982</v>
      </c>
      <c r="L1615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615" s="35"/>
      <c r="N1615" s="37" t="s">
        <v>6812</v>
      </c>
    </row>
    <row r="1616" spans="1:14" x14ac:dyDescent="0.2">
      <c r="A1616" s="36">
        <v>45762.796875</v>
      </c>
      <c r="B1616" s="33"/>
      <c r="C1616" s="33"/>
      <c r="D1616" s="33" t="s">
        <v>4256</v>
      </c>
      <c r="E1616" s="33" t="s">
        <v>1820</v>
      </c>
      <c r="F1616" s="33" t="s">
        <v>1821</v>
      </c>
      <c r="G1616" s="33">
        <v>1</v>
      </c>
      <c r="H1616" s="34">
        <v>18</v>
      </c>
      <c r="I1616" s="39">
        <f>VENTAS[[#This Row],[Cantidad]]*VENTAS[[#This Row],[Precio Venta]]</f>
        <v>18</v>
      </c>
      <c r="J1616" s="34">
        <f>IF(VENTAS[[#This Row],[Nombre del Gestor]]&gt;1,VENTAS[[#This Row],[Precio Venta]]*10%,0)</f>
        <v>1.8</v>
      </c>
      <c r="K1616" s="34">
        <f>IFERROR(VLOOKUP(VENTAS[[#This Row],[Código del producto Vendido]],STOCK[],13,FALSE),VENTAS[[#This Row],[Precio Venta]]*0.6)-VENTAS[[#This Row],[Comisión Unitaria 10%]]</f>
        <v>0</v>
      </c>
      <c r="L1616" s="34">
        <f>VENTAS[[#This Row],[Cantidad]]*(VENTAS[[#This Row],[Precio Venta]]-VENTAS[[#This Row],[Costo Unitario SIN Comision]]-VENTAS[[#This Row],[Comisión Unitaria 10%]]-0.01*VENTAS[[#This Row],[Precio Venta]])</f>
        <v>16.02</v>
      </c>
      <c r="M1616" s="35"/>
      <c r="N1616" s="37" t="s">
        <v>6813</v>
      </c>
    </row>
    <row r="1617" spans="1:14" x14ac:dyDescent="0.2">
      <c r="A1617" s="36">
        <v>45762.796875</v>
      </c>
      <c r="B1617" s="33"/>
      <c r="C1617" s="33"/>
      <c r="D1617" s="33" t="s">
        <v>4256</v>
      </c>
      <c r="E1617" s="33" t="s">
        <v>6814</v>
      </c>
      <c r="F1617" s="33" t="s">
        <v>6815</v>
      </c>
      <c r="G1617" s="33">
        <v>1</v>
      </c>
      <c r="H1617" s="34">
        <v>18</v>
      </c>
      <c r="I1617" s="39">
        <f>VENTAS[[#This Row],[Cantidad]]*VENTAS[[#This Row],[Precio Venta]]</f>
        <v>18</v>
      </c>
      <c r="J1617" s="34">
        <f>IF(VENTAS[[#This Row],[Nombre del Gestor]]&gt;1,VENTAS[[#This Row],[Precio Venta]]*10%,0)</f>
        <v>1.8</v>
      </c>
      <c r="K1617" s="34">
        <f>IFERROR(VLOOKUP(VENTAS[[#This Row],[Código del producto Vendido]],STOCK[],13,FALSE),VENTAS[[#This Row],[Precio Venta]]*0.6)-VENTAS[[#This Row],[Comisión Unitaria 10%]]</f>
        <v>8.9999999999999982</v>
      </c>
      <c r="L1617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617" s="35"/>
      <c r="N1617" s="37" t="s">
        <v>6816</v>
      </c>
    </row>
    <row r="1618" spans="1:14" x14ac:dyDescent="0.2">
      <c r="A1618" s="36">
        <v>45762.798217592594</v>
      </c>
      <c r="B1618" s="33"/>
      <c r="C1618" s="33"/>
      <c r="D1618" s="33" t="s">
        <v>6476</v>
      </c>
      <c r="E1618" s="33" t="s">
        <v>911</v>
      </c>
      <c r="F1618" s="33" t="s">
        <v>912</v>
      </c>
      <c r="G1618" s="33">
        <v>1</v>
      </c>
      <c r="H1618" s="34">
        <v>30</v>
      </c>
      <c r="I1618" s="39">
        <f>VENTAS[[#This Row],[Cantidad]]*VENTAS[[#This Row],[Precio Venta]]</f>
        <v>30</v>
      </c>
      <c r="J1618" s="34">
        <f>IF(VENTAS[[#This Row],[Nombre del Gestor]]&gt;1,VENTAS[[#This Row],[Precio Venta]]*10%,0)</f>
        <v>3</v>
      </c>
      <c r="K1618" s="34">
        <f>IFERROR(VLOOKUP(VENTAS[[#This Row],[Código del producto Vendido]],STOCK[],13,FALSE),VENTAS[[#This Row],[Precio Venta]]*0.6)-VENTAS[[#This Row],[Comisión Unitaria 10%]]</f>
        <v>14</v>
      </c>
      <c r="L1618" s="34">
        <f>VENTAS[[#This Row],[Cantidad]]*(VENTAS[[#This Row],[Precio Venta]]-VENTAS[[#This Row],[Costo Unitario SIN Comision]]-VENTAS[[#This Row],[Comisión Unitaria 10%]]-0.01*VENTAS[[#This Row],[Precio Venta]])</f>
        <v>12.7</v>
      </c>
      <c r="M1618" s="35"/>
      <c r="N1618" s="37" t="s">
        <v>6817</v>
      </c>
    </row>
    <row r="1619" spans="1:14" x14ac:dyDescent="0.2">
      <c r="A1619" s="36">
        <v>45762.798217592594</v>
      </c>
      <c r="B1619" s="33"/>
      <c r="C1619" s="33"/>
      <c r="D1619" s="33" t="s">
        <v>6476</v>
      </c>
      <c r="E1619" s="33" t="s">
        <v>1273</v>
      </c>
      <c r="F1619" s="33" t="s">
        <v>1272</v>
      </c>
      <c r="G1619" s="33">
        <v>1</v>
      </c>
      <c r="H1619" s="34">
        <v>30</v>
      </c>
      <c r="I1619" s="39">
        <f>VENTAS[[#This Row],[Cantidad]]*VENTAS[[#This Row],[Precio Venta]]</f>
        <v>30</v>
      </c>
      <c r="J1619" s="34">
        <f>IF(VENTAS[[#This Row],[Nombre del Gestor]]&gt;1,VENTAS[[#This Row],[Precio Venta]]*10%,0)</f>
        <v>3</v>
      </c>
      <c r="K1619" s="34">
        <f>IFERROR(VLOOKUP(VENTAS[[#This Row],[Código del producto Vendido]],STOCK[],13,FALSE),VENTAS[[#This Row],[Precio Venta]]*0.6)-VENTAS[[#This Row],[Comisión Unitaria 10%]]</f>
        <v>6.8000000000000007</v>
      </c>
      <c r="L1619" s="34">
        <f>VENTAS[[#This Row],[Cantidad]]*(VENTAS[[#This Row],[Precio Venta]]-VENTAS[[#This Row],[Costo Unitario SIN Comision]]-VENTAS[[#This Row],[Comisión Unitaria 10%]]-0.01*VENTAS[[#This Row],[Precio Venta]])</f>
        <v>19.899999999999999</v>
      </c>
      <c r="M1619" s="35"/>
      <c r="N1619" s="37" t="s">
        <v>6818</v>
      </c>
    </row>
    <row r="1620" spans="1:14" x14ac:dyDescent="0.2">
      <c r="A1620" s="36">
        <v>45763.673321759263</v>
      </c>
      <c r="B1620" s="33"/>
      <c r="C1620" s="33"/>
      <c r="D1620" s="33" t="s">
        <v>6819</v>
      </c>
      <c r="E1620" s="33" t="s">
        <v>2724</v>
      </c>
      <c r="F1620" s="33" t="s">
        <v>2725</v>
      </c>
      <c r="G1620" s="33">
        <v>1</v>
      </c>
      <c r="H1620" s="34">
        <v>50</v>
      </c>
      <c r="I1620" s="39">
        <f>VENTAS[[#This Row],[Cantidad]]*VENTAS[[#This Row],[Precio Venta]]</f>
        <v>50</v>
      </c>
      <c r="J1620" s="34">
        <f>IF(VENTAS[[#This Row],[Nombre del Gestor]]&gt;1,VENTAS[[#This Row],[Precio Venta]]*10%,0)</f>
        <v>5</v>
      </c>
      <c r="K1620" s="34">
        <f>IFERROR(VLOOKUP(VENTAS[[#This Row],[Código del producto Vendido]],STOCK[],13,FALSE),VENTAS[[#This Row],[Precio Venta]]*0.6)-VENTAS[[#This Row],[Comisión Unitaria 10%]]</f>
        <v>-5</v>
      </c>
      <c r="L1620" s="34">
        <f>VENTAS[[#This Row],[Cantidad]]*(VENTAS[[#This Row],[Precio Venta]]-VENTAS[[#This Row],[Costo Unitario SIN Comision]]-VENTAS[[#This Row],[Comisión Unitaria 10%]]-0.01*VENTAS[[#This Row],[Precio Venta]])</f>
        <v>49.5</v>
      </c>
      <c r="M1620" s="35"/>
      <c r="N1620" s="37" t="s">
        <v>6820</v>
      </c>
    </row>
    <row r="1621" spans="1:14" x14ac:dyDescent="0.2">
      <c r="A1621" s="36">
        <v>45763.769282407397</v>
      </c>
      <c r="B1621" s="33"/>
      <c r="C1621" s="33"/>
      <c r="D1621" s="33" t="s">
        <v>5381</v>
      </c>
      <c r="E1621" s="33" t="s">
        <v>2942</v>
      </c>
      <c r="F1621" s="33" t="s">
        <v>2943</v>
      </c>
      <c r="G1621" s="33">
        <v>1</v>
      </c>
      <c r="H1621" s="34">
        <v>40</v>
      </c>
      <c r="I1621" s="39">
        <f>VENTAS[[#This Row],[Cantidad]]*VENTAS[[#This Row],[Precio Venta]]</f>
        <v>40</v>
      </c>
      <c r="J1621" s="34">
        <f>IF(VENTAS[[#This Row],[Nombre del Gestor]]&gt;1,VENTAS[[#This Row],[Precio Venta]]*10%,0)</f>
        <v>4</v>
      </c>
      <c r="K1621" s="34">
        <f>IFERROR(VLOOKUP(VENTAS[[#This Row],[Código del producto Vendido]],STOCK[],13,FALSE),VENTAS[[#This Row],[Precio Venta]]*0.6)-VENTAS[[#This Row],[Comisión Unitaria 10%]]</f>
        <v>-4</v>
      </c>
      <c r="L1621" s="34">
        <f>VENTAS[[#This Row],[Cantidad]]*(VENTAS[[#This Row],[Precio Venta]]-VENTAS[[#This Row],[Costo Unitario SIN Comision]]-VENTAS[[#This Row],[Comisión Unitaria 10%]]-0.01*VENTAS[[#This Row],[Precio Venta]])</f>
        <v>39.6</v>
      </c>
      <c r="M1621" s="35"/>
      <c r="N1621" s="37" t="s">
        <v>6821</v>
      </c>
    </row>
    <row r="1622" spans="1:14" x14ac:dyDescent="0.2">
      <c r="A1622" s="36">
        <v>45763.775543981479</v>
      </c>
      <c r="B1622" s="33"/>
      <c r="C1622" s="33"/>
      <c r="D1622" s="33" t="s">
        <v>6822</v>
      </c>
      <c r="E1622" s="33" t="s">
        <v>6823</v>
      </c>
      <c r="F1622" s="33" t="s">
        <v>6824</v>
      </c>
      <c r="G1622" s="33">
        <v>1</v>
      </c>
      <c r="H1622" s="34">
        <v>20</v>
      </c>
      <c r="I1622" s="39">
        <f>VENTAS[[#This Row],[Cantidad]]*VENTAS[[#This Row],[Precio Venta]]</f>
        <v>20</v>
      </c>
      <c r="J1622" s="34">
        <f>IF(VENTAS[[#This Row],[Nombre del Gestor]]&gt;1,VENTAS[[#This Row],[Precio Venta]]*10%,0)</f>
        <v>2</v>
      </c>
      <c r="K1622" s="34">
        <f>IFERROR(VLOOKUP(VENTAS[[#This Row],[Código del producto Vendido]],STOCK[],13,FALSE),VENTAS[[#This Row],[Precio Venta]]*0.6)-VENTAS[[#This Row],[Comisión Unitaria 10%]]</f>
        <v>10</v>
      </c>
      <c r="L1622" s="34">
        <f>VENTAS[[#This Row],[Cantidad]]*(VENTAS[[#This Row],[Precio Venta]]-VENTAS[[#This Row],[Costo Unitario SIN Comision]]-VENTAS[[#This Row],[Comisión Unitaria 10%]]-0.01*VENTAS[[#This Row],[Precio Venta]])</f>
        <v>7.8</v>
      </c>
      <c r="M1622" s="35"/>
      <c r="N1622" s="37" t="s">
        <v>6825</v>
      </c>
    </row>
    <row r="1623" spans="1:14" x14ac:dyDescent="0.2">
      <c r="A1623" s="36">
        <v>45763.775543981479</v>
      </c>
      <c r="B1623" s="33"/>
      <c r="C1623" s="33"/>
      <c r="D1623" s="33" t="s">
        <v>6822</v>
      </c>
      <c r="E1623" s="33" t="s">
        <v>2242</v>
      </c>
      <c r="F1623" s="33" t="s">
        <v>2243</v>
      </c>
      <c r="G1623" s="33">
        <v>1</v>
      </c>
      <c r="H1623" s="34">
        <v>18</v>
      </c>
      <c r="I1623" s="39">
        <f>VENTAS[[#This Row],[Cantidad]]*VENTAS[[#This Row],[Precio Venta]]</f>
        <v>18</v>
      </c>
      <c r="J1623" s="34">
        <f>IF(VENTAS[[#This Row],[Nombre del Gestor]]&gt;1,VENTAS[[#This Row],[Precio Venta]]*10%,0)</f>
        <v>1.8</v>
      </c>
      <c r="K1623" s="34">
        <f>IFERROR(VLOOKUP(VENTAS[[#This Row],[Código del producto Vendido]],STOCK[],13,FALSE),VENTAS[[#This Row],[Precio Venta]]*0.6)-VENTAS[[#This Row],[Comisión Unitaria 10%]]</f>
        <v>0</v>
      </c>
      <c r="L1623" s="34">
        <f>VENTAS[[#This Row],[Cantidad]]*(VENTAS[[#This Row],[Precio Venta]]-VENTAS[[#This Row],[Costo Unitario SIN Comision]]-VENTAS[[#This Row],[Comisión Unitaria 10%]]-0.01*VENTAS[[#This Row],[Precio Venta]])</f>
        <v>16.02</v>
      </c>
      <c r="M1623" s="35"/>
      <c r="N1623" s="37" t="s">
        <v>6826</v>
      </c>
    </row>
    <row r="1624" spans="1:14" x14ac:dyDescent="0.2">
      <c r="A1624" s="36">
        <v>45763.775543981479</v>
      </c>
      <c r="B1624" s="33"/>
      <c r="C1624" s="33"/>
      <c r="D1624" s="33" t="s">
        <v>6822</v>
      </c>
      <c r="E1624" s="33" t="s">
        <v>2161</v>
      </c>
      <c r="F1624" s="33" t="s">
        <v>2162</v>
      </c>
      <c r="G1624" s="33">
        <v>1</v>
      </c>
      <c r="H1624" s="34">
        <v>25</v>
      </c>
      <c r="I1624" s="39">
        <f>VENTAS[[#This Row],[Cantidad]]*VENTAS[[#This Row],[Precio Venta]]</f>
        <v>25</v>
      </c>
      <c r="J1624" s="34">
        <f>IF(VENTAS[[#This Row],[Nombre del Gestor]]&gt;1,VENTAS[[#This Row],[Precio Venta]]*10%,0)</f>
        <v>2.5</v>
      </c>
      <c r="K1624" s="34">
        <f>IFERROR(VLOOKUP(VENTAS[[#This Row],[Código del producto Vendido]],STOCK[],13,FALSE),VENTAS[[#This Row],[Precio Venta]]*0.6)-VENTAS[[#This Row],[Comisión Unitaria 10%]]</f>
        <v>0</v>
      </c>
      <c r="L1624" s="34">
        <f>VENTAS[[#This Row],[Cantidad]]*(VENTAS[[#This Row],[Precio Venta]]-VENTAS[[#This Row],[Costo Unitario SIN Comision]]-VENTAS[[#This Row],[Comisión Unitaria 10%]]-0.01*VENTAS[[#This Row],[Precio Venta]])</f>
        <v>22.25</v>
      </c>
      <c r="M1624" s="35"/>
      <c r="N1624" s="37" t="s">
        <v>6827</v>
      </c>
    </row>
    <row r="1625" spans="1:14" x14ac:dyDescent="0.2">
      <c r="A1625" s="36">
        <v>45763.781053240738</v>
      </c>
      <c r="B1625" s="33"/>
      <c r="C1625" s="33"/>
      <c r="D1625" s="33" t="s">
        <v>6027</v>
      </c>
      <c r="E1625" s="33" t="s">
        <v>1278</v>
      </c>
      <c r="F1625" s="33" t="s">
        <v>1279</v>
      </c>
      <c r="G1625" s="33">
        <v>1</v>
      </c>
      <c r="H1625" s="34">
        <v>25</v>
      </c>
      <c r="I1625" s="39">
        <f>VENTAS[[#This Row],[Cantidad]]*VENTAS[[#This Row],[Precio Venta]]</f>
        <v>25</v>
      </c>
      <c r="J1625" s="34">
        <f>IF(VENTAS[[#This Row],[Nombre del Gestor]]&gt;1,VENTAS[[#This Row],[Precio Venta]]*10%,0)</f>
        <v>2.5</v>
      </c>
      <c r="K1625" s="34">
        <f>IFERROR(VLOOKUP(VENTAS[[#This Row],[Código del producto Vendido]],STOCK[],13,FALSE),VENTAS[[#This Row],[Precio Venta]]*0.6)-VENTAS[[#This Row],[Comisión Unitaria 10%]]</f>
        <v>12</v>
      </c>
      <c r="L1625" s="34">
        <f>VENTAS[[#This Row],[Cantidad]]*(VENTAS[[#This Row],[Precio Venta]]-VENTAS[[#This Row],[Costo Unitario SIN Comision]]-VENTAS[[#This Row],[Comisión Unitaria 10%]]-0.01*VENTAS[[#This Row],[Precio Venta]])</f>
        <v>10.25</v>
      </c>
      <c r="M1625" s="35"/>
      <c r="N1625" s="37" t="s">
        <v>6828</v>
      </c>
    </row>
    <row r="1626" spans="1:14" x14ac:dyDescent="0.2">
      <c r="A1626" s="36">
        <v>45763.784733796303</v>
      </c>
      <c r="B1626" s="33"/>
      <c r="C1626" s="33"/>
      <c r="D1626" s="33" t="s">
        <v>6027</v>
      </c>
      <c r="E1626" s="33" t="s">
        <v>1632</v>
      </c>
      <c r="F1626" s="33" t="s">
        <v>1633</v>
      </c>
      <c r="G1626" s="33">
        <v>1</v>
      </c>
      <c r="H1626" s="34">
        <v>20</v>
      </c>
      <c r="I1626" s="39">
        <f>VENTAS[[#This Row],[Cantidad]]*VENTAS[[#This Row],[Precio Venta]]</f>
        <v>20</v>
      </c>
      <c r="J1626" s="34">
        <f>IF(VENTAS[[#This Row],[Nombre del Gestor]]&gt;1,VENTAS[[#This Row],[Precio Venta]]*10%,0)</f>
        <v>2</v>
      </c>
      <c r="K1626" s="34">
        <f>IFERROR(VLOOKUP(VENTAS[[#This Row],[Código del producto Vendido]],STOCK[],13,FALSE),VENTAS[[#This Row],[Precio Venta]]*0.6)-VENTAS[[#This Row],[Comisión Unitaria 10%]]</f>
        <v>0</v>
      </c>
      <c r="L1626" s="34">
        <f>VENTAS[[#This Row],[Cantidad]]*(VENTAS[[#This Row],[Precio Venta]]-VENTAS[[#This Row],[Costo Unitario SIN Comision]]-VENTAS[[#This Row],[Comisión Unitaria 10%]]-0.01*VENTAS[[#This Row],[Precio Venta]])</f>
        <v>17.8</v>
      </c>
      <c r="M1626" s="35"/>
      <c r="N1626" s="37" t="s">
        <v>6829</v>
      </c>
    </row>
    <row r="1627" spans="1:14" x14ac:dyDescent="0.2">
      <c r="A1627" s="36">
        <v>45763.784733796303</v>
      </c>
      <c r="B1627" s="33"/>
      <c r="C1627" s="33"/>
      <c r="D1627" s="33" t="s">
        <v>6027</v>
      </c>
      <c r="E1627" s="33" t="s">
        <v>6830</v>
      </c>
      <c r="F1627" s="33" t="s">
        <v>6346</v>
      </c>
      <c r="G1627" s="33">
        <v>1</v>
      </c>
      <c r="H1627" s="34">
        <v>25</v>
      </c>
      <c r="I1627" s="39">
        <f>VENTAS[[#This Row],[Cantidad]]*VENTAS[[#This Row],[Precio Venta]]</f>
        <v>25</v>
      </c>
      <c r="J1627" s="34">
        <f>IF(VENTAS[[#This Row],[Nombre del Gestor]]&gt;1,VENTAS[[#This Row],[Precio Venta]]*10%,0)</f>
        <v>2.5</v>
      </c>
      <c r="K1627" s="34">
        <f>IFERROR(VLOOKUP(VENTAS[[#This Row],[Código del producto Vendido]],STOCK[],13,FALSE),VENTAS[[#This Row],[Precio Venta]]*0.6)-VENTAS[[#This Row],[Comisión Unitaria 10%]]</f>
        <v>12.5</v>
      </c>
      <c r="L1627" s="34">
        <f>VENTAS[[#This Row],[Cantidad]]*(VENTAS[[#This Row],[Precio Venta]]-VENTAS[[#This Row],[Costo Unitario SIN Comision]]-VENTAS[[#This Row],[Comisión Unitaria 10%]]-0.01*VENTAS[[#This Row],[Precio Venta]])</f>
        <v>9.75</v>
      </c>
      <c r="M1627" s="35"/>
      <c r="N1627" s="37" t="s">
        <v>6831</v>
      </c>
    </row>
    <row r="1628" spans="1:14" x14ac:dyDescent="0.2">
      <c r="A1628" s="36">
        <v>45763.784733796303</v>
      </c>
      <c r="B1628" s="33"/>
      <c r="C1628" s="33"/>
      <c r="D1628" s="33" t="s">
        <v>6027</v>
      </c>
      <c r="E1628" s="33" t="s">
        <v>6832</v>
      </c>
      <c r="F1628" s="33" t="s">
        <v>6833</v>
      </c>
      <c r="G1628" s="33">
        <v>1</v>
      </c>
      <c r="H1628" s="34">
        <v>25</v>
      </c>
      <c r="I1628" s="39">
        <f>VENTAS[[#This Row],[Cantidad]]*VENTAS[[#This Row],[Precio Venta]]</f>
        <v>25</v>
      </c>
      <c r="J1628" s="34">
        <f>IF(VENTAS[[#This Row],[Nombre del Gestor]]&gt;1,VENTAS[[#This Row],[Precio Venta]]*10%,0)</f>
        <v>2.5</v>
      </c>
      <c r="K1628" s="34">
        <f>IFERROR(VLOOKUP(VENTAS[[#This Row],[Código del producto Vendido]],STOCK[],13,FALSE),VENTAS[[#This Row],[Precio Venta]]*0.6)-VENTAS[[#This Row],[Comisión Unitaria 10%]]</f>
        <v>12.5</v>
      </c>
      <c r="L1628" s="34">
        <f>VENTAS[[#This Row],[Cantidad]]*(VENTAS[[#This Row],[Precio Venta]]-VENTAS[[#This Row],[Costo Unitario SIN Comision]]-VENTAS[[#This Row],[Comisión Unitaria 10%]]-0.01*VENTAS[[#This Row],[Precio Venta]])</f>
        <v>9.75</v>
      </c>
      <c r="M1628" s="35"/>
      <c r="N1628" s="37" t="s">
        <v>6834</v>
      </c>
    </row>
    <row r="1629" spans="1:14" x14ac:dyDescent="0.2">
      <c r="A1629" s="36">
        <v>45763.784733796303</v>
      </c>
      <c r="B1629" s="33"/>
      <c r="C1629" s="33"/>
      <c r="D1629" s="33" t="s">
        <v>6027</v>
      </c>
      <c r="E1629" s="33" t="s">
        <v>1644</v>
      </c>
      <c r="F1629" s="33" t="s">
        <v>1643</v>
      </c>
      <c r="G1629" s="33">
        <v>1</v>
      </c>
      <c r="H1629" s="34">
        <v>28</v>
      </c>
      <c r="I1629" s="39">
        <f>VENTAS[[#This Row],[Cantidad]]*VENTAS[[#This Row],[Precio Venta]]</f>
        <v>28</v>
      </c>
      <c r="J1629" s="34">
        <f>IF(VENTAS[[#This Row],[Nombre del Gestor]]&gt;1,VENTAS[[#This Row],[Precio Venta]]*10%,0)</f>
        <v>2.8000000000000003</v>
      </c>
      <c r="K1629" s="34">
        <f>IFERROR(VLOOKUP(VENTAS[[#This Row],[Código del producto Vendido]],STOCK[],13,FALSE),VENTAS[[#This Row],[Precio Venta]]*0.6)-VENTAS[[#This Row],[Comisión Unitaria 10%]]</f>
        <v>0</v>
      </c>
      <c r="L1629" s="34">
        <f>VENTAS[[#This Row],[Cantidad]]*(VENTAS[[#This Row],[Precio Venta]]-VENTAS[[#This Row],[Costo Unitario SIN Comision]]-VENTAS[[#This Row],[Comisión Unitaria 10%]]-0.01*VENTAS[[#This Row],[Precio Venta]])</f>
        <v>24.919999999999998</v>
      </c>
      <c r="M1629" s="35"/>
      <c r="N1629" s="37" t="s">
        <v>6835</v>
      </c>
    </row>
    <row r="1630" spans="1:14" x14ac:dyDescent="0.2">
      <c r="A1630" s="36">
        <v>45763.784733796303</v>
      </c>
      <c r="B1630" s="33"/>
      <c r="C1630" s="33"/>
      <c r="D1630" s="33" t="s">
        <v>6027</v>
      </c>
      <c r="E1630" s="33" t="s">
        <v>2866</v>
      </c>
      <c r="F1630" s="33" t="s">
        <v>2867</v>
      </c>
      <c r="G1630" s="33">
        <v>1</v>
      </c>
      <c r="H1630" s="34">
        <v>30</v>
      </c>
      <c r="I1630" s="39">
        <f>VENTAS[[#This Row],[Cantidad]]*VENTAS[[#This Row],[Precio Venta]]</f>
        <v>30</v>
      </c>
      <c r="J1630" s="34">
        <f>IF(VENTAS[[#This Row],[Nombre del Gestor]]&gt;1,VENTAS[[#This Row],[Precio Venta]]*10%,0)</f>
        <v>3</v>
      </c>
      <c r="K1630" s="34">
        <f>IFERROR(VLOOKUP(VENTAS[[#This Row],[Código del producto Vendido]],STOCK[],13,FALSE),VENTAS[[#This Row],[Precio Venta]]*0.6)-VENTAS[[#This Row],[Comisión Unitaria 10%]]</f>
        <v>-3</v>
      </c>
      <c r="L1630" s="34">
        <f>VENTAS[[#This Row],[Cantidad]]*(VENTAS[[#This Row],[Precio Venta]]-VENTAS[[#This Row],[Costo Unitario SIN Comision]]-VENTAS[[#This Row],[Comisión Unitaria 10%]]-0.01*VENTAS[[#This Row],[Precio Venta]])</f>
        <v>29.7</v>
      </c>
      <c r="M1630" s="35"/>
      <c r="N1630" s="37" t="s">
        <v>6836</v>
      </c>
    </row>
    <row r="1631" spans="1:14" x14ac:dyDescent="0.2">
      <c r="A1631" s="36">
        <v>45763.787870370368</v>
      </c>
      <c r="B1631" s="33"/>
      <c r="C1631" s="33"/>
      <c r="D1631" s="33"/>
      <c r="E1631" s="33" t="s">
        <v>6837</v>
      </c>
      <c r="F1631" s="33" t="s">
        <v>6838</v>
      </c>
      <c r="G1631" s="33">
        <v>1</v>
      </c>
      <c r="H1631" s="34">
        <v>25</v>
      </c>
      <c r="I1631" s="39">
        <f>VENTAS[[#This Row],[Cantidad]]*VENTAS[[#This Row],[Precio Venta]]</f>
        <v>25</v>
      </c>
      <c r="J1631" s="34">
        <f>IF(VENTAS[[#This Row],[Nombre del Gestor]]&gt;1,VENTAS[[#This Row],[Precio Venta]]*10%,0)</f>
        <v>0</v>
      </c>
      <c r="K1631" s="34">
        <f>IFERROR(VLOOKUP(VENTAS[[#This Row],[Código del producto Vendido]],STOCK[],13,FALSE),VENTAS[[#This Row],[Precio Venta]]*0.6)-VENTAS[[#This Row],[Comisión Unitaria 10%]]</f>
        <v>15</v>
      </c>
      <c r="L1631" s="34">
        <f>VENTAS[[#This Row],[Cantidad]]*(VENTAS[[#This Row],[Precio Venta]]-VENTAS[[#This Row],[Costo Unitario SIN Comision]]-VENTAS[[#This Row],[Comisión Unitaria 10%]]-0.01*VENTAS[[#This Row],[Precio Venta]])</f>
        <v>9.75</v>
      </c>
      <c r="M1631" s="35"/>
      <c r="N1631" s="37" t="s">
        <v>6839</v>
      </c>
    </row>
    <row r="1632" spans="1:14" x14ac:dyDescent="0.2">
      <c r="A1632" s="36">
        <v>45763.787870370368</v>
      </c>
      <c r="B1632" s="33"/>
      <c r="C1632" s="33"/>
      <c r="D1632" s="33"/>
      <c r="E1632" s="33" t="s">
        <v>2804</v>
      </c>
      <c r="F1632" s="33" t="s">
        <v>2805</v>
      </c>
      <c r="G1632" s="33">
        <v>1</v>
      </c>
      <c r="H1632" s="34">
        <v>18</v>
      </c>
      <c r="I1632" s="39">
        <f>VENTAS[[#This Row],[Cantidad]]*VENTAS[[#This Row],[Precio Venta]]</f>
        <v>18</v>
      </c>
      <c r="J1632" s="34">
        <f>IF(VENTAS[[#This Row],[Nombre del Gestor]]&gt;1,VENTAS[[#This Row],[Precio Venta]]*10%,0)</f>
        <v>0</v>
      </c>
      <c r="K1632" s="34">
        <f>IFERROR(VLOOKUP(VENTAS[[#This Row],[Código del producto Vendido]],STOCK[],13,FALSE),VENTAS[[#This Row],[Precio Venta]]*0.6)-VENTAS[[#This Row],[Comisión Unitaria 10%]]</f>
        <v>0</v>
      </c>
      <c r="L1632" s="34">
        <f>VENTAS[[#This Row],[Cantidad]]*(VENTAS[[#This Row],[Precio Venta]]-VENTAS[[#This Row],[Costo Unitario SIN Comision]]-VENTAS[[#This Row],[Comisión Unitaria 10%]]-0.01*VENTAS[[#This Row],[Precio Venta]])</f>
        <v>17.82</v>
      </c>
      <c r="M1632" s="35"/>
      <c r="N1632" s="37" t="s">
        <v>6840</v>
      </c>
    </row>
    <row r="1633" spans="1:14" x14ac:dyDescent="0.2">
      <c r="A1633" s="36">
        <v>45763.787870370368</v>
      </c>
      <c r="B1633" s="33"/>
      <c r="C1633" s="33"/>
      <c r="D1633" s="33"/>
      <c r="E1633" s="33" t="s">
        <v>2334</v>
      </c>
      <c r="F1633" s="33" t="s">
        <v>6841</v>
      </c>
      <c r="G1633" s="33">
        <v>1</v>
      </c>
      <c r="H1633" s="34">
        <v>30</v>
      </c>
      <c r="I1633" s="39">
        <f>VENTAS[[#This Row],[Cantidad]]*VENTAS[[#This Row],[Precio Venta]]</f>
        <v>30</v>
      </c>
      <c r="J1633" s="34">
        <f>IF(VENTAS[[#This Row],[Nombre del Gestor]]&gt;1,VENTAS[[#This Row],[Precio Venta]]*10%,0)</f>
        <v>0</v>
      </c>
      <c r="K1633" s="34">
        <f>IFERROR(VLOOKUP(VENTAS[[#This Row],[Código del producto Vendido]],STOCK[],13,FALSE),VENTAS[[#This Row],[Precio Venta]]*0.6)-VENTAS[[#This Row],[Comisión Unitaria 10%]]</f>
        <v>3</v>
      </c>
      <c r="L1633" s="34">
        <f>VENTAS[[#This Row],[Cantidad]]*(VENTAS[[#This Row],[Precio Venta]]-VENTAS[[#This Row],[Costo Unitario SIN Comision]]-VENTAS[[#This Row],[Comisión Unitaria 10%]]-0.01*VENTAS[[#This Row],[Precio Venta]])</f>
        <v>26.7</v>
      </c>
      <c r="M1633" s="35"/>
      <c r="N1633" s="37" t="s">
        <v>6842</v>
      </c>
    </row>
    <row r="1634" spans="1:14" x14ac:dyDescent="0.2">
      <c r="A1634" s="36">
        <v>45763.787870370368</v>
      </c>
      <c r="B1634" s="33"/>
      <c r="C1634" s="33"/>
      <c r="D1634" s="33"/>
      <c r="E1634" s="33" t="s">
        <v>2184</v>
      </c>
      <c r="F1634" s="33" t="s">
        <v>2185</v>
      </c>
      <c r="G1634" s="33">
        <v>1</v>
      </c>
      <c r="H1634" s="34">
        <v>25</v>
      </c>
      <c r="I1634" s="39">
        <f>VENTAS[[#This Row],[Cantidad]]*VENTAS[[#This Row],[Precio Venta]]</f>
        <v>25</v>
      </c>
      <c r="J1634" s="34">
        <f>IF(VENTAS[[#This Row],[Nombre del Gestor]]&gt;1,VENTAS[[#This Row],[Precio Venta]]*10%,0)</f>
        <v>0</v>
      </c>
      <c r="K1634" s="34">
        <f>IFERROR(VLOOKUP(VENTAS[[#This Row],[Código del producto Vendido]],STOCK[],13,FALSE),VENTAS[[#This Row],[Precio Venta]]*0.6)-VENTAS[[#This Row],[Comisión Unitaria 10%]]</f>
        <v>2.5</v>
      </c>
      <c r="L1634" s="34">
        <f>VENTAS[[#This Row],[Cantidad]]*(VENTAS[[#This Row],[Precio Venta]]-VENTAS[[#This Row],[Costo Unitario SIN Comision]]-VENTAS[[#This Row],[Comisión Unitaria 10%]]-0.01*VENTAS[[#This Row],[Precio Venta]])</f>
        <v>22.25</v>
      </c>
      <c r="M1634" s="35"/>
      <c r="N1634" s="37" t="s">
        <v>6843</v>
      </c>
    </row>
    <row r="1635" spans="1:14" x14ac:dyDescent="0.2">
      <c r="A1635" s="36">
        <v>45763.787870370368</v>
      </c>
      <c r="B1635" s="33"/>
      <c r="C1635" s="33"/>
      <c r="D1635" s="33"/>
      <c r="E1635" s="33" t="s">
        <v>2513</v>
      </c>
      <c r="F1635" s="33" t="s">
        <v>2514</v>
      </c>
      <c r="G1635" s="33">
        <v>1</v>
      </c>
      <c r="H1635" s="34">
        <v>30</v>
      </c>
      <c r="I1635" s="39">
        <f>VENTAS[[#This Row],[Cantidad]]*VENTAS[[#This Row],[Precio Venta]]</f>
        <v>30</v>
      </c>
      <c r="J1635" s="34">
        <f>IF(VENTAS[[#This Row],[Nombre del Gestor]]&gt;1,VENTAS[[#This Row],[Precio Venta]]*10%,0)</f>
        <v>0</v>
      </c>
      <c r="K1635" s="34">
        <f>IFERROR(VLOOKUP(VENTAS[[#This Row],[Código del producto Vendido]],STOCK[],13,FALSE),VENTAS[[#This Row],[Precio Venta]]*0.6)-VENTAS[[#This Row],[Comisión Unitaria 10%]]</f>
        <v>13.73</v>
      </c>
      <c r="L1635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635" s="35"/>
      <c r="N1635" s="37" t="s">
        <v>6844</v>
      </c>
    </row>
    <row r="1636" spans="1:14" x14ac:dyDescent="0.2">
      <c r="A1636" s="36">
        <v>45763.789490740739</v>
      </c>
      <c r="B1636" s="33"/>
      <c r="C1636" s="33"/>
      <c r="D1636" s="33"/>
      <c r="E1636" s="33" t="s">
        <v>2517</v>
      </c>
      <c r="F1636" s="33" t="s">
        <v>2514</v>
      </c>
      <c r="G1636" s="33">
        <v>1</v>
      </c>
      <c r="H1636" s="34">
        <v>30</v>
      </c>
      <c r="I1636" s="39">
        <f>VENTAS[[#This Row],[Cantidad]]*VENTAS[[#This Row],[Precio Venta]]</f>
        <v>30</v>
      </c>
      <c r="J1636" s="34">
        <f>IF(VENTAS[[#This Row],[Nombre del Gestor]]&gt;1,VENTAS[[#This Row],[Precio Venta]]*10%,0)</f>
        <v>0</v>
      </c>
      <c r="K1636" s="34">
        <f>IFERROR(VLOOKUP(VENTAS[[#This Row],[Código del producto Vendido]],STOCK[],13,FALSE),VENTAS[[#This Row],[Precio Venta]]*0.6)-VENTAS[[#This Row],[Comisión Unitaria 10%]]</f>
        <v>13.73</v>
      </c>
      <c r="L1636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636" s="35"/>
      <c r="N1636" s="37" t="s">
        <v>6845</v>
      </c>
    </row>
    <row r="1637" spans="1:14" x14ac:dyDescent="0.2">
      <c r="A1637" s="36">
        <v>45763.879872685182</v>
      </c>
      <c r="B1637" s="33"/>
      <c r="C1637" s="33"/>
      <c r="D1637" s="33"/>
      <c r="E1637" s="33" t="s">
        <v>2211</v>
      </c>
      <c r="F1637" s="33" t="s">
        <v>6846</v>
      </c>
      <c r="G1637" s="33">
        <v>1</v>
      </c>
      <c r="H1637" s="34">
        <v>25</v>
      </c>
      <c r="I1637" s="39">
        <f>VENTAS[[#This Row],[Cantidad]]*VENTAS[[#This Row],[Precio Venta]]</f>
        <v>25</v>
      </c>
      <c r="J1637" s="34">
        <f>IF(VENTAS[[#This Row],[Nombre del Gestor]]&gt;1,VENTAS[[#This Row],[Precio Venta]]*10%,0)</f>
        <v>0</v>
      </c>
      <c r="K1637" s="34">
        <f>IFERROR(VLOOKUP(VENTAS[[#This Row],[Código del producto Vendido]],STOCK[],13,FALSE),VENTAS[[#This Row],[Precio Venta]]*0.6)-VENTAS[[#This Row],[Comisión Unitaria 10%]]</f>
        <v>2.5</v>
      </c>
      <c r="L1637" s="34">
        <f>VENTAS[[#This Row],[Cantidad]]*(VENTAS[[#This Row],[Precio Venta]]-VENTAS[[#This Row],[Costo Unitario SIN Comision]]-VENTAS[[#This Row],[Comisión Unitaria 10%]]-0.01*VENTAS[[#This Row],[Precio Venta]])</f>
        <v>22.25</v>
      </c>
      <c r="M1637" s="35"/>
      <c r="N1637" s="37" t="s">
        <v>6847</v>
      </c>
    </row>
    <row r="1638" spans="1:14" x14ac:dyDescent="0.2">
      <c r="A1638" s="36">
        <v>45765.365162037036</v>
      </c>
      <c r="B1638" s="33"/>
      <c r="C1638" s="33"/>
      <c r="D1638" s="33"/>
      <c r="E1638" s="33" t="s">
        <v>1261</v>
      </c>
      <c r="F1638" s="33" t="s">
        <v>1262</v>
      </c>
      <c r="G1638" s="33">
        <v>1</v>
      </c>
      <c r="H1638" s="34">
        <v>20</v>
      </c>
      <c r="I1638" s="39">
        <f>VENTAS[[#This Row],[Cantidad]]*VENTAS[[#This Row],[Precio Venta]]</f>
        <v>20</v>
      </c>
      <c r="J1638" s="34">
        <f>IF(VENTAS[[#This Row],[Nombre del Gestor]]&gt;1,VENTAS[[#This Row],[Precio Venta]]*10%,0)</f>
        <v>0</v>
      </c>
      <c r="K1638" s="34">
        <f>IFERROR(VLOOKUP(VENTAS[[#This Row],[Código del producto Vendido]],STOCK[],13,FALSE),VENTAS[[#This Row],[Precio Venta]]*0.6)-VENTAS[[#This Row],[Comisión Unitaria 10%]]</f>
        <v>10.55</v>
      </c>
      <c r="L1638" s="34">
        <f>VENTAS[[#This Row],[Cantidad]]*(VENTAS[[#This Row],[Precio Venta]]-VENTAS[[#This Row],[Costo Unitario SIN Comision]]-VENTAS[[#This Row],[Comisión Unitaria 10%]]-0.01*VENTAS[[#This Row],[Precio Venta]])</f>
        <v>9.25</v>
      </c>
      <c r="M1638" s="35"/>
      <c r="N1638" s="37" t="s">
        <v>6848</v>
      </c>
    </row>
    <row r="1639" spans="1:14" x14ac:dyDescent="0.2">
      <c r="A1639" s="36">
        <v>45765.722962962973</v>
      </c>
      <c r="B1639" s="33"/>
      <c r="C1639" s="33"/>
      <c r="D1639" s="33"/>
      <c r="E1639" s="33" t="s">
        <v>2828</v>
      </c>
      <c r="F1639" s="33" t="s">
        <v>2829</v>
      </c>
      <c r="G1639" s="33">
        <v>1</v>
      </c>
      <c r="H1639" s="34">
        <v>22</v>
      </c>
      <c r="I1639" s="39">
        <f>VENTAS[[#This Row],[Cantidad]]*VENTAS[[#This Row],[Precio Venta]]</f>
        <v>22</v>
      </c>
      <c r="J1639" s="34">
        <f>IF(VENTAS[[#This Row],[Nombre del Gestor]]&gt;1,VENTAS[[#This Row],[Precio Venta]]*10%,0)</f>
        <v>0</v>
      </c>
      <c r="K1639" s="34">
        <f>IFERROR(VLOOKUP(VENTAS[[#This Row],[Código del producto Vendido]],STOCK[],13,FALSE),VENTAS[[#This Row],[Precio Venta]]*0.6)-VENTAS[[#This Row],[Comisión Unitaria 10%]]</f>
        <v>0</v>
      </c>
      <c r="L1639" s="34">
        <f>VENTAS[[#This Row],[Cantidad]]*(VENTAS[[#This Row],[Precio Venta]]-VENTAS[[#This Row],[Costo Unitario SIN Comision]]-VENTAS[[#This Row],[Comisión Unitaria 10%]]-0.01*VENTAS[[#This Row],[Precio Venta]])</f>
        <v>21.78</v>
      </c>
      <c r="M1639" s="35"/>
      <c r="N1639" s="37" t="s">
        <v>6849</v>
      </c>
    </row>
    <row r="1640" spans="1:14" x14ac:dyDescent="0.2">
      <c r="A1640" s="36">
        <v>45765.724120370367</v>
      </c>
      <c r="B1640" s="33"/>
      <c r="C1640" s="33"/>
      <c r="D1640" s="33" t="s">
        <v>3772</v>
      </c>
      <c r="E1640" s="33" t="s">
        <v>2940</v>
      </c>
      <c r="F1640" s="33" t="s">
        <v>2941</v>
      </c>
      <c r="G1640" s="33">
        <v>1</v>
      </c>
      <c r="H1640" s="34">
        <v>45</v>
      </c>
      <c r="I1640" s="39">
        <f>VENTAS[[#This Row],[Cantidad]]*VENTAS[[#This Row],[Precio Venta]]</f>
        <v>45</v>
      </c>
      <c r="J1640" s="34">
        <f>IF(VENTAS[[#This Row],[Nombre del Gestor]]&gt;1,VENTAS[[#This Row],[Precio Venta]]*10%,0)</f>
        <v>4.5</v>
      </c>
      <c r="K1640" s="34">
        <f>IFERROR(VLOOKUP(VENTAS[[#This Row],[Código del producto Vendido]],STOCK[],13,FALSE),VENTAS[[#This Row],[Precio Venta]]*0.6)-VENTAS[[#This Row],[Comisión Unitaria 10%]]</f>
        <v>-4.5</v>
      </c>
      <c r="L1640" s="34">
        <f>VENTAS[[#This Row],[Cantidad]]*(VENTAS[[#This Row],[Precio Venta]]-VENTAS[[#This Row],[Costo Unitario SIN Comision]]-VENTAS[[#This Row],[Comisión Unitaria 10%]]-0.01*VENTAS[[#This Row],[Precio Venta]])</f>
        <v>44.55</v>
      </c>
      <c r="M1640" s="35"/>
      <c r="N1640" s="37" t="s">
        <v>6850</v>
      </c>
    </row>
    <row r="1641" spans="1:14" x14ac:dyDescent="0.2">
      <c r="A1641" s="36">
        <v>45765.729456018518</v>
      </c>
      <c r="B1641" s="33"/>
      <c r="C1641" s="33"/>
      <c r="D1641" s="33"/>
      <c r="E1641" s="33" t="s">
        <v>1879</v>
      </c>
      <c r="F1641" s="33" t="s">
        <v>1880</v>
      </c>
      <c r="G1641" s="33">
        <v>1</v>
      </c>
      <c r="H1641" s="34">
        <v>25</v>
      </c>
      <c r="I1641" s="39">
        <f>VENTAS[[#This Row],[Cantidad]]*VENTAS[[#This Row],[Precio Venta]]</f>
        <v>25</v>
      </c>
      <c r="J1641" s="34">
        <f>IF(VENTAS[[#This Row],[Nombre del Gestor]]&gt;1,VENTAS[[#This Row],[Precio Venta]]*10%,0)</f>
        <v>0</v>
      </c>
      <c r="K1641" s="34">
        <f>IFERROR(VLOOKUP(VENTAS[[#This Row],[Código del producto Vendido]],STOCK[],13,FALSE),VENTAS[[#This Row],[Precio Venta]]*0.6)-VENTAS[[#This Row],[Comisión Unitaria 10%]]</f>
        <v>2.5</v>
      </c>
      <c r="L1641" s="34">
        <f>VENTAS[[#This Row],[Cantidad]]*(VENTAS[[#This Row],[Precio Venta]]-VENTAS[[#This Row],[Costo Unitario SIN Comision]]-VENTAS[[#This Row],[Comisión Unitaria 10%]]-0.01*VENTAS[[#This Row],[Precio Venta]])</f>
        <v>22.25</v>
      </c>
      <c r="M1641" s="35"/>
      <c r="N1641" s="37" t="s">
        <v>6851</v>
      </c>
    </row>
    <row r="1642" spans="1:14" x14ac:dyDescent="0.2">
      <c r="A1642" s="36">
        <v>45765.729456018518</v>
      </c>
      <c r="B1642" s="33"/>
      <c r="C1642" s="33"/>
      <c r="D1642" s="33"/>
      <c r="E1642" s="33" t="s">
        <v>2353</v>
      </c>
      <c r="F1642" s="33" t="s">
        <v>2354</v>
      </c>
      <c r="G1642" s="33">
        <v>1</v>
      </c>
      <c r="H1642" s="34">
        <v>30</v>
      </c>
      <c r="I1642" s="39">
        <f>VENTAS[[#This Row],[Cantidad]]*VENTAS[[#This Row],[Precio Venta]]</f>
        <v>30</v>
      </c>
      <c r="J1642" s="34">
        <f>IF(VENTAS[[#This Row],[Nombre del Gestor]]&gt;1,VENTAS[[#This Row],[Precio Venta]]*10%,0)</f>
        <v>0</v>
      </c>
      <c r="K1642" s="34">
        <f>IFERROR(VLOOKUP(VENTAS[[#This Row],[Código del producto Vendido]],STOCK[],13,FALSE),VENTAS[[#This Row],[Precio Venta]]*0.6)-VENTAS[[#This Row],[Comisión Unitaria 10%]]</f>
        <v>3</v>
      </c>
      <c r="L1642" s="34">
        <f>VENTAS[[#This Row],[Cantidad]]*(VENTAS[[#This Row],[Precio Venta]]-VENTAS[[#This Row],[Costo Unitario SIN Comision]]-VENTAS[[#This Row],[Comisión Unitaria 10%]]-0.01*VENTAS[[#This Row],[Precio Venta]])</f>
        <v>26.7</v>
      </c>
      <c r="M1642" s="35"/>
      <c r="N1642" s="37" t="s">
        <v>6852</v>
      </c>
    </row>
    <row r="1643" spans="1:14" x14ac:dyDescent="0.2">
      <c r="A1643" s="36">
        <v>45765.729456018518</v>
      </c>
      <c r="B1643" s="33"/>
      <c r="C1643" s="33"/>
      <c r="D1643" s="33"/>
      <c r="E1643" s="33" t="s">
        <v>2311</v>
      </c>
      <c r="F1643" s="33" t="s">
        <v>6599</v>
      </c>
      <c r="G1643" s="33">
        <v>1</v>
      </c>
      <c r="H1643" s="34">
        <v>20</v>
      </c>
      <c r="I1643" s="39">
        <f>VENTAS[[#This Row],[Cantidad]]*VENTAS[[#This Row],[Precio Venta]]</f>
        <v>20</v>
      </c>
      <c r="J1643" s="34">
        <f>IF(VENTAS[[#This Row],[Nombre del Gestor]]&gt;1,VENTAS[[#This Row],[Precio Venta]]*10%,0)</f>
        <v>0</v>
      </c>
      <c r="K1643" s="34">
        <f>IFERROR(VLOOKUP(VENTAS[[#This Row],[Código del producto Vendido]],STOCK[],13,FALSE),VENTAS[[#This Row],[Precio Venta]]*0.6)-VENTAS[[#This Row],[Comisión Unitaria 10%]]</f>
        <v>2</v>
      </c>
      <c r="L1643" s="34">
        <f>VENTAS[[#This Row],[Cantidad]]*(VENTAS[[#This Row],[Precio Venta]]-VENTAS[[#This Row],[Costo Unitario SIN Comision]]-VENTAS[[#This Row],[Comisión Unitaria 10%]]-0.01*VENTAS[[#This Row],[Precio Venta]])</f>
        <v>17.8</v>
      </c>
      <c r="M1643" s="35"/>
      <c r="N1643" s="37" t="s">
        <v>6853</v>
      </c>
    </row>
    <row r="1644" spans="1:14" x14ac:dyDescent="0.2">
      <c r="A1644" s="36">
        <v>45765.729456018518</v>
      </c>
      <c r="B1644" s="33"/>
      <c r="C1644" s="33"/>
      <c r="D1644" s="33"/>
      <c r="E1644" s="33" t="s">
        <v>1817</v>
      </c>
      <c r="F1644" s="33" t="s">
        <v>6346</v>
      </c>
      <c r="G1644" s="33">
        <v>1</v>
      </c>
      <c r="H1644" s="34">
        <v>25</v>
      </c>
      <c r="I1644" s="39">
        <f>VENTAS[[#This Row],[Cantidad]]*VENTAS[[#This Row],[Precio Venta]]</f>
        <v>25</v>
      </c>
      <c r="J1644" s="34">
        <f>IF(VENTAS[[#This Row],[Nombre del Gestor]]&gt;1,VENTAS[[#This Row],[Precio Venta]]*10%,0)</f>
        <v>0</v>
      </c>
      <c r="K1644" s="34">
        <f>IFERROR(VLOOKUP(VENTAS[[#This Row],[Código del producto Vendido]],STOCK[],13,FALSE),VENTAS[[#This Row],[Precio Venta]]*0.6)-VENTAS[[#This Row],[Comisión Unitaria 10%]]</f>
        <v>2.5</v>
      </c>
      <c r="L1644" s="34">
        <f>VENTAS[[#This Row],[Cantidad]]*(VENTAS[[#This Row],[Precio Venta]]-VENTAS[[#This Row],[Costo Unitario SIN Comision]]-VENTAS[[#This Row],[Comisión Unitaria 10%]]-0.01*VENTAS[[#This Row],[Precio Venta]])</f>
        <v>22.25</v>
      </c>
      <c r="M1644" s="35"/>
      <c r="N1644" s="37" t="s">
        <v>6854</v>
      </c>
    </row>
    <row r="1645" spans="1:14" x14ac:dyDescent="0.2">
      <c r="A1645" s="36">
        <v>45765.729456018518</v>
      </c>
      <c r="B1645" s="33"/>
      <c r="C1645" s="33"/>
      <c r="D1645" s="33"/>
      <c r="E1645" s="33" t="s">
        <v>2328</v>
      </c>
      <c r="F1645" s="33" t="s">
        <v>2329</v>
      </c>
      <c r="G1645" s="33">
        <v>1</v>
      </c>
      <c r="H1645" s="34">
        <v>40</v>
      </c>
      <c r="I1645" s="39">
        <f>VENTAS[[#This Row],[Cantidad]]*VENTAS[[#This Row],[Precio Venta]]</f>
        <v>40</v>
      </c>
      <c r="J1645" s="34">
        <f>IF(VENTAS[[#This Row],[Nombre del Gestor]]&gt;1,VENTAS[[#This Row],[Precio Venta]]*10%,0)</f>
        <v>0</v>
      </c>
      <c r="K1645" s="34">
        <f>IFERROR(VLOOKUP(VENTAS[[#This Row],[Código del producto Vendido]],STOCK[],13,FALSE),VENTAS[[#This Row],[Precio Venta]]*0.6)-VENTAS[[#This Row],[Comisión Unitaria 10%]]</f>
        <v>4</v>
      </c>
      <c r="L1645" s="34">
        <f>VENTAS[[#This Row],[Cantidad]]*(VENTAS[[#This Row],[Precio Venta]]-VENTAS[[#This Row],[Costo Unitario SIN Comision]]-VENTAS[[#This Row],[Comisión Unitaria 10%]]-0.01*VENTAS[[#This Row],[Precio Venta]])</f>
        <v>35.6</v>
      </c>
      <c r="M1645" s="35"/>
      <c r="N1645" s="37" t="s">
        <v>6855</v>
      </c>
    </row>
    <row r="1646" spans="1:14" x14ac:dyDescent="0.2">
      <c r="A1646" s="36">
        <v>45765.729456018518</v>
      </c>
      <c r="B1646" s="33"/>
      <c r="C1646" s="33"/>
      <c r="D1646" s="33"/>
      <c r="E1646" s="33" t="s">
        <v>2810</v>
      </c>
      <c r="F1646" s="33" t="s">
        <v>2811</v>
      </c>
      <c r="G1646" s="33">
        <v>1</v>
      </c>
      <c r="H1646" s="34">
        <v>20</v>
      </c>
      <c r="I1646" s="39">
        <f>VENTAS[[#This Row],[Cantidad]]*VENTAS[[#This Row],[Precio Venta]]</f>
        <v>20</v>
      </c>
      <c r="J1646" s="34">
        <f>IF(VENTAS[[#This Row],[Nombre del Gestor]]&gt;1,VENTAS[[#This Row],[Precio Venta]]*10%,0)</f>
        <v>0</v>
      </c>
      <c r="K1646" s="34">
        <f>IFERROR(VLOOKUP(VENTAS[[#This Row],[Código del producto Vendido]],STOCK[],13,FALSE),VENTAS[[#This Row],[Precio Venta]]*0.6)-VENTAS[[#This Row],[Comisión Unitaria 10%]]</f>
        <v>0</v>
      </c>
      <c r="L1646" s="34">
        <f>VENTAS[[#This Row],[Cantidad]]*(VENTAS[[#This Row],[Precio Venta]]-VENTAS[[#This Row],[Costo Unitario SIN Comision]]-VENTAS[[#This Row],[Comisión Unitaria 10%]]-0.01*VENTAS[[#This Row],[Precio Venta]])</f>
        <v>19.8</v>
      </c>
      <c r="M1646" s="35"/>
      <c r="N1646" s="37" t="s">
        <v>6856</v>
      </c>
    </row>
    <row r="1647" spans="1:14" x14ac:dyDescent="0.2">
      <c r="A1647" s="36">
        <v>45765.729456018518</v>
      </c>
      <c r="B1647" s="33"/>
      <c r="C1647" s="33"/>
      <c r="D1647" s="33"/>
      <c r="E1647" s="33" t="s">
        <v>2171</v>
      </c>
      <c r="F1647" s="33" t="s">
        <v>2172</v>
      </c>
      <c r="G1647" s="33">
        <v>1</v>
      </c>
      <c r="H1647" s="34">
        <v>40</v>
      </c>
      <c r="I1647" s="39">
        <f>VENTAS[[#This Row],[Cantidad]]*VENTAS[[#This Row],[Precio Venta]]</f>
        <v>40</v>
      </c>
      <c r="J1647" s="34">
        <f>IF(VENTAS[[#This Row],[Nombre del Gestor]]&gt;1,VENTAS[[#This Row],[Precio Venta]]*10%,0)</f>
        <v>0</v>
      </c>
      <c r="K1647" s="34">
        <f>IFERROR(VLOOKUP(VENTAS[[#This Row],[Código del producto Vendido]],STOCK[],13,FALSE),VENTAS[[#This Row],[Precio Venta]]*0.6)-VENTAS[[#This Row],[Comisión Unitaria 10%]]</f>
        <v>4</v>
      </c>
      <c r="L1647" s="34">
        <f>VENTAS[[#This Row],[Cantidad]]*(VENTAS[[#This Row],[Precio Venta]]-VENTAS[[#This Row],[Costo Unitario SIN Comision]]-VENTAS[[#This Row],[Comisión Unitaria 10%]]-0.01*VENTAS[[#This Row],[Precio Venta]])</f>
        <v>35.6</v>
      </c>
      <c r="M1647" s="35"/>
      <c r="N1647" s="37" t="s">
        <v>6857</v>
      </c>
    </row>
    <row r="1648" spans="1:14" x14ac:dyDescent="0.2">
      <c r="A1648" s="36">
        <v>45765.729456018518</v>
      </c>
      <c r="B1648" s="33"/>
      <c r="C1648" s="33"/>
      <c r="D1648" s="33"/>
      <c r="E1648" s="33" t="s">
        <v>2309</v>
      </c>
      <c r="F1648" s="33" t="s">
        <v>2310</v>
      </c>
      <c r="G1648" s="33">
        <v>1</v>
      </c>
      <c r="H1648" s="34">
        <v>20</v>
      </c>
      <c r="I1648" s="39">
        <f>VENTAS[[#This Row],[Cantidad]]*VENTAS[[#This Row],[Precio Venta]]</f>
        <v>20</v>
      </c>
      <c r="J1648" s="34">
        <f>IF(VENTAS[[#This Row],[Nombre del Gestor]]&gt;1,VENTAS[[#This Row],[Precio Venta]]*10%,0)</f>
        <v>0</v>
      </c>
      <c r="K1648" s="34">
        <f>IFERROR(VLOOKUP(VENTAS[[#This Row],[Código del producto Vendido]],STOCK[],13,FALSE),VENTAS[[#This Row],[Precio Venta]]*0.6)-VENTAS[[#This Row],[Comisión Unitaria 10%]]</f>
        <v>2</v>
      </c>
      <c r="L1648" s="34">
        <f>VENTAS[[#This Row],[Cantidad]]*(VENTAS[[#This Row],[Precio Venta]]-VENTAS[[#This Row],[Costo Unitario SIN Comision]]-VENTAS[[#This Row],[Comisión Unitaria 10%]]-0.01*VENTAS[[#This Row],[Precio Venta]])</f>
        <v>17.8</v>
      </c>
      <c r="M1648" s="35"/>
      <c r="N1648" s="37" t="s">
        <v>6858</v>
      </c>
    </row>
    <row r="1649" spans="1:14" x14ac:dyDescent="0.2">
      <c r="A1649" s="36">
        <v>45765.729456018518</v>
      </c>
      <c r="B1649" s="33"/>
      <c r="C1649" s="33"/>
      <c r="D1649" s="33"/>
      <c r="E1649" s="33" t="s">
        <v>2424</v>
      </c>
      <c r="F1649" s="33" t="s">
        <v>2425</v>
      </c>
      <c r="G1649" s="33">
        <v>1</v>
      </c>
      <c r="H1649" s="34">
        <v>35</v>
      </c>
      <c r="I1649" s="39">
        <f>VENTAS[[#This Row],[Cantidad]]*VENTAS[[#This Row],[Precio Venta]]</f>
        <v>35</v>
      </c>
      <c r="J1649" s="34">
        <f>IF(VENTAS[[#This Row],[Nombre del Gestor]]&gt;1,VENTAS[[#This Row],[Precio Venta]]*10%,0)</f>
        <v>0</v>
      </c>
      <c r="K1649" s="34">
        <f>IFERROR(VLOOKUP(VENTAS[[#This Row],[Código del producto Vendido]],STOCK[],13,FALSE),VENTAS[[#This Row],[Precio Venta]]*0.6)-VENTAS[[#This Row],[Comisión Unitaria 10%]]</f>
        <v>15.5</v>
      </c>
      <c r="L1649" s="34">
        <f>VENTAS[[#This Row],[Cantidad]]*(VENTAS[[#This Row],[Precio Venta]]-VENTAS[[#This Row],[Costo Unitario SIN Comision]]-VENTAS[[#This Row],[Comisión Unitaria 10%]]-0.01*VENTAS[[#This Row],[Precio Venta]])</f>
        <v>19.149999999999999</v>
      </c>
      <c r="M1649" s="35"/>
      <c r="N1649" s="37" t="s">
        <v>6859</v>
      </c>
    </row>
    <row r="1650" spans="1:14" x14ac:dyDescent="0.2">
      <c r="A1650" s="36">
        <v>45765.729456018518</v>
      </c>
      <c r="B1650" s="33"/>
      <c r="C1650" s="33"/>
      <c r="D1650" s="33"/>
      <c r="E1650" s="33" t="s">
        <v>1564</v>
      </c>
      <c r="F1650" s="33" t="s">
        <v>1565</v>
      </c>
      <c r="G1650" s="33">
        <v>1</v>
      </c>
      <c r="H1650" s="34">
        <v>25</v>
      </c>
      <c r="I1650" s="39">
        <f>VENTAS[[#This Row],[Cantidad]]*VENTAS[[#This Row],[Precio Venta]]</f>
        <v>25</v>
      </c>
      <c r="J1650" s="34">
        <f>IF(VENTAS[[#This Row],[Nombre del Gestor]]&gt;1,VENTAS[[#This Row],[Precio Venta]]*10%,0)</f>
        <v>0</v>
      </c>
      <c r="K1650" s="34">
        <f>IFERROR(VLOOKUP(VENTAS[[#This Row],[Código del producto Vendido]],STOCK[],13,FALSE),VENTAS[[#This Row],[Precio Venta]]*0.6)-VENTAS[[#This Row],[Comisión Unitaria 10%]]</f>
        <v>2.5</v>
      </c>
      <c r="L1650" s="34">
        <f>VENTAS[[#This Row],[Cantidad]]*(VENTAS[[#This Row],[Precio Venta]]-VENTAS[[#This Row],[Costo Unitario SIN Comision]]-VENTAS[[#This Row],[Comisión Unitaria 10%]]-0.01*VENTAS[[#This Row],[Precio Venta]])</f>
        <v>22.25</v>
      </c>
      <c r="M1650" s="35"/>
      <c r="N1650" s="37" t="s">
        <v>6860</v>
      </c>
    </row>
    <row r="1651" spans="1:14" x14ac:dyDescent="0.2">
      <c r="A1651" s="36">
        <v>45765.729456018518</v>
      </c>
      <c r="B1651" s="33"/>
      <c r="C1651" s="33"/>
      <c r="D1651" s="33"/>
      <c r="E1651" s="33" t="s">
        <v>1840</v>
      </c>
      <c r="F1651" s="33" t="s">
        <v>1841</v>
      </c>
      <c r="G1651" s="33">
        <v>1</v>
      </c>
      <c r="H1651" s="34">
        <v>30</v>
      </c>
      <c r="I1651" s="39">
        <f>VENTAS[[#This Row],[Cantidad]]*VENTAS[[#This Row],[Precio Venta]]</f>
        <v>30</v>
      </c>
      <c r="J1651" s="34">
        <f>IF(VENTAS[[#This Row],[Nombre del Gestor]]&gt;1,VENTAS[[#This Row],[Precio Venta]]*10%,0)</f>
        <v>0</v>
      </c>
      <c r="K1651" s="34">
        <f>IFERROR(VLOOKUP(VENTAS[[#This Row],[Código del producto Vendido]],STOCK[],13,FALSE),VENTAS[[#This Row],[Precio Venta]]*0.6)-VENTAS[[#This Row],[Comisión Unitaria 10%]]</f>
        <v>3</v>
      </c>
      <c r="L1651" s="34">
        <f>VENTAS[[#This Row],[Cantidad]]*(VENTAS[[#This Row],[Precio Venta]]-VENTAS[[#This Row],[Costo Unitario SIN Comision]]-VENTAS[[#This Row],[Comisión Unitaria 10%]]-0.01*VENTAS[[#This Row],[Precio Venta]])</f>
        <v>26.7</v>
      </c>
      <c r="M1651" s="35"/>
      <c r="N1651" s="37" t="s">
        <v>6861</v>
      </c>
    </row>
    <row r="1652" spans="1:14" x14ac:dyDescent="0.2">
      <c r="A1652" s="36">
        <v>45766.284918981481</v>
      </c>
      <c r="B1652" s="33"/>
      <c r="C1652" s="33"/>
      <c r="D1652" s="33"/>
      <c r="E1652" s="33" t="s">
        <v>2628</v>
      </c>
      <c r="F1652" s="33" t="s">
        <v>2629</v>
      </c>
      <c r="G1652" s="33">
        <v>1</v>
      </c>
      <c r="H1652" s="34">
        <v>35</v>
      </c>
      <c r="I1652" s="39">
        <f>VENTAS[[#This Row],[Cantidad]]*VENTAS[[#This Row],[Precio Venta]]</f>
        <v>35</v>
      </c>
      <c r="J1652" s="34">
        <f>IF(VENTAS[[#This Row],[Nombre del Gestor]]&gt;1,VENTAS[[#This Row],[Precio Venta]]*10%,0)</f>
        <v>0</v>
      </c>
      <c r="K1652" s="34">
        <f>IFERROR(VLOOKUP(VENTAS[[#This Row],[Código del producto Vendido]],STOCK[],13,FALSE),VENTAS[[#This Row],[Precio Venta]]*0.6)-VENTAS[[#This Row],[Comisión Unitaria 10%]]</f>
        <v>0</v>
      </c>
      <c r="L1652" s="34">
        <f>VENTAS[[#This Row],[Cantidad]]*(VENTAS[[#This Row],[Precio Venta]]-VENTAS[[#This Row],[Costo Unitario SIN Comision]]-VENTAS[[#This Row],[Comisión Unitaria 10%]]-0.01*VENTAS[[#This Row],[Precio Venta]])</f>
        <v>34.65</v>
      </c>
      <c r="M1652" s="35"/>
      <c r="N1652" s="37" t="s">
        <v>6862</v>
      </c>
    </row>
    <row r="1653" spans="1:14" x14ac:dyDescent="0.2">
      <c r="A1653" s="36">
        <v>45766.285312499997</v>
      </c>
      <c r="B1653" s="33"/>
      <c r="C1653" s="33"/>
      <c r="D1653" s="33" t="s">
        <v>3757</v>
      </c>
      <c r="E1653" s="33" t="s">
        <v>2533</v>
      </c>
      <c r="F1653" s="33" t="s">
        <v>2534</v>
      </c>
      <c r="G1653" s="33">
        <v>1</v>
      </c>
      <c r="H1653" s="34">
        <v>35</v>
      </c>
      <c r="I1653" s="39">
        <f>VENTAS[[#This Row],[Cantidad]]*VENTAS[[#This Row],[Precio Venta]]</f>
        <v>35</v>
      </c>
      <c r="J1653" s="34">
        <f>IF(VENTAS[[#This Row],[Nombre del Gestor]]&gt;1,VENTAS[[#This Row],[Precio Venta]]*10%,0)</f>
        <v>3.5</v>
      </c>
      <c r="K1653" s="34">
        <f>IFERROR(VLOOKUP(VENTAS[[#This Row],[Código del producto Vendido]],STOCK[],13,FALSE),VENTAS[[#This Row],[Precio Venta]]*0.6)-VENTAS[[#This Row],[Comisión Unitaria 10%]]</f>
        <v>-3.5</v>
      </c>
      <c r="L1653" s="34">
        <f>VENTAS[[#This Row],[Cantidad]]*(VENTAS[[#This Row],[Precio Venta]]-VENTAS[[#This Row],[Costo Unitario SIN Comision]]-VENTAS[[#This Row],[Comisión Unitaria 10%]]-0.01*VENTAS[[#This Row],[Precio Venta]])</f>
        <v>34.65</v>
      </c>
      <c r="M1653" s="35"/>
      <c r="N1653" s="37" t="s">
        <v>6863</v>
      </c>
    </row>
    <row r="1654" spans="1:14" x14ac:dyDescent="0.2">
      <c r="A1654" s="36">
        <v>45766.307881944442</v>
      </c>
      <c r="B1654" s="33"/>
      <c r="C1654" s="33"/>
      <c r="D1654" s="33" t="s">
        <v>3757</v>
      </c>
      <c r="E1654" s="33" t="s">
        <v>1993</v>
      </c>
      <c r="F1654" s="33" t="s">
        <v>1994</v>
      </c>
      <c r="G1654" s="33">
        <v>1</v>
      </c>
      <c r="H1654" s="34">
        <v>22</v>
      </c>
      <c r="I1654" s="39">
        <f>VENTAS[[#This Row],[Cantidad]]*VENTAS[[#This Row],[Precio Venta]]</f>
        <v>22</v>
      </c>
      <c r="J1654" s="34">
        <f>IF(VENTAS[[#This Row],[Nombre del Gestor]]&gt;1,VENTAS[[#This Row],[Precio Venta]]*10%,0)</f>
        <v>2.2000000000000002</v>
      </c>
      <c r="K1654" s="34">
        <f>IFERROR(VLOOKUP(VENTAS[[#This Row],[Código del producto Vendido]],STOCK[],13,FALSE),VENTAS[[#This Row],[Precio Venta]]*0.6)-VENTAS[[#This Row],[Comisión Unitaria 10%]]</f>
        <v>0</v>
      </c>
      <c r="L1654" s="34">
        <f>VENTAS[[#This Row],[Cantidad]]*(VENTAS[[#This Row],[Precio Venta]]-VENTAS[[#This Row],[Costo Unitario SIN Comision]]-VENTAS[[#This Row],[Comisión Unitaria 10%]]-0.01*VENTAS[[#This Row],[Precio Venta]])</f>
        <v>19.580000000000002</v>
      </c>
      <c r="M1654" s="35"/>
      <c r="N1654" s="37" t="s">
        <v>6864</v>
      </c>
    </row>
    <row r="1655" spans="1:14" x14ac:dyDescent="0.2">
      <c r="A1655" s="36">
        <v>45766.308587962973</v>
      </c>
      <c r="B1655" s="33"/>
      <c r="C1655" s="33"/>
      <c r="D1655" s="33" t="s">
        <v>3757</v>
      </c>
      <c r="E1655" s="33" t="s">
        <v>1898</v>
      </c>
      <c r="F1655" s="33" t="s">
        <v>1899</v>
      </c>
      <c r="G1655" s="33">
        <v>1</v>
      </c>
      <c r="H1655" s="34">
        <v>35</v>
      </c>
      <c r="I1655" s="39">
        <f>VENTAS[[#This Row],[Cantidad]]*VENTAS[[#This Row],[Precio Venta]]</f>
        <v>35</v>
      </c>
      <c r="J1655" s="34">
        <f>IF(VENTAS[[#This Row],[Nombre del Gestor]]&gt;1,VENTAS[[#This Row],[Precio Venta]]*10%,0)</f>
        <v>3.5</v>
      </c>
      <c r="K1655" s="34">
        <f>IFERROR(VLOOKUP(VENTAS[[#This Row],[Código del producto Vendido]],STOCK[],13,FALSE),VENTAS[[#This Row],[Precio Venta]]*0.6)-VENTAS[[#This Row],[Comisión Unitaria 10%]]</f>
        <v>0</v>
      </c>
      <c r="L1655" s="34">
        <f>VENTAS[[#This Row],[Cantidad]]*(VENTAS[[#This Row],[Precio Venta]]-VENTAS[[#This Row],[Costo Unitario SIN Comision]]-VENTAS[[#This Row],[Comisión Unitaria 10%]]-0.01*VENTAS[[#This Row],[Precio Venta]])</f>
        <v>31.15</v>
      </c>
      <c r="M1655" s="35"/>
      <c r="N1655" s="37" t="s">
        <v>6865</v>
      </c>
    </row>
    <row r="1656" spans="1:14" x14ac:dyDescent="0.2">
      <c r="A1656" s="36">
        <v>45766.308587962973</v>
      </c>
      <c r="B1656" s="33"/>
      <c r="C1656" s="33"/>
      <c r="D1656" s="33" t="s">
        <v>3757</v>
      </c>
      <c r="E1656" s="33" t="s">
        <v>1881</v>
      </c>
      <c r="F1656" s="33" t="s">
        <v>1882</v>
      </c>
      <c r="G1656" s="33">
        <v>1</v>
      </c>
      <c r="H1656" s="34">
        <v>30</v>
      </c>
      <c r="I1656" s="39">
        <f>VENTAS[[#This Row],[Cantidad]]*VENTAS[[#This Row],[Precio Venta]]</f>
        <v>30</v>
      </c>
      <c r="J1656" s="34">
        <f>IF(VENTAS[[#This Row],[Nombre del Gestor]]&gt;1,VENTAS[[#This Row],[Precio Venta]]*10%,0)</f>
        <v>3</v>
      </c>
      <c r="K1656" s="34">
        <f>IFERROR(VLOOKUP(VENTAS[[#This Row],[Código del producto Vendido]],STOCK[],13,FALSE),VENTAS[[#This Row],[Precio Venta]]*0.6)-VENTAS[[#This Row],[Comisión Unitaria 10%]]</f>
        <v>0</v>
      </c>
      <c r="L1656" s="34">
        <f>VENTAS[[#This Row],[Cantidad]]*(VENTAS[[#This Row],[Precio Venta]]-VENTAS[[#This Row],[Costo Unitario SIN Comision]]-VENTAS[[#This Row],[Comisión Unitaria 10%]]-0.01*VENTAS[[#This Row],[Precio Venta]])</f>
        <v>26.7</v>
      </c>
      <c r="M1656" s="35"/>
      <c r="N1656" s="37" t="s">
        <v>6866</v>
      </c>
    </row>
    <row r="1657" spans="1:14" x14ac:dyDescent="0.2">
      <c r="A1657" s="36">
        <v>45766.310011574067</v>
      </c>
      <c r="B1657" s="33"/>
      <c r="C1657" s="33"/>
      <c r="D1657" s="33" t="s">
        <v>3757</v>
      </c>
      <c r="E1657" s="33" t="s">
        <v>1850</v>
      </c>
      <c r="F1657" s="33" t="s">
        <v>1851</v>
      </c>
      <c r="G1657" s="33">
        <v>1</v>
      </c>
      <c r="H1657" s="34">
        <v>35</v>
      </c>
      <c r="I1657" s="39">
        <f>VENTAS[[#This Row],[Cantidad]]*VENTAS[[#This Row],[Precio Venta]]</f>
        <v>35</v>
      </c>
      <c r="J1657" s="34">
        <f>IF(VENTAS[[#This Row],[Nombre del Gestor]]&gt;1,VENTAS[[#This Row],[Precio Venta]]*10%,0)</f>
        <v>3.5</v>
      </c>
      <c r="K1657" s="34">
        <f>IFERROR(VLOOKUP(VENTAS[[#This Row],[Código del producto Vendido]],STOCK[],13,FALSE),VENTAS[[#This Row],[Precio Venta]]*0.6)-VENTAS[[#This Row],[Comisión Unitaria 10%]]</f>
        <v>0</v>
      </c>
      <c r="L1657" s="34">
        <f>VENTAS[[#This Row],[Cantidad]]*(VENTAS[[#This Row],[Precio Venta]]-VENTAS[[#This Row],[Costo Unitario SIN Comision]]-VENTAS[[#This Row],[Comisión Unitaria 10%]]-0.01*VENTAS[[#This Row],[Precio Venta]])</f>
        <v>31.15</v>
      </c>
      <c r="M1657" s="35"/>
      <c r="N1657" s="37" t="s">
        <v>6867</v>
      </c>
    </row>
    <row r="1658" spans="1:14" x14ac:dyDescent="0.2">
      <c r="A1658" s="36">
        <v>45766.313159722216</v>
      </c>
      <c r="B1658" s="33"/>
      <c r="C1658" s="33"/>
      <c r="D1658" s="33"/>
      <c r="E1658" s="33" t="s">
        <v>389</v>
      </c>
      <c r="F1658" s="33" t="s">
        <v>391</v>
      </c>
      <c r="G1658" s="33">
        <v>1</v>
      </c>
      <c r="H1658" s="34">
        <v>25</v>
      </c>
      <c r="I1658" s="39">
        <f>VENTAS[[#This Row],[Cantidad]]*VENTAS[[#This Row],[Precio Venta]]</f>
        <v>25</v>
      </c>
      <c r="J1658" s="34">
        <f>IF(VENTAS[[#This Row],[Nombre del Gestor]]&gt;1,VENTAS[[#This Row],[Precio Venta]]*10%,0)</f>
        <v>0</v>
      </c>
      <c r="K1658" s="34">
        <f>IFERROR(VLOOKUP(VENTAS[[#This Row],[Código del producto Vendido]],STOCK[],13,FALSE),VENTAS[[#This Row],[Precio Venta]]*0.6)-VENTAS[[#This Row],[Comisión Unitaria 10%]]</f>
        <v>14.46</v>
      </c>
      <c r="L1658" s="34">
        <f>VENTAS[[#This Row],[Cantidad]]*(VENTAS[[#This Row],[Precio Venta]]-VENTAS[[#This Row],[Costo Unitario SIN Comision]]-VENTAS[[#This Row],[Comisión Unitaria 10%]]-0.01*VENTAS[[#This Row],[Precio Venta]])</f>
        <v>10.29</v>
      </c>
      <c r="M1658" s="35"/>
      <c r="N1658" s="37" t="s">
        <v>6868</v>
      </c>
    </row>
    <row r="1659" spans="1:14" x14ac:dyDescent="0.2">
      <c r="A1659" s="36">
        <v>45766.313159722216</v>
      </c>
      <c r="B1659" s="33"/>
      <c r="C1659" s="33"/>
      <c r="D1659" s="33"/>
      <c r="E1659" s="33" t="s">
        <v>1265</v>
      </c>
      <c r="F1659" s="33" t="s">
        <v>1262</v>
      </c>
      <c r="G1659" s="33">
        <v>1</v>
      </c>
      <c r="H1659" s="34">
        <v>20</v>
      </c>
      <c r="I1659" s="39">
        <f>VENTAS[[#This Row],[Cantidad]]*VENTAS[[#This Row],[Precio Venta]]</f>
        <v>20</v>
      </c>
      <c r="J1659" s="34">
        <f>IF(VENTAS[[#This Row],[Nombre del Gestor]]&gt;1,VENTAS[[#This Row],[Precio Venta]]*10%,0)</f>
        <v>0</v>
      </c>
      <c r="K1659" s="34">
        <f>IFERROR(VLOOKUP(VENTAS[[#This Row],[Código del producto Vendido]],STOCK[],13,FALSE),VENTAS[[#This Row],[Precio Venta]]*0.6)-VENTAS[[#This Row],[Comisión Unitaria 10%]]</f>
        <v>10.55</v>
      </c>
      <c r="L1659" s="34">
        <f>VENTAS[[#This Row],[Cantidad]]*(VENTAS[[#This Row],[Precio Venta]]-VENTAS[[#This Row],[Costo Unitario SIN Comision]]-VENTAS[[#This Row],[Comisión Unitaria 10%]]-0.01*VENTAS[[#This Row],[Precio Venta]])</f>
        <v>9.25</v>
      </c>
      <c r="M1659" s="35"/>
      <c r="N1659" s="37" t="s">
        <v>6869</v>
      </c>
    </row>
    <row r="1660" spans="1:14" x14ac:dyDescent="0.2">
      <c r="A1660" s="36">
        <v>45766.313159722216</v>
      </c>
      <c r="B1660" s="33"/>
      <c r="C1660" s="33"/>
      <c r="D1660" s="33"/>
      <c r="E1660" s="33" t="s">
        <v>1572</v>
      </c>
      <c r="F1660" s="33" t="s">
        <v>1573</v>
      </c>
      <c r="G1660" s="33">
        <v>1</v>
      </c>
      <c r="H1660" s="34">
        <v>25</v>
      </c>
      <c r="I1660" s="39">
        <f>VENTAS[[#This Row],[Cantidad]]*VENTAS[[#This Row],[Precio Venta]]</f>
        <v>25</v>
      </c>
      <c r="J1660" s="34">
        <f>IF(VENTAS[[#This Row],[Nombre del Gestor]]&gt;1,VENTAS[[#This Row],[Precio Venta]]*10%,0)</f>
        <v>0</v>
      </c>
      <c r="K1660" s="34">
        <f>IFERROR(VLOOKUP(VENTAS[[#This Row],[Código del producto Vendido]],STOCK[],13,FALSE),VENTAS[[#This Row],[Precio Venta]]*0.6)-VENTAS[[#This Row],[Comisión Unitaria 10%]]</f>
        <v>2.5</v>
      </c>
      <c r="L1660" s="34">
        <f>VENTAS[[#This Row],[Cantidad]]*(VENTAS[[#This Row],[Precio Venta]]-VENTAS[[#This Row],[Costo Unitario SIN Comision]]-VENTAS[[#This Row],[Comisión Unitaria 10%]]-0.01*VENTAS[[#This Row],[Precio Venta]])</f>
        <v>22.25</v>
      </c>
      <c r="M1660" s="35"/>
      <c r="N1660" s="37" t="s">
        <v>6870</v>
      </c>
    </row>
    <row r="1661" spans="1:14" x14ac:dyDescent="0.2">
      <c r="A1661" s="36">
        <v>45766.313159722216</v>
      </c>
      <c r="B1661" s="33"/>
      <c r="C1661" s="33"/>
      <c r="D1661" s="33"/>
      <c r="E1661" s="33" t="s">
        <v>375</v>
      </c>
      <c r="F1661" s="33" t="s">
        <v>377</v>
      </c>
      <c r="G1661" s="33">
        <v>1</v>
      </c>
      <c r="H1661" s="34">
        <v>18</v>
      </c>
      <c r="I1661" s="39">
        <f>VENTAS[[#This Row],[Cantidad]]*VENTAS[[#This Row],[Precio Venta]]</f>
        <v>18</v>
      </c>
      <c r="J1661" s="34">
        <f>IF(VENTAS[[#This Row],[Nombre del Gestor]]&gt;1,VENTAS[[#This Row],[Precio Venta]]*10%,0)</f>
        <v>0</v>
      </c>
      <c r="K1661" s="34">
        <f>IFERROR(VLOOKUP(VENTAS[[#This Row],[Código del producto Vendido]],STOCK[],13,FALSE),VENTAS[[#This Row],[Precio Venta]]*0.6)-VENTAS[[#This Row],[Comisión Unitaria 10%]]</f>
        <v>8.8000000000000007</v>
      </c>
      <c r="L1661" s="34">
        <f>VENTAS[[#This Row],[Cantidad]]*(VENTAS[[#This Row],[Precio Venta]]-VENTAS[[#This Row],[Costo Unitario SIN Comision]]-VENTAS[[#This Row],[Comisión Unitaria 10%]]-0.01*VENTAS[[#This Row],[Precio Venta]])</f>
        <v>9.02</v>
      </c>
      <c r="M1661" s="35"/>
      <c r="N1661" s="37" t="s">
        <v>6871</v>
      </c>
    </row>
    <row r="1662" spans="1:14" x14ac:dyDescent="0.2">
      <c r="A1662" s="36">
        <v>45766.313159722216</v>
      </c>
      <c r="B1662" s="33"/>
      <c r="C1662" s="33"/>
      <c r="D1662" s="33"/>
      <c r="E1662" s="33" t="s">
        <v>309</v>
      </c>
      <c r="F1662" s="33" t="s">
        <v>311</v>
      </c>
      <c r="G1662" s="33">
        <v>1</v>
      </c>
      <c r="H1662" s="34">
        <v>10</v>
      </c>
      <c r="I1662" s="39">
        <f>VENTAS[[#This Row],[Cantidad]]*VENTAS[[#This Row],[Precio Venta]]</f>
        <v>10</v>
      </c>
      <c r="J1662" s="34">
        <f>IF(VENTAS[[#This Row],[Nombre del Gestor]]&gt;1,VENTAS[[#This Row],[Precio Venta]]*10%,0)</f>
        <v>0</v>
      </c>
      <c r="K1662" s="34">
        <f>IFERROR(VLOOKUP(VENTAS[[#This Row],[Código del producto Vendido]],STOCK[],13,FALSE),VENTAS[[#This Row],[Precio Venta]]*0.6)-VENTAS[[#This Row],[Comisión Unitaria 10%]]</f>
        <v>6.8812500000000005</v>
      </c>
      <c r="L1662" s="34">
        <f>VENTAS[[#This Row],[Cantidad]]*(VENTAS[[#This Row],[Precio Venta]]-VENTAS[[#This Row],[Costo Unitario SIN Comision]]-VENTAS[[#This Row],[Comisión Unitaria 10%]]-0.01*VENTAS[[#This Row],[Precio Venta]])</f>
        <v>3.0187499999999994</v>
      </c>
      <c r="M1662" s="35"/>
      <c r="N1662" s="37" t="s">
        <v>6872</v>
      </c>
    </row>
    <row r="1663" spans="1:14" x14ac:dyDescent="0.2">
      <c r="A1663" s="36">
        <v>45766.313159722216</v>
      </c>
      <c r="B1663" s="33"/>
      <c r="C1663" s="33"/>
      <c r="D1663" s="33"/>
      <c r="E1663" s="33" t="s">
        <v>1260</v>
      </c>
      <c r="F1663" s="33" t="s">
        <v>1257</v>
      </c>
      <c r="G1663" s="33">
        <v>1</v>
      </c>
      <c r="H1663" s="34">
        <v>20</v>
      </c>
      <c r="I1663" s="39">
        <f>VENTAS[[#This Row],[Cantidad]]*VENTAS[[#This Row],[Precio Venta]]</f>
        <v>20</v>
      </c>
      <c r="J1663" s="34">
        <f>IF(VENTAS[[#This Row],[Nombre del Gestor]]&gt;1,VENTAS[[#This Row],[Precio Venta]]*10%,0)</f>
        <v>0</v>
      </c>
      <c r="K1663" s="34">
        <f>IFERROR(VLOOKUP(VENTAS[[#This Row],[Código del producto Vendido]],STOCK[],13,FALSE),VENTAS[[#This Row],[Precio Venta]]*0.6)-VENTAS[[#This Row],[Comisión Unitaria 10%]]</f>
        <v>10.55</v>
      </c>
      <c r="L1663" s="34">
        <f>VENTAS[[#This Row],[Cantidad]]*(VENTAS[[#This Row],[Precio Venta]]-VENTAS[[#This Row],[Costo Unitario SIN Comision]]-VENTAS[[#This Row],[Comisión Unitaria 10%]]-0.01*VENTAS[[#This Row],[Precio Venta]])</f>
        <v>9.25</v>
      </c>
      <c r="M1663" s="35"/>
      <c r="N1663" s="37" t="s">
        <v>6873</v>
      </c>
    </row>
    <row r="1664" spans="1:14" x14ac:dyDescent="0.2">
      <c r="A1664" s="36">
        <v>45766.313159722216</v>
      </c>
      <c r="B1664" s="33"/>
      <c r="C1664" s="33"/>
      <c r="D1664" s="33"/>
      <c r="E1664" s="33" t="s">
        <v>2652</v>
      </c>
      <c r="F1664" s="33" t="s">
        <v>2653</v>
      </c>
      <c r="G1664" s="33">
        <v>1</v>
      </c>
      <c r="H1664" s="34">
        <v>15</v>
      </c>
      <c r="I1664" s="39">
        <f>VENTAS[[#This Row],[Cantidad]]*VENTAS[[#This Row],[Precio Venta]]</f>
        <v>15</v>
      </c>
      <c r="J1664" s="34">
        <f>IF(VENTAS[[#This Row],[Nombre del Gestor]]&gt;1,VENTAS[[#This Row],[Precio Venta]]*10%,0)</f>
        <v>0</v>
      </c>
      <c r="K1664" s="34">
        <f>IFERROR(VLOOKUP(VENTAS[[#This Row],[Código del producto Vendido]],STOCK[],13,FALSE),VENTAS[[#This Row],[Precio Venta]]*0.6)-VENTAS[[#This Row],[Comisión Unitaria 10%]]</f>
        <v>0</v>
      </c>
      <c r="L1664" s="34">
        <f>VENTAS[[#This Row],[Cantidad]]*(VENTAS[[#This Row],[Precio Venta]]-VENTAS[[#This Row],[Costo Unitario SIN Comision]]-VENTAS[[#This Row],[Comisión Unitaria 10%]]-0.01*VENTAS[[#This Row],[Precio Venta]])</f>
        <v>14.85</v>
      </c>
      <c r="M1664" s="35"/>
      <c r="N1664" s="37" t="s">
        <v>6874</v>
      </c>
    </row>
    <row r="1665" spans="1:14" x14ac:dyDescent="0.2">
      <c r="A1665" s="36">
        <v>45766.838761574072</v>
      </c>
      <c r="B1665" s="33"/>
      <c r="C1665" s="33"/>
      <c r="D1665" s="33" t="s">
        <v>6027</v>
      </c>
      <c r="E1665" s="33" t="s">
        <v>2566</v>
      </c>
      <c r="F1665" s="33" t="s">
        <v>2564</v>
      </c>
      <c r="G1665" s="33">
        <v>1</v>
      </c>
      <c r="H1665" s="34">
        <v>35</v>
      </c>
      <c r="I1665" s="39">
        <f>VENTAS[[#This Row],[Cantidad]]*VENTAS[[#This Row],[Precio Venta]]</f>
        <v>35</v>
      </c>
      <c r="J1665" s="34">
        <f>IF(VENTAS[[#This Row],[Nombre del Gestor]]&gt;1,VENTAS[[#This Row],[Precio Venta]]*10%,0)</f>
        <v>3.5</v>
      </c>
      <c r="K1665" s="34">
        <f>IFERROR(VLOOKUP(VENTAS[[#This Row],[Código del producto Vendido]],STOCK[],13,FALSE),VENTAS[[#This Row],[Precio Venta]]*0.6)-VENTAS[[#This Row],[Comisión Unitaria 10%]]</f>
        <v>-3.5</v>
      </c>
      <c r="L1665" s="34">
        <f>VENTAS[[#This Row],[Cantidad]]*(VENTAS[[#This Row],[Precio Venta]]-VENTAS[[#This Row],[Costo Unitario SIN Comision]]-VENTAS[[#This Row],[Comisión Unitaria 10%]]-0.01*VENTAS[[#This Row],[Precio Venta]])</f>
        <v>34.65</v>
      </c>
      <c r="M1665" s="35"/>
      <c r="N1665" s="37" t="s">
        <v>6875</v>
      </c>
    </row>
    <row r="1666" spans="1:14" x14ac:dyDescent="0.2">
      <c r="A1666" s="36">
        <v>45766.838761574072</v>
      </c>
      <c r="B1666" s="33"/>
      <c r="C1666" s="33"/>
      <c r="D1666" s="33" t="s">
        <v>6027</v>
      </c>
      <c r="E1666" s="33" t="s">
        <v>2453</v>
      </c>
      <c r="F1666" s="33" t="s">
        <v>2454</v>
      </c>
      <c r="G1666" s="33">
        <v>1</v>
      </c>
      <c r="H1666" s="34">
        <v>15</v>
      </c>
      <c r="I1666" s="39">
        <f>VENTAS[[#This Row],[Cantidad]]*VENTAS[[#This Row],[Precio Venta]]</f>
        <v>15</v>
      </c>
      <c r="J1666" s="34">
        <f>IF(VENTAS[[#This Row],[Nombre del Gestor]]&gt;1,VENTAS[[#This Row],[Precio Venta]]*10%,0)</f>
        <v>1.5</v>
      </c>
      <c r="K1666" s="34">
        <f>IFERROR(VLOOKUP(VENTAS[[#This Row],[Código del producto Vendido]],STOCK[],13,FALSE),VENTAS[[#This Row],[Precio Venta]]*0.6)-VENTAS[[#This Row],[Comisión Unitaria 10%]]</f>
        <v>12</v>
      </c>
      <c r="L1666" s="34">
        <f>VENTAS[[#This Row],[Cantidad]]*(VENTAS[[#This Row],[Precio Venta]]-VENTAS[[#This Row],[Costo Unitario SIN Comision]]-VENTAS[[#This Row],[Comisión Unitaria 10%]]-0.01*VENTAS[[#This Row],[Precio Venta]])</f>
        <v>1.35</v>
      </c>
      <c r="M1666" s="35"/>
      <c r="N1666" s="37" t="s">
        <v>6876</v>
      </c>
    </row>
    <row r="1667" spans="1:14" x14ac:dyDescent="0.2">
      <c r="A1667" s="36">
        <v>45766.838761574072</v>
      </c>
      <c r="B1667" s="33"/>
      <c r="C1667" s="33"/>
      <c r="D1667" s="33" t="s">
        <v>6027</v>
      </c>
      <c r="E1667" s="33" t="s">
        <v>2149</v>
      </c>
      <c r="F1667" s="33" t="s">
        <v>2150</v>
      </c>
      <c r="G1667" s="33">
        <v>1</v>
      </c>
      <c r="H1667" s="34">
        <v>18</v>
      </c>
      <c r="I1667" s="39">
        <f>VENTAS[[#This Row],[Cantidad]]*VENTAS[[#This Row],[Precio Venta]]</f>
        <v>18</v>
      </c>
      <c r="J1667" s="34">
        <f>IF(VENTAS[[#This Row],[Nombre del Gestor]]&gt;1,VENTAS[[#This Row],[Precio Venta]]*10%,0)</f>
        <v>1.8</v>
      </c>
      <c r="K1667" s="34">
        <f>IFERROR(VLOOKUP(VENTAS[[#This Row],[Código del producto Vendido]],STOCK[],13,FALSE),VENTAS[[#This Row],[Precio Venta]]*0.6)-VENTAS[[#This Row],[Comisión Unitaria 10%]]</f>
        <v>0</v>
      </c>
      <c r="L1667" s="34">
        <f>VENTAS[[#This Row],[Cantidad]]*(VENTAS[[#This Row],[Precio Venta]]-VENTAS[[#This Row],[Costo Unitario SIN Comision]]-VENTAS[[#This Row],[Comisión Unitaria 10%]]-0.01*VENTAS[[#This Row],[Precio Venta]])</f>
        <v>16.02</v>
      </c>
      <c r="M1667" s="35"/>
      <c r="N1667" s="37" t="s">
        <v>6877</v>
      </c>
    </row>
    <row r="1668" spans="1:14" x14ac:dyDescent="0.2">
      <c r="A1668" s="36">
        <v>45767.371342592603</v>
      </c>
      <c r="B1668" s="33"/>
      <c r="C1668" s="33"/>
      <c r="D1668" s="33" t="s">
        <v>3757</v>
      </c>
      <c r="E1668" s="33" t="s">
        <v>6699</v>
      </c>
      <c r="F1668" s="33" t="s">
        <v>6700</v>
      </c>
      <c r="G1668" s="33">
        <v>1</v>
      </c>
      <c r="H1668" s="34">
        <v>10</v>
      </c>
      <c r="I1668" s="39">
        <f>VENTAS[[#This Row],[Cantidad]]*VENTAS[[#This Row],[Precio Venta]]</f>
        <v>10</v>
      </c>
      <c r="J1668" s="34">
        <f>IF(VENTAS[[#This Row],[Nombre del Gestor]]&gt;1,VENTAS[[#This Row],[Precio Venta]]*10%,0)</f>
        <v>1</v>
      </c>
      <c r="K1668" s="34">
        <f>IFERROR(VLOOKUP(VENTAS[[#This Row],[Código del producto Vendido]],STOCK[],13,FALSE),VENTAS[[#This Row],[Precio Venta]]*0.6)-VENTAS[[#This Row],[Comisión Unitaria 10%]]</f>
        <v>5</v>
      </c>
      <c r="L1668" s="34">
        <f>VENTAS[[#This Row],[Cantidad]]*(VENTAS[[#This Row],[Precio Venta]]-VENTAS[[#This Row],[Costo Unitario SIN Comision]]-VENTAS[[#This Row],[Comisión Unitaria 10%]]-0.01*VENTAS[[#This Row],[Precio Venta]])</f>
        <v>3.9</v>
      </c>
      <c r="M1668" s="35"/>
      <c r="N1668" s="37" t="s">
        <v>6878</v>
      </c>
    </row>
    <row r="1669" spans="1:14" x14ac:dyDescent="0.2">
      <c r="A1669" s="36">
        <v>45767.383703703701</v>
      </c>
      <c r="B1669" s="33"/>
      <c r="C1669" s="33"/>
      <c r="D1669" s="33" t="s">
        <v>3757</v>
      </c>
      <c r="E1669" s="33" t="s">
        <v>2875</v>
      </c>
      <c r="F1669" s="33" t="s">
        <v>2876</v>
      </c>
      <c r="G1669" s="33">
        <v>1</v>
      </c>
      <c r="H1669" s="34">
        <v>30</v>
      </c>
      <c r="I1669" s="39">
        <f>VENTAS[[#This Row],[Cantidad]]*VENTAS[[#This Row],[Precio Venta]]</f>
        <v>30</v>
      </c>
      <c r="J1669" s="34">
        <f>IF(VENTAS[[#This Row],[Nombre del Gestor]]&gt;1,VENTAS[[#This Row],[Precio Venta]]*10%,0)</f>
        <v>3</v>
      </c>
      <c r="K1669" s="34">
        <f>IFERROR(VLOOKUP(VENTAS[[#This Row],[Código del producto Vendido]],STOCK[],13,FALSE),VENTAS[[#This Row],[Precio Venta]]*0.6)-VENTAS[[#This Row],[Comisión Unitaria 10%]]</f>
        <v>-3</v>
      </c>
      <c r="L1669" s="34">
        <f>VENTAS[[#This Row],[Cantidad]]*(VENTAS[[#This Row],[Precio Venta]]-VENTAS[[#This Row],[Costo Unitario SIN Comision]]-VENTAS[[#This Row],[Comisión Unitaria 10%]]-0.01*VENTAS[[#This Row],[Precio Venta]])</f>
        <v>29.7</v>
      </c>
      <c r="M1669" s="35"/>
      <c r="N1669" s="37" t="s">
        <v>6879</v>
      </c>
    </row>
    <row r="1670" spans="1:14" x14ac:dyDescent="0.2">
      <c r="A1670" s="36">
        <v>45767.540034722217</v>
      </c>
      <c r="B1670" s="33"/>
      <c r="C1670" s="33"/>
      <c r="D1670" s="33" t="s">
        <v>6880</v>
      </c>
      <c r="E1670" s="33" t="s">
        <v>1902</v>
      </c>
      <c r="F1670" s="33" t="s">
        <v>1903</v>
      </c>
      <c r="G1670" s="33">
        <v>1</v>
      </c>
      <c r="H1670" s="34">
        <v>20</v>
      </c>
      <c r="I1670" s="39">
        <f>VENTAS[[#This Row],[Cantidad]]*VENTAS[[#This Row],[Precio Venta]]</f>
        <v>20</v>
      </c>
      <c r="J1670" s="34">
        <f>IF(VENTAS[[#This Row],[Nombre del Gestor]]&gt;1,VENTAS[[#This Row],[Precio Venta]]*10%,0)</f>
        <v>2</v>
      </c>
      <c r="K1670" s="34">
        <f>IFERROR(VLOOKUP(VENTAS[[#This Row],[Código del producto Vendido]],STOCK[],13,FALSE),VENTAS[[#This Row],[Precio Venta]]*0.6)-VENTAS[[#This Row],[Comisión Unitaria 10%]]</f>
        <v>0</v>
      </c>
      <c r="L1670" s="34">
        <f>VENTAS[[#This Row],[Cantidad]]*(VENTAS[[#This Row],[Precio Venta]]-VENTAS[[#This Row],[Costo Unitario SIN Comision]]-VENTAS[[#This Row],[Comisión Unitaria 10%]]-0.01*VENTAS[[#This Row],[Precio Venta]])</f>
        <v>17.8</v>
      </c>
      <c r="M1670" s="35"/>
      <c r="N1670" s="37" t="s">
        <v>6881</v>
      </c>
    </row>
    <row r="1671" spans="1:14" x14ac:dyDescent="0.2">
      <c r="A1671" s="36">
        <v>45768.388807870368</v>
      </c>
      <c r="B1671" s="33"/>
      <c r="C1671" s="33"/>
      <c r="D1671" s="33" t="s">
        <v>4869</v>
      </c>
      <c r="E1671" s="33" t="s">
        <v>644</v>
      </c>
      <c r="F1671" s="33" t="s">
        <v>645</v>
      </c>
      <c r="G1671" s="33">
        <v>1</v>
      </c>
      <c r="H1671" s="34">
        <v>18</v>
      </c>
      <c r="I1671" s="39">
        <f>VENTAS[[#This Row],[Cantidad]]*VENTAS[[#This Row],[Precio Venta]]</f>
        <v>18</v>
      </c>
      <c r="J1671" s="34">
        <f>IF(VENTAS[[#This Row],[Nombre del Gestor]]&gt;1,VENTAS[[#This Row],[Precio Venta]]*10%,0)</f>
        <v>1.8</v>
      </c>
      <c r="K1671" s="34">
        <f>IFERROR(VLOOKUP(VENTAS[[#This Row],[Código del producto Vendido]],STOCK[],13,FALSE),VENTAS[[#This Row],[Precio Venta]]*0.6)-VENTAS[[#This Row],[Comisión Unitaria 10%]]</f>
        <v>9</v>
      </c>
      <c r="L1671" s="34">
        <f>VENTAS[[#This Row],[Cantidad]]*(VENTAS[[#This Row],[Precio Venta]]-VENTAS[[#This Row],[Costo Unitario SIN Comision]]-VENTAS[[#This Row],[Comisión Unitaria 10%]]-0.01*VENTAS[[#This Row],[Precio Venta]])</f>
        <v>7.0200000000000005</v>
      </c>
      <c r="M1671" s="35"/>
      <c r="N1671" s="37" t="s">
        <v>6882</v>
      </c>
    </row>
    <row r="1672" spans="1:14" x14ac:dyDescent="0.2">
      <c r="A1672" s="36">
        <v>45768.649050925917</v>
      </c>
      <c r="B1672" s="33"/>
      <c r="C1672" s="33"/>
      <c r="D1672" s="33"/>
      <c r="E1672" s="33" t="s">
        <v>3092</v>
      </c>
      <c r="F1672" s="33" t="s">
        <v>3093</v>
      </c>
      <c r="G1672" s="33">
        <v>1</v>
      </c>
      <c r="H1672" s="34">
        <v>40</v>
      </c>
      <c r="I1672" s="39">
        <f>VENTAS[[#This Row],[Cantidad]]*VENTAS[[#This Row],[Precio Venta]]</f>
        <v>40</v>
      </c>
      <c r="J1672" s="34">
        <f>IF(VENTAS[[#This Row],[Nombre del Gestor]]&gt;1,VENTAS[[#This Row],[Precio Venta]]*10%,0)</f>
        <v>0</v>
      </c>
      <c r="K1672" s="34">
        <f>IFERROR(VLOOKUP(VENTAS[[#This Row],[Código del producto Vendido]],STOCK[],13,FALSE),VENTAS[[#This Row],[Precio Venta]]*0.6)-VENTAS[[#This Row],[Comisión Unitaria 10%]]</f>
        <v>0</v>
      </c>
      <c r="L1672" s="34">
        <f>VENTAS[[#This Row],[Cantidad]]*(VENTAS[[#This Row],[Precio Venta]]-VENTAS[[#This Row],[Costo Unitario SIN Comision]]-VENTAS[[#This Row],[Comisión Unitaria 10%]]-0.01*VENTAS[[#This Row],[Precio Venta]])</f>
        <v>39.6</v>
      </c>
      <c r="M1672" s="35"/>
      <c r="N1672" s="37" t="s">
        <v>6883</v>
      </c>
    </row>
    <row r="1673" spans="1:14" x14ac:dyDescent="0.2">
      <c r="A1673" s="36">
        <v>45768.64980324074</v>
      </c>
      <c r="B1673" s="33"/>
      <c r="C1673" s="33"/>
      <c r="D1673" s="33"/>
      <c r="E1673" s="33" t="s">
        <v>2930</v>
      </c>
      <c r="F1673" s="33" t="s">
        <v>2931</v>
      </c>
      <c r="G1673" s="33">
        <v>1</v>
      </c>
      <c r="H1673" s="34">
        <v>18</v>
      </c>
      <c r="I1673" s="39">
        <f>VENTAS[[#This Row],[Cantidad]]*VENTAS[[#This Row],[Precio Venta]]</f>
        <v>18</v>
      </c>
      <c r="J1673" s="34">
        <f>IF(VENTAS[[#This Row],[Nombre del Gestor]]&gt;1,VENTAS[[#This Row],[Precio Venta]]*10%,0)</f>
        <v>0</v>
      </c>
      <c r="K1673" s="34">
        <f>IFERROR(VLOOKUP(VENTAS[[#This Row],[Código del producto Vendido]],STOCK[],13,FALSE),VENTAS[[#This Row],[Precio Venta]]*0.6)-VENTAS[[#This Row],[Comisión Unitaria 10%]]</f>
        <v>0</v>
      </c>
      <c r="L1673" s="34">
        <f>VENTAS[[#This Row],[Cantidad]]*(VENTAS[[#This Row],[Precio Venta]]-VENTAS[[#This Row],[Costo Unitario SIN Comision]]-VENTAS[[#This Row],[Comisión Unitaria 10%]]-0.01*VENTAS[[#This Row],[Precio Venta]])</f>
        <v>17.82</v>
      </c>
      <c r="M1673" s="35"/>
      <c r="N1673" s="37" t="s">
        <v>6884</v>
      </c>
    </row>
    <row r="1674" spans="1:14" x14ac:dyDescent="0.2">
      <c r="A1674" s="36">
        <v>45768.65048611111</v>
      </c>
      <c r="B1674" s="33"/>
      <c r="C1674" s="33"/>
      <c r="D1674" s="33" t="s">
        <v>4617</v>
      </c>
      <c r="E1674" s="33" t="s">
        <v>2544</v>
      </c>
      <c r="F1674" s="33" t="s">
        <v>6732</v>
      </c>
      <c r="G1674" s="33">
        <v>1</v>
      </c>
      <c r="H1674" s="34">
        <v>50</v>
      </c>
      <c r="I1674" s="39">
        <f>VENTAS[[#This Row],[Cantidad]]*VENTAS[[#This Row],[Precio Venta]]</f>
        <v>50</v>
      </c>
      <c r="J1674" s="34">
        <f>IF(VENTAS[[#This Row],[Nombre del Gestor]]&gt;1,VENTAS[[#This Row],[Precio Venta]]*10%,0)</f>
        <v>5</v>
      </c>
      <c r="K1674" s="34">
        <f>IFERROR(VLOOKUP(VENTAS[[#This Row],[Código del producto Vendido]],STOCK[],13,FALSE),VENTAS[[#This Row],[Precio Venta]]*0.6)-VENTAS[[#This Row],[Comisión Unitaria 10%]]</f>
        <v>-5</v>
      </c>
      <c r="L1674" s="34">
        <f>VENTAS[[#This Row],[Cantidad]]*(VENTAS[[#This Row],[Precio Venta]]-VENTAS[[#This Row],[Costo Unitario SIN Comision]]-VENTAS[[#This Row],[Comisión Unitaria 10%]]-0.01*VENTAS[[#This Row],[Precio Venta]])</f>
        <v>49.5</v>
      </c>
      <c r="M1674" s="35"/>
      <c r="N1674" s="37" t="s">
        <v>6885</v>
      </c>
    </row>
    <row r="1675" spans="1:14" x14ac:dyDescent="0.2">
      <c r="A1675" s="36">
        <v>45768.651064814818</v>
      </c>
      <c r="B1675" s="33"/>
      <c r="C1675" s="33"/>
      <c r="D1675" s="33" t="s">
        <v>6550</v>
      </c>
      <c r="E1675" s="33" t="s">
        <v>2385</v>
      </c>
      <c r="F1675" s="33" t="s">
        <v>1990</v>
      </c>
      <c r="G1675" s="33">
        <v>1</v>
      </c>
      <c r="H1675" s="34">
        <v>18</v>
      </c>
      <c r="I1675" s="39">
        <f>VENTAS[[#This Row],[Cantidad]]*VENTAS[[#This Row],[Precio Venta]]</f>
        <v>18</v>
      </c>
      <c r="J1675" s="34">
        <f>IF(VENTAS[[#This Row],[Nombre del Gestor]]&gt;1,VENTAS[[#This Row],[Precio Venta]]*10%,0)</f>
        <v>1.8</v>
      </c>
      <c r="K1675" s="34">
        <f>IFERROR(VLOOKUP(VENTAS[[#This Row],[Código del producto Vendido]],STOCK[],13,FALSE),VENTAS[[#This Row],[Precio Venta]]*0.6)-VENTAS[[#This Row],[Comisión Unitaria 10%]]</f>
        <v>12</v>
      </c>
      <c r="L1675" s="34">
        <f>VENTAS[[#This Row],[Cantidad]]*(VENTAS[[#This Row],[Precio Venta]]-VENTAS[[#This Row],[Costo Unitario SIN Comision]]-VENTAS[[#This Row],[Comisión Unitaria 10%]]-0.01*VENTAS[[#This Row],[Precio Venta]])</f>
        <v>4.0200000000000005</v>
      </c>
      <c r="M1675" s="35"/>
      <c r="N1675" s="37" t="s">
        <v>6886</v>
      </c>
    </row>
    <row r="1676" spans="1:14" x14ac:dyDescent="0.2">
      <c r="A1676" s="36">
        <v>45768.653634259259</v>
      </c>
      <c r="B1676" s="33"/>
      <c r="C1676" s="33"/>
      <c r="D1676" s="33" t="s">
        <v>6550</v>
      </c>
      <c r="E1676" s="33" t="s">
        <v>2566</v>
      </c>
      <c r="F1676" s="33" t="s">
        <v>2564</v>
      </c>
      <c r="G1676" s="33">
        <v>1</v>
      </c>
      <c r="H1676" s="34">
        <v>35</v>
      </c>
      <c r="I1676" s="39">
        <f>VENTAS[[#This Row],[Cantidad]]*VENTAS[[#This Row],[Precio Venta]]</f>
        <v>35</v>
      </c>
      <c r="J1676" s="34">
        <f>IF(VENTAS[[#This Row],[Nombre del Gestor]]&gt;1,VENTAS[[#This Row],[Precio Venta]]*10%,0)</f>
        <v>3.5</v>
      </c>
      <c r="K1676" s="34">
        <f>IFERROR(VLOOKUP(VENTAS[[#This Row],[Código del producto Vendido]],STOCK[],13,FALSE),VENTAS[[#This Row],[Precio Venta]]*0.6)-VENTAS[[#This Row],[Comisión Unitaria 10%]]</f>
        <v>-3.5</v>
      </c>
      <c r="L1676" s="34">
        <f>VENTAS[[#This Row],[Cantidad]]*(VENTAS[[#This Row],[Precio Venta]]-VENTAS[[#This Row],[Costo Unitario SIN Comision]]-VENTAS[[#This Row],[Comisión Unitaria 10%]]-0.01*VENTAS[[#This Row],[Precio Venta]])</f>
        <v>34.65</v>
      </c>
      <c r="M1676" s="35"/>
      <c r="N1676" s="37" t="s">
        <v>6887</v>
      </c>
    </row>
    <row r="1677" spans="1:14" x14ac:dyDescent="0.2">
      <c r="A1677" s="36">
        <v>45768.706296296303</v>
      </c>
      <c r="B1677" s="33"/>
      <c r="C1677" s="33"/>
      <c r="D1677" s="33" t="s">
        <v>6888</v>
      </c>
      <c r="E1677" s="33" t="s">
        <v>1564</v>
      </c>
      <c r="F1677" s="33" t="s">
        <v>1565</v>
      </c>
      <c r="G1677" s="33">
        <v>1</v>
      </c>
      <c r="H1677" s="34">
        <v>25</v>
      </c>
      <c r="I1677" s="39">
        <f>VENTAS[[#This Row],[Cantidad]]*VENTAS[[#This Row],[Precio Venta]]</f>
        <v>25</v>
      </c>
      <c r="J1677" s="34">
        <f>IF(VENTAS[[#This Row],[Nombre del Gestor]]&gt;1,VENTAS[[#This Row],[Precio Venta]]*10%,0)</f>
        <v>2.5</v>
      </c>
      <c r="K1677" s="34">
        <f>IFERROR(VLOOKUP(VENTAS[[#This Row],[Código del producto Vendido]],STOCK[],13,FALSE),VENTAS[[#This Row],[Precio Venta]]*0.6)-VENTAS[[#This Row],[Comisión Unitaria 10%]]</f>
        <v>0</v>
      </c>
      <c r="L1677" s="34">
        <f>VENTAS[[#This Row],[Cantidad]]*(VENTAS[[#This Row],[Precio Venta]]-VENTAS[[#This Row],[Costo Unitario SIN Comision]]-VENTAS[[#This Row],[Comisión Unitaria 10%]]-0.01*VENTAS[[#This Row],[Precio Venta]])</f>
        <v>22.25</v>
      </c>
      <c r="M1677" s="35"/>
      <c r="N1677" s="37" t="s">
        <v>6889</v>
      </c>
    </row>
    <row r="1678" spans="1:14" x14ac:dyDescent="0.2">
      <c r="A1678" s="36">
        <v>45768.706296296303</v>
      </c>
      <c r="B1678" s="33"/>
      <c r="C1678" s="33"/>
      <c r="D1678" s="33" t="s">
        <v>6888</v>
      </c>
      <c r="E1678" s="33" t="s">
        <v>2535</v>
      </c>
      <c r="F1678" s="33" t="s">
        <v>2536</v>
      </c>
      <c r="G1678" s="33">
        <v>1</v>
      </c>
      <c r="H1678" s="34">
        <v>30</v>
      </c>
      <c r="I1678" s="39">
        <f>VENTAS[[#This Row],[Cantidad]]*VENTAS[[#This Row],[Precio Venta]]</f>
        <v>30</v>
      </c>
      <c r="J1678" s="34">
        <f>IF(VENTAS[[#This Row],[Nombre del Gestor]]&gt;1,VENTAS[[#This Row],[Precio Venta]]*10%,0)</f>
        <v>3</v>
      </c>
      <c r="K1678" s="34">
        <f>IFERROR(VLOOKUP(VENTAS[[#This Row],[Código del producto Vendido]],STOCK[],13,FALSE),VENTAS[[#This Row],[Precio Venta]]*0.6)-VENTAS[[#This Row],[Comisión Unitaria 10%]]</f>
        <v>-3</v>
      </c>
      <c r="L1678" s="34">
        <f>VENTAS[[#This Row],[Cantidad]]*(VENTAS[[#This Row],[Precio Venta]]-VENTAS[[#This Row],[Costo Unitario SIN Comision]]-VENTAS[[#This Row],[Comisión Unitaria 10%]]-0.01*VENTAS[[#This Row],[Precio Venta]])</f>
        <v>29.7</v>
      </c>
      <c r="M1678" s="35"/>
      <c r="N1678" s="37" t="s">
        <v>6890</v>
      </c>
    </row>
    <row r="1679" spans="1:14" x14ac:dyDescent="0.2">
      <c r="A1679" s="36">
        <v>45769.37699074074</v>
      </c>
      <c r="B1679" s="33"/>
      <c r="C1679" s="33"/>
      <c r="D1679" s="33" t="s">
        <v>6880</v>
      </c>
      <c r="E1679" s="33" t="s">
        <v>3088</v>
      </c>
      <c r="F1679" s="33" t="s">
        <v>3089</v>
      </c>
      <c r="G1679" s="33">
        <v>1</v>
      </c>
      <c r="H1679" s="34">
        <v>45</v>
      </c>
      <c r="I1679" s="39">
        <f>VENTAS[[#This Row],[Cantidad]]*VENTAS[[#This Row],[Precio Venta]]</f>
        <v>45</v>
      </c>
      <c r="J1679" s="34">
        <f>IF(VENTAS[[#This Row],[Nombre del Gestor]]&gt;1,VENTAS[[#This Row],[Precio Venta]]*10%,0)</f>
        <v>4.5</v>
      </c>
      <c r="K1679" s="34">
        <f>IFERROR(VLOOKUP(VENTAS[[#This Row],[Código del producto Vendido]],STOCK[],13,FALSE),VENTAS[[#This Row],[Precio Venta]]*0.6)-VENTAS[[#This Row],[Comisión Unitaria 10%]]</f>
        <v>-4.5</v>
      </c>
      <c r="L1679" s="34">
        <f>VENTAS[[#This Row],[Cantidad]]*(VENTAS[[#This Row],[Precio Venta]]-VENTAS[[#This Row],[Costo Unitario SIN Comision]]-VENTAS[[#This Row],[Comisión Unitaria 10%]]-0.01*VENTAS[[#This Row],[Precio Venta]])</f>
        <v>44.55</v>
      </c>
      <c r="M1679" s="35"/>
      <c r="N1679" s="37" t="s">
        <v>6891</v>
      </c>
    </row>
    <row r="1680" spans="1:14" x14ac:dyDescent="0.2">
      <c r="A1680" s="36">
        <v>45769.37699074074</v>
      </c>
      <c r="B1680" s="33"/>
      <c r="C1680" s="33"/>
      <c r="D1680" s="33" t="s">
        <v>6880</v>
      </c>
      <c r="E1680" s="33" t="s">
        <v>3072</v>
      </c>
      <c r="F1680" s="33" t="s">
        <v>3073</v>
      </c>
      <c r="G1680" s="33">
        <v>1</v>
      </c>
      <c r="H1680" s="34">
        <v>40</v>
      </c>
      <c r="I1680" s="39">
        <f>VENTAS[[#This Row],[Cantidad]]*VENTAS[[#This Row],[Precio Venta]]</f>
        <v>40</v>
      </c>
      <c r="J1680" s="34">
        <f>IF(VENTAS[[#This Row],[Nombre del Gestor]]&gt;1,VENTAS[[#This Row],[Precio Venta]]*10%,0)</f>
        <v>4</v>
      </c>
      <c r="K1680" s="34">
        <f>IFERROR(VLOOKUP(VENTAS[[#This Row],[Código del producto Vendido]],STOCK[],13,FALSE),VENTAS[[#This Row],[Precio Venta]]*0.6)-VENTAS[[#This Row],[Comisión Unitaria 10%]]</f>
        <v>-4</v>
      </c>
      <c r="L1680" s="34">
        <f>VENTAS[[#This Row],[Cantidad]]*(VENTAS[[#This Row],[Precio Venta]]-VENTAS[[#This Row],[Costo Unitario SIN Comision]]-VENTAS[[#This Row],[Comisión Unitaria 10%]]-0.01*VENTAS[[#This Row],[Precio Venta]])</f>
        <v>39.6</v>
      </c>
      <c r="M1680" s="35"/>
      <c r="N1680" s="37" t="s">
        <v>6892</v>
      </c>
    </row>
    <row r="1681" spans="1:14" x14ac:dyDescent="0.2">
      <c r="A1681" s="36">
        <v>45769.586712962962</v>
      </c>
      <c r="B1681" s="33"/>
      <c r="C1681" s="33"/>
      <c r="D1681" s="33" t="s">
        <v>3757</v>
      </c>
      <c r="E1681" s="33" t="s">
        <v>1276</v>
      </c>
      <c r="F1681" s="33" t="s">
        <v>1277</v>
      </c>
      <c r="G1681" s="33">
        <v>1</v>
      </c>
      <c r="H1681" s="34">
        <v>30</v>
      </c>
      <c r="I1681" s="39">
        <f>VENTAS[[#This Row],[Cantidad]]*VENTAS[[#This Row],[Precio Venta]]</f>
        <v>30</v>
      </c>
      <c r="J1681" s="34">
        <f>IF(VENTAS[[#This Row],[Nombre del Gestor]]&gt;1,VENTAS[[#This Row],[Precio Venta]]*10%,0)</f>
        <v>3</v>
      </c>
      <c r="K1681" s="34">
        <f>IFERROR(VLOOKUP(VENTAS[[#This Row],[Código del producto Vendido]],STOCK[],13,FALSE),VENTAS[[#This Row],[Precio Venta]]*0.6)-VENTAS[[#This Row],[Comisión Unitaria 10%]]</f>
        <v>12.780000000000001</v>
      </c>
      <c r="L1681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681" s="35"/>
      <c r="N1681" s="37" t="s">
        <v>6893</v>
      </c>
    </row>
    <row r="1682" spans="1:14" x14ac:dyDescent="0.2">
      <c r="A1682" s="36">
        <v>45769.588692129633</v>
      </c>
      <c r="B1682" s="33"/>
      <c r="C1682" s="33"/>
      <c r="D1682" s="33" t="s">
        <v>3779</v>
      </c>
      <c r="E1682" s="33" t="s">
        <v>3050</v>
      </c>
      <c r="F1682" s="33" t="s">
        <v>3048</v>
      </c>
      <c r="G1682" s="33">
        <v>1</v>
      </c>
      <c r="H1682" s="34">
        <v>35</v>
      </c>
      <c r="I1682" s="39">
        <f>VENTAS[[#This Row],[Cantidad]]*VENTAS[[#This Row],[Precio Venta]]</f>
        <v>35</v>
      </c>
      <c r="J1682" s="34">
        <f>IF(VENTAS[[#This Row],[Nombre del Gestor]]&gt;1,VENTAS[[#This Row],[Precio Venta]]*10%,0)</f>
        <v>3.5</v>
      </c>
      <c r="K1682" s="34">
        <f>IFERROR(VLOOKUP(VENTAS[[#This Row],[Código del producto Vendido]],STOCK[],13,FALSE),VENTAS[[#This Row],[Precio Venta]]*0.6)-VENTAS[[#This Row],[Comisión Unitaria 10%]]</f>
        <v>-3.5</v>
      </c>
      <c r="L1682" s="34">
        <f>VENTAS[[#This Row],[Cantidad]]*(VENTAS[[#This Row],[Precio Venta]]-VENTAS[[#This Row],[Costo Unitario SIN Comision]]-VENTAS[[#This Row],[Comisión Unitaria 10%]]-0.01*VENTAS[[#This Row],[Precio Venta]])</f>
        <v>34.65</v>
      </c>
      <c r="M1682" s="35"/>
      <c r="N1682" s="37" t="s">
        <v>6894</v>
      </c>
    </row>
    <row r="1683" spans="1:14" x14ac:dyDescent="0.2">
      <c r="A1683" s="36">
        <v>45769.589398148149</v>
      </c>
      <c r="B1683" s="33"/>
      <c r="C1683" s="33"/>
      <c r="D1683" s="33" t="s">
        <v>6550</v>
      </c>
      <c r="E1683" s="33" t="s">
        <v>1524</v>
      </c>
      <c r="F1683" s="33" t="s">
        <v>1523</v>
      </c>
      <c r="G1683" s="33">
        <v>1</v>
      </c>
      <c r="H1683" s="34">
        <v>3</v>
      </c>
      <c r="I1683" s="39">
        <f>VENTAS[[#This Row],[Cantidad]]*VENTAS[[#This Row],[Precio Venta]]</f>
        <v>3</v>
      </c>
      <c r="J1683" s="34">
        <f>IF(VENTAS[[#This Row],[Nombre del Gestor]]&gt;1,VENTAS[[#This Row],[Precio Venta]]*10%,0)</f>
        <v>0.30000000000000004</v>
      </c>
      <c r="K1683" s="34">
        <f>IFERROR(VLOOKUP(VENTAS[[#This Row],[Código del producto Vendido]],STOCK[],13,FALSE),VENTAS[[#This Row],[Precio Venta]]*0.6)-VENTAS[[#This Row],[Comisión Unitaria 10%]]</f>
        <v>1.4</v>
      </c>
      <c r="L1683" s="34">
        <f>VENTAS[[#This Row],[Cantidad]]*(VENTAS[[#This Row],[Precio Venta]]-VENTAS[[#This Row],[Costo Unitario SIN Comision]]-VENTAS[[#This Row],[Comisión Unitaria 10%]]-0.01*VENTAS[[#This Row],[Precio Venta]])</f>
        <v>1.27</v>
      </c>
      <c r="M1683" s="35"/>
      <c r="N1683" s="37" t="s">
        <v>6895</v>
      </c>
    </row>
    <row r="1684" spans="1:14" x14ac:dyDescent="0.2">
      <c r="A1684" s="36">
        <v>45769.58971064815</v>
      </c>
      <c r="B1684" s="33"/>
      <c r="C1684" s="33"/>
      <c r="D1684" s="33" t="s">
        <v>6550</v>
      </c>
      <c r="E1684" s="33" t="s">
        <v>1512</v>
      </c>
      <c r="F1684" s="33" t="s">
        <v>1511</v>
      </c>
      <c r="G1684" s="33">
        <v>1</v>
      </c>
      <c r="H1684" s="34">
        <v>3</v>
      </c>
      <c r="I1684" s="39">
        <f>VENTAS[[#This Row],[Cantidad]]*VENTAS[[#This Row],[Precio Venta]]</f>
        <v>3</v>
      </c>
      <c r="J1684" s="34">
        <f>IF(VENTAS[[#This Row],[Nombre del Gestor]]&gt;1,VENTAS[[#This Row],[Precio Venta]]*10%,0)</f>
        <v>0.30000000000000004</v>
      </c>
      <c r="K1684" s="34">
        <f>IFERROR(VLOOKUP(VENTAS[[#This Row],[Código del producto Vendido]],STOCK[],13,FALSE),VENTAS[[#This Row],[Precio Venta]]*0.6)-VENTAS[[#This Row],[Comisión Unitaria 10%]]</f>
        <v>1.4</v>
      </c>
      <c r="L1684" s="34">
        <f>VENTAS[[#This Row],[Cantidad]]*(VENTAS[[#This Row],[Precio Venta]]-VENTAS[[#This Row],[Costo Unitario SIN Comision]]-VENTAS[[#This Row],[Comisión Unitaria 10%]]-0.01*VENTAS[[#This Row],[Precio Venta]])</f>
        <v>1.27</v>
      </c>
      <c r="M1684" s="35"/>
      <c r="N1684" s="37" t="s">
        <v>6896</v>
      </c>
    </row>
    <row r="1685" spans="1:14" x14ac:dyDescent="0.2">
      <c r="A1685" s="36">
        <v>45769.590069444443</v>
      </c>
      <c r="B1685" s="33"/>
      <c r="C1685" s="33"/>
      <c r="D1685" s="33" t="s">
        <v>6550</v>
      </c>
      <c r="E1685" s="33" t="s">
        <v>1516</v>
      </c>
      <c r="F1685" s="33" t="s">
        <v>1515</v>
      </c>
      <c r="G1685" s="33">
        <v>1</v>
      </c>
      <c r="H1685" s="34">
        <v>3</v>
      </c>
      <c r="I1685" s="39">
        <f>VENTAS[[#This Row],[Cantidad]]*VENTAS[[#This Row],[Precio Venta]]</f>
        <v>3</v>
      </c>
      <c r="J1685" s="34">
        <f>IF(VENTAS[[#This Row],[Nombre del Gestor]]&gt;1,VENTAS[[#This Row],[Precio Venta]]*10%,0)</f>
        <v>0.30000000000000004</v>
      </c>
      <c r="K1685" s="34">
        <f>IFERROR(VLOOKUP(VENTAS[[#This Row],[Código del producto Vendido]],STOCK[],13,FALSE),VENTAS[[#This Row],[Precio Venta]]*0.6)-VENTAS[[#This Row],[Comisión Unitaria 10%]]</f>
        <v>1.4</v>
      </c>
      <c r="L1685" s="34">
        <f>VENTAS[[#This Row],[Cantidad]]*(VENTAS[[#This Row],[Precio Venta]]-VENTAS[[#This Row],[Costo Unitario SIN Comision]]-VENTAS[[#This Row],[Comisión Unitaria 10%]]-0.01*VENTAS[[#This Row],[Precio Venta]])</f>
        <v>1.27</v>
      </c>
      <c r="M1685" s="35"/>
      <c r="N1685" s="37" t="s">
        <v>6897</v>
      </c>
    </row>
    <row r="1686" spans="1:14" x14ac:dyDescent="0.2">
      <c r="A1686" s="36">
        <v>45769.590439814812</v>
      </c>
      <c r="B1686" s="33"/>
      <c r="C1686" s="33"/>
      <c r="D1686" s="33" t="s">
        <v>6550</v>
      </c>
      <c r="E1686" s="33" t="s">
        <v>1520</v>
      </c>
      <c r="F1686" s="33" t="s">
        <v>1519</v>
      </c>
      <c r="G1686" s="33">
        <v>1</v>
      </c>
      <c r="H1686" s="34">
        <v>3</v>
      </c>
      <c r="I1686" s="39">
        <f>VENTAS[[#This Row],[Cantidad]]*VENTAS[[#This Row],[Precio Venta]]</f>
        <v>3</v>
      </c>
      <c r="J1686" s="34">
        <f>IF(VENTAS[[#This Row],[Nombre del Gestor]]&gt;1,VENTAS[[#This Row],[Precio Venta]]*10%,0)</f>
        <v>0.30000000000000004</v>
      </c>
      <c r="K1686" s="34">
        <f>IFERROR(VLOOKUP(VENTAS[[#This Row],[Código del producto Vendido]],STOCK[],13,FALSE),VENTAS[[#This Row],[Precio Venta]]*0.6)-VENTAS[[#This Row],[Comisión Unitaria 10%]]</f>
        <v>1.4</v>
      </c>
      <c r="L1686" s="34">
        <f>VENTAS[[#This Row],[Cantidad]]*(VENTAS[[#This Row],[Precio Venta]]-VENTAS[[#This Row],[Costo Unitario SIN Comision]]-VENTAS[[#This Row],[Comisión Unitaria 10%]]-0.01*VENTAS[[#This Row],[Precio Venta]])</f>
        <v>1.27</v>
      </c>
      <c r="M1686" s="35"/>
      <c r="N1686" s="37" t="s">
        <v>6898</v>
      </c>
    </row>
    <row r="1687" spans="1:14" x14ac:dyDescent="0.2">
      <c r="A1687" s="36">
        <v>45769.590798611112</v>
      </c>
      <c r="B1687" s="33"/>
      <c r="C1687" s="33"/>
      <c r="D1687" s="33" t="s">
        <v>6550</v>
      </c>
      <c r="E1687" s="33" t="s">
        <v>1528</v>
      </c>
      <c r="F1687" s="33" t="s">
        <v>1527</v>
      </c>
      <c r="G1687" s="33">
        <v>1</v>
      </c>
      <c r="H1687" s="34">
        <v>3</v>
      </c>
      <c r="I1687" s="39">
        <f>VENTAS[[#This Row],[Cantidad]]*VENTAS[[#This Row],[Precio Venta]]</f>
        <v>3</v>
      </c>
      <c r="J1687" s="34">
        <f>IF(VENTAS[[#This Row],[Nombre del Gestor]]&gt;1,VENTAS[[#This Row],[Precio Venta]]*10%,0)</f>
        <v>0.30000000000000004</v>
      </c>
      <c r="K1687" s="34">
        <f>IFERROR(VLOOKUP(VENTAS[[#This Row],[Código del producto Vendido]],STOCK[],13,FALSE),VENTAS[[#This Row],[Precio Venta]]*0.6)-VENTAS[[#This Row],[Comisión Unitaria 10%]]</f>
        <v>1.4</v>
      </c>
      <c r="L1687" s="34">
        <f>VENTAS[[#This Row],[Cantidad]]*(VENTAS[[#This Row],[Precio Venta]]-VENTAS[[#This Row],[Costo Unitario SIN Comision]]-VENTAS[[#This Row],[Comisión Unitaria 10%]]-0.01*VENTAS[[#This Row],[Precio Venta]])</f>
        <v>1.27</v>
      </c>
      <c r="M1687" s="35"/>
      <c r="N1687" s="37" t="s">
        <v>6899</v>
      </c>
    </row>
    <row r="1688" spans="1:14" x14ac:dyDescent="0.2">
      <c r="A1688" s="36">
        <v>45769.596932870372</v>
      </c>
      <c r="B1688" s="33"/>
      <c r="C1688" s="33"/>
      <c r="D1688" s="33" t="s">
        <v>6550</v>
      </c>
      <c r="E1688" s="33" t="s">
        <v>2544</v>
      </c>
      <c r="F1688" s="33" t="s">
        <v>6732</v>
      </c>
      <c r="G1688" s="33">
        <v>1</v>
      </c>
      <c r="H1688" s="34">
        <v>50</v>
      </c>
      <c r="I1688" s="39">
        <f>VENTAS[[#This Row],[Cantidad]]*VENTAS[[#This Row],[Precio Venta]]</f>
        <v>50</v>
      </c>
      <c r="J1688" s="34">
        <f>IF(VENTAS[[#This Row],[Nombre del Gestor]]&gt;1,VENTAS[[#This Row],[Precio Venta]]*10%,0)</f>
        <v>5</v>
      </c>
      <c r="K1688" s="34">
        <f>IFERROR(VLOOKUP(VENTAS[[#This Row],[Código del producto Vendido]],STOCK[],13,FALSE),VENTAS[[#This Row],[Precio Venta]]*0.6)-VENTAS[[#This Row],[Comisión Unitaria 10%]]</f>
        <v>-5</v>
      </c>
      <c r="L1688" s="34">
        <f>VENTAS[[#This Row],[Cantidad]]*(VENTAS[[#This Row],[Precio Venta]]-VENTAS[[#This Row],[Costo Unitario SIN Comision]]-VENTAS[[#This Row],[Comisión Unitaria 10%]]-0.01*VENTAS[[#This Row],[Precio Venta]])</f>
        <v>49.5</v>
      </c>
      <c r="M1688" s="35"/>
      <c r="N1688" s="37" t="s">
        <v>6900</v>
      </c>
    </row>
    <row r="1689" spans="1:14" x14ac:dyDescent="0.2">
      <c r="A1689" s="36">
        <v>45769.611458333333</v>
      </c>
      <c r="B1689" s="33"/>
      <c r="C1689" s="33"/>
      <c r="D1689" s="33" t="s">
        <v>6901</v>
      </c>
      <c r="E1689" s="33" t="s">
        <v>1937</v>
      </c>
      <c r="F1689" s="33" t="s">
        <v>1938</v>
      </c>
      <c r="G1689" s="33">
        <v>1</v>
      </c>
      <c r="H1689" s="34">
        <v>20</v>
      </c>
      <c r="I1689" s="39">
        <f>VENTAS[[#This Row],[Cantidad]]*VENTAS[[#This Row],[Precio Venta]]</f>
        <v>20</v>
      </c>
      <c r="J1689" s="34">
        <f>IF(VENTAS[[#This Row],[Nombre del Gestor]]&gt;1,VENTAS[[#This Row],[Precio Venta]]*10%,0)</f>
        <v>2</v>
      </c>
      <c r="K1689" s="34">
        <f>IFERROR(VLOOKUP(VENTAS[[#This Row],[Código del producto Vendido]],STOCK[],13,FALSE),VENTAS[[#This Row],[Precio Venta]]*0.6)-VENTAS[[#This Row],[Comisión Unitaria 10%]]</f>
        <v>0</v>
      </c>
      <c r="L1689" s="34">
        <f>VENTAS[[#This Row],[Cantidad]]*(VENTAS[[#This Row],[Precio Venta]]-VENTAS[[#This Row],[Costo Unitario SIN Comision]]-VENTAS[[#This Row],[Comisión Unitaria 10%]]-0.01*VENTAS[[#This Row],[Precio Venta]])</f>
        <v>17.8</v>
      </c>
      <c r="M1689" s="35"/>
      <c r="N1689" s="37" t="s">
        <v>6902</v>
      </c>
    </row>
    <row r="1690" spans="1:14" x14ac:dyDescent="0.2">
      <c r="A1690" s="36">
        <v>45770.348101851851</v>
      </c>
      <c r="B1690" s="33"/>
      <c r="C1690" s="33"/>
      <c r="D1690" s="33" t="s">
        <v>6903</v>
      </c>
      <c r="E1690" s="33" t="s">
        <v>3047</v>
      </c>
      <c r="F1690" s="33" t="s">
        <v>3048</v>
      </c>
      <c r="G1690" s="33">
        <v>1</v>
      </c>
      <c r="H1690" s="34">
        <v>35</v>
      </c>
      <c r="I1690" s="39">
        <f>VENTAS[[#This Row],[Cantidad]]*VENTAS[[#This Row],[Precio Venta]]</f>
        <v>35</v>
      </c>
      <c r="J1690" s="34">
        <f>IF(VENTAS[[#This Row],[Nombre del Gestor]]&gt;1,VENTAS[[#This Row],[Precio Venta]]*10%,0)</f>
        <v>3.5</v>
      </c>
      <c r="K1690" s="34">
        <f>IFERROR(VLOOKUP(VENTAS[[#This Row],[Código del producto Vendido]],STOCK[],13,FALSE),VENTAS[[#This Row],[Precio Venta]]*0.6)-VENTAS[[#This Row],[Comisión Unitaria 10%]]</f>
        <v>-3.5</v>
      </c>
      <c r="L1690" s="34">
        <f>VENTAS[[#This Row],[Cantidad]]*(VENTAS[[#This Row],[Precio Venta]]-VENTAS[[#This Row],[Costo Unitario SIN Comision]]-VENTAS[[#This Row],[Comisión Unitaria 10%]]-0.01*VENTAS[[#This Row],[Precio Venta]])</f>
        <v>34.65</v>
      </c>
      <c r="M1690" s="35"/>
      <c r="N1690" s="37" t="s">
        <v>6904</v>
      </c>
    </row>
    <row r="1691" spans="1:14" x14ac:dyDescent="0.2">
      <c r="A1691" s="36">
        <v>45770.349120370367</v>
      </c>
      <c r="B1691" s="33"/>
      <c r="C1691" s="33"/>
      <c r="D1691" s="33" t="s">
        <v>3757</v>
      </c>
      <c r="E1691" s="33" t="s">
        <v>1276</v>
      </c>
      <c r="F1691" s="33" t="s">
        <v>1277</v>
      </c>
      <c r="G1691" s="33">
        <v>1</v>
      </c>
      <c r="H1691" s="34">
        <v>30</v>
      </c>
      <c r="I1691" s="39">
        <f>VENTAS[[#This Row],[Cantidad]]*VENTAS[[#This Row],[Precio Venta]]</f>
        <v>30</v>
      </c>
      <c r="J1691" s="34">
        <f>IF(VENTAS[[#This Row],[Nombre del Gestor]]&gt;1,VENTAS[[#This Row],[Precio Venta]]*10%,0)</f>
        <v>3</v>
      </c>
      <c r="K1691" s="34">
        <f>IFERROR(VLOOKUP(VENTAS[[#This Row],[Código del producto Vendido]],STOCK[],13,FALSE),VENTAS[[#This Row],[Precio Venta]]*0.6)-VENTAS[[#This Row],[Comisión Unitaria 10%]]</f>
        <v>12.780000000000001</v>
      </c>
      <c r="L1691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691" s="35"/>
      <c r="N1691" s="37" t="s">
        <v>6905</v>
      </c>
    </row>
    <row r="1692" spans="1:14" x14ac:dyDescent="0.2">
      <c r="A1692" s="36">
        <v>45770.349988425929</v>
      </c>
      <c r="B1692" s="33"/>
      <c r="C1692" s="33"/>
      <c r="D1692" s="33" t="s">
        <v>4617</v>
      </c>
      <c r="E1692" s="33" t="s">
        <v>2535</v>
      </c>
      <c r="F1692" s="33" t="s">
        <v>2536</v>
      </c>
      <c r="G1692" s="33">
        <v>1</v>
      </c>
      <c r="H1692" s="34">
        <v>30</v>
      </c>
      <c r="I1692" s="39">
        <f>VENTAS[[#This Row],[Cantidad]]*VENTAS[[#This Row],[Precio Venta]]</f>
        <v>30</v>
      </c>
      <c r="J1692" s="34">
        <f>IF(VENTAS[[#This Row],[Nombre del Gestor]]&gt;1,VENTAS[[#This Row],[Precio Venta]]*10%,0)</f>
        <v>3</v>
      </c>
      <c r="K1692" s="34">
        <f>IFERROR(VLOOKUP(VENTAS[[#This Row],[Código del producto Vendido]],STOCK[],13,FALSE),VENTAS[[#This Row],[Precio Venta]]*0.6)-VENTAS[[#This Row],[Comisión Unitaria 10%]]</f>
        <v>-3</v>
      </c>
      <c r="L1692" s="34">
        <f>VENTAS[[#This Row],[Cantidad]]*(VENTAS[[#This Row],[Precio Venta]]-VENTAS[[#This Row],[Costo Unitario SIN Comision]]-VENTAS[[#This Row],[Comisión Unitaria 10%]]-0.01*VENTAS[[#This Row],[Precio Venta]])</f>
        <v>29.7</v>
      </c>
      <c r="M1692" s="35"/>
      <c r="N1692" s="37" t="s">
        <v>6906</v>
      </c>
    </row>
    <row r="1693" spans="1:14" x14ac:dyDescent="0.2">
      <c r="A1693" s="36">
        <v>45770.389189814807</v>
      </c>
      <c r="B1693" s="33"/>
      <c r="C1693" s="33"/>
      <c r="D1693" s="33" t="s">
        <v>6907</v>
      </c>
      <c r="E1693" s="33" t="s">
        <v>3024</v>
      </c>
      <c r="F1693" s="33" t="s">
        <v>3025</v>
      </c>
      <c r="G1693" s="33">
        <v>1</v>
      </c>
      <c r="H1693" s="34">
        <v>40</v>
      </c>
      <c r="I1693" s="39">
        <f>VENTAS[[#This Row],[Cantidad]]*VENTAS[[#This Row],[Precio Venta]]</f>
        <v>40</v>
      </c>
      <c r="J1693" s="34">
        <f>IF(VENTAS[[#This Row],[Nombre del Gestor]]&gt;1,VENTAS[[#This Row],[Precio Venta]]*10%,0)</f>
        <v>4</v>
      </c>
      <c r="K1693" s="34">
        <f>IFERROR(VLOOKUP(VENTAS[[#This Row],[Código del producto Vendido]],STOCK[],13,FALSE),VENTAS[[#This Row],[Precio Venta]]*0.6)-VENTAS[[#This Row],[Comisión Unitaria 10%]]</f>
        <v>-4</v>
      </c>
      <c r="L1693" s="34">
        <f>VENTAS[[#This Row],[Cantidad]]*(VENTAS[[#This Row],[Precio Venta]]-VENTAS[[#This Row],[Costo Unitario SIN Comision]]-VENTAS[[#This Row],[Comisión Unitaria 10%]]-0.01*VENTAS[[#This Row],[Precio Venta]])</f>
        <v>39.6</v>
      </c>
      <c r="M1693" s="35"/>
      <c r="N1693" s="37" t="s">
        <v>6908</v>
      </c>
    </row>
    <row r="1694" spans="1:14" x14ac:dyDescent="0.2">
      <c r="A1694" s="36">
        <v>45770.404548611114</v>
      </c>
      <c r="B1694" s="33"/>
      <c r="C1694" s="33"/>
      <c r="D1694" s="33" t="s">
        <v>6550</v>
      </c>
      <c r="E1694" s="33" t="s">
        <v>1777</v>
      </c>
      <c r="F1694" s="33" t="s">
        <v>1778</v>
      </c>
      <c r="G1694" s="33">
        <v>1</v>
      </c>
      <c r="H1694" s="34">
        <v>40</v>
      </c>
      <c r="I1694" s="39">
        <f>VENTAS[[#This Row],[Cantidad]]*VENTAS[[#This Row],[Precio Venta]]</f>
        <v>40</v>
      </c>
      <c r="J1694" s="34">
        <f>IF(VENTAS[[#This Row],[Nombre del Gestor]]&gt;1,VENTAS[[#This Row],[Precio Venta]]*10%,0)</f>
        <v>4</v>
      </c>
      <c r="K1694" s="34">
        <f>IFERROR(VLOOKUP(VENTAS[[#This Row],[Código del producto Vendido]],STOCK[],13,FALSE),VENTAS[[#This Row],[Precio Venta]]*0.6)-VENTAS[[#This Row],[Comisión Unitaria 10%]]</f>
        <v>0.5</v>
      </c>
      <c r="L1694" s="34">
        <f>VENTAS[[#This Row],[Cantidad]]*(VENTAS[[#This Row],[Precio Venta]]-VENTAS[[#This Row],[Costo Unitario SIN Comision]]-VENTAS[[#This Row],[Comisión Unitaria 10%]]-0.01*VENTAS[[#This Row],[Precio Venta]])</f>
        <v>35.1</v>
      </c>
      <c r="M1694" s="35"/>
      <c r="N1694" s="37" t="s">
        <v>6909</v>
      </c>
    </row>
    <row r="1695" spans="1:14" x14ac:dyDescent="0.2">
      <c r="A1695" s="36">
        <v>45770.405243055553</v>
      </c>
      <c r="B1695" s="33"/>
      <c r="C1695" s="33"/>
      <c r="D1695" s="33" t="s">
        <v>6550</v>
      </c>
      <c r="E1695" s="33" t="s">
        <v>1473</v>
      </c>
      <c r="F1695" s="33" t="s">
        <v>1474</v>
      </c>
      <c r="G1695" s="33">
        <v>1</v>
      </c>
      <c r="H1695" s="34">
        <v>40</v>
      </c>
      <c r="I1695" s="39">
        <f>VENTAS[[#This Row],[Cantidad]]*VENTAS[[#This Row],[Precio Venta]]</f>
        <v>40</v>
      </c>
      <c r="J1695" s="34">
        <f>IF(VENTAS[[#This Row],[Nombre del Gestor]]&gt;1,VENTAS[[#This Row],[Precio Venta]]*10%,0)</f>
        <v>4</v>
      </c>
      <c r="K1695" s="34">
        <f>IFERROR(VLOOKUP(VENTAS[[#This Row],[Código del producto Vendido]],STOCK[],13,FALSE),VENTAS[[#This Row],[Precio Venta]]*0.6)-VENTAS[[#This Row],[Comisión Unitaria 10%]]</f>
        <v>11.5</v>
      </c>
      <c r="L1695" s="34">
        <f>VENTAS[[#This Row],[Cantidad]]*(VENTAS[[#This Row],[Precio Venta]]-VENTAS[[#This Row],[Costo Unitario SIN Comision]]-VENTAS[[#This Row],[Comisión Unitaria 10%]]-0.01*VENTAS[[#This Row],[Precio Venta]])</f>
        <v>24.1</v>
      </c>
      <c r="M1695" s="35"/>
      <c r="N1695" s="37" t="s">
        <v>6910</v>
      </c>
    </row>
    <row r="1696" spans="1:14" x14ac:dyDescent="0.2">
      <c r="A1696" s="36">
        <v>45770.591493055559</v>
      </c>
      <c r="B1696" s="33"/>
      <c r="C1696" s="33"/>
      <c r="D1696" s="33" t="s">
        <v>6911</v>
      </c>
      <c r="E1696" s="33" t="s">
        <v>2177</v>
      </c>
      <c r="F1696" s="33" t="s">
        <v>2178</v>
      </c>
      <c r="G1696" s="33">
        <v>1</v>
      </c>
      <c r="H1696" s="34">
        <v>30</v>
      </c>
      <c r="I1696" s="39">
        <f>VENTAS[[#This Row],[Cantidad]]*VENTAS[[#This Row],[Precio Venta]]</f>
        <v>30</v>
      </c>
      <c r="J1696" s="34">
        <f>IF(VENTAS[[#This Row],[Nombre del Gestor]]&gt;1,VENTAS[[#This Row],[Precio Venta]]*10%,0)</f>
        <v>3</v>
      </c>
      <c r="K1696" s="34">
        <f>IFERROR(VLOOKUP(VENTAS[[#This Row],[Código del producto Vendido]],STOCK[],13,FALSE),VENTAS[[#This Row],[Precio Venta]]*0.6)-VENTAS[[#This Row],[Comisión Unitaria 10%]]</f>
        <v>0</v>
      </c>
      <c r="L1696" s="34">
        <f>VENTAS[[#This Row],[Cantidad]]*(VENTAS[[#This Row],[Precio Venta]]-VENTAS[[#This Row],[Costo Unitario SIN Comision]]-VENTAS[[#This Row],[Comisión Unitaria 10%]]-0.01*VENTAS[[#This Row],[Precio Venta]])</f>
        <v>26.7</v>
      </c>
      <c r="M1696" s="35"/>
      <c r="N1696" s="37" t="s">
        <v>6912</v>
      </c>
    </row>
    <row r="1697" spans="1:14" x14ac:dyDescent="0.2">
      <c r="A1697" s="36">
        <v>45770.591493055559</v>
      </c>
      <c r="B1697" s="33"/>
      <c r="C1697" s="33"/>
      <c r="D1697" s="33" t="s">
        <v>6911</v>
      </c>
      <c r="E1697" s="33" t="s">
        <v>2800</v>
      </c>
      <c r="F1697" s="33" t="s">
        <v>2801</v>
      </c>
      <c r="G1697" s="33">
        <v>1</v>
      </c>
      <c r="H1697" s="34">
        <v>18</v>
      </c>
      <c r="I1697" s="39">
        <f>VENTAS[[#This Row],[Cantidad]]*VENTAS[[#This Row],[Precio Venta]]</f>
        <v>18</v>
      </c>
      <c r="J1697" s="34">
        <f>IF(VENTAS[[#This Row],[Nombre del Gestor]]&gt;1,VENTAS[[#This Row],[Precio Venta]]*10%,0)</f>
        <v>1.8</v>
      </c>
      <c r="K1697" s="34">
        <f>IFERROR(VLOOKUP(VENTAS[[#This Row],[Código del producto Vendido]],STOCK[],13,FALSE),VENTAS[[#This Row],[Precio Venta]]*0.6)-VENTAS[[#This Row],[Comisión Unitaria 10%]]</f>
        <v>-1.8</v>
      </c>
      <c r="L1697" s="34">
        <f>VENTAS[[#This Row],[Cantidad]]*(VENTAS[[#This Row],[Precio Venta]]-VENTAS[[#This Row],[Costo Unitario SIN Comision]]-VENTAS[[#This Row],[Comisión Unitaria 10%]]-0.01*VENTAS[[#This Row],[Precio Venta]])</f>
        <v>17.82</v>
      </c>
      <c r="M1697" s="35"/>
      <c r="N1697" s="37" t="s">
        <v>6913</v>
      </c>
    </row>
    <row r="1698" spans="1:14" x14ac:dyDescent="0.2">
      <c r="A1698" s="36">
        <v>45770.591493055559</v>
      </c>
      <c r="B1698" s="33"/>
      <c r="C1698" s="33"/>
      <c r="D1698" s="33" t="s">
        <v>6911</v>
      </c>
      <c r="E1698" s="33" t="s">
        <v>2295</v>
      </c>
      <c r="F1698" s="33" t="s">
        <v>2296</v>
      </c>
      <c r="G1698" s="33">
        <v>1</v>
      </c>
      <c r="H1698" s="34">
        <v>25</v>
      </c>
      <c r="I1698" s="39">
        <f>VENTAS[[#This Row],[Cantidad]]*VENTAS[[#This Row],[Precio Venta]]</f>
        <v>25</v>
      </c>
      <c r="J1698" s="34">
        <f>IF(VENTAS[[#This Row],[Nombre del Gestor]]&gt;1,VENTAS[[#This Row],[Precio Venta]]*10%,0)</f>
        <v>2.5</v>
      </c>
      <c r="K1698" s="34">
        <f>IFERROR(VLOOKUP(VENTAS[[#This Row],[Código del producto Vendido]],STOCK[],13,FALSE),VENTAS[[#This Row],[Precio Venta]]*0.6)-VENTAS[[#This Row],[Comisión Unitaria 10%]]</f>
        <v>0</v>
      </c>
      <c r="L1698" s="34">
        <f>VENTAS[[#This Row],[Cantidad]]*(VENTAS[[#This Row],[Precio Venta]]-VENTAS[[#This Row],[Costo Unitario SIN Comision]]-VENTAS[[#This Row],[Comisión Unitaria 10%]]-0.01*VENTAS[[#This Row],[Precio Venta]])</f>
        <v>22.25</v>
      </c>
      <c r="M1698" s="35"/>
      <c r="N1698" s="37" t="s">
        <v>6914</v>
      </c>
    </row>
    <row r="1699" spans="1:14" x14ac:dyDescent="0.2">
      <c r="A1699" s="36">
        <v>45770.594675925917</v>
      </c>
      <c r="B1699" s="33"/>
      <c r="C1699" s="33"/>
      <c r="D1699" s="33" t="s">
        <v>6915</v>
      </c>
      <c r="E1699" s="33" t="s">
        <v>2246</v>
      </c>
      <c r="F1699" s="33" t="s">
        <v>2245</v>
      </c>
      <c r="G1699" s="33">
        <v>1</v>
      </c>
      <c r="H1699" s="34">
        <v>25</v>
      </c>
      <c r="I1699" s="39">
        <f>VENTAS[[#This Row],[Cantidad]]*VENTAS[[#This Row],[Precio Venta]]</f>
        <v>25</v>
      </c>
      <c r="J1699" s="34">
        <f>IF(VENTAS[[#This Row],[Nombre del Gestor]]&gt;1,VENTAS[[#This Row],[Precio Venta]]*10%,0)</f>
        <v>2.5</v>
      </c>
      <c r="K1699" s="34">
        <f>IFERROR(VLOOKUP(VENTAS[[#This Row],[Código del producto Vendido]],STOCK[],13,FALSE),VENTAS[[#This Row],[Precio Venta]]*0.6)-VENTAS[[#This Row],[Comisión Unitaria 10%]]</f>
        <v>0</v>
      </c>
      <c r="L1699" s="34">
        <f>VENTAS[[#This Row],[Cantidad]]*(VENTAS[[#This Row],[Precio Venta]]-VENTAS[[#This Row],[Costo Unitario SIN Comision]]-VENTAS[[#This Row],[Comisión Unitaria 10%]]-0.01*VENTAS[[#This Row],[Precio Venta]])</f>
        <v>22.25</v>
      </c>
      <c r="M1699" s="35"/>
      <c r="N1699" s="37" t="s">
        <v>6916</v>
      </c>
    </row>
    <row r="1700" spans="1:14" x14ac:dyDescent="0.2">
      <c r="A1700" s="36">
        <v>45771.376851851863</v>
      </c>
      <c r="B1700" s="33"/>
      <c r="C1700" s="33"/>
      <c r="D1700" s="33" t="s">
        <v>6917</v>
      </c>
      <c r="E1700" s="33" t="s">
        <v>2824</v>
      </c>
      <c r="F1700" s="33" t="s">
        <v>2825</v>
      </c>
      <c r="G1700" s="33">
        <v>1</v>
      </c>
      <c r="H1700" s="34">
        <v>30</v>
      </c>
      <c r="I1700" s="39">
        <f>VENTAS[[#This Row],[Cantidad]]*VENTAS[[#This Row],[Precio Venta]]</f>
        <v>30</v>
      </c>
      <c r="J1700" s="34">
        <f>IF(VENTAS[[#This Row],[Nombre del Gestor]]&gt;1,VENTAS[[#This Row],[Precio Venta]]*10%,0)</f>
        <v>3</v>
      </c>
      <c r="K1700" s="34">
        <f>IFERROR(VLOOKUP(VENTAS[[#This Row],[Código del producto Vendido]],STOCK[],13,FALSE),VENTAS[[#This Row],[Precio Venta]]*0.6)-VENTAS[[#This Row],[Comisión Unitaria 10%]]</f>
        <v>-3</v>
      </c>
      <c r="L1700" s="34">
        <f>VENTAS[[#This Row],[Cantidad]]*(VENTAS[[#This Row],[Precio Venta]]-VENTAS[[#This Row],[Costo Unitario SIN Comision]]-VENTAS[[#This Row],[Comisión Unitaria 10%]]-0.01*VENTAS[[#This Row],[Precio Venta]])</f>
        <v>29.7</v>
      </c>
      <c r="M1700" s="35"/>
      <c r="N1700" s="37" t="s">
        <v>6918</v>
      </c>
    </row>
    <row r="1701" spans="1:14" x14ac:dyDescent="0.2">
      <c r="A1701" s="36">
        <v>45771.376851851863</v>
      </c>
      <c r="B1701" s="33"/>
      <c r="C1701" s="33"/>
      <c r="D1701" s="33" t="s">
        <v>6917</v>
      </c>
      <c r="E1701" s="33" t="s">
        <v>1003</v>
      </c>
      <c r="F1701" s="33" t="s">
        <v>1001</v>
      </c>
      <c r="G1701" s="33">
        <v>1</v>
      </c>
      <c r="H1701" s="34">
        <v>30</v>
      </c>
      <c r="I1701" s="39">
        <f>VENTAS[[#This Row],[Cantidad]]*VENTAS[[#This Row],[Precio Venta]]</f>
        <v>30</v>
      </c>
      <c r="J1701" s="34">
        <f>IF(VENTAS[[#This Row],[Nombre del Gestor]]&gt;1,VENTAS[[#This Row],[Precio Venta]]*10%,0)</f>
        <v>3</v>
      </c>
      <c r="K1701" s="34">
        <f>IFERROR(VLOOKUP(VENTAS[[#This Row],[Código del producto Vendido]],STOCK[],13,FALSE),VENTAS[[#This Row],[Precio Venta]]*0.6)-VENTAS[[#This Row],[Comisión Unitaria 10%]]</f>
        <v>17.28</v>
      </c>
      <c r="L1701" s="34">
        <f>VENTAS[[#This Row],[Cantidad]]*(VENTAS[[#This Row],[Precio Venta]]-VENTAS[[#This Row],[Costo Unitario SIN Comision]]-VENTAS[[#This Row],[Comisión Unitaria 10%]]-0.01*VENTAS[[#This Row],[Precio Venta]])</f>
        <v>9.4199999999999982</v>
      </c>
      <c r="M1701" s="35"/>
      <c r="N1701" s="37" t="s">
        <v>6919</v>
      </c>
    </row>
    <row r="1702" spans="1:14" x14ac:dyDescent="0.2">
      <c r="A1702" s="36">
        <v>45771.376851851863</v>
      </c>
      <c r="B1702" s="33"/>
      <c r="C1702" s="33"/>
      <c r="D1702" s="33" t="s">
        <v>6917</v>
      </c>
      <c r="E1702" s="33" t="s">
        <v>2842</v>
      </c>
      <c r="F1702" s="33" t="s">
        <v>2843</v>
      </c>
      <c r="G1702" s="33">
        <v>1</v>
      </c>
      <c r="H1702" s="34">
        <v>30</v>
      </c>
      <c r="I1702" s="39">
        <f>VENTAS[[#This Row],[Cantidad]]*VENTAS[[#This Row],[Precio Venta]]</f>
        <v>30</v>
      </c>
      <c r="J1702" s="34">
        <f>IF(VENTAS[[#This Row],[Nombre del Gestor]]&gt;1,VENTAS[[#This Row],[Precio Venta]]*10%,0)</f>
        <v>3</v>
      </c>
      <c r="K1702" s="34">
        <f>IFERROR(VLOOKUP(VENTAS[[#This Row],[Código del producto Vendido]],STOCK[],13,FALSE),VENTAS[[#This Row],[Precio Venta]]*0.6)-VENTAS[[#This Row],[Comisión Unitaria 10%]]</f>
        <v>-3</v>
      </c>
      <c r="L1702" s="34">
        <f>VENTAS[[#This Row],[Cantidad]]*(VENTAS[[#This Row],[Precio Venta]]-VENTAS[[#This Row],[Costo Unitario SIN Comision]]-VENTAS[[#This Row],[Comisión Unitaria 10%]]-0.01*VENTAS[[#This Row],[Precio Venta]])</f>
        <v>29.7</v>
      </c>
      <c r="M1702" s="35"/>
      <c r="N1702" s="37" t="s">
        <v>6920</v>
      </c>
    </row>
    <row r="1703" spans="1:14" x14ac:dyDescent="0.2">
      <c r="A1703" s="36">
        <v>45771.38318287037</v>
      </c>
      <c r="B1703" s="33"/>
      <c r="C1703" s="33"/>
      <c r="D1703" s="33"/>
      <c r="E1703" s="33" t="s">
        <v>2997</v>
      </c>
      <c r="F1703" s="33" t="s">
        <v>2996</v>
      </c>
      <c r="G1703" s="33">
        <v>1</v>
      </c>
      <c r="H1703" s="34">
        <v>35</v>
      </c>
      <c r="I1703" s="39">
        <f>VENTAS[[#This Row],[Cantidad]]*VENTAS[[#This Row],[Precio Venta]]</f>
        <v>35</v>
      </c>
      <c r="J1703" s="34">
        <f>IF(VENTAS[[#This Row],[Nombre del Gestor]]&gt;1,VENTAS[[#This Row],[Precio Venta]]*10%,0)</f>
        <v>0</v>
      </c>
      <c r="K1703" s="34">
        <f>IFERROR(VLOOKUP(VENTAS[[#This Row],[Código del producto Vendido]],STOCK[],13,FALSE),VENTAS[[#This Row],[Precio Venta]]*0.6)-VENTAS[[#This Row],[Comisión Unitaria 10%]]</f>
        <v>0</v>
      </c>
      <c r="L1703" s="34">
        <f>VENTAS[[#This Row],[Cantidad]]*(VENTAS[[#This Row],[Precio Venta]]-VENTAS[[#This Row],[Costo Unitario SIN Comision]]-VENTAS[[#This Row],[Comisión Unitaria 10%]]-0.01*VENTAS[[#This Row],[Precio Venta]])</f>
        <v>34.65</v>
      </c>
      <c r="M1703" s="35"/>
      <c r="N1703" s="37" t="s">
        <v>6921</v>
      </c>
    </row>
    <row r="1704" spans="1:14" x14ac:dyDescent="0.2">
      <c r="A1704" s="36">
        <v>45771.641238425917</v>
      </c>
      <c r="B1704" s="33"/>
      <c r="C1704" s="33"/>
      <c r="D1704" s="33" t="s">
        <v>6922</v>
      </c>
      <c r="E1704" s="33" t="s">
        <v>1149</v>
      </c>
      <c r="F1704" s="33" t="s">
        <v>1147</v>
      </c>
      <c r="G1704" s="33">
        <v>1</v>
      </c>
      <c r="H1704" s="34">
        <v>22</v>
      </c>
      <c r="I1704" s="39">
        <f>VENTAS[[#This Row],[Cantidad]]*VENTAS[[#This Row],[Precio Venta]]</f>
        <v>22</v>
      </c>
      <c r="J1704" s="34">
        <f>IF(VENTAS[[#This Row],[Nombre del Gestor]]&gt;1,VENTAS[[#This Row],[Precio Venta]]*10%,0)</f>
        <v>2.2000000000000002</v>
      </c>
      <c r="K1704" s="34">
        <f>IFERROR(VLOOKUP(VENTAS[[#This Row],[Código del producto Vendido]],STOCK[],13,FALSE),VENTAS[[#This Row],[Precio Venta]]*0.6)-VENTAS[[#This Row],[Comisión Unitaria 10%]]</f>
        <v>11.75</v>
      </c>
      <c r="L1704" s="34">
        <f>VENTAS[[#This Row],[Cantidad]]*(VENTAS[[#This Row],[Precio Venta]]-VENTAS[[#This Row],[Costo Unitario SIN Comision]]-VENTAS[[#This Row],[Comisión Unitaria 10%]]-0.01*VENTAS[[#This Row],[Precio Venta]])</f>
        <v>7.830000000000001</v>
      </c>
      <c r="M1704" s="35"/>
      <c r="N1704" s="37" t="s">
        <v>6923</v>
      </c>
    </row>
    <row r="1705" spans="1:14" x14ac:dyDescent="0.2">
      <c r="A1705" s="36">
        <v>45771.641608796293</v>
      </c>
      <c r="B1705" s="33"/>
      <c r="C1705" s="33"/>
      <c r="D1705" s="33" t="s">
        <v>6924</v>
      </c>
      <c r="E1705" s="33" t="s">
        <v>1473</v>
      </c>
      <c r="F1705" s="33" t="s">
        <v>1474</v>
      </c>
      <c r="G1705" s="33">
        <v>1</v>
      </c>
      <c r="H1705" s="34">
        <v>40</v>
      </c>
      <c r="I1705" s="39">
        <f>VENTAS[[#This Row],[Cantidad]]*VENTAS[[#This Row],[Precio Venta]]</f>
        <v>40</v>
      </c>
      <c r="J1705" s="34">
        <f>IF(VENTAS[[#This Row],[Nombre del Gestor]]&gt;1,VENTAS[[#This Row],[Precio Venta]]*10%,0)</f>
        <v>4</v>
      </c>
      <c r="K1705" s="34">
        <f>IFERROR(VLOOKUP(VENTAS[[#This Row],[Código del producto Vendido]],STOCK[],13,FALSE),VENTAS[[#This Row],[Precio Venta]]*0.6)-VENTAS[[#This Row],[Comisión Unitaria 10%]]</f>
        <v>11.5</v>
      </c>
      <c r="L1705" s="34">
        <f>VENTAS[[#This Row],[Cantidad]]*(VENTAS[[#This Row],[Precio Venta]]-VENTAS[[#This Row],[Costo Unitario SIN Comision]]-VENTAS[[#This Row],[Comisión Unitaria 10%]]-0.01*VENTAS[[#This Row],[Precio Venta]])</f>
        <v>24.1</v>
      </c>
      <c r="M1705" s="35"/>
      <c r="N1705" s="37" t="s">
        <v>6925</v>
      </c>
    </row>
    <row r="1706" spans="1:14" x14ac:dyDescent="0.2">
      <c r="A1706" s="36">
        <v>45771.642187500001</v>
      </c>
      <c r="B1706" s="33"/>
      <c r="C1706" s="33"/>
      <c r="D1706" s="33" t="s">
        <v>6550</v>
      </c>
      <c r="E1706" s="33" t="s">
        <v>1261</v>
      </c>
      <c r="F1706" s="33" t="s">
        <v>1262</v>
      </c>
      <c r="G1706" s="33">
        <v>1</v>
      </c>
      <c r="H1706" s="34">
        <v>20</v>
      </c>
      <c r="I1706" s="39">
        <f>VENTAS[[#This Row],[Cantidad]]*VENTAS[[#This Row],[Precio Venta]]</f>
        <v>20</v>
      </c>
      <c r="J1706" s="34">
        <f>IF(VENTAS[[#This Row],[Nombre del Gestor]]&gt;1,VENTAS[[#This Row],[Precio Venta]]*10%,0)</f>
        <v>2</v>
      </c>
      <c r="K1706" s="34">
        <f>IFERROR(VLOOKUP(VENTAS[[#This Row],[Código del producto Vendido]],STOCK[],13,FALSE),VENTAS[[#This Row],[Precio Venta]]*0.6)-VENTAS[[#This Row],[Comisión Unitaria 10%]]</f>
        <v>8.5500000000000007</v>
      </c>
      <c r="L1706" s="34">
        <f>VENTAS[[#This Row],[Cantidad]]*(VENTAS[[#This Row],[Precio Venta]]-VENTAS[[#This Row],[Costo Unitario SIN Comision]]-VENTAS[[#This Row],[Comisión Unitaria 10%]]-0.01*VENTAS[[#This Row],[Precio Venta]])</f>
        <v>9.25</v>
      </c>
      <c r="M1706" s="35"/>
      <c r="N1706" s="37" t="s">
        <v>6926</v>
      </c>
    </row>
    <row r="1707" spans="1:14" x14ac:dyDescent="0.2">
      <c r="A1707" s="36">
        <v>45771.642650462964</v>
      </c>
      <c r="B1707" s="33"/>
      <c r="C1707" s="33"/>
      <c r="D1707" s="33" t="s">
        <v>3779</v>
      </c>
      <c r="E1707" s="33" t="s">
        <v>2517</v>
      </c>
      <c r="F1707" s="33" t="s">
        <v>2514</v>
      </c>
      <c r="G1707" s="33">
        <v>1</v>
      </c>
      <c r="H1707" s="34">
        <v>30</v>
      </c>
      <c r="I1707" s="39">
        <f>VENTAS[[#This Row],[Cantidad]]*VENTAS[[#This Row],[Precio Venta]]</f>
        <v>30</v>
      </c>
      <c r="J1707" s="34">
        <f>IF(VENTAS[[#This Row],[Nombre del Gestor]]&gt;1,VENTAS[[#This Row],[Precio Venta]]*10%,0)</f>
        <v>3</v>
      </c>
      <c r="K1707" s="34">
        <f>IFERROR(VLOOKUP(VENTAS[[#This Row],[Código del producto Vendido]],STOCK[],13,FALSE),VENTAS[[#This Row],[Precio Venta]]*0.6)-VENTAS[[#This Row],[Comisión Unitaria 10%]]</f>
        <v>10.73</v>
      </c>
      <c r="L1707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707" s="35"/>
      <c r="N1707" s="37" t="s">
        <v>6927</v>
      </c>
    </row>
    <row r="1708" spans="1:14" x14ac:dyDescent="0.2">
      <c r="A1708" s="36">
        <v>45771.643101851849</v>
      </c>
      <c r="B1708" s="33"/>
      <c r="C1708" s="33"/>
      <c r="D1708" s="33" t="s">
        <v>3779</v>
      </c>
      <c r="E1708" s="33" t="s">
        <v>1611</v>
      </c>
      <c r="F1708" s="33" t="s">
        <v>1612</v>
      </c>
      <c r="G1708" s="33">
        <v>1</v>
      </c>
      <c r="H1708" s="34">
        <v>35</v>
      </c>
      <c r="I1708" s="39">
        <f>VENTAS[[#This Row],[Cantidad]]*VENTAS[[#This Row],[Precio Venta]]</f>
        <v>35</v>
      </c>
      <c r="J1708" s="34">
        <f>IF(VENTAS[[#This Row],[Nombre del Gestor]]&gt;1,VENTAS[[#This Row],[Precio Venta]]*10%,0)</f>
        <v>3.5</v>
      </c>
      <c r="K1708" s="34">
        <f>IFERROR(VLOOKUP(VENTAS[[#This Row],[Código del producto Vendido]],STOCK[],13,FALSE),VENTAS[[#This Row],[Precio Venta]]*0.6)-VENTAS[[#This Row],[Comisión Unitaria 10%]]</f>
        <v>0</v>
      </c>
      <c r="L1708" s="34">
        <f>VENTAS[[#This Row],[Cantidad]]*(VENTAS[[#This Row],[Precio Venta]]-VENTAS[[#This Row],[Costo Unitario SIN Comision]]-VENTAS[[#This Row],[Comisión Unitaria 10%]]-0.01*VENTAS[[#This Row],[Precio Venta]])</f>
        <v>31.15</v>
      </c>
      <c r="M1708" s="35"/>
      <c r="N1708" s="37" t="s">
        <v>6928</v>
      </c>
    </row>
    <row r="1709" spans="1:14" x14ac:dyDescent="0.2">
      <c r="A1709" s="36">
        <v>45771.64366898148</v>
      </c>
      <c r="B1709" s="33"/>
      <c r="C1709" s="33"/>
      <c r="D1709" s="33" t="s">
        <v>3779</v>
      </c>
      <c r="E1709" s="33" t="s">
        <v>2489</v>
      </c>
      <c r="F1709" s="33" t="s">
        <v>6929</v>
      </c>
      <c r="G1709" s="33">
        <v>1</v>
      </c>
      <c r="H1709" s="34">
        <v>30</v>
      </c>
      <c r="I1709" s="39">
        <f>VENTAS[[#This Row],[Cantidad]]*VENTAS[[#This Row],[Precio Venta]]</f>
        <v>30</v>
      </c>
      <c r="J1709" s="34">
        <f>IF(VENTAS[[#This Row],[Nombre del Gestor]]&gt;1,VENTAS[[#This Row],[Precio Venta]]*10%,0)</f>
        <v>3</v>
      </c>
      <c r="K1709" s="34">
        <f>IFERROR(VLOOKUP(VENTAS[[#This Row],[Código del producto Vendido]],STOCK[],13,FALSE),VENTAS[[#This Row],[Precio Venta]]*0.6)-VENTAS[[#This Row],[Comisión Unitaria 10%]]</f>
        <v>12</v>
      </c>
      <c r="L1709" s="34">
        <f>VENTAS[[#This Row],[Cantidad]]*(VENTAS[[#This Row],[Precio Venta]]-VENTAS[[#This Row],[Costo Unitario SIN Comision]]-VENTAS[[#This Row],[Comisión Unitaria 10%]]-0.01*VENTAS[[#This Row],[Precio Venta]])</f>
        <v>14.7</v>
      </c>
      <c r="M1709" s="35"/>
      <c r="N1709" s="37" t="s">
        <v>6930</v>
      </c>
    </row>
    <row r="1710" spans="1:14" x14ac:dyDescent="0.2">
      <c r="A1710" s="36">
        <v>45771.644155092603</v>
      </c>
      <c r="B1710" s="33"/>
      <c r="C1710" s="33"/>
      <c r="D1710" s="33" t="s">
        <v>3779</v>
      </c>
      <c r="E1710" s="33" t="s">
        <v>1850</v>
      </c>
      <c r="F1710" s="33" t="s">
        <v>1851</v>
      </c>
      <c r="G1710" s="33">
        <v>1</v>
      </c>
      <c r="H1710" s="34">
        <v>35</v>
      </c>
      <c r="I1710" s="39">
        <f>VENTAS[[#This Row],[Cantidad]]*VENTAS[[#This Row],[Precio Venta]]</f>
        <v>35</v>
      </c>
      <c r="J1710" s="34">
        <f>IF(VENTAS[[#This Row],[Nombre del Gestor]]&gt;1,VENTAS[[#This Row],[Precio Venta]]*10%,0)</f>
        <v>3.5</v>
      </c>
      <c r="K1710" s="34">
        <f>IFERROR(VLOOKUP(VENTAS[[#This Row],[Código del producto Vendido]],STOCK[],13,FALSE),VENTAS[[#This Row],[Precio Venta]]*0.6)-VENTAS[[#This Row],[Comisión Unitaria 10%]]</f>
        <v>0</v>
      </c>
      <c r="L1710" s="34">
        <f>VENTAS[[#This Row],[Cantidad]]*(VENTAS[[#This Row],[Precio Venta]]-VENTAS[[#This Row],[Costo Unitario SIN Comision]]-VENTAS[[#This Row],[Comisión Unitaria 10%]]-0.01*VENTAS[[#This Row],[Precio Venta]])</f>
        <v>31.15</v>
      </c>
      <c r="M1710" s="35"/>
      <c r="N1710" s="37" t="s">
        <v>6931</v>
      </c>
    </row>
    <row r="1711" spans="1:14" x14ac:dyDescent="0.2">
      <c r="A1711" s="36">
        <v>45771.644953703697</v>
      </c>
      <c r="B1711" s="33"/>
      <c r="C1711" s="33"/>
      <c r="D1711" s="33" t="s">
        <v>3757</v>
      </c>
      <c r="E1711" s="33" t="s">
        <v>408</v>
      </c>
      <c r="F1711" s="33" t="s">
        <v>409</v>
      </c>
      <c r="G1711" s="33">
        <v>1</v>
      </c>
      <c r="H1711" s="34">
        <v>22</v>
      </c>
      <c r="I1711" s="39">
        <f>VENTAS[[#This Row],[Cantidad]]*VENTAS[[#This Row],[Precio Venta]]</f>
        <v>22</v>
      </c>
      <c r="J1711" s="34">
        <f>IF(VENTAS[[#This Row],[Nombre del Gestor]]&gt;1,VENTAS[[#This Row],[Precio Venta]]*10%,0)</f>
        <v>2.2000000000000002</v>
      </c>
      <c r="K1711" s="34">
        <f>IFERROR(VLOOKUP(VENTAS[[#This Row],[Código del producto Vendido]],STOCK[],13,FALSE),VENTAS[[#This Row],[Precio Venta]]*0.6)-VENTAS[[#This Row],[Comisión Unitaria 10%]]</f>
        <v>12.649999999999999</v>
      </c>
      <c r="L1711" s="34">
        <f>VENTAS[[#This Row],[Cantidad]]*(VENTAS[[#This Row],[Precio Venta]]-VENTAS[[#This Row],[Costo Unitario SIN Comision]]-VENTAS[[#This Row],[Comisión Unitaria 10%]]-0.01*VENTAS[[#This Row],[Precio Venta]])</f>
        <v>6.9300000000000015</v>
      </c>
      <c r="M1711" s="35"/>
      <c r="N1711" s="37" t="s">
        <v>6932</v>
      </c>
    </row>
    <row r="1712" spans="1:14" x14ac:dyDescent="0.2">
      <c r="A1712" s="36">
        <v>45773.385300925933</v>
      </c>
      <c r="B1712" s="33"/>
      <c r="C1712" s="33"/>
      <c r="D1712" s="33" t="s">
        <v>4617</v>
      </c>
      <c r="E1712" s="33" t="s">
        <v>2537</v>
      </c>
      <c r="F1712" s="33" t="s">
        <v>6633</v>
      </c>
      <c r="G1712" s="33">
        <v>1</v>
      </c>
      <c r="H1712" s="34">
        <v>30</v>
      </c>
      <c r="I1712" s="39">
        <f>VENTAS[[#This Row],[Cantidad]]*VENTAS[[#This Row],[Precio Venta]]</f>
        <v>30</v>
      </c>
      <c r="J1712" s="34">
        <f>IF(VENTAS[[#This Row],[Nombre del Gestor]]&gt;1,VENTAS[[#This Row],[Precio Venta]]*10%,0)</f>
        <v>3</v>
      </c>
      <c r="K1712" s="34">
        <f>IFERROR(VLOOKUP(VENTAS[[#This Row],[Código del producto Vendido]],STOCK[],13,FALSE),VENTAS[[#This Row],[Precio Venta]]*0.6)-VENTAS[[#This Row],[Comisión Unitaria 10%]]</f>
        <v>-3</v>
      </c>
      <c r="L1712" s="34">
        <f>VENTAS[[#This Row],[Cantidad]]*(VENTAS[[#This Row],[Precio Venta]]-VENTAS[[#This Row],[Costo Unitario SIN Comision]]-VENTAS[[#This Row],[Comisión Unitaria 10%]]-0.01*VENTAS[[#This Row],[Precio Venta]])</f>
        <v>29.7</v>
      </c>
      <c r="M1712" s="35"/>
      <c r="N1712" s="37" t="s">
        <v>6933</v>
      </c>
    </row>
    <row r="1713" spans="1:14" x14ac:dyDescent="0.2">
      <c r="A1713" s="36">
        <v>45773.460694444453</v>
      </c>
      <c r="B1713" s="33"/>
      <c r="C1713" s="33"/>
      <c r="D1713" s="33" t="s">
        <v>4617</v>
      </c>
      <c r="E1713" s="33" t="s">
        <v>1266</v>
      </c>
      <c r="F1713" s="33" t="s">
        <v>1262</v>
      </c>
      <c r="G1713" s="33">
        <v>2</v>
      </c>
      <c r="H1713" s="34">
        <v>20</v>
      </c>
      <c r="I1713" s="39">
        <f>VENTAS[[#This Row],[Cantidad]]*VENTAS[[#This Row],[Precio Venta]]</f>
        <v>40</v>
      </c>
      <c r="J1713" s="34">
        <f>IF(VENTAS[[#This Row],[Nombre del Gestor]]&gt;1,VENTAS[[#This Row],[Precio Venta]]*10%,0)</f>
        <v>2</v>
      </c>
      <c r="K1713" s="34">
        <f>IFERROR(VLOOKUP(VENTAS[[#This Row],[Código del producto Vendido]],STOCK[],13,FALSE),VENTAS[[#This Row],[Precio Venta]]*0.6)-VENTAS[[#This Row],[Comisión Unitaria 10%]]</f>
        <v>8.5500000000000007</v>
      </c>
      <c r="L1713" s="34">
        <f>VENTAS[[#This Row],[Cantidad]]*(VENTAS[[#This Row],[Precio Venta]]-VENTAS[[#This Row],[Costo Unitario SIN Comision]]-VENTAS[[#This Row],[Comisión Unitaria 10%]]-0.01*VENTAS[[#This Row],[Precio Venta]])</f>
        <v>18.5</v>
      </c>
      <c r="M1713" s="35"/>
      <c r="N1713" s="37" t="s">
        <v>6934</v>
      </c>
    </row>
    <row r="1714" spans="1:14" x14ac:dyDescent="0.2">
      <c r="A1714" s="36">
        <v>45773.505949074082</v>
      </c>
      <c r="B1714" s="33"/>
      <c r="C1714" s="33"/>
      <c r="D1714" s="33" t="s">
        <v>6935</v>
      </c>
      <c r="E1714" s="33" t="s">
        <v>351</v>
      </c>
      <c r="F1714" s="33" t="s">
        <v>352</v>
      </c>
      <c r="G1714" s="33">
        <v>1</v>
      </c>
      <c r="H1714" s="34">
        <v>25</v>
      </c>
      <c r="I1714" s="39">
        <f>VENTAS[[#This Row],[Cantidad]]*VENTAS[[#This Row],[Precio Venta]]</f>
        <v>25</v>
      </c>
      <c r="J1714" s="34">
        <f>IF(VENTAS[[#This Row],[Nombre del Gestor]]&gt;1,VENTAS[[#This Row],[Precio Venta]]*10%,0)</f>
        <v>2.5</v>
      </c>
      <c r="K1714" s="34">
        <f>IFERROR(VLOOKUP(VENTAS[[#This Row],[Código del producto Vendido]],STOCK[],13,FALSE),VENTAS[[#This Row],[Precio Venta]]*0.6)-VENTAS[[#This Row],[Comisión Unitaria 10%]]</f>
        <v>15.79</v>
      </c>
      <c r="L1714" s="34">
        <f>VENTAS[[#This Row],[Cantidad]]*(VENTAS[[#This Row],[Precio Venta]]-VENTAS[[#This Row],[Costo Unitario SIN Comision]]-VENTAS[[#This Row],[Comisión Unitaria 10%]]-0.01*VENTAS[[#This Row],[Precio Venta]])</f>
        <v>6.4600000000000009</v>
      </c>
      <c r="M1714" s="35"/>
      <c r="N1714" s="37" t="s">
        <v>6936</v>
      </c>
    </row>
    <row r="1715" spans="1:14" x14ac:dyDescent="0.2">
      <c r="A1715" s="36">
        <v>45773.506331018521</v>
      </c>
      <c r="B1715" s="33"/>
      <c r="C1715" s="33"/>
      <c r="D1715" s="33" t="s">
        <v>6935</v>
      </c>
      <c r="E1715" s="33" t="s">
        <v>353</v>
      </c>
      <c r="F1715" s="33" t="s">
        <v>352</v>
      </c>
      <c r="G1715" s="33">
        <v>1</v>
      </c>
      <c r="H1715" s="34">
        <v>25</v>
      </c>
      <c r="I1715" s="39">
        <f>VENTAS[[#This Row],[Cantidad]]*VENTAS[[#This Row],[Precio Venta]]</f>
        <v>25</v>
      </c>
      <c r="J1715" s="34">
        <f>IF(VENTAS[[#This Row],[Nombre del Gestor]]&gt;1,VENTAS[[#This Row],[Precio Venta]]*10%,0)</f>
        <v>2.5</v>
      </c>
      <c r="K1715" s="34">
        <f>IFERROR(VLOOKUP(VENTAS[[#This Row],[Código del producto Vendido]],STOCK[],13,FALSE),VENTAS[[#This Row],[Precio Venta]]*0.6)-VENTAS[[#This Row],[Comisión Unitaria 10%]]</f>
        <v>20.279999999999998</v>
      </c>
      <c r="L1715" s="34">
        <f>VENTAS[[#This Row],[Cantidad]]*(VENTAS[[#This Row],[Precio Venta]]-VENTAS[[#This Row],[Costo Unitario SIN Comision]]-VENTAS[[#This Row],[Comisión Unitaria 10%]]-0.01*VENTAS[[#This Row],[Precio Venta]])</f>
        <v>1.9700000000000024</v>
      </c>
      <c r="M1715" s="35"/>
      <c r="N1715" s="37" t="s">
        <v>6937</v>
      </c>
    </row>
    <row r="1716" spans="1:14" x14ac:dyDescent="0.2">
      <c r="A1716" s="36">
        <v>45773.606724537043</v>
      </c>
      <c r="B1716" s="33"/>
      <c r="C1716" s="33"/>
      <c r="D1716" s="33"/>
      <c r="E1716" s="33" t="s">
        <v>3040</v>
      </c>
      <c r="F1716" s="33" t="s">
        <v>3041</v>
      </c>
      <c r="G1716" s="33">
        <v>1</v>
      </c>
      <c r="H1716" s="34">
        <v>40</v>
      </c>
      <c r="I1716" s="39">
        <f>VENTAS[[#This Row],[Cantidad]]*VENTAS[[#This Row],[Precio Venta]]</f>
        <v>40</v>
      </c>
      <c r="J1716" s="34">
        <f>IF(VENTAS[[#This Row],[Nombre del Gestor]]&gt;1,VENTAS[[#This Row],[Precio Venta]]*10%,0)</f>
        <v>0</v>
      </c>
      <c r="K1716" s="34">
        <f>IFERROR(VLOOKUP(VENTAS[[#This Row],[Código del producto Vendido]],STOCK[],13,FALSE),VENTAS[[#This Row],[Precio Venta]]*0.6)-VENTAS[[#This Row],[Comisión Unitaria 10%]]</f>
        <v>0</v>
      </c>
      <c r="L1716" s="34">
        <f>VENTAS[[#This Row],[Cantidad]]*(VENTAS[[#This Row],[Precio Venta]]-VENTAS[[#This Row],[Costo Unitario SIN Comision]]-VENTAS[[#This Row],[Comisión Unitaria 10%]]-0.01*VENTAS[[#This Row],[Precio Venta]])</f>
        <v>39.6</v>
      </c>
      <c r="M1716" s="35"/>
      <c r="N1716" s="37" t="s">
        <v>6938</v>
      </c>
    </row>
    <row r="1717" spans="1:14" x14ac:dyDescent="0.2">
      <c r="A1717" s="36">
        <v>45773.672592592593</v>
      </c>
      <c r="B1717" s="33"/>
      <c r="C1717" s="33"/>
      <c r="D1717" s="33" t="s">
        <v>4617</v>
      </c>
      <c r="E1717" s="33" t="s">
        <v>772</v>
      </c>
      <c r="F1717" s="33" t="s">
        <v>773</v>
      </c>
      <c r="G1717" s="33">
        <v>1</v>
      </c>
      <c r="H1717" s="34">
        <v>30</v>
      </c>
      <c r="I1717" s="39">
        <f>VENTAS[[#This Row],[Cantidad]]*VENTAS[[#This Row],[Precio Venta]]</f>
        <v>30</v>
      </c>
      <c r="J1717" s="34">
        <f>IF(VENTAS[[#This Row],[Nombre del Gestor]]&gt;1,VENTAS[[#This Row],[Precio Venta]]*10%,0)</f>
        <v>3</v>
      </c>
      <c r="K1717" s="34">
        <f>IFERROR(VLOOKUP(VENTAS[[#This Row],[Código del producto Vendido]],STOCK[],13,FALSE),VENTAS[[#This Row],[Precio Venta]]*0.6)-VENTAS[[#This Row],[Comisión Unitaria 10%]]</f>
        <v>9</v>
      </c>
      <c r="L1717" s="34">
        <f>VENTAS[[#This Row],[Cantidad]]*(VENTAS[[#This Row],[Precio Venta]]-VENTAS[[#This Row],[Costo Unitario SIN Comision]]-VENTAS[[#This Row],[Comisión Unitaria 10%]]-0.01*VENTAS[[#This Row],[Precio Venta]])</f>
        <v>17.7</v>
      </c>
      <c r="M1717" s="35"/>
      <c r="N1717" s="37" t="s">
        <v>6939</v>
      </c>
    </row>
    <row r="1718" spans="1:14" x14ac:dyDescent="0.2">
      <c r="A1718" s="36">
        <v>45773.69734953704</v>
      </c>
      <c r="B1718" s="33"/>
      <c r="C1718" s="33"/>
      <c r="D1718" s="33" t="s">
        <v>6550</v>
      </c>
      <c r="E1718" s="33" t="s">
        <v>2600</v>
      </c>
      <c r="F1718" s="33" t="s">
        <v>6940</v>
      </c>
      <c r="G1718" s="33">
        <v>1</v>
      </c>
      <c r="H1718" s="34">
        <v>30</v>
      </c>
      <c r="I1718" s="39">
        <f>VENTAS[[#This Row],[Cantidad]]*VENTAS[[#This Row],[Precio Venta]]</f>
        <v>30</v>
      </c>
      <c r="J1718" s="34">
        <f>IF(VENTAS[[#This Row],[Nombre del Gestor]]&gt;1,VENTAS[[#This Row],[Precio Venta]]*10%,0)</f>
        <v>3</v>
      </c>
      <c r="K1718" s="34">
        <f>IFERROR(VLOOKUP(VENTAS[[#This Row],[Código del producto Vendido]],STOCK[],13,FALSE),VENTAS[[#This Row],[Precio Venta]]*0.6)-VENTAS[[#This Row],[Comisión Unitaria 10%]]</f>
        <v>-3</v>
      </c>
      <c r="L1718" s="34">
        <f>VENTAS[[#This Row],[Cantidad]]*(VENTAS[[#This Row],[Precio Venta]]-VENTAS[[#This Row],[Costo Unitario SIN Comision]]-VENTAS[[#This Row],[Comisión Unitaria 10%]]-0.01*VENTAS[[#This Row],[Precio Venta]])</f>
        <v>29.7</v>
      </c>
      <c r="M1718" s="35"/>
      <c r="N1718" s="37" t="s">
        <v>6941</v>
      </c>
    </row>
    <row r="1719" spans="1:14" x14ac:dyDescent="0.2">
      <c r="A1719" s="36">
        <v>45773.697858796288</v>
      </c>
      <c r="B1719" s="33"/>
      <c r="C1719" s="33"/>
      <c r="D1719" s="33" t="s">
        <v>4617</v>
      </c>
      <c r="E1719" s="33" t="s">
        <v>1239</v>
      </c>
      <c r="F1719" s="33" t="s">
        <v>1240</v>
      </c>
      <c r="G1719" s="33">
        <v>1</v>
      </c>
      <c r="H1719" s="34">
        <v>20</v>
      </c>
      <c r="I1719" s="39">
        <f>VENTAS[[#This Row],[Cantidad]]*VENTAS[[#This Row],[Precio Venta]]</f>
        <v>20</v>
      </c>
      <c r="J1719" s="34">
        <f>IF(VENTAS[[#This Row],[Nombre del Gestor]]&gt;1,VENTAS[[#This Row],[Precio Venta]]*10%,0)</f>
        <v>2</v>
      </c>
      <c r="K1719" s="34">
        <f>IFERROR(VLOOKUP(VENTAS[[#This Row],[Código del producto Vendido]],STOCK[],13,FALSE),VENTAS[[#This Row],[Precio Venta]]*0.6)-VENTAS[[#This Row],[Comisión Unitaria 10%]]</f>
        <v>7.3000000000000007</v>
      </c>
      <c r="L1719" s="34">
        <f>VENTAS[[#This Row],[Cantidad]]*(VENTAS[[#This Row],[Precio Venta]]-VENTAS[[#This Row],[Costo Unitario SIN Comision]]-VENTAS[[#This Row],[Comisión Unitaria 10%]]-0.01*VENTAS[[#This Row],[Precio Venta]])</f>
        <v>10.5</v>
      </c>
      <c r="M1719" s="35"/>
      <c r="N1719" s="37" t="s">
        <v>6942</v>
      </c>
    </row>
    <row r="1720" spans="1:14" x14ac:dyDescent="0.2">
      <c r="A1720" s="36">
        <v>45773.698263888888</v>
      </c>
      <c r="B1720" s="33"/>
      <c r="C1720" s="33"/>
      <c r="D1720" s="33" t="s">
        <v>4617</v>
      </c>
      <c r="E1720" s="33" t="s">
        <v>1220</v>
      </c>
      <c r="F1720" s="33" t="s">
        <v>1218</v>
      </c>
      <c r="G1720" s="33">
        <v>1</v>
      </c>
      <c r="H1720" s="34">
        <v>20</v>
      </c>
      <c r="I1720" s="39">
        <f>VENTAS[[#This Row],[Cantidad]]*VENTAS[[#This Row],[Precio Venta]]</f>
        <v>20</v>
      </c>
      <c r="J1720" s="34">
        <f>IF(VENTAS[[#This Row],[Nombre del Gestor]]&gt;1,VENTAS[[#This Row],[Precio Venta]]*10%,0)</f>
        <v>2</v>
      </c>
      <c r="K1720" s="34">
        <f>IFERROR(VLOOKUP(VENTAS[[#This Row],[Código del producto Vendido]],STOCK[],13,FALSE),VENTAS[[#This Row],[Precio Venta]]*0.6)-VENTAS[[#This Row],[Comisión Unitaria 10%]]</f>
        <v>7.3000000000000007</v>
      </c>
      <c r="L1720" s="34">
        <f>VENTAS[[#This Row],[Cantidad]]*(VENTAS[[#This Row],[Precio Venta]]-VENTAS[[#This Row],[Costo Unitario SIN Comision]]-VENTAS[[#This Row],[Comisión Unitaria 10%]]-0.01*VENTAS[[#This Row],[Precio Venta]])</f>
        <v>10.5</v>
      </c>
      <c r="M1720" s="35"/>
      <c r="N1720" s="37" t="s">
        <v>6943</v>
      </c>
    </row>
    <row r="1721" spans="1:14" x14ac:dyDescent="0.2">
      <c r="A1721" s="36">
        <v>45773.698819444442</v>
      </c>
      <c r="B1721" s="33"/>
      <c r="C1721" s="33"/>
      <c r="D1721" s="33" t="s">
        <v>4617</v>
      </c>
      <c r="E1721" s="33" t="s">
        <v>400</v>
      </c>
      <c r="F1721" s="33" t="s">
        <v>6311</v>
      </c>
      <c r="G1721" s="33">
        <v>1</v>
      </c>
      <c r="H1721" s="34">
        <v>30</v>
      </c>
      <c r="I1721" s="39">
        <f>VENTAS[[#This Row],[Cantidad]]*VENTAS[[#This Row],[Precio Venta]]</f>
        <v>30</v>
      </c>
      <c r="J1721" s="34">
        <f>IF(VENTAS[[#This Row],[Nombre del Gestor]]&gt;1,VENTAS[[#This Row],[Precio Venta]]*10%,0)</f>
        <v>3</v>
      </c>
      <c r="K1721" s="34">
        <f>IFERROR(VLOOKUP(VENTAS[[#This Row],[Código del producto Vendido]],STOCK[],13,FALSE),VENTAS[[#This Row],[Precio Venta]]*0.6)-VENTAS[[#This Row],[Comisión Unitaria 10%]]</f>
        <v>13.190000000000001</v>
      </c>
      <c r="L1721" s="34">
        <f>VENTAS[[#This Row],[Cantidad]]*(VENTAS[[#This Row],[Precio Venta]]-VENTAS[[#This Row],[Costo Unitario SIN Comision]]-VENTAS[[#This Row],[Comisión Unitaria 10%]]-0.01*VENTAS[[#This Row],[Precio Venta]])</f>
        <v>13.509999999999998</v>
      </c>
      <c r="M1721" s="35"/>
      <c r="N1721" s="37" t="s">
        <v>6944</v>
      </c>
    </row>
    <row r="1722" spans="1:14" x14ac:dyDescent="0.2">
      <c r="A1722" s="36">
        <v>45773.69939814815</v>
      </c>
      <c r="B1722" s="33"/>
      <c r="C1722" s="33"/>
      <c r="D1722" s="33" t="s">
        <v>4617</v>
      </c>
      <c r="E1722" s="33" t="s">
        <v>772</v>
      </c>
      <c r="F1722" s="33" t="s">
        <v>773</v>
      </c>
      <c r="G1722" s="33">
        <v>1</v>
      </c>
      <c r="H1722" s="34">
        <v>30</v>
      </c>
      <c r="I1722" s="39">
        <f>VENTAS[[#This Row],[Cantidad]]*VENTAS[[#This Row],[Precio Venta]]</f>
        <v>30</v>
      </c>
      <c r="J1722" s="34">
        <f>IF(VENTAS[[#This Row],[Nombre del Gestor]]&gt;1,VENTAS[[#This Row],[Precio Venta]]*10%,0)</f>
        <v>3</v>
      </c>
      <c r="K1722" s="34">
        <f>IFERROR(VLOOKUP(VENTAS[[#This Row],[Código del producto Vendido]],STOCK[],13,FALSE),VENTAS[[#This Row],[Precio Venta]]*0.6)-VENTAS[[#This Row],[Comisión Unitaria 10%]]</f>
        <v>9</v>
      </c>
      <c r="L1722" s="34">
        <f>VENTAS[[#This Row],[Cantidad]]*(VENTAS[[#This Row],[Precio Venta]]-VENTAS[[#This Row],[Costo Unitario SIN Comision]]-VENTAS[[#This Row],[Comisión Unitaria 10%]]-0.01*VENTAS[[#This Row],[Precio Venta]])</f>
        <v>17.7</v>
      </c>
      <c r="M1722" s="35"/>
      <c r="N1722" s="37" t="s">
        <v>6945</v>
      </c>
    </row>
    <row r="1723" spans="1:14" x14ac:dyDescent="0.2">
      <c r="A1723" s="36">
        <v>45773.792731481481</v>
      </c>
      <c r="B1723" s="33"/>
      <c r="C1723" s="33"/>
      <c r="D1723" s="33" t="s">
        <v>6911</v>
      </c>
      <c r="E1723" s="33" t="s">
        <v>2886</v>
      </c>
      <c r="F1723" s="33" t="s">
        <v>2876</v>
      </c>
      <c r="G1723" s="33">
        <v>1</v>
      </c>
      <c r="H1723" s="34">
        <v>30</v>
      </c>
      <c r="I1723" s="39">
        <f>VENTAS[[#This Row],[Cantidad]]*VENTAS[[#This Row],[Precio Venta]]</f>
        <v>30</v>
      </c>
      <c r="J1723" s="34">
        <f>IF(VENTAS[[#This Row],[Nombre del Gestor]]&gt;1,VENTAS[[#This Row],[Precio Venta]]*10%,0)</f>
        <v>3</v>
      </c>
      <c r="K1723" s="34">
        <f>IFERROR(VLOOKUP(VENTAS[[#This Row],[Código del producto Vendido]],STOCK[],13,FALSE),VENTAS[[#This Row],[Precio Venta]]*0.6)-VENTAS[[#This Row],[Comisión Unitaria 10%]]</f>
        <v>-3</v>
      </c>
      <c r="L1723" s="34">
        <f>VENTAS[[#This Row],[Cantidad]]*(VENTAS[[#This Row],[Precio Venta]]-VENTAS[[#This Row],[Costo Unitario SIN Comision]]-VENTAS[[#This Row],[Comisión Unitaria 10%]]-0.01*VENTAS[[#This Row],[Precio Venta]])</f>
        <v>29.7</v>
      </c>
      <c r="M1723" s="35"/>
      <c r="N1723" s="37" t="s">
        <v>6946</v>
      </c>
    </row>
    <row r="1724" spans="1:14" x14ac:dyDescent="0.2">
      <c r="A1724" s="36">
        <v>45773.795416666668</v>
      </c>
      <c r="B1724" s="33"/>
      <c r="C1724" s="33"/>
      <c r="D1724" s="33" t="s">
        <v>6947</v>
      </c>
      <c r="E1724" s="33" t="s">
        <v>2145</v>
      </c>
      <c r="F1724" s="33" t="s">
        <v>2146</v>
      </c>
      <c r="G1724" s="33">
        <v>1</v>
      </c>
      <c r="H1724" s="34">
        <v>20</v>
      </c>
      <c r="I1724" s="39">
        <f>VENTAS[[#This Row],[Cantidad]]*VENTAS[[#This Row],[Precio Venta]]</f>
        <v>20</v>
      </c>
      <c r="J1724" s="34">
        <f>IF(VENTAS[[#This Row],[Nombre del Gestor]]&gt;1,VENTAS[[#This Row],[Precio Venta]]*10%,0)</f>
        <v>2</v>
      </c>
      <c r="K1724" s="34">
        <f>IFERROR(VLOOKUP(VENTAS[[#This Row],[Código del producto Vendido]],STOCK[],13,FALSE),VENTAS[[#This Row],[Precio Venta]]*0.6)-VENTAS[[#This Row],[Comisión Unitaria 10%]]</f>
        <v>0</v>
      </c>
      <c r="L1724" s="34">
        <f>VENTAS[[#This Row],[Cantidad]]*(VENTAS[[#This Row],[Precio Venta]]-VENTAS[[#This Row],[Costo Unitario SIN Comision]]-VENTAS[[#This Row],[Comisión Unitaria 10%]]-0.01*VENTAS[[#This Row],[Precio Venta]])</f>
        <v>17.8</v>
      </c>
      <c r="M1724" s="35"/>
      <c r="N1724" s="37" t="s">
        <v>6948</v>
      </c>
    </row>
    <row r="1725" spans="1:14" x14ac:dyDescent="0.2">
      <c r="A1725" s="36">
        <v>45773.795416666668</v>
      </c>
      <c r="B1725" s="33"/>
      <c r="C1725" s="33"/>
      <c r="D1725" s="33" t="s">
        <v>6947</v>
      </c>
      <c r="E1725" s="33" t="s">
        <v>2299</v>
      </c>
      <c r="F1725" s="33" t="s">
        <v>2300</v>
      </c>
      <c r="G1725" s="33">
        <v>1</v>
      </c>
      <c r="H1725" s="34">
        <v>25</v>
      </c>
      <c r="I1725" s="39">
        <f>VENTAS[[#This Row],[Cantidad]]*VENTAS[[#This Row],[Precio Venta]]</f>
        <v>25</v>
      </c>
      <c r="J1725" s="34">
        <f>IF(VENTAS[[#This Row],[Nombre del Gestor]]&gt;1,VENTAS[[#This Row],[Precio Venta]]*10%,0)</f>
        <v>2.5</v>
      </c>
      <c r="K1725" s="34">
        <f>IFERROR(VLOOKUP(VENTAS[[#This Row],[Código del producto Vendido]],STOCK[],13,FALSE),VENTAS[[#This Row],[Precio Venta]]*0.6)-VENTAS[[#This Row],[Comisión Unitaria 10%]]</f>
        <v>0</v>
      </c>
      <c r="L1725" s="34">
        <f>VENTAS[[#This Row],[Cantidad]]*(VENTAS[[#This Row],[Precio Venta]]-VENTAS[[#This Row],[Costo Unitario SIN Comision]]-VENTAS[[#This Row],[Comisión Unitaria 10%]]-0.01*VENTAS[[#This Row],[Precio Venta]])</f>
        <v>22.25</v>
      </c>
      <c r="M1725" s="35"/>
      <c r="N1725" s="37" t="s">
        <v>6949</v>
      </c>
    </row>
    <row r="1726" spans="1:14" x14ac:dyDescent="0.2">
      <c r="A1726" s="36">
        <v>45774.625462962962</v>
      </c>
      <c r="B1726" s="33"/>
      <c r="C1726" s="33"/>
      <c r="D1726" s="33" t="s">
        <v>6950</v>
      </c>
      <c r="E1726" s="33" t="s">
        <v>794</v>
      </c>
      <c r="F1726" s="33" t="s">
        <v>6321</v>
      </c>
      <c r="G1726" s="33">
        <v>1</v>
      </c>
      <c r="H1726" s="34">
        <v>25</v>
      </c>
      <c r="I1726" s="39">
        <f>VENTAS[[#This Row],[Cantidad]]*VENTAS[[#This Row],[Precio Venta]]</f>
        <v>25</v>
      </c>
      <c r="J1726" s="34">
        <f>IF(VENTAS[[#This Row],[Nombre del Gestor]]&gt;1,VENTAS[[#This Row],[Precio Venta]]*10%,0)</f>
        <v>2.5</v>
      </c>
      <c r="K1726" s="34">
        <f>IFERROR(VLOOKUP(VENTAS[[#This Row],[Código del producto Vendido]],STOCK[],13,FALSE),VENTAS[[#This Row],[Precio Venta]]*0.6)-VENTAS[[#This Row],[Comisión Unitaria 10%]]</f>
        <v>9</v>
      </c>
      <c r="L1726" s="34">
        <f>VENTAS[[#This Row],[Cantidad]]*(VENTAS[[#This Row],[Precio Venta]]-VENTAS[[#This Row],[Costo Unitario SIN Comision]]-VENTAS[[#This Row],[Comisión Unitaria 10%]]-0.01*VENTAS[[#This Row],[Precio Venta]])</f>
        <v>13.25</v>
      </c>
      <c r="M1726" s="35"/>
      <c r="N1726" s="37" t="s">
        <v>6951</v>
      </c>
    </row>
    <row r="1727" spans="1:14" x14ac:dyDescent="0.2">
      <c r="A1727" s="36">
        <v>45774.625462962962</v>
      </c>
      <c r="B1727" s="33"/>
      <c r="C1727" s="33"/>
      <c r="D1727" s="33" t="s">
        <v>6950</v>
      </c>
      <c r="E1727" s="33" t="s">
        <v>1838</v>
      </c>
      <c r="F1727" s="33" t="s">
        <v>1839</v>
      </c>
      <c r="G1727" s="33">
        <v>1</v>
      </c>
      <c r="H1727" s="34">
        <v>25</v>
      </c>
      <c r="I1727" s="39">
        <f>VENTAS[[#This Row],[Cantidad]]*VENTAS[[#This Row],[Precio Venta]]</f>
        <v>25</v>
      </c>
      <c r="J1727" s="34">
        <f>IF(VENTAS[[#This Row],[Nombre del Gestor]]&gt;1,VENTAS[[#This Row],[Precio Venta]]*10%,0)</f>
        <v>2.5</v>
      </c>
      <c r="K1727" s="34">
        <f>IFERROR(VLOOKUP(VENTAS[[#This Row],[Código del producto Vendido]],STOCK[],13,FALSE),VENTAS[[#This Row],[Precio Venta]]*0.6)-VENTAS[[#This Row],[Comisión Unitaria 10%]]</f>
        <v>0</v>
      </c>
      <c r="L1727" s="34">
        <f>VENTAS[[#This Row],[Cantidad]]*(VENTAS[[#This Row],[Precio Venta]]-VENTAS[[#This Row],[Costo Unitario SIN Comision]]-VENTAS[[#This Row],[Comisión Unitaria 10%]]-0.01*VENTAS[[#This Row],[Precio Venta]])</f>
        <v>22.25</v>
      </c>
      <c r="M1727" s="35"/>
      <c r="N1727" s="37" t="s">
        <v>6952</v>
      </c>
    </row>
    <row r="1728" spans="1:14" x14ac:dyDescent="0.2">
      <c r="A1728" s="36">
        <v>45774.625462962962</v>
      </c>
      <c r="B1728" s="33"/>
      <c r="C1728" s="33"/>
      <c r="D1728" s="33" t="s">
        <v>6950</v>
      </c>
      <c r="E1728" s="33" t="s">
        <v>1853</v>
      </c>
      <c r="F1728" s="33" t="s">
        <v>1851</v>
      </c>
      <c r="G1728" s="33">
        <v>1</v>
      </c>
      <c r="H1728" s="34">
        <v>35</v>
      </c>
      <c r="I1728" s="39">
        <f>VENTAS[[#This Row],[Cantidad]]*VENTAS[[#This Row],[Precio Venta]]</f>
        <v>35</v>
      </c>
      <c r="J1728" s="34">
        <f>IF(VENTAS[[#This Row],[Nombre del Gestor]]&gt;1,VENTAS[[#This Row],[Precio Venta]]*10%,0)</f>
        <v>3.5</v>
      </c>
      <c r="K1728" s="34">
        <f>IFERROR(VLOOKUP(VENTAS[[#This Row],[Código del producto Vendido]],STOCK[],13,FALSE),VENTAS[[#This Row],[Precio Venta]]*0.6)-VENTAS[[#This Row],[Comisión Unitaria 10%]]</f>
        <v>0</v>
      </c>
      <c r="L1728" s="34">
        <f>VENTAS[[#This Row],[Cantidad]]*(VENTAS[[#This Row],[Precio Venta]]-VENTAS[[#This Row],[Costo Unitario SIN Comision]]-VENTAS[[#This Row],[Comisión Unitaria 10%]]-0.01*VENTAS[[#This Row],[Precio Venta]])</f>
        <v>31.15</v>
      </c>
      <c r="M1728" s="35"/>
      <c r="N1728" s="37" t="s">
        <v>6953</v>
      </c>
    </row>
    <row r="1729" spans="1:14" x14ac:dyDescent="0.2">
      <c r="A1729" s="36">
        <v>45774.625462962962</v>
      </c>
      <c r="B1729" s="33"/>
      <c r="C1729" s="33"/>
      <c r="D1729" s="33" t="s">
        <v>6950</v>
      </c>
      <c r="E1729" s="33" t="s">
        <v>2634</v>
      </c>
      <c r="F1729" s="33" t="s">
        <v>6954</v>
      </c>
      <c r="G1729" s="33">
        <v>1</v>
      </c>
      <c r="H1729" s="34">
        <v>18</v>
      </c>
      <c r="I1729" s="39">
        <f>VENTAS[[#This Row],[Cantidad]]*VENTAS[[#This Row],[Precio Venta]]</f>
        <v>18</v>
      </c>
      <c r="J1729" s="34">
        <f>IF(VENTAS[[#This Row],[Nombre del Gestor]]&gt;1,VENTAS[[#This Row],[Precio Venta]]*10%,0)</f>
        <v>1.8</v>
      </c>
      <c r="K1729" s="34">
        <f>IFERROR(VLOOKUP(VENTAS[[#This Row],[Código del producto Vendido]],STOCK[],13,FALSE),VENTAS[[#This Row],[Precio Venta]]*0.6)-VENTAS[[#This Row],[Comisión Unitaria 10%]]</f>
        <v>-1.8</v>
      </c>
      <c r="L1729" s="34">
        <f>VENTAS[[#This Row],[Cantidad]]*(VENTAS[[#This Row],[Precio Venta]]-VENTAS[[#This Row],[Costo Unitario SIN Comision]]-VENTAS[[#This Row],[Comisión Unitaria 10%]]-0.01*VENTAS[[#This Row],[Precio Venta]])</f>
        <v>17.82</v>
      </c>
      <c r="M1729" s="35"/>
      <c r="N1729" s="37" t="s">
        <v>6955</v>
      </c>
    </row>
    <row r="1730" spans="1:14" x14ac:dyDescent="0.2">
      <c r="A1730" s="36">
        <v>45774.625462962962</v>
      </c>
      <c r="B1730" s="33"/>
      <c r="C1730" s="33"/>
      <c r="D1730" s="33" t="s">
        <v>6950</v>
      </c>
      <c r="E1730" s="33" t="s">
        <v>2115</v>
      </c>
      <c r="F1730" s="33" t="s">
        <v>2116</v>
      </c>
      <c r="G1730" s="33">
        <v>1</v>
      </c>
      <c r="H1730" s="34">
        <v>25</v>
      </c>
      <c r="I1730" s="39">
        <f>VENTAS[[#This Row],[Cantidad]]*VENTAS[[#This Row],[Precio Venta]]</f>
        <v>25</v>
      </c>
      <c r="J1730" s="34">
        <f>IF(VENTAS[[#This Row],[Nombre del Gestor]]&gt;1,VENTAS[[#This Row],[Precio Venta]]*10%,0)</f>
        <v>2.5</v>
      </c>
      <c r="K1730" s="34">
        <f>IFERROR(VLOOKUP(VENTAS[[#This Row],[Código del producto Vendido]],STOCK[],13,FALSE),VENTAS[[#This Row],[Precio Venta]]*0.6)-VENTAS[[#This Row],[Comisión Unitaria 10%]]</f>
        <v>0</v>
      </c>
      <c r="L1730" s="34">
        <f>VENTAS[[#This Row],[Cantidad]]*(VENTAS[[#This Row],[Precio Venta]]-VENTAS[[#This Row],[Costo Unitario SIN Comision]]-VENTAS[[#This Row],[Comisión Unitaria 10%]]-0.01*VENTAS[[#This Row],[Precio Venta]])</f>
        <v>22.25</v>
      </c>
      <c r="M1730" s="35"/>
      <c r="N1730" s="37" t="s">
        <v>6956</v>
      </c>
    </row>
    <row r="1731" spans="1:14" x14ac:dyDescent="0.2">
      <c r="A1731" s="36">
        <v>45774.625462962962</v>
      </c>
      <c r="B1731" s="33"/>
      <c r="C1731" s="33"/>
      <c r="D1731" s="33" t="s">
        <v>6950</v>
      </c>
      <c r="E1731" s="33" t="s">
        <v>2963</v>
      </c>
      <c r="F1731" s="33" t="s">
        <v>2964</v>
      </c>
      <c r="G1731" s="33">
        <v>1</v>
      </c>
      <c r="H1731" s="34">
        <v>30</v>
      </c>
      <c r="I1731" s="39">
        <f>VENTAS[[#This Row],[Cantidad]]*VENTAS[[#This Row],[Precio Venta]]</f>
        <v>30</v>
      </c>
      <c r="J1731" s="34">
        <f>IF(VENTAS[[#This Row],[Nombre del Gestor]]&gt;1,VENTAS[[#This Row],[Precio Venta]]*10%,0)</f>
        <v>3</v>
      </c>
      <c r="K1731" s="34">
        <f>IFERROR(VLOOKUP(VENTAS[[#This Row],[Código del producto Vendido]],STOCK[],13,FALSE),VENTAS[[#This Row],[Precio Venta]]*0.6)-VENTAS[[#This Row],[Comisión Unitaria 10%]]</f>
        <v>-3</v>
      </c>
      <c r="L1731" s="34">
        <f>VENTAS[[#This Row],[Cantidad]]*(VENTAS[[#This Row],[Precio Venta]]-VENTAS[[#This Row],[Costo Unitario SIN Comision]]-VENTAS[[#This Row],[Comisión Unitaria 10%]]-0.01*VENTAS[[#This Row],[Precio Venta]])</f>
        <v>29.7</v>
      </c>
      <c r="M1731" s="35"/>
      <c r="N1731" s="37" t="s">
        <v>6957</v>
      </c>
    </row>
    <row r="1732" spans="1:14" x14ac:dyDescent="0.2">
      <c r="A1732" s="36">
        <v>45774.625462962962</v>
      </c>
      <c r="B1732" s="33"/>
      <c r="C1732" s="33"/>
      <c r="D1732" s="33" t="s">
        <v>6950</v>
      </c>
      <c r="E1732" s="33" t="s">
        <v>2960</v>
      </c>
      <c r="F1732" s="33" t="s">
        <v>2961</v>
      </c>
      <c r="G1732" s="33">
        <v>1</v>
      </c>
      <c r="H1732" s="34">
        <v>30</v>
      </c>
      <c r="I1732" s="39">
        <f>VENTAS[[#This Row],[Cantidad]]*VENTAS[[#This Row],[Precio Venta]]</f>
        <v>30</v>
      </c>
      <c r="J1732" s="34">
        <f>IF(VENTAS[[#This Row],[Nombre del Gestor]]&gt;1,VENTAS[[#This Row],[Precio Venta]]*10%,0)</f>
        <v>3</v>
      </c>
      <c r="K1732" s="34">
        <f>IFERROR(VLOOKUP(VENTAS[[#This Row],[Código del producto Vendido]],STOCK[],13,FALSE),VENTAS[[#This Row],[Precio Venta]]*0.6)-VENTAS[[#This Row],[Comisión Unitaria 10%]]</f>
        <v>-3</v>
      </c>
      <c r="L1732" s="34">
        <f>VENTAS[[#This Row],[Cantidad]]*(VENTAS[[#This Row],[Precio Venta]]-VENTAS[[#This Row],[Costo Unitario SIN Comision]]-VENTAS[[#This Row],[Comisión Unitaria 10%]]-0.01*VENTAS[[#This Row],[Precio Venta]])</f>
        <v>29.7</v>
      </c>
      <c r="M1732" s="35"/>
      <c r="N1732" s="37" t="s">
        <v>6958</v>
      </c>
    </row>
    <row r="1733" spans="1:14" x14ac:dyDescent="0.2">
      <c r="A1733" s="36">
        <v>45774.625462962962</v>
      </c>
      <c r="B1733" s="33"/>
      <c r="C1733" s="33"/>
      <c r="D1733" s="33" t="s">
        <v>6950</v>
      </c>
      <c r="E1733" s="33" t="s">
        <v>2482</v>
      </c>
      <c r="F1733" s="33" t="s">
        <v>2481</v>
      </c>
      <c r="G1733" s="33">
        <v>1</v>
      </c>
      <c r="H1733" s="34">
        <v>35</v>
      </c>
      <c r="I1733" s="39">
        <f>VENTAS[[#This Row],[Cantidad]]*VENTAS[[#This Row],[Precio Venta]]</f>
        <v>35</v>
      </c>
      <c r="J1733" s="34">
        <f>IF(VENTAS[[#This Row],[Nombre del Gestor]]&gt;1,VENTAS[[#This Row],[Precio Venta]]*10%,0)</f>
        <v>3.5</v>
      </c>
      <c r="K1733" s="34">
        <f>IFERROR(VLOOKUP(VENTAS[[#This Row],[Código del producto Vendido]],STOCK[],13,FALSE),VENTAS[[#This Row],[Precio Venta]]*0.6)-VENTAS[[#This Row],[Comisión Unitaria 10%]]</f>
        <v>12</v>
      </c>
      <c r="L1733" s="34">
        <f>VENTAS[[#This Row],[Cantidad]]*(VENTAS[[#This Row],[Precio Venta]]-VENTAS[[#This Row],[Costo Unitario SIN Comision]]-VENTAS[[#This Row],[Comisión Unitaria 10%]]-0.01*VENTAS[[#This Row],[Precio Venta]])</f>
        <v>19.149999999999999</v>
      </c>
      <c r="M1733" s="35"/>
      <c r="N1733" s="37" t="s">
        <v>6959</v>
      </c>
    </row>
    <row r="1734" spans="1:14" x14ac:dyDescent="0.2">
      <c r="A1734" s="36">
        <v>45774.625462962962</v>
      </c>
      <c r="B1734" s="33"/>
      <c r="C1734" s="33"/>
      <c r="D1734" s="33" t="s">
        <v>6950</v>
      </c>
      <c r="E1734" s="33" t="s">
        <v>1900</v>
      </c>
      <c r="F1734" s="33" t="s">
        <v>1901</v>
      </c>
      <c r="G1734" s="33">
        <v>1</v>
      </c>
      <c r="H1734" s="34">
        <v>30</v>
      </c>
      <c r="I1734" s="39">
        <f>VENTAS[[#This Row],[Cantidad]]*VENTAS[[#This Row],[Precio Venta]]</f>
        <v>30</v>
      </c>
      <c r="J1734" s="34">
        <f>IF(VENTAS[[#This Row],[Nombre del Gestor]]&gt;1,VENTAS[[#This Row],[Precio Venta]]*10%,0)</f>
        <v>3</v>
      </c>
      <c r="K1734" s="34">
        <f>IFERROR(VLOOKUP(VENTAS[[#This Row],[Código del producto Vendido]],STOCK[],13,FALSE),VENTAS[[#This Row],[Precio Venta]]*0.6)-VENTAS[[#This Row],[Comisión Unitaria 10%]]</f>
        <v>0</v>
      </c>
      <c r="L1734" s="34">
        <f>VENTAS[[#This Row],[Cantidad]]*(VENTAS[[#This Row],[Precio Venta]]-VENTAS[[#This Row],[Costo Unitario SIN Comision]]-VENTAS[[#This Row],[Comisión Unitaria 10%]]-0.01*VENTAS[[#This Row],[Precio Venta]])</f>
        <v>26.7</v>
      </c>
      <c r="M1734" s="35"/>
      <c r="N1734" s="37" t="s">
        <v>6960</v>
      </c>
    </row>
    <row r="1735" spans="1:14" x14ac:dyDescent="0.2">
      <c r="A1735" s="36">
        <v>45774.625462962962</v>
      </c>
      <c r="B1735" s="33"/>
      <c r="C1735" s="33"/>
      <c r="D1735" s="33" t="s">
        <v>6950</v>
      </c>
      <c r="E1735" s="33" t="s">
        <v>2377</v>
      </c>
      <c r="F1735" s="33" t="s">
        <v>1927</v>
      </c>
      <c r="G1735" s="33">
        <v>2</v>
      </c>
      <c r="H1735" s="34">
        <v>18</v>
      </c>
      <c r="I1735" s="39">
        <f>VENTAS[[#This Row],[Cantidad]]*VENTAS[[#This Row],[Precio Venta]]</f>
        <v>36</v>
      </c>
      <c r="J1735" s="34">
        <f>IF(VENTAS[[#This Row],[Nombre del Gestor]]&gt;1,VENTAS[[#This Row],[Precio Venta]]*10%,0)</f>
        <v>1.8</v>
      </c>
      <c r="K1735" s="34">
        <f>IFERROR(VLOOKUP(VENTAS[[#This Row],[Código del producto Vendido]],STOCK[],13,FALSE),VENTAS[[#This Row],[Precio Venta]]*0.6)-VENTAS[[#This Row],[Comisión Unitaria 10%]]</f>
        <v>12</v>
      </c>
      <c r="L1735" s="34">
        <f>VENTAS[[#This Row],[Cantidad]]*(VENTAS[[#This Row],[Precio Venta]]-VENTAS[[#This Row],[Costo Unitario SIN Comision]]-VENTAS[[#This Row],[Comisión Unitaria 10%]]-0.01*VENTAS[[#This Row],[Precio Venta]])</f>
        <v>8.0400000000000009</v>
      </c>
      <c r="M1735" s="35"/>
      <c r="N1735" s="37" t="s">
        <v>6961</v>
      </c>
    </row>
    <row r="1736" spans="1:14" x14ac:dyDescent="0.2">
      <c r="A1736" s="36">
        <v>45774.625462962962</v>
      </c>
      <c r="B1736" s="33"/>
      <c r="C1736" s="33"/>
      <c r="D1736" s="33" t="s">
        <v>6950</v>
      </c>
      <c r="E1736" s="33" t="s">
        <v>2112</v>
      </c>
      <c r="F1736" s="33" t="s">
        <v>2111</v>
      </c>
      <c r="G1736" s="33">
        <v>1</v>
      </c>
      <c r="H1736" s="34">
        <v>25</v>
      </c>
      <c r="I1736" s="39">
        <f>VENTAS[[#This Row],[Cantidad]]*VENTAS[[#This Row],[Precio Venta]]</f>
        <v>25</v>
      </c>
      <c r="J1736" s="34">
        <f>IF(VENTAS[[#This Row],[Nombre del Gestor]]&gt;1,VENTAS[[#This Row],[Precio Venta]]*10%,0)</f>
        <v>2.5</v>
      </c>
      <c r="K1736" s="34">
        <f>IFERROR(VLOOKUP(VENTAS[[#This Row],[Código del producto Vendido]],STOCK[],13,FALSE),VENTAS[[#This Row],[Precio Venta]]*0.6)-VENTAS[[#This Row],[Comisión Unitaria 10%]]</f>
        <v>0</v>
      </c>
      <c r="L1736" s="34">
        <f>VENTAS[[#This Row],[Cantidad]]*(VENTAS[[#This Row],[Precio Venta]]-VENTAS[[#This Row],[Costo Unitario SIN Comision]]-VENTAS[[#This Row],[Comisión Unitaria 10%]]-0.01*VENTAS[[#This Row],[Precio Venta]])</f>
        <v>22.25</v>
      </c>
      <c r="M1736" s="35"/>
      <c r="N1736" s="37" t="s">
        <v>6962</v>
      </c>
    </row>
    <row r="1737" spans="1:14" x14ac:dyDescent="0.2">
      <c r="A1737" s="36">
        <v>45774.625462962962</v>
      </c>
      <c r="B1737" s="33"/>
      <c r="C1737" s="33"/>
      <c r="D1737" s="33" t="s">
        <v>6950</v>
      </c>
      <c r="E1737" s="33" t="s">
        <v>2341</v>
      </c>
      <c r="F1737" s="33" t="s">
        <v>2342</v>
      </c>
      <c r="G1737" s="33">
        <v>1</v>
      </c>
      <c r="H1737" s="34">
        <v>30</v>
      </c>
      <c r="I1737" s="39">
        <f>VENTAS[[#This Row],[Cantidad]]*VENTAS[[#This Row],[Precio Venta]]</f>
        <v>30</v>
      </c>
      <c r="J1737" s="34">
        <f>IF(VENTAS[[#This Row],[Nombre del Gestor]]&gt;1,VENTAS[[#This Row],[Precio Venta]]*10%,0)</f>
        <v>3</v>
      </c>
      <c r="K1737" s="34">
        <f>IFERROR(VLOOKUP(VENTAS[[#This Row],[Código del producto Vendido]],STOCK[],13,FALSE),VENTAS[[#This Row],[Precio Venta]]*0.6)-VENTAS[[#This Row],[Comisión Unitaria 10%]]</f>
        <v>0</v>
      </c>
      <c r="L1737" s="34">
        <f>VENTAS[[#This Row],[Cantidad]]*(VENTAS[[#This Row],[Precio Venta]]-VENTAS[[#This Row],[Costo Unitario SIN Comision]]-VENTAS[[#This Row],[Comisión Unitaria 10%]]-0.01*VENTAS[[#This Row],[Precio Venta]])</f>
        <v>26.7</v>
      </c>
      <c r="M1737" s="35"/>
      <c r="N1737" s="37" t="s">
        <v>6963</v>
      </c>
    </row>
    <row r="1738" spans="1:14" x14ac:dyDescent="0.2">
      <c r="A1738" s="36">
        <v>45774.625462962962</v>
      </c>
      <c r="B1738" s="33"/>
      <c r="C1738" s="33"/>
      <c r="D1738" s="33" t="s">
        <v>6950</v>
      </c>
      <c r="E1738" s="33" t="s">
        <v>2493</v>
      </c>
      <c r="F1738" s="33" t="s">
        <v>2494</v>
      </c>
      <c r="G1738" s="33">
        <v>1</v>
      </c>
      <c r="H1738" s="34">
        <v>35</v>
      </c>
      <c r="I1738" s="39">
        <f>VENTAS[[#This Row],[Cantidad]]*VENTAS[[#This Row],[Precio Venta]]</f>
        <v>35</v>
      </c>
      <c r="J1738" s="34">
        <f>IF(VENTAS[[#This Row],[Nombre del Gestor]]&gt;1,VENTAS[[#This Row],[Precio Venta]]*10%,0)</f>
        <v>3.5</v>
      </c>
      <c r="K1738" s="34">
        <f>IFERROR(VLOOKUP(VENTAS[[#This Row],[Código del producto Vendido]],STOCK[],13,FALSE),VENTAS[[#This Row],[Precio Venta]]*0.6)-VENTAS[[#This Row],[Comisión Unitaria 10%]]</f>
        <v>12</v>
      </c>
      <c r="L1738" s="34">
        <f>VENTAS[[#This Row],[Cantidad]]*(VENTAS[[#This Row],[Precio Venta]]-VENTAS[[#This Row],[Costo Unitario SIN Comision]]-VENTAS[[#This Row],[Comisión Unitaria 10%]]-0.01*VENTAS[[#This Row],[Precio Venta]])</f>
        <v>19.149999999999999</v>
      </c>
      <c r="M1738" s="35"/>
      <c r="N1738" s="37" t="s">
        <v>6964</v>
      </c>
    </row>
    <row r="1739" spans="1:14" x14ac:dyDescent="0.2">
      <c r="A1739" s="36">
        <v>45774.625462962962</v>
      </c>
      <c r="B1739" s="33"/>
      <c r="C1739" s="33"/>
      <c r="D1739" s="33" t="s">
        <v>6950</v>
      </c>
      <c r="E1739" s="33" t="s">
        <v>2080</v>
      </c>
      <c r="F1739" s="33" t="s">
        <v>2081</v>
      </c>
      <c r="G1739" s="33">
        <v>1</v>
      </c>
      <c r="H1739" s="34">
        <v>18</v>
      </c>
      <c r="I1739" s="39">
        <f>VENTAS[[#This Row],[Cantidad]]*VENTAS[[#This Row],[Precio Venta]]</f>
        <v>18</v>
      </c>
      <c r="J1739" s="34">
        <f>IF(VENTAS[[#This Row],[Nombre del Gestor]]&gt;1,VENTAS[[#This Row],[Precio Venta]]*10%,0)</f>
        <v>1.8</v>
      </c>
      <c r="K1739" s="34">
        <f>IFERROR(VLOOKUP(VENTAS[[#This Row],[Código del producto Vendido]],STOCK[],13,FALSE),VENTAS[[#This Row],[Precio Venta]]*0.6)-VENTAS[[#This Row],[Comisión Unitaria 10%]]</f>
        <v>0</v>
      </c>
      <c r="L1739" s="34">
        <f>VENTAS[[#This Row],[Cantidad]]*(VENTAS[[#This Row],[Precio Venta]]-VENTAS[[#This Row],[Costo Unitario SIN Comision]]-VENTAS[[#This Row],[Comisión Unitaria 10%]]-0.01*VENTAS[[#This Row],[Precio Venta]])</f>
        <v>16.02</v>
      </c>
      <c r="M1739" s="35"/>
      <c r="N1739" s="37" t="s">
        <v>6965</v>
      </c>
    </row>
    <row r="1740" spans="1:14" x14ac:dyDescent="0.2">
      <c r="A1740" s="36">
        <v>45774.628182870372</v>
      </c>
      <c r="B1740" s="33"/>
      <c r="C1740" s="33"/>
      <c r="D1740" s="33" t="s">
        <v>6966</v>
      </c>
      <c r="E1740" s="33" t="s">
        <v>699</v>
      </c>
      <c r="F1740" s="33" t="s">
        <v>597</v>
      </c>
      <c r="G1740" s="33">
        <v>1</v>
      </c>
      <c r="H1740" s="34">
        <v>15</v>
      </c>
      <c r="I1740" s="39">
        <f>VENTAS[[#This Row],[Cantidad]]*VENTAS[[#This Row],[Precio Venta]]</f>
        <v>15</v>
      </c>
      <c r="J1740" s="34">
        <f>IF(VENTAS[[#This Row],[Nombre del Gestor]]&gt;1,VENTAS[[#This Row],[Precio Venta]]*10%,0)</f>
        <v>1.5</v>
      </c>
      <c r="K1740" s="34">
        <f>IFERROR(VLOOKUP(VENTAS[[#This Row],[Código del producto Vendido]],STOCK[],13,FALSE),VENTAS[[#This Row],[Precio Venta]]*0.6)-VENTAS[[#This Row],[Comisión Unitaria 10%]]</f>
        <v>9.3000000000000007</v>
      </c>
      <c r="L1740" s="34">
        <f>VENTAS[[#This Row],[Cantidad]]*(VENTAS[[#This Row],[Precio Venta]]-VENTAS[[#This Row],[Costo Unitario SIN Comision]]-VENTAS[[#This Row],[Comisión Unitaria 10%]]-0.01*VENTAS[[#This Row],[Precio Venta]])</f>
        <v>4.0499999999999989</v>
      </c>
      <c r="M1740" s="35"/>
      <c r="N1740" s="37" t="s">
        <v>6967</v>
      </c>
    </row>
    <row r="1741" spans="1:14" x14ac:dyDescent="0.2">
      <c r="A1741" s="36">
        <v>45774.628182870372</v>
      </c>
      <c r="B1741" s="33"/>
      <c r="C1741" s="33"/>
      <c r="D1741" s="33" t="s">
        <v>6966</v>
      </c>
      <c r="E1741" s="33" t="s">
        <v>2401</v>
      </c>
      <c r="F1741" s="33" t="s">
        <v>597</v>
      </c>
      <c r="G1741" s="33">
        <v>1</v>
      </c>
      <c r="H1741" s="34">
        <v>18</v>
      </c>
      <c r="I1741" s="39">
        <f>VENTAS[[#This Row],[Cantidad]]*VENTAS[[#This Row],[Precio Venta]]</f>
        <v>18</v>
      </c>
      <c r="J1741" s="34">
        <f>IF(VENTAS[[#This Row],[Nombre del Gestor]]&gt;1,VENTAS[[#This Row],[Precio Venta]]*10%,0)</f>
        <v>1.8</v>
      </c>
      <c r="K1741" s="34">
        <f>IFERROR(VLOOKUP(VENTAS[[#This Row],[Código del producto Vendido]],STOCK[],13,FALSE),VENTAS[[#This Row],[Precio Venta]]*0.6)-VENTAS[[#This Row],[Comisión Unitaria 10%]]</f>
        <v>12</v>
      </c>
      <c r="L1741" s="34">
        <f>VENTAS[[#This Row],[Cantidad]]*(VENTAS[[#This Row],[Precio Venta]]-VENTAS[[#This Row],[Costo Unitario SIN Comision]]-VENTAS[[#This Row],[Comisión Unitaria 10%]]-0.01*VENTAS[[#This Row],[Precio Venta]])</f>
        <v>4.0200000000000005</v>
      </c>
      <c r="M1741" s="35"/>
      <c r="N1741" s="37" t="s">
        <v>6968</v>
      </c>
    </row>
    <row r="1742" spans="1:14" x14ac:dyDescent="0.2">
      <c r="A1742" s="36">
        <v>45774.628182870372</v>
      </c>
      <c r="B1742" s="33"/>
      <c r="C1742" s="33"/>
      <c r="D1742" s="33" t="s">
        <v>6966</v>
      </c>
      <c r="E1742" s="33" t="s">
        <v>2484</v>
      </c>
      <c r="F1742" s="33" t="s">
        <v>2485</v>
      </c>
      <c r="G1742" s="33">
        <v>1</v>
      </c>
      <c r="H1742" s="34">
        <v>30</v>
      </c>
      <c r="I1742" s="39">
        <f>VENTAS[[#This Row],[Cantidad]]*VENTAS[[#This Row],[Precio Venta]]</f>
        <v>30</v>
      </c>
      <c r="J1742" s="34">
        <f>IF(VENTAS[[#This Row],[Nombre del Gestor]]&gt;1,VENTAS[[#This Row],[Precio Venta]]*10%,0)</f>
        <v>3</v>
      </c>
      <c r="K1742" s="34">
        <f>IFERROR(VLOOKUP(VENTAS[[#This Row],[Código del producto Vendido]],STOCK[],13,FALSE),VENTAS[[#This Row],[Precio Venta]]*0.6)-VENTAS[[#This Row],[Comisión Unitaria 10%]]</f>
        <v>12</v>
      </c>
      <c r="L1742" s="34">
        <f>VENTAS[[#This Row],[Cantidad]]*(VENTAS[[#This Row],[Precio Venta]]-VENTAS[[#This Row],[Costo Unitario SIN Comision]]-VENTAS[[#This Row],[Comisión Unitaria 10%]]-0.01*VENTAS[[#This Row],[Precio Venta]])</f>
        <v>14.7</v>
      </c>
      <c r="M1742" s="35"/>
      <c r="N1742" s="37" t="s">
        <v>6969</v>
      </c>
    </row>
    <row r="1743" spans="1:14" x14ac:dyDescent="0.2">
      <c r="A1743" s="36">
        <v>45774.628182870372</v>
      </c>
      <c r="B1743" s="33"/>
      <c r="C1743" s="33"/>
      <c r="D1743" s="33" t="s">
        <v>6966</v>
      </c>
      <c r="E1743" s="33" t="s">
        <v>2407</v>
      </c>
      <c r="F1743" s="33" t="s">
        <v>2408</v>
      </c>
      <c r="G1743" s="33">
        <v>1</v>
      </c>
      <c r="H1743" s="34">
        <v>22</v>
      </c>
      <c r="I1743" s="39">
        <f>VENTAS[[#This Row],[Cantidad]]*VENTAS[[#This Row],[Precio Venta]]</f>
        <v>22</v>
      </c>
      <c r="J1743" s="34">
        <f>IF(VENTAS[[#This Row],[Nombre del Gestor]]&gt;1,VENTAS[[#This Row],[Precio Venta]]*10%,0)</f>
        <v>2.2000000000000002</v>
      </c>
      <c r="K1743" s="34">
        <f>IFERROR(VLOOKUP(VENTAS[[#This Row],[Código del producto Vendido]],STOCK[],13,FALSE),VENTAS[[#This Row],[Precio Venta]]*0.6)-VENTAS[[#This Row],[Comisión Unitaria 10%]]</f>
        <v>12</v>
      </c>
      <c r="L1743" s="34">
        <f>VENTAS[[#This Row],[Cantidad]]*(VENTAS[[#This Row],[Precio Venta]]-VENTAS[[#This Row],[Costo Unitario SIN Comision]]-VENTAS[[#This Row],[Comisión Unitaria 10%]]-0.01*VENTAS[[#This Row],[Precio Venta]])</f>
        <v>7.58</v>
      </c>
      <c r="M1743" s="35"/>
      <c r="N1743" s="37" t="s">
        <v>6970</v>
      </c>
    </row>
    <row r="1744" spans="1:14" x14ac:dyDescent="0.2">
      <c r="A1744" s="36">
        <v>45774.630358796298</v>
      </c>
      <c r="B1744" s="33"/>
      <c r="C1744" s="33"/>
      <c r="D1744" s="33" t="s">
        <v>6971</v>
      </c>
      <c r="E1744" s="33" t="s">
        <v>1404</v>
      </c>
      <c r="F1744" s="33" t="s">
        <v>1402</v>
      </c>
      <c r="G1744" s="33">
        <v>1</v>
      </c>
      <c r="H1744" s="34">
        <v>35</v>
      </c>
      <c r="I1744" s="39">
        <f>VENTAS[[#This Row],[Cantidad]]*VENTAS[[#This Row],[Precio Venta]]</f>
        <v>35</v>
      </c>
      <c r="J1744" s="34">
        <f>IF(VENTAS[[#This Row],[Nombre del Gestor]]&gt;1,VENTAS[[#This Row],[Precio Venta]]*10%,0)</f>
        <v>3.5</v>
      </c>
      <c r="K1744" s="34">
        <f>IFERROR(VLOOKUP(VENTAS[[#This Row],[Código del producto Vendido]],STOCK[],13,FALSE),VENTAS[[#This Row],[Precio Venta]]*0.6)-VENTAS[[#This Row],[Comisión Unitaria 10%]]</f>
        <v>10.8</v>
      </c>
      <c r="L1744" s="34">
        <f>VENTAS[[#This Row],[Cantidad]]*(VENTAS[[#This Row],[Precio Venta]]-VENTAS[[#This Row],[Costo Unitario SIN Comision]]-VENTAS[[#This Row],[Comisión Unitaria 10%]]-0.01*VENTAS[[#This Row],[Precio Venta]])</f>
        <v>20.349999999999998</v>
      </c>
      <c r="M1744" s="35"/>
      <c r="N1744" s="37" t="s">
        <v>6972</v>
      </c>
    </row>
    <row r="1745" spans="1:14" x14ac:dyDescent="0.2">
      <c r="A1745" s="36">
        <v>45774.630358796298</v>
      </c>
      <c r="B1745" s="33"/>
      <c r="C1745" s="33"/>
      <c r="D1745" s="33" t="s">
        <v>6971</v>
      </c>
      <c r="E1745" s="33" t="s">
        <v>2979</v>
      </c>
      <c r="F1745" s="33" t="s">
        <v>2980</v>
      </c>
      <c r="G1745" s="33">
        <v>1</v>
      </c>
      <c r="H1745" s="34">
        <v>30</v>
      </c>
      <c r="I1745" s="39">
        <f>VENTAS[[#This Row],[Cantidad]]*VENTAS[[#This Row],[Precio Venta]]</f>
        <v>30</v>
      </c>
      <c r="J1745" s="34">
        <f>IF(VENTAS[[#This Row],[Nombre del Gestor]]&gt;1,VENTAS[[#This Row],[Precio Venta]]*10%,0)</f>
        <v>3</v>
      </c>
      <c r="K1745" s="34">
        <f>IFERROR(VLOOKUP(VENTAS[[#This Row],[Código del producto Vendido]],STOCK[],13,FALSE),VENTAS[[#This Row],[Precio Venta]]*0.6)-VENTAS[[#This Row],[Comisión Unitaria 10%]]</f>
        <v>-3</v>
      </c>
      <c r="L1745" s="34">
        <f>VENTAS[[#This Row],[Cantidad]]*(VENTAS[[#This Row],[Precio Venta]]-VENTAS[[#This Row],[Costo Unitario SIN Comision]]-VENTAS[[#This Row],[Comisión Unitaria 10%]]-0.01*VENTAS[[#This Row],[Precio Venta]])</f>
        <v>29.7</v>
      </c>
      <c r="M1745" s="35"/>
      <c r="N1745" s="37" t="s">
        <v>6973</v>
      </c>
    </row>
    <row r="1746" spans="1:14" x14ac:dyDescent="0.2">
      <c r="A1746" s="36">
        <v>45774.644386574073</v>
      </c>
      <c r="B1746" s="33"/>
      <c r="C1746" s="33"/>
      <c r="D1746" s="33"/>
      <c r="E1746" s="33" t="s">
        <v>1629</v>
      </c>
      <c r="F1746" s="33" t="s">
        <v>1630</v>
      </c>
      <c r="G1746" s="33">
        <v>1</v>
      </c>
      <c r="H1746" s="34">
        <v>30</v>
      </c>
      <c r="I1746" s="39">
        <f>VENTAS[[#This Row],[Cantidad]]*VENTAS[[#This Row],[Precio Venta]]</f>
        <v>30</v>
      </c>
      <c r="J1746" s="34">
        <f>IF(VENTAS[[#This Row],[Nombre del Gestor]]&gt;1,VENTAS[[#This Row],[Precio Venta]]*10%,0)</f>
        <v>0</v>
      </c>
      <c r="K1746" s="34">
        <f>IFERROR(VLOOKUP(VENTAS[[#This Row],[Código del producto Vendido]],STOCK[],13,FALSE),VENTAS[[#This Row],[Precio Venta]]*0.6)-VENTAS[[#This Row],[Comisión Unitaria 10%]]</f>
        <v>3</v>
      </c>
      <c r="L1746" s="34">
        <f>VENTAS[[#This Row],[Cantidad]]*(VENTAS[[#This Row],[Precio Venta]]-VENTAS[[#This Row],[Costo Unitario SIN Comision]]-VENTAS[[#This Row],[Comisión Unitaria 10%]]-0.01*VENTAS[[#This Row],[Precio Venta]])</f>
        <v>26.7</v>
      </c>
      <c r="M1746" s="35"/>
      <c r="N1746" s="37" t="s">
        <v>6974</v>
      </c>
    </row>
    <row r="1747" spans="1:14" x14ac:dyDescent="0.2">
      <c r="A1747" s="36">
        <v>45774.646574074082</v>
      </c>
      <c r="B1747" s="33"/>
      <c r="C1747" s="33"/>
      <c r="D1747" s="33" t="s">
        <v>6550</v>
      </c>
      <c r="E1747" s="33" t="s">
        <v>2548</v>
      </c>
      <c r="F1747" s="33" t="s">
        <v>6732</v>
      </c>
      <c r="G1747" s="33">
        <v>1</v>
      </c>
      <c r="H1747" s="34">
        <v>50</v>
      </c>
      <c r="I1747" s="39">
        <f>VENTAS[[#This Row],[Cantidad]]*VENTAS[[#This Row],[Precio Venta]]</f>
        <v>50</v>
      </c>
      <c r="J1747" s="34">
        <f>IF(VENTAS[[#This Row],[Nombre del Gestor]]&gt;1,VENTAS[[#This Row],[Precio Venta]]*10%,0)</f>
        <v>5</v>
      </c>
      <c r="K1747" s="34">
        <f>IFERROR(VLOOKUP(VENTAS[[#This Row],[Código del producto Vendido]],STOCK[],13,FALSE),VENTAS[[#This Row],[Precio Venta]]*0.6)-VENTAS[[#This Row],[Comisión Unitaria 10%]]</f>
        <v>-5</v>
      </c>
      <c r="L1747" s="34">
        <f>VENTAS[[#This Row],[Cantidad]]*(VENTAS[[#This Row],[Precio Venta]]-VENTAS[[#This Row],[Costo Unitario SIN Comision]]-VENTAS[[#This Row],[Comisión Unitaria 10%]]-0.01*VENTAS[[#This Row],[Precio Venta]])</f>
        <v>49.5</v>
      </c>
      <c r="M1747" s="35"/>
      <c r="N1747" s="37" t="s">
        <v>6975</v>
      </c>
    </row>
    <row r="1748" spans="1:14" x14ac:dyDescent="0.2">
      <c r="A1748" s="36">
        <v>45774.647916666669</v>
      </c>
      <c r="B1748" s="33"/>
      <c r="C1748" s="33"/>
      <c r="D1748" s="33" t="s">
        <v>3757</v>
      </c>
      <c r="E1748" s="33" t="s">
        <v>1276</v>
      </c>
      <c r="F1748" s="33" t="s">
        <v>1277</v>
      </c>
      <c r="G1748" s="33">
        <v>1</v>
      </c>
      <c r="H1748" s="34">
        <v>30</v>
      </c>
      <c r="I1748" s="39">
        <f>VENTAS[[#This Row],[Cantidad]]*VENTAS[[#This Row],[Precio Venta]]</f>
        <v>30</v>
      </c>
      <c r="J1748" s="34">
        <f>IF(VENTAS[[#This Row],[Nombre del Gestor]]&gt;1,VENTAS[[#This Row],[Precio Venta]]*10%,0)</f>
        <v>3</v>
      </c>
      <c r="K1748" s="34">
        <f>IFERROR(VLOOKUP(VENTAS[[#This Row],[Código del producto Vendido]],STOCK[],13,FALSE),VENTAS[[#This Row],[Precio Venta]]*0.6)-VENTAS[[#This Row],[Comisión Unitaria 10%]]</f>
        <v>12.780000000000001</v>
      </c>
      <c r="L1748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748" s="35"/>
      <c r="N1748" s="37" t="s">
        <v>6976</v>
      </c>
    </row>
    <row r="1749" spans="1:14" x14ac:dyDescent="0.2">
      <c r="A1749" s="36">
        <v>45774.648321759261</v>
      </c>
      <c r="B1749" s="33"/>
      <c r="C1749" s="33"/>
      <c r="D1749" s="33" t="s">
        <v>3842</v>
      </c>
      <c r="E1749" s="33" t="s">
        <v>1276</v>
      </c>
      <c r="F1749" s="33" t="s">
        <v>1277</v>
      </c>
      <c r="G1749" s="33">
        <v>1</v>
      </c>
      <c r="H1749" s="34">
        <v>30</v>
      </c>
      <c r="I1749" s="39">
        <f>VENTAS[[#This Row],[Cantidad]]*VENTAS[[#This Row],[Precio Venta]]</f>
        <v>30</v>
      </c>
      <c r="J1749" s="34">
        <f>IF(VENTAS[[#This Row],[Nombre del Gestor]]&gt;1,VENTAS[[#This Row],[Precio Venta]]*10%,0)</f>
        <v>3</v>
      </c>
      <c r="K1749" s="34">
        <f>IFERROR(VLOOKUP(VENTAS[[#This Row],[Código del producto Vendido]],STOCK[],13,FALSE),VENTAS[[#This Row],[Precio Venta]]*0.6)-VENTAS[[#This Row],[Comisión Unitaria 10%]]</f>
        <v>12.780000000000001</v>
      </c>
      <c r="L1749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749" s="35"/>
      <c r="N1749" s="37" t="s">
        <v>6977</v>
      </c>
    </row>
    <row r="1750" spans="1:14" x14ac:dyDescent="0.2">
      <c r="A1750" s="36">
        <v>45774.648738425924</v>
      </c>
      <c r="B1750" s="33"/>
      <c r="C1750" s="33"/>
      <c r="D1750" s="33" t="s">
        <v>6712</v>
      </c>
      <c r="E1750" s="33" t="s">
        <v>993</v>
      </c>
      <c r="F1750" s="33" t="s">
        <v>994</v>
      </c>
      <c r="G1750" s="33">
        <v>1</v>
      </c>
      <c r="H1750" s="34">
        <v>12</v>
      </c>
      <c r="I1750" s="39">
        <f>VENTAS[[#This Row],[Cantidad]]*VENTAS[[#This Row],[Precio Venta]]</f>
        <v>12</v>
      </c>
      <c r="J1750" s="34">
        <f>IF(VENTAS[[#This Row],[Nombre del Gestor]]&gt;1,VENTAS[[#This Row],[Precio Venta]]*10%,0)</f>
        <v>1.2000000000000002</v>
      </c>
      <c r="K1750" s="34">
        <f>IFERROR(VLOOKUP(VENTAS[[#This Row],[Código del producto Vendido]],STOCK[],13,FALSE),VENTAS[[#This Row],[Precio Venta]]*0.6)-VENTAS[[#This Row],[Comisión Unitaria 10%]]</f>
        <v>10</v>
      </c>
      <c r="L1750" s="34">
        <f>VENTAS[[#This Row],[Cantidad]]*(VENTAS[[#This Row],[Precio Venta]]-VENTAS[[#This Row],[Costo Unitario SIN Comision]]-VENTAS[[#This Row],[Comisión Unitaria 10%]]-0.01*VENTAS[[#This Row],[Precio Venta]])</f>
        <v>0.67999999999999983</v>
      </c>
      <c r="M1750" s="35"/>
      <c r="N1750" s="37" t="s">
        <v>6978</v>
      </c>
    </row>
    <row r="1751" spans="1:14" x14ac:dyDescent="0.2">
      <c r="A1751" s="36">
        <v>45774.660011574073</v>
      </c>
      <c r="B1751" s="33"/>
      <c r="C1751" s="33"/>
      <c r="D1751" s="33"/>
      <c r="E1751" s="33" t="s">
        <v>339</v>
      </c>
      <c r="F1751" s="33" t="s">
        <v>340</v>
      </c>
      <c r="G1751" s="33">
        <v>1</v>
      </c>
      <c r="H1751" s="34">
        <v>35</v>
      </c>
      <c r="I1751" s="39">
        <f>VENTAS[[#This Row],[Cantidad]]*VENTAS[[#This Row],[Precio Venta]]</f>
        <v>35</v>
      </c>
      <c r="J1751" s="34">
        <f>IF(VENTAS[[#This Row],[Nombre del Gestor]]&gt;1,VENTAS[[#This Row],[Precio Venta]]*10%,0)</f>
        <v>0</v>
      </c>
      <c r="K1751" s="34">
        <f>IFERROR(VLOOKUP(VENTAS[[#This Row],[Código del producto Vendido]],STOCK[],13,FALSE),VENTAS[[#This Row],[Precio Venta]]*0.6)-VENTAS[[#This Row],[Comisión Unitaria 10%]]</f>
        <v>24.63165</v>
      </c>
      <c r="L1751" s="34">
        <f>VENTAS[[#This Row],[Cantidad]]*(VENTAS[[#This Row],[Precio Venta]]-VENTAS[[#This Row],[Costo Unitario SIN Comision]]-VENTAS[[#This Row],[Comisión Unitaria 10%]]-0.01*VENTAS[[#This Row],[Precio Venta]])</f>
        <v>10.01835</v>
      </c>
      <c r="M1751" s="35"/>
      <c r="N1751" s="37" t="s">
        <v>6979</v>
      </c>
    </row>
    <row r="1752" spans="1:14" x14ac:dyDescent="0.2">
      <c r="A1752" s="36">
        <v>45775.54896990741</v>
      </c>
      <c r="B1752" s="33"/>
      <c r="C1752" s="33"/>
      <c r="D1752" s="33" t="s">
        <v>3779</v>
      </c>
      <c r="E1752" s="33" t="s">
        <v>2537</v>
      </c>
      <c r="F1752" s="33" t="s">
        <v>6633</v>
      </c>
      <c r="G1752" s="33">
        <v>1</v>
      </c>
      <c r="H1752" s="34">
        <v>30</v>
      </c>
      <c r="I1752" s="39">
        <f>VENTAS[[#This Row],[Cantidad]]*VENTAS[[#This Row],[Precio Venta]]</f>
        <v>30</v>
      </c>
      <c r="J1752" s="34">
        <f>IF(VENTAS[[#This Row],[Nombre del Gestor]]&gt;1,VENTAS[[#This Row],[Precio Venta]]*10%,0)</f>
        <v>3</v>
      </c>
      <c r="K1752" s="34">
        <f>IFERROR(VLOOKUP(VENTAS[[#This Row],[Código del producto Vendido]],STOCK[],13,FALSE),VENTAS[[#This Row],[Precio Venta]]*0.6)-VENTAS[[#This Row],[Comisión Unitaria 10%]]</f>
        <v>-3</v>
      </c>
      <c r="L1752" s="34">
        <f>VENTAS[[#This Row],[Cantidad]]*(VENTAS[[#This Row],[Precio Venta]]-VENTAS[[#This Row],[Costo Unitario SIN Comision]]-VENTAS[[#This Row],[Comisión Unitaria 10%]]-0.01*VENTAS[[#This Row],[Precio Venta]])</f>
        <v>29.7</v>
      </c>
      <c r="M1752" s="35"/>
      <c r="N1752" s="37" t="s">
        <v>6980</v>
      </c>
    </row>
    <row r="1753" spans="1:14" x14ac:dyDescent="0.2">
      <c r="A1753" s="36">
        <v>45775.734560185178</v>
      </c>
      <c r="B1753" s="33"/>
      <c r="C1753" s="33"/>
      <c r="D1753" s="33" t="s">
        <v>4617</v>
      </c>
      <c r="E1753" s="33" t="s">
        <v>879</v>
      </c>
      <c r="F1753" s="33" t="s">
        <v>880</v>
      </c>
      <c r="G1753" s="33">
        <v>1</v>
      </c>
      <c r="H1753" s="34">
        <v>15</v>
      </c>
      <c r="I1753" s="39">
        <f>VENTAS[[#This Row],[Cantidad]]*VENTAS[[#This Row],[Precio Venta]]</f>
        <v>15</v>
      </c>
      <c r="J1753" s="34">
        <f>IF(VENTAS[[#This Row],[Nombre del Gestor]]&gt;1,VENTAS[[#This Row],[Precio Venta]]*10%,0)</f>
        <v>1.5</v>
      </c>
      <c r="K1753" s="34">
        <f>IFERROR(VLOOKUP(VENTAS[[#This Row],[Código del producto Vendido]],STOCK[],13,FALSE),VENTAS[[#This Row],[Precio Venta]]*0.6)-VENTAS[[#This Row],[Comisión Unitaria 10%]]</f>
        <v>14</v>
      </c>
      <c r="L1753" s="34">
        <f>VENTAS[[#This Row],[Cantidad]]*(VENTAS[[#This Row],[Precio Venta]]-VENTAS[[#This Row],[Costo Unitario SIN Comision]]-VENTAS[[#This Row],[Comisión Unitaria 10%]]-0.01*VENTAS[[#This Row],[Precio Venta]])</f>
        <v>-0.65</v>
      </c>
      <c r="M1753" s="35"/>
      <c r="N1753" s="37" t="s">
        <v>6981</v>
      </c>
    </row>
    <row r="1754" spans="1:14" x14ac:dyDescent="0.2">
      <c r="A1754" s="36">
        <v>45775.734560185178</v>
      </c>
      <c r="B1754" s="33"/>
      <c r="C1754" s="33"/>
      <c r="D1754" s="33" t="s">
        <v>4617</v>
      </c>
      <c r="E1754" s="33" t="s">
        <v>2502</v>
      </c>
      <c r="F1754" s="33" t="s">
        <v>2503</v>
      </c>
      <c r="G1754" s="33">
        <v>1</v>
      </c>
      <c r="H1754" s="34">
        <v>45</v>
      </c>
      <c r="I1754" s="39">
        <f>VENTAS[[#This Row],[Cantidad]]*VENTAS[[#This Row],[Precio Venta]]</f>
        <v>45</v>
      </c>
      <c r="J1754" s="34">
        <f>IF(VENTAS[[#This Row],[Nombre del Gestor]]&gt;1,VENTAS[[#This Row],[Precio Venta]]*10%,0)</f>
        <v>4.5</v>
      </c>
      <c r="K1754" s="34">
        <f>IFERROR(VLOOKUP(VENTAS[[#This Row],[Código del producto Vendido]],STOCK[],13,FALSE),VENTAS[[#This Row],[Precio Venta]]*0.6)-VENTAS[[#This Row],[Comisión Unitaria 10%]]</f>
        <v>12</v>
      </c>
      <c r="L1754" s="34">
        <f>VENTAS[[#This Row],[Cantidad]]*(VENTAS[[#This Row],[Precio Venta]]-VENTAS[[#This Row],[Costo Unitario SIN Comision]]-VENTAS[[#This Row],[Comisión Unitaria 10%]]-0.01*VENTAS[[#This Row],[Precio Venta]])</f>
        <v>28.05</v>
      </c>
      <c r="M1754" s="35"/>
      <c r="N1754" s="37" t="s">
        <v>6982</v>
      </c>
    </row>
    <row r="1755" spans="1:14" x14ac:dyDescent="0.2">
      <c r="A1755" s="36">
        <v>45776.538657407407</v>
      </c>
      <c r="B1755" s="33"/>
      <c r="C1755" s="33"/>
      <c r="D1755" s="33" t="s">
        <v>3779</v>
      </c>
      <c r="E1755" s="33" t="s">
        <v>2394</v>
      </c>
      <c r="F1755" s="33" t="s">
        <v>2384</v>
      </c>
      <c r="G1755" s="33">
        <v>1</v>
      </c>
      <c r="H1755" s="34">
        <v>20</v>
      </c>
      <c r="I1755" s="39">
        <f>VENTAS[[#This Row],[Cantidad]]*VENTAS[[#This Row],[Precio Venta]]</f>
        <v>20</v>
      </c>
      <c r="J1755" s="34">
        <f>IF(VENTAS[[#This Row],[Nombre del Gestor]]&gt;1,VENTAS[[#This Row],[Precio Venta]]*10%,0)</f>
        <v>2</v>
      </c>
      <c r="K1755" s="34">
        <f>IFERROR(VLOOKUP(VENTAS[[#This Row],[Código del producto Vendido]],STOCK[],13,FALSE),VENTAS[[#This Row],[Precio Venta]]*0.6)-VENTAS[[#This Row],[Comisión Unitaria 10%]]</f>
        <v>12</v>
      </c>
      <c r="L1755" s="34">
        <f>VENTAS[[#This Row],[Cantidad]]*(VENTAS[[#This Row],[Precio Venta]]-VENTAS[[#This Row],[Costo Unitario SIN Comision]]-VENTAS[[#This Row],[Comisión Unitaria 10%]]-0.01*VENTAS[[#This Row],[Precio Venta]])</f>
        <v>5.8</v>
      </c>
      <c r="M1755" s="35"/>
      <c r="N1755" s="37" t="s">
        <v>6983</v>
      </c>
    </row>
    <row r="1756" spans="1:14" x14ac:dyDescent="0.2">
      <c r="A1756" s="36">
        <v>45776.539837962962</v>
      </c>
      <c r="B1756" s="33"/>
      <c r="C1756" s="33"/>
      <c r="D1756" s="33" t="s">
        <v>6476</v>
      </c>
      <c r="E1756" s="33" t="s">
        <v>1276</v>
      </c>
      <c r="F1756" s="33" t="s">
        <v>1277</v>
      </c>
      <c r="G1756" s="33">
        <v>1</v>
      </c>
      <c r="H1756" s="34">
        <v>30</v>
      </c>
      <c r="I1756" s="39">
        <f>VENTAS[[#This Row],[Cantidad]]*VENTAS[[#This Row],[Precio Venta]]</f>
        <v>30</v>
      </c>
      <c r="J1756" s="34">
        <f>IF(VENTAS[[#This Row],[Nombre del Gestor]]&gt;1,VENTAS[[#This Row],[Precio Venta]]*10%,0)</f>
        <v>3</v>
      </c>
      <c r="K1756" s="34">
        <f>IFERROR(VLOOKUP(VENTAS[[#This Row],[Código del producto Vendido]],STOCK[],13,FALSE),VENTAS[[#This Row],[Precio Venta]]*0.6)-VENTAS[[#This Row],[Comisión Unitaria 10%]]</f>
        <v>12.780000000000001</v>
      </c>
      <c r="L1756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756" s="35"/>
      <c r="N1756" s="37" t="s">
        <v>6984</v>
      </c>
    </row>
    <row r="1757" spans="1:14" x14ac:dyDescent="0.2">
      <c r="A1757" s="36">
        <v>45777.383668981478</v>
      </c>
      <c r="B1757" s="33"/>
      <c r="C1757" s="33"/>
      <c r="D1757" s="33" t="s">
        <v>6476</v>
      </c>
      <c r="E1757" s="33" t="s">
        <v>2590</v>
      </c>
      <c r="F1757" s="33" t="s">
        <v>2591</v>
      </c>
      <c r="G1757" s="33">
        <v>1</v>
      </c>
      <c r="H1757" s="34">
        <v>40</v>
      </c>
      <c r="I1757" s="39">
        <f>VENTAS[[#This Row],[Cantidad]]*VENTAS[[#This Row],[Precio Venta]]</f>
        <v>40</v>
      </c>
      <c r="J1757" s="34">
        <f>IF(VENTAS[[#This Row],[Nombre del Gestor]]&gt;1,VENTAS[[#This Row],[Precio Venta]]*10%,0)</f>
        <v>4</v>
      </c>
      <c r="K1757" s="34">
        <f>IFERROR(VLOOKUP(VENTAS[[#This Row],[Código del producto Vendido]],STOCK[],13,FALSE),VENTAS[[#This Row],[Precio Venta]]*0.6)-VENTAS[[#This Row],[Comisión Unitaria 10%]]</f>
        <v>-4</v>
      </c>
      <c r="L1757" s="34">
        <f>VENTAS[[#This Row],[Cantidad]]*(VENTAS[[#This Row],[Precio Venta]]-VENTAS[[#This Row],[Costo Unitario SIN Comision]]-VENTAS[[#This Row],[Comisión Unitaria 10%]]-0.01*VENTAS[[#This Row],[Precio Venta]])</f>
        <v>39.6</v>
      </c>
      <c r="M1757" s="35"/>
      <c r="N1757" s="37" t="s">
        <v>6985</v>
      </c>
    </row>
    <row r="1758" spans="1:14" x14ac:dyDescent="0.2">
      <c r="A1758" s="36">
        <v>45777.383668981478</v>
      </c>
      <c r="B1758" s="33"/>
      <c r="C1758" s="33"/>
      <c r="D1758" s="33" t="s">
        <v>6476</v>
      </c>
      <c r="E1758" s="33" t="s">
        <v>2541</v>
      </c>
      <c r="F1758" s="33" t="s">
        <v>6732</v>
      </c>
      <c r="G1758" s="33">
        <v>1</v>
      </c>
      <c r="H1758" s="34">
        <v>50</v>
      </c>
      <c r="I1758" s="39">
        <f>VENTAS[[#This Row],[Cantidad]]*VENTAS[[#This Row],[Precio Venta]]</f>
        <v>50</v>
      </c>
      <c r="J1758" s="34">
        <f>IF(VENTAS[[#This Row],[Nombre del Gestor]]&gt;1,VENTAS[[#This Row],[Precio Venta]]*10%,0)</f>
        <v>5</v>
      </c>
      <c r="K1758" s="34">
        <f>IFERROR(VLOOKUP(VENTAS[[#This Row],[Código del producto Vendido]],STOCK[],13,FALSE),VENTAS[[#This Row],[Precio Venta]]*0.6)-VENTAS[[#This Row],[Comisión Unitaria 10%]]</f>
        <v>-5</v>
      </c>
      <c r="L1758" s="34">
        <f>VENTAS[[#This Row],[Cantidad]]*(VENTAS[[#This Row],[Precio Venta]]-VENTAS[[#This Row],[Costo Unitario SIN Comision]]-VENTAS[[#This Row],[Comisión Unitaria 10%]]-0.01*VENTAS[[#This Row],[Precio Venta]])</f>
        <v>49.5</v>
      </c>
      <c r="M1758" s="35"/>
      <c r="N1758" s="37" t="s">
        <v>6986</v>
      </c>
    </row>
    <row r="1759" spans="1:14" x14ac:dyDescent="0.2">
      <c r="A1759" s="36">
        <v>45777.434293981481</v>
      </c>
      <c r="B1759" s="33"/>
      <c r="C1759" s="33"/>
      <c r="D1759" s="33" t="s">
        <v>6476</v>
      </c>
      <c r="E1759" s="33" t="s">
        <v>794</v>
      </c>
      <c r="F1759" s="33" t="s">
        <v>6321</v>
      </c>
      <c r="G1759" s="33">
        <v>1</v>
      </c>
      <c r="H1759" s="34">
        <v>25</v>
      </c>
      <c r="I1759" s="39">
        <f>VENTAS[[#This Row],[Cantidad]]*VENTAS[[#This Row],[Precio Venta]]</f>
        <v>25</v>
      </c>
      <c r="J1759" s="34">
        <f>IF(VENTAS[[#This Row],[Nombre del Gestor]]&gt;1,VENTAS[[#This Row],[Precio Venta]]*10%,0)</f>
        <v>2.5</v>
      </c>
      <c r="K1759" s="34">
        <f>IFERROR(VLOOKUP(VENTAS[[#This Row],[Código del producto Vendido]],STOCK[],13,FALSE),VENTAS[[#This Row],[Precio Venta]]*0.6)-VENTAS[[#This Row],[Comisión Unitaria 10%]]</f>
        <v>9</v>
      </c>
      <c r="L1759" s="34">
        <f>VENTAS[[#This Row],[Cantidad]]*(VENTAS[[#This Row],[Precio Venta]]-VENTAS[[#This Row],[Costo Unitario SIN Comision]]-VENTAS[[#This Row],[Comisión Unitaria 10%]]-0.01*VENTAS[[#This Row],[Precio Venta]])</f>
        <v>13.25</v>
      </c>
      <c r="M1759" s="35"/>
      <c r="N1759" s="37" t="s">
        <v>6987</v>
      </c>
    </row>
    <row r="1760" spans="1:14" x14ac:dyDescent="0.2">
      <c r="A1760" s="36">
        <v>45778.516701388893</v>
      </c>
      <c r="B1760" s="33"/>
      <c r="C1760" s="33"/>
      <c r="D1760" s="33" t="s">
        <v>6988</v>
      </c>
      <c r="E1760" s="33" t="s">
        <v>2570</v>
      </c>
      <c r="F1760" s="33" t="s">
        <v>2569</v>
      </c>
      <c r="G1760" s="33">
        <v>1</v>
      </c>
      <c r="H1760" s="34">
        <v>30</v>
      </c>
      <c r="I1760" s="39">
        <f>VENTAS[[#This Row],[Cantidad]]*VENTAS[[#This Row],[Precio Venta]]</f>
        <v>30</v>
      </c>
      <c r="J1760" s="34">
        <f>IF(VENTAS[[#This Row],[Nombre del Gestor]]&gt;1,VENTAS[[#This Row],[Precio Venta]]*10%,0)</f>
        <v>3</v>
      </c>
      <c r="K1760" s="34">
        <f>IFERROR(VLOOKUP(VENTAS[[#This Row],[Código del producto Vendido]],STOCK[],13,FALSE),VENTAS[[#This Row],[Precio Venta]]*0.6)-VENTAS[[#This Row],[Comisión Unitaria 10%]]</f>
        <v>-3</v>
      </c>
      <c r="L1760" s="34">
        <f>VENTAS[[#This Row],[Cantidad]]*(VENTAS[[#This Row],[Precio Venta]]-VENTAS[[#This Row],[Costo Unitario SIN Comision]]-VENTAS[[#This Row],[Comisión Unitaria 10%]]-0.01*VENTAS[[#This Row],[Precio Venta]])</f>
        <v>29.7</v>
      </c>
      <c r="M1760" s="35"/>
      <c r="N1760" s="37" t="s">
        <v>6989</v>
      </c>
    </row>
    <row r="1761" spans="1:14" x14ac:dyDescent="0.2">
      <c r="A1761" s="36">
        <v>45778.518090277779</v>
      </c>
      <c r="B1761" s="33"/>
      <c r="C1761" s="33"/>
      <c r="D1761" s="33"/>
      <c r="E1761" s="33" t="s">
        <v>404</v>
      </c>
      <c r="F1761" s="33" t="s">
        <v>6311</v>
      </c>
      <c r="G1761" s="33">
        <v>1</v>
      </c>
      <c r="H1761" s="34">
        <v>30</v>
      </c>
      <c r="I1761" s="39">
        <f>VENTAS[[#This Row],[Cantidad]]*VENTAS[[#This Row],[Precio Venta]]</f>
        <v>30</v>
      </c>
      <c r="J1761" s="34">
        <f>IF(VENTAS[[#This Row],[Nombre del Gestor]]&gt;1,VENTAS[[#This Row],[Precio Venta]]*10%,0)</f>
        <v>0</v>
      </c>
      <c r="K1761" s="34">
        <f>IFERROR(VLOOKUP(VENTAS[[#This Row],[Código del producto Vendido]],STOCK[],13,FALSE),VENTAS[[#This Row],[Precio Venta]]*0.6)-VENTAS[[#This Row],[Comisión Unitaria 10%]]</f>
        <v>16.190000000000001</v>
      </c>
      <c r="L1761" s="34">
        <f>VENTAS[[#This Row],[Cantidad]]*(VENTAS[[#This Row],[Precio Venta]]-VENTAS[[#This Row],[Costo Unitario SIN Comision]]-VENTAS[[#This Row],[Comisión Unitaria 10%]]-0.01*VENTAS[[#This Row],[Precio Venta]])</f>
        <v>13.509999999999998</v>
      </c>
      <c r="M1761" s="35"/>
      <c r="N1761" s="37" t="s">
        <v>6990</v>
      </c>
    </row>
    <row r="1762" spans="1:14" x14ac:dyDescent="0.2">
      <c r="A1762" s="36">
        <v>45778.519305555557</v>
      </c>
      <c r="B1762" s="33"/>
      <c r="C1762" s="33"/>
      <c r="D1762" s="33"/>
      <c r="E1762" s="33" t="s">
        <v>1189</v>
      </c>
      <c r="F1762" s="33" t="s">
        <v>1188</v>
      </c>
      <c r="G1762" s="33">
        <v>1</v>
      </c>
      <c r="H1762" s="34">
        <v>28</v>
      </c>
      <c r="I1762" s="39">
        <f>VENTAS[[#This Row],[Cantidad]]*VENTAS[[#This Row],[Precio Venta]]</f>
        <v>28</v>
      </c>
      <c r="J1762" s="34">
        <f>IF(VENTAS[[#This Row],[Nombre del Gestor]]&gt;1,VENTAS[[#This Row],[Precio Venta]]*10%,0)</f>
        <v>0</v>
      </c>
      <c r="K1762" s="34">
        <f>IFERROR(VLOOKUP(VENTAS[[#This Row],[Código del producto Vendido]],STOCK[],13,FALSE),VENTAS[[#This Row],[Precio Venta]]*0.6)-VENTAS[[#This Row],[Comisión Unitaria 10%]]</f>
        <v>16.05</v>
      </c>
      <c r="L1762" s="34">
        <f>VENTAS[[#This Row],[Cantidad]]*(VENTAS[[#This Row],[Precio Venta]]-VENTAS[[#This Row],[Costo Unitario SIN Comision]]-VENTAS[[#This Row],[Comisión Unitaria 10%]]-0.01*VENTAS[[#This Row],[Precio Venta]])</f>
        <v>11.67</v>
      </c>
      <c r="M1762" s="35"/>
      <c r="N1762" s="37" t="s">
        <v>6991</v>
      </c>
    </row>
    <row r="1763" spans="1:14" x14ac:dyDescent="0.2">
      <c r="A1763" s="36">
        <v>45779.447974537034</v>
      </c>
      <c r="B1763" s="33"/>
      <c r="C1763" s="33"/>
      <c r="D1763" s="33" t="s">
        <v>6992</v>
      </c>
      <c r="E1763" s="33" t="s">
        <v>3084</v>
      </c>
      <c r="F1763" s="33" t="s">
        <v>3085</v>
      </c>
      <c r="G1763" s="33">
        <v>1</v>
      </c>
      <c r="H1763" s="34">
        <v>40</v>
      </c>
      <c r="I1763" s="39">
        <f>VENTAS[[#This Row],[Cantidad]]*VENTAS[[#This Row],[Precio Venta]]</f>
        <v>40</v>
      </c>
      <c r="J1763" s="34">
        <f>IF(VENTAS[[#This Row],[Nombre del Gestor]]&gt;1,VENTAS[[#This Row],[Precio Venta]]*10%,0)</f>
        <v>4</v>
      </c>
      <c r="K1763" s="34">
        <f>IFERROR(VLOOKUP(VENTAS[[#This Row],[Código del producto Vendido]],STOCK[],13,FALSE),VENTAS[[#This Row],[Precio Venta]]*0.6)-VENTAS[[#This Row],[Comisión Unitaria 10%]]</f>
        <v>-4</v>
      </c>
      <c r="L1763" s="34">
        <f>VENTAS[[#This Row],[Cantidad]]*(VENTAS[[#This Row],[Precio Venta]]-VENTAS[[#This Row],[Costo Unitario SIN Comision]]-VENTAS[[#This Row],[Comisión Unitaria 10%]]-0.01*VENTAS[[#This Row],[Precio Venta]])</f>
        <v>39.6</v>
      </c>
      <c r="M1763" s="35"/>
      <c r="N1763" s="37" t="s">
        <v>6993</v>
      </c>
    </row>
    <row r="1764" spans="1:14" x14ac:dyDescent="0.2">
      <c r="A1764" s="36">
        <v>45779.449467592603</v>
      </c>
      <c r="B1764" s="33"/>
      <c r="C1764" s="33"/>
      <c r="D1764" s="33"/>
      <c r="E1764" s="33" t="s">
        <v>3042</v>
      </c>
      <c r="F1764" s="33" t="s">
        <v>3043</v>
      </c>
      <c r="G1764" s="33">
        <v>1</v>
      </c>
      <c r="H1764" s="34">
        <v>40</v>
      </c>
      <c r="I1764" s="39">
        <f>VENTAS[[#This Row],[Cantidad]]*VENTAS[[#This Row],[Precio Venta]]</f>
        <v>40</v>
      </c>
      <c r="J1764" s="34">
        <f>IF(VENTAS[[#This Row],[Nombre del Gestor]]&gt;1,VENTAS[[#This Row],[Precio Venta]]*10%,0)</f>
        <v>0</v>
      </c>
      <c r="K1764" s="34">
        <f>IFERROR(VLOOKUP(VENTAS[[#This Row],[Código del producto Vendido]],STOCK[],13,FALSE),VENTAS[[#This Row],[Precio Venta]]*0.6)-VENTAS[[#This Row],[Comisión Unitaria 10%]]</f>
        <v>0</v>
      </c>
      <c r="L1764" s="34">
        <f>VENTAS[[#This Row],[Cantidad]]*(VENTAS[[#This Row],[Precio Venta]]-VENTAS[[#This Row],[Costo Unitario SIN Comision]]-VENTAS[[#This Row],[Comisión Unitaria 10%]]-0.01*VENTAS[[#This Row],[Precio Venta]])</f>
        <v>39.6</v>
      </c>
      <c r="M1764" s="35"/>
      <c r="N1764" s="37" t="s">
        <v>6994</v>
      </c>
    </row>
    <row r="1765" spans="1:14" x14ac:dyDescent="0.2">
      <c r="A1765" s="36">
        <v>45780.648402777777</v>
      </c>
      <c r="B1765" s="33"/>
      <c r="C1765" s="33"/>
      <c r="D1765" s="33" t="s">
        <v>4256</v>
      </c>
      <c r="E1765" s="33" t="s">
        <v>3232</v>
      </c>
      <c r="F1765" s="33" t="s">
        <v>3233</v>
      </c>
      <c r="G1765" s="33">
        <v>1</v>
      </c>
      <c r="H1765" s="34">
        <v>20</v>
      </c>
      <c r="I1765" s="39">
        <f>VENTAS[[#This Row],[Cantidad]]*VENTAS[[#This Row],[Precio Venta]]</f>
        <v>20</v>
      </c>
      <c r="J1765" s="34">
        <f>IF(VENTAS[[#This Row],[Nombre del Gestor]]&gt;1,VENTAS[[#This Row],[Precio Venta]]*10%,0)</f>
        <v>2</v>
      </c>
      <c r="K1765" s="34">
        <f>IFERROR(VLOOKUP(VENTAS[[#This Row],[Código del producto Vendido]],STOCK[],13,FALSE),VENTAS[[#This Row],[Precio Venta]]*0.6)-VENTAS[[#This Row],[Comisión Unitaria 10%]]</f>
        <v>-2</v>
      </c>
      <c r="L1765" s="34">
        <f>VENTAS[[#This Row],[Cantidad]]*(VENTAS[[#This Row],[Precio Venta]]-VENTAS[[#This Row],[Costo Unitario SIN Comision]]-VENTAS[[#This Row],[Comisión Unitaria 10%]]-0.01*VENTAS[[#This Row],[Precio Venta]])</f>
        <v>19.8</v>
      </c>
      <c r="M1765" s="35"/>
      <c r="N1765" s="37" t="s">
        <v>6995</v>
      </c>
    </row>
    <row r="1766" spans="1:14" x14ac:dyDescent="0.2">
      <c r="A1766" s="36">
        <v>45780.648402777777</v>
      </c>
      <c r="B1766" s="33"/>
      <c r="C1766" s="33"/>
      <c r="D1766" s="33" t="s">
        <v>4256</v>
      </c>
      <c r="E1766" s="33" t="s">
        <v>2759</v>
      </c>
      <c r="F1766" s="33" t="s">
        <v>2760</v>
      </c>
      <c r="G1766" s="33">
        <v>1</v>
      </c>
      <c r="H1766" s="34">
        <v>15</v>
      </c>
      <c r="I1766" s="39">
        <f>VENTAS[[#This Row],[Cantidad]]*VENTAS[[#This Row],[Precio Venta]]</f>
        <v>15</v>
      </c>
      <c r="J1766" s="34">
        <f>IF(VENTAS[[#This Row],[Nombre del Gestor]]&gt;1,VENTAS[[#This Row],[Precio Venta]]*10%,0)</f>
        <v>1.5</v>
      </c>
      <c r="K1766" s="34">
        <f>IFERROR(VLOOKUP(VENTAS[[#This Row],[Código del producto Vendido]],STOCK[],13,FALSE),VENTAS[[#This Row],[Precio Venta]]*0.6)-VENTAS[[#This Row],[Comisión Unitaria 10%]]</f>
        <v>-1.5</v>
      </c>
      <c r="L1766" s="34">
        <f>VENTAS[[#This Row],[Cantidad]]*(VENTAS[[#This Row],[Precio Venta]]-VENTAS[[#This Row],[Costo Unitario SIN Comision]]-VENTAS[[#This Row],[Comisión Unitaria 10%]]-0.01*VENTAS[[#This Row],[Precio Venta]])</f>
        <v>14.85</v>
      </c>
      <c r="M1766" s="35"/>
      <c r="N1766" s="37" t="s">
        <v>6996</v>
      </c>
    </row>
    <row r="1767" spans="1:14" x14ac:dyDescent="0.2">
      <c r="A1767" s="36">
        <v>45780.648402777777</v>
      </c>
      <c r="B1767" s="33"/>
      <c r="C1767" s="33"/>
      <c r="D1767" s="33" t="s">
        <v>4256</v>
      </c>
      <c r="E1767" s="33" t="s">
        <v>2761</v>
      </c>
      <c r="F1767" s="33" t="s">
        <v>2762</v>
      </c>
      <c r="G1767" s="33">
        <v>1</v>
      </c>
      <c r="H1767" s="34">
        <v>18</v>
      </c>
      <c r="I1767" s="39">
        <f>VENTAS[[#This Row],[Cantidad]]*VENTAS[[#This Row],[Precio Venta]]</f>
        <v>18</v>
      </c>
      <c r="J1767" s="34">
        <f>IF(VENTAS[[#This Row],[Nombre del Gestor]]&gt;1,VENTAS[[#This Row],[Precio Venta]]*10%,0)</f>
        <v>1.8</v>
      </c>
      <c r="K1767" s="34">
        <f>IFERROR(VLOOKUP(VENTAS[[#This Row],[Código del producto Vendido]],STOCK[],13,FALSE),VENTAS[[#This Row],[Precio Venta]]*0.6)-VENTAS[[#This Row],[Comisión Unitaria 10%]]</f>
        <v>-1.8</v>
      </c>
      <c r="L1767" s="34">
        <f>VENTAS[[#This Row],[Cantidad]]*(VENTAS[[#This Row],[Precio Venta]]-VENTAS[[#This Row],[Costo Unitario SIN Comision]]-VENTAS[[#This Row],[Comisión Unitaria 10%]]-0.01*VENTAS[[#This Row],[Precio Venta]])</f>
        <v>17.82</v>
      </c>
      <c r="M1767" s="35"/>
      <c r="N1767" s="37" t="s">
        <v>6997</v>
      </c>
    </row>
    <row r="1768" spans="1:14" x14ac:dyDescent="0.2">
      <c r="A1768" s="36">
        <v>45780.648402777777</v>
      </c>
      <c r="B1768" s="33"/>
      <c r="C1768" s="33"/>
      <c r="D1768" s="33" t="s">
        <v>4256</v>
      </c>
      <c r="E1768" s="33" t="s">
        <v>588</v>
      </c>
      <c r="F1768" s="33" t="s">
        <v>6998</v>
      </c>
      <c r="G1768" s="33">
        <v>1</v>
      </c>
      <c r="H1768" s="34">
        <v>12</v>
      </c>
      <c r="I1768" s="39">
        <f>VENTAS[[#This Row],[Cantidad]]*VENTAS[[#This Row],[Precio Venta]]</f>
        <v>12</v>
      </c>
      <c r="J1768" s="34">
        <f>IF(VENTAS[[#This Row],[Nombre del Gestor]]&gt;1,VENTAS[[#This Row],[Precio Venta]]*10%,0)</f>
        <v>1.2000000000000002</v>
      </c>
      <c r="K1768" s="34">
        <f>IFERROR(VLOOKUP(VENTAS[[#This Row],[Código del producto Vendido]],STOCK[],13,FALSE),VENTAS[[#This Row],[Precio Venta]]*0.6)-VENTAS[[#This Row],[Comisión Unitaria 10%]]</f>
        <v>9</v>
      </c>
      <c r="L1768" s="34">
        <f>VENTAS[[#This Row],[Cantidad]]*(VENTAS[[#This Row],[Precio Venta]]-VENTAS[[#This Row],[Costo Unitario SIN Comision]]-VENTAS[[#This Row],[Comisión Unitaria 10%]]-0.01*VENTAS[[#This Row],[Precio Venta]])</f>
        <v>1.6799999999999997</v>
      </c>
      <c r="M1768" s="35"/>
      <c r="N1768" s="37" t="s">
        <v>6999</v>
      </c>
    </row>
    <row r="1769" spans="1:14" x14ac:dyDescent="0.2">
      <c r="A1769" s="36">
        <v>45780.648402777777</v>
      </c>
      <c r="B1769" s="33"/>
      <c r="C1769" s="33"/>
      <c r="D1769" s="33" t="s">
        <v>4256</v>
      </c>
      <c r="E1769" s="33" t="s">
        <v>2455</v>
      </c>
      <c r="F1769" s="33" t="s">
        <v>2456</v>
      </c>
      <c r="G1769" s="33">
        <v>1</v>
      </c>
      <c r="H1769" s="34">
        <v>15</v>
      </c>
      <c r="I1769" s="39">
        <f>VENTAS[[#This Row],[Cantidad]]*VENTAS[[#This Row],[Precio Venta]]</f>
        <v>15</v>
      </c>
      <c r="J1769" s="34">
        <f>IF(VENTAS[[#This Row],[Nombre del Gestor]]&gt;1,VENTAS[[#This Row],[Precio Venta]]*10%,0)</f>
        <v>1.5</v>
      </c>
      <c r="K1769" s="34">
        <f>IFERROR(VLOOKUP(VENTAS[[#This Row],[Código del producto Vendido]],STOCK[],13,FALSE),VENTAS[[#This Row],[Precio Venta]]*0.6)-VENTAS[[#This Row],[Comisión Unitaria 10%]]</f>
        <v>12</v>
      </c>
      <c r="L1769" s="34">
        <f>VENTAS[[#This Row],[Cantidad]]*(VENTAS[[#This Row],[Precio Venta]]-VENTAS[[#This Row],[Costo Unitario SIN Comision]]-VENTAS[[#This Row],[Comisión Unitaria 10%]]-0.01*VENTAS[[#This Row],[Precio Venta]])</f>
        <v>1.35</v>
      </c>
      <c r="M1769" s="35"/>
      <c r="N1769" s="37" t="s">
        <v>7000</v>
      </c>
    </row>
    <row r="1770" spans="1:14" x14ac:dyDescent="0.2">
      <c r="A1770" s="36">
        <v>45780.648402777777</v>
      </c>
      <c r="B1770" s="33"/>
      <c r="C1770" s="33"/>
      <c r="D1770" s="33" t="s">
        <v>4256</v>
      </c>
      <c r="E1770" s="33" t="s">
        <v>2808</v>
      </c>
      <c r="F1770" s="33" t="s">
        <v>2809</v>
      </c>
      <c r="G1770" s="33">
        <v>1</v>
      </c>
      <c r="H1770" s="34">
        <v>20</v>
      </c>
      <c r="I1770" s="39">
        <f>VENTAS[[#This Row],[Cantidad]]*VENTAS[[#This Row],[Precio Venta]]</f>
        <v>20</v>
      </c>
      <c r="J1770" s="34">
        <f>IF(VENTAS[[#This Row],[Nombre del Gestor]]&gt;1,VENTAS[[#This Row],[Precio Venta]]*10%,0)</f>
        <v>2</v>
      </c>
      <c r="K1770" s="34">
        <f>IFERROR(VLOOKUP(VENTAS[[#This Row],[Código del producto Vendido]],STOCK[],13,FALSE),VENTAS[[#This Row],[Precio Venta]]*0.6)-VENTAS[[#This Row],[Comisión Unitaria 10%]]</f>
        <v>-2</v>
      </c>
      <c r="L1770" s="34">
        <f>VENTAS[[#This Row],[Cantidad]]*(VENTAS[[#This Row],[Precio Venta]]-VENTAS[[#This Row],[Costo Unitario SIN Comision]]-VENTAS[[#This Row],[Comisión Unitaria 10%]]-0.01*VENTAS[[#This Row],[Precio Venta]])</f>
        <v>19.8</v>
      </c>
      <c r="M1770" s="35"/>
      <c r="N1770" s="37" t="s">
        <v>7001</v>
      </c>
    </row>
    <row r="1771" spans="1:14" x14ac:dyDescent="0.2">
      <c r="A1771" s="36">
        <v>45780.648402777777</v>
      </c>
      <c r="B1771" s="33"/>
      <c r="C1771" s="33"/>
      <c r="D1771" s="33" t="s">
        <v>4256</v>
      </c>
      <c r="E1771" s="33" t="s">
        <v>3214</v>
      </c>
      <c r="F1771" s="33" t="s">
        <v>3215</v>
      </c>
      <c r="G1771" s="33">
        <v>1</v>
      </c>
      <c r="H1771" s="34">
        <v>20</v>
      </c>
      <c r="I1771" s="39">
        <f>VENTAS[[#This Row],[Cantidad]]*VENTAS[[#This Row],[Precio Venta]]</f>
        <v>20</v>
      </c>
      <c r="J1771" s="34">
        <f>IF(VENTAS[[#This Row],[Nombre del Gestor]]&gt;1,VENTAS[[#This Row],[Precio Venta]]*10%,0)</f>
        <v>2</v>
      </c>
      <c r="K1771" s="34">
        <f>IFERROR(VLOOKUP(VENTAS[[#This Row],[Código del producto Vendido]],STOCK[],13,FALSE),VENTAS[[#This Row],[Precio Venta]]*0.6)-VENTAS[[#This Row],[Comisión Unitaria 10%]]</f>
        <v>-2</v>
      </c>
      <c r="L1771" s="34">
        <f>VENTAS[[#This Row],[Cantidad]]*(VENTAS[[#This Row],[Precio Venta]]-VENTAS[[#This Row],[Costo Unitario SIN Comision]]-VENTAS[[#This Row],[Comisión Unitaria 10%]]-0.01*VENTAS[[#This Row],[Precio Venta]])</f>
        <v>19.8</v>
      </c>
      <c r="M1771" s="35"/>
      <c r="N1771" s="37" t="s">
        <v>7002</v>
      </c>
    </row>
    <row r="1772" spans="1:14" x14ac:dyDescent="0.2">
      <c r="A1772" s="36">
        <v>45780.649502314824</v>
      </c>
      <c r="B1772" s="33"/>
      <c r="C1772" s="33"/>
      <c r="D1772" s="33" t="s">
        <v>3820</v>
      </c>
      <c r="E1772" s="33" t="s">
        <v>2658</v>
      </c>
      <c r="F1772" s="33" t="s">
        <v>2659</v>
      </c>
      <c r="G1772" s="33">
        <v>1</v>
      </c>
      <c r="H1772" s="34">
        <v>20</v>
      </c>
      <c r="I1772" s="39">
        <f>VENTAS[[#This Row],[Cantidad]]*VENTAS[[#This Row],[Precio Venta]]</f>
        <v>20</v>
      </c>
      <c r="J1772" s="34">
        <f>IF(VENTAS[[#This Row],[Nombre del Gestor]]&gt;1,VENTAS[[#This Row],[Precio Venta]]*10%,0)</f>
        <v>2</v>
      </c>
      <c r="K1772" s="34">
        <f>IFERROR(VLOOKUP(VENTAS[[#This Row],[Código del producto Vendido]],STOCK[],13,FALSE),VENTAS[[#This Row],[Precio Venta]]*0.6)-VENTAS[[#This Row],[Comisión Unitaria 10%]]</f>
        <v>-2</v>
      </c>
      <c r="L1772" s="34">
        <f>VENTAS[[#This Row],[Cantidad]]*(VENTAS[[#This Row],[Precio Venta]]-VENTAS[[#This Row],[Costo Unitario SIN Comision]]-VENTAS[[#This Row],[Comisión Unitaria 10%]]-0.01*VENTAS[[#This Row],[Precio Venta]])</f>
        <v>19.8</v>
      </c>
      <c r="M1772" s="35"/>
      <c r="N1772" s="37" t="s">
        <v>7003</v>
      </c>
    </row>
    <row r="1773" spans="1:14" x14ac:dyDescent="0.2">
      <c r="A1773" s="36">
        <v>45780.754016203697</v>
      </c>
      <c r="B1773" s="33"/>
      <c r="C1773" s="33"/>
      <c r="D1773" s="33" t="s">
        <v>6476</v>
      </c>
      <c r="E1773" s="33" t="s">
        <v>2524</v>
      </c>
      <c r="F1773" s="33" t="s">
        <v>2525</v>
      </c>
      <c r="G1773" s="33">
        <v>1</v>
      </c>
      <c r="H1773" s="34">
        <v>30</v>
      </c>
      <c r="I1773" s="39">
        <f>VENTAS[[#This Row],[Cantidad]]*VENTAS[[#This Row],[Precio Venta]]</f>
        <v>30</v>
      </c>
      <c r="J1773" s="34">
        <f>IF(VENTAS[[#This Row],[Nombre del Gestor]]&gt;1,VENTAS[[#This Row],[Precio Venta]]*10%,0)</f>
        <v>3</v>
      </c>
      <c r="K1773" s="34">
        <f>IFERROR(VLOOKUP(VENTAS[[#This Row],[Código del producto Vendido]],STOCK[],13,FALSE),VENTAS[[#This Row],[Precio Venta]]*0.6)-VENTAS[[#This Row],[Comisión Unitaria 10%]]</f>
        <v>7.9400000000000013</v>
      </c>
      <c r="L1773" s="34">
        <f>VENTAS[[#This Row],[Cantidad]]*(VENTAS[[#This Row],[Precio Venta]]-VENTAS[[#This Row],[Costo Unitario SIN Comision]]-VENTAS[[#This Row],[Comisión Unitaria 10%]]-0.01*VENTAS[[#This Row],[Precio Venta]])</f>
        <v>18.759999999999998</v>
      </c>
      <c r="M1773" s="35"/>
      <c r="N1773" s="37" t="s">
        <v>7004</v>
      </c>
    </row>
    <row r="1774" spans="1:14" x14ac:dyDescent="0.2">
      <c r="A1774" s="36">
        <v>45780.754016203697</v>
      </c>
      <c r="B1774" s="33"/>
      <c r="C1774" s="33"/>
      <c r="D1774" s="33" t="s">
        <v>6476</v>
      </c>
      <c r="E1774" s="33" t="s">
        <v>2520</v>
      </c>
      <c r="F1774" s="33" t="s">
        <v>6723</v>
      </c>
      <c r="G1774" s="33">
        <v>1</v>
      </c>
      <c r="H1774" s="34">
        <v>30</v>
      </c>
      <c r="I1774" s="39">
        <f>VENTAS[[#This Row],[Cantidad]]*VENTAS[[#This Row],[Precio Venta]]</f>
        <v>30</v>
      </c>
      <c r="J1774" s="34">
        <f>IF(VENTAS[[#This Row],[Nombre del Gestor]]&gt;1,VENTAS[[#This Row],[Precio Venta]]*10%,0)</f>
        <v>3</v>
      </c>
      <c r="K1774" s="34">
        <f>IFERROR(VLOOKUP(VENTAS[[#This Row],[Código del producto Vendido]],STOCK[],13,FALSE),VENTAS[[#This Row],[Precio Venta]]*0.6)-VENTAS[[#This Row],[Comisión Unitaria 10%]]</f>
        <v>10.84</v>
      </c>
      <c r="L1774" s="34">
        <f>VENTAS[[#This Row],[Cantidad]]*(VENTAS[[#This Row],[Precio Venta]]-VENTAS[[#This Row],[Costo Unitario SIN Comision]]-VENTAS[[#This Row],[Comisión Unitaria 10%]]-0.01*VENTAS[[#This Row],[Precio Venta]])</f>
        <v>15.86</v>
      </c>
      <c r="M1774" s="35"/>
      <c r="N1774" s="37" t="s">
        <v>7005</v>
      </c>
    </row>
    <row r="1775" spans="1:14" x14ac:dyDescent="0.2">
      <c r="A1775" s="36">
        <v>45780.977256944447</v>
      </c>
      <c r="B1775" s="33"/>
      <c r="C1775" s="33"/>
      <c r="D1775" s="33" t="s">
        <v>6880</v>
      </c>
      <c r="E1775" s="33" t="s">
        <v>1943</v>
      </c>
      <c r="F1775" s="33" t="s">
        <v>1944</v>
      </c>
      <c r="G1775" s="33">
        <v>1</v>
      </c>
      <c r="H1775" s="34">
        <v>40</v>
      </c>
      <c r="I1775" s="39">
        <f>VENTAS[[#This Row],[Cantidad]]*VENTAS[[#This Row],[Precio Venta]]</f>
        <v>40</v>
      </c>
      <c r="J1775" s="34">
        <f>IF(VENTAS[[#This Row],[Nombre del Gestor]]&gt;1,VENTAS[[#This Row],[Precio Venta]]*10%,0)</f>
        <v>4</v>
      </c>
      <c r="K1775" s="34">
        <f>IFERROR(VLOOKUP(VENTAS[[#This Row],[Código del producto Vendido]],STOCK[],13,FALSE),VENTAS[[#This Row],[Precio Venta]]*0.6)-VENTAS[[#This Row],[Comisión Unitaria 10%]]</f>
        <v>0</v>
      </c>
      <c r="L1775" s="34">
        <f>VENTAS[[#This Row],[Cantidad]]*(VENTAS[[#This Row],[Precio Venta]]-VENTAS[[#This Row],[Costo Unitario SIN Comision]]-VENTAS[[#This Row],[Comisión Unitaria 10%]]-0.01*VENTAS[[#This Row],[Precio Venta]])</f>
        <v>35.6</v>
      </c>
      <c r="M1775" s="35"/>
      <c r="N1775" s="37" t="s">
        <v>7006</v>
      </c>
    </row>
    <row r="1776" spans="1:14" x14ac:dyDescent="0.2">
      <c r="A1776" s="36">
        <v>45780.977256944447</v>
      </c>
      <c r="B1776" s="33"/>
      <c r="C1776" s="33"/>
      <c r="D1776" s="33" t="s">
        <v>6880</v>
      </c>
      <c r="E1776" s="33" t="s">
        <v>1642</v>
      </c>
      <c r="F1776" s="33" t="s">
        <v>1643</v>
      </c>
      <c r="G1776" s="33">
        <v>1</v>
      </c>
      <c r="H1776" s="34">
        <v>28</v>
      </c>
      <c r="I1776" s="39">
        <f>VENTAS[[#This Row],[Cantidad]]*VENTAS[[#This Row],[Precio Venta]]</f>
        <v>28</v>
      </c>
      <c r="J1776" s="34">
        <f>IF(VENTAS[[#This Row],[Nombre del Gestor]]&gt;1,VENTAS[[#This Row],[Precio Venta]]*10%,0)</f>
        <v>2.8000000000000003</v>
      </c>
      <c r="K1776" s="34">
        <f>IFERROR(VLOOKUP(VENTAS[[#This Row],[Código del producto Vendido]],STOCK[],13,FALSE),VENTAS[[#This Row],[Precio Venta]]*0.6)-VENTAS[[#This Row],[Comisión Unitaria 10%]]</f>
        <v>0</v>
      </c>
      <c r="L1776" s="34">
        <f>VENTAS[[#This Row],[Cantidad]]*(VENTAS[[#This Row],[Precio Venta]]-VENTAS[[#This Row],[Costo Unitario SIN Comision]]-VENTAS[[#This Row],[Comisión Unitaria 10%]]-0.01*VENTAS[[#This Row],[Precio Venta]])</f>
        <v>24.919999999999998</v>
      </c>
      <c r="M1776" s="35"/>
      <c r="N1776" s="37" t="s">
        <v>7007</v>
      </c>
    </row>
    <row r="1777" spans="1:14" x14ac:dyDescent="0.2">
      <c r="A1777" s="36">
        <v>45780.978055555563</v>
      </c>
      <c r="B1777" s="33"/>
      <c r="C1777" s="33"/>
      <c r="D1777" s="33"/>
      <c r="E1777" s="33" t="s">
        <v>1824</v>
      </c>
      <c r="F1777" s="33" t="s">
        <v>1361</v>
      </c>
      <c r="G1777" s="33">
        <v>1</v>
      </c>
      <c r="H1777" s="34">
        <v>18</v>
      </c>
      <c r="I1777" s="39">
        <f>VENTAS[[#This Row],[Cantidad]]*VENTAS[[#This Row],[Precio Venta]]</f>
        <v>18</v>
      </c>
      <c r="J1777" s="34">
        <f>IF(VENTAS[[#This Row],[Nombre del Gestor]]&gt;1,VENTAS[[#This Row],[Precio Venta]]*10%,0)</f>
        <v>0</v>
      </c>
      <c r="K1777" s="34">
        <f>IFERROR(VLOOKUP(VENTAS[[#This Row],[Código del producto Vendido]],STOCK[],13,FALSE),VENTAS[[#This Row],[Precio Venta]]*0.6)-VENTAS[[#This Row],[Comisión Unitaria 10%]]</f>
        <v>1.8</v>
      </c>
      <c r="L1777" s="34">
        <f>VENTAS[[#This Row],[Cantidad]]*(VENTAS[[#This Row],[Precio Venta]]-VENTAS[[#This Row],[Costo Unitario SIN Comision]]-VENTAS[[#This Row],[Comisión Unitaria 10%]]-0.01*VENTAS[[#This Row],[Precio Venta]])</f>
        <v>16.02</v>
      </c>
      <c r="M1777" s="35"/>
      <c r="N1777" s="37" t="s">
        <v>7008</v>
      </c>
    </row>
    <row r="1778" spans="1:14" x14ac:dyDescent="0.2">
      <c r="A1778" s="36">
        <v>45780.980474537027</v>
      </c>
      <c r="B1778" s="33"/>
      <c r="C1778" s="33"/>
      <c r="D1778" s="33" t="s">
        <v>7009</v>
      </c>
      <c r="E1778" s="33" t="s">
        <v>2541</v>
      </c>
      <c r="F1778" s="33" t="s">
        <v>6732</v>
      </c>
      <c r="G1778" s="33">
        <v>1</v>
      </c>
      <c r="H1778" s="34">
        <v>50</v>
      </c>
      <c r="I1778" s="39">
        <f>VENTAS[[#This Row],[Cantidad]]*VENTAS[[#This Row],[Precio Venta]]</f>
        <v>50</v>
      </c>
      <c r="J1778" s="34">
        <f>IF(VENTAS[[#This Row],[Nombre del Gestor]]&gt;1,VENTAS[[#This Row],[Precio Venta]]*10%,0)</f>
        <v>5</v>
      </c>
      <c r="K1778" s="34">
        <f>IFERROR(VLOOKUP(VENTAS[[#This Row],[Código del producto Vendido]],STOCK[],13,FALSE),VENTAS[[#This Row],[Precio Venta]]*0.6)-VENTAS[[#This Row],[Comisión Unitaria 10%]]</f>
        <v>-5</v>
      </c>
      <c r="L1778" s="34">
        <f>VENTAS[[#This Row],[Cantidad]]*(VENTAS[[#This Row],[Precio Venta]]-VENTAS[[#This Row],[Costo Unitario SIN Comision]]-VENTAS[[#This Row],[Comisión Unitaria 10%]]-0.01*VENTAS[[#This Row],[Precio Venta]])</f>
        <v>49.5</v>
      </c>
      <c r="M1778" s="35"/>
      <c r="N1778" s="37" t="s">
        <v>7010</v>
      </c>
    </row>
    <row r="1779" spans="1:14" x14ac:dyDescent="0.2">
      <c r="A1779" s="36">
        <v>45780.983090277783</v>
      </c>
      <c r="B1779" s="33"/>
      <c r="C1779" s="33"/>
      <c r="D1779" s="33" t="s">
        <v>7011</v>
      </c>
      <c r="E1779" s="33" t="s">
        <v>3183</v>
      </c>
      <c r="F1779" s="33" t="s">
        <v>3184</v>
      </c>
      <c r="G1779" s="33">
        <v>1</v>
      </c>
      <c r="H1779" s="34">
        <v>25</v>
      </c>
      <c r="I1779" s="39">
        <f>VENTAS[[#This Row],[Cantidad]]*VENTAS[[#This Row],[Precio Venta]]</f>
        <v>25</v>
      </c>
      <c r="J1779" s="34">
        <f>IF(VENTAS[[#This Row],[Nombre del Gestor]]&gt;1,VENTAS[[#This Row],[Precio Venta]]*10%,0)</f>
        <v>2.5</v>
      </c>
      <c r="K1779" s="34">
        <f>IFERROR(VLOOKUP(VENTAS[[#This Row],[Código del producto Vendido]],STOCK[],13,FALSE),VENTAS[[#This Row],[Precio Venta]]*0.6)-VENTAS[[#This Row],[Comisión Unitaria 10%]]</f>
        <v>-2.5</v>
      </c>
      <c r="L1779" s="34">
        <f>VENTAS[[#This Row],[Cantidad]]*(VENTAS[[#This Row],[Precio Venta]]-VENTAS[[#This Row],[Costo Unitario SIN Comision]]-VENTAS[[#This Row],[Comisión Unitaria 10%]]-0.01*VENTAS[[#This Row],[Precio Venta]])</f>
        <v>24.75</v>
      </c>
      <c r="M1779" s="35"/>
      <c r="N1779" s="37" t="s">
        <v>7012</v>
      </c>
    </row>
    <row r="1780" spans="1:14" x14ac:dyDescent="0.2">
      <c r="A1780" s="36">
        <v>45780.983090277783</v>
      </c>
      <c r="B1780" s="33"/>
      <c r="C1780" s="33"/>
      <c r="D1780" s="33" t="s">
        <v>7011</v>
      </c>
      <c r="E1780" s="33" t="s">
        <v>2000</v>
      </c>
      <c r="F1780" s="33" t="s">
        <v>2001</v>
      </c>
      <c r="G1780" s="33">
        <v>1</v>
      </c>
      <c r="H1780" s="34">
        <v>35</v>
      </c>
      <c r="I1780" s="39">
        <f>VENTAS[[#This Row],[Cantidad]]*VENTAS[[#This Row],[Precio Venta]]</f>
        <v>35</v>
      </c>
      <c r="J1780" s="34">
        <f>IF(VENTAS[[#This Row],[Nombre del Gestor]]&gt;1,VENTAS[[#This Row],[Precio Venta]]*10%,0)</f>
        <v>3.5</v>
      </c>
      <c r="K1780" s="34">
        <f>IFERROR(VLOOKUP(VENTAS[[#This Row],[Código del producto Vendido]],STOCK[],13,FALSE),VENTAS[[#This Row],[Precio Venta]]*0.6)-VENTAS[[#This Row],[Comisión Unitaria 10%]]</f>
        <v>0</v>
      </c>
      <c r="L1780" s="34">
        <f>VENTAS[[#This Row],[Cantidad]]*(VENTAS[[#This Row],[Precio Venta]]-VENTAS[[#This Row],[Costo Unitario SIN Comision]]-VENTAS[[#This Row],[Comisión Unitaria 10%]]-0.01*VENTAS[[#This Row],[Precio Venta]])</f>
        <v>31.15</v>
      </c>
      <c r="M1780" s="35"/>
      <c r="N1780" s="37" t="s">
        <v>7013</v>
      </c>
    </row>
    <row r="1781" spans="1:14" x14ac:dyDescent="0.2">
      <c r="A1781" s="36">
        <v>45780.983090277783</v>
      </c>
      <c r="B1781" s="33"/>
      <c r="C1781" s="33"/>
      <c r="D1781" s="33" t="s">
        <v>7011</v>
      </c>
      <c r="E1781" s="33" t="s">
        <v>2104</v>
      </c>
      <c r="F1781" s="33" t="s">
        <v>7014</v>
      </c>
      <c r="G1781" s="33">
        <v>1</v>
      </c>
      <c r="H1781" s="34">
        <v>25</v>
      </c>
      <c r="I1781" s="39">
        <f>VENTAS[[#This Row],[Cantidad]]*VENTAS[[#This Row],[Precio Venta]]</f>
        <v>25</v>
      </c>
      <c r="J1781" s="34">
        <f>IF(VENTAS[[#This Row],[Nombre del Gestor]]&gt;1,VENTAS[[#This Row],[Precio Venta]]*10%,0)</f>
        <v>2.5</v>
      </c>
      <c r="K1781" s="34">
        <f>IFERROR(VLOOKUP(VENTAS[[#This Row],[Código del producto Vendido]],STOCK[],13,FALSE),VENTAS[[#This Row],[Precio Venta]]*0.6)-VENTAS[[#This Row],[Comisión Unitaria 10%]]</f>
        <v>0</v>
      </c>
      <c r="L1781" s="34">
        <f>VENTAS[[#This Row],[Cantidad]]*(VENTAS[[#This Row],[Precio Venta]]-VENTAS[[#This Row],[Costo Unitario SIN Comision]]-VENTAS[[#This Row],[Comisión Unitaria 10%]]-0.01*VENTAS[[#This Row],[Precio Venta]])</f>
        <v>22.25</v>
      </c>
      <c r="M1781" s="35"/>
      <c r="N1781" s="37" t="s">
        <v>7015</v>
      </c>
    </row>
    <row r="1782" spans="1:14" x14ac:dyDescent="0.2">
      <c r="A1782" s="36">
        <v>45780.983090277783</v>
      </c>
      <c r="B1782" s="33"/>
      <c r="C1782" s="33"/>
      <c r="D1782" s="33" t="s">
        <v>7011</v>
      </c>
      <c r="E1782" s="33" t="s">
        <v>1792</v>
      </c>
      <c r="F1782" s="33" t="s">
        <v>1793</v>
      </c>
      <c r="G1782" s="33">
        <v>1</v>
      </c>
      <c r="H1782" s="34">
        <v>30</v>
      </c>
      <c r="I1782" s="39">
        <f>VENTAS[[#This Row],[Cantidad]]*VENTAS[[#This Row],[Precio Venta]]</f>
        <v>30</v>
      </c>
      <c r="J1782" s="34">
        <f>IF(VENTAS[[#This Row],[Nombre del Gestor]]&gt;1,VENTAS[[#This Row],[Precio Venta]]*10%,0)</f>
        <v>3</v>
      </c>
      <c r="K1782" s="34">
        <f>IFERROR(VLOOKUP(VENTAS[[#This Row],[Código del producto Vendido]],STOCK[],13,FALSE),VENTAS[[#This Row],[Precio Venta]]*0.6)-VENTAS[[#This Row],[Comisión Unitaria 10%]]</f>
        <v>0</v>
      </c>
      <c r="L1782" s="34">
        <f>VENTAS[[#This Row],[Cantidad]]*(VENTAS[[#This Row],[Precio Venta]]-VENTAS[[#This Row],[Costo Unitario SIN Comision]]-VENTAS[[#This Row],[Comisión Unitaria 10%]]-0.01*VENTAS[[#This Row],[Precio Venta]])</f>
        <v>26.7</v>
      </c>
      <c r="M1782" s="35"/>
      <c r="N1782" s="37" t="s">
        <v>7016</v>
      </c>
    </row>
    <row r="1783" spans="1:14" x14ac:dyDescent="0.2">
      <c r="A1783" s="36">
        <v>45780.983090277783</v>
      </c>
      <c r="B1783" s="33"/>
      <c r="C1783" s="33"/>
      <c r="D1783" s="33" t="s">
        <v>7011</v>
      </c>
      <c r="E1783" s="33" t="s">
        <v>3185</v>
      </c>
      <c r="F1783" s="33" t="s">
        <v>3186</v>
      </c>
      <c r="G1783" s="33">
        <v>1</v>
      </c>
      <c r="H1783" s="34">
        <v>30</v>
      </c>
      <c r="I1783" s="39">
        <f>VENTAS[[#This Row],[Cantidad]]*VENTAS[[#This Row],[Precio Venta]]</f>
        <v>30</v>
      </c>
      <c r="J1783" s="34">
        <f>IF(VENTAS[[#This Row],[Nombre del Gestor]]&gt;1,VENTAS[[#This Row],[Precio Venta]]*10%,0)</f>
        <v>3</v>
      </c>
      <c r="K1783" s="34">
        <f>IFERROR(VLOOKUP(VENTAS[[#This Row],[Código del producto Vendido]],STOCK[],13,FALSE),VENTAS[[#This Row],[Precio Venta]]*0.6)-VENTAS[[#This Row],[Comisión Unitaria 10%]]</f>
        <v>-3</v>
      </c>
      <c r="L1783" s="34">
        <f>VENTAS[[#This Row],[Cantidad]]*(VENTAS[[#This Row],[Precio Venta]]-VENTAS[[#This Row],[Costo Unitario SIN Comision]]-VENTAS[[#This Row],[Comisión Unitaria 10%]]-0.01*VENTAS[[#This Row],[Precio Venta]])</f>
        <v>29.7</v>
      </c>
      <c r="M1783" s="35"/>
      <c r="N1783" s="37" t="s">
        <v>7017</v>
      </c>
    </row>
    <row r="1784" spans="1:14" x14ac:dyDescent="0.2">
      <c r="A1784" s="36">
        <v>45780.984826388893</v>
      </c>
      <c r="B1784" s="33"/>
      <c r="C1784" s="33"/>
      <c r="D1784" s="33"/>
      <c r="E1784" s="33" t="s">
        <v>1848</v>
      </c>
      <c r="F1784" s="33" t="s">
        <v>1849</v>
      </c>
      <c r="G1784" s="33">
        <v>1</v>
      </c>
      <c r="H1784" s="34">
        <v>30</v>
      </c>
      <c r="I1784" s="39">
        <f>VENTAS[[#This Row],[Cantidad]]*VENTAS[[#This Row],[Precio Venta]]</f>
        <v>30</v>
      </c>
      <c r="J1784" s="34">
        <f>IF(VENTAS[[#This Row],[Nombre del Gestor]]&gt;1,VENTAS[[#This Row],[Precio Venta]]*10%,0)</f>
        <v>0</v>
      </c>
      <c r="K1784" s="34">
        <f>IFERROR(VLOOKUP(VENTAS[[#This Row],[Código del producto Vendido]],STOCK[],13,FALSE),VENTAS[[#This Row],[Precio Venta]]*0.6)-VENTAS[[#This Row],[Comisión Unitaria 10%]]</f>
        <v>3</v>
      </c>
      <c r="L1784" s="34">
        <f>VENTAS[[#This Row],[Cantidad]]*(VENTAS[[#This Row],[Precio Venta]]-VENTAS[[#This Row],[Costo Unitario SIN Comision]]-VENTAS[[#This Row],[Comisión Unitaria 10%]]-0.01*VENTAS[[#This Row],[Precio Venta]])</f>
        <v>26.7</v>
      </c>
      <c r="M1784" s="35"/>
      <c r="N1784" s="37" t="s">
        <v>7018</v>
      </c>
    </row>
    <row r="1785" spans="1:14" x14ac:dyDescent="0.2">
      <c r="A1785" s="36">
        <v>45780.984826388893</v>
      </c>
      <c r="B1785" s="33"/>
      <c r="C1785" s="33"/>
      <c r="D1785" s="33"/>
      <c r="E1785" s="33" t="s">
        <v>2687</v>
      </c>
      <c r="F1785" s="33" t="s">
        <v>2688</v>
      </c>
      <c r="G1785" s="33">
        <v>1</v>
      </c>
      <c r="H1785" s="34">
        <v>20</v>
      </c>
      <c r="I1785" s="39">
        <f>VENTAS[[#This Row],[Cantidad]]*VENTAS[[#This Row],[Precio Venta]]</f>
        <v>20</v>
      </c>
      <c r="J1785" s="34">
        <f>IF(VENTAS[[#This Row],[Nombre del Gestor]]&gt;1,VENTAS[[#This Row],[Precio Venta]]*10%,0)</f>
        <v>0</v>
      </c>
      <c r="K1785" s="34">
        <f>IFERROR(VLOOKUP(VENTAS[[#This Row],[Código del producto Vendido]],STOCK[],13,FALSE),VENTAS[[#This Row],[Precio Venta]]*0.6)-VENTAS[[#This Row],[Comisión Unitaria 10%]]</f>
        <v>0</v>
      </c>
      <c r="L1785" s="34">
        <f>VENTAS[[#This Row],[Cantidad]]*(VENTAS[[#This Row],[Precio Venta]]-VENTAS[[#This Row],[Costo Unitario SIN Comision]]-VENTAS[[#This Row],[Comisión Unitaria 10%]]-0.01*VENTAS[[#This Row],[Precio Venta]])</f>
        <v>19.8</v>
      </c>
      <c r="M1785" s="35"/>
      <c r="N1785" s="37" t="s">
        <v>7019</v>
      </c>
    </row>
    <row r="1786" spans="1:14" x14ac:dyDescent="0.2">
      <c r="A1786" s="36">
        <v>45780.985625000001</v>
      </c>
      <c r="B1786" s="33"/>
      <c r="C1786" s="33"/>
      <c r="D1786" s="33"/>
      <c r="E1786" s="33" t="s">
        <v>540</v>
      </c>
      <c r="F1786" s="33" t="s">
        <v>541</v>
      </c>
      <c r="G1786" s="33">
        <v>1</v>
      </c>
      <c r="H1786" s="34">
        <v>3</v>
      </c>
      <c r="I1786" s="39">
        <f>VENTAS[[#This Row],[Cantidad]]*VENTAS[[#This Row],[Precio Venta]]</f>
        <v>3</v>
      </c>
      <c r="J1786" s="34">
        <f>IF(VENTAS[[#This Row],[Nombre del Gestor]]&gt;1,VENTAS[[#This Row],[Precio Venta]]*10%,0)</f>
        <v>0</v>
      </c>
      <c r="K1786" s="34">
        <f>IFERROR(VLOOKUP(VENTAS[[#This Row],[Código del producto Vendido]],STOCK[],13,FALSE),VENTAS[[#This Row],[Precio Venta]]*0.6)-VENTAS[[#This Row],[Comisión Unitaria 10%]]</f>
        <v>1.1600000000000001</v>
      </c>
      <c r="L1786" s="34">
        <f>VENTAS[[#This Row],[Cantidad]]*(VENTAS[[#This Row],[Precio Venta]]-VENTAS[[#This Row],[Costo Unitario SIN Comision]]-VENTAS[[#This Row],[Comisión Unitaria 10%]]-0.01*VENTAS[[#This Row],[Precio Venta]])</f>
        <v>1.8099999999999998</v>
      </c>
      <c r="M1786" s="35"/>
      <c r="N1786" s="37" t="s">
        <v>7020</v>
      </c>
    </row>
    <row r="1787" spans="1:14" x14ac:dyDescent="0.2">
      <c r="A1787" s="36">
        <v>45780.986400462964</v>
      </c>
      <c r="B1787" s="33"/>
      <c r="C1787" s="33"/>
      <c r="D1787" s="33"/>
      <c r="E1787" s="33" t="s">
        <v>3094</v>
      </c>
      <c r="F1787" s="33" t="s">
        <v>3093</v>
      </c>
      <c r="G1787" s="33">
        <v>1</v>
      </c>
      <c r="H1787" s="34">
        <v>40</v>
      </c>
      <c r="I1787" s="39">
        <f>VENTAS[[#This Row],[Cantidad]]*VENTAS[[#This Row],[Precio Venta]]</f>
        <v>40</v>
      </c>
      <c r="J1787" s="34">
        <f>IF(VENTAS[[#This Row],[Nombre del Gestor]]&gt;1,VENTAS[[#This Row],[Precio Venta]]*10%,0)</f>
        <v>0</v>
      </c>
      <c r="K1787" s="34">
        <f>IFERROR(VLOOKUP(VENTAS[[#This Row],[Código del producto Vendido]],STOCK[],13,FALSE),VENTAS[[#This Row],[Precio Venta]]*0.6)-VENTAS[[#This Row],[Comisión Unitaria 10%]]</f>
        <v>0</v>
      </c>
      <c r="L1787" s="34">
        <f>VENTAS[[#This Row],[Cantidad]]*(VENTAS[[#This Row],[Precio Venta]]-VENTAS[[#This Row],[Costo Unitario SIN Comision]]-VENTAS[[#This Row],[Comisión Unitaria 10%]]-0.01*VENTAS[[#This Row],[Precio Venta]])</f>
        <v>39.6</v>
      </c>
      <c r="M1787" s="35"/>
      <c r="N1787" s="37" t="s">
        <v>7021</v>
      </c>
    </row>
    <row r="1788" spans="1:14" x14ac:dyDescent="0.2">
      <c r="A1788" s="36">
        <v>45780.99113425926</v>
      </c>
      <c r="B1788" s="33"/>
      <c r="C1788" s="33"/>
      <c r="D1788" s="33"/>
      <c r="E1788" s="33" t="s">
        <v>3208</v>
      </c>
      <c r="F1788" s="33" t="s">
        <v>3209</v>
      </c>
      <c r="G1788" s="33">
        <v>1</v>
      </c>
      <c r="H1788" s="34">
        <v>20</v>
      </c>
      <c r="I1788" s="39">
        <f>VENTAS[[#This Row],[Cantidad]]*VENTAS[[#This Row],[Precio Venta]]</f>
        <v>20</v>
      </c>
      <c r="J1788" s="34">
        <f>IF(VENTAS[[#This Row],[Nombre del Gestor]]&gt;1,VENTAS[[#This Row],[Precio Venta]]*10%,0)</f>
        <v>0</v>
      </c>
      <c r="K1788" s="34">
        <f>IFERROR(VLOOKUP(VENTAS[[#This Row],[Código del producto Vendido]],STOCK[],13,FALSE),VENTAS[[#This Row],[Precio Venta]]*0.6)-VENTAS[[#This Row],[Comisión Unitaria 10%]]</f>
        <v>0</v>
      </c>
      <c r="L1788" s="34">
        <f>VENTAS[[#This Row],[Cantidad]]*(VENTAS[[#This Row],[Precio Venta]]-VENTAS[[#This Row],[Costo Unitario SIN Comision]]-VENTAS[[#This Row],[Comisión Unitaria 10%]]-0.01*VENTAS[[#This Row],[Precio Venta]])</f>
        <v>19.8</v>
      </c>
      <c r="M1788" s="35"/>
      <c r="N1788" s="37" t="s">
        <v>7022</v>
      </c>
    </row>
    <row r="1789" spans="1:14" x14ac:dyDescent="0.2">
      <c r="A1789" s="36">
        <v>45780.99113425926</v>
      </c>
      <c r="B1789" s="33"/>
      <c r="C1789" s="33"/>
      <c r="D1789" s="33"/>
      <c r="E1789" s="33" t="s">
        <v>2147</v>
      </c>
      <c r="F1789" s="33" t="s">
        <v>2148</v>
      </c>
      <c r="G1789" s="33">
        <v>1</v>
      </c>
      <c r="H1789" s="34">
        <v>18</v>
      </c>
      <c r="I1789" s="39">
        <f>VENTAS[[#This Row],[Cantidad]]*VENTAS[[#This Row],[Precio Venta]]</f>
        <v>18</v>
      </c>
      <c r="J1789" s="34">
        <f>IF(VENTAS[[#This Row],[Nombre del Gestor]]&gt;1,VENTAS[[#This Row],[Precio Venta]]*10%,0)</f>
        <v>0</v>
      </c>
      <c r="K1789" s="34">
        <f>IFERROR(VLOOKUP(VENTAS[[#This Row],[Código del producto Vendido]],STOCK[],13,FALSE),VENTAS[[#This Row],[Precio Venta]]*0.6)-VENTAS[[#This Row],[Comisión Unitaria 10%]]</f>
        <v>1.8</v>
      </c>
      <c r="L1789" s="34">
        <f>VENTAS[[#This Row],[Cantidad]]*(VENTAS[[#This Row],[Precio Venta]]-VENTAS[[#This Row],[Costo Unitario SIN Comision]]-VENTAS[[#This Row],[Comisión Unitaria 10%]]-0.01*VENTAS[[#This Row],[Precio Venta]])</f>
        <v>16.02</v>
      </c>
      <c r="M1789" s="35"/>
      <c r="N1789" s="37" t="s">
        <v>7023</v>
      </c>
    </row>
    <row r="1790" spans="1:14" x14ac:dyDescent="0.2">
      <c r="A1790" s="36">
        <v>45780.99113425926</v>
      </c>
      <c r="B1790" s="33"/>
      <c r="C1790" s="33"/>
      <c r="D1790" s="33"/>
      <c r="E1790" s="33" t="s">
        <v>1417</v>
      </c>
      <c r="F1790" s="33" t="s">
        <v>1416</v>
      </c>
      <c r="G1790" s="33">
        <v>1</v>
      </c>
      <c r="H1790" s="34">
        <v>25</v>
      </c>
      <c r="I1790" s="39">
        <f>VENTAS[[#This Row],[Cantidad]]*VENTAS[[#This Row],[Precio Venta]]</f>
        <v>25</v>
      </c>
      <c r="J1790" s="34">
        <f>IF(VENTAS[[#This Row],[Nombre del Gestor]]&gt;1,VENTAS[[#This Row],[Precio Venta]]*10%,0)</f>
        <v>0</v>
      </c>
      <c r="K1790" s="34">
        <f>IFERROR(VLOOKUP(VENTAS[[#This Row],[Código del producto Vendido]],STOCK[],13,FALSE),VENTAS[[#This Row],[Precio Venta]]*0.6)-VENTAS[[#This Row],[Comisión Unitaria 10%]]</f>
        <v>13.3</v>
      </c>
      <c r="L1790" s="34">
        <f>VENTAS[[#This Row],[Cantidad]]*(VENTAS[[#This Row],[Precio Venta]]-VENTAS[[#This Row],[Costo Unitario SIN Comision]]-VENTAS[[#This Row],[Comisión Unitaria 10%]]-0.01*VENTAS[[#This Row],[Precio Venta]])</f>
        <v>11.45</v>
      </c>
      <c r="M1790" s="35"/>
      <c r="N1790" s="37" t="s">
        <v>7024</v>
      </c>
    </row>
    <row r="1791" spans="1:14" x14ac:dyDescent="0.2">
      <c r="A1791" s="36">
        <v>45780.99113425926</v>
      </c>
      <c r="B1791" s="33"/>
      <c r="C1791" s="33"/>
      <c r="D1791" s="33"/>
      <c r="E1791" s="33" t="s">
        <v>2159</v>
      </c>
      <c r="F1791" s="33" t="s">
        <v>2160</v>
      </c>
      <c r="G1791" s="33">
        <v>1</v>
      </c>
      <c r="H1791" s="34">
        <v>25</v>
      </c>
      <c r="I1791" s="39">
        <f>VENTAS[[#This Row],[Cantidad]]*VENTAS[[#This Row],[Precio Venta]]</f>
        <v>25</v>
      </c>
      <c r="J1791" s="34">
        <f>IF(VENTAS[[#This Row],[Nombre del Gestor]]&gt;1,VENTAS[[#This Row],[Precio Venta]]*10%,0)</f>
        <v>0</v>
      </c>
      <c r="K1791" s="34">
        <f>IFERROR(VLOOKUP(VENTAS[[#This Row],[Código del producto Vendido]],STOCK[],13,FALSE),VENTAS[[#This Row],[Precio Venta]]*0.6)-VENTAS[[#This Row],[Comisión Unitaria 10%]]</f>
        <v>2.5</v>
      </c>
      <c r="L1791" s="34">
        <f>VENTAS[[#This Row],[Cantidad]]*(VENTAS[[#This Row],[Precio Venta]]-VENTAS[[#This Row],[Costo Unitario SIN Comision]]-VENTAS[[#This Row],[Comisión Unitaria 10%]]-0.01*VENTAS[[#This Row],[Precio Venta]])</f>
        <v>22.25</v>
      </c>
      <c r="M1791" s="35"/>
      <c r="N1791" s="37" t="s">
        <v>7025</v>
      </c>
    </row>
    <row r="1792" spans="1:14" x14ac:dyDescent="0.2">
      <c r="A1792" s="36">
        <v>45780.993495370371</v>
      </c>
      <c r="B1792" s="33"/>
      <c r="C1792" s="33"/>
      <c r="D1792" s="33"/>
      <c r="E1792" s="33" t="s">
        <v>2090</v>
      </c>
      <c r="F1792" s="33" t="s">
        <v>1999</v>
      </c>
      <c r="G1792" s="33">
        <v>1</v>
      </c>
      <c r="H1792" s="34">
        <v>25</v>
      </c>
      <c r="I1792" s="39">
        <f>VENTAS[[#This Row],[Cantidad]]*VENTAS[[#This Row],[Precio Venta]]</f>
        <v>25</v>
      </c>
      <c r="J1792" s="34">
        <f>IF(VENTAS[[#This Row],[Nombre del Gestor]]&gt;1,VENTAS[[#This Row],[Precio Venta]]*10%,0)</f>
        <v>0</v>
      </c>
      <c r="K1792" s="34">
        <f>IFERROR(VLOOKUP(VENTAS[[#This Row],[Código del producto Vendido]],STOCK[],13,FALSE),VENTAS[[#This Row],[Precio Venta]]*0.6)-VENTAS[[#This Row],[Comisión Unitaria 10%]]</f>
        <v>2.5</v>
      </c>
      <c r="L1792" s="34">
        <f>VENTAS[[#This Row],[Cantidad]]*(VENTAS[[#This Row],[Precio Venta]]-VENTAS[[#This Row],[Costo Unitario SIN Comision]]-VENTAS[[#This Row],[Comisión Unitaria 10%]]-0.01*VENTAS[[#This Row],[Precio Venta]])</f>
        <v>22.25</v>
      </c>
      <c r="M1792" s="35"/>
      <c r="N1792" s="37" t="s">
        <v>7026</v>
      </c>
    </row>
    <row r="1793" spans="1:14" x14ac:dyDescent="0.2">
      <c r="A1793" s="36">
        <v>45780.993495370371</v>
      </c>
      <c r="B1793" s="33"/>
      <c r="C1793" s="33"/>
      <c r="D1793" s="33"/>
      <c r="E1793" s="33" t="s">
        <v>2840</v>
      </c>
      <c r="F1793" s="33" t="s">
        <v>2841</v>
      </c>
      <c r="G1793" s="33">
        <v>1</v>
      </c>
      <c r="H1793" s="34">
        <v>30</v>
      </c>
      <c r="I1793" s="39">
        <f>VENTAS[[#This Row],[Cantidad]]*VENTAS[[#This Row],[Precio Venta]]</f>
        <v>30</v>
      </c>
      <c r="J1793" s="34">
        <f>IF(VENTAS[[#This Row],[Nombre del Gestor]]&gt;1,VENTAS[[#This Row],[Precio Venta]]*10%,0)</f>
        <v>0</v>
      </c>
      <c r="K1793" s="34">
        <f>IFERROR(VLOOKUP(VENTAS[[#This Row],[Código del producto Vendido]],STOCK[],13,FALSE),VENTAS[[#This Row],[Precio Venta]]*0.6)-VENTAS[[#This Row],[Comisión Unitaria 10%]]</f>
        <v>0</v>
      </c>
      <c r="L1793" s="34">
        <f>VENTAS[[#This Row],[Cantidad]]*(VENTAS[[#This Row],[Precio Venta]]-VENTAS[[#This Row],[Costo Unitario SIN Comision]]-VENTAS[[#This Row],[Comisión Unitaria 10%]]-0.01*VENTAS[[#This Row],[Precio Venta]])</f>
        <v>29.7</v>
      </c>
      <c r="M1793" s="35"/>
      <c r="N1793" s="37" t="s">
        <v>7027</v>
      </c>
    </row>
    <row r="1794" spans="1:14" x14ac:dyDescent="0.2">
      <c r="A1794" s="36">
        <v>45780.993495370371</v>
      </c>
      <c r="B1794" s="33"/>
      <c r="C1794" s="33"/>
      <c r="D1794" s="33"/>
      <c r="E1794" s="33" t="s">
        <v>1429</v>
      </c>
      <c r="F1794" s="33" t="s">
        <v>1422</v>
      </c>
      <c r="G1794" s="33">
        <v>1</v>
      </c>
      <c r="H1794" s="34">
        <v>35</v>
      </c>
      <c r="I1794" s="39">
        <f>VENTAS[[#This Row],[Cantidad]]*VENTAS[[#This Row],[Precio Venta]]</f>
        <v>35</v>
      </c>
      <c r="J1794" s="34">
        <f>IF(VENTAS[[#This Row],[Nombre del Gestor]]&gt;1,VENTAS[[#This Row],[Precio Venta]]*10%,0)</f>
        <v>0</v>
      </c>
      <c r="K1794" s="34">
        <f>IFERROR(VLOOKUP(VENTAS[[#This Row],[Código del producto Vendido]],STOCK[],13,FALSE),VENTAS[[#This Row],[Precio Venta]]*0.6)-VENTAS[[#This Row],[Comisión Unitaria 10%]]</f>
        <v>14.3</v>
      </c>
      <c r="L1794" s="34">
        <f>VENTAS[[#This Row],[Cantidad]]*(VENTAS[[#This Row],[Precio Venta]]-VENTAS[[#This Row],[Costo Unitario SIN Comision]]-VENTAS[[#This Row],[Comisión Unitaria 10%]]-0.01*VENTAS[[#This Row],[Precio Venta]])</f>
        <v>20.349999999999998</v>
      </c>
      <c r="M1794" s="35"/>
      <c r="N1794" s="37" t="s">
        <v>7028</v>
      </c>
    </row>
    <row r="1795" spans="1:14" x14ac:dyDescent="0.2">
      <c r="A1795" s="36">
        <v>45780.993495370371</v>
      </c>
      <c r="B1795" s="33"/>
      <c r="C1795" s="33"/>
      <c r="D1795" s="33"/>
      <c r="E1795" s="33" t="s">
        <v>2902</v>
      </c>
      <c r="F1795" s="33" t="s">
        <v>2903</v>
      </c>
      <c r="G1795" s="33">
        <v>1</v>
      </c>
      <c r="H1795" s="34">
        <v>35</v>
      </c>
      <c r="I1795" s="39">
        <f>VENTAS[[#This Row],[Cantidad]]*VENTAS[[#This Row],[Precio Venta]]</f>
        <v>35</v>
      </c>
      <c r="J1795" s="34">
        <f>IF(VENTAS[[#This Row],[Nombre del Gestor]]&gt;1,VENTAS[[#This Row],[Precio Venta]]*10%,0)</f>
        <v>0</v>
      </c>
      <c r="K1795" s="34">
        <f>IFERROR(VLOOKUP(VENTAS[[#This Row],[Código del producto Vendido]],STOCK[],13,FALSE),VENTAS[[#This Row],[Precio Venta]]*0.6)-VENTAS[[#This Row],[Comisión Unitaria 10%]]</f>
        <v>0</v>
      </c>
      <c r="L1795" s="34">
        <f>VENTAS[[#This Row],[Cantidad]]*(VENTAS[[#This Row],[Precio Venta]]-VENTAS[[#This Row],[Costo Unitario SIN Comision]]-VENTAS[[#This Row],[Comisión Unitaria 10%]]-0.01*VENTAS[[#This Row],[Precio Venta]])</f>
        <v>34.65</v>
      </c>
      <c r="M1795" s="35"/>
      <c r="N1795" s="37" t="s">
        <v>7029</v>
      </c>
    </row>
    <row r="1796" spans="1:14" x14ac:dyDescent="0.2">
      <c r="A1796" s="36">
        <v>45781.379062499997</v>
      </c>
      <c r="B1796" s="33"/>
      <c r="C1796" s="33"/>
      <c r="D1796" s="33"/>
      <c r="E1796" s="33" t="s">
        <v>2694</v>
      </c>
      <c r="F1796" s="33" t="s">
        <v>2695</v>
      </c>
      <c r="G1796" s="33">
        <v>1</v>
      </c>
      <c r="H1796" s="34">
        <v>25</v>
      </c>
      <c r="I1796" s="39">
        <f>VENTAS[[#This Row],[Cantidad]]*VENTAS[[#This Row],[Precio Venta]]</f>
        <v>25</v>
      </c>
      <c r="J1796" s="34">
        <f>IF(VENTAS[[#This Row],[Nombre del Gestor]]&gt;1,VENTAS[[#This Row],[Precio Venta]]*10%,0)</f>
        <v>0</v>
      </c>
      <c r="K1796" s="34">
        <f>IFERROR(VLOOKUP(VENTAS[[#This Row],[Código del producto Vendido]],STOCK[],13,FALSE),VENTAS[[#This Row],[Precio Venta]]*0.6)-VENTAS[[#This Row],[Comisión Unitaria 10%]]</f>
        <v>0</v>
      </c>
      <c r="L1796" s="34">
        <f>VENTAS[[#This Row],[Cantidad]]*(VENTAS[[#This Row],[Precio Venta]]-VENTAS[[#This Row],[Costo Unitario SIN Comision]]-VENTAS[[#This Row],[Comisión Unitaria 10%]]-0.01*VENTAS[[#This Row],[Precio Venta]])</f>
        <v>24.75</v>
      </c>
      <c r="M1796" s="35"/>
      <c r="N1796" s="37" t="s">
        <v>7030</v>
      </c>
    </row>
    <row r="1797" spans="1:14" x14ac:dyDescent="0.2">
      <c r="A1797" s="36">
        <v>45781.380208333343</v>
      </c>
      <c r="B1797" s="33"/>
      <c r="C1797" s="33"/>
      <c r="D1797" s="33" t="s">
        <v>6622</v>
      </c>
      <c r="E1797" s="33" t="s">
        <v>3140</v>
      </c>
      <c r="F1797" s="33" t="s">
        <v>7031</v>
      </c>
      <c r="G1797" s="33">
        <v>1</v>
      </c>
      <c r="H1797" s="34">
        <v>35</v>
      </c>
      <c r="I1797" s="39">
        <f>VENTAS[[#This Row],[Cantidad]]*VENTAS[[#This Row],[Precio Venta]]</f>
        <v>35</v>
      </c>
      <c r="J1797" s="34">
        <f>IF(VENTAS[[#This Row],[Nombre del Gestor]]&gt;1,VENTAS[[#This Row],[Precio Venta]]*10%,0)</f>
        <v>3.5</v>
      </c>
      <c r="K1797" s="34">
        <f>IFERROR(VLOOKUP(VENTAS[[#This Row],[Código del producto Vendido]],STOCK[],13,FALSE),VENTAS[[#This Row],[Precio Venta]]*0.6)-VENTAS[[#This Row],[Comisión Unitaria 10%]]</f>
        <v>-3.5</v>
      </c>
      <c r="L1797" s="34">
        <f>VENTAS[[#This Row],[Cantidad]]*(VENTAS[[#This Row],[Precio Venta]]-VENTAS[[#This Row],[Costo Unitario SIN Comision]]-VENTAS[[#This Row],[Comisión Unitaria 10%]]-0.01*VENTAS[[#This Row],[Precio Venta]])</f>
        <v>34.65</v>
      </c>
      <c r="M1797" s="35"/>
      <c r="N1797" s="37" t="s">
        <v>7032</v>
      </c>
    </row>
    <row r="1798" spans="1:14" x14ac:dyDescent="0.2">
      <c r="A1798" s="36">
        <v>45781.396157407413</v>
      </c>
      <c r="B1798" s="33"/>
      <c r="C1798" s="33"/>
      <c r="D1798" s="33" t="s">
        <v>6476</v>
      </c>
      <c r="E1798" s="33" t="s">
        <v>3238</v>
      </c>
      <c r="F1798" s="33" t="s">
        <v>3239</v>
      </c>
      <c r="G1798" s="33">
        <v>1</v>
      </c>
      <c r="H1798" s="34">
        <v>20</v>
      </c>
      <c r="I1798" s="39">
        <f>VENTAS[[#This Row],[Cantidad]]*VENTAS[[#This Row],[Precio Venta]]</f>
        <v>20</v>
      </c>
      <c r="J1798" s="34">
        <f>IF(VENTAS[[#This Row],[Nombre del Gestor]]&gt;1,VENTAS[[#This Row],[Precio Venta]]*10%,0)</f>
        <v>2</v>
      </c>
      <c r="K1798" s="34">
        <f>IFERROR(VLOOKUP(VENTAS[[#This Row],[Código del producto Vendido]],STOCK[],13,FALSE),VENTAS[[#This Row],[Precio Venta]]*0.6)-VENTAS[[#This Row],[Comisión Unitaria 10%]]</f>
        <v>-2</v>
      </c>
      <c r="L1798" s="34">
        <f>VENTAS[[#This Row],[Cantidad]]*(VENTAS[[#This Row],[Precio Venta]]-VENTAS[[#This Row],[Costo Unitario SIN Comision]]-VENTAS[[#This Row],[Comisión Unitaria 10%]]-0.01*VENTAS[[#This Row],[Precio Venta]])</f>
        <v>19.8</v>
      </c>
      <c r="M1798" s="35"/>
      <c r="N1798" s="37" t="s">
        <v>7033</v>
      </c>
    </row>
    <row r="1799" spans="1:14" x14ac:dyDescent="0.2">
      <c r="A1799" s="36">
        <v>45781.396157407413</v>
      </c>
      <c r="B1799" s="33"/>
      <c r="C1799" s="33"/>
      <c r="D1799" s="33" t="s">
        <v>6476</v>
      </c>
      <c r="E1799" s="33" t="s">
        <v>3216</v>
      </c>
      <c r="F1799" s="33" t="s">
        <v>3215</v>
      </c>
      <c r="G1799" s="33">
        <v>1</v>
      </c>
      <c r="H1799" s="34">
        <v>20</v>
      </c>
      <c r="I1799" s="39">
        <f>VENTAS[[#This Row],[Cantidad]]*VENTAS[[#This Row],[Precio Venta]]</f>
        <v>20</v>
      </c>
      <c r="J1799" s="34">
        <f>IF(VENTAS[[#This Row],[Nombre del Gestor]]&gt;1,VENTAS[[#This Row],[Precio Venta]]*10%,0)</f>
        <v>2</v>
      </c>
      <c r="K1799" s="34">
        <f>IFERROR(VLOOKUP(VENTAS[[#This Row],[Código del producto Vendido]],STOCK[],13,FALSE),VENTAS[[#This Row],[Precio Venta]]*0.6)-VENTAS[[#This Row],[Comisión Unitaria 10%]]</f>
        <v>-2</v>
      </c>
      <c r="L1799" s="34">
        <f>VENTAS[[#This Row],[Cantidad]]*(VENTAS[[#This Row],[Precio Venta]]-VENTAS[[#This Row],[Costo Unitario SIN Comision]]-VENTAS[[#This Row],[Comisión Unitaria 10%]]-0.01*VENTAS[[#This Row],[Precio Venta]])</f>
        <v>19.8</v>
      </c>
      <c r="M1799" s="35"/>
      <c r="N1799" s="37" t="s">
        <v>7034</v>
      </c>
    </row>
    <row r="1800" spans="1:14" x14ac:dyDescent="0.2">
      <c r="A1800" s="36">
        <v>45781.408113425918</v>
      </c>
      <c r="B1800" s="33"/>
      <c r="C1800" s="33"/>
      <c r="D1800" s="33" t="s">
        <v>4617</v>
      </c>
      <c r="E1800" s="33" t="s">
        <v>3194</v>
      </c>
      <c r="F1800" s="33" t="s">
        <v>3195</v>
      </c>
      <c r="G1800" s="33">
        <v>1</v>
      </c>
      <c r="H1800" s="34">
        <v>22</v>
      </c>
      <c r="I1800" s="39">
        <f>VENTAS[[#This Row],[Cantidad]]*VENTAS[[#This Row],[Precio Venta]]</f>
        <v>22</v>
      </c>
      <c r="J1800" s="34">
        <f>IF(VENTAS[[#This Row],[Nombre del Gestor]]&gt;1,VENTAS[[#This Row],[Precio Venta]]*10%,0)</f>
        <v>2.2000000000000002</v>
      </c>
      <c r="K1800" s="34">
        <f>IFERROR(VLOOKUP(VENTAS[[#This Row],[Código del producto Vendido]],STOCK[],13,FALSE),VENTAS[[#This Row],[Precio Venta]]*0.6)-VENTAS[[#This Row],[Comisión Unitaria 10%]]</f>
        <v>-2.2000000000000002</v>
      </c>
      <c r="L1800" s="34">
        <f>VENTAS[[#This Row],[Cantidad]]*(VENTAS[[#This Row],[Precio Venta]]-VENTAS[[#This Row],[Costo Unitario SIN Comision]]-VENTAS[[#This Row],[Comisión Unitaria 10%]]-0.01*VENTAS[[#This Row],[Precio Venta]])</f>
        <v>21.78</v>
      </c>
      <c r="M1800" s="35"/>
      <c r="N1800" s="37" t="s">
        <v>7035</v>
      </c>
    </row>
    <row r="1801" spans="1:14" x14ac:dyDescent="0.2">
      <c r="A1801" s="36">
        <v>45781.495821759258</v>
      </c>
      <c r="B1801" s="33"/>
      <c r="C1801" s="33"/>
      <c r="D1801" s="33" t="s">
        <v>3820</v>
      </c>
      <c r="E1801" s="33" t="s">
        <v>2537</v>
      </c>
      <c r="F1801" s="33" t="s">
        <v>6633</v>
      </c>
      <c r="G1801" s="33">
        <v>1</v>
      </c>
      <c r="H1801" s="34">
        <v>30</v>
      </c>
      <c r="I1801" s="39">
        <f>VENTAS[[#This Row],[Cantidad]]*VENTAS[[#This Row],[Precio Venta]]</f>
        <v>30</v>
      </c>
      <c r="J1801" s="34">
        <f>IF(VENTAS[[#This Row],[Nombre del Gestor]]&gt;1,VENTAS[[#This Row],[Precio Venta]]*10%,0)</f>
        <v>3</v>
      </c>
      <c r="K1801" s="34">
        <f>IFERROR(VLOOKUP(VENTAS[[#This Row],[Código del producto Vendido]],STOCK[],13,FALSE),VENTAS[[#This Row],[Precio Venta]]*0.6)-VENTAS[[#This Row],[Comisión Unitaria 10%]]</f>
        <v>-3</v>
      </c>
      <c r="L1801" s="34">
        <f>VENTAS[[#This Row],[Cantidad]]*(VENTAS[[#This Row],[Precio Venta]]-VENTAS[[#This Row],[Costo Unitario SIN Comision]]-VENTAS[[#This Row],[Comisión Unitaria 10%]]-0.01*VENTAS[[#This Row],[Precio Venta]])</f>
        <v>29.7</v>
      </c>
      <c r="M1801" s="35"/>
      <c r="N1801" s="37" t="s">
        <v>7036</v>
      </c>
    </row>
    <row r="1802" spans="1:14" x14ac:dyDescent="0.2">
      <c r="A1802" s="36">
        <v>45781.497569444437</v>
      </c>
      <c r="B1802" s="33"/>
      <c r="C1802" s="33"/>
      <c r="D1802" s="33" t="s">
        <v>4617</v>
      </c>
      <c r="E1802" s="33" t="s">
        <v>3133</v>
      </c>
      <c r="F1802" s="33" t="s">
        <v>3134</v>
      </c>
      <c r="G1802" s="33">
        <v>1</v>
      </c>
      <c r="H1802" s="34">
        <v>20</v>
      </c>
      <c r="I1802" s="39">
        <f>VENTAS[[#This Row],[Cantidad]]*VENTAS[[#This Row],[Precio Venta]]</f>
        <v>20</v>
      </c>
      <c r="J1802" s="34">
        <f>IF(VENTAS[[#This Row],[Nombre del Gestor]]&gt;1,VENTAS[[#This Row],[Precio Venta]]*10%,0)</f>
        <v>2</v>
      </c>
      <c r="K1802" s="34">
        <f>IFERROR(VLOOKUP(VENTAS[[#This Row],[Código del producto Vendido]],STOCK[],13,FALSE),VENTAS[[#This Row],[Precio Venta]]*0.6)-VENTAS[[#This Row],[Comisión Unitaria 10%]]</f>
        <v>-2</v>
      </c>
      <c r="L1802" s="34">
        <f>VENTAS[[#This Row],[Cantidad]]*(VENTAS[[#This Row],[Precio Venta]]-VENTAS[[#This Row],[Costo Unitario SIN Comision]]-VENTAS[[#This Row],[Comisión Unitaria 10%]]-0.01*VENTAS[[#This Row],[Precio Venta]])</f>
        <v>19.8</v>
      </c>
      <c r="M1802" s="35"/>
      <c r="N1802" s="37" t="s">
        <v>7037</v>
      </c>
    </row>
    <row r="1803" spans="1:14" x14ac:dyDescent="0.2">
      <c r="A1803" s="36">
        <v>45781.497569444437</v>
      </c>
      <c r="B1803" s="33"/>
      <c r="C1803" s="33"/>
      <c r="D1803" s="33" t="s">
        <v>4617</v>
      </c>
      <c r="E1803" s="33" t="s">
        <v>1925</v>
      </c>
      <c r="F1803" s="33" t="s">
        <v>1924</v>
      </c>
      <c r="G1803" s="33">
        <v>1</v>
      </c>
      <c r="H1803" s="34">
        <v>20</v>
      </c>
      <c r="I1803" s="39">
        <f>VENTAS[[#This Row],[Cantidad]]*VENTAS[[#This Row],[Precio Venta]]</f>
        <v>20</v>
      </c>
      <c r="J1803" s="34">
        <f>IF(VENTAS[[#This Row],[Nombre del Gestor]]&gt;1,VENTAS[[#This Row],[Precio Venta]]*10%,0)</f>
        <v>2</v>
      </c>
      <c r="K1803" s="34">
        <f>IFERROR(VLOOKUP(VENTAS[[#This Row],[Código del producto Vendido]],STOCK[],13,FALSE),VENTAS[[#This Row],[Precio Venta]]*0.6)-VENTAS[[#This Row],[Comisión Unitaria 10%]]</f>
        <v>0</v>
      </c>
      <c r="L1803" s="34">
        <f>VENTAS[[#This Row],[Cantidad]]*(VENTAS[[#This Row],[Precio Venta]]-VENTAS[[#This Row],[Costo Unitario SIN Comision]]-VENTAS[[#This Row],[Comisión Unitaria 10%]]-0.01*VENTAS[[#This Row],[Precio Venta]])</f>
        <v>17.8</v>
      </c>
      <c r="M1803" s="35"/>
      <c r="N1803" s="37" t="s">
        <v>7038</v>
      </c>
    </row>
    <row r="1804" spans="1:14" x14ac:dyDescent="0.2">
      <c r="A1804" s="36">
        <v>45781.497569444437</v>
      </c>
      <c r="B1804" s="33"/>
      <c r="C1804" s="33"/>
      <c r="D1804" s="33" t="s">
        <v>4617</v>
      </c>
      <c r="E1804" s="33" t="s">
        <v>771</v>
      </c>
      <c r="F1804" s="33" t="s">
        <v>601</v>
      </c>
      <c r="G1804" s="33">
        <v>1</v>
      </c>
      <c r="H1804" s="34">
        <v>20</v>
      </c>
      <c r="I1804" s="39">
        <f>VENTAS[[#This Row],[Cantidad]]*VENTAS[[#This Row],[Precio Venta]]</f>
        <v>20</v>
      </c>
      <c r="J1804" s="34">
        <f>IF(VENTAS[[#This Row],[Nombre del Gestor]]&gt;1,VENTAS[[#This Row],[Precio Venta]]*10%,0)</f>
        <v>2</v>
      </c>
      <c r="K1804" s="34">
        <f>IFERROR(VLOOKUP(VENTAS[[#This Row],[Código del producto Vendido]],STOCK[],13,FALSE),VENTAS[[#This Row],[Precio Venta]]*0.6)-VENTAS[[#This Row],[Comisión Unitaria 10%]]</f>
        <v>9</v>
      </c>
      <c r="L1804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804" s="35"/>
      <c r="N1804" s="37" t="s">
        <v>7039</v>
      </c>
    </row>
    <row r="1805" spans="1:14" x14ac:dyDescent="0.2">
      <c r="A1805" s="36">
        <v>45781.537731481483</v>
      </c>
      <c r="B1805" s="33"/>
      <c r="C1805" s="33"/>
      <c r="D1805" s="33" t="s">
        <v>7040</v>
      </c>
      <c r="E1805" s="33" t="s">
        <v>2539</v>
      </c>
      <c r="F1805" s="33" t="s">
        <v>409</v>
      </c>
      <c r="G1805" s="33">
        <v>1</v>
      </c>
      <c r="H1805" s="34">
        <v>22</v>
      </c>
      <c r="I1805" s="39">
        <f>VENTAS[[#This Row],[Cantidad]]*VENTAS[[#This Row],[Precio Venta]]</f>
        <v>22</v>
      </c>
      <c r="J1805" s="34">
        <f>IF(VENTAS[[#This Row],[Nombre del Gestor]]&gt;1,VENTAS[[#This Row],[Precio Venta]]*10%,0)</f>
        <v>2.2000000000000002</v>
      </c>
      <c r="K1805" s="34">
        <f>IFERROR(VLOOKUP(VENTAS[[#This Row],[Código del producto Vendido]],STOCK[],13,FALSE),VENTAS[[#This Row],[Precio Venta]]*0.6)-VENTAS[[#This Row],[Comisión Unitaria 10%]]</f>
        <v>-2.2000000000000002</v>
      </c>
      <c r="L1805" s="34">
        <f>VENTAS[[#This Row],[Cantidad]]*(VENTAS[[#This Row],[Precio Venta]]-VENTAS[[#This Row],[Costo Unitario SIN Comision]]-VENTAS[[#This Row],[Comisión Unitaria 10%]]-0.01*VENTAS[[#This Row],[Precio Venta]])</f>
        <v>21.78</v>
      </c>
      <c r="M1805" s="35"/>
      <c r="N1805" s="37" t="s">
        <v>7041</v>
      </c>
    </row>
    <row r="1806" spans="1:14" x14ac:dyDescent="0.2">
      <c r="A1806" s="36">
        <v>45781.626828703702</v>
      </c>
      <c r="B1806" s="33"/>
      <c r="C1806" s="33"/>
      <c r="D1806" s="33" t="s">
        <v>6476</v>
      </c>
      <c r="E1806" s="33" t="s">
        <v>3090</v>
      </c>
      <c r="F1806" s="33" t="s">
        <v>3091</v>
      </c>
      <c r="G1806" s="33">
        <v>1</v>
      </c>
      <c r="H1806" s="34">
        <v>35</v>
      </c>
      <c r="I1806" s="39">
        <f>VENTAS[[#This Row],[Cantidad]]*VENTAS[[#This Row],[Precio Venta]]</f>
        <v>35</v>
      </c>
      <c r="J1806" s="34">
        <f>IF(VENTAS[[#This Row],[Nombre del Gestor]]&gt;1,VENTAS[[#This Row],[Precio Venta]]*10%,0)</f>
        <v>3.5</v>
      </c>
      <c r="K1806" s="34">
        <f>IFERROR(VLOOKUP(VENTAS[[#This Row],[Código del producto Vendido]],STOCK[],13,FALSE),VENTAS[[#This Row],[Precio Venta]]*0.6)-VENTAS[[#This Row],[Comisión Unitaria 10%]]</f>
        <v>-3.5</v>
      </c>
      <c r="L1806" s="34">
        <f>VENTAS[[#This Row],[Cantidad]]*(VENTAS[[#This Row],[Precio Venta]]-VENTAS[[#This Row],[Costo Unitario SIN Comision]]-VENTAS[[#This Row],[Comisión Unitaria 10%]]-0.01*VENTAS[[#This Row],[Precio Venta]])</f>
        <v>34.65</v>
      </c>
      <c r="M1806" s="35"/>
      <c r="N1806" s="37" t="s">
        <v>7042</v>
      </c>
    </row>
    <row r="1807" spans="1:14" x14ac:dyDescent="0.2">
      <c r="A1807" s="36">
        <v>45781.690196759257</v>
      </c>
      <c r="B1807" s="33"/>
      <c r="C1807" s="33"/>
      <c r="D1807" s="33"/>
      <c r="E1807" s="33" t="s">
        <v>3140</v>
      </c>
      <c r="F1807" s="33" t="s">
        <v>7031</v>
      </c>
      <c r="G1807" s="33">
        <v>1</v>
      </c>
      <c r="H1807" s="34">
        <v>35</v>
      </c>
      <c r="I1807" s="39">
        <f>VENTAS[[#This Row],[Cantidad]]*VENTAS[[#This Row],[Precio Venta]]</f>
        <v>35</v>
      </c>
      <c r="J1807" s="34">
        <f>IF(VENTAS[[#This Row],[Nombre del Gestor]]&gt;1,VENTAS[[#This Row],[Precio Venta]]*10%,0)</f>
        <v>0</v>
      </c>
      <c r="K1807" s="34">
        <f>IFERROR(VLOOKUP(VENTAS[[#This Row],[Código del producto Vendido]],STOCK[],13,FALSE),VENTAS[[#This Row],[Precio Venta]]*0.6)-VENTAS[[#This Row],[Comisión Unitaria 10%]]</f>
        <v>0</v>
      </c>
      <c r="L1807" s="34">
        <f>VENTAS[[#This Row],[Cantidad]]*(VENTAS[[#This Row],[Precio Venta]]-VENTAS[[#This Row],[Costo Unitario SIN Comision]]-VENTAS[[#This Row],[Comisión Unitaria 10%]]-0.01*VENTAS[[#This Row],[Precio Venta]])</f>
        <v>34.65</v>
      </c>
      <c r="M1807" s="35"/>
      <c r="N1807" s="37" t="s">
        <v>7043</v>
      </c>
    </row>
    <row r="1808" spans="1:14" x14ac:dyDescent="0.2">
      <c r="A1808" s="36">
        <v>45782.694722222222</v>
      </c>
      <c r="B1808" s="33"/>
      <c r="C1808" s="33"/>
      <c r="D1808" s="33" t="s">
        <v>7044</v>
      </c>
      <c r="E1808" s="33" t="s">
        <v>3047</v>
      </c>
      <c r="F1808" s="33" t="s">
        <v>3048</v>
      </c>
      <c r="G1808" s="33">
        <v>1</v>
      </c>
      <c r="H1808" s="34">
        <v>35</v>
      </c>
      <c r="I1808" s="39">
        <f>VENTAS[[#This Row],[Cantidad]]*VENTAS[[#This Row],[Precio Venta]]</f>
        <v>35</v>
      </c>
      <c r="J1808" s="34">
        <f>IF(VENTAS[[#This Row],[Nombre del Gestor]]&gt;1,VENTAS[[#This Row],[Precio Venta]]*10%,0)</f>
        <v>3.5</v>
      </c>
      <c r="K1808" s="34">
        <f>IFERROR(VLOOKUP(VENTAS[[#This Row],[Código del producto Vendido]],STOCK[],13,FALSE),VENTAS[[#This Row],[Precio Venta]]*0.6)-VENTAS[[#This Row],[Comisión Unitaria 10%]]</f>
        <v>-3.5</v>
      </c>
      <c r="L1808" s="34">
        <f>VENTAS[[#This Row],[Cantidad]]*(VENTAS[[#This Row],[Precio Venta]]-VENTAS[[#This Row],[Costo Unitario SIN Comision]]-VENTAS[[#This Row],[Comisión Unitaria 10%]]-0.01*VENTAS[[#This Row],[Precio Venta]])</f>
        <v>34.65</v>
      </c>
      <c r="M1808" s="35"/>
      <c r="N1808" s="37" t="s">
        <v>7045</v>
      </c>
    </row>
    <row r="1809" spans="1:14" x14ac:dyDescent="0.2">
      <c r="A1809" s="36">
        <v>45782.696400462963</v>
      </c>
      <c r="B1809" s="33"/>
      <c r="C1809" s="33"/>
      <c r="D1809" s="33" t="s">
        <v>7046</v>
      </c>
      <c r="E1809" s="33" t="s">
        <v>3058</v>
      </c>
      <c r="F1809" s="33" t="s">
        <v>3059</v>
      </c>
      <c r="G1809" s="33">
        <v>1</v>
      </c>
      <c r="H1809" s="34">
        <v>35</v>
      </c>
      <c r="I1809" s="39">
        <f>VENTAS[[#This Row],[Cantidad]]*VENTAS[[#This Row],[Precio Venta]]</f>
        <v>35</v>
      </c>
      <c r="J1809" s="34">
        <f>IF(VENTAS[[#This Row],[Nombre del Gestor]]&gt;1,VENTAS[[#This Row],[Precio Venta]]*10%,0)</f>
        <v>3.5</v>
      </c>
      <c r="K1809" s="34">
        <f>IFERROR(VLOOKUP(VENTAS[[#This Row],[Código del producto Vendido]],STOCK[],13,FALSE),VENTAS[[#This Row],[Precio Venta]]*0.6)-VENTAS[[#This Row],[Comisión Unitaria 10%]]</f>
        <v>-3.5</v>
      </c>
      <c r="L1809" s="34">
        <f>VENTAS[[#This Row],[Cantidad]]*(VENTAS[[#This Row],[Precio Venta]]-VENTAS[[#This Row],[Costo Unitario SIN Comision]]-VENTAS[[#This Row],[Comisión Unitaria 10%]]-0.01*VENTAS[[#This Row],[Precio Venta]])</f>
        <v>34.65</v>
      </c>
      <c r="M1809" s="35"/>
      <c r="N1809" s="37" t="s">
        <v>7047</v>
      </c>
    </row>
    <row r="1810" spans="1:14" x14ac:dyDescent="0.2">
      <c r="A1810" s="36">
        <v>45782.696400462963</v>
      </c>
      <c r="B1810" s="33"/>
      <c r="C1810" s="33"/>
      <c r="D1810" s="33" t="s">
        <v>7046</v>
      </c>
      <c r="E1810" s="33" t="s">
        <v>418</v>
      </c>
      <c r="F1810" s="33" t="s">
        <v>417</v>
      </c>
      <c r="G1810" s="33">
        <v>1</v>
      </c>
      <c r="H1810" s="34">
        <v>20</v>
      </c>
      <c r="I1810" s="39">
        <f>VENTAS[[#This Row],[Cantidad]]*VENTAS[[#This Row],[Precio Venta]]</f>
        <v>20</v>
      </c>
      <c r="J1810" s="34">
        <f>IF(VENTAS[[#This Row],[Nombre del Gestor]]&gt;1,VENTAS[[#This Row],[Precio Venta]]*10%,0)</f>
        <v>2</v>
      </c>
      <c r="K1810" s="34">
        <f>IFERROR(VLOOKUP(VENTAS[[#This Row],[Código del producto Vendido]],STOCK[],13,FALSE),VENTAS[[#This Row],[Precio Venta]]*0.6)-VENTAS[[#This Row],[Comisión Unitaria 10%]]</f>
        <v>6.65</v>
      </c>
      <c r="L1810" s="34">
        <f>VENTAS[[#This Row],[Cantidad]]*(VENTAS[[#This Row],[Precio Venta]]-VENTAS[[#This Row],[Costo Unitario SIN Comision]]-VENTAS[[#This Row],[Comisión Unitaria 10%]]-0.01*VENTAS[[#This Row],[Precio Venta]])</f>
        <v>11.15</v>
      </c>
      <c r="M1810" s="35"/>
      <c r="N1810" s="37" t="s">
        <v>7048</v>
      </c>
    </row>
    <row r="1811" spans="1:14" x14ac:dyDescent="0.2">
      <c r="A1811" s="36">
        <v>45782.696400462963</v>
      </c>
      <c r="B1811" s="33"/>
      <c r="C1811" s="33"/>
      <c r="D1811" s="33" t="s">
        <v>7046</v>
      </c>
      <c r="E1811" s="33" t="s">
        <v>412</v>
      </c>
      <c r="F1811" s="33" t="s">
        <v>414</v>
      </c>
      <c r="G1811" s="33">
        <v>1</v>
      </c>
      <c r="H1811" s="34">
        <v>35</v>
      </c>
      <c r="I1811" s="39">
        <f>VENTAS[[#This Row],[Cantidad]]*VENTAS[[#This Row],[Precio Venta]]</f>
        <v>35</v>
      </c>
      <c r="J1811" s="34">
        <f>IF(VENTAS[[#This Row],[Nombre del Gestor]]&gt;1,VENTAS[[#This Row],[Precio Venta]]*10%,0)</f>
        <v>3.5</v>
      </c>
      <c r="K1811" s="34">
        <f>IFERROR(VLOOKUP(VENTAS[[#This Row],[Código del producto Vendido]],STOCK[],13,FALSE),VENTAS[[#This Row],[Precio Venta]]*0.6)-VENTAS[[#This Row],[Comisión Unitaria 10%]]</f>
        <v>12.15</v>
      </c>
      <c r="L1811" s="34">
        <f>VENTAS[[#This Row],[Cantidad]]*(VENTAS[[#This Row],[Precio Venta]]-VENTAS[[#This Row],[Costo Unitario SIN Comision]]-VENTAS[[#This Row],[Comisión Unitaria 10%]]-0.01*VENTAS[[#This Row],[Precio Venta]])</f>
        <v>19</v>
      </c>
      <c r="M1811" s="35"/>
      <c r="N1811" s="37" t="s">
        <v>7049</v>
      </c>
    </row>
    <row r="1812" spans="1:14" x14ac:dyDescent="0.2">
      <c r="A1812" s="36">
        <v>45782.69809027778</v>
      </c>
      <c r="B1812" s="33"/>
      <c r="C1812" s="33"/>
      <c r="D1812" s="33"/>
      <c r="E1812" s="33" t="s">
        <v>2694</v>
      </c>
      <c r="F1812" s="33" t="s">
        <v>2695</v>
      </c>
      <c r="G1812" s="33">
        <v>1</v>
      </c>
      <c r="H1812" s="34">
        <v>25</v>
      </c>
      <c r="I1812" s="39">
        <f>VENTAS[[#This Row],[Cantidad]]*VENTAS[[#This Row],[Precio Venta]]</f>
        <v>25</v>
      </c>
      <c r="J1812" s="34">
        <f>IF(VENTAS[[#This Row],[Nombre del Gestor]]&gt;1,VENTAS[[#This Row],[Precio Venta]]*10%,0)</f>
        <v>0</v>
      </c>
      <c r="K1812" s="34">
        <f>IFERROR(VLOOKUP(VENTAS[[#This Row],[Código del producto Vendido]],STOCK[],13,FALSE),VENTAS[[#This Row],[Precio Venta]]*0.6)-VENTAS[[#This Row],[Comisión Unitaria 10%]]</f>
        <v>0</v>
      </c>
      <c r="L1812" s="34">
        <f>VENTAS[[#This Row],[Cantidad]]*(VENTAS[[#This Row],[Precio Venta]]-VENTAS[[#This Row],[Costo Unitario SIN Comision]]-VENTAS[[#This Row],[Comisión Unitaria 10%]]-0.01*VENTAS[[#This Row],[Precio Venta]])</f>
        <v>24.75</v>
      </c>
      <c r="M1812" s="35"/>
      <c r="N1812" s="37" t="s">
        <v>7050</v>
      </c>
    </row>
    <row r="1813" spans="1:14" x14ac:dyDescent="0.2">
      <c r="A1813" s="36">
        <v>45782.698750000003</v>
      </c>
      <c r="B1813" s="33"/>
      <c r="C1813" s="33"/>
      <c r="D1813" s="33"/>
      <c r="E1813" s="33" t="s">
        <v>2533</v>
      </c>
      <c r="F1813" s="33" t="s">
        <v>2534</v>
      </c>
      <c r="G1813" s="33">
        <v>1</v>
      </c>
      <c r="H1813" s="34">
        <v>35</v>
      </c>
      <c r="I1813" s="39">
        <f>VENTAS[[#This Row],[Cantidad]]*VENTAS[[#This Row],[Precio Venta]]</f>
        <v>35</v>
      </c>
      <c r="J1813" s="34">
        <f>IF(VENTAS[[#This Row],[Nombre del Gestor]]&gt;1,VENTAS[[#This Row],[Precio Venta]]*10%,0)</f>
        <v>0</v>
      </c>
      <c r="K1813" s="34">
        <f>IFERROR(VLOOKUP(VENTAS[[#This Row],[Código del producto Vendido]],STOCK[],13,FALSE),VENTAS[[#This Row],[Precio Venta]]*0.6)-VENTAS[[#This Row],[Comisión Unitaria 10%]]</f>
        <v>0</v>
      </c>
      <c r="L1813" s="34">
        <f>VENTAS[[#This Row],[Cantidad]]*(VENTAS[[#This Row],[Precio Venta]]-VENTAS[[#This Row],[Costo Unitario SIN Comision]]-VENTAS[[#This Row],[Comisión Unitaria 10%]]-0.01*VENTAS[[#This Row],[Precio Venta]])</f>
        <v>34.65</v>
      </c>
      <c r="M1813" s="35"/>
      <c r="N1813" s="37" t="s">
        <v>7051</v>
      </c>
    </row>
    <row r="1814" spans="1:14" x14ac:dyDescent="0.2">
      <c r="A1814" s="36">
        <v>45782.723171296297</v>
      </c>
      <c r="B1814" s="33"/>
      <c r="C1814" s="33"/>
      <c r="D1814" s="33"/>
      <c r="E1814" s="33" t="s">
        <v>2587</v>
      </c>
      <c r="F1814" s="33" t="s">
        <v>7052</v>
      </c>
      <c r="G1814" s="33">
        <v>1</v>
      </c>
      <c r="H1814" s="34">
        <v>30</v>
      </c>
      <c r="I1814" s="39">
        <f>VENTAS[[#This Row],[Cantidad]]*VENTAS[[#This Row],[Precio Venta]]</f>
        <v>30</v>
      </c>
      <c r="J1814" s="34">
        <f>IF(VENTAS[[#This Row],[Nombre del Gestor]]&gt;1,VENTAS[[#This Row],[Precio Venta]]*10%,0)</f>
        <v>0</v>
      </c>
      <c r="K1814" s="34">
        <f>IFERROR(VLOOKUP(VENTAS[[#This Row],[Código del producto Vendido]],STOCK[],13,FALSE),VENTAS[[#This Row],[Precio Venta]]*0.6)-VENTAS[[#This Row],[Comisión Unitaria 10%]]</f>
        <v>0</v>
      </c>
      <c r="L1814" s="34">
        <f>VENTAS[[#This Row],[Cantidad]]*(VENTAS[[#This Row],[Precio Venta]]-VENTAS[[#This Row],[Costo Unitario SIN Comision]]-VENTAS[[#This Row],[Comisión Unitaria 10%]]-0.01*VENTAS[[#This Row],[Precio Venta]])</f>
        <v>29.7</v>
      </c>
      <c r="M1814" s="35"/>
      <c r="N1814" s="37" t="s">
        <v>7053</v>
      </c>
    </row>
    <row r="1815" spans="1:14" x14ac:dyDescent="0.2">
      <c r="A1815" s="36">
        <v>45782.723553240743</v>
      </c>
      <c r="B1815" s="33"/>
      <c r="C1815" s="33"/>
      <c r="D1815" s="33"/>
      <c r="E1815" s="33" t="s">
        <v>2513</v>
      </c>
      <c r="F1815" s="33" t="s">
        <v>2514</v>
      </c>
      <c r="G1815" s="33">
        <v>1</v>
      </c>
      <c r="H1815" s="34">
        <v>30</v>
      </c>
      <c r="I1815" s="39">
        <f>VENTAS[[#This Row],[Cantidad]]*VENTAS[[#This Row],[Precio Venta]]</f>
        <v>30</v>
      </c>
      <c r="J1815" s="34">
        <f>IF(VENTAS[[#This Row],[Nombre del Gestor]]&gt;1,VENTAS[[#This Row],[Precio Venta]]*10%,0)</f>
        <v>0</v>
      </c>
      <c r="K1815" s="34">
        <f>IFERROR(VLOOKUP(VENTAS[[#This Row],[Código del producto Vendido]],STOCK[],13,FALSE),VENTAS[[#This Row],[Precio Venta]]*0.6)-VENTAS[[#This Row],[Comisión Unitaria 10%]]</f>
        <v>13.73</v>
      </c>
      <c r="L1815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815" s="35"/>
      <c r="N1815" s="37" t="s">
        <v>7054</v>
      </c>
    </row>
    <row r="1816" spans="1:14" x14ac:dyDescent="0.2">
      <c r="A1816" s="36">
        <v>45782.725706018522</v>
      </c>
      <c r="B1816" s="33"/>
      <c r="C1816" s="33"/>
      <c r="D1816" s="33" t="s">
        <v>7055</v>
      </c>
      <c r="E1816" s="33" t="s">
        <v>3740</v>
      </c>
      <c r="F1816" s="33" t="s">
        <v>2749</v>
      </c>
      <c r="G1816" s="33">
        <v>1</v>
      </c>
      <c r="H1816" s="34">
        <v>35</v>
      </c>
      <c r="I1816" s="39">
        <f>VENTAS[[#This Row],[Cantidad]]*VENTAS[[#This Row],[Precio Venta]]</f>
        <v>35</v>
      </c>
      <c r="J1816" s="34">
        <f>IF(VENTAS[[#This Row],[Nombre del Gestor]]&gt;1,VENTAS[[#This Row],[Precio Venta]]*10%,0)</f>
        <v>3.5</v>
      </c>
      <c r="K1816" s="34">
        <f>IFERROR(VLOOKUP(VENTAS[[#This Row],[Código del producto Vendido]],STOCK[],13,FALSE),VENTAS[[#This Row],[Precio Venta]]*0.6)-VENTAS[[#This Row],[Comisión Unitaria 10%]]</f>
        <v>-3.5</v>
      </c>
      <c r="L1816" s="34">
        <f>VENTAS[[#This Row],[Cantidad]]*(VENTAS[[#This Row],[Precio Venta]]-VENTAS[[#This Row],[Costo Unitario SIN Comision]]-VENTAS[[#This Row],[Comisión Unitaria 10%]]-0.01*VENTAS[[#This Row],[Precio Venta]])</f>
        <v>34.65</v>
      </c>
      <c r="M1816" s="35"/>
      <c r="N1816" s="37" t="s">
        <v>7056</v>
      </c>
    </row>
    <row r="1817" spans="1:14" x14ac:dyDescent="0.2">
      <c r="A1817" s="36">
        <v>45782.727511574078</v>
      </c>
      <c r="B1817" s="33"/>
      <c r="C1817" s="33"/>
      <c r="D1817" s="33"/>
      <c r="E1817" s="33" t="s">
        <v>2347</v>
      </c>
      <c r="F1817" s="33" t="s">
        <v>2348</v>
      </c>
      <c r="G1817" s="33">
        <v>1</v>
      </c>
      <c r="H1817" s="34">
        <v>35</v>
      </c>
      <c r="I1817" s="39">
        <f>VENTAS[[#This Row],[Cantidad]]*VENTAS[[#This Row],[Precio Venta]]</f>
        <v>35</v>
      </c>
      <c r="J1817" s="34">
        <f>IF(VENTAS[[#This Row],[Nombre del Gestor]]&gt;1,VENTAS[[#This Row],[Precio Venta]]*10%,0)</f>
        <v>0</v>
      </c>
      <c r="K1817" s="34">
        <f>IFERROR(VLOOKUP(VENTAS[[#This Row],[Código del producto Vendido]],STOCK[],13,FALSE),VENTAS[[#This Row],[Precio Venta]]*0.6)-VENTAS[[#This Row],[Comisión Unitaria 10%]]</f>
        <v>3.5</v>
      </c>
      <c r="L1817" s="34">
        <f>VENTAS[[#This Row],[Cantidad]]*(VENTAS[[#This Row],[Precio Venta]]-VENTAS[[#This Row],[Costo Unitario SIN Comision]]-VENTAS[[#This Row],[Comisión Unitaria 10%]]-0.01*VENTAS[[#This Row],[Precio Venta]])</f>
        <v>31.15</v>
      </c>
      <c r="M1817" s="35"/>
      <c r="N1817" s="37" t="s">
        <v>7057</v>
      </c>
    </row>
    <row r="1818" spans="1:14" x14ac:dyDescent="0.2">
      <c r="A1818" s="36">
        <v>45783.560752314806</v>
      </c>
      <c r="B1818" s="33"/>
      <c r="C1818" s="33"/>
      <c r="D1818" s="33" t="s">
        <v>4617</v>
      </c>
      <c r="E1818" s="33" t="s">
        <v>2587</v>
      </c>
      <c r="F1818" s="33" t="s">
        <v>7052</v>
      </c>
      <c r="G1818" s="33">
        <v>1</v>
      </c>
      <c r="H1818" s="34">
        <v>30</v>
      </c>
      <c r="I1818" s="39">
        <f>VENTAS[[#This Row],[Cantidad]]*VENTAS[[#This Row],[Precio Venta]]</f>
        <v>30</v>
      </c>
      <c r="J1818" s="34">
        <f>IF(VENTAS[[#This Row],[Nombre del Gestor]]&gt;1,VENTAS[[#This Row],[Precio Venta]]*10%,0)</f>
        <v>3</v>
      </c>
      <c r="K1818" s="34">
        <f>IFERROR(VLOOKUP(VENTAS[[#This Row],[Código del producto Vendido]],STOCK[],13,FALSE),VENTAS[[#This Row],[Precio Venta]]*0.6)-VENTAS[[#This Row],[Comisión Unitaria 10%]]</f>
        <v>-3</v>
      </c>
      <c r="L1818" s="34">
        <f>VENTAS[[#This Row],[Cantidad]]*(VENTAS[[#This Row],[Precio Venta]]-VENTAS[[#This Row],[Costo Unitario SIN Comision]]-VENTAS[[#This Row],[Comisión Unitaria 10%]]-0.01*VENTAS[[#This Row],[Precio Venta]])</f>
        <v>29.7</v>
      </c>
      <c r="M1818" s="35"/>
      <c r="N1818" s="37" t="s">
        <v>7058</v>
      </c>
    </row>
    <row r="1819" spans="1:14" x14ac:dyDescent="0.2">
      <c r="A1819" s="36">
        <v>45783.56659722222</v>
      </c>
      <c r="B1819" s="33"/>
      <c r="C1819" s="33"/>
      <c r="D1819" s="33" t="s">
        <v>7059</v>
      </c>
      <c r="E1819" s="33" t="s">
        <v>2526</v>
      </c>
      <c r="F1819" s="33" t="s">
        <v>2525</v>
      </c>
      <c r="G1819" s="33">
        <v>1</v>
      </c>
      <c r="H1819" s="34">
        <v>30</v>
      </c>
      <c r="I1819" s="39">
        <f>VENTAS[[#This Row],[Cantidad]]*VENTAS[[#This Row],[Precio Venta]]</f>
        <v>30</v>
      </c>
      <c r="J1819" s="34">
        <f>IF(VENTAS[[#This Row],[Nombre del Gestor]]&gt;1,VENTAS[[#This Row],[Precio Venta]]*10%,0)</f>
        <v>3</v>
      </c>
      <c r="K1819" s="34">
        <f>IFERROR(VLOOKUP(VENTAS[[#This Row],[Código del producto Vendido]],STOCK[],13,FALSE),VENTAS[[#This Row],[Precio Venta]]*0.6)-VENTAS[[#This Row],[Comisión Unitaria 10%]]</f>
        <v>7.9400000000000013</v>
      </c>
      <c r="L1819" s="34">
        <f>VENTAS[[#This Row],[Cantidad]]*(VENTAS[[#This Row],[Precio Venta]]-VENTAS[[#This Row],[Costo Unitario SIN Comision]]-VENTAS[[#This Row],[Comisión Unitaria 10%]]-0.01*VENTAS[[#This Row],[Precio Venta]])</f>
        <v>18.759999999999998</v>
      </c>
      <c r="M1819" s="35"/>
      <c r="N1819" s="37" t="s">
        <v>7060</v>
      </c>
    </row>
    <row r="1820" spans="1:14" x14ac:dyDescent="0.2">
      <c r="A1820" s="36">
        <v>45783.568761574083</v>
      </c>
      <c r="B1820" s="33"/>
      <c r="C1820" s="33"/>
      <c r="D1820" s="33"/>
      <c r="E1820" s="33" t="s">
        <v>1274</v>
      </c>
      <c r="F1820" s="33" t="s">
        <v>1275</v>
      </c>
      <c r="G1820" s="33">
        <v>1</v>
      </c>
      <c r="H1820" s="34">
        <v>25</v>
      </c>
      <c r="I1820" s="39">
        <f>VENTAS[[#This Row],[Cantidad]]*VENTAS[[#This Row],[Precio Venta]]</f>
        <v>25</v>
      </c>
      <c r="J1820" s="34">
        <f>IF(VENTAS[[#This Row],[Nombre del Gestor]]&gt;1,VENTAS[[#This Row],[Precio Venta]]*10%,0)</f>
        <v>0</v>
      </c>
      <c r="K1820" s="34">
        <f>IFERROR(VLOOKUP(VENTAS[[#This Row],[Código del producto Vendido]],STOCK[],13,FALSE),VENTAS[[#This Row],[Precio Venta]]*0.6)-VENTAS[[#This Row],[Comisión Unitaria 10%]]</f>
        <v>15.06</v>
      </c>
      <c r="L1820" s="34">
        <f>VENTAS[[#This Row],[Cantidad]]*(VENTAS[[#This Row],[Precio Venta]]-VENTAS[[#This Row],[Costo Unitario SIN Comision]]-VENTAS[[#This Row],[Comisión Unitaria 10%]]-0.01*VENTAS[[#This Row],[Precio Venta]])</f>
        <v>9.69</v>
      </c>
      <c r="M1820" s="35"/>
      <c r="N1820" s="37" t="s">
        <v>7061</v>
      </c>
    </row>
    <row r="1821" spans="1:14" x14ac:dyDescent="0.2">
      <c r="A1821" s="36">
        <v>45783.569155092591</v>
      </c>
      <c r="B1821" s="33"/>
      <c r="C1821" s="33"/>
      <c r="D1821" s="33"/>
      <c r="E1821" s="33" t="s">
        <v>1278</v>
      </c>
      <c r="F1821" s="33" t="s">
        <v>1279</v>
      </c>
      <c r="G1821" s="33">
        <v>1</v>
      </c>
      <c r="H1821" s="34">
        <v>25</v>
      </c>
      <c r="I1821" s="39">
        <f>VENTAS[[#This Row],[Cantidad]]*VENTAS[[#This Row],[Precio Venta]]</f>
        <v>25</v>
      </c>
      <c r="J1821" s="34">
        <f>IF(VENTAS[[#This Row],[Nombre del Gestor]]&gt;1,VENTAS[[#This Row],[Precio Venta]]*10%,0)</f>
        <v>0</v>
      </c>
      <c r="K1821" s="34">
        <f>IFERROR(VLOOKUP(VENTAS[[#This Row],[Código del producto Vendido]],STOCK[],13,FALSE),VENTAS[[#This Row],[Precio Venta]]*0.6)-VENTAS[[#This Row],[Comisión Unitaria 10%]]</f>
        <v>14.5</v>
      </c>
      <c r="L1821" s="34">
        <f>VENTAS[[#This Row],[Cantidad]]*(VENTAS[[#This Row],[Precio Venta]]-VENTAS[[#This Row],[Costo Unitario SIN Comision]]-VENTAS[[#This Row],[Comisión Unitaria 10%]]-0.01*VENTAS[[#This Row],[Precio Venta]])</f>
        <v>10.25</v>
      </c>
      <c r="M1821" s="35"/>
      <c r="N1821" s="37" t="s">
        <v>7062</v>
      </c>
    </row>
    <row r="1822" spans="1:14" x14ac:dyDescent="0.2">
      <c r="A1822" s="36">
        <v>45783.570324074077</v>
      </c>
      <c r="B1822" s="33"/>
      <c r="C1822" s="33"/>
      <c r="D1822" s="33" t="s">
        <v>6622</v>
      </c>
      <c r="E1822" s="33" t="s">
        <v>1874</v>
      </c>
      <c r="F1822" s="33" t="s">
        <v>1569</v>
      </c>
      <c r="G1822" s="33">
        <v>1</v>
      </c>
      <c r="H1822" s="34">
        <v>25</v>
      </c>
      <c r="I1822" s="39">
        <f>VENTAS[[#This Row],[Cantidad]]*VENTAS[[#This Row],[Precio Venta]]</f>
        <v>25</v>
      </c>
      <c r="J1822" s="34">
        <f>IF(VENTAS[[#This Row],[Nombre del Gestor]]&gt;1,VENTAS[[#This Row],[Precio Venta]]*10%,0)</f>
        <v>2.5</v>
      </c>
      <c r="K1822" s="34">
        <f>IFERROR(VLOOKUP(VENTAS[[#This Row],[Código del producto Vendido]],STOCK[],13,FALSE),VENTAS[[#This Row],[Precio Venta]]*0.6)-VENTAS[[#This Row],[Comisión Unitaria 10%]]</f>
        <v>0</v>
      </c>
      <c r="L1822" s="34">
        <f>VENTAS[[#This Row],[Cantidad]]*(VENTAS[[#This Row],[Precio Venta]]-VENTAS[[#This Row],[Costo Unitario SIN Comision]]-VENTAS[[#This Row],[Comisión Unitaria 10%]]-0.01*VENTAS[[#This Row],[Precio Venta]])</f>
        <v>22.25</v>
      </c>
      <c r="M1822" s="35"/>
      <c r="N1822" s="37" t="s">
        <v>7063</v>
      </c>
    </row>
    <row r="1823" spans="1:14" x14ac:dyDescent="0.2">
      <c r="A1823" s="36">
        <v>45783.571053240739</v>
      </c>
      <c r="B1823" s="33"/>
      <c r="C1823" s="33"/>
      <c r="D1823" s="33" t="s">
        <v>6550</v>
      </c>
      <c r="E1823" s="33" t="s">
        <v>467</v>
      </c>
      <c r="F1823" s="33" t="s">
        <v>468</v>
      </c>
      <c r="G1823" s="33">
        <v>1</v>
      </c>
      <c r="H1823" s="34">
        <v>30</v>
      </c>
      <c r="I1823" s="39">
        <f>VENTAS[[#This Row],[Cantidad]]*VENTAS[[#This Row],[Precio Venta]]</f>
        <v>30</v>
      </c>
      <c r="J1823" s="34">
        <f>IF(VENTAS[[#This Row],[Nombre del Gestor]]&gt;1,VENTAS[[#This Row],[Precio Venta]]*10%,0)</f>
        <v>3</v>
      </c>
      <c r="K1823" s="34">
        <f>IFERROR(VLOOKUP(VENTAS[[#This Row],[Código del producto Vendido]],STOCK[],13,FALSE),VENTAS[[#This Row],[Precio Venta]]*0.6)-VENTAS[[#This Row],[Comisión Unitaria 10%]]</f>
        <v>11.63</v>
      </c>
      <c r="L1823" s="34">
        <f>VENTAS[[#This Row],[Cantidad]]*(VENTAS[[#This Row],[Precio Venta]]-VENTAS[[#This Row],[Costo Unitario SIN Comision]]-VENTAS[[#This Row],[Comisión Unitaria 10%]]-0.01*VENTAS[[#This Row],[Precio Venta]])</f>
        <v>15.069999999999997</v>
      </c>
      <c r="M1823" s="35"/>
      <c r="N1823" s="37" t="s">
        <v>7064</v>
      </c>
    </row>
    <row r="1824" spans="1:14" x14ac:dyDescent="0.2">
      <c r="A1824" s="36">
        <v>45783.571608796286</v>
      </c>
      <c r="B1824" s="33"/>
      <c r="C1824" s="33"/>
      <c r="D1824" s="33" t="s">
        <v>6550</v>
      </c>
      <c r="E1824" s="33" t="s">
        <v>1184</v>
      </c>
      <c r="F1824" s="33" t="s">
        <v>1185</v>
      </c>
      <c r="G1824" s="33">
        <v>1</v>
      </c>
      <c r="H1824" s="34">
        <v>28</v>
      </c>
      <c r="I1824" s="39">
        <f>VENTAS[[#This Row],[Cantidad]]*VENTAS[[#This Row],[Precio Venta]]</f>
        <v>28</v>
      </c>
      <c r="J1824" s="34">
        <f>IF(VENTAS[[#This Row],[Nombre del Gestor]]&gt;1,VENTAS[[#This Row],[Precio Venta]]*10%,0)</f>
        <v>2.8000000000000003</v>
      </c>
      <c r="K1824" s="34">
        <f>IFERROR(VLOOKUP(VENTAS[[#This Row],[Código del producto Vendido]],STOCK[],13,FALSE),VENTAS[[#This Row],[Precio Venta]]*0.6)-VENTAS[[#This Row],[Comisión Unitaria 10%]]</f>
        <v>10.5</v>
      </c>
      <c r="L1824" s="34">
        <f>VENTAS[[#This Row],[Cantidad]]*(VENTAS[[#This Row],[Precio Venta]]-VENTAS[[#This Row],[Costo Unitario SIN Comision]]-VENTAS[[#This Row],[Comisión Unitaria 10%]]-0.01*VENTAS[[#This Row],[Precio Venta]])</f>
        <v>14.42</v>
      </c>
      <c r="M1824" s="35"/>
      <c r="N1824" s="37" t="s">
        <v>7065</v>
      </c>
    </row>
    <row r="1825" spans="1:14" x14ac:dyDescent="0.2">
      <c r="A1825" s="36">
        <v>45783.572256944448</v>
      </c>
      <c r="B1825" s="33"/>
      <c r="C1825" s="33"/>
      <c r="D1825" s="33" t="s">
        <v>6550</v>
      </c>
      <c r="E1825" s="33" t="s">
        <v>406</v>
      </c>
      <c r="F1825" s="33" t="s">
        <v>6311</v>
      </c>
      <c r="G1825" s="33">
        <v>1</v>
      </c>
      <c r="H1825" s="34">
        <v>30</v>
      </c>
      <c r="I1825" s="39">
        <f>VENTAS[[#This Row],[Cantidad]]*VENTAS[[#This Row],[Precio Venta]]</f>
        <v>30</v>
      </c>
      <c r="J1825" s="34">
        <f>IF(VENTAS[[#This Row],[Nombre del Gestor]]&gt;1,VENTAS[[#This Row],[Precio Venta]]*10%,0)</f>
        <v>3</v>
      </c>
      <c r="K1825" s="34">
        <f>IFERROR(VLOOKUP(VENTAS[[#This Row],[Código del producto Vendido]],STOCK[],13,FALSE),VENTAS[[#This Row],[Precio Venta]]*0.6)-VENTAS[[#This Row],[Comisión Unitaria 10%]]</f>
        <v>13.190000000000001</v>
      </c>
      <c r="L1825" s="34">
        <f>VENTAS[[#This Row],[Cantidad]]*(VENTAS[[#This Row],[Precio Venta]]-VENTAS[[#This Row],[Costo Unitario SIN Comision]]-VENTAS[[#This Row],[Comisión Unitaria 10%]]-0.01*VENTAS[[#This Row],[Precio Venta]])</f>
        <v>13.509999999999998</v>
      </c>
      <c r="M1825" s="35"/>
      <c r="N1825" s="37" t="s">
        <v>7066</v>
      </c>
    </row>
    <row r="1826" spans="1:14" x14ac:dyDescent="0.2">
      <c r="A1826" s="36">
        <v>45783.572824074072</v>
      </c>
      <c r="B1826" s="33"/>
      <c r="C1826" s="33"/>
      <c r="D1826" s="33" t="s">
        <v>6550</v>
      </c>
      <c r="E1826" s="33" t="s">
        <v>2589</v>
      </c>
      <c r="F1826" s="33" t="s">
        <v>7052</v>
      </c>
      <c r="G1826" s="33">
        <v>1</v>
      </c>
      <c r="H1826" s="34">
        <v>30</v>
      </c>
      <c r="I1826" s="39">
        <f>VENTAS[[#This Row],[Cantidad]]*VENTAS[[#This Row],[Precio Venta]]</f>
        <v>30</v>
      </c>
      <c r="J1826" s="34">
        <f>IF(VENTAS[[#This Row],[Nombre del Gestor]]&gt;1,VENTAS[[#This Row],[Precio Venta]]*10%,0)</f>
        <v>3</v>
      </c>
      <c r="K1826" s="34">
        <f>IFERROR(VLOOKUP(VENTAS[[#This Row],[Código del producto Vendido]],STOCK[],13,FALSE),VENTAS[[#This Row],[Precio Venta]]*0.6)-VENTAS[[#This Row],[Comisión Unitaria 10%]]</f>
        <v>-3</v>
      </c>
      <c r="L1826" s="34">
        <f>VENTAS[[#This Row],[Cantidad]]*(VENTAS[[#This Row],[Precio Venta]]-VENTAS[[#This Row],[Costo Unitario SIN Comision]]-VENTAS[[#This Row],[Comisión Unitaria 10%]]-0.01*VENTAS[[#This Row],[Precio Venta]])</f>
        <v>29.7</v>
      </c>
      <c r="M1826" s="35"/>
      <c r="N1826" s="37" t="s">
        <v>7067</v>
      </c>
    </row>
    <row r="1827" spans="1:14" x14ac:dyDescent="0.2">
      <c r="A1827" s="36">
        <v>45783.573263888888</v>
      </c>
      <c r="B1827" s="33"/>
      <c r="C1827" s="33"/>
      <c r="D1827" s="33" t="s">
        <v>6550</v>
      </c>
      <c r="E1827" s="33" t="s">
        <v>2074</v>
      </c>
      <c r="F1827" s="33" t="s">
        <v>2073</v>
      </c>
      <c r="G1827" s="33">
        <v>1</v>
      </c>
      <c r="H1827" s="34">
        <v>15</v>
      </c>
      <c r="I1827" s="39">
        <f>VENTAS[[#This Row],[Cantidad]]*VENTAS[[#This Row],[Precio Venta]]</f>
        <v>15</v>
      </c>
      <c r="J1827" s="34">
        <f>IF(VENTAS[[#This Row],[Nombre del Gestor]]&gt;1,VENTAS[[#This Row],[Precio Venta]]*10%,0)</f>
        <v>1.5</v>
      </c>
      <c r="K1827" s="34">
        <f>IFERROR(VLOOKUP(VENTAS[[#This Row],[Código del producto Vendido]],STOCK[],13,FALSE),VENTAS[[#This Row],[Precio Venta]]*0.6)-VENTAS[[#This Row],[Comisión Unitaria 10%]]</f>
        <v>0</v>
      </c>
      <c r="L1827" s="34">
        <f>VENTAS[[#This Row],[Cantidad]]*(VENTAS[[#This Row],[Precio Venta]]-VENTAS[[#This Row],[Costo Unitario SIN Comision]]-VENTAS[[#This Row],[Comisión Unitaria 10%]]-0.01*VENTAS[[#This Row],[Precio Venta]])</f>
        <v>13.35</v>
      </c>
      <c r="M1827" s="35"/>
      <c r="N1827" s="37" t="s">
        <v>7068</v>
      </c>
    </row>
    <row r="1828" spans="1:14" x14ac:dyDescent="0.2">
      <c r="A1828" s="36">
        <v>45783.573796296303</v>
      </c>
      <c r="B1828" s="33"/>
      <c r="C1828" s="33"/>
      <c r="D1828" s="33" t="s">
        <v>6550</v>
      </c>
      <c r="E1828" s="33" t="s">
        <v>2924</v>
      </c>
      <c r="F1828" s="33" t="s">
        <v>2925</v>
      </c>
      <c r="G1828" s="33">
        <v>1</v>
      </c>
      <c r="H1828" s="34">
        <v>30</v>
      </c>
      <c r="I1828" s="39">
        <f>VENTAS[[#This Row],[Cantidad]]*VENTAS[[#This Row],[Precio Venta]]</f>
        <v>30</v>
      </c>
      <c r="J1828" s="34">
        <f>IF(VENTAS[[#This Row],[Nombre del Gestor]]&gt;1,VENTAS[[#This Row],[Precio Venta]]*10%,0)</f>
        <v>3</v>
      </c>
      <c r="K1828" s="34">
        <f>IFERROR(VLOOKUP(VENTAS[[#This Row],[Código del producto Vendido]],STOCK[],13,FALSE),VENTAS[[#This Row],[Precio Venta]]*0.6)-VENTAS[[#This Row],[Comisión Unitaria 10%]]</f>
        <v>-3</v>
      </c>
      <c r="L1828" s="34">
        <f>VENTAS[[#This Row],[Cantidad]]*(VENTAS[[#This Row],[Precio Venta]]-VENTAS[[#This Row],[Costo Unitario SIN Comision]]-VENTAS[[#This Row],[Comisión Unitaria 10%]]-0.01*VENTAS[[#This Row],[Precio Venta]])</f>
        <v>29.7</v>
      </c>
      <c r="M1828" s="35"/>
      <c r="N1828" s="37" t="s">
        <v>7069</v>
      </c>
    </row>
    <row r="1829" spans="1:14" x14ac:dyDescent="0.2">
      <c r="A1829" s="36">
        <v>45783.575277777767</v>
      </c>
      <c r="B1829" s="33"/>
      <c r="C1829" s="33"/>
      <c r="D1829" s="33" t="s">
        <v>6550</v>
      </c>
      <c r="E1829" s="33" t="s">
        <v>2750</v>
      </c>
      <c r="F1829" s="33" t="s">
        <v>2752</v>
      </c>
      <c r="G1829" s="33">
        <v>1</v>
      </c>
      <c r="H1829" s="34">
        <v>30</v>
      </c>
      <c r="I1829" s="39">
        <f>VENTAS[[#This Row],[Cantidad]]*VENTAS[[#This Row],[Precio Venta]]</f>
        <v>30</v>
      </c>
      <c r="J1829" s="34">
        <f>IF(VENTAS[[#This Row],[Nombre del Gestor]]&gt;1,VENTAS[[#This Row],[Precio Venta]]*10%,0)</f>
        <v>3</v>
      </c>
      <c r="K1829" s="34">
        <f>IFERROR(VLOOKUP(VENTAS[[#This Row],[Código del producto Vendido]],STOCK[],13,FALSE),VENTAS[[#This Row],[Precio Venta]]*0.6)-VENTAS[[#This Row],[Comisión Unitaria 10%]]</f>
        <v>-3</v>
      </c>
      <c r="L1829" s="34">
        <f>VENTAS[[#This Row],[Cantidad]]*(VENTAS[[#This Row],[Precio Venta]]-VENTAS[[#This Row],[Costo Unitario SIN Comision]]-VENTAS[[#This Row],[Comisión Unitaria 10%]]-0.01*VENTAS[[#This Row],[Precio Venta]])</f>
        <v>29.7</v>
      </c>
      <c r="M1829" s="35"/>
      <c r="N1829" s="37" t="s">
        <v>7070</v>
      </c>
    </row>
    <row r="1830" spans="1:14" x14ac:dyDescent="0.2">
      <c r="A1830" s="36">
        <v>45783.575682870367</v>
      </c>
      <c r="B1830" s="33"/>
      <c r="C1830" s="33"/>
      <c r="D1830" s="33" t="s">
        <v>6550</v>
      </c>
      <c r="E1830" s="33" t="s">
        <v>1790</v>
      </c>
      <c r="F1830" s="33" t="s">
        <v>1791</v>
      </c>
      <c r="G1830" s="33">
        <v>1</v>
      </c>
      <c r="H1830" s="34">
        <v>30</v>
      </c>
      <c r="I1830" s="39">
        <f>VENTAS[[#This Row],[Cantidad]]*VENTAS[[#This Row],[Precio Venta]]</f>
        <v>30</v>
      </c>
      <c r="J1830" s="34">
        <f>IF(VENTAS[[#This Row],[Nombre del Gestor]]&gt;1,VENTAS[[#This Row],[Precio Venta]]*10%,0)</f>
        <v>3</v>
      </c>
      <c r="K1830" s="34">
        <f>IFERROR(VLOOKUP(VENTAS[[#This Row],[Código del producto Vendido]],STOCK[],13,FALSE),VENTAS[[#This Row],[Precio Venta]]*0.6)-VENTAS[[#This Row],[Comisión Unitaria 10%]]</f>
        <v>0</v>
      </c>
      <c r="L1830" s="34">
        <f>VENTAS[[#This Row],[Cantidad]]*(VENTAS[[#This Row],[Precio Venta]]-VENTAS[[#This Row],[Costo Unitario SIN Comision]]-VENTAS[[#This Row],[Comisión Unitaria 10%]]-0.01*VENTAS[[#This Row],[Precio Venta]])</f>
        <v>26.7</v>
      </c>
      <c r="M1830" s="35"/>
      <c r="N1830" s="37" t="s">
        <v>7071</v>
      </c>
    </row>
    <row r="1831" spans="1:14" x14ac:dyDescent="0.2">
      <c r="A1831" s="36">
        <v>45783.576273148137</v>
      </c>
      <c r="B1831" s="33"/>
      <c r="C1831" s="33"/>
      <c r="D1831" s="33" t="s">
        <v>6550</v>
      </c>
      <c r="E1831" s="33" t="s">
        <v>2662</v>
      </c>
      <c r="F1831" s="33" t="s">
        <v>7072</v>
      </c>
      <c r="G1831" s="33">
        <v>1</v>
      </c>
      <c r="H1831" s="34">
        <v>20</v>
      </c>
      <c r="I1831" s="39">
        <f>VENTAS[[#This Row],[Cantidad]]*VENTAS[[#This Row],[Precio Venta]]</f>
        <v>20</v>
      </c>
      <c r="J1831" s="34">
        <f>IF(VENTAS[[#This Row],[Nombre del Gestor]]&gt;1,VENTAS[[#This Row],[Precio Venta]]*10%,0)</f>
        <v>2</v>
      </c>
      <c r="K1831" s="34">
        <f>IFERROR(VLOOKUP(VENTAS[[#This Row],[Código del producto Vendido]],STOCK[],13,FALSE),VENTAS[[#This Row],[Precio Venta]]*0.6)-VENTAS[[#This Row],[Comisión Unitaria 10%]]</f>
        <v>-2</v>
      </c>
      <c r="L1831" s="34">
        <f>VENTAS[[#This Row],[Cantidad]]*(VENTAS[[#This Row],[Precio Venta]]-VENTAS[[#This Row],[Costo Unitario SIN Comision]]-VENTAS[[#This Row],[Comisión Unitaria 10%]]-0.01*VENTAS[[#This Row],[Precio Venta]])</f>
        <v>19.8</v>
      </c>
      <c r="M1831" s="35"/>
      <c r="N1831" s="37" t="s">
        <v>7073</v>
      </c>
    </row>
    <row r="1832" spans="1:14" x14ac:dyDescent="0.2">
      <c r="A1832" s="36">
        <v>45783.576898148152</v>
      </c>
      <c r="B1832" s="33"/>
      <c r="C1832" s="33"/>
      <c r="D1832" s="33" t="s">
        <v>6550</v>
      </c>
      <c r="E1832" s="33" t="s">
        <v>221</v>
      </c>
      <c r="F1832" s="33" t="s">
        <v>218</v>
      </c>
      <c r="G1832" s="33">
        <v>1</v>
      </c>
      <c r="H1832" s="34">
        <v>22</v>
      </c>
      <c r="I1832" s="39">
        <f>VENTAS[[#This Row],[Cantidad]]*VENTAS[[#This Row],[Precio Venta]]</f>
        <v>22</v>
      </c>
      <c r="J1832" s="34">
        <f>IF(VENTAS[[#This Row],[Nombre del Gestor]]&gt;1,VENTAS[[#This Row],[Precio Venta]]*10%,0)</f>
        <v>2.2000000000000002</v>
      </c>
      <c r="K1832" s="34">
        <f>IFERROR(VLOOKUP(VENTAS[[#This Row],[Código del producto Vendido]],STOCK[],13,FALSE),VENTAS[[#This Row],[Precio Venta]]*0.6)-VENTAS[[#This Row],[Comisión Unitaria 10%]]</f>
        <v>13.352941176470591</v>
      </c>
      <c r="L1832" s="34">
        <f>VENTAS[[#This Row],[Cantidad]]*(VENTAS[[#This Row],[Precio Venta]]-VENTAS[[#This Row],[Costo Unitario SIN Comision]]-VENTAS[[#This Row],[Comisión Unitaria 10%]]-0.01*VENTAS[[#This Row],[Precio Venta]])</f>
        <v>6.2270588235294095</v>
      </c>
      <c r="M1832" s="35"/>
      <c r="N1832" s="37" t="s">
        <v>7074</v>
      </c>
    </row>
    <row r="1833" spans="1:14" x14ac:dyDescent="0.2">
      <c r="A1833" s="36">
        <v>45783.577361111107</v>
      </c>
      <c r="B1833" s="33"/>
      <c r="C1833" s="33"/>
      <c r="D1833" s="33" t="s">
        <v>6550</v>
      </c>
      <c r="E1833" s="33" t="s">
        <v>810</v>
      </c>
      <c r="F1833" s="33" t="s">
        <v>812</v>
      </c>
      <c r="G1833" s="33">
        <v>1</v>
      </c>
      <c r="H1833" s="34">
        <v>20</v>
      </c>
      <c r="I1833" s="39">
        <f>VENTAS[[#This Row],[Cantidad]]*VENTAS[[#This Row],[Precio Venta]]</f>
        <v>20</v>
      </c>
      <c r="J1833" s="34">
        <f>IF(VENTAS[[#This Row],[Nombre del Gestor]]&gt;1,VENTAS[[#This Row],[Precio Venta]]*10%,0)</f>
        <v>2</v>
      </c>
      <c r="K1833" s="34">
        <f>IFERROR(VLOOKUP(VENTAS[[#This Row],[Código del producto Vendido]],STOCK[],13,FALSE),VENTAS[[#This Row],[Precio Venta]]*0.6)-VENTAS[[#This Row],[Comisión Unitaria 10%]]</f>
        <v>9</v>
      </c>
      <c r="L1833" s="34">
        <f>VENTAS[[#This Row],[Cantidad]]*(VENTAS[[#This Row],[Precio Venta]]-VENTAS[[#This Row],[Costo Unitario SIN Comision]]-VENTAS[[#This Row],[Comisión Unitaria 10%]]-0.01*VENTAS[[#This Row],[Precio Venta]])</f>
        <v>8.8000000000000007</v>
      </c>
      <c r="M1833" s="35"/>
      <c r="N1833" s="37" t="s">
        <v>7075</v>
      </c>
    </row>
    <row r="1834" spans="1:14" x14ac:dyDescent="0.2">
      <c r="A1834" s="36">
        <v>45783.718148148153</v>
      </c>
      <c r="B1834" s="33"/>
      <c r="C1834" s="33"/>
      <c r="D1834" s="33" t="s">
        <v>6550</v>
      </c>
      <c r="E1834" s="33" t="s">
        <v>349</v>
      </c>
      <c r="F1834" s="33" t="s">
        <v>350</v>
      </c>
      <c r="G1834" s="33">
        <v>1</v>
      </c>
      <c r="H1834" s="34">
        <v>30</v>
      </c>
      <c r="I1834" s="39">
        <f>VENTAS[[#This Row],[Cantidad]]*VENTAS[[#This Row],[Precio Venta]]</f>
        <v>30</v>
      </c>
      <c r="J1834" s="34">
        <f>IF(VENTAS[[#This Row],[Nombre del Gestor]]&gt;1,VENTAS[[#This Row],[Precio Venta]]*10%,0)</f>
        <v>3</v>
      </c>
      <c r="K1834" s="34">
        <f>IFERROR(VLOOKUP(VENTAS[[#This Row],[Código del producto Vendido]],STOCK[],13,FALSE),VENTAS[[#This Row],[Precio Venta]]*0.6)-VENTAS[[#This Row],[Comisión Unitaria 10%]]</f>
        <v>19.189999999999998</v>
      </c>
      <c r="L1834" s="34">
        <f>VENTAS[[#This Row],[Cantidad]]*(VENTAS[[#This Row],[Precio Venta]]-VENTAS[[#This Row],[Costo Unitario SIN Comision]]-VENTAS[[#This Row],[Comisión Unitaria 10%]]-0.01*VENTAS[[#This Row],[Precio Venta]])</f>
        <v>7.5100000000000025</v>
      </c>
      <c r="M1834" s="35"/>
      <c r="N1834" s="37" t="s">
        <v>7076</v>
      </c>
    </row>
    <row r="1835" spans="1:14" x14ac:dyDescent="0.2">
      <c r="A1835" s="36">
        <v>45783.718564814822</v>
      </c>
      <c r="B1835" s="33"/>
      <c r="C1835" s="33"/>
      <c r="D1835" s="33" t="s">
        <v>6550</v>
      </c>
      <c r="E1835" s="33" t="s">
        <v>1167</v>
      </c>
      <c r="F1835" s="33" t="s">
        <v>1168</v>
      </c>
      <c r="G1835" s="33">
        <v>1</v>
      </c>
      <c r="H1835" s="34">
        <v>35</v>
      </c>
      <c r="I1835" s="39">
        <f>VENTAS[[#This Row],[Cantidad]]*VENTAS[[#This Row],[Precio Venta]]</f>
        <v>35</v>
      </c>
      <c r="J1835" s="34">
        <f>IF(VENTAS[[#This Row],[Nombre del Gestor]]&gt;1,VENTAS[[#This Row],[Precio Venta]]*10%,0)</f>
        <v>3.5</v>
      </c>
      <c r="K1835" s="34">
        <f>IFERROR(VLOOKUP(VENTAS[[#This Row],[Código del producto Vendido]],STOCK[],13,FALSE),VENTAS[[#This Row],[Precio Venta]]*0.6)-VENTAS[[#This Row],[Comisión Unitaria 10%]]</f>
        <v>18.3</v>
      </c>
      <c r="L1835" s="34">
        <f>VENTAS[[#This Row],[Cantidad]]*(VENTAS[[#This Row],[Precio Venta]]-VENTAS[[#This Row],[Costo Unitario SIN Comision]]-VENTAS[[#This Row],[Comisión Unitaria 10%]]-0.01*VENTAS[[#This Row],[Precio Venta]])</f>
        <v>12.85</v>
      </c>
      <c r="M1835" s="35"/>
      <c r="N1835" s="37" t="s">
        <v>7077</v>
      </c>
    </row>
    <row r="1836" spans="1:14" x14ac:dyDescent="0.2">
      <c r="A1836" s="36">
        <v>45783.718946759262</v>
      </c>
      <c r="B1836" s="33"/>
      <c r="C1836" s="33"/>
      <c r="D1836" s="33" t="s">
        <v>6550</v>
      </c>
      <c r="E1836" s="33" t="s">
        <v>2517</v>
      </c>
      <c r="F1836" s="33" t="s">
        <v>2514</v>
      </c>
      <c r="G1836" s="33">
        <v>1</v>
      </c>
      <c r="H1836" s="34">
        <v>30</v>
      </c>
      <c r="I1836" s="39">
        <f>VENTAS[[#This Row],[Cantidad]]*VENTAS[[#This Row],[Precio Venta]]</f>
        <v>30</v>
      </c>
      <c r="J1836" s="34">
        <f>IF(VENTAS[[#This Row],[Nombre del Gestor]]&gt;1,VENTAS[[#This Row],[Precio Venta]]*10%,0)</f>
        <v>3</v>
      </c>
      <c r="K1836" s="34">
        <f>IFERROR(VLOOKUP(VENTAS[[#This Row],[Código del producto Vendido]],STOCK[],13,FALSE),VENTAS[[#This Row],[Precio Venta]]*0.6)-VENTAS[[#This Row],[Comisión Unitaria 10%]]</f>
        <v>10.73</v>
      </c>
      <c r="L1836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836" s="35"/>
      <c r="N1836" s="37" t="s">
        <v>7078</v>
      </c>
    </row>
    <row r="1837" spans="1:14" x14ac:dyDescent="0.2">
      <c r="A1837" s="36">
        <v>45783.719652777778</v>
      </c>
      <c r="B1837" s="33"/>
      <c r="C1837" s="33"/>
      <c r="D1837" s="33" t="s">
        <v>6550</v>
      </c>
      <c r="E1837" s="33" t="s">
        <v>2541</v>
      </c>
      <c r="F1837" s="33" t="s">
        <v>6732</v>
      </c>
      <c r="G1837" s="33">
        <v>1</v>
      </c>
      <c r="H1837" s="34">
        <v>50</v>
      </c>
      <c r="I1837" s="39">
        <f>VENTAS[[#This Row],[Cantidad]]*VENTAS[[#This Row],[Precio Venta]]</f>
        <v>50</v>
      </c>
      <c r="J1837" s="34">
        <f>IF(VENTAS[[#This Row],[Nombre del Gestor]]&gt;1,VENTAS[[#This Row],[Precio Venta]]*10%,0)</f>
        <v>5</v>
      </c>
      <c r="K1837" s="34">
        <f>IFERROR(VLOOKUP(VENTAS[[#This Row],[Código del producto Vendido]],STOCK[],13,FALSE),VENTAS[[#This Row],[Precio Venta]]*0.6)-VENTAS[[#This Row],[Comisión Unitaria 10%]]</f>
        <v>-5</v>
      </c>
      <c r="L1837" s="34">
        <f>VENTAS[[#This Row],[Cantidad]]*(VENTAS[[#This Row],[Precio Venta]]-VENTAS[[#This Row],[Costo Unitario SIN Comision]]-VENTAS[[#This Row],[Comisión Unitaria 10%]]-0.01*VENTAS[[#This Row],[Precio Venta]])</f>
        <v>49.5</v>
      </c>
      <c r="M1837" s="35"/>
      <c r="N1837" s="37" t="s">
        <v>7079</v>
      </c>
    </row>
    <row r="1838" spans="1:14" x14ac:dyDescent="0.2">
      <c r="A1838" s="36">
        <v>45783.720439814817</v>
      </c>
      <c r="B1838" s="33"/>
      <c r="C1838" s="33"/>
      <c r="D1838" s="33" t="s">
        <v>6550</v>
      </c>
      <c r="E1838" s="33" t="s">
        <v>410</v>
      </c>
      <c r="F1838" s="33" t="s">
        <v>411</v>
      </c>
      <c r="G1838" s="33">
        <v>1</v>
      </c>
      <c r="H1838" s="34">
        <v>45</v>
      </c>
      <c r="I1838" s="39">
        <f>VENTAS[[#This Row],[Cantidad]]*VENTAS[[#This Row],[Precio Venta]]</f>
        <v>45</v>
      </c>
      <c r="J1838" s="34">
        <f>IF(VENTAS[[#This Row],[Nombre del Gestor]]&gt;1,VENTAS[[#This Row],[Precio Venta]]*10%,0)</f>
        <v>4.5</v>
      </c>
      <c r="K1838" s="34">
        <f>IFERROR(VLOOKUP(VENTAS[[#This Row],[Código del producto Vendido]],STOCK[],13,FALSE),VENTAS[[#This Row],[Precio Venta]]*0.6)-VENTAS[[#This Row],[Comisión Unitaria 10%]]</f>
        <v>19.649999999999999</v>
      </c>
      <c r="L1838" s="34">
        <f>VENTAS[[#This Row],[Cantidad]]*(VENTAS[[#This Row],[Precio Venta]]-VENTAS[[#This Row],[Costo Unitario SIN Comision]]-VENTAS[[#This Row],[Comisión Unitaria 10%]]-0.01*VENTAS[[#This Row],[Precio Venta]])</f>
        <v>20.400000000000002</v>
      </c>
      <c r="M1838" s="35"/>
      <c r="N1838" s="37" t="s">
        <v>7080</v>
      </c>
    </row>
    <row r="1839" spans="1:14" x14ac:dyDescent="0.2">
      <c r="A1839" s="36">
        <v>45783.78025462963</v>
      </c>
      <c r="B1839" s="33"/>
      <c r="C1839" s="33"/>
      <c r="D1839" s="33"/>
      <c r="E1839" s="33" t="s">
        <v>2850</v>
      </c>
      <c r="F1839" s="33" t="s">
        <v>2238</v>
      </c>
      <c r="G1839" s="33">
        <v>1</v>
      </c>
      <c r="H1839" s="34">
        <v>25</v>
      </c>
      <c r="I1839" s="39">
        <f>VENTAS[[#This Row],[Cantidad]]*VENTAS[[#This Row],[Precio Venta]]</f>
        <v>25</v>
      </c>
      <c r="J1839" s="34">
        <f>IF(VENTAS[[#This Row],[Nombre del Gestor]]&gt;1,VENTAS[[#This Row],[Precio Venta]]*10%,0)</f>
        <v>0</v>
      </c>
      <c r="K1839" s="34">
        <f>IFERROR(VLOOKUP(VENTAS[[#This Row],[Código del producto Vendido]],STOCK[],13,FALSE),VENTAS[[#This Row],[Precio Venta]]*0.6)-VENTAS[[#This Row],[Comisión Unitaria 10%]]</f>
        <v>0</v>
      </c>
      <c r="L1839" s="34">
        <f>VENTAS[[#This Row],[Cantidad]]*(VENTAS[[#This Row],[Precio Venta]]-VENTAS[[#This Row],[Costo Unitario SIN Comision]]-VENTAS[[#This Row],[Comisión Unitaria 10%]]-0.01*VENTAS[[#This Row],[Precio Venta]])</f>
        <v>24.75</v>
      </c>
      <c r="M1839" s="35"/>
      <c r="N1839" s="37" t="s">
        <v>7081</v>
      </c>
    </row>
    <row r="1840" spans="1:14" x14ac:dyDescent="0.2">
      <c r="A1840" s="36">
        <v>45783.78025462963</v>
      </c>
      <c r="B1840" s="33"/>
      <c r="C1840" s="33"/>
      <c r="D1840" s="33"/>
      <c r="E1840" s="33" t="s">
        <v>244</v>
      </c>
      <c r="F1840" s="33" t="s">
        <v>246</v>
      </c>
      <c r="G1840" s="33">
        <v>1</v>
      </c>
      <c r="H1840" s="34">
        <v>35</v>
      </c>
      <c r="I1840" s="39">
        <f>VENTAS[[#This Row],[Cantidad]]*VENTAS[[#This Row],[Precio Venta]]</f>
        <v>35</v>
      </c>
      <c r="J1840" s="34">
        <f>IF(VENTAS[[#This Row],[Nombre del Gestor]]&gt;1,VENTAS[[#This Row],[Precio Venta]]*10%,0)</f>
        <v>0</v>
      </c>
      <c r="K1840" s="34">
        <f>IFERROR(VLOOKUP(VENTAS[[#This Row],[Código del producto Vendido]],STOCK[],13,FALSE),VENTAS[[#This Row],[Precio Venta]]*0.6)-VENTAS[[#This Row],[Comisión Unitaria 10%]]</f>
        <v>5.3</v>
      </c>
      <c r="L1840" s="34">
        <f>VENTAS[[#This Row],[Cantidad]]*(VENTAS[[#This Row],[Precio Venta]]-VENTAS[[#This Row],[Costo Unitario SIN Comision]]-VENTAS[[#This Row],[Comisión Unitaria 10%]]-0.01*VENTAS[[#This Row],[Precio Venta]])</f>
        <v>29.349999999999998</v>
      </c>
      <c r="M1840" s="35"/>
      <c r="N1840" s="37" t="s">
        <v>7082</v>
      </c>
    </row>
    <row r="1841" spans="1:14" x14ac:dyDescent="0.2">
      <c r="A1841" s="36">
        <v>45783.78025462963</v>
      </c>
      <c r="B1841" s="33"/>
      <c r="C1841" s="33"/>
      <c r="D1841" s="33"/>
      <c r="E1841" s="33" t="s">
        <v>794</v>
      </c>
      <c r="F1841" s="33" t="s">
        <v>6321</v>
      </c>
      <c r="G1841" s="33">
        <v>1</v>
      </c>
      <c r="H1841" s="34">
        <v>25</v>
      </c>
      <c r="I1841" s="39">
        <f>VENTAS[[#This Row],[Cantidad]]*VENTAS[[#This Row],[Precio Venta]]</f>
        <v>25</v>
      </c>
      <c r="J1841" s="34">
        <f>IF(VENTAS[[#This Row],[Nombre del Gestor]]&gt;1,VENTAS[[#This Row],[Precio Venta]]*10%,0)</f>
        <v>0</v>
      </c>
      <c r="K1841" s="34">
        <f>IFERROR(VLOOKUP(VENTAS[[#This Row],[Código del producto Vendido]],STOCK[],13,FALSE),VENTAS[[#This Row],[Precio Venta]]*0.6)-VENTAS[[#This Row],[Comisión Unitaria 10%]]</f>
        <v>11.5</v>
      </c>
      <c r="L1841" s="34">
        <f>VENTAS[[#This Row],[Cantidad]]*(VENTAS[[#This Row],[Precio Venta]]-VENTAS[[#This Row],[Costo Unitario SIN Comision]]-VENTAS[[#This Row],[Comisión Unitaria 10%]]-0.01*VENTAS[[#This Row],[Precio Venta]])</f>
        <v>13.25</v>
      </c>
      <c r="M1841" s="35"/>
      <c r="N1841" s="37" t="s">
        <v>7083</v>
      </c>
    </row>
    <row r="1842" spans="1:14" x14ac:dyDescent="0.2">
      <c r="A1842" s="36">
        <v>45783.78025462963</v>
      </c>
      <c r="B1842" s="33"/>
      <c r="C1842" s="33"/>
      <c r="D1842" s="33"/>
      <c r="E1842" s="33" t="s">
        <v>3187</v>
      </c>
      <c r="F1842" s="33" t="s">
        <v>3186</v>
      </c>
      <c r="G1842" s="33">
        <v>1</v>
      </c>
      <c r="H1842" s="34">
        <v>30</v>
      </c>
      <c r="I1842" s="39">
        <f>VENTAS[[#This Row],[Cantidad]]*VENTAS[[#This Row],[Precio Venta]]</f>
        <v>30</v>
      </c>
      <c r="J1842" s="34">
        <f>IF(VENTAS[[#This Row],[Nombre del Gestor]]&gt;1,VENTAS[[#This Row],[Precio Venta]]*10%,0)</f>
        <v>0</v>
      </c>
      <c r="K1842" s="34">
        <f>IFERROR(VLOOKUP(VENTAS[[#This Row],[Código del producto Vendido]],STOCK[],13,FALSE),VENTAS[[#This Row],[Precio Venta]]*0.6)-VENTAS[[#This Row],[Comisión Unitaria 10%]]</f>
        <v>0</v>
      </c>
      <c r="L1842" s="34">
        <f>VENTAS[[#This Row],[Cantidad]]*(VENTAS[[#This Row],[Precio Venta]]-VENTAS[[#This Row],[Costo Unitario SIN Comision]]-VENTAS[[#This Row],[Comisión Unitaria 10%]]-0.01*VENTAS[[#This Row],[Precio Venta]])</f>
        <v>29.7</v>
      </c>
      <c r="M1842" s="35"/>
      <c r="N1842" s="37" t="s">
        <v>7084</v>
      </c>
    </row>
    <row r="1843" spans="1:14" x14ac:dyDescent="0.2">
      <c r="A1843" s="36">
        <v>45783.78025462963</v>
      </c>
      <c r="B1843" s="33"/>
      <c r="C1843" s="33"/>
      <c r="D1843" s="33"/>
      <c r="E1843" s="33" t="s">
        <v>3272</v>
      </c>
      <c r="F1843" s="33" t="s">
        <v>3273</v>
      </c>
      <c r="G1843" s="33">
        <v>1</v>
      </c>
      <c r="H1843" s="34">
        <v>40</v>
      </c>
      <c r="I1843" s="39">
        <f>VENTAS[[#This Row],[Cantidad]]*VENTAS[[#This Row],[Precio Venta]]</f>
        <v>40</v>
      </c>
      <c r="J1843" s="34">
        <f>IF(VENTAS[[#This Row],[Nombre del Gestor]]&gt;1,VENTAS[[#This Row],[Precio Venta]]*10%,0)</f>
        <v>0</v>
      </c>
      <c r="K1843" s="34">
        <f>IFERROR(VLOOKUP(VENTAS[[#This Row],[Código del producto Vendido]],STOCK[],13,FALSE),VENTAS[[#This Row],[Precio Venta]]*0.6)-VENTAS[[#This Row],[Comisión Unitaria 10%]]</f>
        <v>0</v>
      </c>
      <c r="L1843" s="34">
        <f>VENTAS[[#This Row],[Cantidad]]*(VENTAS[[#This Row],[Precio Venta]]-VENTAS[[#This Row],[Costo Unitario SIN Comision]]-VENTAS[[#This Row],[Comisión Unitaria 10%]]-0.01*VENTAS[[#This Row],[Precio Venta]])</f>
        <v>39.6</v>
      </c>
      <c r="M1843" s="35"/>
      <c r="N1843" s="37" t="s">
        <v>7085</v>
      </c>
    </row>
    <row r="1844" spans="1:14" x14ac:dyDescent="0.2">
      <c r="A1844" s="36">
        <v>45783.78025462963</v>
      </c>
      <c r="B1844" s="33"/>
      <c r="C1844" s="33"/>
      <c r="D1844" s="33"/>
      <c r="E1844" s="33" t="s">
        <v>2983</v>
      </c>
      <c r="F1844" s="33" t="s">
        <v>2984</v>
      </c>
      <c r="G1844" s="33">
        <v>1</v>
      </c>
      <c r="H1844" s="34">
        <v>30</v>
      </c>
      <c r="I1844" s="39">
        <f>VENTAS[[#This Row],[Cantidad]]*VENTAS[[#This Row],[Precio Venta]]</f>
        <v>30</v>
      </c>
      <c r="J1844" s="34">
        <f>IF(VENTAS[[#This Row],[Nombre del Gestor]]&gt;1,VENTAS[[#This Row],[Precio Venta]]*10%,0)</f>
        <v>0</v>
      </c>
      <c r="K1844" s="34">
        <f>IFERROR(VLOOKUP(VENTAS[[#This Row],[Código del producto Vendido]],STOCK[],13,FALSE),VENTAS[[#This Row],[Precio Venta]]*0.6)-VENTAS[[#This Row],[Comisión Unitaria 10%]]</f>
        <v>0</v>
      </c>
      <c r="L1844" s="34">
        <f>VENTAS[[#This Row],[Cantidad]]*(VENTAS[[#This Row],[Precio Venta]]-VENTAS[[#This Row],[Costo Unitario SIN Comision]]-VENTAS[[#This Row],[Comisión Unitaria 10%]]-0.01*VENTAS[[#This Row],[Precio Venta]])</f>
        <v>29.7</v>
      </c>
      <c r="M1844" s="35"/>
      <c r="N1844" s="37" t="s">
        <v>7086</v>
      </c>
    </row>
    <row r="1845" spans="1:14" x14ac:dyDescent="0.2">
      <c r="A1845" s="36">
        <v>45783.78025462963</v>
      </c>
      <c r="B1845" s="33"/>
      <c r="C1845" s="33"/>
      <c r="D1845" s="33"/>
      <c r="E1845" s="33" t="s">
        <v>2836</v>
      </c>
      <c r="F1845" s="33" t="s">
        <v>2837</v>
      </c>
      <c r="G1845" s="33">
        <v>1</v>
      </c>
      <c r="H1845" s="34">
        <v>30</v>
      </c>
      <c r="I1845" s="39">
        <f>VENTAS[[#This Row],[Cantidad]]*VENTAS[[#This Row],[Precio Venta]]</f>
        <v>30</v>
      </c>
      <c r="J1845" s="34">
        <f>IF(VENTAS[[#This Row],[Nombre del Gestor]]&gt;1,VENTAS[[#This Row],[Precio Venta]]*10%,0)</f>
        <v>0</v>
      </c>
      <c r="K1845" s="34">
        <f>IFERROR(VLOOKUP(VENTAS[[#This Row],[Código del producto Vendido]],STOCK[],13,FALSE),VENTAS[[#This Row],[Precio Venta]]*0.6)-VENTAS[[#This Row],[Comisión Unitaria 10%]]</f>
        <v>0</v>
      </c>
      <c r="L1845" s="34">
        <f>VENTAS[[#This Row],[Cantidad]]*(VENTAS[[#This Row],[Precio Venta]]-VENTAS[[#This Row],[Costo Unitario SIN Comision]]-VENTAS[[#This Row],[Comisión Unitaria 10%]]-0.01*VENTAS[[#This Row],[Precio Venta]])</f>
        <v>29.7</v>
      </c>
      <c r="M1845" s="35"/>
      <c r="N1845" s="37" t="s">
        <v>7087</v>
      </c>
    </row>
    <row r="1846" spans="1:14" x14ac:dyDescent="0.2">
      <c r="A1846" s="36">
        <v>45783.78025462963</v>
      </c>
      <c r="B1846" s="33"/>
      <c r="C1846" s="33"/>
      <c r="D1846" s="33"/>
      <c r="E1846" s="33" t="s">
        <v>1372</v>
      </c>
      <c r="F1846" s="33" t="s">
        <v>6323</v>
      </c>
      <c r="G1846" s="33">
        <v>1</v>
      </c>
      <c r="H1846" s="34">
        <v>20</v>
      </c>
      <c r="I1846" s="39">
        <f>VENTAS[[#This Row],[Cantidad]]*VENTAS[[#This Row],[Precio Venta]]</f>
        <v>20</v>
      </c>
      <c r="J1846" s="34">
        <f>IF(VENTAS[[#This Row],[Nombre del Gestor]]&gt;1,VENTAS[[#This Row],[Precio Venta]]*10%,0)</f>
        <v>0</v>
      </c>
      <c r="K1846" s="34">
        <f>IFERROR(VLOOKUP(VENTAS[[#This Row],[Código del producto Vendido]],STOCK[],13,FALSE),VENTAS[[#This Row],[Precio Venta]]*0.6)-VENTAS[[#This Row],[Comisión Unitaria 10%]]</f>
        <v>12.8</v>
      </c>
      <c r="L1846" s="34">
        <f>VENTAS[[#This Row],[Cantidad]]*(VENTAS[[#This Row],[Precio Venta]]-VENTAS[[#This Row],[Costo Unitario SIN Comision]]-VENTAS[[#This Row],[Comisión Unitaria 10%]]-0.01*VENTAS[[#This Row],[Precio Venta]])</f>
        <v>6.9999999999999991</v>
      </c>
      <c r="M1846" s="35"/>
      <c r="N1846" s="37" t="s">
        <v>7088</v>
      </c>
    </row>
    <row r="1847" spans="1:14" x14ac:dyDescent="0.2">
      <c r="A1847" s="36">
        <v>45783.78025462963</v>
      </c>
      <c r="B1847" s="33"/>
      <c r="C1847" s="33"/>
      <c r="D1847" s="33"/>
      <c r="E1847" s="33" t="s">
        <v>7089</v>
      </c>
      <c r="F1847" s="33" t="s">
        <v>2641</v>
      </c>
      <c r="G1847" s="33">
        <v>1</v>
      </c>
      <c r="H1847" s="34">
        <v>18</v>
      </c>
      <c r="I1847" s="39">
        <f>VENTAS[[#This Row],[Cantidad]]*VENTAS[[#This Row],[Precio Venta]]</f>
        <v>18</v>
      </c>
      <c r="J1847" s="34">
        <f>IF(VENTAS[[#This Row],[Nombre del Gestor]]&gt;1,VENTAS[[#This Row],[Precio Venta]]*10%,0)</f>
        <v>0</v>
      </c>
      <c r="K1847" s="34">
        <f>IFERROR(VLOOKUP(VENTAS[[#This Row],[Código del producto Vendido]],STOCK[],13,FALSE),VENTAS[[#This Row],[Precio Venta]]*0.6)-VENTAS[[#This Row],[Comisión Unitaria 10%]]</f>
        <v>10.799999999999999</v>
      </c>
      <c r="L1847" s="34">
        <f>VENTAS[[#This Row],[Cantidad]]*(VENTAS[[#This Row],[Precio Venta]]-VENTAS[[#This Row],[Costo Unitario SIN Comision]]-VENTAS[[#This Row],[Comisión Unitaria 10%]]-0.01*VENTAS[[#This Row],[Precio Venta]])</f>
        <v>7.0200000000000014</v>
      </c>
      <c r="M1847" s="35"/>
      <c r="N1847" s="37" t="s">
        <v>7090</v>
      </c>
    </row>
    <row r="1848" spans="1:14" x14ac:dyDescent="0.2">
      <c r="A1848" s="36">
        <v>45783.78025462963</v>
      </c>
      <c r="B1848" s="33"/>
      <c r="C1848" s="33"/>
      <c r="D1848" s="33"/>
      <c r="E1848" s="33" t="s">
        <v>3135</v>
      </c>
      <c r="F1848" s="33" t="s">
        <v>3134</v>
      </c>
      <c r="G1848" s="33">
        <v>1</v>
      </c>
      <c r="H1848" s="34">
        <v>20</v>
      </c>
      <c r="I1848" s="39">
        <f>VENTAS[[#This Row],[Cantidad]]*VENTAS[[#This Row],[Precio Venta]]</f>
        <v>20</v>
      </c>
      <c r="J1848" s="34">
        <f>IF(VENTAS[[#This Row],[Nombre del Gestor]]&gt;1,VENTAS[[#This Row],[Precio Venta]]*10%,0)</f>
        <v>0</v>
      </c>
      <c r="K1848" s="34">
        <f>IFERROR(VLOOKUP(VENTAS[[#This Row],[Código del producto Vendido]],STOCK[],13,FALSE),VENTAS[[#This Row],[Precio Venta]]*0.6)-VENTAS[[#This Row],[Comisión Unitaria 10%]]</f>
        <v>0</v>
      </c>
      <c r="L1848" s="34">
        <f>VENTAS[[#This Row],[Cantidad]]*(VENTAS[[#This Row],[Precio Venta]]-VENTAS[[#This Row],[Costo Unitario SIN Comision]]-VENTAS[[#This Row],[Comisión Unitaria 10%]]-0.01*VENTAS[[#This Row],[Precio Venta]])</f>
        <v>19.8</v>
      </c>
      <c r="M1848" s="35"/>
      <c r="N1848" s="37" t="s">
        <v>7091</v>
      </c>
    </row>
    <row r="1849" spans="1:14" x14ac:dyDescent="0.2">
      <c r="A1849" s="36">
        <v>45783.78025462963</v>
      </c>
      <c r="B1849" s="33"/>
      <c r="C1849" s="33"/>
      <c r="D1849" s="33"/>
      <c r="E1849" s="33" t="s">
        <v>2640</v>
      </c>
      <c r="F1849" s="33" t="s">
        <v>2641</v>
      </c>
      <c r="G1849" s="33">
        <v>1</v>
      </c>
      <c r="H1849" s="34">
        <v>18</v>
      </c>
      <c r="I1849" s="39">
        <f>VENTAS[[#This Row],[Cantidad]]*VENTAS[[#This Row],[Precio Venta]]</f>
        <v>18</v>
      </c>
      <c r="J1849" s="34">
        <f>IF(VENTAS[[#This Row],[Nombre del Gestor]]&gt;1,VENTAS[[#This Row],[Precio Venta]]*10%,0)</f>
        <v>0</v>
      </c>
      <c r="K1849" s="34">
        <f>IFERROR(VLOOKUP(VENTAS[[#This Row],[Código del producto Vendido]],STOCK[],13,FALSE),VENTAS[[#This Row],[Precio Venta]]*0.6)-VENTAS[[#This Row],[Comisión Unitaria 10%]]</f>
        <v>0</v>
      </c>
      <c r="L1849" s="34">
        <f>VENTAS[[#This Row],[Cantidad]]*(VENTAS[[#This Row],[Precio Venta]]-VENTAS[[#This Row],[Costo Unitario SIN Comision]]-VENTAS[[#This Row],[Comisión Unitaria 10%]]-0.01*VENTAS[[#This Row],[Precio Venta]])</f>
        <v>17.82</v>
      </c>
      <c r="M1849" s="35"/>
      <c r="N1849" s="37" t="s">
        <v>7092</v>
      </c>
    </row>
    <row r="1850" spans="1:14" x14ac:dyDescent="0.2">
      <c r="A1850" s="36">
        <v>45783.78025462963</v>
      </c>
      <c r="B1850" s="33"/>
      <c r="C1850" s="33"/>
      <c r="D1850" s="33"/>
      <c r="E1850" s="33" t="s">
        <v>1256</v>
      </c>
      <c r="F1850" s="33" t="s">
        <v>1257</v>
      </c>
      <c r="G1850" s="33">
        <v>1</v>
      </c>
      <c r="H1850" s="34">
        <v>20</v>
      </c>
      <c r="I1850" s="39">
        <f>VENTAS[[#This Row],[Cantidad]]*VENTAS[[#This Row],[Precio Venta]]</f>
        <v>20</v>
      </c>
      <c r="J1850" s="34">
        <f>IF(VENTAS[[#This Row],[Nombre del Gestor]]&gt;1,VENTAS[[#This Row],[Precio Venta]]*10%,0)</f>
        <v>0</v>
      </c>
      <c r="K1850" s="34">
        <f>IFERROR(VLOOKUP(VENTAS[[#This Row],[Código del producto Vendido]],STOCK[],13,FALSE),VENTAS[[#This Row],[Precio Venta]]*0.6)-VENTAS[[#This Row],[Comisión Unitaria 10%]]</f>
        <v>10.55</v>
      </c>
      <c r="L1850" s="34">
        <f>VENTAS[[#This Row],[Cantidad]]*(VENTAS[[#This Row],[Precio Venta]]-VENTAS[[#This Row],[Costo Unitario SIN Comision]]-VENTAS[[#This Row],[Comisión Unitaria 10%]]-0.01*VENTAS[[#This Row],[Precio Venta]])</f>
        <v>9.25</v>
      </c>
      <c r="M1850" s="35"/>
      <c r="N1850" s="37" t="s">
        <v>7093</v>
      </c>
    </row>
    <row r="1851" spans="1:14" x14ac:dyDescent="0.2">
      <c r="A1851" s="36">
        <v>45784.354791666658</v>
      </c>
      <c r="B1851" s="33"/>
      <c r="C1851" s="33"/>
      <c r="D1851" s="33"/>
      <c r="E1851" s="33" t="s">
        <v>2785</v>
      </c>
      <c r="F1851" s="33" t="s">
        <v>2786</v>
      </c>
      <c r="G1851" s="33">
        <v>1</v>
      </c>
      <c r="H1851" s="34">
        <v>30</v>
      </c>
      <c r="I1851" s="39">
        <f>VENTAS[[#This Row],[Cantidad]]*VENTAS[[#This Row],[Precio Venta]]</f>
        <v>30</v>
      </c>
      <c r="J1851" s="34">
        <f>IF(VENTAS[[#This Row],[Nombre del Gestor]]&gt;1,VENTAS[[#This Row],[Precio Venta]]*10%,0)</f>
        <v>0</v>
      </c>
      <c r="K1851" s="34">
        <f>IFERROR(VLOOKUP(VENTAS[[#This Row],[Código del producto Vendido]],STOCK[],13,FALSE),VENTAS[[#This Row],[Precio Venta]]*0.6)-VENTAS[[#This Row],[Comisión Unitaria 10%]]</f>
        <v>0</v>
      </c>
      <c r="L1851" s="34">
        <f>VENTAS[[#This Row],[Cantidad]]*(VENTAS[[#This Row],[Precio Venta]]-VENTAS[[#This Row],[Costo Unitario SIN Comision]]-VENTAS[[#This Row],[Comisión Unitaria 10%]]-0.01*VENTAS[[#This Row],[Precio Venta]])</f>
        <v>29.7</v>
      </c>
      <c r="M1851" s="35"/>
      <c r="N1851" s="37" t="s">
        <v>7094</v>
      </c>
    </row>
    <row r="1852" spans="1:14" x14ac:dyDescent="0.2">
      <c r="A1852" s="36">
        <v>45784.548888888887</v>
      </c>
      <c r="B1852" s="33"/>
      <c r="C1852" s="33"/>
      <c r="D1852" s="33" t="s">
        <v>7095</v>
      </c>
      <c r="E1852" s="33" t="s">
        <v>1221</v>
      </c>
      <c r="F1852" s="33" t="s">
        <v>1222</v>
      </c>
      <c r="G1852" s="33">
        <v>1</v>
      </c>
      <c r="H1852" s="34">
        <v>25</v>
      </c>
      <c r="I1852" s="39">
        <f>VENTAS[[#This Row],[Cantidad]]*VENTAS[[#This Row],[Precio Venta]]</f>
        <v>25</v>
      </c>
      <c r="J1852" s="34">
        <f>IF(VENTAS[[#This Row],[Nombre del Gestor]]&gt;1,VENTAS[[#This Row],[Precio Venta]]*10%,0)</f>
        <v>2.5</v>
      </c>
      <c r="K1852" s="34">
        <f>IFERROR(VLOOKUP(VENTAS[[#This Row],[Código del producto Vendido]],STOCK[],13,FALSE),VENTAS[[#This Row],[Precio Venta]]*0.6)-VENTAS[[#This Row],[Comisión Unitaria 10%]]</f>
        <v>7.3000000000000007</v>
      </c>
      <c r="L1852" s="34">
        <f>VENTAS[[#This Row],[Cantidad]]*(VENTAS[[#This Row],[Precio Venta]]-VENTAS[[#This Row],[Costo Unitario SIN Comision]]-VENTAS[[#This Row],[Comisión Unitaria 10%]]-0.01*VENTAS[[#This Row],[Precio Venta]])</f>
        <v>14.95</v>
      </c>
      <c r="M1852" s="35"/>
      <c r="N1852" s="37" t="s">
        <v>7096</v>
      </c>
    </row>
    <row r="1853" spans="1:14" x14ac:dyDescent="0.2">
      <c r="A1853" s="36">
        <v>45784.549444444441</v>
      </c>
      <c r="B1853" s="33"/>
      <c r="C1853" s="33"/>
      <c r="D1853" s="33" t="s">
        <v>4617</v>
      </c>
      <c r="E1853" s="33" t="s">
        <v>3229</v>
      </c>
      <c r="F1853" s="33" t="s">
        <v>3220</v>
      </c>
      <c r="G1853" s="33">
        <v>1</v>
      </c>
      <c r="H1853" s="34">
        <v>20</v>
      </c>
      <c r="I1853" s="39">
        <f>VENTAS[[#This Row],[Cantidad]]*VENTAS[[#This Row],[Precio Venta]]</f>
        <v>20</v>
      </c>
      <c r="J1853" s="34">
        <f>IF(VENTAS[[#This Row],[Nombre del Gestor]]&gt;1,VENTAS[[#This Row],[Precio Venta]]*10%,0)</f>
        <v>2</v>
      </c>
      <c r="K1853" s="34">
        <f>IFERROR(VLOOKUP(VENTAS[[#This Row],[Código del producto Vendido]],STOCK[],13,FALSE),VENTAS[[#This Row],[Precio Venta]]*0.6)-VENTAS[[#This Row],[Comisión Unitaria 10%]]</f>
        <v>-2</v>
      </c>
      <c r="L1853" s="34">
        <f>VENTAS[[#This Row],[Cantidad]]*(VENTAS[[#This Row],[Precio Venta]]-VENTAS[[#This Row],[Costo Unitario SIN Comision]]-VENTAS[[#This Row],[Comisión Unitaria 10%]]-0.01*VENTAS[[#This Row],[Precio Venta]])</f>
        <v>19.8</v>
      </c>
      <c r="M1853" s="35"/>
      <c r="N1853" s="37" t="s">
        <v>7097</v>
      </c>
    </row>
    <row r="1854" spans="1:14" x14ac:dyDescent="0.2">
      <c r="A1854" s="36">
        <v>45784.549907407411</v>
      </c>
      <c r="B1854" s="33"/>
      <c r="C1854" s="33"/>
      <c r="D1854" s="33" t="s">
        <v>4617</v>
      </c>
      <c r="E1854" s="33" t="s">
        <v>3125</v>
      </c>
      <c r="F1854" s="33" t="s">
        <v>3126</v>
      </c>
      <c r="G1854" s="33">
        <v>1</v>
      </c>
      <c r="H1854" s="34">
        <v>20</v>
      </c>
      <c r="I1854" s="39">
        <f>VENTAS[[#This Row],[Cantidad]]*VENTAS[[#This Row],[Precio Venta]]</f>
        <v>20</v>
      </c>
      <c r="J1854" s="34">
        <f>IF(VENTAS[[#This Row],[Nombre del Gestor]]&gt;1,VENTAS[[#This Row],[Precio Venta]]*10%,0)</f>
        <v>2</v>
      </c>
      <c r="K1854" s="34">
        <f>IFERROR(VLOOKUP(VENTAS[[#This Row],[Código del producto Vendido]],STOCK[],13,FALSE),VENTAS[[#This Row],[Precio Venta]]*0.6)-VENTAS[[#This Row],[Comisión Unitaria 10%]]</f>
        <v>-2</v>
      </c>
      <c r="L1854" s="34">
        <f>VENTAS[[#This Row],[Cantidad]]*(VENTAS[[#This Row],[Precio Venta]]-VENTAS[[#This Row],[Costo Unitario SIN Comision]]-VENTAS[[#This Row],[Comisión Unitaria 10%]]-0.01*VENTAS[[#This Row],[Precio Venta]])</f>
        <v>19.8</v>
      </c>
      <c r="M1854" s="35"/>
      <c r="N1854" s="37" t="s">
        <v>7098</v>
      </c>
    </row>
    <row r="1855" spans="1:14" x14ac:dyDescent="0.2">
      <c r="A1855" s="36">
        <v>45784.550428240742</v>
      </c>
      <c r="B1855" s="33"/>
      <c r="C1855" s="33"/>
      <c r="D1855" s="33" t="s">
        <v>4617</v>
      </c>
      <c r="E1855" s="33" t="s">
        <v>1739</v>
      </c>
      <c r="F1855" s="33" t="s">
        <v>1740</v>
      </c>
      <c r="G1855" s="33">
        <v>1</v>
      </c>
      <c r="H1855" s="34">
        <v>15</v>
      </c>
      <c r="I1855" s="39">
        <f>VENTAS[[#This Row],[Cantidad]]*VENTAS[[#This Row],[Precio Venta]]</f>
        <v>15</v>
      </c>
      <c r="J1855" s="34">
        <f>IF(VENTAS[[#This Row],[Nombre del Gestor]]&gt;1,VENTAS[[#This Row],[Precio Venta]]*10%,0)</f>
        <v>1.5</v>
      </c>
      <c r="K1855" s="34">
        <f>IFERROR(VLOOKUP(VENTAS[[#This Row],[Código del producto Vendido]],STOCK[],13,FALSE),VENTAS[[#This Row],[Precio Venta]]*0.6)-VENTAS[[#This Row],[Comisión Unitaria 10%]]</f>
        <v>0</v>
      </c>
      <c r="L1855" s="34">
        <f>VENTAS[[#This Row],[Cantidad]]*(VENTAS[[#This Row],[Precio Venta]]-VENTAS[[#This Row],[Costo Unitario SIN Comision]]-VENTAS[[#This Row],[Comisión Unitaria 10%]]-0.01*VENTAS[[#This Row],[Precio Venta]])</f>
        <v>13.35</v>
      </c>
      <c r="M1855" s="35"/>
      <c r="N1855" s="37" t="s">
        <v>7099</v>
      </c>
    </row>
    <row r="1856" spans="1:14" x14ac:dyDescent="0.2">
      <c r="A1856" s="36">
        <v>45784.550810185188</v>
      </c>
      <c r="B1856" s="33"/>
      <c r="C1856" s="33"/>
      <c r="D1856" s="33" t="s">
        <v>4617</v>
      </c>
      <c r="E1856" s="33" t="s">
        <v>2075</v>
      </c>
      <c r="F1856" s="33" t="s">
        <v>2076</v>
      </c>
      <c r="G1856" s="33">
        <v>1</v>
      </c>
      <c r="H1856" s="34">
        <v>20</v>
      </c>
      <c r="I1856" s="39">
        <f>VENTAS[[#This Row],[Cantidad]]*VENTAS[[#This Row],[Precio Venta]]</f>
        <v>20</v>
      </c>
      <c r="J1856" s="34">
        <f>IF(VENTAS[[#This Row],[Nombre del Gestor]]&gt;1,VENTAS[[#This Row],[Precio Venta]]*10%,0)</f>
        <v>2</v>
      </c>
      <c r="K1856" s="34">
        <f>IFERROR(VLOOKUP(VENTAS[[#This Row],[Código del producto Vendido]],STOCK[],13,FALSE),VENTAS[[#This Row],[Precio Venta]]*0.6)-VENTAS[[#This Row],[Comisión Unitaria 10%]]</f>
        <v>0</v>
      </c>
      <c r="L1856" s="34">
        <f>VENTAS[[#This Row],[Cantidad]]*(VENTAS[[#This Row],[Precio Venta]]-VENTAS[[#This Row],[Costo Unitario SIN Comision]]-VENTAS[[#This Row],[Comisión Unitaria 10%]]-0.01*VENTAS[[#This Row],[Precio Venta]])</f>
        <v>17.8</v>
      </c>
      <c r="M1856" s="35"/>
      <c r="N1856" s="37" t="s">
        <v>7100</v>
      </c>
    </row>
    <row r="1857" spans="1:14" x14ac:dyDescent="0.2">
      <c r="A1857" s="36">
        <v>45785.71802083333</v>
      </c>
      <c r="B1857" s="33"/>
      <c r="C1857" s="33"/>
      <c r="D1857" s="33" t="s">
        <v>7101</v>
      </c>
      <c r="E1857" s="33" t="s">
        <v>914</v>
      </c>
      <c r="F1857" s="33" t="s">
        <v>912</v>
      </c>
      <c r="G1857" s="33">
        <v>1</v>
      </c>
      <c r="H1857" s="34">
        <v>30</v>
      </c>
      <c r="I1857" s="39">
        <f>VENTAS[[#This Row],[Cantidad]]*VENTAS[[#This Row],[Precio Venta]]</f>
        <v>30</v>
      </c>
      <c r="J1857" s="34">
        <f>IF(VENTAS[[#This Row],[Nombre del Gestor]]&gt;1,VENTAS[[#This Row],[Precio Venta]]*10%,0)</f>
        <v>3</v>
      </c>
      <c r="K1857" s="34">
        <f>IFERROR(VLOOKUP(VENTAS[[#This Row],[Código del producto Vendido]],STOCK[],13,FALSE),VENTAS[[#This Row],[Precio Venta]]*0.6)-VENTAS[[#This Row],[Comisión Unitaria 10%]]</f>
        <v>14</v>
      </c>
      <c r="L1857" s="34">
        <f>VENTAS[[#This Row],[Cantidad]]*(VENTAS[[#This Row],[Precio Venta]]-VENTAS[[#This Row],[Costo Unitario SIN Comision]]-VENTAS[[#This Row],[Comisión Unitaria 10%]]-0.01*VENTAS[[#This Row],[Precio Venta]])</f>
        <v>12.7</v>
      </c>
      <c r="M1857" s="35"/>
      <c r="N1857" s="37" t="s">
        <v>7102</v>
      </c>
    </row>
    <row r="1858" spans="1:14" x14ac:dyDescent="0.2">
      <c r="A1858" s="36">
        <v>45785.71802083333</v>
      </c>
      <c r="B1858" s="33"/>
      <c r="C1858" s="33"/>
      <c r="D1858" s="33" t="s">
        <v>7101</v>
      </c>
      <c r="E1858" s="33" t="s">
        <v>1276</v>
      </c>
      <c r="F1858" s="33" t="s">
        <v>1277</v>
      </c>
      <c r="G1858" s="33">
        <v>1</v>
      </c>
      <c r="H1858" s="34">
        <v>30</v>
      </c>
      <c r="I1858" s="39">
        <f>VENTAS[[#This Row],[Cantidad]]*VENTAS[[#This Row],[Precio Venta]]</f>
        <v>30</v>
      </c>
      <c r="J1858" s="34">
        <f>IF(VENTAS[[#This Row],[Nombre del Gestor]]&gt;1,VENTAS[[#This Row],[Precio Venta]]*10%,0)</f>
        <v>3</v>
      </c>
      <c r="K1858" s="34">
        <f>IFERROR(VLOOKUP(VENTAS[[#This Row],[Código del producto Vendido]],STOCK[],13,FALSE),VENTAS[[#This Row],[Precio Venta]]*0.6)-VENTAS[[#This Row],[Comisión Unitaria 10%]]</f>
        <v>12.780000000000001</v>
      </c>
      <c r="L1858" s="34">
        <f>VENTAS[[#This Row],[Cantidad]]*(VENTAS[[#This Row],[Precio Venta]]-VENTAS[[#This Row],[Costo Unitario SIN Comision]]-VENTAS[[#This Row],[Comisión Unitaria 10%]]-0.01*VENTAS[[#This Row],[Precio Venta]])</f>
        <v>13.919999999999998</v>
      </c>
      <c r="M1858" s="35"/>
      <c r="N1858" s="37" t="s">
        <v>7103</v>
      </c>
    </row>
    <row r="1859" spans="1:14" x14ac:dyDescent="0.2">
      <c r="A1859" s="36">
        <v>45785.71802083333</v>
      </c>
      <c r="B1859" s="33"/>
      <c r="C1859" s="33"/>
      <c r="D1859" s="33" t="s">
        <v>7101</v>
      </c>
      <c r="E1859" s="33" t="s">
        <v>1278</v>
      </c>
      <c r="F1859" s="33" t="s">
        <v>1279</v>
      </c>
      <c r="G1859" s="33">
        <v>1</v>
      </c>
      <c r="H1859" s="34">
        <v>25</v>
      </c>
      <c r="I1859" s="39">
        <f>VENTAS[[#This Row],[Cantidad]]*VENTAS[[#This Row],[Precio Venta]]</f>
        <v>25</v>
      </c>
      <c r="J1859" s="34">
        <f>IF(VENTAS[[#This Row],[Nombre del Gestor]]&gt;1,VENTAS[[#This Row],[Precio Venta]]*10%,0)</f>
        <v>2.5</v>
      </c>
      <c r="K1859" s="34">
        <f>IFERROR(VLOOKUP(VENTAS[[#This Row],[Código del producto Vendido]],STOCK[],13,FALSE),VENTAS[[#This Row],[Precio Venta]]*0.6)-VENTAS[[#This Row],[Comisión Unitaria 10%]]</f>
        <v>12</v>
      </c>
      <c r="L1859" s="34">
        <f>VENTAS[[#This Row],[Cantidad]]*(VENTAS[[#This Row],[Precio Venta]]-VENTAS[[#This Row],[Costo Unitario SIN Comision]]-VENTAS[[#This Row],[Comisión Unitaria 10%]]-0.01*VENTAS[[#This Row],[Precio Venta]])</f>
        <v>10.25</v>
      </c>
      <c r="M1859" s="35"/>
      <c r="N1859" s="37" t="s">
        <v>7104</v>
      </c>
    </row>
    <row r="1860" spans="1:14" x14ac:dyDescent="0.2">
      <c r="A1860" s="36">
        <v>45785.71802083333</v>
      </c>
      <c r="B1860" s="33"/>
      <c r="C1860" s="33"/>
      <c r="D1860" s="33" t="s">
        <v>7101</v>
      </c>
      <c r="E1860" s="33" t="s">
        <v>3080</v>
      </c>
      <c r="F1860" s="33" t="s">
        <v>3081</v>
      </c>
      <c r="G1860" s="33">
        <v>1</v>
      </c>
      <c r="H1860" s="34">
        <v>40</v>
      </c>
      <c r="I1860" s="39">
        <f>VENTAS[[#This Row],[Cantidad]]*VENTAS[[#This Row],[Precio Venta]]</f>
        <v>40</v>
      </c>
      <c r="J1860" s="34">
        <f>IF(VENTAS[[#This Row],[Nombre del Gestor]]&gt;1,VENTAS[[#This Row],[Precio Venta]]*10%,0)</f>
        <v>4</v>
      </c>
      <c r="K1860" s="34">
        <f>IFERROR(VLOOKUP(VENTAS[[#This Row],[Código del producto Vendido]],STOCK[],13,FALSE),VENTAS[[#This Row],[Precio Venta]]*0.6)-VENTAS[[#This Row],[Comisión Unitaria 10%]]</f>
        <v>-4</v>
      </c>
      <c r="L1860" s="34">
        <f>VENTAS[[#This Row],[Cantidad]]*(VENTAS[[#This Row],[Precio Venta]]-VENTAS[[#This Row],[Costo Unitario SIN Comision]]-VENTAS[[#This Row],[Comisión Unitaria 10%]]-0.01*VENTAS[[#This Row],[Precio Venta]])</f>
        <v>39.6</v>
      </c>
      <c r="M1860" s="35"/>
      <c r="N1860" s="37" t="s">
        <v>7105</v>
      </c>
    </row>
    <row r="1861" spans="1:14" x14ac:dyDescent="0.2">
      <c r="A1861" s="36">
        <v>45786.385370370372</v>
      </c>
      <c r="B1861" s="33"/>
      <c r="C1861" s="33"/>
      <c r="D1861" s="33" t="s">
        <v>6550</v>
      </c>
      <c r="E1861" s="33" t="s">
        <v>7106</v>
      </c>
      <c r="F1861" s="33" t="s">
        <v>3091</v>
      </c>
      <c r="G1861" s="33">
        <v>1</v>
      </c>
      <c r="H1861" s="34">
        <v>35</v>
      </c>
      <c r="I1861" s="39">
        <f>VENTAS[[#This Row],[Cantidad]]*VENTAS[[#This Row],[Precio Venta]]</f>
        <v>35</v>
      </c>
      <c r="J1861" s="34">
        <f>IF(VENTAS[[#This Row],[Nombre del Gestor]]&gt;1,VENTAS[[#This Row],[Precio Venta]]*10%,0)</f>
        <v>3.5</v>
      </c>
      <c r="K1861" s="34">
        <f>IFERROR(VLOOKUP(VENTAS[[#This Row],[Código del producto Vendido]],STOCK[],13,FALSE),VENTAS[[#This Row],[Precio Venta]]*0.6)-VENTAS[[#This Row],[Comisión Unitaria 10%]]</f>
        <v>17.5</v>
      </c>
      <c r="L1861" s="34">
        <f>VENTAS[[#This Row],[Cantidad]]*(VENTAS[[#This Row],[Precio Venta]]-VENTAS[[#This Row],[Costo Unitario SIN Comision]]-VENTAS[[#This Row],[Comisión Unitaria 10%]]-0.01*VENTAS[[#This Row],[Precio Venta]])</f>
        <v>13.65</v>
      </c>
      <c r="M1861" s="35"/>
      <c r="N1861" s="37" t="s">
        <v>7107</v>
      </c>
    </row>
    <row r="1862" spans="1:14" x14ac:dyDescent="0.2">
      <c r="A1862" s="36">
        <v>45786.397870370369</v>
      </c>
      <c r="B1862" s="33"/>
      <c r="C1862" s="33"/>
      <c r="D1862" s="33" t="s">
        <v>7108</v>
      </c>
      <c r="E1862" s="33" t="s">
        <v>1294</v>
      </c>
      <c r="F1862" s="33" t="s">
        <v>1295</v>
      </c>
      <c r="G1862" s="33">
        <v>1</v>
      </c>
      <c r="H1862" s="34">
        <v>30</v>
      </c>
      <c r="I1862" s="39">
        <f>VENTAS[[#This Row],[Cantidad]]*VENTAS[[#This Row],[Precio Venta]]</f>
        <v>30</v>
      </c>
      <c r="J1862" s="34">
        <f>IF(VENTAS[[#This Row],[Nombre del Gestor]]&gt;1,VENTAS[[#This Row],[Precio Venta]]*10%,0)</f>
        <v>3</v>
      </c>
      <c r="K1862" s="34">
        <f>IFERROR(VLOOKUP(VENTAS[[#This Row],[Código del producto Vendido]],STOCK[],13,FALSE),VENTAS[[#This Row],[Precio Venta]]*0.6)-VENTAS[[#This Row],[Comisión Unitaria 10%]]</f>
        <v>10.8</v>
      </c>
      <c r="L1862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862" s="35"/>
      <c r="N1862" s="37" t="s">
        <v>7109</v>
      </c>
    </row>
    <row r="1863" spans="1:14" x14ac:dyDescent="0.2">
      <c r="A1863" s="36">
        <v>45786.397870370369</v>
      </c>
      <c r="B1863" s="33"/>
      <c r="C1863" s="33"/>
      <c r="D1863" s="33" t="s">
        <v>7108</v>
      </c>
      <c r="E1863" s="33" t="s">
        <v>2995</v>
      </c>
      <c r="F1863" s="33" t="s">
        <v>2996</v>
      </c>
      <c r="G1863" s="33">
        <v>1</v>
      </c>
      <c r="H1863" s="34">
        <v>35</v>
      </c>
      <c r="I1863" s="39">
        <f>VENTAS[[#This Row],[Cantidad]]*VENTAS[[#This Row],[Precio Venta]]</f>
        <v>35</v>
      </c>
      <c r="J1863" s="34">
        <f>IF(VENTAS[[#This Row],[Nombre del Gestor]]&gt;1,VENTAS[[#This Row],[Precio Venta]]*10%,0)</f>
        <v>3.5</v>
      </c>
      <c r="K1863" s="34">
        <f>IFERROR(VLOOKUP(VENTAS[[#This Row],[Código del producto Vendido]],STOCK[],13,FALSE),VENTAS[[#This Row],[Precio Venta]]*0.6)-VENTAS[[#This Row],[Comisión Unitaria 10%]]</f>
        <v>-3.5</v>
      </c>
      <c r="L1863" s="34">
        <f>VENTAS[[#This Row],[Cantidad]]*(VENTAS[[#This Row],[Precio Venta]]-VENTAS[[#This Row],[Costo Unitario SIN Comision]]-VENTAS[[#This Row],[Comisión Unitaria 10%]]-0.01*VENTAS[[#This Row],[Precio Venta]])</f>
        <v>34.65</v>
      </c>
      <c r="M1863" s="35"/>
      <c r="N1863" s="37" t="s">
        <v>7110</v>
      </c>
    </row>
    <row r="1864" spans="1:14" x14ac:dyDescent="0.2">
      <c r="A1864" s="36">
        <v>45786.401423611111</v>
      </c>
      <c r="B1864" s="33"/>
      <c r="C1864" s="33"/>
      <c r="D1864" s="33" t="s">
        <v>6880</v>
      </c>
      <c r="E1864" s="33" t="s">
        <v>2673</v>
      </c>
      <c r="F1864" s="33" t="s">
        <v>2674</v>
      </c>
      <c r="G1864" s="33">
        <v>1</v>
      </c>
      <c r="H1864" s="34">
        <v>35</v>
      </c>
      <c r="I1864" s="39">
        <f>VENTAS[[#This Row],[Cantidad]]*VENTAS[[#This Row],[Precio Venta]]</f>
        <v>35</v>
      </c>
      <c r="J1864" s="34">
        <f>IF(VENTAS[[#This Row],[Nombre del Gestor]]&gt;1,VENTAS[[#This Row],[Precio Venta]]*10%,0)</f>
        <v>3.5</v>
      </c>
      <c r="K1864" s="34">
        <f>IFERROR(VLOOKUP(VENTAS[[#This Row],[Código del producto Vendido]],STOCK[],13,FALSE),VENTAS[[#This Row],[Precio Venta]]*0.6)-VENTAS[[#This Row],[Comisión Unitaria 10%]]</f>
        <v>-3.5</v>
      </c>
      <c r="L1864" s="34">
        <f>VENTAS[[#This Row],[Cantidad]]*(VENTAS[[#This Row],[Precio Venta]]-VENTAS[[#This Row],[Costo Unitario SIN Comision]]-VENTAS[[#This Row],[Comisión Unitaria 10%]]-0.01*VENTAS[[#This Row],[Precio Venta]])</f>
        <v>34.65</v>
      </c>
      <c r="M1864" s="35"/>
      <c r="N1864" s="37" t="s">
        <v>7111</v>
      </c>
    </row>
    <row r="1865" spans="1:14" x14ac:dyDescent="0.2">
      <c r="A1865" s="36">
        <v>45786.401423611111</v>
      </c>
      <c r="B1865" s="33"/>
      <c r="C1865" s="33"/>
      <c r="D1865" s="33" t="s">
        <v>6880</v>
      </c>
      <c r="E1865" s="33" t="s">
        <v>3173</v>
      </c>
      <c r="F1865" s="33" t="s">
        <v>3174</v>
      </c>
      <c r="G1865" s="33">
        <v>1</v>
      </c>
      <c r="H1865" s="34">
        <v>35</v>
      </c>
      <c r="I1865" s="39">
        <f>VENTAS[[#This Row],[Cantidad]]*VENTAS[[#This Row],[Precio Venta]]</f>
        <v>35</v>
      </c>
      <c r="J1865" s="34">
        <f>IF(VENTAS[[#This Row],[Nombre del Gestor]]&gt;1,VENTAS[[#This Row],[Precio Venta]]*10%,0)</f>
        <v>3.5</v>
      </c>
      <c r="K1865" s="34">
        <f>IFERROR(VLOOKUP(VENTAS[[#This Row],[Código del producto Vendido]],STOCK[],13,FALSE),VENTAS[[#This Row],[Precio Venta]]*0.6)-VENTAS[[#This Row],[Comisión Unitaria 10%]]</f>
        <v>-3.5</v>
      </c>
      <c r="L1865" s="34">
        <f>VENTAS[[#This Row],[Cantidad]]*(VENTAS[[#This Row],[Precio Venta]]-VENTAS[[#This Row],[Costo Unitario SIN Comision]]-VENTAS[[#This Row],[Comisión Unitaria 10%]]-0.01*VENTAS[[#This Row],[Precio Venta]])</f>
        <v>34.65</v>
      </c>
      <c r="M1865" s="35"/>
      <c r="N1865" s="37" t="s">
        <v>7112</v>
      </c>
    </row>
    <row r="1866" spans="1:14" x14ac:dyDescent="0.2">
      <c r="A1866" s="36">
        <v>45786.401423611111</v>
      </c>
      <c r="B1866" s="33"/>
      <c r="C1866" s="33"/>
      <c r="D1866" s="33" t="s">
        <v>6880</v>
      </c>
      <c r="E1866" s="33" t="s">
        <v>637</v>
      </c>
      <c r="F1866" s="33" t="s">
        <v>638</v>
      </c>
      <c r="G1866" s="33">
        <v>1</v>
      </c>
      <c r="H1866" s="34">
        <v>30</v>
      </c>
      <c r="I1866" s="39">
        <f>VENTAS[[#This Row],[Cantidad]]*VENTAS[[#This Row],[Precio Venta]]</f>
        <v>30</v>
      </c>
      <c r="J1866" s="34">
        <f>IF(VENTAS[[#This Row],[Nombre del Gestor]]&gt;1,VENTAS[[#This Row],[Precio Venta]]*10%,0)</f>
        <v>3</v>
      </c>
      <c r="K1866" s="34">
        <f>IFERROR(VLOOKUP(VENTAS[[#This Row],[Código del producto Vendido]],STOCK[],13,FALSE),VENTAS[[#This Row],[Precio Venta]]*0.6)-VENTAS[[#This Row],[Comisión Unitaria 10%]]</f>
        <v>9</v>
      </c>
      <c r="L1866" s="34">
        <f>VENTAS[[#This Row],[Cantidad]]*(VENTAS[[#This Row],[Precio Venta]]-VENTAS[[#This Row],[Costo Unitario SIN Comision]]-VENTAS[[#This Row],[Comisión Unitaria 10%]]-0.01*VENTAS[[#This Row],[Precio Venta]])</f>
        <v>17.7</v>
      </c>
      <c r="M1866" s="35"/>
      <c r="N1866" s="37" t="s">
        <v>7113</v>
      </c>
    </row>
    <row r="1867" spans="1:14" x14ac:dyDescent="0.2">
      <c r="A1867" s="36">
        <v>45786.401423611111</v>
      </c>
      <c r="B1867" s="33"/>
      <c r="C1867" s="33"/>
      <c r="D1867" s="33" t="s">
        <v>6880</v>
      </c>
      <c r="E1867" s="33" t="s">
        <v>2430</v>
      </c>
      <c r="F1867" s="33" t="s">
        <v>2421</v>
      </c>
      <c r="G1867" s="33">
        <v>1</v>
      </c>
      <c r="H1867" s="34">
        <v>30</v>
      </c>
      <c r="I1867" s="39">
        <f>VENTAS[[#This Row],[Cantidad]]*VENTAS[[#This Row],[Precio Venta]]</f>
        <v>30</v>
      </c>
      <c r="J1867" s="34">
        <f>IF(VENTAS[[#This Row],[Nombre del Gestor]]&gt;1,VENTAS[[#This Row],[Precio Venta]]*10%,0)</f>
        <v>3</v>
      </c>
      <c r="K1867" s="34">
        <f>IFERROR(VLOOKUP(VENTAS[[#This Row],[Código del producto Vendido]],STOCK[],13,FALSE),VENTAS[[#This Row],[Precio Venta]]*0.6)-VENTAS[[#This Row],[Comisión Unitaria 10%]]</f>
        <v>12</v>
      </c>
      <c r="L1867" s="34">
        <f>VENTAS[[#This Row],[Cantidad]]*(VENTAS[[#This Row],[Precio Venta]]-VENTAS[[#This Row],[Costo Unitario SIN Comision]]-VENTAS[[#This Row],[Comisión Unitaria 10%]]-0.01*VENTAS[[#This Row],[Precio Venta]])</f>
        <v>14.7</v>
      </c>
      <c r="M1867" s="35"/>
      <c r="N1867" s="37" t="s">
        <v>7114</v>
      </c>
    </row>
    <row r="1868" spans="1:14" x14ac:dyDescent="0.2">
      <c r="A1868" s="36">
        <v>45786.429513888892</v>
      </c>
      <c r="B1868" s="33"/>
      <c r="C1868" s="33"/>
      <c r="D1868" s="33" t="s">
        <v>6550</v>
      </c>
      <c r="E1868" s="33" t="s">
        <v>1318</v>
      </c>
      <c r="F1868" s="33" t="s">
        <v>887</v>
      </c>
      <c r="G1868" s="33">
        <v>1</v>
      </c>
      <c r="H1868" s="34">
        <v>35</v>
      </c>
      <c r="I1868" s="39">
        <f>VENTAS[[#This Row],[Cantidad]]*VENTAS[[#This Row],[Precio Venta]]</f>
        <v>35</v>
      </c>
      <c r="J1868" s="34">
        <f>IF(VENTAS[[#This Row],[Nombre del Gestor]]&gt;1,VENTAS[[#This Row],[Precio Venta]]*10%,0)</f>
        <v>3.5</v>
      </c>
      <c r="K1868" s="34">
        <f>IFERROR(VLOOKUP(VENTAS[[#This Row],[Código del producto Vendido]],STOCK[],13,FALSE),VENTAS[[#This Row],[Precio Venta]]*0.6)-VENTAS[[#This Row],[Comisión Unitaria 10%]]</f>
        <v>10.8</v>
      </c>
      <c r="L1868" s="34">
        <f>VENTAS[[#This Row],[Cantidad]]*(VENTAS[[#This Row],[Precio Venta]]-VENTAS[[#This Row],[Costo Unitario SIN Comision]]-VENTAS[[#This Row],[Comisión Unitaria 10%]]-0.01*VENTAS[[#This Row],[Precio Venta]])</f>
        <v>20.349999999999998</v>
      </c>
      <c r="M1868" s="35"/>
      <c r="N1868" s="37" t="s">
        <v>7115</v>
      </c>
    </row>
    <row r="1869" spans="1:14" x14ac:dyDescent="0.2">
      <c r="A1869" s="36">
        <v>45786.681203703702</v>
      </c>
      <c r="B1869" s="33"/>
      <c r="C1869" s="33"/>
      <c r="D1869" s="33" t="s">
        <v>3779</v>
      </c>
      <c r="E1869" s="33" t="s">
        <v>2513</v>
      </c>
      <c r="F1869" s="33" t="s">
        <v>2514</v>
      </c>
      <c r="G1869" s="33">
        <v>1</v>
      </c>
      <c r="H1869" s="34">
        <v>30</v>
      </c>
      <c r="I1869" s="39">
        <f>VENTAS[[#This Row],[Cantidad]]*VENTAS[[#This Row],[Precio Venta]]</f>
        <v>30</v>
      </c>
      <c r="J1869" s="34">
        <f>IF(VENTAS[[#This Row],[Nombre del Gestor]]&gt;1,VENTAS[[#This Row],[Precio Venta]]*10%,0)</f>
        <v>3</v>
      </c>
      <c r="K1869" s="34">
        <f>IFERROR(VLOOKUP(VENTAS[[#This Row],[Código del producto Vendido]],STOCK[],13,FALSE),VENTAS[[#This Row],[Precio Venta]]*0.6)-VENTAS[[#This Row],[Comisión Unitaria 10%]]</f>
        <v>10.73</v>
      </c>
      <c r="L1869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869" s="35"/>
      <c r="N1869" s="37" t="s">
        <v>7116</v>
      </c>
    </row>
    <row r="1870" spans="1:14" x14ac:dyDescent="0.2">
      <c r="A1870" s="36">
        <v>45786.695277777777</v>
      </c>
      <c r="B1870" s="33"/>
      <c r="C1870" s="33"/>
      <c r="D1870" s="33" t="s">
        <v>3929</v>
      </c>
      <c r="E1870" s="33" t="s">
        <v>7117</v>
      </c>
      <c r="F1870" s="33" t="s">
        <v>3481</v>
      </c>
      <c r="G1870" s="33">
        <v>1</v>
      </c>
      <c r="H1870" s="34">
        <v>30</v>
      </c>
      <c r="I1870" s="39">
        <f>VENTAS[[#This Row],[Cantidad]]*VENTAS[[#This Row],[Precio Venta]]</f>
        <v>30</v>
      </c>
      <c r="J1870" s="34">
        <f>IF(VENTAS[[#This Row],[Nombre del Gestor]]&gt;1,VENTAS[[#This Row],[Precio Venta]]*10%,0)</f>
        <v>3</v>
      </c>
      <c r="K1870" s="34">
        <f>IFERROR(VLOOKUP(VENTAS[[#This Row],[Código del producto Vendido]],STOCK[],13,FALSE),VENTAS[[#This Row],[Precio Venta]]*0.6)-VENTAS[[#This Row],[Comisión Unitaria 10%]]</f>
        <v>15</v>
      </c>
      <c r="L1870" s="34">
        <f>VENTAS[[#This Row],[Cantidad]]*(VENTAS[[#This Row],[Precio Venta]]-VENTAS[[#This Row],[Costo Unitario SIN Comision]]-VENTAS[[#This Row],[Comisión Unitaria 10%]]-0.01*VENTAS[[#This Row],[Precio Venta]])</f>
        <v>11.7</v>
      </c>
      <c r="M1870" s="35"/>
      <c r="N1870" s="37" t="s">
        <v>7118</v>
      </c>
    </row>
    <row r="1871" spans="1:14" x14ac:dyDescent="0.2">
      <c r="A1871" s="36">
        <v>45787.663229166668</v>
      </c>
      <c r="B1871" s="33"/>
      <c r="C1871" s="33"/>
      <c r="D1871" s="33"/>
      <c r="E1871" s="33" t="s">
        <v>2556</v>
      </c>
      <c r="F1871" s="33" t="s">
        <v>2554</v>
      </c>
      <c r="G1871" s="33">
        <v>1</v>
      </c>
      <c r="H1871" s="34">
        <v>40</v>
      </c>
      <c r="I1871" s="39">
        <f>VENTAS[[#This Row],[Cantidad]]*VENTAS[[#This Row],[Precio Venta]]</f>
        <v>40</v>
      </c>
      <c r="J1871" s="34">
        <f>IF(VENTAS[[#This Row],[Nombre del Gestor]]&gt;1,VENTAS[[#This Row],[Precio Venta]]*10%,0)</f>
        <v>0</v>
      </c>
      <c r="K1871" s="34">
        <f>IFERROR(VLOOKUP(VENTAS[[#This Row],[Código del producto Vendido]],STOCK[],13,FALSE),VENTAS[[#This Row],[Precio Venta]]*0.6)-VENTAS[[#This Row],[Comisión Unitaria 10%]]</f>
        <v>0</v>
      </c>
      <c r="L1871" s="34">
        <f>VENTAS[[#This Row],[Cantidad]]*(VENTAS[[#This Row],[Precio Venta]]-VENTAS[[#This Row],[Costo Unitario SIN Comision]]-VENTAS[[#This Row],[Comisión Unitaria 10%]]-0.01*VENTAS[[#This Row],[Precio Venta]])</f>
        <v>39.6</v>
      </c>
      <c r="M1871" s="35"/>
      <c r="N1871" s="37" t="s">
        <v>7119</v>
      </c>
    </row>
    <row r="1872" spans="1:14" x14ac:dyDescent="0.2">
      <c r="A1872" s="36">
        <v>45787.663229166668</v>
      </c>
      <c r="B1872" s="33"/>
      <c r="C1872" s="33"/>
      <c r="D1872" s="33"/>
      <c r="E1872" s="33" t="s">
        <v>3198</v>
      </c>
      <c r="F1872" s="33" t="s">
        <v>7120</v>
      </c>
      <c r="G1872" s="33">
        <v>1</v>
      </c>
      <c r="H1872" s="34">
        <v>22</v>
      </c>
      <c r="I1872" s="39">
        <f>VENTAS[[#This Row],[Cantidad]]*VENTAS[[#This Row],[Precio Venta]]</f>
        <v>22</v>
      </c>
      <c r="J1872" s="34">
        <f>IF(VENTAS[[#This Row],[Nombre del Gestor]]&gt;1,VENTAS[[#This Row],[Precio Venta]]*10%,0)</f>
        <v>0</v>
      </c>
      <c r="K1872" s="34">
        <f>IFERROR(VLOOKUP(VENTAS[[#This Row],[Código del producto Vendido]],STOCK[],13,FALSE),VENTAS[[#This Row],[Precio Venta]]*0.6)-VENTAS[[#This Row],[Comisión Unitaria 10%]]</f>
        <v>0</v>
      </c>
      <c r="L1872" s="34">
        <f>VENTAS[[#This Row],[Cantidad]]*(VENTAS[[#This Row],[Precio Venta]]-VENTAS[[#This Row],[Costo Unitario SIN Comision]]-VENTAS[[#This Row],[Comisión Unitaria 10%]]-0.01*VENTAS[[#This Row],[Precio Venta]])</f>
        <v>21.78</v>
      </c>
      <c r="M1872" s="35"/>
      <c r="N1872" s="37" t="s">
        <v>7121</v>
      </c>
    </row>
    <row r="1873" spans="1:14" x14ac:dyDescent="0.2">
      <c r="A1873" s="36">
        <v>45787.663229166668</v>
      </c>
      <c r="B1873" s="33"/>
      <c r="C1873" s="33"/>
      <c r="D1873" s="33"/>
      <c r="E1873" s="33" t="s">
        <v>2810</v>
      </c>
      <c r="F1873" s="33" t="s">
        <v>2811</v>
      </c>
      <c r="G1873" s="33">
        <v>1</v>
      </c>
      <c r="H1873" s="34">
        <v>20</v>
      </c>
      <c r="I1873" s="39">
        <f>VENTAS[[#This Row],[Cantidad]]*VENTAS[[#This Row],[Precio Venta]]</f>
        <v>20</v>
      </c>
      <c r="J1873" s="34">
        <f>IF(VENTAS[[#This Row],[Nombre del Gestor]]&gt;1,VENTAS[[#This Row],[Precio Venta]]*10%,0)</f>
        <v>0</v>
      </c>
      <c r="K1873" s="34">
        <f>IFERROR(VLOOKUP(VENTAS[[#This Row],[Código del producto Vendido]],STOCK[],13,FALSE),VENTAS[[#This Row],[Precio Venta]]*0.6)-VENTAS[[#This Row],[Comisión Unitaria 10%]]</f>
        <v>0</v>
      </c>
      <c r="L1873" s="34">
        <f>VENTAS[[#This Row],[Cantidad]]*(VENTAS[[#This Row],[Precio Venta]]-VENTAS[[#This Row],[Costo Unitario SIN Comision]]-VENTAS[[#This Row],[Comisión Unitaria 10%]]-0.01*VENTAS[[#This Row],[Precio Venta]])</f>
        <v>19.8</v>
      </c>
      <c r="M1873" s="35"/>
      <c r="N1873" s="37" t="s">
        <v>7122</v>
      </c>
    </row>
    <row r="1874" spans="1:14" x14ac:dyDescent="0.2">
      <c r="A1874" s="36">
        <v>45787.663229166668</v>
      </c>
      <c r="B1874" s="33"/>
      <c r="C1874" s="33"/>
      <c r="D1874" s="33"/>
      <c r="E1874" s="33" t="s">
        <v>2816</v>
      </c>
      <c r="F1874" s="33" t="s">
        <v>2817</v>
      </c>
      <c r="G1874" s="33">
        <v>1</v>
      </c>
      <c r="H1874" s="34">
        <v>20</v>
      </c>
      <c r="I1874" s="39">
        <f>VENTAS[[#This Row],[Cantidad]]*VENTAS[[#This Row],[Precio Venta]]</f>
        <v>20</v>
      </c>
      <c r="J1874" s="34">
        <f>IF(VENTAS[[#This Row],[Nombre del Gestor]]&gt;1,VENTAS[[#This Row],[Precio Venta]]*10%,0)</f>
        <v>0</v>
      </c>
      <c r="K1874" s="34">
        <f>IFERROR(VLOOKUP(VENTAS[[#This Row],[Código del producto Vendido]],STOCK[],13,FALSE),VENTAS[[#This Row],[Precio Venta]]*0.6)-VENTAS[[#This Row],[Comisión Unitaria 10%]]</f>
        <v>0</v>
      </c>
      <c r="L1874" s="34">
        <f>VENTAS[[#This Row],[Cantidad]]*(VENTAS[[#This Row],[Precio Venta]]-VENTAS[[#This Row],[Costo Unitario SIN Comision]]-VENTAS[[#This Row],[Comisión Unitaria 10%]]-0.01*VENTAS[[#This Row],[Precio Venta]])</f>
        <v>19.8</v>
      </c>
      <c r="M1874" s="35"/>
      <c r="N1874" s="37" t="s">
        <v>7123</v>
      </c>
    </row>
    <row r="1875" spans="1:14" x14ac:dyDescent="0.2">
      <c r="A1875" s="36">
        <v>45787.663229166668</v>
      </c>
      <c r="B1875" s="33"/>
      <c r="C1875" s="33"/>
      <c r="D1875" s="33"/>
      <c r="E1875" s="33" t="s">
        <v>2677</v>
      </c>
      <c r="F1875" s="33" t="s">
        <v>2678</v>
      </c>
      <c r="G1875" s="33">
        <v>1</v>
      </c>
      <c r="H1875" s="34">
        <v>30</v>
      </c>
      <c r="I1875" s="39">
        <f>VENTAS[[#This Row],[Cantidad]]*VENTAS[[#This Row],[Precio Venta]]</f>
        <v>30</v>
      </c>
      <c r="J1875" s="34">
        <f>IF(VENTAS[[#This Row],[Nombre del Gestor]]&gt;1,VENTAS[[#This Row],[Precio Venta]]*10%,0)</f>
        <v>0</v>
      </c>
      <c r="K1875" s="34">
        <f>IFERROR(VLOOKUP(VENTAS[[#This Row],[Código del producto Vendido]],STOCK[],13,FALSE),VENTAS[[#This Row],[Precio Venta]]*0.6)-VENTAS[[#This Row],[Comisión Unitaria 10%]]</f>
        <v>0</v>
      </c>
      <c r="L1875" s="34">
        <f>VENTAS[[#This Row],[Cantidad]]*(VENTAS[[#This Row],[Precio Venta]]-VENTAS[[#This Row],[Costo Unitario SIN Comision]]-VENTAS[[#This Row],[Comisión Unitaria 10%]]-0.01*VENTAS[[#This Row],[Precio Venta]])</f>
        <v>29.7</v>
      </c>
      <c r="M1875" s="35"/>
      <c r="N1875" s="37" t="s">
        <v>7124</v>
      </c>
    </row>
    <row r="1876" spans="1:14" x14ac:dyDescent="0.2">
      <c r="A1876" s="36">
        <v>45787.6637962963</v>
      </c>
      <c r="B1876" s="33"/>
      <c r="C1876" s="33"/>
      <c r="D1876" s="33"/>
      <c r="E1876" s="33" t="s">
        <v>2558</v>
      </c>
      <c r="F1876" s="33" t="s">
        <v>2554</v>
      </c>
      <c r="G1876" s="33">
        <v>1</v>
      </c>
      <c r="H1876" s="34">
        <v>40</v>
      </c>
      <c r="I1876" s="39">
        <f>VENTAS[[#This Row],[Cantidad]]*VENTAS[[#This Row],[Precio Venta]]</f>
        <v>40</v>
      </c>
      <c r="J1876" s="34">
        <f>IF(VENTAS[[#This Row],[Nombre del Gestor]]&gt;1,VENTAS[[#This Row],[Precio Venta]]*10%,0)</f>
        <v>0</v>
      </c>
      <c r="K1876" s="34">
        <f>IFERROR(VLOOKUP(VENTAS[[#This Row],[Código del producto Vendido]],STOCK[],13,FALSE),VENTAS[[#This Row],[Precio Venta]]*0.6)-VENTAS[[#This Row],[Comisión Unitaria 10%]]</f>
        <v>0</v>
      </c>
      <c r="L1876" s="34">
        <f>VENTAS[[#This Row],[Cantidad]]*(VENTAS[[#This Row],[Precio Venta]]-VENTAS[[#This Row],[Costo Unitario SIN Comision]]-VENTAS[[#This Row],[Comisión Unitaria 10%]]-0.01*VENTAS[[#This Row],[Precio Venta]])</f>
        <v>39.6</v>
      </c>
      <c r="M1876" s="35"/>
      <c r="N1876" s="37" t="s">
        <v>7125</v>
      </c>
    </row>
    <row r="1877" spans="1:14" x14ac:dyDescent="0.2">
      <c r="A1877" s="36">
        <v>45787.664270833331</v>
      </c>
      <c r="B1877" s="33"/>
      <c r="C1877" s="33"/>
      <c r="D1877" s="33"/>
      <c r="E1877" s="33" t="s">
        <v>3086</v>
      </c>
      <c r="F1877" s="33" t="s">
        <v>3087</v>
      </c>
      <c r="G1877" s="33">
        <v>1</v>
      </c>
      <c r="H1877" s="34">
        <v>40</v>
      </c>
      <c r="I1877" s="39">
        <f>VENTAS[[#This Row],[Cantidad]]*VENTAS[[#This Row],[Precio Venta]]</f>
        <v>40</v>
      </c>
      <c r="J1877" s="34">
        <f>IF(VENTAS[[#This Row],[Nombre del Gestor]]&gt;1,VENTAS[[#This Row],[Precio Venta]]*10%,0)</f>
        <v>0</v>
      </c>
      <c r="K1877" s="34">
        <f>IFERROR(VLOOKUP(VENTAS[[#This Row],[Código del producto Vendido]],STOCK[],13,FALSE),VENTAS[[#This Row],[Precio Venta]]*0.6)-VENTAS[[#This Row],[Comisión Unitaria 10%]]</f>
        <v>0</v>
      </c>
      <c r="L1877" s="34">
        <f>VENTAS[[#This Row],[Cantidad]]*(VENTAS[[#This Row],[Precio Venta]]-VENTAS[[#This Row],[Costo Unitario SIN Comision]]-VENTAS[[#This Row],[Comisión Unitaria 10%]]-0.01*VENTAS[[#This Row],[Precio Venta]])</f>
        <v>39.6</v>
      </c>
      <c r="M1877" s="35"/>
      <c r="N1877" s="37" t="s">
        <v>7126</v>
      </c>
    </row>
    <row r="1878" spans="1:14" x14ac:dyDescent="0.2">
      <c r="A1878" s="36">
        <v>45787.66642361111</v>
      </c>
      <c r="B1878" s="33"/>
      <c r="C1878" s="33"/>
      <c r="D1878" s="33"/>
      <c r="E1878" s="33" t="s">
        <v>3252</v>
      </c>
      <c r="F1878" s="33" t="s">
        <v>3253</v>
      </c>
      <c r="G1878" s="33">
        <v>1</v>
      </c>
      <c r="H1878" s="34">
        <v>30</v>
      </c>
      <c r="I1878" s="39">
        <f>VENTAS[[#This Row],[Cantidad]]*VENTAS[[#This Row],[Precio Venta]]</f>
        <v>30</v>
      </c>
      <c r="J1878" s="34">
        <f>IF(VENTAS[[#This Row],[Nombre del Gestor]]&gt;1,VENTAS[[#This Row],[Precio Venta]]*10%,0)</f>
        <v>0</v>
      </c>
      <c r="K1878" s="34">
        <f>IFERROR(VLOOKUP(VENTAS[[#This Row],[Código del producto Vendido]],STOCK[],13,FALSE),VENTAS[[#This Row],[Precio Venta]]*0.6)-VENTAS[[#This Row],[Comisión Unitaria 10%]]</f>
        <v>0</v>
      </c>
      <c r="L1878" s="34">
        <f>VENTAS[[#This Row],[Cantidad]]*(VENTAS[[#This Row],[Precio Venta]]-VENTAS[[#This Row],[Costo Unitario SIN Comision]]-VENTAS[[#This Row],[Comisión Unitaria 10%]]-0.01*VENTAS[[#This Row],[Precio Venta]])</f>
        <v>29.7</v>
      </c>
      <c r="M1878" s="35"/>
      <c r="N1878" s="37" t="s">
        <v>7127</v>
      </c>
    </row>
    <row r="1879" spans="1:14" x14ac:dyDescent="0.2">
      <c r="A1879" s="36">
        <v>45787.722696759258</v>
      </c>
      <c r="B1879" s="33"/>
      <c r="C1879" s="33"/>
      <c r="D1879" s="33"/>
      <c r="E1879" s="33" t="s">
        <v>2965</v>
      </c>
      <c r="F1879" s="33" t="s">
        <v>2966</v>
      </c>
      <c r="G1879" s="33">
        <v>1</v>
      </c>
      <c r="H1879" s="34">
        <v>50</v>
      </c>
      <c r="I1879" s="39">
        <f>VENTAS[[#This Row],[Cantidad]]*VENTAS[[#This Row],[Precio Venta]]</f>
        <v>50</v>
      </c>
      <c r="J1879" s="34">
        <f>IF(VENTAS[[#This Row],[Nombre del Gestor]]&gt;1,VENTAS[[#This Row],[Precio Venta]]*10%,0)</f>
        <v>0</v>
      </c>
      <c r="K1879" s="34">
        <f>IFERROR(VLOOKUP(VENTAS[[#This Row],[Código del producto Vendido]],STOCK[],13,FALSE),VENTAS[[#This Row],[Precio Venta]]*0.6)-VENTAS[[#This Row],[Comisión Unitaria 10%]]</f>
        <v>0</v>
      </c>
      <c r="L1879" s="34">
        <f>VENTAS[[#This Row],[Cantidad]]*(VENTAS[[#This Row],[Precio Venta]]-VENTAS[[#This Row],[Costo Unitario SIN Comision]]-VENTAS[[#This Row],[Comisión Unitaria 10%]]-0.01*VENTAS[[#This Row],[Precio Venta]])</f>
        <v>49.5</v>
      </c>
      <c r="M1879" s="35"/>
      <c r="N1879" s="37" t="s">
        <v>7128</v>
      </c>
    </row>
    <row r="1880" spans="1:14" x14ac:dyDescent="0.2">
      <c r="A1880" s="36">
        <v>45787.723217592589</v>
      </c>
      <c r="B1880" s="33"/>
      <c r="C1880" s="33"/>
      <c r="D1880" s="33"/>
      <c r="E1880" s="33" t="s">
        <v>2157</v>
      </c>
      <c r="F1880" s="33" t="s">
        <v>2158</v>
      </c>
      <c r="G1880" s="33">
        <v>1</v>
      </c>
      <c r="H1880" s="34">
        <v>35</v>
      </c>
      <c r="I1880" s="39">
        <f>VENTAS[[#This Row],[Cantidad]]*VENTAS[[#This Row],[Precio Venta]]</f>
        <v>35</v>
      </c>
      <c r="J1880" s="34">
        <f>IF(VENTAS[[#This Row],[Nombre del Gestor]]&gt;1,VENTAS[[#This Row],[Precio Venta]]*10%,0)</f>
        <v>0</v>
      </c>
      <c r="K1880" s="34">
        <f>IFERROR(VLOOKUP(VENTAS[[#This Row],[Código del producto Vendido]],STOCK[],13,FALSE),VENTAS[[#This Row],[Precio Venta]]*0.6)-VENTAS[[#This Row],[Comisión Unitaria 10%]]</f>
        <v>3.5</v>
      </c>
      <c r="L1880" s="34">
        <f>VENTAS[[#This Row],[Cantidad]]*(VENTAS[[#This Row],[Precio Venta]]-VENTAS[[#This Row],[Costo Unitario SIN Comision]]-VENTAS[[#This Row],[Comisión Unitaria 10%]]-0.01*VENTAS[[#This Row],[Precio Venta]])</f>
        <v>31.15</v>
      </c>
      <c r="M1880" s="35"/>
      <c r="N1880" s="37" t="s">
        <v>7129</v>
      </c>
    </row>
    <row r="1881" spans="1:14" x14ac:dyDescent="0.2">
      <c r="A1881" s="36">
        <v>45787.723668981482</v>
      </c>
      <c r="B1881" s="33"/>
      <c r="C1881" s="33"/>
      <c r="D1881" s="33"/>
      <c r="E1881" s="33" t="s">
        <v>1202</v>
      </c>
      <c r="F1881" s="33" t="s">
        <v>1203</v>
      </c>
      <c r="G1881" s="33">
        <v>1</v>
      </c>
      <c r="H1881" s="34">
        <v>30</v>
      </c>
      <c r="I1881" s="39">
        <f>VENTAS[[#This Row],[Cantidad]]*VENTAS[[#This Row],[Precio Venta]]</f>
        <v>30</v>
      </c>
      <c r="J1881" s="34">
        <f>IF(VENTAS[[#This Row],[Nombre del Gestor]]&gt;1,VENTAS[[#This Row],[Precio Venta]]*10%,0)</f>
        <v>0</v>
      </c>
      <c r="K1881" s="34">
        <f>IFERROR(VLOOKUP(VENTAS[[#This Row],[Código del producto Vendido]],STOCK[],13,FALSE),VENTAS[[#This Row],[Precio Venta]]*0.6)-VENTAS[[#This Row],[Comisión Unitaria 10%]]</f>
        <v>10.3</v>
      </c>
      <c r="L1881" s="34">
        <f>VENTAS[[#This Row],[Cantidad]]*(VENTAS[[#This Row],[Precio Venta]]-VENTAS[[#This Row],[Costo Unitario SIN Comision]]-VENTAS[[#This Row],[Comisión Unitaria 10%]]-0.01*VENTAS[[#This Row],[Precio Venta]])</f>
        <v>19.399999999999999</v>
      </c>
      <c r="M1881" s="35"/>
      <c r="N1881" s="37" t="s">
        <v>7130</v>
      </c>
    </row>
    <row r="1882" spans="1:14" x14ac:dyDescent="0.2">
      <c r="A1882" s="36">
        <v>45787.724131944437</v>
      </c>
      <c r="B1882" s="33"/>
      <c r="C1882" s="33"/>
      <c r="D1882" s="33"/>
      <c r="E1882" s="33" t="s">
        <v>1234</v>
      </c>
      <c r="F1882" s="33" t="s">
        <v>1232</v>
      </c>
      <c r="G1882" s="33">
        <v>1</v>
      </c>
      <c r="H1882" s="34">
        <v>30</v>
      </c>
      <c r="I1882" s="39">
        <f>VENTAS[[#This Row],[Cantidad]]*VENTAS[[#This Row],[Precio Venta]]</f>
        <v>30</v>
      </c>
      <c r="J1882" s="34">
        <f>IF(VENTAS[[#This Row],[Nombre del Gestor]]&gt;1,VENTAS[[#This Row],[Precio Venta]]*10%,0)</f>
        <v>0</v>
      </c>
      <c r="K1882" s="34">
        <f>IFERROR(VLOOKUP(VENTAS[[#This Row],[Código del producto Vendido]],STOCK[],13,FALSE),VENTAS[[#This Row],[Precio Venta]]*0.6)-VENTAS[[#This Row],[Comisión Unitaria 10%]]</f>
        <v>11.8</v>
      </c>
      <c r="L1882" s="34">
        <f>VENTAS[[#This Row],[Cantidad]]*(VENTAS[[#This Row],[Precio Venta]]-VENTAS[[#This Row],[Costo Unitario SIN Comision]]-VENTAS[[#This Row],[Comisión Unitaria 10%]]-0.01*VENTAS[[#This Row],[Precio Venta]])</f>
        <v>17.899999999999999</v>
      </c>
      <c r="M1882" s="35"/>
      <c r="N1882" s="37" t="s">
        <v>7131</v>
      </c>
    </row>
    <row r="1883" spans="1:14" x14ac:dyDescent="0.2">
      <c r="A1883" s="36">
        <v>45787.946909722217</v>
      </c>
      <c r="B1883" s="33"/>
      <c r="C1883" s="33"/>
      <c r="D1883" s="33"/>
      <c r="E1883" s="33" t="s">
        <v>3258</v>
      </c>
      <c r="F1883" s="33" t="s">
        <v>3259</v>
      </c>
      <c r="G1883" s="33">
        <v>1</v>
      </c>
      <c r="H1883" s="34">
        <v>20</v>
      </c>
      <c r="I1883" s="39">
        <f>VENTAS[[#This Row],[Cantidad]]*VENTAS[[#This Row],[Precio Venta]]</f>
        <v>20</v>
      </c>
      <c r="J1883" s="34">
        <f>IF(VENTAS[[#This Row],[Nombre del Gestor]]&gt;1,VENTAS[[#This Row],[Precio Venta]]*10%,0)</f>
        <v>0</v>
      </c>
      <c r="K1883" s="34">
        <f>IFERROR(VLOOKUP(VENTAS[[#This Row],[Código del producto Vendido]],STOCK[],13,FALSE),VENTAS[[#This Row],[Precio Venta]]*0.6)-VENTAS[[#This Row],[Comisión Unitaria 10%]]</f>
        <v>0</v>
      </c>
      <c r="L1883" s="34">
        <f>VENTAS[[#This Row],[Cantidad]]*(VENTAS[[#This Row],[Precio Venta]]-VENTAS[[#This Row],[Costo Unitario SIN Comision]]-VENTAS[[#This Row],[Comisión Unitaria 10%]]-0.01*VENTAS[[#This Row],[Precio Venta]])</f>
        <v>19.8</v>
      </c>
      <c r="M1883" s="35"/>
      <c r="N1883" s="37" t="s">
        <v>7132</v>
      </c>
    </row>
    <row r="1884" spans="1:14" x14ac:dyDescent="0.2">
      <c r="A1884" s="36">
        <v>45787.946909722217</v>
      </c>
      <c r="B1884" s="33"/>
      <c r="C1884" s="33"/>
      <c r="D1884" s="33"/>
      <c r="E1884" s="33" t="s">
        <v>7133</v>
      </c>
      <c r="F1884" s="33" t="s">
        <v>2786</v>
      </c>
      <c r="G1884" s="33">
        <v>1</v>
      </c>
      <c r="H1884" s="34">
        <v>30</v>
      </c>
      <c r="I1884" s="39">
        <f>VENTAS[[#This Row],[Cantidad]]*VENTAS[[#This Row],[Precio Venta]]</f>
        <v>30</v>
      </c>
      <c r="J1884" s="34">
        <f>IF(VENTAS[[#This Row],[Nombre del Gestor]]&gt;1,VENTAS[[#This Row],[Precio Venta]]*10%,0)</f>
        <v>0</v>
      </c>
      <c r="K1884" s="34">
        <f>IFERROR(VLOOKUP(VENTAS[[#This Row],[Código del producto Vendido]],STOCK[],13,FALSE),VENTAS[[#This Row],[Precio Venta]]*0.6)-VENTAS[[#This Row],[Comisión Unitaria 10%]]</f>
        <v>18</v>
      </c>
      <c r="L1884" s="34">
        <f>VENTAS[[#This Row],[Cantidad]]*(VENTAS[[#This Row],[Precio Venta]]-VENTAS[[#This Row],[Costo Unitario SIN Comision]]-VENTAS[[#This Row],[Comisión Unitaria 10%]]-0.01*VENTAS[[#This Row],[Precio Venta]])</f>
        <v>11.7</v>
      </c>
      <c r="M1884" s="35"/>
      <c r="N1884" s="37" t="s">
        <v>7134</v>
      </c>
    </row>
    <row r="1885" spans="1:14" x14ac:dyDescent="0.2">
      <c r="A1885" s="36">
        <v>45787.946909722217</v>
      </c>
      <c r="B1885" s="33"/>
      <c r="C1885" s="33"/>
      <c r="D1885" s="33"/>
      <c r="E1885" s="33" t="s">
        <v>3156</v>
      </c>
      <c r="F1885" s="33" t="s">
        <v>7135</v>
      </c>
      <c r="G1885" s="33">
        <v>1</v>
      </c>
      <c r="H1885" s="34">
        <v>20</v>
      </c>
      <c r="I1885" s="39">
        <f>VENTAS[[#This Row],[Cantidad]]*VENTAS[[#This Row],[Precio Venta]]</f>
        <v>20</v>
      </c>
      <c r="J1885" s="34">
        <f>IF(VENTAS[[#This Row],[Nombre del Gestor]]&gt;1,VENTAS[[#This Row],[Precio Venta]]*10%,0)</f>
        <v>0</v>
      </c>
      <c r="K1885" s="34">
        <f>IFERROR(VLOOKUP(VENTAS[[#This Row],[Código del producto Vendido]],STOCK[],13,FALSE),VENTAS[[#This Row],[Precio Venta]]*0.6)-VENTAS[[#This Row],[Comisión Unitaria 10%]]</f>
        <v>0</v>
      </c>
      <c r="L1885" s="34">
        <f>VENTAS[[#This Row],[Cantidad]]*(VENTAS[[#This Row],[Precio Venta]]-VENTAS[[#This Row],[Costo Unitario SIN Comision]]-VENTAS[[#This Row],[Comisión Unitaria 10%]]-0.01*VENTAS[[#This Row],[Precio Venta]])</f>
        <v>19.8</v>
      </c>
      <c r="M1885" s="35"/>
      <c r="N1885" s="37" t="s">
        <v>7136</v>
      </c>
    </row>
    <row r="1886" spans="1:14" x14ac:dyDescent="0.2">
      <c r="A1886" s="36">
        <v>45787.946909722217</v>
      </c>
      <c r="B1886" s="33"/>
      <c r="C1886" s="33"/>
      <c r="D1886" s="33"/>
      <c r="E1886" s="33" t="s">
        <v>3017</v>
      </c>
      <c r="F1886" s="33" t="s">
        <v>3019</v>
      </c>
      <c r="G1886" s="33">
        <v>1</v>
      </c>
      <c r="H1886" s="34">
        <v>40</v>
      </c>
      <c r="I1886" s="39">
        <f>VENTAS[[#This Row],[Cantidad]]*VENTAS[[#This Row],[Precio Venta]]</f>
        <v>40</v>
      </c>
      <c r="J1886" s="34">
        <f>IF(VENTAS[[#This Row],[Nombre del Gestor]]&gt;1,VENTAS[[#This Row],[Precio Venta]]*10%,0)</f>
        <v>0</v>
      </c>
      <c r="K1886" s="34">
        <f>IFERROR(VLOOKUP(VENTAS[[#This Row],[Código del producto Vendido]],STOCK[],13,FALSE),VENTAS[[#This Row],[Precio Venta]]*0.6)-VENTAS[[#This Row],[Comisión Unitaria 10%]]</f>
        <v>0</v>
      </c>
      <c r="L1886" s="34">
        <f>VENTAS[[#This Row],[Cantidad]]*(VENTAS[[#This Row],[Precio Venta]]-VENTAS[[#This Row],[Costo Unitario SIN Comision]]-VENTAS[[#This Row],[Comisión Unitaria 10%]]-0.01*VENTAS[[#This Row],[Precio Venta]])</f>
        <v>39.6</v>
      </c>
      <c r="M1886" s="35"/>
      <c r="N1886" s="37" t="s">
        <v>7137</v>
      </c>
    </row>
    <row r="1887" spans="1:14" x14ac:dyDescent="0.2">
      <c r="A1887" s="36">
        <v>45788.482418981483</v>
      </c>
      <c r="B1887" s="33"/>
      <c r="C1887" s="33"/>
      <c r="D1887" s="33"/>
      <c r="E1887" s="33" t="s">
        <v>7106</v>
      </c>
      <c r="F1887" s="33" t="s">
        <v>3091</v>
      </c>
      <c r="G1887" s="33">
        <v>1</v>
      </c>
      <c r="H1887" s="34">
        <v>35</v>
      </c>
      <c r="I1887" s="39">
        <f>VENTAS[[#This Row],[Cantidad]]*VENTAS[[#This Row],[Precio Venta]]</f>
        <v>35</v>
      </c>
      <c r="J1887" s="34">
        <f>IF(VENTAS[[#This Row],[Nombre del Gestor]]&gt;1,VENTAS[[#This Row],[Precio Venta]]*10%,0)</f>
        <v>0</v>
      </c>
      <c r="K1887" s="34">
        <f>IFERROR(VLOOKUP(VENTAS[[#This Row],[Código del producto Vendido]],STOCK[],13,FALSE),VENTAS[[#This Row],[Precio Venta]]*0.6)-VENTAS[[#This Row],[Comisión Unitaria 10%]]</f>
        <v>21</v>
      </c>
      <c r="L1887" s="34">
        <f>VENTAS[[#This Row],[Cantidad]]*(VENTAS[[#This Row],[Precio Venta]]-VENTAS[[#This Row],[Costo Unitario SIN Comision]]-VENTAS[[#This Row],[Comisión Unitaria 10%]]-0.01*VENTAS[[#This Row],[Precio Venta]])</f>
        <v>13.65</v>
      </c>
      <c r="M1887" s="35"/>
      <c r="N1887" s="37" t="s">
        <v>7138</v>
      </c>
    </row>
    <row r="1888" spans="1:14" x14ac:dyDescent="0.2">
      <c r="A1888" s="36">
        <v>45788.483298611107</v>
      </c>
      <c r="B1888" s="33"/>
      <c r="C1888" s="33"/>
      <c r="D1888" s="33"/>
      <c r="E1888" s="33" t="s">
        <v>7139</v>
      </c>
      <c r="F1888" s="33" t="s">
        <v>2957</v>
      </c>
      <c r="G1888" s="33">
        <v>1</v>
      </c>
      <c r="H1888" s="34">
        <v>35</v>
      </c>
      <c r="I1888" s="39">
        <f>VENTAS[[#This Row],[Cantidad]]*VENTAS[[#This Row],[Precio Venta]]</f>
        <v>35</v>
      </c>
      <c r="J1888" s="34">
        <f>IF(VENTAS[[#This Row],[Nombre del Gestor]]&gt;1,VENTAS[[#This Row],[Precio Venta]]*10%,0)</f>
        <v>0</v>
      </c>
      <c r="K1888" s="34">
        <f>IFERROR(VLOOKUP(VENTAS[[#This Row],[Código del producto Vendido]],STOCK[],13,FALSE),VENTAS[[#This Row],[Precio Venta]]*0.6)-VENTAS[[#This Row],[Comisión Unitaria 10%]]</f>
        <v>21</v>
      </c>
      <c r="L1888" s="34">
        <f>VENTAS[[#This Row],[Cantidad]]*(VENTAS[[#This Row],[Precio Venta]]-VENTAS[[#This Row],[Costo Unitario SIN Comision]]-VENTAS[[#This Row],[Comisión Unitaria 10%]]-0.01*VENTAS[[#This Row],[Precio Venta]])</f>
        <v>13.65</v>
      </c>
      <c r="M1888" s="35"/>
      <c r="N1888" s="37" t="s">
        <v>7140</v>
      </c>
    </row>
    <row r="1889" spans="1:14" x14ac:dyDescent="0.2">
      <c r="A1889" s="36">
        <v>45788.918009259258</v>
      </c>
      <c r="B1889" s="33"/>
      <c r="C1889" s="33"/>
      <c r="D1889" s="33"/>
      <c r="E1889" s="33" t="s">
        <v>2720</v>
      </c>
      <c r="F1889" s="33" t="s">
        <v>2721</v>
      </c>
      <c r="G1889" s="33">
        <v>1</v>
      </c>
      <c r="H1889" s="34">
        <v>25</v>
      </c>
      <c r="I1889" s="39">
        <f>VENTAS[[#This Row],[Cantidad]]*VENTAS[[#This Row],[Precio Venta]]</f>
        <v>25</v>
      </c>
      <c r="J1889" s="34">
        <f>IF(VENTAS[[#This Row],[Nombre del Gestor]]&gt;1,VENTAS[[#This Row],[Precio Venta]]*10%,0)</f>
        <v>0</v>
      </c>
      <c r="K1889" s="34">
        <f>IFERROR(VLOOKUP(VENTAS[[#This Row],[Código del producto Vendido]],STOCK[],13,FALSE),VENTAS[[#This Row],[Precio Venta]]*0.6)-VENTAS[[#This Row],[Comisión Unitaria 10%]]</f>
        <v>0</v>
      </c>
      <c r="L1889" s="34">
        <f>VENTAS[[#This Row],[Cantidad]]*(VENTAS[[#This Row],[Precio Venta]]-VENTAS[[#This Row],[Costo Unitario SIN Comision]]-VENTAS[[#This Row],[Comisión Unitaria 10%]]-0.01*VENTAS[[#This Row],[Precio Venta]])</f>
        <v>24.75</v>
      </c>
      <c r="M1889" s="35"/>
      <c r="N1889" s="37" t="s">
        <v>7141</v>
      </c>
    </row>
    <row r="1890" spans="1:14" x14ac:dyDescent="0.2">
      <c r="A1890" s="36">
        <v>45788.918009259258</v>
      </c>
      <c r="B1890" s="33"/>
      <c r="C1890" s="33"/>
      <c r="D1890" s="33"/>
      <c r="E1890" s="33" t="s">
        <v>2738</v>
      </c>
      <c r="F1890" s="33" t="s">
        <v>2011</v>
      </c>
      <c r="G1890" s="33">
        <v>1</v>
      </c>
      <c r="H1890" s="34">
        <v>18</v>
      </c>
      <c r="I1890" s="39">
        <f>VENTAS[[#This Row],[Cantidad]]*VENTAS[[#This Row],[Precio Venta]]</f>
        <v>18</v>
      </c>
      <c r="J1890" s="34">
        <f>IF(VENTAS[[#This Row],[Nombre del Gestor]]&gt;1,VENTAS[[#This Row],[Precio Venta]]*10%,0)</f>
        <v>0</v>
      </c>
      <c r="K1890" s="34">
        <f>IFERROR(VLOOKUP(VENTAS[[#This Row],[Código del producto Vendido]],STOCK[],13,FALSE),VENTAS[[#This Row],[Precio Venta]]*0.6)-VENTAS[[#This Row],[Comisión Unitaria 10%]]</f>
        <v>0</v>
      </c>
      <c r="L1890" s="34">
        <f>VENTAS[[#This Row],[Cantidad]]*(VENTAS[[#This Row],[Precio Venta]]-VENTAS[[#This Row],[Costo Unitario SIN Comision]]-VENTAS[[#This Row],[Comisión Unitaria 10%]]-0.01*VENTAS[[#This Row],[Precio Venta]])</f>
        <v>17.82</v>
      </c>
      <c r="M1890" s="35"/>
      <c r="N1890" s="37" t="s">
        <v>7142</v>
      </c>
    </row>
    <row r="1891" spans="1:14" x14ac:dyDescent="0.2">
      <c r="A1891" s="36">
        <v>45789.337106481478</v>
      </c>
      <c r="B1891" s="33"/>
      <c r="C1891" s="33"/>
      <c r="D1891" s="33"/>
      <c r="E1891" s="33" t="s">
        <v>154</v>
      </c>
      <c r="F1891" s="33" t="s">
        <v>155</v>
      </c>
      <c r="G1891" s="33">
        <v>1</v>
      </c>
      <c r="H1891" s="34">
        <v>25</v>
      </c>
      <c r="I1891" s="39">
        <f>VENTAS[[#This Row],[Cantidad]]*VENTAS[[#This Row],[Precio Venta]]</f>
        <v>25</v>
      </c>
      <c r="J1891" s="34">
        <f>IF(VENTAS[[#This Row],[Nombre del Gestor]]&gt;1,VENTAS[[#This Row],[Precio Venta]]*10%,0)</f>
        <v>0</v>
      </c>
      <c r="K1891" s="34">
        <f>IFERROR(VLOOKUP(VENTAS[[#This Row],[Código del producto Vendido]],STOCK[],13,FALSE),VENTAS[[#This Row],[Precio Venta]]*0.6)-VENTAS[[#This Row],[Comisión Unitaria 10%]]</f>
        <v>13.5</v>
      </c>
      <c r="L1891" s="34">
        <f>VENTAS[[#This Row],[Cantidad]]*(VENTAS[[#This Row],[Precio Venta]]-VENTAS[[#This Row],[Costo Unitario SIN Comision]]-VENTAS[[#This Row],[Comisión Unitaria 10%]]-0.01*VENTAS[[#This Row],[Precio Venta]])</f>
        <v>11.25</v>
      </c>
      <c r="M1891" s="35"/>
      <c r="N1891" s="37" t="s">
        <v>7143</v>
      </c>
    </row>
    <row r="1892" spans="1:14" x14ac:dyDescent="0.2">
      <c r="A1892" s="36">
        <v>45789.337106481478</v>
      </c>
      <c r="B1892" s="33"/>
      <c r="C1892" s="33"/>
      <c r="D1892" s="33"/>
      <c r="E1892" s="33" t="s">
        <v>3439</v>
      </c>
      <c r="F1892" s="33" t="s">
        <v>3440</v>
      </c>
      <c r="G1892" s="33">
        <v>1</v>
      </c>
      <c r="H1892" s="34">
        <v>25</v>
      </c>
      <c r="I1892" s="39">
        <f>VENTAS[[#This Row],[Cantidad]]*VENTAS[[#This Row],[Precio Venta]]</f>
        <v>25</v>
      </c>
      <c r="J1892" s="34">
        <f>IF(VENTAS[[#This Row],[Nombre del Gestor]]&gt;1,VENTAS[[#This Row],[Precio Venta]]*10%,0)</f>
        <v>0</v>
      </c>
      <c r="K1892" s="34">
        <f>IFERROR(VLOOKUP(VENTAS[[#This Row],[Código del producto Vendido]],STOCK[],13,FALSE),VENTAS[[#This Row],[Precio Venta]]*0.6)-VENTAS[[#This Row],[Comisión Unitaria 10%]]</f>
        <v>0</v>
      </c>
      <c r="L1892" s="34">
        <f>VENTAS[[#This Row],[Cantidad]]*(VENTAS[[#This Row],[Precio Venta]]-VENTAS[[#This Row],[Costo Unitario SIN Comision]]-VENTAS[[#This Row],[Comisión Unitaria 10%]]-0.01*VENTAS[[#This Row],[Precio Venta]])</f>
        <v>24.75</v>
      </c>
      <c r="M1892" s="35"/>
      <c r="N1892" s="37" t="s">
        <v>7144</v>
      </c>
    </row>
    <row r="1893" spans="1:14" x14ac:dyDescent="0.2">
      <c r="A1893" s="36">
        <v>45789.337106481478</v>
      </c>
      <c r="B1893" s="33"/>
      <c r="C1893" s="33"/>
      <c r="D1893" s="33"/>
      <c r="E1893" s="33" t="s">
        <v>3453</v>
      </c>
      <c r="F1893" s="33" t="s">
        <v>3454</v>
      </c>
      <c r="G1893" s="33">
        <v>1</v>
      </c>
      <c r="H1893" s="34">
        <v>20</v>
      </c>
      <c r="I1893" s="39">
        <f>VENTAS[[#This Row],[Cantidad]]*VENTAS[[#This Row],[Precio Venta]]</f>
        <v>20</v>
      </c>
      <c r="J1893" s="34">
        <f>IF(VENTAS[[#This Row],[Nombre del Gestor]]&gt;1,VENTAS[[#This Row],[Precio Venta]]*10%,0)</f>
        <v>0</v>
      </c>
      <c r="K1893" s="34">
        <f>IFERROR(VLOOKUP(VENTAS[[#This Row],[Código del producto Vendido]],STOCK[],13,FALSE),VENTAS[[#This Row],[Precio Venta]]*0.6)-VENTAS[[#This Row],[Comisión Unitaria 10%]]</f>
        <v>0</v>
      </c>
      <c r="L1893" s="34">
        <f>VENTAS[[#This Row],[Cantidad]]*(VENTAS[[#This Row],[Precio Venta]]-VENTAS[[#This Row],[Costo Unitario SIN Comision]]-VENTAS[[#This Row],[Comisión Unitaria 10%]]-0.01*VENTAS[[#This Row],[Precio Venta]])</f>
        <v>19.8</v>
      </c>
      <c r="M1893" s="35"/>
      <c r="N1893" s="37" t="s">
        <v>7145</v>
      </c>
    </row>
    <row r="1894" spans="1:14" x14ac:dyDescent="0.2">
      <c r="A1894" s="36">
        <v>45789.339479166672</v>
      </c>
      <c r="B1894" s="33"/>
      <c r="C1894" s="33"/>
      <c r="D1894" s="33"/>
      <c r="E1894" s="33" t="s">
        <v>2480</v>
      </c>
      <c r="F1894" s="33" t="s">
        <v>2481</v>
      </c>
      <c r="G1894" s="33">
        <v>1</v>
      </c>
      <c r="H1894" s="34">
        <v>35</v>
      </c>
      <c r="I1894" s="39">
        <f>VENTAS[[#This Row],[Cantidad]]*VENTAS[[#This Row],[Precio Venta]]</f>
        <v>35</v>
      </c>
      <c r="J1894" s="34">
        <f>IF(VENTAS[[#This Row],[Nombre del Gestor]]&gt;1,VENTAS[[#This Row],[Precio Venta]]*10%,0)</f>
        <v>0</v>
      </c>
      <c r="K1894" s="34">
        <f>IFERROR(VLOOKUP(VENTAS[[#This Row],[Código del producto Vendido]],STOCK[],13,FALSE),VENTAS[[#This Row],[Precio Venta]]*0.6)-VENTAS[[#This Row],[Comisión Unitaria 10%]]</f>
        <v>15.5</v>
      </c>
      <c r="L1894" s="34">
        <f>VENTAS[[#This Row],[Cantidad]]*(VENTAS[[#This Row],[Precio Venta]]-VENTAS[[#This Row],[Costo Unitario SIN Comision]]-VENTAS[[#This Row],[Comisión Unitaria 10%]]-0.01*VENTAS[[#This Row],[Precio Venta]])</f>
        <v>19.149999999999999</v>
      </c>
      <c r="M1894" s="35"/>
      <c r="N1894" s="37" t="s">
        <v>7146</v>
      </c>
    </row>
    <row r="1895" spans="1:14" x14ac:dyDescent="0.2">
      <c r="A1895" s="36">
        <v>45789.339479166672</v>
      </c>
      <c r="B1895" s="33"/>
      <c r="C1895" s="33"/>
      <c r="D1895" s="33"/>
      <c r="E1895" s="33" t="s">
        <v>2679</v>
      </c>
      <c r="F1895" s="33" t="s">
        <v>2680</v>
      </c>
      <c r="G1895" s="33">
        <v>1</v>
      </c>
      <c r="H1895" s="34">
        <v>30</v>
      </c>
      <c r="I1895" s="39">
        <f>VENTAS[[#This Row],[Cantidad]]*VENTAS[[#This Row],[Precio Venta]]</f>
        <v>30</v>
      </c>
      <c r="J1895" s="34">
        <f>IF(VENTAS[[#This Row],[Nombre del Gestor]]&gt;1,VENTAS[[#This Row],[Precio Venta]]*10%,0)</f>
        <v>0</v>
      </c>
      <c r="K1895" s="34">
        <f>IFERROR(VLOOKUP(VENTAS[[#This Row],[Código del producto Vendido]],STOCK[],13,FALSE),VENTAS[[#This Row],[Precio Venta]]*0.6)-VENTAS[[#This Row],[Comisión Unitaria 10%]]</f>
        <v>0</v>
      </c>
      <c r="L1895" s="34">
        <f>VENTAS[[#This Row],[Cantidad]]*(VENTAS[[#This Row],[Precio Venta]]-VENTAS[[#This Row],[Costo Unitario SIN Comision]]-VENTAS[[#This Row],[Comisión Unitaria 10%]]-0.01*VENTAS[[#This Row],[Precio Venta]])</f>
        <v>29.7</v>
      </c>
      <c r="M1895" s="35"/>
      <c r="N1895" s="37" t="s">
        <v>7147</v>
      </c>
    </row>
    <row r="1896" spans="1:14" x14ac:dyDescent="0.2">
      <c r="A1896" s="36">
        <v>45789.339479166672</v>
      </c>
      <c r="B1896" s="33"/>
      <c r="C1896" s="33"/>
      <c r="D1896" s="33"/>
      <c r="E1896" s="33" t="s">
        <v>2239</v>
      </c>
      <c r="F1896" s="33" t="s">
        <v>2238</v>
      </c>
      <c r="G1896" s="33">
        <v>1</v>
      </c>
      <c r="H1896" s="34">
        <v>25</v>
      </c>
      <c r="I1896" s="39">
        <f>VENTAS[[#This Row],[Cantidad]]*VENTAS[[#This Row],[Precio Venta]]</f>
        <v>25</v>
      </c>
      <c r="J1896" s="34">
        <f>IF(VENTAS[[#This Row],[Nombre del Gestor]]&gt;1,VENTAS[[#This Row],[Precio Venta]]*10%,0)</f>
        <v>0</v>
      </c>
      <c r="K1896" s="34">
        <f>IFERROR(VLOOKUP(VENTAS[[#This Row],[Código del producto Vendido]],STOCK[],13,FALSE),VENTAS[[#This Row],[Precio Venta]]*0.6)-VENTAS[[#This Row],[Comisión Unitaria 10%]]</f>
        <v>2.5</v>
      </c>
      <c r="L1896" s="34">
        <f>VENTAS[[#This Row],[Cantidad]]*(VENTAS[[#This Row],[Precio Venta]]-VENTAS[[#This Row],[Costo Unitario SIN Comision]]-VENTAS[[#This Row],[Comisión Unitaria 10%]]-0.01*VENTAS[[#This Row],[Precio Venta]])</f>
        <v>22.25</v>
      </c>
      <c r="M1896" s="35"/>
      <c r="N1896" s="37" t="s">
        <v>7148</v>
      </c>
    </row>
    <row r="1897" spans="1:14" x14ac:dyDescent="0.2">
      <c r="A1897" s="36">
        <v>45789.339479166672</v>
      </c>
      <c r="B1897" s="33"/>
      <c r="C1897" s="33"/>
      <c r="D1897" s="33"/>
      <c r="E1897" s="33" t="s">
        <v>1953</v>
      </c>
      <c r="F1897" s="33" t="s">
        <v>1954</v>
      </c>
      <c r="G1897" s="33">
        <v>1</v>
      </c>
      <c r="H1897" s="34">
        <v>40</v>
      </c>
      <c r="I1897" s="39">
        <f>VENTAS[[#This Row],[Cantidad]]*VENTAS[[#This Row],[Precio Venta]]</f>
        <v>40</v>
      </c>
      <c r="J1897" s="34">
        <f>IF(VENTAS[[#This Row],[Nombre del Gestor]]&gt;1,VENTAS[[#This Row],[Precio Venta]]*10%,0)</f>
        <v>0</v>
      </c>
      <c r="K1897" s="34">
        <f>IFERROR(VLOOKUP(VENTAS[[#This Row],[Código del producto Vendido]],STOCK[],13,FALSE),VENTAS[[#This Row],[Precio Venta]]*0.6)-VENTAS[[#This Row],[Comisión Unitaria 10%]]</f>
        <v>4</v>
      </c>
      <c r="L1897" s="34">
        <f>VENTAS[[#This Row],[Cantidad]]*(VENTAS[[#This Row],[Precio Venta]]-VENTAS[[#This Row],[Costo Unitario SIN Comision]]-VENTAS[[#This Row],[Comisión Unitaria 10%]]-0.01*VENTAS[[#This Row],[Precio Venta]])</f>
        <v>35.6</v>
      </c>
      <c r="M1897" s="35"/>
      <c r="N1897" s="37" t="s">
        <v>7149</v>
      </c>
    </row>
    <row r="1898" spans="1:14" x14ac:dyDescent="0.2">
      <c r="A1898" s="36">
        <v>45789.339479166672</v>
      </c>
      <c r="B1898" s="33"/>
      <c r="C1898" s="33"/>
      <c r="D1898" s="33"/>
      <c r="E1898" s="33" t="s">
        <v>2387</v>
      </c>
      <c r="F1898" s="33" t="s">
        <v>1903</v>
      </c>
      <c r="G1898" s="33">
        <v>1</v>
      </c>
      <c r="H1898" s="34">
        <v>20</v>
      </c>
      <c r="I1898" s="39">
        <f>VENTAS[[#This Row],[Cantidad]]*VENTAS[[#This Row],[Precio Venta]]</f>
        <v>20</v>
      </c>
      <c r="J1898" s="34">
        <f>IF(VENTAS[[#This Row],[Nombre del Gestor]]&gt;1,VENTAS[[#This Row],[Precio Venta]]*10%,0)</f>
        <v>0</v>
      </c>
      <c r="K1898" s="34">
        <f>IFERROR(VLOOKUP(VENTAS[[#This Row],[Código del producto Vendido]],STOCK[],13,FALSE),VENTAS[[#This Row],[Precio Venta]]*0.6)-VENTAS[[#This Row],[Comisión Unitaria 10%]]</f>
        <v>14</v>
      </c>
      <c r="L1898" s="34">
        <f>VENTAS[[#This Row],[Cantidad]]*(VENTAS[[#This Row],[Precio Venta]]-VENTAS[[#This Row],[Costo Unitario SIN Comision]]-VENTAS[[#This Row],[Comisión Unitaria 10%]]-0.01*VENTAS[[#This Row],[Precio Venta]])</f>
        <v>5.8</v>
      </c>
      <c r="M1898" s="35"/>
      <c r="N1898" s="37" t="s">
        <v>7150</v>
      </c>
    </row>
    <row r="1899" spans="1:14" x14ac:dyDescent="0.2">
      <c r="A1899" s="36">
        <v>45789.339479166672</v>
      </c>
      <c r="B1899" s="33"/>
      <c r="C1899" s="33"/>
      <c r="D1899" s="33"/>
      <c r="E1899" s="33" t="s">
        <v>655</v>
      </c>
      <c r="F1899" s="33" t="s">
        <v>656</v>
      </c>
      <c r="G1899" s="33">
        <v>1</v>
      </c>
      <c r="H1899" s="34">
        <v>30</v>
      </c>
      <c r="I1899" s="39">
        <f>VENTAS[[#This Row],[Cantidad]]*VENTAS[[#This Row],[Precio Venta]]</f>
        <v>30</v>
      </c>
      <c r="J1899" s="34">
        <f>IF(VENTAS[[#This Row],[Nombre del Gestor]]&gt;1,VENTAS[[#This Row],[Precio Venta]]*10%,0)</f>
        <v>0</v>
      </c>
      <c r="K1899" s="34">
        <f>IFERROR(VLOOKUP(VENTAS[[#This Row],[Código del producto Vendido]],STOCK[],13,FALSE),VENTAS[[#This Row],[Precio Venta]]*0.6)-VENTAS[[#This Row],[Comisión Unitaria 10%]]</f>
        <v>12</v>
      </c>
      <c r="L1899" s="34">
        <f>VENTAS[[#This Row],[Cantidad]]*(VENTAS[[#This Row],[Precio Venta]]-VENTAS[[#This Row],[Costo Unitario SIN Comision]]-VENTAS[[#This Row],[Comisión Unitaria 10%]]-0.01*VENTAS[[#This Row],[Precio Venta]])</f>
        <v>17.7</v>
      </c>
      <c r="M1899" s="35"/>
      <c r="N1899" s="37" t="s">
        <v>7151</v>
      </c>
    </row>
    <row r="1900" spans="1:14" x14ac:dyDescent="0.2">
      <c r="A1900" s="36">
        <v>45789.339479166672</v>
      </c>
      <c r="B1900" s="33"/>
      <c r="C1900" s="33"/>
      <c r="D1900" s="33"/>
      <c r="E1900" s="33" t="s">
        <v>2379</v>
      </c>
      <c r="F1900" s="33" t="s">
        <v>2380</v>
      </c>
      <c r="G1900" s="33">
        <v>1</v>
      </c>
      <c r="H1900" s="34">
        <v>18</v>
      </c>
      <c r="I1900" s="39">
        <f>VENTAS[[#This Row],[Cantidad]]*VENTAS[[#This Row],[Precio Venta]]</f>
        <v>18</v>
      </c>
      <c r="J1900" s="34">
        <f>IF(VENTAS[[#This Row],[Nombre del Gestor]]&gt;1,VENTAS[[#This Row],[Precio Venta]]*10%,0)</f>
        <v>0</v>
      </c>
      <c r="K1900" s="34">
        <f>IFERROR(VLOOKUP(VENTAS[[#This Row],[Código del producto Vendido]],STOCK[],13,FALSE),VENTAS[[#This Row],[Precio Venta]]*0.6)-VENTAS[[#This Row],[Comisión Unitaria 10%]]</f>
        <v>13.8</v>
      </c>
      <c r="L1900" s="34">
        <f>VENTAS[[#This Row],[Cantidad]]*(VENTAS[[#This Row],[Precio Venta]]-VENTAS[[#This Row],[Costo Unitario SIN Comision]]-VENTAS[[#This Row],[Comisión Unitaria 10%]]-0.01*VENTAS[[#This Row],[Precio Venta]])</f>
        <v>4.0199999999999996</v>
      </c>
      <c r="M1900" s="35"/>
      <c r="N1900" s="37" t="s">
        <v>7152</v>
      </c>
    </row>
    <row r="1901" spans="1:14" x14ac:dyDescent="0.2">
      <c r="A1901" s="36">
        <v>45789.342164351852</v>
      </c>
      <c r="B1901" s="33"/>
      <c r="C1901" s="33"/>
      <c r="D1901" s="33"/>
      <c r="E1901" s="33" t="s">
        <v>2787</v>
      </c>
      <c r="F1901" s="33" t="s">
        <v>2788</v>
      </c>
      <c r="G1901" s="33">
        <v>1</v>
      </c>
      <c r="H1901" s="34">
        <v>30</v>
      </c>
      <c r="I1901" s="39">
        <f>VENTAS[[#This Row],[Cantidad]]*VENTAS[[#This Row],[Precio Venta]]</f>
        <v>30</v>
      </c>
      <c r="J1901" s="34">
        <f>IF(VENTAS[[#This Row],[Nombre del Gestor]]&gt;1,VENTAS[[#This Row],[Precio Venta]]*10%,0)</f>
        <v>0</v>
      </c>
      <c r="K1901" s="34">
        <f>IFERROR(VLOOKUP(VENTAS[[#This Row],[Código del producto Vendido]],STOCK[],13,FALSE),VENTAS[[#This Row],[Precio Venta]]*0.6)-VENTAS[[#This Row],[Comisión Unitaria 10%]]</f>
        <v>0</v>
      </c>
      <c r="L1901" s="34">
        <f>VENTAS[[#This Row],[Cantidad]]*(VENTAS[[#This Row],[Precio Venta]]-VENTAS[[#This Row],[Costo Unitario SIN Comision]]-VENTAS[[#This Row],[Comisión Unitaria 10%]]-0.01*VENTAS[[#This Row],[Precio Venta]])</f>
        <v>29.7</v>
      </c>
      <c r="M1901" s="35"/>
      <c r="N1901" s="37" t="s">
        <v>7153</v>
      </c>
    </row>
    <row r="1902" spans="1:14" x14ac:dyDescent="0.2">
      <c r="A1902" s="36">
        <v>45789.342164351852</v>
      </c>
      <c r="B1902" s="33"/>
      <c r="C1902" s="33"/>
      <c r="D1902" s="33"/>
      <c r="E1902" s="33" t="s">
        <v>3045</v>
      </c>
      <c r="F1902" s="33" t="s">
        <v>3046</v>
      </c>
      <c r="G1902" s="33">
        <v>1</v>
      </c>
      <c r="H1902" s="34">
        <v>40</v>
      </c>
      <c r="I1902" s="39">
        <f>VENTAS[[#This Row],[Cantidad]]*VENTAS[[#This Row],[Precio Venta]]</f>
        <v>40</v>
      </c>
      <c r="J1902" s="34">
        <f>IF(VENTAS[[#This Row],[Nombre del Gestor]]&gt;1,VENTAS[[#This Row],[Precio Venta]]*10%,0)</f>
        <v>0</v>
      </c>
      <c r="K1902" s="34">
        <f>IFERROR(VLOOKUP(VENTAS[[#This Row],[Código del producto Vendido]],STOCK[],13,FALSE),VENTAS[[#This Row],[Precio Venta]]*0.6)-VENTAS[[#This Row],[Comisión Unitaria 10%]]</f>
        <v>0</v>
      </c>
      <c r="L1902" s="34">
        <f>VENTAS[[#This Row],[Cantidad]]*(VENTAS[[#This Row],[Precio Venta]]-VENTAS[[#This Row],[Costo Unitario SIN Comision]]-VENTAS[[#This Row],[Comisión Unitaria 10%]]-0.01*VENTAS[[#This Row],[Precio Venta]])</f>
        <v>39.6</v>
      </c>
      <c r="M1902" s="35"/>
      <c r="N1902" s="37" t="s">
        <v>7154</v>
      </c>
    </row>
    <row r="1903" spans="1:14" x14ac:dyDescent="0.2">
      <c r="A1903" s="36">
        <v>45789.37290509259</v>
      </c>
      <c r="B1903" s="33"/>
      <c r="C1903" s="33"/>
      <c r="D1903" s="33"/>
      <c r="E1903" s="33" t="s">
        <v>3482</v>
      </c>
      <c r="F1903" s="33" t="s">
        <v>3483</v>
      </c>
      <c r="G1903" s="33">
        <v>1</v>
      </c>
      <c r="H1903" s="34">
        <v>35</v>
      </c>
      <c r="I1903" s="39">
        <f>VENTAS[[#This Row],[Cantidad]]*VENTAS[[#This Row],[Precio Venta]]</f>
        <v>35</v>
      </c>
      <c r="J1903" s="34">
        <f>IF(VENTAS[[#This Row],[Nombre del Gestor]]&gt;1,VENTAS[[#This Row],[Precio Venta]]*10%,0)</f>
        <v>0</v>
      </c>
      <c r="K1903" s="34">
        <f>IFERROR(VLOOKUP(VENTAS[[#This Row],[Código del producto Vendido]],STOCK[],13,FALSE),VENTAS[[#This Row],[Precio Venta]]*0.6)-VENTAS[[#This Row],[Comisión Unitaria 10%]]</f>
        <v>0</v>
      </c>
      <c r="L1903" s="34">
        <f>VENTAS[[#This Row],[Cantidad]]*(VENTAS[[#This Row],[Precio Venta]]-VENTAS[[#This Row],[Costo Unitario SIN Comision]]-VENTAS[[#This Row],[Comisión Unitaria 10%]]-0.01*VENTAS[[#This Row],[Precio Venta]])</f>
        <v>34.65</v>
      </c>
      <c r="M1903" s="35"/>
      <c r="N1903" s="37" t="s">
        <v>7155</v>
      </c>
    </row>
    <row r="1904" spans="1:14" x14ac:dyDescent="0.2">
      <c r="A1904" s="36">
        <v>45789.387476851851</v>
      </c>
      <c r="B1904" s="33"/>
      <c r="C1904" s="33"/>
      <c r="D1904" s="33"/>
      <c r="E1904" s="33" t="s">
        <v>384</v>
      </c>
      <c r="F1904" s="33" t="s">
        <v>386</v>
      </c>
      <c r="G1904" s="33">
        <v>1</v>
      </c>
      <c r="H1904" s="34">
        <v>30</v>
      </c>
      <c r="I1904" s="39">
        <f>VENTAS[[#This Row],[Cantidad]]*VENTAS[[#This Row],[Precio Venta]]</f>
        <v>30</v>
      </c>
      <c r="J1904" s="34">
        <f>IF(VENTAS[[#This Row],[Nombre del Gestor]]&gt;1,VENTAS[[#This Row],[Precio Venta]]*10%,0)</f>
        <v>0</v>
      </c>
      <c r="K1904" s="34">
        <f>IFERROR(VLOOKUP(VENTAS[[#This Row],[Código del producto Vendido]],STOCK[],13,FALSE),VENTAS[[#This Row],[Precio Venta]]*0.6)-VENTAS[[#This Row],[Comisión Unitaria 10%]]</f>
        <v>19.97</v>
      </c>
      <c r="L1904" s="34">
        <f>VENTAS[[#This Row],[Cantidad]]*(VENTAS[[#This Row],[Precio Venta]]-VENTAS[[#This Row],[Costo Unitario SIN Comision]]-VENTAS[[#This Row],[Comisión Unitaria 10%]]-0.01*VENTAS[[#This Row],[Precio Venta]])</f>
        <v>9.73</v>
      </c>
      <c r="M1904" s="35"/>
      <c r="N1904" s="37" t="s">
        <v>7156</v>
      </c>
    </row>
    <row r="1905" spans="1:14" x14ac:dyDescent="0.2">
      <c r="A1905" s="36">
        <v>45789.387939814813</v>
      </c>
      <c r="B1905" s="33"/>
      <c r="C1905" s="33"/>
      <c r="D1905" s="33"/>
      <c r="E1905" s="33" t="s">
        <v>3256</v>
      </c>
      <c r="F1905" s="33" t="s">
        <v>3257</v>
      </c>
      <c r="G1905" s="33">
        <v>1</v>
      </c>
      <c r="H1905" s="34">
        <v>30</v>
      </c>
      <c r="I1905" s="39">
        <f>VENTAS[[#This Row],[Cantidad]]*VENTAS[[#This Row],[Precio Venta]]</f>
        <v>30</v>
      </c>
      <c r="J1905" s="34">
        <f>IF(VENTAS[[#This Row],[Nombre del Gestor]]&gt;1,VENTAS[[#This Row],[Precio Venta]]*10%,0)</f>
        <v>0</v>
      </c>
      <c r="K1905" s="34">
        <f>IFERROR(VLOOKUP(VENTAS[[#This Row],[Código del producto Vendido]],STOCK[],13,FALSE),VENTAS[[#This Row],[Precio Venta]]*0.6)-VENTAS[[#This Row],[Comisión Unitaria 10%]]</f>
        <v>0</v>
      </c>
      <c r="L1905" s="34">
        <f>VENTAS[[#This Row],[Cantidad]]*(VENTAS[[#This Row],[Precio Venta]]-VENTAS[[#This Row],[Costo Unitario SIN Comision]]-VENTAS[[#This Row],[Comisión Unitaria 10%]]-0.01*VENTAS[[#This Row],[Precio Venta]])</f>
        <v>29.7</v>
      </c>
      <c r="M1905" s="35"/>
      <c r="N1905" s="37" t="s">
        <v>7157</v>
      </c>
    </row>
    <row r="1906" spans="1:14" x14ac:dyDescent="0.2">
      <c r="A1906" s="36">
        <v>45789.388425925928</v>
      </c>
      <c r="B1906" s="33"/>
      <c r="C1906" s="33"/>
      <c r="D1906" s="33"/>
      <c r="E1906" s="33" t="s">
        <v>7158</v>
      </c>
      <c r="F1906" s="33" t="s">
        <v>2825</v>
      </c>
      <c r="G1906" s="33">
        <v>1</v>
      </c>
      <c r="H1906" s="34">
        <v>30</v>
      </c>
      <c r="I1906" s="39">
        <f>VENTAS[[#This Row],[Cantidad]]*VENTAS[[#This Row],[Precio Venta]]</f>
        <v>30</v>
      </c>
      <c r="J1906" s="34">
        <f>IF(VENTAS[[#This Row],[Nombre del Gestor]]&gt;1,VENTAS[[#This Row],[Precio Venta]]*10%,0)</f>
        <v>0</v>
      </c>
      <c r="K1906" s="34">
        <f>IFERROR(VLOOKUP(VENTAS[[#This Row],[Código del producto Vendido]],STOCK[],13,FALSE),VENTAS[[#This Row],[Precio Venta]]*0.6)-VENTAS[[#This Row],[Comisión Unitaria 10%]]</f>
        <v>18</v>
      </c>
      <c r="L1906" s="34">
        <f>VENTAS[[#This Row],[Cantidad]]*(VENTAS[[#This Row],[Precio Venta]]-VENTAS[[#This Row],[Costo Unitario SIN Comision]]-VENTAS[[#This Row],[Comisión Unitaria 10%]]-0.01*VENTAS[[#This Row],[Precio Venta]])</f>
        <v>11.7</v>
      </c>
      <c r="M1906" s="35"/>
      <c r="N1906" s="37" t="s">
        <v>7159</v>
      </c>
    </row>
    <row r="1907" spans="1:14" x14ac:dyDescent="0.2">
      <c r="A1907" s="36">
        <v>45789.389016203713</v>
      </c>
      <c r="B1907" s="33"/>
      <c r="C1907" s="33"/>
      <c r="D1907" s="33"/>
      <c r="E1907" s="33" t="s">
        <v>7160</v>
      </c>
      <c r="F1907" s="33" t="s">
        <v>7120</v>
      </c>
      <c r="G1907" s="33">
        <v>1</v>
      </c>
      <c r="H1907" s="34">
        <v>22</v>
      </c>
      <c r="I1907" s="39">
        <f>VENTAS[[#This Row],[Cantidad]]*VENTAS[[#This Row],[Precio Venta]]</f>
        <v>22</v>
      </c>
      <c r="J1907" s="34">
        <f>IF(VENTAS[[#This Row],[Nombre del Gestor]]&gt;1,VENTAS[[#This Row],[Precio Venta]]*10%,0)</f>
        <v>0</v>
      </c>
      <c r="K1907" s="34">
        <f>IFERROR(VLOOKUP(VENTAS[[#This Row],[Código del producto Vendido]],STOCK[],13,FALSE),VENTAS[[#This Row],[Precio Venta]]*0.6)-VENTAS[[#This Row],[Comisión Unitaria 10%]]</f>
        <v>13.2</v>
      </c>
      <c r="L1907" s="34">
        <f>VENTAS[[#This Row],[Cantidad]]*(VENTAS[[#This Row],[Precio Venta]]-VENTAS[[#This Row],[Costo Unitario SIN Comision]]-VENTAS[[#This Row],[Comisión Unitaria 10%]]-0.01*VENTAS[[#This Row],[Precio Venta]])</f>
        <v>8.58</v>
      </c>
      <c r="M1907" s="35"/>
      <c r="N1907" s="37" t="s">
        <v>7161</v>
      </c>
    </row>
    <row r="1908" spans="1:14" x14ac:dyDescent="0.2">
      <c r="A1908" s="36">
        <v>45789.389548611107</v>
      </c>
      <c r="B1908" s="33"/>
      <c r="C1908" s="33"/>
      <c r="D1908" s="33"/>
      <c r="E1908" s="33" t="s">
        <v>2391</v>
      </c>
      <c r="F1908" s="33" t="s">
        <v>2392</v>
      </c>
      <c r="G1908" s="33">
        <v>1</v>
      </c>
      <c r="H1908" s="34">
        <v>18</v>
      </c>
      <c r="I1908" s="39">
        <f>VENTAS[[#This Row],[Cantidad]]*VENTAS[[#This Row],[Precio Venta]]</f>
        <v>18</v>
      </c>
      <c r="J1908" s="34">
        <f>IF(VENTAS[[#This Row],[Nombre del Gestor]]&gt;1,VENTAS[[#This Row],[Precio Venta]]*10%,0)</f>
        <v>0</v>
      </c>
      <c r="K1908" s="34">
        <f>IFERROR(VLOOKUP(VENTAS[[#This Row],[Código del producto Vendido]],STOCK[],13,FALSE),VENTAS[[#This Row],[Precio Venta]]*0.6)-VENTAS[[#This Row],[Comisión Unitaria 10%]]</f>
        <v>13.8</v>
      </c>
      <c r="L1908" s="34">
        <f>VENTAS[[#This Row],[Cantidad]]*(VENTAS[[#This Row],[Precio Venta]]-VENTAS[[#This Row],[Costo Unitario SIN Comision]]-VENTAS[[#This Row],[Comisión Unitaria 10%]]-0.01*VENTAS[[#This Row],[Precio Venta]])</f>
        <v>4.0199999999999996</v>
      </c>
      <c r="M1908" s="35"/>
      <c r="N1908" s="37" t="s">
        <v>7162</v>
      </c>
    </row>
    <row r="1909" spans="1:14" x14ac:dyDescent="0.2">
      <c r="A1909" s="36">
        <v>45789.390057870369</v>
      </c>
      <c r="B1909" s="33"/>
      <c r="C1909" s="33"/>
      <c r="D1909" s="33"/>
      <c r="E1909" s="33" t="s">
        <v>1902</v>
      </c>
      <c r="F1909" s="33" t="s">
        <v>1903</v>
      </c>
      <c r="G1909" s="33">
        <v>1</v>
      </c>
      <c r="H1909" s="34">
        <v>20</v>
      </c>
      <c r="I1909" s="39">
        <f>VENTAS[[#This Row],[Cantidad]]*VENTAS[[#This Row],[Precio Venta]]</f>
        <v>20</v>
      </c>
      <c r="J1909" s="34">
        <f>IF(VENTAS[[#This Row],[Nombre del Gestor]]&gt;1,VENTAS[[#This Row],[Precio Venta]]*10%,0)</f>
        <v>0</v>
      </c>
      <c r="K1909" s="34">
        <f>IFERROR(VLOOKUP(VENTAS[[#This Row],[Código del producto Vendido]],STOCK[],13,FALSE),VENTAS[[#This Row],[Precio Venta]]*0.6)-VENTAS[[#This Row],[Comisión Unitaria 10%]]</f>
        <v>2</v>
      </c>
      <c r="L1909" s="34">
        <f>VENTAS[[#This Row],[Cantidad]]*(VENTAS[[#This Row],[Precio Venta]]-VENTAS[[#This Row],[Costo Unitario SIN Comision]]-VENTAS[[#This Row],[Comisión Unitaria 10%]]-0.01*VENTAS[[#This Row],[Precio Venta]])</f>
        <v>17.8</v>
      </c>
      <c r="M1909" s="35"/>
      <c r="N1909" s="37" t="s">
        <v>7163</v>
      </c>
    </row>
    <row r="1910" spans="1:14" x14ac:dyDescent="0.2">
      <c r="A1910" s="36">
        <v>45790.414097222223</v>
      </c>
      <c r="B1910" s="33"/>
      <c r="C1910" s="33"/>
      <c r="D1910" s="33" t="s">
        <v>6476</v>
      </c>
      <c r="E1910" s="33" t="s">
        <v>3198</v>
      </c>
      <c r="F1910" s="33" t="s">
        <v>7120</v>
      </c>
      <c r="G1910" s="33">
        <v>1</v>
      </c>
      <c r="H1910" s="34">
        <v>22</v>
      </c>
      <c r="I1910" s="39">
        <f>VENTAS[[#This Row],[Cantidad]]*VENTAS[[#This Row],[Precio Venta]]</f>
        <v>22</v>
      </c>
      <c r="J1910" s="34">
        <f>IF(VENTAS[[#This Row],[Nombre del Gestor]]&gt;1,VENTAS[[#This Row],[Precio Venta]]*10%,0)</f>
        <v>2.2000000000000002</v>
      </c>
      <c r="K1910" s="34">
        <f>IFERROR(VLOOKUP(VENTAS[[#This Row],[Código del producto Vendido]],STOCK[],13,FALSE),VENTAS[[#This Row],[Precio Venta]]*0.6)-VENTAS[[#This Row],[Comisión Unitaria 10%]]</f>
        <v>-2.2000000000000002</v>
      </c>
      <c r="L1910" s="34">
        <f>VENTAS[[#This Row],[Cantidad]]*(VENTAS[[#This Row],[Precio Venta]]-VENTAS[[#This Row],[Costo Unitario SIN Comision]]-VENTAS[[#This Row],[Comisión Unitaria 10%]]-0.01*VENTAS[[#This Row],[Precio Venta]])</f>
        <v>21.78</v>
      </c>
      <c r="M1910" s="35"/>
      <c r="N1910" s="37" t="s">
        <v>7164</v>
      </c>
    </row>
    <row r="1911" spans="1:14" x14ac:dyDescent="0.2">
      <c r="A1911" s="36">
        <v>45790.415150462963</v>
      </c>
      <c r="B1911" s="33"/>
      <c r="C1911" s="33"/>
      <c r="D1911" s="33" t="s">
        <v>6476</v>
      </c>
      <c r="E1911" s="33" t="s">
        <v>3188</v>
      </c>
      <c r="F1911" s="33" t="s">
        <v>3189</v>
      </c>
      <c r="G1911" s="33">
        <v>1</v>
      </c>
      <c r="H1911" s="34">
        <v>22</v>
      </c>
      <c r="I1911" s="39">
        <f>VENTAS[[#This Row],[Cantidad]]*VENTAS[[#This Row],[Precio Venta]]</f>
        <v>22</v>
      </c>
      <c r="J1911" s="34">
        <f>IF(VENTAS[[#This Row],[Nombre del Gestor]]&gt;1,VENTAS[[#This Row],[Precio Venta]]*10%,0)</f>
        <v>2.2000000000000002</v>
      </c>
      <c r="K1911" s="34">
        <f>IFERROR(VLOOKUP(VENTAS[[#This Row],[Código del producto Vendido]],STOCK[],13,FALSE),VENTAS[[#This Row],[Precio Venta]]*0.6)-VENTAS[[#This Row],[Comisión Unitaria 10%]]</f>
        <v>-2.2000000000000002</v>
      </c>
      <c r="L1911" s="34">
        <f>VENTAS[[#This Row],[Cantidad]]*(VENTAS[[#This Row],[Precio Venta]]-VENTAS[[#This Row],[Costo Unitario SIN Comision]]-VENTAS[[#This Row],[Comisión Unitaria 10%]]-0.01*VENTAS[[#This Row],[Precio Venta]])</f>
        <v>21.78</v>
      </c>
      <c r="M1911" s="35"/>
      <c r="N1911" s="37" t="s">
        <v>7165</v>
      </c>
    </row>
    <row r="1912" spans="1:14" x14ac:dyDescent="0.2">
      <c r="A1912" s="36">
        <v>45790.416574074072</v>
      </c>
      <c r="B1912" s="33"/>
      <c r="C1912" s="33"/>
      <c r="D1912" s="33" t="s">
        <v>5381</v>
      </c>
      <c r="E1912" s="33" t="s">
        <v>7166</v>
      </c>
      <c r="F1912" s="33" t="s">
        <v>1936</v>
      </c>
      <c r="G1912" s="33">
        <v>1</v>
      </c>
      <c r="H1912" s="34">
        <v>20</v>
      </c>
      <c r="I1912" s="39">
        <f>VENTAS[[#This Row],[Cantidad]]*VENTAS[[#This Row],[Precio Venta]]</f>
        <v>20</v>
      </c>
      <c r="J1912" s="34">
        <f>IF(VENTAS[[#This Row],[Nombre del Gestor]]&gt;1,VENTAS[[#This Row],[Precio Venta]]*10%,0)</f>
        <v>2</v>
      </c>
      <c r="K1912" s="34">
        <f>IFERROR(VLOOKUP(VENTAS[[#This Row],[Código del producto Vendido]],STOCK[],13,FALSE),VENTAS[[#This Row],[Precio Venta]]*0.6)-VENTAS[[#This Row],[Comisión Unitaria 10%]]</f>
        <v>10</v>
      </c>
      <c r="L1912" s="34">
        <f>VENTAS[[#This Row],[Cantidad]]*(VENTAS[[#This Row],[Precio Venta]]-VENTAS[[#This Row],[Costo Unitario SIN Comision]]-VENTAS[[#This Row],[Comisión Unitaria 10%]]-0.01*VENTAS[[#This Row],[Precio Venta]])</f>
        <v>7.8</v>
      </c>
      <c r="M1912" s="35"/>
      <c r="N1912" s="37" t="s">
        <v>7167</v>
      </c>
    </row>
    <row r="1913" spans="1:14" x14ac:dyDescent="0.2">
      <c r="A1913" s="36">
        <v>45790.416574074072</v>
      </c>
      <c r="B1913" s="33"/>
      <c r="C1913" s="33"/>
      <c r="D1913" s="33" t="s">
        <v>5381</v>
      </c>
      <c r="E1913" s="33" t="s">
        <v>3152</v>
      </c>
      <c r="F1913" s="33" t="s">
        <v>7168</v>
      </c>
      <c r="G1913" s="33">
        <v>1</v>
      </c>
      <c r="H1913" s="34">
        <v>20</v>
      </c>
      <c r="I1913" s="39">
        <f>VENTAS[[#This Row],[Cantidad]]*VENTAS[[#This Row],[Precio Venta]]</f>
        <v>20</v>
      </c>
      <c r="J1913" s="34">
        <f>IF(VENTAS[[#This Row],[Nombre del Gestor]]&gt;1,VENTAS[[#This Row],[Precio Venta]]*10%,0)</f>
        <v>2</v>
      </c>
      <c r="K1913" s="34">
        <f>IFERROR(VLOOKUP(VENTAS[[#This Row],[Código del producto Vendido]],STOCK[],13,FALSE),VENTAS[[#This Row],[Precio Venta]]*0.6)-VENTAS[[#This Row],[Comisión Unitaria 10%]]</f>
        <v>-2</v>
      </c>
      <c r="L1913" s="34">
        <f>VENTAS[[#This Row],[Cantidad]]*(VENTAS[[#This Row],[Precio Venta]]-VENTAS[[#This Row],[Costo Unitario SIN Comision]]-VENTAS[[#This Row],[Comisión Unitaria 10%]]-0.01*VENTAS[[#This Row],[Precio Venta]])</f>
        <v>19.8</v>
      </c>
      <c r="M1913" s="35"/>
      <c r="N1913" s="37" t="s">
        <v>7169</v>
      </c>
    </row>
    <row r="1914" spans="1:14" x14ac:dyDescent="0.2">
      <c r="A1914" s="36">
        <v>45790.417939814812</v>
      </c>
      <c r="B1914" s="33"/>
      <c r="C1914" s="33"/>
      <c r="D1914" s="33" t="s">
        <v>5381</v>
      </c>
      <c r="E1914" s="33" t="s">
        <v>1609</v>
      </c>
      <c r="F1914" s="33" t="s">
        <v>1610</v>
      </c>
      <c r="G1914" s="33">
        <v>1</v>
      </c>
      <c r="H1914" s="34">
        <v>30</v>
      </c>
      <c r="I1914" s="39">
        <f>VENTAS[[#This Row],[Cantidad]]*VENTAS[[#This Row],[Precio Venta]]</f>
        <v>30</v>
      </c>
      <c r="J1914" s="34">
        <f>IF(VENTAS[[#This Row],[Nombre del Gestor]]&gt;1,VENTAS[[#This Row],[Precio Venta]]*10%,0)</f>
        <v>3</v>
      </c>
      <c r="K1914" s="34">
        <f>IFERROR(VLOOKUP(VENTAS[[#This Row],[Código del producto Vendido]],STOCK[],13,FALSE),VENTAS[[#This Row],[Precio Venta]]*0.6)-VENTAS[[#This Row],[Comisión Unitaria 10%]]</f>
        <v>0</v>
      </c>
      <c r="L1914" s="34">
        <f>VENTAS[[#This Row],[Cantidad]]*(VENTAS[[#This Row],[Precio Venta]]-VENTAS[[#This Row],[Costo Unitario SIN Comision]]-VENTAS[[#This Row],[Comisión Unitaria 10%]]-0.01*VENTAS[[#This Row],[Precio Venta]])</f>
        <v>26.7</v>
      </c>
      <c r="M1914" s="35"/>
      <c r="N1914" s="37" t="s">
        <v>7170</v>
      </c>
    </row>
    <row r="1915" spans="1:14" x14ac:dyDescent="0.2">
      <c r="A1915" s="36">
        <v>45790.417939814812</v>
      </c>
      <c r="B1915" s="33"/>
      <c r="C1915" s="33"/>
      <c r="D1915" s="33" t="s">
        <v>5381</v>
      </c>
      <c r="E1915" s="33" t="s">
        <v>3307</v>
      </c>
      <c r="F1915" s="33" t="s">
        <v>3308</v>
      </c>
      <c r="G1915" s="33">
        <v>1</v>
      </c>
      <c r="H1915" s="34">
        <v>35</v>
      </c>
      <c r="I1915" s="39">
        <f>VENTAS[[#This Row],[Cantidad]]*VENTAS[[#This Row],[Precio Venta]]</f>
        <v>35</v>
      </c>
      <c r="J1915" s="34">
        <f>IF(VENTAS[[#This Row],[Nombre del Gestor]]&gt;1,VENTAS[[#This Row],[Precio Venta]]*10%,0)</f>
        <v>3.5</v>
      </c>
      <c r="K1915" s="34">
        <f>IFERROR(VLOOKUP(VENTAS[[#This Row],[Código del producto Vendido]],STOCK[],13,FALSE),VENTAS[[#This Row],[Precio Venta]]*0.6)-VENTAS[[#This Row],[Comisión Unitaria 10%]]</f>
        <v>-3.5</v>
      </c>
      <c r="L1915" s="34">
        <f>VENTAS[[#This Row],[Cantidad]]*(VENTAS[[#This Row],[Precio Venta]]-VENTAS[[#This Row],[Costo Unitario SIN Comision]]-VENTAS[[#This Row],[Comisión Unitaria 10%]]-0.01*VENTAS[[#This Row],[Precio Venta]])</f>
        <v>34.65</v>
      </c>
      <c r="M1915" s="35"/>
      <c r="N1915" s="37" t="s">
        <v>7171</v>
      </c>
    </row>
    <row r="1916" spans="1:14" x14ac:dyDescent="0.2">
      <c r="A1916" s="36">
        <v>45790.417939814812</v>
      </c>
      <c r="B1916" s="33"/>
      <c r="C1916" s="33"/>
      <c r="D1916" s="33" t="s">
        <v>5381</v>
      </c>
      <c r="E1916" s="33" t="s">
        <v>2869</v>
      </c>
      <c r="F1916" s="33" t="s">
        <v>2870</v>
      </c>
      <c r="G1916" s="33">
        <v>1</v>
      </c>
      <c r="H1916" s="34">
        <v>25</v>
      </c>
      <c r="I1916" s="39">
        <f>VENTAS[[#This Row],[Cantidad]]*VENTAS[[#This Row],[Precio Venta]]</f>
        <v>25</v>
      </c>
      <c r="J1916" s="34">
        <f>IF(VENTAS[[#This Row],[Nombre del Gestor]]&gt;1,VENTAS[[#This Row],[Precio Venta]]*10%,0)</f>
        <v>2.5</v>
      </c>
      <c r="K1916" s="34">
        <f>IFERROR(VLOOKUP(VENTAS[[#This Row],[Código del producto Vendido]],STOCK[],13,FALSE),VENTAS[[#This Row],[Precio Venta]]*0.6)-VENTAS[[#This Row],[Comisión Unitaria 10%]]</f>
        <v>-2.5</v>
      </c>
      <c r="L1916" s="34">
        <f>VENTAS[[#This Row],[Cantidad]]*(VENTAS[[#This Row],[Precio Venta]]-VENTAS[[#This Row],[Costo Unitario SIN Comision]]-VENTAS[[#This Row],[Comisión Unitaria 10%]]-0.01*VENTAS[[#This Row],[Precio Venta]])</f>
        <v>24.75</v>
      </c>
      <c r="M1916" s="35"/>
      <c r="N1916" s="37" t="s">
        <v>7172</v>
      </c>
    </row>
    <row r="1917" spans="1:14" x14ac:dyDescent="0.2">
      <c r="A1917" s="36">
        <v>45790.557384259257</v>
      </c>
      <c r="B1917" s="33"/>
      <c r="C1917" s="33"/>
      <c r="D1917" s="33" t="s">
        <v>3779</v>
      </c>
      <c r="E1917" s="33" t="s">
        <v>2989</v>
      </c>
      <c r="F1917" s="33" t="s">
        <v>2990</v>
      </c>
      <c r="G1917" s="33">
        <v>1</v>
      </c>
      <c r="H1917" s="34">
        <v>30</v>
      </c>
      <c r="I1917" s="39">
        <f>VENTAS[[#This Row],[Cantidad]]*VENTAS[[#This Row],[Precio Venta]]</f>
        <v>30</v>
      </c>
      <c r="J1917" s="34">
        <f>IF(VENTAS[[#This Row],[Nombre del Gestor]]&gt;1,VENTAS[[#This Row],[Precio Venta]]*10%,0)</f>
        <v>3</v>
      </c>
      <c r="K1917" s="34">
        <f>IFERROR(VLOOKUP(VENTAS[[#This Row],[Código del producto Vendido]],STOCK[],13,FALSE),VENTAS[[#This Row],[Precio Venta]]*0.6)-VENTAS[[#This Row],[Comisión Unitaria 10%]]</f>
        <v>-3</v>
      </c>
      <c r="L1917" s="34">
        <f>VENTAS[[#This Row],[Cantidad]]*(VENTAS[[#This Row],[Precio Venta]]-VENTAS[[#This Row],[Costo Unitario SIN Comision]]-VENTAS[[#This Row],[Comisión Unitaria 10%]]-0.01*VENTAS[[#This Row],[Precio Venta]])</f>
        <v>29.7</v>
      </c>
      <c r="M1917" s="35"/>
      <c r="N1917" s="37" t="s">
        <v>7173</v>
      </c>
    </row>
    <row r="1918" spans="1:14" x14ac:dyDescent="0.2">
      <c r="A1918" s="36">
        <v>45790.558831018519</v>
      </c>
      <c r="B1918" s="33"/>
      <c r="C1918" s="33"/>
      <c r="D1918" s="33" t="s">
        <v>3779</v>
      </c>
      <c r="E1918" s="33" t="s">
        <v>3423</v>
      </c>
      <c r="F1918" s="33" t="s">
        <v>3424</v>
      </c>
      <c r="G1918" s="33">
        <v>1</v>
      </c>
      <c r="H1918" s="34">
        <v>25</v>
      </c>
      <c r="I1918" s="39">
        <f>VENTAS[[#This Row],[Cantidad]]*VENTAS[[#This Row],[Precio Venta]]</f>
        <v>25</v>
      </c>
      <c r="J1918" s="34">
        <f>IF(VENTAS[[#This Row],[Nombre del Gestor]]&gt;1,VENTAS[[#This Row],[Precio Venta]]*10%,0)</f>
        <v>2.5</v>
      </c>
      <c r="K1918" s="34">
        <f>IFERROR(VLOOKUP(VENTAS[[#This Row],[Código del producto Vendido]],STOCK[],13,FALSE),VENTAS[[#This Row],[Precio Venta]]*0.6)-VENTAS[[#This Row],[Comisión Unitaria 10%]]</f>
        <v>-2.5</v>
      </c>
      <c r="L1918" s="34">
        <f>VENTAS[[#This Row],[Cantidad]]*(VENTAS[[#This Row],[Precio Venta]]-VENTAS[[#This Row],[Costo Unitario SIN Comision]]-VENTAS[[#This Row],[Comisión Unitaria 10%]]-0.01*VENTAS[[#This Row],[Precio Venta]])</f>
        <v>24.75</v>
      </c>
      <c r="M1918" s="35"/>
      <c r="N1918" s="37" t="s">
        <v>7174</v>
      </c>
    </row>
    <row r="1919" spans="1:14" x14ac:dyDescent="0.2">
      <c r="A1919" s="36">
        <v>45790.627627314818</v>
      </c>
      <c r="B1919" s="33"/>
      <c r="C1919" s="33"/>
      <c r="D1919" s="33"/>
      <c r="E1919" s="33" t="s">
        <v>2944</v>
      </c>
      <c r="F1919" s="33" t="s">
        <v>2945</v>
      </c>
      <c r="G1919" s="33">
        <v>1</v>
      </c>
      <c r="H1919" s="34">
        <v>35</v>
      </c>
      <c r="I1919" s="39">
        <f>VENTAS[[#This Row],[Cantidad]]*VENTAS[[#This Row],[Precio Venta]]</f>
        <v>35</v>
      </c>
      <c r="J1919" s="34">
        <f>IF(VENTAS[[#This Row],[Nombre del Gestor]]&gt;1,VENTAS[[#This Row],[Precio Venta]]*10%,0)</f>
        <v>0</v>
      </c>
      <c r="K1919" s="34">
        <f>IFERROR(VLOOKUP(VENTAS[[#This Row],[Código del producto Vendido]],STOCK[],13,FALSE),VENTAS[[#This Row],[Precio Venta]]*0.6)-VENTAS[[#This Row],[Comisión Unitaria 10%]]</f>
        <v>0</v>
      </c>
      <c r="L1919" s="34">
        <f>VENTAS[[#This Row],[Cantidad]]*(VENTAS[[#This Row],[Precio Venta]]-VENTAS[[#This Row],[Costo Unitario SIN Comision]]-VENTAS[[#This Row],[Comisión Unitaria 10%]]-0.01*VENTAS[[#This Row],[Precio Venta]])</f>
        <v>34.65</v>
      </c>
      <c r="M1919" s="35"/>
      <c r="N1919" s="37" t="s">
        <v>7175</v>
      </c>
    </row>
    <row r="1920" spans="1:14" x14ac:dyDescent="0.2">
      <c r="A1920" s="36">
        <v>45790.676851851851</v>
      </c>
      <c r="B1920" s="33"/>
      <c r="C1920" s="33"/>
      <c r="D1920" s="33" t="s">
        <v>6476</v>
      </c>
      <c r="E1920" s="33" t="s">
        <v>7176</v>
      </c>
      <c r="F1920" s="33" t="s">
        <v>2945</v>
      </c>
      <c r="G1920" s="33">
        <v>1</v>
      </c>
      <c r="H1920" s="34">
        <v>35</v>
      </c>
      <c r="I1920" s="39">
        <f>VENTAS[[#This Row],[Cantidad]]*VENTAS[[#This Row],[Precio Venta]]</f>
        <v>35</v>
      </c>
      <c r="J1920" s="34">
        <f>IF(VENTAS[[#This Row],[Nombre del Gestor]]&gt;1,VENTAS[[#This Row],[Precio Venta]]*10%,0)</f>
        <v>3.5</v>
      </c>
      <c r="K1920" s="34">
        <f>IFERROR(VLOOKUP(VENTAS[[#This Row],[Código del producto Vendido]],STOCK[],13,FALSE),VENTAS[[#This Row],[Precio Venta]]*0.6)-VENTAS[[#This Row],[Comisión Unitaria 10%]]</f>
        <v>17.5</v>
      </c>
      <c r="L1920" s="34">
        <f>VENTAS[[#This Row],[Cantidad]]*(VENTAS[[#This Row],[Precio Venta]]-VENTAS[[#This Row],[Costo Unitario SIN Comision]]-VENTAS[[#This Row],[Comisión Unitaria 10%]]-0.01*VENTAS[[#This Row],[Precio Venta]])</f>
        <v>13.65</v>
      </c>
      <c r="M1920" s="35"/>
      <c r="N1920" s="37" t="s">
        <v>7177</v>
      </c>
    </row>
    <row r="1921" spans="1:14" x14ac:dyDescent="0.2">
      <c r="A1921" s="36">
        <v>45790.705729166657</v>
      </c>
      <c r="B1921" s="33"/>
      <c r="C1921" s="33"/>
      <c r="D1921" s="33" t="s">
        <v>6550</v>
      </c>
      <c r="E1921" s="33" t="s">
        <v>1758</v>
      </c>
      <c r="F1921" s="33" t="s">
        <v>7178</v>
      </c>
      <c r="G1921" s="33">
        <v>1</v>
      </c>
      <c r="H1921" s="34">
        <v>18</v>
      </c>
      <c r="I1921" s="39">
        <f>VENTAS[[#This Row],[Cantidad]]*VENTAS[[#This Row],[Precio Venta]]</f>
        <v>18</v>
      </c>
      <c r="J1921" s="34">
        <f>IF(VENTAS[[#This Row],[Nombre del Gestor]]&gt;1,VENTAS[[#This Row],[Precio Venta]]*10%,0)</f>
        <v>1.8</v>
      </c>
      <c r="K1921" s="34">
        <f>IFERROR(VLOOKUP(VENTAS[[#This Row],[Código del producto Vendido]],STOCK[],13,FALSE),VENTAS[[#This Row],[Precio Venta]]*0.6)-VENTAS[[#This Row],[Comisión Unitaria 10%]]</f>
        <v>0</v>
      </c>
      <c r="L1921" s="34">
        <f>VENTAS[[#This Row],[Cantidad]]*(VENTAS[[#This Row],[Precio Venta]]-VENTAS[[#This Row],[Costo Unitario SIN Comision]]-VENTAS[[#This Row],[Comisión Unitaria 10%]]-0.01*VENTAS[[#This Row],[Precio Venta]])</f>
        <v>16.02</v>
      </c>
      <c r="M1921" s="35"/>
      <c r="N1921" s="37" t="s">
        <v>7179</v>
      </c>
    </row>
    <row r="1922" spans="1:14" x14ac:dyDescent="0.2">
      <c r="A1922" s="36">
        <v>45790.705729166657</v>
      </c>
      <c r="B1922" s="33"/>
      <c r="C1922" s="33"/>
      <c r="D1922" s="33" t="s">
        <v>6550</v>
      </c>
      <c r="E1922" s="33" t="s">
        <v>1690</v>
      </c>
      <c r="F1922" s="33" t="s">
        <v>1689</v>
      </c>
      <c r="G1922" s="33">
        <v>1</v>
      </c>
      <c r="H1922" s="34">
        <v>25</v>
      </c>
      <c r="I1922" s="39">
        <f>VENTAS[[#This Row],[Cantidad]]*VENTAS[[#This Row],[Precio Venta]]</f>
        <v>25</v>
      </c>
      <c r="J1922" s="34">
        <f>IF(VENTAS[[#This Row],[Nombre del Gestor]]&gt;1,VENTAS[[#This Row],[Precio Venta]]*10%,0)</f>
        <v>2.5</v>
      </c>
      <c r="K1922" s="34">
        <f>IFERROR(VLOOKUP(VENTAS[[#This Row],[Código del producto Vendido]],STOCK[],13,FALSE),VENTAS[[#This Row],[Precio Venta]]*0.6)-VENTAS[[#This Row],[Comisión Unitaria 10%]]</f>
        <v>0</v>
      </c>
      <c r="L1922" s="34">
        <f>VENTAS[[#This Row],[Cantidad]]*(VENTAS[[#This Row],[Precio Venta]]-VENTAS[[#This Row],[Costo Unitario SIN Comision]]-VENTAS[[#This Row],[Comisión Unitaria 10%]]-0.01*VENTAS[[#This Row],[Precio Venta]])</f>
        <v>22.25</v>
      </c>
      <c r="M1922" s="35"/>
      <c r="N1922" s="37" t="s">
        <v>7180</v>
      </c>
    </row>
    <row r="1923" spans="1:14" x14ac:dyDescent="0.2">
      <c r="A1923" s="36">
        <v>45790.755925925929</v>
      </c>
      <c r="B1923" s="33"/>
      <c r="C1923" s="33"/>
      <c r="D1923" s="33" t="s">
        <v>4617</v>
      </c>
      <c r="E1923" s="33" t="s">
        <v>381</v>
      </c>
      <c r="F1923" s="33" t="s">
        <v>382</v>
      </c>
      <c r="G1923" s="33">
        <v>1</v>
      </c>
      <c r="H1923" s="34">
        <v>35</v>
      </c>
      <c r="I1923" s="39">
        <f>VENTAS[[#This Row],[Cantidad]]*VENTAS[[#This Row],[Precio Venta]]</f>
        <v>35</v>
      </c>
      <c r="J1923" s="34">
        <f>IF(VENTAS[[#This Row],[Nombre del Gestor]]&gt;1,VENTAS[[#This Row],[Precio Venta]]*10%,0)</f>
        <v>3.5</v>
      </c>
      <c r="K1923" s="34">
        <f>IFERROR(VLOOKUP(VENTAS[[#This Row],[Código del producto Vendido]],STOCK[],13,FALSE),VENTAS[[#This Row],[Precio Venta]]*0.6)-VENTAS[[#This Row],[Comisión Unitaria 10%]]</f>
        <v>14.969999999999999</v>
      </c>
      <c r="L1923" s="34">
        <f>VENTAS[[#This Row],[Cantidad]]*(VENTAS[[#This Row],[Precio Venta]]-VENTAS[[#This Row],[Costo Unitario SIN Comision]]-VENTAS[[#This Row],[Comisión Unitaria 10%]]-0.01*VENTAS[[#This Row],[Precio Venta]])</f>
        <v>16.18</v>
      </c>
      <c r="M1923" s="35"/>
      <c r="N1923" s="37" t="s">
        <v>7181</v>
      </c>
    </row>
    <row r="1924" spans="1:14" x14ac:dyDescent="0.2">
      <c r="A1924" s="36">
        <v>45791.263136574067</v>
      </c>
      <c r="B1924" s="33"/>
      <c r="C1924" s="33"/>
      <c r="D1924" s="33"/>
      <c r="E1924" s="33" t="s">
        <v>2531</v>
      </c>
      <c r="F1924" s="33" t="s">
        <v>2532</v>
      </c>
      <c r="G1924" s="33">
        <v>1</v>
      </c>
      <c r="H1924" s="34">
        <v>35</v>
      </c>
      <c r="I1924" s="39">
        <f>VENTAS[[#This Row],[Cantidad]]*VENTAS[[#This Row],[Precio Venta]]</f>
        <v>35</v>
      </c>
      <c r="J1924" s="34">
        <f>IF(VENTAS[[#This Row],[Nombre del Gestor]]&gt;1,VENTAS[[#This Row],[Precio Venta]]*10%,0)</f>
        <v>0</v>
      </c>
      <c r="K1924" s="34">
        <f>IFERROR(VLOOKUP(VENTAS[[#This Row],[Código del producto Vendido]],STOCK[],13,FALSE),VENTAS[[#This Row],[Precio Venta]]*0.6)-VENTAS[[#This Row],[Comisión Unitaria 10%]]</f>
        <v>21.1</v>
      </c>
      <c r="L1924" s="34">
        <f>VENTAS[[#This Row],[Cantidad]]*(VENTAS[[#This Row],[Precio Venta]]-VENTAS[[#This Row],[Costo Unitario SIN Comision]]-VENTAS[[#This Row],[Comisión Unitaria 10%]]-0.01*VENTAS[[#This Row],[Precio Venta]])</f>
        <v>13.549999999999999</v>
      </c>
      <c r="M1924" s="35"/>
      <c r="N1924" s="37" t="s">
        <v>7182</v>
      </c>
    </row>
    <row r="1925" spans="1:14" x14ac:dyDescent="0.2">
      <c r="A1925" s="36">
        <v>45791.695034722223</v>
      </c>
      <c r="B1925" s="33"/>
      <c r="C1925" s="33"/>
      <c r="D1925" s="33" t="s">
        <v>3929</v>
      </c>
      <c r="E1925" s="33" t="s">
        <v>2671</v>
      </c>
      <c r="F1925" s="33" t="s">
        <v>2672</v>
      </c>
      <c r="G1925" s="33">
        <v>1</v>
      </c>
      <c r="H1925" s="34">
        <v>30</v>
      </c>
      <c r="I1925" s="39">
        <f>VENTAS[[#This Row],[Cantidad]]*VENTAS[[#This Row],[Precio Venta]]</f>
        <v>30</v>
      </c>
      <c r="J1925" s="34">
        <f>IF(VENTAS[[#This Row],[Nombre del Gestor]]&gt;1,VENTAS[[#This Row],[Precio Venta]]*10%,0)</f>
        <v>3</v>
      </c>
      <c r="K1925" s="34">
        <f>IFERROR(VLOOKUP(VENTAS[[#This Row],[Código del producto Vendido]],STOCK[],13,FALSE),VENTAS[[#This Row],[Precio Venta]]*0.6)-VENTAS[[#This Row],[Comisión Unitaria 10%]]</f>
        <v>-3</v>
      </c>
      <c r="L1925" s="34">
        <f>VENTAS[[#This Row],[Cantidad]]*(VENTAS[[#This Row],[Precio Venta]]-VENTAS[[#This Row],[Costo Unitario SIN Comision]]-VENTAS[[#This Row],[Comisión Unitaria 10%]]-0.01*VENTAS[[#This Row],[Precio Venta]])</f>
        <v>29.7</v>
      </c>
      <c r="M1925" s="35"/>
      <c r="N1925" s="37" t="s">
        <v>7183</v>
      </c>
    </row>
    <row r="1926" spans="1:14" x14ac:dyDescent="0.2">
      <c r="A1926" s="36">
        <v>45791.695034722223</v>
      </c>
      <c r="B1926" s="33"/>
      <c r="C1926" s="33"/>
      <c r="D1926" s="33" t="s">
        <v>3929</v>
      </c>
      <c r="E1926" s="33" t="s">
        <v>3323</v>
      </c>
      <c r="F1926" s="33" t="s">
        <v>3324</v>
      </c>
      <c r="G1926" s="33">
        <v>1</v>
      </c>
      <c r="H1926" s="34">
        <v>20</v>
      </c>
      <c r="I1926" s="39">
        <f>VENTAS[[#This Row],[Cantidad]]*VENTAS[[#This Row],[Precio Venta]]</f>
        <v>20</v>
      </c>
      <c r="J1926" s="34">
        <f>IF(VENTAS[[#This Row],[Nombre del Gestor]]&gt;1,VENTAS[[#This Row],[Precio Venta]]*10%,0)</f>
        <v>2</v>
      </c>
      <c r="K1926" s="34">
        <f>IFERROR(VLOOKUP(VENTAS[[#This Row],[Código del producto Vendido]],STOCK[],13,FALSE),VENTAS[[#This Row],[Precio Venta]]*0.6)-VENTAS[[#This Row],[Comisión Unitaria 10%]]</f>
        <v>-2</v>
      </c>
      <c r="L1926" s="34">
        <f>VENTAS[[#This Row],[Cantidad]]*(VENTAS[[#This Row],[Precio Venta]]-VENTAS[[#This Row],[Costo Unitario SIN Comision]]-VENTAS[[#This Row],[Comisión Unitaria 10%]]-0.01*VENTAS[[#This Row],[Precio Venta]])</f>
        <v>19.8</v>
      </c>
      <c r="M1926" s="35"/>
      <c r="N1926" s="37" t="s">
        <v>7184</v>
      </c>
    </row>
    <row r="1927" spans="1:14" x14ac:dyDescent="0.2">
      <c r="A1927" s="36">
        <v>45791.73101851852</v>
      </c>
      <c r="B1927" s="33"/>
      <c r="C1927" s="33"/>
      <c r="D1927" s="33" t="s">
        <v>7185</v>
      </c>
      <c r="E1927" s="33" t="s">
        <v>2249</v>
      </c>
      <c r="F1927" s="33" t="s">
        <v>2250</v>
      </c>
      <c r="G1927" s="33">
        <v>1</v>
      </c>
      <c r="H1927" s="34">
        <v>30</v>
      </c>
      <c r="I1927" s="39">
        <f>VENTAS[[#This Row],[Cantidad]]*VENTAS[[#This Row],[Precio Venta]]</f>
        <v>30</v>
      </c>
      <c r="J1927" s="34">
        <f>IF(VENTAS[[#This Row],[Nombre del Gestor]]&gt;1,VENTAS[[#This Row],[Precio Venta]]*10%,0)</f>
        <v>3</v>
      </c>
      <c r="K1927" s="34">
        <f>IFERROR(VLOOKUP(VENTAS[[#This Row],[Código del producto Vendido]],STOCK[],13,FALSE),VENTAS[[#This Row],[Precio Venta]]*0.6)-VENTAS[[#This Row],[Comisión Unitaria 10%]]</f>
        <v>0</v>
      </c>
      <c r="L1927" s="34">
        <f>VENTAS[[#This Row],[Cantidad]]*(VENTAS[[#This Row],[Precio Venta]]-VENTAS[[#This Row],[Costo Unitario SIN Comision]]-VENTAS[[#This Row],[Comisión Unitaria 10%]]-0.01*VENTAS[[#This Row],[Precio Venta]])</f>
        <v>26.7</v>
      </c>
      <c r="M1927" s="35"/>
      <c r="N1927" s="37" t="s">
        <v>7186</v>
      </c>
    </row>
    <row r="1928" spans="1:14" x14ac:dyDescent="0.2">
      <c r="A1928" s="36">
        <v>45792.389074074083</v>
      </c>
      <c r="B1928" s="33"/>
      <c r="C1928" s="33"/>
      <c r="D1928" s="33" t="s">
        <v>7187</v>
      </c>
      <c r="E1928" s="33" t="s">
        <v>3291</v>
      </c>
      <c r="F1928" s="33" t="s">
        <v>3292</v>
      </c>
      <c r="G1928" s="33">
        <v>1</v>
      </c>
      <c r="H1928" s="34">
        <v>35</v>
      </c>
      <c r="I1928" s="39">
        <f>VENTAS[[#This Row],[Cantidad]]*VENTAS[[#This Row],[Precio Venta]]</f>
        <v>35</v>
      </c>
      <c r="J1928" s="34">
        <f>IF(VENTAS[[#This Row],[Nombre del Gestor]]&gt;1,VENTAS[[#This Row],[Precio Venta]]*10%,0)</f>
        <v>3.5</v>
      </c>
      <c r="K1928" s="34">
        <f>IFERROR(VLOOKUP(VENTAS[[#This Row],[Código del producto Vendido]],STOCK[],13,FALSE),VENTAS[[#This Row],[Precio Venta]]*0.6)-VENTAS[[#This Row],[Comisión Unitaria 10%]]</f>
        <v>-3.5</v>
      </c>
      <c r="L1928" s="34">
        <f>VENTAS[[#This Row],[Cantidad]]*(VENTAS[[#This Row],[Precio Venta]]-VENTAS[[#This Row],[Costo Unitario SIN Comision]]-VENTAS[[#This Row],[Comisión Unitaria 10%]]-0.01*VENTAS[[#This Row],[Precio Venta]])</f>
        <v>34.65</v>
      </c>
      <c r="M1928" s="35"/>
      <c r="N1928" s="37" t="s">
        <v>7188</v>
      </c>
    </row>
    <row r="1929" spans="1:14" x14ac:dyDescent="0.2">
      <c r="A1929" s="36">
        <v>45792.391898148147</v>
      </c>
      <c r="B1929" s="33"/>
      <c r="C1929" s="33"/>
      <c r="D1929" s="33"/>
      <c r="E1929" s="33" t="s">
        <v>2003</v>
      </c>
      <c r="F1929" s="33" t="s">
        <v>2004</v>
      </c>
      <c r="G1929" s="33">
        <v>1</v>
      </c>
      <c r="H1929" s="34">
        <v>35</v>
      </c>
      <c r="I1929" s="39">
        <f>VENTAS[[#This Row],[Cantidad]]*VENTAS[[#This Row],[Precio Venta]]</f>
        <v>35</v>
      </c>
      <c r="J1929" s="34">
        <f>IF(VENTAS[[#This Row],[Nombre del Gestor]]&gt;1,VENTAS[[#This Row],[Precio Venta]]*10%,0)</f>
        <v>0</v>
      </c>
      <c r="K1929" s="34">
        <f>IFERROR(VLOOKUP(VENTAS[[#This Row],[Código del producto Vendido]],STOCK[],13,FALSE),VENTAS[[#This Row],[Precio Venta]]*0.6)-VENTAS[[#This Row],[Comisión Unitaria 10%]]</f>
        <v>3.5</v>
      </c>
      <c r="L1929" s="34">
        <f>VENTAS[[#This Row],[Cantidad]]*(VENTAS[[#This Row],[Precio Venta]]-VENTAS[[#This Row],[Costo Unitario SIN Comision]]-VENTAS[[#This Row],[Comisión Unitaria 10%]]-0.01*VENTAS[[#This Row],[Precio Venta]])</f>
        <v>31.15</v>
      </c>
      <c r="M1929" s="35"/>
      <c r="N1929" s="37" t="s">
        <v>7189</v>
      </c>
    </row>
    <row r="1930" spans="1:14" x14ac:dyDescent="0.2">
      <c r="A1930" s="36">
        <v>45792.391898148147</v>
      </c>
      <c r="B1930" s="33"/>
      <c r="C1930" s="33"/>
      <c r="D1930" s="33"/>
      <c r="E1930" s="33" t="s">
        <v>1979</v>
      </c>
      <c r="F1930" s="33" t="s">
        <v>1980</v>
      </c>
      <c r="G1930" s="33">
        <v>1</v>
      </c>
      <c r="H1930" s="34">
        <v>25</v>
      </c>
      <c r="I1930" s="39">
        <f>VENTAS[[#This Row],[Cantidad]]*VENTAS[[#This Row],[Precio Venta]]</f>
        <v>25</v>
      </c>
      <c r="J1930" s="34">
        <f>IF(VENTAS[[#This Row],[Nombre del Gestor]]&gt;1,VENTAS[[#This Row],[Precio Venta]]*10%,0)</f>
        <v>0</v>
      </c>
      <c r="K1930" s="34">
        <f>IFERROR(VLOOKUP(VENTAS[[#This Row],[Código del producto Vendido]],STOCK[],13,FALSE),VENTAS[[#This Row],[Precio Venta]]*0.6)-VENTAS[[#This Row],[Comisión Unitaria 10%]]</f>
        <v>2.5</v>
      </c>
      <c r="L1930" s="34">
        <f>VENTAS[[#This Row],[Cantidad]]*(VENTAS[[#This Row],[Precio Venta]]-VENTAS[[#This Row],[Costo Unitario SIN Comision]]-VENTAS[[#This Row],[Comisión Unitaria 10%]]-0.01*VENTAS[[#This Row],[Precio Venta]])</f>
        <v>22.25</v>
      </c>
      <c r="M1930" s="35"/>
      <c r="N1930" s="37" t="s">
        <v>7190</v>
      </c>
    </row>
    <row r="1931" spans="1:14" x14ac:dyDescent="0.2">
      <c r="A1931" s="36">
        <v>45792.391898148147</v>
      </c>
      <c r="B1931" s="33"/>
      <c r="C1931" s="33"/>
      <c r="D1931" s="33"/>
      <c r="E1931" s="33" t="s">
        <v>3471</v>
      </c>
      <c r="F1931" s="33" t="s">
        <v>7191</v>
      </c>
      <c r="G1931" s="33">
        <v>1</v>
      </c>
      <c r="H1931" s="34">
        <v>35</v>
      </c>
      <c r="I1931" s="39">
        <f>VENTAS[[#This Row],[Cantidad]]*VENTAS[[#This Row],[Precio Venta]]</f>
        <v>35</v>
      </c>
      <c r="J1931" s="34">
        <f>IF(VENTAS[[#This Row],[Nombre del Gestor]]&gt;1,VENTAS[[#This Row],[Precio Venta]]*10%,0)</f>
        <v>0</v>
      </c>
      <c r="K1931" s="34">
        <f>IFERROR(VLOOKUP(VENTAS[[#This Row],[Código del producto Vendido]],STOCK[],13,FALSE),VENTAS[[#This Row],[Precio Venta]]*0.6)-VENTAS[[#This Row],[Comisión Unitaria 10%]]</f>
        <v>0</v>
      </c>
      <c r="L1931" s="34">
        <f>VENTAS[[#This Row],[Cantidad]]*(VENTAS[[#This Row],[Precio Venta]]-VENTAS[[#This Row],[Costo Unitario SIN Comision]]-VENTAS[[#This Row],[Comisión Unitaria 10%]]-0.01*VENTAS[[#This Row],[Precio Venta]])</f>
        <v>34.65</v>
      </c>
      <c r="M1931" s="35"/>
      <c r="N1931" s="37" t="s">
        <v>7192</v>
      </c>
    </row>
    <row r="1932" spans="1:14" x14ac:dyDescent="0.2">
      <c r="A1932" s="36">
        <v>45792.391898148147</v>
      </c>
      <c r="B1932" s="33"/>
      <c r="C1932" s="33"/>
      <c r="D1932" s="33"/>
      <c r="E1932" s="33" t="s">
        <v>2110</v>
      </c>
      <c r="F1932" s="33" t="s">
        <v>2111</v>
      </c>
      <c r="G1932" s="33">
        <v>1</v>
      </c>
      <c r="H1932" s="34">
        <v>25</v>
      </c>
      <c r="I1932" s="39">
        <f>VENTAS[[#This Row],[Cantidad]]*VENTAS[[#This Row],[Precio Venta]]</f>
        <v>25</v>
      </c>
      <c r="J1932" s="34">
        <f>IF(VENTAS[[#This Row],[Nombre del Gestor]]&gt;1,VENTAS[[#This Row],[Precio Venta]]*10%,0)</f>
        <v>0</v>
      </c>
      <c r="K1932" s="34">
        <f>IFERROR(VLOOKUP(VENTAS[[#This Row],[Código del producto Vendido]],STOCK[],13,FALSE),VENTAS[[#This Row],[Precio Venta]]*0.6)-VENTAS[[#This Row],[Comisión Unitaria 10%]]</f>
        <v>2.5</v>
      </c>
      <c r="L1932" s="34">
        <f>VENTAS[[#This Row],[Cantidad]]*(VENTAS[[#This Row],[Precio Venta]]-VENTAS[[#This Row],[Costo Unitario SIN Comision]]-VENTAS[[#This Row],[Comisión Unitaria 10%]]-0.01*VENTAS[[#This Row],[Precio Venta]])</f>
        <v>22.25</v>
      </c>
      <c r="M1932" s="35"/>
      <c r="N1932" s="37" t="s">
        <v>7193</v>
      </c>
    </row>
    <row r="1933" spans="1:14" x14ac:dyDescent="0.2">
      <c r="A1933" s="36">
        <v>45792.393229166657</v>
      </c>
      <c r="B1933" s="33"/>
      <c r="C1933" s="33"/>
      <c r="D1933" s="33"/>
      <c r="E1933" s="33" t="s">
        <v>7194</v>
      </c>
      <c r="F1933" s="33" t="s">
        <v>3186</v>
      </c>
      <c r="G1933" s="33">
        <v>1</v>
      </c>
      <c r="H1933" s="34">
        <v>30</v>
      </c>
      <c r="I1933" s="39">
        <f>VENTAS[[#This Row],[Cantidad]]*VENTAS[[#This Row],[Precio Venta]]</f>
        <v>30</v>
      </c>
      <c r="J1933" s="34">
        <f>IF(VENTAS[[#This Row],[Nombre del Gestor]]&gt;1,VENTAS[[#This Row],[Precio Venta]]*10%,0)</f>
        <v>0</v>
      </c>
      <c r="K1933" s="34">
        <f>IFERROR(VLOOKUP(VENTAS[[#This Row],[Código del producto Vendido]],STOCK[],13,FALSE),VENTAS[[#This Row],[Precio Venta]]*0.6)-VENTAS[[#This Row],[Comisión Unitaria 10%]]</f>
        <v>18</v>
      </c>
      <c r="L1933" s="34">
        <f>VENTAS[[#This Row],[Cantidad]]*(VENTAS[[#This Row],[Precio Venta]]-VENTAS[[#This Row],[Costo Unitario SIN Comision]]-VENTAS[[#This Row],[Comisión Unitaria 10%]]-0.01*VENTAS[[#This Row],[Precio Venta]])</f>
        <v>11.7</v>
      </c>
      <c r="M1933" s="35"/>
      <c r="N1933" s="37" t="s">
        <v>7195</v>
      </c>
    </row>
    <row r="1934" spans="1:14" x14ac:dyDescent="0.2">
      <c r="A1934" s="36">
        <v>45792.393229166657</v>
      </c>
      <c r="B1934" s="33"/>
      <c r="C1934" s="33"/>
      <c r="D1934" s="33"/>
      <c r="E1934" s="33" t="s">
        <v>3198</v>
      </c>
      <c r="F1934" s="33" t="s">
        <v>7120</v>
      </c>
      <c r="G1934" s="33">
        <v>1</v>
      </c>
      <c r="H1934" s="34">
        <v>22</v>
      </c>
      <c r="I1934" s="39">
        <f>VENTAS[[#This Row],[Cantidad]]*VENTAS[[#This Row],[Precio Venta]]</f>
        <v>22</v>
      </c>
      <c r="J1934" s="34">
        <f>IF(VENTAS[[#This Row],[Nombre del Gestor]]&gt;1,VENTAS[[#This Row],[Precio Venta]]*10%,0)</f>
        <v>0</v>
      </c>
      <c r="K1934" s="34">
        <f>IFERROR(VLOOKUP(VENTAS[[#This Row],[Código del producto Vendido]],STOCK[],13,FALSE),VENTAS[[#This Row],[Precio Venta]]*0.6)-VENTAS[[#This Row],[Comisión Unitaria 10%]]</f>
        <v>0</v>
      </c>
      <c r="L1934" s="34">
        <f>VENTAS[[#This Row],[Cantidad]]*(VENTAS[[#This Row],[Precio Venta]]-VENTAS[[#This Row],[Costo Unitario SIN Comision]]-VENTAS[[#This Row],[Comisión Unitaria 10%]]-0.01*VENTAS[[#This Row],[Precio Venta]])</f>
        <v>21.78</v>
      </c>
      <c r="M1934" s="35"/>
      <c r="N1934" s="37" t="s">
        <v>7196</v>
      </c>
    </row>
    <row r="1935" spans="1:14" x14ac:dyDescent="0.2">
      <c r="A1935" s="36">
        <v>45792.393229166657</v>
      </c>
      <c r="B1935" s="33"/>
      <c r="C1935" s="33"/>
      <c r="D1935" s="33"/>
      <c r="E1935" s="33" t="s">
        <v>2379</v>
      </c>
      <c r="F1935" s="33" t="s">
        <v>2380</v>
      </c>
      <c r="G1935" s="33">
        <v>1</v>
      </c>
      <c r="H1935" s="34">
        <v>18</v>
      </c>
      <c r="I1935" s="39">
        <f>VENTAS[[#This Row],[Cantidad]]*VENTAS[[#This Row],[Precio Venta]]</f>
        <v>18</v>
      </c>
      <c r="J1935" s="34">
        <f>IF(VENTAS[[#This Row],[Nombre del Gestor]]&gt;1,VENTAS[[#This Row],[Precio Venta]]*10%,0)</f>
        <v>0</v>
      </c>
      <c r="K1935" s="34">
        <f>IFERROR(VLOOKUP(VENTAS[[#This Row],[Código del producto Vendido]],STOCK[],13,FALSE),VENTAS[[#This Row],[Precio Venta]]*0.6)-VENTAS[[#This Row],[Comisión Unitaria 10%]]</f>
        <v>13.8</v>
      </c>
      <c r="L1935" s="34">
        <f>VENTAS[[#This Row],[Cantidad]]*(VENTAS[[#This Row],[Precio Venta]]-VENTAS[[#This Row],[Costo Unitario SIN Comision]]-VENTAS[[#This Row],[Comisión Unitaria 10%]]-0.01*VENTAS[[#This Row],[Precio Venta]])</f>
        <v>4.0199999999999996</v>
      </c>
      <c r="M1935" s="35"/>
      <c r="N1935" s="37" t="s">
        <v>7197</v>
      </c>
    </row>
    <row r="1936" spans="1:14" x14ac:dyDescent="0.2">
      <c r="A1936" s="36">
        <v>45792.501712962963</v>
      </c>
      <c r="B1936" s="33"/>
      <c r="C1936" s="33"/>
      <c r="D1936" s="33" t="s">
        <v>6550</v>
      </c>
      <c r="E1936" s="33" t="s">
        <v>2802</v>
      </c>
      <c r="F1936" s="33" t="s">
        <v>2011</v>
      </c>
      <c r="G1936" s="33">
        <v>1</v>
      </c>
      <c r="H1936" s="34">
        <v>18</v>
      </c>
      <c r="I1936" s="39">
        <f>VENTAS[[#This Row],[Cantidad]]*VENTAS[[#This Row],[Precio Venta]]</f>
        <v>18</v>
      </c>
      <c r="J1936" s="34">
        <f>IF(VENTAS[[#This Row],[Nombre del Gestor]]&gt;1,VENTAS[[#This Row],[Precio Venta]]*10%,0)</f>
        <v>1.8</v>
      </c>
      <c r="K1936" s="34">
        <f>IFERROR(VLOOKUP(VENTAS[[#This Row],[Código del producto Vendido]],STOCK[],13,FALSE),VENTAS[[#This Row],[Precio Venta]]*0.6)-VENTAS[[#This Row],[Comisión Unitaria 10%]]</f>
        <v>-1.8</v>
      </c>
      <c r="L1936" s="34">
        <f>VENTAS[[#This Row],[Cantidad]]*(VENTAS[[#This Row],[Precio Venta]]-VENTAS[[#This Row],[Costo Unitario SIN Comision]]-VENTAS[[#This Row],[Comisión Unitaria 10%]]-0.01*VENTAS[[#This Row],[Precio Venta]])</f>
        <v>17.82</v>
      </c>
      <c r="M1936" s="35"/>
      <c r="N1936" s="37" t="s">
        <v>7198</v>
      </c>
    </row>
    <row r="1937" spans="1:14" x14ac:dyDescent="0.2">
      <c r="A1937" s="36">
        <v>45792.610601851848</v>
      </c>
      <c r="B1937" s="33"/>
      <c r="C1937" s="33"/>
      <c r="D1937" s="33" t="s">
        <v>3779</v>
      </c>
      <c r="E1937" s="33" t="s">
        <v>1967</v>
      </c>
      <c r="F1937" s="33" t="s">
        <v>1573</v>
      </c>
      <c r="G1937" s="33">
        <v>1</v>
      </c>
      <c r="H1937" s="34">
        <v>25</v>
      </c>
      <c r="I1937" s="39">
        <f>VENTAS[[#This Row],[Cantidad]]*VENTAS[[#This Row],[Precio Venta]]</f>
        <v>25</v>
      </c>
      <c r="J1937" s="34">
        <f>IF(VENTAS[[#This Row],[Nombre del Gestor]]&gt;1,VENTAS[[#This Row],[Precio Venta]]*10%,0)</f>
        <v>2.5</v>
      </c>
      <c r="K1937" s="34">
        <f>IFERROR(VLOOKUP(VENTAS[[#This Row],[Código del producto Vendido]],STOCK[],13,FALSE),VENTAS[[#This Row],[Precio Venta]]*0.6)-VENTAS[[#This Row],[Comisión Unitaria 10%]]</f>
        <v>0</v>
      </c>
      <c r="L1937" s="34">
        <f>VENTAS[[#This Row],[Cantidad]]*(VENTAS[[#This Row],[Precio Venta]]-VENTAS[[#This Row],[Costo Unitario SIN Comision]]-VENTAS[[#This Row],[Comisión Unitaria 10%]]-0.01*VENTAS[[#This Row],[Precio Venta]])</f>
        <v>22.25</v>
      </c>
      <c r="M1937" s="35"/>
      <c r="N1937" s="37" t="s">
        <v>7199</v>
      </c>
    </row>
    <row r="1938" spans="1:14" x14ac:dyDescent="0.2">
      <c r="A1938" s="36">
        <v>45792.613171296303</v>
      </c>
      <c r="B1938" s="33"/>
      <c r="C1938" s="33"/>
      <c r="D1938" s="33" t="s">
        <v>7200</v>
      </c>
      <c r="E1938" s="33" t="s">
        <v>3131</v>
      </c>
      <c r="F1938" s="33" t="s">
        <v>3132</v>
      </c>
      <c r="G1938" s="33">
        <v>1</v>
      </c>
      <c r="H1938" s="34">
        <v>18</v>
      </c>
      <c r="I1938" s="39">
        <f>VENTAS[[#This Row],[Cantidad]]*VENTAS[[#This Row],[Precio Venta]]</f>
        <v>18</v>
      </c>
      <c r="J1938" s="34">
        <f>IF(VENTAS[[#This Row],[Nombre del Gestor]]&gt;1,VENTAS[[#This Row],[Precio Venta]]*10%,0)</f>
        <v>1.8</v>
      </c>
      <c r="K1938" s="34">
        <f>IFERROR(VLOOKUP(VENTAS[[#This Row],[Código del producto Vendido]],STOCK[],13,FALSE),VENTAS[[#This Row],[Precio Venta]]*0.6)-VENTAS[[#This Row],[Comisión Unitaria 10%]]</f>
        <v>-1.8</v>
      </c>
      <c r="L1938" s="34">
        <f>VENTAS[[#This Row],[Cantidad]]*(VENTAS[[#This Row],[Precio Venta]]-VENTAS[[#This Row],[Costo Unitario SIN Comision]]-VENTAS[[#This Row],[Comisión Unitaria 10%]]-0.01*VENTAS[[#This Row],[Precio Venta]])</f>
        <v>17.82</v>
      </c>
      <c r="M1938" s="35"/>
      <c r="N1938" s="37" t="s">
        <v>7201</v>
      </c>
    </row>
    <row r="1939" spans="1:14" x14ac:dyDescent="0.2">
      <c r="A1939" s="36">
        <v>45792.613171296303</v>
      </c>
      <c r="B1939" s="33"/>
      <c r="C1939" s="33"/>
      <c r="D1939" s="33" t="s">
        <v>7200</v>
      </c>
      <c r="E1939" s="33" t="s">
        <v>2412</v>
      </c>
      <c r="F1939" s="33" t="s">
        <v>2413</v>
      </c>
      <c r="G1939" s="33">
        <v>1</v>
      </c>
      <c r="H1939" s="34">
        <v>15</v>
      </c>
      <c r="I1939" s="39">
        <f>VENTAS[[#This Row],[Cantidad]]*VENTAS[[#This Row],[Precio Venta]]</f>
        <v>15</v>
      </c>
      <c r="J1939" s="34">
        <f>IF(VENTAS[[#This Row],[Nombre del Gestor]]&gt;1,VENTAS[[#This Row],[Precio Venta]]*10%,0)</f>
        <v>1.5</v>
      </c>
      <c r="K1939" s="34">
        <f>IFERROR(VLOOKUP(VENTAS[[#This Row],[Código del producto Vendido]],STOCK[],13,FALSE),VENTAS[[#This Row],[Precio Venta]]*0.6)-VENTAS[[#This Row],[Comisión Unitaria 10%]]</f>
        <v>12</v>
      </c>
      <c r="L1939" s="34">
        <f>VENTAS[[#This Row],[Cantidad]]*(VENTAS[[#This Row],[Precio Venta]]-VENTAS[[#This Row],[Costo Unitario SIN Comision]]-VENTAS[[#This Row],[Comisión Unitaria 10%]]-0.01*VENTAS[[#This Row],[Precio Venta]])</f>
        <v>1.35</v>
      </c>
      <c r="M1939" s="35"/>
      <c r="N1939" s="37" t="s">
        <v>7202</v>
      </c>
    </row>
    <row r="1940" spans="1:14" x14ac:dyDescent="0.2">
      <c r="A1940" s="36">
        <v>45792.613171296303</v>
      </c>
      <c r="B1940" s="33"/>
      <c r="C1940" s="33"/>
      <c r="D1940" s="33" t="s">
        <v>7200</v>
      </c>
      <c r="E1940" s="33" t="s">
        <v>1842</v>
      </c>
      <c r="F1940" s="33" t="s">
        <v>1843</v>
      </c>
      <c r="G1940" s="33">
        <v>1</v>
      </c>
      <c r="H1940" s="34">
        <v>35</v>
      </c>
      <c r="I1940" s="39">
        <f>VENTAS[[#This Row],[Cantidad]]*VENTAS[[#This Row],[Precio Venta]]</f>
        <v>35</v>
      </c>
      <c r="J1940" s="34">
        <f>IF(VENTAS[[#This Row],[Nombre del Gestor]]&gt;1,VENTAS[[#This Row],[Precio Venta]]*10%,0)</f>
        <v>3.5</v>
      </c>
      <c r="K1940" s="34">
        <f>IFERROR(VLOOKUP(VENTAS[[#This Row],[Código del producto Vendido]],STOCK[],13,FALSE),VENTAS[[#This Row],[Precio Venta]]*0.6)-VENTAS[[#This Row],[Comisión Unitaria 10%]]</f>
        <v>-0.5</v>
      </c>
      <c r="L1940" s="34">
        <f>VENTAS[[#This Row],[Cantidad]]*(VENTAS[[#This Row],[Precio Venta]]-VENTAS[[#This Row],[Costo Unitario SIN Comision]]-VENTAS[[#This Row],[Comisión Unitaria 10%]]-0.01*VENTAS[[#This Row],[Precio Venta]])</f>
        <v>31.65</v>
      </c>
      <c r="M1940" s="35"/>
      <c r="N1940" s="37" t="s">
        <v>7203</v>
      </c>
    </row>
    <row r="1941" spans="1:14" x14ac:dyDescent="0.2">
      <c r="A1941" s="36">
        <v>45792.756909722222</v>
      </c>
      <c r="B1941" s="33"/>
      <c r="C1941" s="33"/>
      <c r="D1941" s="33" t="s">
        <v>3779</v>
      </c>
      <c r="E1941" s="33" t="s">
        <v>273</v>
      </c>
      <c r="F1941" s="33" t="s">
        <v>7204</v>
      </c>
      <c r="G1941" s="33">
        <v>1</v>
      </c>
      <c r="H1941" s="34">
        <v>12</v>
      </c>
      <c r="I1941" s="39">
        <f>VENTAS[[#This Row],[Cantidad]]*VENTAS[[#This Row],[Precio Venta]]</f>
        <v>12</v>
      </c>
      <c r="J1941" s="34">
        <f>IF(VENTAS[[#This Row],[Nombre del Gestor]]&gt;1,VENTAS[[#This Row],[Precio Venta]]*10%,0)</f>
        <v>1.2000000000000002</v>
      </c>
      <c r="K1941" s="34">
        <f>IFERROR(VLOOKUP(VENTAS[[#This Row],[Código del producto Vendido]],STOCK[],13,FALSE),VENTAS[[#This Row],[Precio Venta]]*0.6)-VENTAS[[#This Row],[Comisión Unitaria 10%]]</f>
        <v>5.84</v>
      </c>
      <c r="L1941" s="34">
        <f>VENTAS[[#This Row],[Cantidad]]*(VENTAS[[#This Row],[Precio Venta]]-VENTAS[[#This Row],[Costo Unitario SIN Comision]]-VENTAS[[#This Row],[Comisión Unitaria 10%]]-0.01*VENTAS[[#This Row],[Precio Venta]])</f>
        <v>4.84</v>
      </c>
      <c r="M1941" s="35"/>
      <c r="N1941" s="37" t="s">
        <v>7205</v>
      </c>
    </row>
    <row r="1942" spans="1:14" x14ac:dyDescent="0.2">
      <c r="A1942" s="36">
        <v>45792.803298611107</v>
      </c>
      <c r="B1942" s="33"/>
      <c r="C1942" s="33"/>
      <c r="D1942" s="33" t="s">
        <v>7185</v>
      </c>
      <c r="E1942" s="33" t="s">
        <v>1877</v>
      </c>
      <c r="F1942" s="33" t="s">
        <v>1878</v>
      </c>
      <c r="G1942" s="33">
        <v>1</v>
      </c>
      <c r="H1942" s="34">
        <v>30</v>
      </c>
      <c r="I1942" s="39">
        <f>VENTAS[[#This Row],[Cantidad]]*VENTAS[[#This Row],[Precio Venta]]</f>
        <v>30</v>
      </c>
      <c r="J1942" s="34">
        <f>IF(VENTAS[[#This Row],[Nombre del Gestor]]&gt;1,VENTAS[[#This Row],[Precio Venta]]*10%,0)</f>
        <v>3</v>
      </c>
      <c r="K1942" s="34">
        <f>IFERROR(VLOOKUP(VENTAS[[#This Row],[Código del producto Vendido]],STOCK[],13,FALSE),VENTAS[[#This Row],[Precio Venta]]*0.6)-VENTAS[[#This Row],[Comisión Unitaria 10%]]</f>
        <v>0</v>
      </c>
      <c r="L1942" s="34">
        <f>VENTAS[[#This Row],[Cantidad]]*(VENTAS[[#This Row],[Precio Venta]]-VENTAS[[#This Row],[Costo Unitario SIN Comision]]-VENTAS[[#This Row],[Comisión Unitaria 10%]]-0.01*VENTAS[[#This Row],[Precio Venta]])</f>
        <v>26.7</v>
      </c>
      <c r="M1942" s="35"/>
      <c r="N1942" s="37" t="s">
        <v>7206</v>
      </c>
    </row>
    <row r="1943" spans="1:14" x14ac:dyDescent="0.2">
      <c r="A1943" s="36">
        <v>45792.803298611107</v>
      </c>
      <c r="B1943" s="33"/>
      <c r="C1943" s="33"/>
      <c r="D1943" s="33" t="s">
        <v>7185</v>
      </c>
      <c r="E1943" s="33" t="s">
        <v>2322</v>
      </c>
      <c r="F1943" s="33" t="s">
        <v>2323</v>
      </c>
      <c r="G1943" s="33">
        <v>1</v>
      </c>
      <c r="H1943" s="34">
        <v>20</v>
      </c>
      <c r="I1943" s="39">
        <f>VENTAS[[#This Row],[Cantidad]]*VENTAS[[#This Row],[Precio Venta]]</f>
        <v>20</v>
      </c>
      <c r="J1943" s="34">
        <f>IF(VENTAS[[#This Row],[Nombre del Gestor]]&gt;1,VENTAS[[#This Row],[Precio Venta]]*10%,0)</f>
        <v>2</v>
      </c>
      <c r="K1943" s="34">
        <f>IFERROR(VLOOKUP(VENTAS[[#This Row],[Código del producto Vendido]],STOCK[],13,FALSE),VENTAS[[#This Row],[Precio Venta]]*0.6)-VENTAS[[#This Row],[Comisión Unitaria 10%]]</f>
        <v>0</v>
      </c>
      <c r="L1943" s="34">
        <f>VENTAS[[#This Row],[Cantidad]]*(VENTAS[[#This Row],[Precio Venta]]-VENTAS[[#This Row],[Costo Unitario SIN Comision]]-VENTAS[[#This Row],[Comisión Unitaria 10%]]-0.01*VENTAS[[#This Row],[Precio Venta]])</f>
        <v>17.8</v>
      </c>
      <c r="M1943" s="35"/>
      <c r="N1943" s="37" t="s">
        <v>7207</v>
      </c>
    </row>
    <row r="1944" spans="1:14" x14ac:dyDescent="0.2">
      <c r="A1944" s="36">
        <v>45792.803298611107</v>
      </c>
      <c r="B1944" s="33"/>
      <c r="C1944" s="33"/>
      <c r="D1944" s="33" t="s">
        <v>7185</v>
      </c>
      <c r="E1944" s="33" t="s">
        <v>7208</v>
      </c>
      <c r="F1944" s="33" t="s">
        <v>2805</v>
      </c>
      <c r="G1944" s="33">
        <v>1</v>
      </c>
      <c r="H1944" s="34">
        <v>18</v>
      </c>
      <c r="I1944" s="39">
        <f>VENTAS[[#This Row],[Cantidad]]*VENTAS[[#This Row],[Precio Venta]]</f>
        <v>18</v>
      </c>
      <c r="J1944" s="34">
        <f>IF(VENTAS[[#This Row],[Nombre del Gestor]]&gt;1,VENTAS[[#This Row],[Precio Venta]]*10%,0)</f>
        <v>1.8</v>
      </c>
      <c r="K1944" s="34">
        <f>IFERROR(VLOOKUP(VENTAS[[#This Row],[Código del producto Vendido]],STOCK[],13,FALSE),VENTAS[[#This Row],[Precio Venta]]*0.6)-VENTAS[[#This Row],[Comisión Unitaria 10%]]</f>
        <v>8.9999999999999982</v>
      </c>
      <c r="L1944" s="34">
        <f>VENTAS[[#This Row],[Cantidad]]*(VENTAS[[#This Row],[Precio Venta]]-VENTAS[[#This Row],[Costo Unitario SIN Comision]]-VENTAS[[#This Row],[Comisión Unitaria 10%]]-0.01*VENTAS[[#This Row],[Precio Venta]])</f>
        <v>7.0200000000000022</v>
      </c>
      <c r="M1944" s="35"/>
      <c r="N1944" s="37" t="s">
        <v>7209</v>
      </c>
    </row>
    <row r="1945" spans="1:14" x14ac:dyDescent="0.2">
      <c r="A1945" s="36">
        <v>45792.909502314818</v>
      </c>
      <c r="B1945" s="33"/>
      <c r="C1945" s="33"/>
      <c r="D1945" s="33"/>
      <c r="E1945" s="33" t="s">
        <v>2671</v>
      </c>
      <c r="F1945" s="33" t="s">
        <v>2672</v>
      </c>
      <c r="G1945" s="33">
        <v>1</v>
      </c>
      <c r="H1945" s="34">
        <v>30</v>
      </c>
      <c r="I1945" s="39">
        <f>VENTAS[[#This Row],[Cantidad]]*VENTAS[[#This Row],[Precio Venta]]</f>
        <v>30</v>
      </c>
      <c r="J1945" s="34">
        <f>IF(VENTAS[[#This Row],[Nombre del Gestor]]&gt;1,VENTAS[[#This Row],[Precio Venta]]*10%,0)</f>
        <v>0</v>
      </c>
      <c r="K1945" s="34">
        <f>IFERROR(VLOOKUP(VENTAS[[#This Row],[Código del producto Vendido]],STOCK[],13,FALSE),VENTAS[[#This Row],[Precio Venta]]*0.6)-VENTAS[[#This Row],[Comisión Unitaria 10%]]</f>
        <v>0</v>
      </c>
      <c r="L1945" s="34">
        <f>VENTAS[[#This Row],[Cantidad]]*(VENTAS[[#This Row],[Precio Venta]]-VENTAS[[#This Row],[Costo Unitario SIN Comision]]-VENTAS[[#This Row],[Comisión Unitaria 10%]]-0.01*VENTAS[[#This Row],[Precio Venta]])</f>
        <v>29.7</v>
      </c>
      <c r="M1945" s="35"/>
      <c r="N1945" s="37" t="s">
        <v>7210</v>
      </c>
    </row>
    <row r="1946" spans="1:14" x14ac:dyDescent="0.2">
      <c r="A1946" s="36">
        <v>45793.495879629627</v>
      </c>
      <c r="B1946" s="33"/>
      <c r="C1946" s="33"/>
      <c r="D1946" s="33"/>
      <c r="E1946" s="33" t="s">
        <v>2251</v>
      </c>
      <c r="F1946" s="33" t="s">
        <v>2252</v>
      </c>
      <c r="G1946" s="33">
        <v>1</v>
      </c>
      <c r="H1946" s="34">
        <v>30</v>
      </c>
      <c r="I1946" s="39">
        <f>VENTAS[[#This Row],[Cantidad]]*VENTAS[[#This Row],[Precio Venta]]</f>
        <v>30</v>
      </c>
      <c r="J1946" s="34">
        <f>IF(VENTAS[[#This Row],[Nombre del Gestor]]&gt;1,VENTAS[[#This Row],[Precio Venta]]*10%,0)</f>
        <v>0</v>
      </c>
      <c r="K1946" s="34">
        <f>IFERROR(VLOOKUP(VENTAS[[#This Row],[Código del producto Vendido]],STOCK[],13,FALSE),VENTAS[[#This Row],[Precio Venta]]*0.6)-VENTAS[[#This Row],[Comisión Unitaria 10%]]</f>
        <v>3</v>
      </c>
      <c r="L1946" s="34">
        <f>VENTAS[[#This Row],[Cantidad]]*(VENTAS[[#This Row],[Precio Venta]]-VENTAS[[#This Row],[Costo Unitario SIN Comision]]-VENTAS[[#This Row],[Comisión Unitaria 10%]]-0.01*VENTAS[[#This Row],[Precio Venta]])</f>
        <v>26.7</v>
      </c>
      <c r="M1946" s="35"/>
      <c r="N1946" s="37" t="s">
        <v>7211</v>
      </c>
    </row>
    <row r="1947" spans="1:14" x14ac:dyDescent="0.2">
      <c r="A1947" s="36">
        <v>45793.608993055554</v>
      </c>
      <c r="B1947" s="33"/>
      <c r="C1947" s="33"/>
      <c r="D1947" s="33" t="s">
        <v>3779</v>
      </c>
      <c r="E1947" s="33" t="s">
        <v>2513</v>
      </c>
      <c r="F1947" s="33" t="s">
        <v>2514</v>
      </c>
      <c r="G1947" s="33">
        <v>1</v>
      </c>
      <c r="H1947" s="34">
        <v>30</v>
      </c>
      <c r="I1947" s="39">
        <f>VENTAS[[#This Row],[Cantidad]]*VENTAS[[#This Row],[Precio Venta]]</f>
        <v>30</v>
      </c>
      <c r="J1947" s="34">
        <f>IF(VENTAS[[#This Row],[Nombre del Gestor]]&gt;1,VENTAS[[#This Row],[Precio Venta]]*10%,0)</f>
        <v>3</v>
      </c>
      <c r="K1947" s="34">
        <f>IFERROR(VLOOKUP(VENTAS[[#This Row],[Código del producto Vendido]],STOCK[],13,FALSE),VENTAS[[#This Row],[Precio Venta]]*0.6)-VENTAS[[#This Row],[Comisión Unitaria 10%]]</f>
        <v>10.73</v>
      </c>
      <c r="L1947" s="34">
        <f>VENTAS[[#This Row],[Cantidad]]*(VENTAS[[#This Row],[Precio Venta]]-VENTAS[[#This Row],[Costo Unitario SIN Comision]]-VENTAS[[#This Row],[Comisión Unitaria 10%]]-0.01*VENTAS[[#This Row],[Precio Venta]])</f>
        <v>15.969999999999999</v>
      </c>
      <c r="M1947" s="35"/>
      <c r="N1947" s="37" t="s">
        <v>7212</v>
      </c>
    </row>
    <row r="1948" spans="1:14" x14ac:dyDescent="0.2">
      <c r="A1948" s="36">
        <v>45793.609884259262</v>
      </c>
      <c r="B1948" s="33"/>
      <c r="C1948" s="33"/>
      <c r="D1948" s="33" t="s">
        <v>3779</v>
      </c>
      <c r="E1948" s="33" t="s">
        <v>3478</v>
      </c>
      <c r="F1948" s="33" t="s">
        <v>3479</v>
      </c>
      <c r="G1948" s="33">
        <v>1</v>
      </c>
      <c r="H1948" s="34">
        <v>30</v>
      </c>
      <c r="I1948" s="39">
        <f>VENTAS[[#This Row],[Cantidad]]*VENTAS[[#This Row],[Precio Venta]]</f>
        <v>30</v>
      </c>
      <c r="J1948" s="34">
        <f>IF(VENTAS[[#This Row],[Nombre del Gestor]]&gt;1,VENTAS[[#This Row],[Precio Venta]]*10%,0)</f>
        <v>3</v>
      </c>
      <c r="K1948" s="34">
        <f>IFERROR(VLOOKUP(VENTAS[[#This Row],[Código del producto Vendido]],STOCK[],13,FALSE),VENTAS[[#This Row],[Precio Venta]]*0.6)-VENTAS[[#This Row],[Comisión Unitaria 10%]]</f>
        <v>-3</v>
      </c>
      <c r="L1948" s="34">
        <f>VENTAS[[#This Row],[Cantidad]]*(VENTAS[[#This Row],[Precio Venta]]-VENTAS[[#This Row],[Costo Unitario SIN Comision]]-VENTAS[[#This Row],[Comisión Unitaria 10%]]-0.01*VENTAS[[#This Row],[Precio Venta]])</f>
        <v>29.7</v>
      </c>
      <c r="M1948" s="35"/>
      <c r="N1948" s="37" t="s">
        <v>7213</v>
      </c>
    </row>
    <row r="1949" spans="1:14" x14ac:dyDescent="0.2">
      <c r="A1949" s="36">
        <v>45793.610312500001</v>
      </c>
      <c r="B1949" s="33"/>
      <c r="C1949" s="33"/>
      <c r="D1949" s="33" t="s">
        <v>3929</v>
      </c>
      <c r="E1949" s="33" t="s">
        <v>425</v>
      </c>
      <c r="F1949" s="33" t="s">
        <v>422</v>
      </c>
      <c r="G1949" s="33">
        <v>1</v>
      </c>
      <c r="H1949" s="34">
        <v>20</v>
      </c>
      <c r="I1949" s="39">
        <f>VENTAS[[#This Row],[Cantidad]]*VENTAS[[#This Row],[Precio Venta]]</f>
        <v>20</v>
      </c>
      <c r="J1949" s="34">
        <f>IF(VENTAS[[#This Row],[Nombre del Gestor]]&gt;1,VENTAS[[#This Row],[Precio Venta]]*10%,0)</f>
        <v>2</v>
      </c>
      <c r="K1949" s="34">
        <f>IFERROR(VLOOKUP(VENTAS[[#This Row],[Código del producto Vendido]],STOCK[],13,FALSE),VENTAS[[#This Row],[Precio Venta]]*0.6)-VENTAS[[#This Row],[Comisión Unitaria 10%]]</f>
        <v>7.43</v>
      </c>
      <c r="L1949" s="34">
        <f>VENTAS[[#This Row],[Cantidad]]*(VENTAS[[#This Row],[Precio Venta]]-VENTAS[[#This Row],[Costo Unitario SIN Comision]]-VENTAS[[#This Row],[Comisión Unitaria 10%]]-0.01*VENTAS[[#This Row],[Precio Venta]])</f>
        <v>10.370000000000001</v>
      </c>
      <c r="M1949" s="35"/>
      <c r="N1949" s="37" t="s">
        <v>7214</v>
      </c>
    </row>
    <row r="1950" spans="1:14" x14ac:dyDescent="0.2">
      <c r="A1950" s="36">
        <v>45793.610682870371</v>
      </c>
      <c r="B1950" s="33"/>
      <c r="C1950" s="33"/>
      <c r="D1950" s="33" t="s">
        <v>6550</v>
      </c>
      <c r="E1950" s="33" t="s">
        <v>1679</v>
      </c>
      <c r="F1950" s="33" t="s">
        <v>1581</v>
      </c>
      <c r="G1950" s="33">
        <v>1</v>
      </c>
      <c r="H1950" s="34">
        <v>15</v>
      </c>
      <c r="I1950" s="39">
        <f>VENTAS[[#This Row],[Cantidad]]*VENTAS[[#This Row],[Precio Venta]]</f>
        <v>15</v>
      </c>
      <c r="J1950" s="34">
        <f>IF(VENTAS[[#This Row],[Nombre del Gestor]]&gt;1,VENTAS[[#This Row],[Precio Venta]]*10%,0)</f>
        <v>1.5</v>
      </c>
      <c r="K1950" s="34">
        <f>IFERROR(VLOOKUP(VENTAS[[#This Row],[Código del producto Vendido]],STOCK[],13,FALSE),VENTAS[[#This Row],[Precio Venta]]*0.6)-VENTAS[[#This Row],[Comisión Unitaria 10%]]</f>
        <v>0</v>
      </c>
      <c r="L1950" s="34">
        <f>VENTAS[[#This Row],[Cantidad]]*(VENTAS[[#This Row],[Precio Venta]]-VENTAS[[#This Row],[Costo Unitario SIN Comision]]-VENTAS[[#This Row],[Comisión Unitaria 10%]]-0.01*VENTAS[[#This Row],[Precio Venta]])</f>
        <v>13.35</v>
      </c>
      <c r="M1950" s="35"/>
      <c r="N1950" s="37" t="s">
        <v>7215</v>
      </c>
    </row>
    <row r="1951" spans="1:14" x14ac:dyDescent="0.2">
      <c r="A1951" s="36">
        <v>45793.71702546296</v>
      </c>
      <c r="B1951" s="33"/>
      <c r="C1951" s="33"/>
      <c r="D1951" s="33"/>
      <c r="E1951" s="33" t="s">
        <v>3599</v>
      </c>
      <c r="F1951" s="33" t="s">
        <v>3601</v>
      </c>
      <c r="G1951" s="33">
        <v>1</v>
      </c>
      <c r="H1951" s="34">
        <v>40</v>
      </c>
      <c r="I1951" s="39">
        <f>VENTAS[[#This Row],[Cantidad]]*VENTAS[[#This Row],[Precio Venta]]</f>
        <v>40</v>
      </c>
      <c r="J1951" s="34">
        <f>IF(VENTAS[[#This Row],[Nombre del Gestor]]&gt;1,VENTAS[[#This Row],[Precio Venta]]*10%,0)</f>
        <v>0</v>
      </c>
      <c r="K1951" s="34">
        <f>IFERROR(VLOOKUP(VENTAS[[#This Row],[Código del producto Vendido]],STOCK[],13,FALSE),VENTAS[[#This Row],[Precio Venta]]*0.6)-VENTAS[[#This Row],[Comisión Unitaria 10%]]</f>
        <v>0</v>
      </c>
      <c r="L1951" s="34">
        <f>VENTAS[[#This Row],[Cantidad]]*(VENTAS[[#This Row],[Precio Venta]]-VENTAS[[#This Row],[Costo Unitario SIN Comision]]-VENTAS[[#This Row],[Comisión Unitaria 10%]]-0.01*VENTAS[[#This Row],[Precio Venta]])</f>
        <v>39.6</v>
      </c>
      <c r="M1951" s="35"/>
      <c r="N1951" s="37" t="s">
        <v>7216</v>
      </c>
    </row>
    <row r="1952" spans="1:14" x14ac:dyDescent="0.2">
      <c r="A1952" s="36">
        <v>45793.749456018522</v>
      </c>
      <c r="B1952" s="33"/>
      <c r="C1952" s="33"/>
      <c r="D1952" s="33" t="s">
        <v>4617</v>
      </c>
      <c r="E1952" s="33" t="s">
        <v>1627</v>
      </c>
      <c r="F1952" s="33" t="s">
        <v>1628</v>
      </c>
      <c r="G1952" s="33">
        <v>1</v>
      </c>
      <c r="H1952" s="34">
        <v>30</v>
      </c>
      <c r="I1952" s="39">
        <f>VENTAS[[#This Row],[Cantidad]]*VENTAS[[#This Row],[Precio Venta]]</f>
        <v>30</v>
      </c>
      <c r="J1952" s="34">
        <f>IF(VENTAS[[#This Row],[Nombre del Gestor]]&gt;1,VENTAS[[#This Row],[Precio Venta]]*10%,0)</f>
        <v>3</v>
      </c>
      <c r="K1952" s="34">
        <f>IFERROR(VLOOKUP(VENTAS[[#This Row],[Código del producto Vendido]],STOCK[],13,FALSE),VENTAS[[#This Row],[Precio Venta]]*0.6)-VENTAS[[#This Row],[Comisión Unitaria 10%]]</f>
        <v>0</v>
      </c>
      <c r="L1952" s="34">
        <f>VENTAS[[#This Row],[Cantidad]]*(VENTAS[[#This Row],[Precio Venta]]-VENTAS[[#This Row],[Costo Unitario SIN Comision]]-VENTAS[[#This Row],[Comisión Unitaria 10%]]-0.01*VENTAS[[#This Row],[Precio Venta]])</f>
        <v>26.7</v>
      </c>
      <c r="M1952" s="35"/>
      <c r="N1952" s="37" t="s">
        <v>7217</v>
      </c>
    </row>
    <row r="1953" spans="1:14" x14ac:dyDescent="0.2">
      <c r="A1953" s="36">
        <v>45793.749826388892</v>
      </c>
      <c r="B1953" s="33"/>
      <c r="C1953" s="33"/>
      <c r="D1953" s="33" t="s">
        <v>4617</v>
      </c>
      <c r="E1953" s="33" t="s">
        <v>3604</v>
      </c>
      <c r="F1953" s="33" t="s">
        <v>3605</v>
      </c>
      <c r="G1953" s="33">
        <v>1</v>
      </c>
      <c r="H1953" s="34">
        <v>35</v>
      </c>
      <c r="I1953" s="39">
        <f>VENTAS[[#This Row],[Cantidad]]*VENTAS[[#This Row],[Precio Venta]]</f>
        <v>35</v>
      </c>
      <c r="J1953" s="34">
        <f>IF(VENTAS[[#This Row],[Nombre del Gestor]]&gt;1,VENTAS[[#This Row],[Precio Venta]]*10%,0)</f>
        <v>3.5</v>
      </c>
      <c r="K1953" s="34">
        <f>IFERROR(VLOOKUP(VENTAS[[#This Row],[Código del producto Vendido]],STOCK[],13,FALSE),VENTAS[[#This Row],[Precio Venta]]*0.6)-VENTAS[[#This Row],[Comisión Unitaria 10%]]</f>
        <v>-3.5</v>
      </c>
      <c r="L1953" s="34">
        <f>VENTAS[[#This Row],[Cantidad]]*(VENTAS[[#This Row],[Precio Venta]]-VENTAS[[#This Row],[Costo Unitario SIN Comision]]-VENTAS[[#This Row],[Comisión Unitaria 10%]]-0.01*VENTAS[[#This Row],[Precio Venta]])</f>
        <v>34.65</v>
      </c>
      <c r="M1953" s="35"/>
      <c r="N1953" s="37" t="s">
        <v>7218</v>
      </c>
    </row>
    <row r="1954" spans="1:14" x14ac:dyDescent="0.2">
      <c r="A1954" s="36">
        <v>45794.6328125</v>
      </c>
      <c r="B1954" s="33"/>
      <c r="C1954" s="33"/>
      <c r="D1954" s="33" t="s">
        <v>3929</v>
      </c>
      <c r="E1954" s="33" t="s">
        <v>1777</v>
      </c>
      <c r="F1954" s="33" t="s">
        <v>1778</v>
      </c>
      <c r="G1954" s="33">
        <v>1</v>
      </c>
      <c r="H1954" s="34">
        <v>40</v>
      </c>
      <c r="I1954" s="39">
        <f>VENTAS[[#This Row],[Cantidad]]*VENTAS[[#This Row],[Precio Venta]]</f>
        <v>40</v>
      </c>
      <c r="J1954" s="34">
        <f>IF(VENTAS[[#This Row],[Nombre del Gestor]]&gt;1,VENTAS[[#This Row],[Precio Venta]]*10%,0)</f>
        <v>4</v>
      </c>
      <c r="K1954" s="34">
        <f>IFERROR(VLOOKUP(VENTAS[[#This Row],[Código del producto Vendido]],STOCK[],13,FALSE),VENTAS[[#This Row],[Precio Venta]]*0.6)-VENTAS[[#This Row],[Comisión Unitaria 10%]]</f>
        <v>0.5</v>
      </c>
      <c r="L1954" s="34">
        <f>VENTAS[[#This Row],[Cantidad]]*(VENTAS[[#This Row],[Precio Venta]]-VENTAS[[#This Row],[Costo Unitario SIN Comision]]-VENTAS[[#This Row],[Comisión Unitaria 10%]]-0.01*VENTAS[[#This Row],[Precio Venta]])</f>
        <v>35.1</v>
      </c>
      <c r="M1954" s="35"/>
      <c r="N1954" s="37" t="s">
        <v>7219</v>
      </c>
    </row>
    <row r="1955" spans="1:14" x14ac:dyDescent="0.2">
      <c r="A1955" s="36">
        <v>45794.633194444446</v>
      </c>
      <c r="B1955" s="33"/>
      <c r="C1955" s="33"/>
      <c r="D1955" s="33" t="s">
        <v>3929</v>
      </c>
      <c r="E1955" s="33" t="s">
        <v>1473</v>
      </c>
      <c r="F1955" s="33" t="s">
        <v>1474</v>
      </c>
      <c r="G1955" s="33">
        <v>1</v>
      </c>
      <c r="H1955" s="34">
        <v>40</v>
      </c>
      <c r="I1955" s="39">
        <f>VENTAS[[#This Row],[Cantidad]]*VENTAS[[#This Row],[Precio Venta]]</f>
        <v>40</v>
      </c>
      <c r="J1955" s="34">
        <f>IF(VENTAS[[#This Row],[Nombre del Gestor]]&gt;1,VENTAS[[#This Row],[Precio Venta]]*10%,0)</f>
        <v>4</v>
      </c>
      <c r="K1955" s="34">
        <f>IFERROR(VLOOKUP(VENTAS[[#This Row],[Código del producto Vendido]],STOCK[],13,FALSE),VENTAS[[#This Row],[Precio Venta]]*0.6)-VENTAS[[#This Row],[Comisión Unitaria 10%]]</f>
        <v>11.5</v>
      </c>
      <c r="L1955" s="34">
        <f>VENTAS[[#This Row],[Cantidad]]*(VENTAS[[#This Row],[Precio Venta]]-VENTAS[[#This Row],[Costo Unitario SIN Comision]]-VENTAS[[#This Row],[Comisión Unitaria 10%]]-0.01*VENTAS[[#This Row],[Precio Venta]])</f>
        <v>24.1</v>
      </c>
      <c r="M1955" s="35"/>
      <c r="N1955" s="37" t="s">
        <v>7220</v>
      </c>
    </row>
    <row r="1956" spans="1:14" x14ac:dyDescent="0.2">
      <c r="A1956" s="36">
        <v>45794.640694444453</v>
      </c>
      <c r="B1956" s="33"/>
      <c r="C1956" s="33"/>
      <c r="D1956" s="33"/>
      <c r="E1956" s="33" t="s">
        <v>3457</v>
      </c>
      <c r="F1956" s="33" t="s">
        <v>3458</v>
      </c>
      <c r="G1956" s="33">
        <v>1</v>
      </c>
      <c r="H1956" s="34">
        <v>30</v>
      </c>
      <c r="I1956" s="39">
        <f>VENTAS[[#This Row],[Cantidad]]*VENTAS[[#This Row],[Precio Venta]]</f>
        <v>30</v>
      </c>
      <c r="J1956" s="34">
        <f>IF(VENTAS[[#This Row],[Nombre del Gestor]]&gt;1,VENTAS[[#This Row],[Precio Venta]]*10%,0)</f>
        <v>0</v>
      </c>
      <c r="K1956" s="34">
        <f>IFERROR(VLOOKUP(VENTAS[[#This Row],[Código del producto Vendido]],STOCK[],13,FALSE),VENTAS[[#This Row],[Precio Venta]]*0.6)-VENTAS[[#This Row],[Comisión Unitaria 10%]]</f>
        <v>0</v>
      </c>
      <c r="L1956" s="34">
        <f>VENTAS[[#This Row],[Cantidad]]*(VENTAS[[#This Row],[Precio Venta]]-VENTAS[[#This Row],[Costo Unitario SIN Comision]]-VENTAS[[#This Row],[Comisión Unitaria 10%]]-0.01*VENTAS[[#This Row],[Precio Venta]])</f>
        <v>29.7</v>
      </c>
      <c r="M1956" s="35"/>
      <c r="N1956" s="37" t="s">
        <v>7221</v>
      </c>
    </row>
    <row r="1957" spans="1:14" x14ac:dyDescent="0.2">
      <c r="A1957" s="36">
        <v>45794.757326388892</v>
      </c>
      <c r="B1957" s="33"/>
      <c r="C1957" s="33"/>
      <c r="D1957" s="33" t="s">
        <v>7222</v>
      </c>
      <c r="E1957" s="33" t="s">
        <v>3615</v>
      </c>
      <c r="F1957" s="33" t="s">
        <v>3617</v>
      </c>
      <c r="G1957" s="33">
        <v>1</v>
      </c>
      <c r="H1957" s="34">
        <v>50</v>
      </c>
      <c r="I1957" s="39">
        <f>VENTAS[[#This Row],[Cantidad]]*VENTAS[[#This Row],[Precio Venta]]</f>
        <v>50</v>
      </c>
      <c r="J1957" s="34">
        <f>IF(VENTAS[[#This Row],[Nombre del Gestor]]&gt;1,VENTAS[[#This Row],[Precio Venta]]*10%,0)</f>
        <v>5</v>
      </c>
      <c r="K1957" s="34">
        <f>IFERROR(VLOOKUP(VENTAS[[#This Row],[Código del producto Vendido]],STOCK[],13,FALSE),VENTAS[[#This Row],[Precio Venta]]*0.6)-VENTAS[[#This Row],[Comisión Unitaria 10%]]</f>
        <v>-5</v>
      </c>
      <c r="L1957" s="34">
        <f>VENTAS[[#This Row],[Cantidad]]*(VENTAS[[#This Row],[Precio Venta]]-VENTAS[[#This Row],[Costo Unitario SIN Comision]]-VENTAS[[#This Row],[Comisión Unitaria 10%]]-0.01*VENTAS[[#This Row],[Precio Venta]])</f>
        <v>49.5</v>
      </c>
      <c r="M1957" s="35"/>
      <c r="N1957" s="37" t="s">
        <v>7223</v>
      </c>
    </row>
    <row r="1958" spans="1:14" x14ac:dyDescent="0.2">
      <c r="A1958" s="36">
        <v>45794.817164351851</v>
      </c>
      <c r="B1958" s="33"/>
      <c r="C1958" s="33"/>
      <c r="D1958" s="33" t="s">
        <v>7224</v>
      </c>
      <c r="E1958" s="33" t="s">
        <v>1985</v>
      </c>
      <c r="F1958" s="33" t="s">
        <v>1986</v>
      </c>
      <c r="G1958" s="33">
        <v>1</v>
      </c>
      <c r="H1958" s="34">
        <v>35</v>
      </c>
      <c r="I1958" s="39">
        <f>VENTAS[[#This Row],[Cantidad]]*VENTAS[[#This Row],[Precio Venta]]</f>
        <v>35</v>
      </c>
      <c r="J1958" s="34">
        <f>IF(VENTAS[[#This Row],[Nombre del Gestor]]&gt;1,VENTAS[[#This Row],[Precio Venta]]*10%,0)</f>
        <v>3.5</v>
      </c>
      <c r="K1958" s="34">
        <f>IFERROR(VLOOKUP(VENTAS[[#This Row],[Código del producto Vendido]],STOCK[],13,FALSE),VENTAS[[#This Row],[Precio Venta]]*0.6)-VENTAS[[#This Row],[Comisión Unitaria 10%]]</f>
        <v>0</v>
      </c>
      <c r="L1958" s="34">
        <f>VENTAS[[#This Row],[Cantidad]]*(VENTAS[[#This Row],[Precio Venta]]-VENTAS[[#This Row],[Costo Unitario SIN Comision]]-VENTAS[[#This Row],[Comisión Unitaria 10%]]-0.01*VENTAS[[#This Row],[Precio Venta]])</f>
        <v>31.15</v>
      </c>
      <c r="M1958" s="35"/>
      <c r="N1958" s="37" t="s">
        <v>7225</v>
      </c>
    </row>
    <row r="1959" spans="1:14" x14ac:dyDescent="0.2">
      <c r="A1959" s="36">
        <v>45794.817164351851</v>
      </c>
      <c r="B1959" s="33"/>
      <c r="C1959" s="33"/>
      <c r="D1959" s="33" t="s">
        <v>7224</v>
      </c>
      <c r="E1959" s="33" t="s">
        <v>3152</v>
      </c>
      <c r="F1959" s="33" t="s">
        <v>7168</v>
      </c>
      <c r="G1959" s="33">
        <v>1</v>
      </c>
      <c r="H1959" s="34">
        <v>20</v>
      </c>
      <c r="I1959" s="39">
        <f>VENTAS[[#This Row],[Cantidad]]*VENTAS[[#This Row],[Precio Venta]]</f>
        <v>20</v>
      </c>
      <c r="J1959" s="34">
        <f>IF(VENTAS[[#This Row],[Nombre del Gestor]]&gt;1,VENTAS[[#This Row],[Precio Venta]]*10%,0)</f>
        <v>2</v>
      </c>
      <c r="K1959" s="34">
        <f>IFERROR(VLOOKUP(VENTAS[[#This Row],[Código del producto Vendido]],STOCK[],13,FALSE),VENTAS[[#This Row],[Precio Venta]]*0.6)-VENTAS[[#This Row],[Comisión Unitaria 10%]]</f>
        <v>-2</v>
      </c>
      <c r="L1959" s="34">
        <f>VENTAS[[#This Row],[Cantidad]]*(VENTAS[[#This Row],[Precio Venta]]-VENTAS[[#This Row],[Costo Unitario SIN Comision]]-VENTAS[[#This Row],[Comisión Unitaria 10%]]-0.01*VENTAS[[#This Row],[Precio Venta]])</f>
        <v>19.8</v>
      </c>
      <c r="M1959" s="35"/>
      <c r="N1959" s="37" t="s">
        <v>7226</v>
      </c>
    </row>
    <row r="1960" spans="1:14" x14ac:dyDescent="0.2">
      <c r="A1960" s="36">
        <v>45794.817164351851</v>
      </c>
      <c r="B1960" s="33"/>
      <c r="C1960" s="33"/>
      <c r="D1960" s="33" t="s">
        <v>7224</v>
      </c>
      <c r="E1960" s="33" t="s">
        <v>7227</v>
      </c>
      <c r="F1960" s="33" t="s">
        <v>1819</v>
      </c>
      <c r="G1960" s="33">
        <v>1</v>
      </c>
      <c r="H1960" s="34">
        <v>35</v>
      </c>
      <c r="I1960" s="39">
        <f>VENTAS[[#This Row],[Cantidad]]*VENTAS[[#This Row],[Precio Venta]]</f>
        <v>35</v>
      </c>
      <c r="J1960" s="34">
        <f>IF(VENTAS[[#This Row],[Nombre del Gestor]]&gt;1,VENTAS[[#This Row],[Precio Venta]]*10%,0)</f>
        <v>3.5</v>
      </c>
      <c r="K1960" s="34">
        <f>IFERROR(VLOOKUP(VENTAS[[#This Row],[Código del producto Vendido]],STOCK[],13,FALSE),VENTAS[[#This Row],[Precio Venta]]*0.6)-VENTAS[[#This Row],[Comisión Unitaria 10%]]</f>
        <v>17.5</v>
      </c>
      <c r="L1960" s="34">
        <f>VENTAS[[#This Row],[Cantidad]]*(VENTAS[[#This Row],[Precio Venta]]-VENTAS[[#This Row],[Costo Unitario SIN Comision]]-VENTAS[[#This Row],[Comisión Unitaria 10%]]-0.01*VENTAS[[#This Row],[Precio Venta]])</f>
        <v>13.65</v>
      </c>
      <c r="M1960" s="35"/>
      <c r="N1960" s="37" t="s">
        <v>7228</v>
      </c>
    </row>
    <row r="1961" spans="1:14" x14ac:dyDescent="0.2">
      <c r="A1961" s="36">
        <v>45794.817164351851</v>
      </c>
      <c r="B1961" s="33"/>
      <c r="C1961" s="33"/>
      <c r="D1961" s="33" t="s">
        <v>7224</v>
      </c>
      <c r="E1961" s="33" t="s">
        <v>2106</v>
      </c>
      <c r="F1961" s="33" t="s">
        <v>2107</v>
      </c>
      <c r="G1961" s="33">
        <v>2</v>
      </c>
      <c r="H1961" s="34">
        <v>25</v>
      </c>
      <c r="I1961" s="39">
        <f>VENTAS[[#This Row],[Cantidad]]*VENTAS[[#This Row],[Precio Venta]]</f>
        <v>50</v>
      </c>
      <c r="J1961" s="34">
        <f>IF(VENTAS[[#This Row],[Nombre del Gestor]]&gt;1,VENTAS[[#This Row],[Precio Venta]]*10%,0)</f>
        <v>2.5</v>
      </c>
      <c r="K1961" s="34">
        <f>IFERROR(VLOOKUP(VENTAS[[#This Row],[Código del producto Vendido]],STOCK[],13,FALSE),VENTAS[[#This Row],[Precio Venta]]*0.6)-VENTAS[[#This Row],[Comisión Unitaria 10%]]</f>
        <v>0</v>
      </c>
      <c r="L1961" s="34">
        <f>VENTAS[[#This Row],[Cantidad]]*(VENTAS[[#This Row],[Precio Venta]]-VENTAS[[#This Row],[Costo Unitario SIN Comision]]-VENTAS[[#This Row],[Comisión Unitaria 10%]]-0.01*VENTAS[[#This Row],[Precio Venta]])</f>
        <v>44.5</v>
      </c>
      <c r="M1961" s="35"/>
      <c r="N1961" s="37" t="s">
        <v>7229</v>
      </c>
    </row>
    <row r="1962" spans="1:14" x14ac:dyDescent="0.2">
      <c r="A1962" s="36">
        <v>45794.817164351851</v>
      </c>
      <c r="B1962" s="33"/>
      <c r="C1962" s="33"/>
      <c r="D1962" s="33" t="s">
        <v>7224</v>
      </c>
      <c r="E1962" s="33" t="s">
        <v>3619</v>
      </c>
      <c r="F1962" s="33" t="s">
        <v>3586</v>
      </c>
      <c r="G1962" s="33">
        <v>1</v>
      </c>
      <c r="H1962" s="34">
        <v>25</v>
      </c>
      <c r="I1962" s="39">
        <f>VENTAS[[#This Row],[Cantidad]]*VENTAS[[#This Row],[Precio Venta]]</f>
        <v>25</v>
      </c>
      <c r="J1962" s="34">
        <f>IF(VENTAS[[#This Row],[Nombre del Gestor]]&gt;1,VENTAS[[#This Row],[Precio Venta]]*10%,0)</f>
        <v>2.5</v>
      </c>
      <c r="K1962" s="34">
        <f>IFERROR(VLOOKUP(VENTAS[[#This Row],[Código del producto Vendido]],STOCK[],13,FALSE),VENTAS[[#This Row],[Precio Venta]]*0.6)-VENTAS[[#This Row],[Comisión Unitaria 10%]]</f>
        <v>-2.5</v>
      </c>
      <c r="L1962" s="34">
        <f>VENTAS[[#This Row],[Cantidad]]*(VENTAS[[#This Row],[Precio Venta]]-VENTAS[[#This Row],[Costo Unitario SIN Comision]]-VENTAS[[#This Row],[Comisión Unitaria 10%]]-0.01*VENTAS[[#This Row],[Precio Venta]])</f>
        <v>24.75</v>
      </c>
      <c r="M1962" s="35"/>
      <c r="N1962" s="37" t="s">
        <v>7230</v>
      </c>
    </row>
    <row r="1963" spans="1:14" x14ac:dyDescent="0.2">
      <c r="A1963" s="36">
        <v>45794.817164351851</v>
      </c>
      <c r="B1963" s="33"/>
      <c r="C1963" s="33"/>
      <c r="D1963" s="33" t="s">
        <v>7224</v>
      </c>
      <c r="E1963" s="33" t="s">
        <v>1989</v>
      </c>
      <c r="F1963" s="33" t="s">
        <v>1990</v>
      </c>
      <c r="G1963" s="33">
        <v>1</v>
      </c>
      <c r="H1963" s="34">
        <v>18</v>
      </c>
      <c r="I1963" s="39">
        <f>VENTAS[[#This Row],[Cantidad]]*VENTAS[[#This Row],[Precio Venta]]</f>
        <v>18</v>
      </c>
      <c r="J1963" s="34">
        <f>IF(VENTAS[[#This Row],[Nombre del Gestor]]&gt;1,VENTAS[[#This Row],[Precio Venta]]*10%,0)</f>
        <v>1.8</v>
      </c>
      <c r="K1963" s="34">
        <f>IFERROR(VLOOKUP(VENTAS[[#This Row],[Código del producto Vendido]],STOCK[],13,FALSE),VENTAS[[#This Row],[Precio Venta]]*0.6)-VENTAS[[#This Row],[Comisión Unitaria 10%]]</f>
        <v>0</v>
      </c>
      <c r="L1963" s="34">
        <f>VENTAS[[#This Row],[Cantidad]]*(VENTAS[[#This Row],[Precio Venta]]-VENTAS[[#This Row],[Costo Unitario SIN Comision]]-VENTAS[[#This Row],[Comisión Unitaria 10%]]-0.01*VENTAS[[#This Row],[Precio Venta]])</f>
        <v>16.02</v>
      </c>
      <c r="M1963" s="35"/>
      <c r="N1963" s="37" t="s">
        <v>7231</v>
      </c>
    </row>
    <row r="1964" spans="1:14" x14ac:dyDescent="0.2">
      <c r="A1964" s="36">
        <v>45794.83153935185</v>
      </c>
      <c r="B1964" s="33"/>
      <c r="C1964" s="33"/>
      <c r="D1964" s="33" t="s">
        <v>7222</v>
      </c>
      <c r="E1964" s="33" t="s">
        <v>1817</v>
      </c>
      <c r="F1964" s="33" t="s">
        <v>6346</v>
      </c>
      <c r="G1964" s="33">
        <v>1</v>
      </c>
      <c r="H1964" s="34">
        <v>25</v>
      </c>
      <c r="I1964" s="39">
        <f>VENTAS[[#This Row],[Cantidad]]*VENTAS[[#This Row],[Precio Venta]]</f>
        <v>25</v>
      </c>
      <c r="J1964" s="34">
        <f>IF(VENTAS[[#This Row],[Nombre del Gestor]]&gt;1,VENTAS[[#This Row],[Precio Venta]]*10%,0)</f>
        <v>2.5</v>
      </c>
      <c r="K1964" s="34">
        <f>IFERROR(VLOOKUP(VENTAS[[#This Row],[Código del producto Vendido]],STOCK[],13,FALSE),VENTAS[[#This Row],[Precio Venta]]*0.6)-VENTAS[[#This Row],[Comisión Unitaria 10%]]</f>
        <v>0</v>
      </c>
      <c r="L1964" s="34">
        <f>VENTAS[[#This Row],[Cantidad]]*(VENTAS[[#This Row],[Precio Venta]]-VENTAS[[#This Row],[Costo Unitario SIN Comision]]-VENTAS[[#This Row],[Comisión Unitaria 10%]]-0.01*VENTAS[[#This Row],[Precio Venta]])</f>
        <v>22.25</v>
      </c>
      <c r="M1964" s="35"/>
      <c r="N1964" s="37" t="s">
        <v>7232</v>
      </c>
    </row>
    <row r="1965" spans="1:14" x14ac:dyDescent="0.2">
      <c r="A1965" s="36">
        <v>45794.83153935185</v>
      </c>
      <c r="B1965" s="33"/>
      <c r="C1965" s="33"/>
      <c r="D1965" s="33" t="s">
        <v>7222</v>
      </c>
      <c r="E1965" s="33" t="s">
        <v>3593</v>
      </c>
      <c r="F1965" s="33" t="s">
        <v>3594</v>
      </c>
      <c r="G1965" s="33">
        <v>1</v>
      </c>
      <c r="H1965" s="34">
        <v>20</v>
      </c>
      <c r="I1965" s="39">
        <f>VENTAS[[#This Row],[Cantidad]]*VENTAS[[#This Row],[Precio Venta]]</f>
        <v>20</v>
      </c>
      <c r="J1965" s="34">
        <f>IF(VENTAS[[#This Row],[Nombre del Gestor]]&gt;1,VENTAS[[#This Row],[Precio Venta]]*10%,0)</f>
        <v>2</v>
      </c>
      <c r="K1965" s="34">
        <f>IFERROR(VLOOKUP(VENTAS[[#This Row],[Código del producto Vendido]],STOCK[],13,FALSE),VENTAS[[#This Row],[Precio Venta]]*0.6)-VENTAS[[#This Row],[Comisión Unitaria 10%]]</f>
        <v>-2</v>
      </c>
      <c r="L1965" s="34">
        <f>VENTAS[[#This Row],[Cantidad]]*(VENTAS[[#This Row],[Precio Venta]]-VENTAS[[#This Row],[Costo Unitario SIN Comision]]-VENTAS[[#This Row],[Comisión Unitaria 10%]]-0.01*VENTAS[[#This Row],[Precio Venta]])</f>
        <v>19.8</v>
      </c>
      <c r="M1965" s="35"/>
      <c r="N1965" s="37" t="s">
        <v>7233</v>
      </c>
    </row>
    <row r="1966" spans="1:14" x14ac:dyDescent="0.2">
      <c r="A1966" s="36">
        <v>45794.83153935185</v>
      </c>
      <c r="B1966" s="33"/>
      <c r="C1966" s="33"/>
      <c r="D1966" s="33" t="s">
        <v>7222</v>
      </c>
      <c r="E1966" s="33" t="s">
        <v>7234</v>
      </c>
      <c r="F1966" s="33" t="s">
        <v>1612</v>
      </c>
      <c r="G1966" s="33">
        <v>1</v>
      </c>
      <c r="H1966" s="34">
        <v>35</v>
      </c>
      <c r="I1966" s="39">
        <f>VENTAS[[#This Row],[Cantidad]]*VENTAS[[#This Row],[Precio Venta]]</f>
        <v>35</v>
      </c>
      <c r="J1966" s="34">
        <f>IF(VENTAS[[#This Row],[Nombre del Gestor]]&gt;1,VENTAS[[#This Row],[Precio Venta]]*10%,0)</f>
        <v>3.5</v>
      </c>
      <c r="K1966" s="34">
        <f>IFERROR(VLOOKUP(VENTAS[[#This Row],[Código del producto Vendido]],STOCK[],13,FALSE),VENTAS[[#This Row],[Precio Venta]]*0.6)-VENTAS[[#This Row],[Comisión Unitaria 10%]]</f>
        <v>17.5</v>
      </c>
      <c r="L1966" s="34">
        <f>VENTAS[[#This Row],[Cantidad]]*(VENTAS[[#This Row],[Precio Venta]]-VENTAS[[#This Row],[Costo Unitario SIN Comision]]-VENTAS[[#This Row],[Comisión Unitaria 10%]]-0.01*VENTAS[[#This Row],[Precio Venta]])</f>
        <v>13.65</v>
      </c>
      <c r="M1966" s="35"/>
      <c r="N1966" s="37" t="s">
        <v>7235</v>
      </c>
    </row>
    <row r="1967" spans="1:14" x14ac:dyDescent="0.2">
      <c r="A1967" s="36">
        <v>45794.83153935185</v>
      </c>
      <c r="B1967" s="33"/>
      <c r="C1967" s="33"/>
      <c r="D1967" s="33" t="s">
        <v>7222</v>
      </c>
      <c r="E1967" s="33" t="s">
        <v>7236</v>
      </c>
      <c r="F1967" s="33" t="s">
        <v>7237</v>
      </c>
      <c r="G1967" s="33">
        <v>1</v>
      </c>
      <c r="H1967" s="34">
        <v>25</v>
      </c>
      <c r="I1967" s="39">
        <f>VENTAS[[#This Row],[Cantidad]]*VENTAS[[#This Row],[Precio Venta]]</f>
        <v>25</v>
      </c>
      <c r="J1967" s="34">
        <f>IF(VENTAS[[#This Row],[Nombre del Gestor]]&gt;1,VENTAS[[#This Row],[Precio Venta]]*10%,0)</f>
        <v>2.5</v>
      </c>
      <c r="K1967" s="34">
        <f>IFERROR(VLOOKUP(VENTAS[[#This Row],[Código del producto Vendido]],STOCK[],13,FALSE),VENTAS[[#This Row],[Precio Venta]]*0.6)-VENTAS[[#This Row],[Comisión Unitaria 10%]]</f>
        <v>12.5</v>
      </c>
      <c r="L1967" s="34">
        <f>VENTAS[[#This Row],[Cantidad]]*(VENTAS[[#This Row],[Precio Venta]]-VENTAS[[#This Row],[Costo Unitario SIN Comision]]-VENTAS[[#This Row],[Comisión Unitaria 10%]]-0.01*VENTAS[[#This Row],[Precio Venta]])</f>
        <v>9.75</v>
      </c>
      <c r="M1967" s="35"/>
      <c r="N1967" s="37" t="s">
        <v>7238</v>
      </c>
    </row>
    <row r="1968" spans="1:14" x14ac:dyDescent="0.2">
      <c r="A1968" s="36">
        <v>45794.83153935185</v>
      </c>
      <c r="B1968" s="33"/>
      <c r="C1968" s="33"/>
      <c r="D1968" s="33" t="s">
        <v>7222</v>
      </c>
      <c r="E1968" s="33" t="s">
        <v>3131</v>
      </c>
      <c r="F1968" s="33" t="s">
        <v>3132</v>
      </c>
      <c r="G1968" s="33">
        <v>1</v>
      </c>
      <c r="H1968" s="34">
        <v>18</v>
      </c>
      <c r="I1968" s="39">
        <f>VENTAS[[#This Row],[Cantidad]]*VENTAS[[#This Row],[Precio Venta]]</f>
        <v>18</v>
      </c>
      <c r="J1968" s="34">
        <f>IF(VENTAS[[#This Row],[Nombre del Gestor]]&gt;1,VENTAS[[#This Row],[Precio Venta]]*10%,0)</f>
        <v>1.8</v>
      </c>
      <c r="K1968" s="34">
        <f>IFERROR(VLOOKUP(VENTAS[[#This Row],[Código del producto Vendido]],STOCK[],13,FALSE),VENTAS[[#This Row],[Precio Venta]]*0.6)-VENTAS[[#This Row],[Comisión Unitaria 10%]]</f>
        <v>-1.8</v>
      </c>
      <c r="L1968" s="34">
        <f>VENTAS[[#This Row],[Cantidad]]*(VENTAS[[#This Row],[Precio Venta]]-VENTAS[[#This Row],[Costo Unitario SIN Comision]]-VENTAS[[#This Row],[Comisión Unitaria 10%]]-0.01*VENTAS[[#This Row],[Precio Venta]])</f>
        <v>17.82</v>
      </c>
      <c r="M1968" s="35"/>
      <c r="N1968" s="37" t="s">
        <v>7239</v>
      </c>
    </row>
    <row r="1969" spans="1:14" x14ac:dyDescent="0.2">
      <c r="A1969" s="36">
        <v>45794.832430555558</v>
      </c>
      <c r="B1969" s="33"/>
      <c r="C1969" s="33"/>
      <c r="D1969" s="33" t="s">
        <v>7222</v>
      </c>
      <c r="E1969" s="33" t="s">
        <v>3587</v>
      </c>
      <c r="F1969" s="33" t="s">
        <v>3586</v>
      </c>
      <c r="G1969" s="33">
        <v>1</v>
      </c>
      <c r="H1969" s="34">
        <v>25</v>
      </c>
      <c r="I1969" s="39">
        <f>VENTAS[[#This Row],[Cantidad]]*VENTAS[[#This Row],[Precio Venta]]</f>
        <v>25</v>
      </c>
      <c r="J1969" s="34">
        <f>IF(VENTAS[[#This Row],[Nombre del Gestor]]&gt;1,VENTAS[[#This Row],[Precio Venta]]*10%,0)</f>
        <v>2.5</v>
      </c>
      <c r="K1969" s="34">
        <f>IFERROR(VLOOKUP(VENTAS[[#This Row],[Código del producto Vendido]],STOCK[],13,FALSE),VENTAS[[#This Row],[Precio Venta]]*0.6)-VENTAS[[#This Row],[Comisión Unitaria 10%]]</f>
        <v>-2.5</v>
      </c>
      <c r="L1969" s="34">
        <f>VENTAS[[#This Row],[Cantidad]]*(VENTAS[[#This Row],[Precio Venta]]-VENTAS[[#This Row],[Costo Unitario SIN Comision]]-VENTAS[[#This Row],[Comisión Unitaria 10%]]-0.01*VENTAS[[#This Row],[Precio Venta]])</f>
        <v>24.75</v>
      </c>
      <c r="M1969" s="35"/>
      <c r="N1969" s="37" t="s">
        <v>7240</v>
      </c>
    </row>
    <row r="1970" spans="1:14" x14ac:dyDescent="0.2">
      <c r="A1970" s="36">
        <v>45794.835081018522</v>
      </c>
      <c r="B1970" s="33"/>
      <c r="C1970" s="33"/>
      <c r="D1970" s="33" t="s">
        <v>7241</v>
      </c>
      <c r="E1970" s="33" t="s">
        <v>2301</v>
      </c>
      <c r="F1970" s="33" t="s">
        <v>2302</v>
      </c>
      <c r="G1970" s="33">
        <v>1</v>
      </c>
      <c r="H1970" s="34">
        <v>30</v>
      </c>
      <c r="I1970" s="39">
        <f>VENTAS[[#This Row],[Cantidad]]*VENTAS[[#This Row],[Precio Venta]]</f>
        <v>30</v>
      </c>
      <c r="J1970" s="34">
        <f>IF(VENTAS[[#This Row],[Nombre del Gestor]]&gt;1,VENTAS[[#This Row],[Precio Venta]]*10%,0)</f>
        <v>3</v>
      </c>
      <c r="K1970" s="34">
        <f>IFERROR(VLOOKUP(VENTAS[[#This Row],[Código del producto Vendido]],STOCK[],13,FALSE),VENTAS[[#This Row],[Precio Venta]]*0.6)-VENTAS[[#This Row],[Comisión Unitaria 10%]]</f>
        <v>0</v>
      </c>
      <c r="L1970" s="34">
        <f>VENTAS[[#This Row],[Cantidad]]*(VENTAS[[#This Row],[Precio Venta]]-VENTAS[[#This Row],[Costo Unitario SIN Comision]]-VENTAS[[#This Row],[Comisión Unitaria 10%]]-0.01*VENTAS[[#This Row],[Precio Venta]])</f>
        <v>26.7</v>
      </c>
      <c r="M1970" s="35"/>
      <c r="N1970" s="37" t="s">
        <v>7242</v>
      </c>
    </row>
    <row r="1971" spans="1:14" x14ac:dyDescent="0.2">
      <c r="A1971" s="36">
        <v>45794.835081018522</v>
      </c>
      <c r="B1971" s="33"/>
      <c r="C1971" s="33"/>
      <c r="D1971" s="33" t="s">
        <v>7241</v>
      </c>
      <c r="E1971" s="33" t="s">
        <v>1268</v>
      </c>
      <c r="F1971" s="33" t="s">
        <v>1270</v>
      </c>
      <c r="G1971" s="33">
        <v>1</v>
      </c>
      <c r="H1971" s="34">
        <v>30</v>
      </c>
      <c r="I1971" s="39">
        <f>VENTAS[[#This Row],[Cantidad]]*VENTAS[[#This Row],[Precio Venta]]</f>
        <v>30</v>
      </c>
      <c r="J1971" s="34">
        <f>IF(VENTAS[[#This Row],[Nombre del Gestor]]&gt;1,VENTAS[[#This Row],[Precio Venta]]*10%,0)</f>
        <v>3</v>
      </c>
      <c r="K1971" s="34">
        <f>IFERROR(VLOOKUP(VENTAS[[#This Row],[Código del producto Vendido]],STOCK[],13,FALSE),VENTAS[[#This Row],[Precio Venta]]*0.6)-VENTAS[[#This Row],[Comisión Unitaria 10%]]</f>
        <v>10.8</v>
      </c>
      <c r="L1971" s="34">
        <f>VENTAS[[#This Row],[Cantidad]]*(VENTAS[[#This Row],[Precio Venta]]-VENTAS[[#This Row],[Costo Unitario SIN Comision]]-VENTAS[[#This Row],[Comisión Unitaria 10%]]-0.01*VENTAS[[#This Row],[Precio Venta]])</f>
        <v>15.899999999999999</v>
      </c>
      <c r="M1971" s="35"/>
      <c r="N1971" s="37" t="s">
        <v>7243</v>
      </c>
    </row>
    <row r="1972" spans="1:14" x14ac:dyDescent="0.2">
      <c r="A1972" s="36">
        <v>45794.835081018522</v>
      </c>
      <c r="B1972" s="33"/>
      <c r="C1972" s="33"/>
      <c r="D1972" s="33" t="s">
        <v>7241</v>
      </c>
      <c r="E1972" s="33" t="s">
        <v>3451</v>
      </c>
      <c r="F1972" s="33" t="s">
        <v>3434</v>
      </c>
      <c r="G1972" s="33">
        <v>1</v>
      </c>
      <c r="H1972" s="34">
        <v>25</v>
      </c>
      <c r="I1972" s="39">
        <f>VENTAS[[#This Row],[Cantidad]]*VENTAS[[#This Row],[Precio Venta]]</f>
        <v>25</v>
      </c>
      <c r="J1972" s="34">
        <f>IF(VENTAS[[#This Row],[Nombre del Gestor]]&gt;1,VENTAS[[#This Row],[Precio Venta]]*10%,0)</f>
        <v>2.5</v>
      </c>
      <c r="K1972" s="34">
        <f>IFERROR(VLOOKUP(VENTAS[[#This Row],[Código del producto Vendido]],STOCK[],13,FALSE),VENTAS[[#This Row],[Precio Venta]]*0.6)-VENTAS[[#This Row],[Comisión Unitaria 10%]]</f>
        <v>-2.5</v>
      </c>
      <c r="L1972" s="34">
        <f>VENTAS[[#This Row],[Cantidad]]*(VENTAS[[#This Row],[Precio Venta]]-VENTAS[[#This Row],[Costo Unitario SIN Comision]]-VENTAS[[#This Row],[Comisión Unitaria 10%]]-0.01*VENTAS[[#This Row],[Precio Venta]])</f>
        <v>24.75</v>
      </c>
      <c r="M1972" s="35"/>
      <c r="N1972" s="37" t="s">
        <v>7244</v>
      </c>
    </row>
    <row r="1973" spans="1:14" x14ac:dyDescent="0.2">
      <c r="A1973" s="36">
        <v>45795.393310185187</v>
      </c>
      <c r="B1973" s="33"/>
      <c r="C1973" s="33"/>
      <c r="D1973" s="33" t="s">
        <v>6550</v>
      </c>
      <c r="E1973" s="33" t="s">
        <v>1258</v>
      </c>
      <c r="F1973" s="33" t="s">
        <v>1257</v>
      </c>
      <c r="G1973" s="33">
        <v>1</v>
      </c>
      <c r="H1973" s="34">
        <v>20</v>
      </c>
      <c r="I1973" s="39">
        <f>VENTAS[[#This Row],[Cantidad]]*VENTAS[[#This Row],[Precio Venta]]</f>
        <v>20</v>
      </c>
      <c r="J1973" s="34">
        <f>IF(VENTAS[[#This Row],[Nombre del Gestor]]&gt;1,VENTAS[[#This Row],[Precio Venta]]*10%,0)</f>
        <v>2</v>
      </c>
      <c r="K1973" s="34">
        <f>IFERROR(VLOOKUP(VENTAS[[#This Row],[Código del producto Vendido]],STOCK[],13,FALSE),VENTAS[[#This Row],[Precio Venta]]*0.6)-VENTAS[[#This Row],[Comisión Unitaria 10%]]</f>
        <v>8.5500000000000007</v>
      </c>
      <c r="L1973" s="34">
        <f>VENTAS[[#This Row],[Cantidad]]*(VENTAS[[#This Row],[Precio Venta]]-VENTAS[[#This Row],[Costo Unitario SIN Comision]]-VENTAS[[#This Row],[Comisión Unitaria 10%]]-0.01*VENTAS[[#This Row],[Precio Venta]])</f>
        <v>9.25</v>
      </c>
      <c r="M1973" s="35"/>
      <c r="N1973" s="37" t="s">
        <v>7245</v>
      </c>
    </row>
    <row r="1974" spans="1:14" x14ac:dyDescent="0.2">
      <c r="A1974" s="36">
        <v>45795.393784722219</v>
      </c>
      <c r="B1974" s="33"/>
      <c r="C1974" s="33"/>
      <c r="D1974" s="33" t="s">
        <v>6550</v>
      </c>
      <c r="E1974" s="33" t="s">
        <v>2977</v>
      </c>
      <c r="F1974" s="33" t="s">
        <v>2978</v>
      </c>
      <c r="G1974" s="33">
        <v>1</v>
      </c>
      <c r="H1974" s="34">
        <v>25</v>
      </c>
      <c r="I1974" s="39">
        <f>VENTAS[[#This Row],[Cantidad]]*VENTAS[[#This Row],[Precio Venta]]</f>
        <v>25</v>
      </c>
      <c r="J1974" s="34">
        <f>IF(VENTAS[[#This Row],[Nombre del Gestor]]&gt;1,VENTAS[[#This Row],[Precio Venta]]*10%,0)</f>
        <v>2.5</v>
      </c>
      <c r="K1974" s="34">
        <f>IFERROR(VLOOKUP(VENTAS[[#This Row],[Código del producto Vendido]],STOCK[],13,FALSE),VENTAS[[#This Row],[Precio Venta]]*0.6)-VENTAS[[#This Row],[Comisión Unitaria 10%]]</f>
        <v>-2.5</v>
      </c>
      <c r="L1974" s="34">
        <f>VENTAS[[#This Row],[Cantidad]]*(VENTAS[[#This Row],[Precio Venta]]-VENTAS[[#This Row],[Costo Unitario SIN Comision]]-VENTAS[[#This Row],[Comisión Unitaria 10%]]-0.01*VENTAS[[#This Row],[Precio Venta]])</f>
        <v>24.75</v>
      </c>
      <c r="M1974" s="35"/>
      <c r="N1974" s="37" t="s">
        <v>7246</v>
      </c>
    </row>
    <row r="1975" spans="1:14" x14ac:dyDescent="0.2">
      <c r="A1975" s="36">
        <v>45795.39435185185</v>
      </c>
      <c r="B1975" s="33"/>
      <c r="C1975" s="33"/>
      <c r="D1975" s="33" t="s">
        <v>3929</v>
      </c>
      <c r="E1975" s="33" t="s">
        <v>3360</v>
      </c>
      <c r="F1975" s="33" t="s">
        <v>3361</v>
      </c>
      <c r="G1975" s="33">
        <v>1</v>
      </c>
      <c r="H1975" s="34">
        <v>6</v>
      </c>
      <c r="I1975" s="39">
        <f>VENTAS[[#This Row],[Cantidad]]*VENTAS[[#This Row],[Precio Venta]]</f>
        <v>6</v>
      </c>
      <c r="J1975" s="34">
        <f>IF(VENTAS[[#This Row],[Nombre del Gestor]]&gt;1,VENTAS[[#This Row],[Precio Venta]]*10%,0)</f>
        <v>0.60000000000000009</v>
      </c>
      <c r="K1975" s="34">
        <f>IFERROR(VLOOKUP(VENTAS[[#This Row],[Código del producto Vendido]],STOCK[],13,FALSE),VENTAS[[#This Row],[Precio Venta]]*0.6)-VENTAS[[#This Row],[Comisión Unitaria 10%]]</f>
        <v>-0.60000000000000009</v>
      </c>
      <c r="L1975" s="34">
        <f>VENTAS[[#This Row],[Cantidad]]*(VENTAS[[#This Row],[Precio Venta]]-VENTAS[[#This Row],[Costo Unitario SIN Comision]]-VENTAS[[#This Row],[Comisión Unitaria 10%]]-0.01*VENTAS[[#This Row],[Precio Venta]])</f>
        <v>5.94</v>
      </c>
      <c r="M1975" s="35"/>
      <c r="N1975" s="37" t="s">
        <v>7247</v>
      </c>
    </row>
    <row r="1976" spans="1:14" x14ac:dyDescent="0.2">
      <c r="A1976" s="36">
        <v>45795.394745370373</v>
      </c>
      <c r="B1976" s="33"/>
      <c r="C1976" s="33"/>
      <c r="D1976" s="33" t="s">
        <v>3929</v>
      </c>
      <c r="E1976" s="33" t="s">
        <v>3362</v>
      </c>
      <c r="F1976" s="33" t="s">
        <v>3363</v>
      </c>
      <c r="G1976" s="33">
        <v>1</v>
      </c>
      <c r="H1976" s="34">
        <v>6</v>
      </c>
      <c r="I1976" s="39">
        <f>VENTAS[[#This Row],[Cantidad]]*VENTAS[[#This Row],[Precio Venta]]</f>
        <v>6</v>
      </c>
      <c r="J1976" s="34">
        <f>IF(VENTAS[[#This Row],[Nombre del Gestor]]&gt;1,VENTAS[[#This Row],[Precio Venta]]*10%,0)</f>
        <v>0.60000000000000009</v>
      </c>
      <c r="K1976" s="34">
        <f>IFERROR(VLOOKUP(VENTAS[[#This Row],[Código del producto Vendido]],STOCK[],13,FALSE),VENTAS[[#This Row],[Precio Venta]]*0.6)-VENTAS[[#This Row],[Comisión Unitaria 10%]]</f>
        <v>-0.60000000000000009</v>
      </c>
      <c r="L1976" s="34">
        <f>VENTAS[[#This Row],[Cantidad]]*(VENTAS[[#This Row],[Precio Venta]]-VENTAS[[#This Row],[Costo Unitario SIN Comision]]-VENTAS[[#This Row],[Comisión Unitaria 10%]]-0.01*VENTAS[[#This Row],[Precio Venta]])</f>
        <v>5.94</v>
      </c>
      <c r="M1976" s="35"/>
      <c r="N1976" s="37" t="s">
        <v>7248</v>
      </c>
    </row>
    <row r="1977" spans="1:14" x14ac:dyDescent="0.2">
      <c r="A1977" s="36">
        <v>45795.395150462973</v>
      </c>
      <c r="B1977" s="33"/>
      <c r="C1977" s="33"/>
      <c r="D1977" s="33" t="s">
        <v>3929</v>
      </c>
      <c r="E1977" s="33" t="s">
        <v>3365</v>
      </c>
      <c r="F1977" s="33" t="s">
        <v>3366</v>
      </c>
      <c r="G1977" s="33">
        <v>1</v>
      </c>
      <c r="H1977" s="34">
        <v>6</v>
      </c>
      <c r="I1977" s="39">
        <f>VENTAS[[#This Row],[Cantidad]]*VENTAS[[#This Row],[Precio Venta]]</f>
        <v>6</v>
      </c>
      <c r="J1977" s="34">
        <f>IF(VENTAS[[#This Row],[Nombre del Gestor]]&gt;1,VENTAS[[#This Row],[Precio Venta]]*10%,0)</f>
        <v>0.60000000000000009</v>
      </c>
      <c r="K1977" s="34">
        <f>IFERROR(VLOOKUP(VENTAS[[#This Row],[Código del producto Vendido]],STOCK[],13,FALSE),VENTAS[[#This Row],[Precio Venta]]*0.6)-VENTAS[[#This Row],[Comisión Unitaria 10%]]</f>
        <v>-0.60000000000000009</v>
      </c>
      <c r="L1977" s="34">
        <f>VENTAS[[#This Row],[Cantidad]]*(VENTAS[[#This Row],[Precio Venta]]-VENTAS[[#This Row],[Costo Unitario SIN Comision]]-VENTAS[[#This Row],[Comisión Unitaria 10%]]-0.01*VENTAS[[#This Row],[Precio Venta]])</f>
        <v>5.94</v>
      </c>
      <c r="M1977" s="35"/>
      <c r="N1977" s="37" t="s">
        <v>7249</v>
      </c>
    </row>
    <row r="1978" spans="1:14" x14ac:dyDescent="0.2">
      <c r="A1978" s="36">
        <v>45795.395671296297</v>
      </c>
      <c r="B1978" s="33"/>
      <c r="C1978" s="33"/>
      <c r="D1978" s="33" t="s">
        <v>3929</v>
      </c>
      <c r="E1978" s="33" t="s">
        <v>3350</v>
      </c>
      <c r="F1978" s="33" t="s">
        <v>3352</v>
      </c>
      <c r="G1978" s="33">
        <v>1</v>
      </c>
      <c r="H1978" s="34">
        <v>6</v>
      </c>
      <c r="I1978" s="39">
        <f>VENTAS[[#This Row],[Cantidad]]*VENTAS[[#This Row],[Precio Venta]]</f>
        <v>6</v>
      </c>
      <c r="J1978" s="34">
        <f>IF(VENTAS[[#This Row],[Nombre del Gestor]]&gt;1,VENTAS[[#This Row],[Precio Venta]]*10%,0)</f>
        <v>0.60000000000000009</v>
      </c>
      <c r="K1978" s="34">
        <f>IFERROR(VLOOKUP(VENTAS[[#This Row],[Código del producto Vendido]],STOCK[],13,FALSE),VENTAS[[#This Row],[Precio Venta]]*0.6)-VENTAS[[#This Row],[Comisión Unitaria 10%]]</f>
        <v>-0.60000000000000009</v>
      </c>
      <c r="L1978" s="34">
        <f>VENTAS[[#This Row],[Cantidad]]*(VENTAS[[#This Row],[Precio Venta]]-VENTAS[[#This Row],[Costo Unitario SIN Comision]]-VENTAS[[#This Row],[Comisión Unitaria 10%]]-0.01*VENTAS[[#This Row],[Precio Venta]])</f>
        <v>5.94</v>
      </c>
      <c r="M1978" s="35"/>
      <c r="N1978" s="37" t="s">
        <v>7250</v>
      </c>
    </row>
    <row r="1979" spans="1:14" x14ac:dyDescent="0.2">
      <c r="A1979" s="36">
        <v>45795.39607638889</v>
      </c>
      <c r="B1979" s="33"/>
      <c r="C1979" s="33"/>
      <c r="D1979" s="33" t="s">
        <v>3929</v>
      </c>
      <c r="E1979" s="33" t="s">
        <v>3353</v>
      </c>
      <c r="F1979" s="33" t="s">
        <v>3354</v>
      </c>
      <c r="G1979" s="33">
        <v>1</v>
      </c>
      <c r="H1979" s="34">
        <v>6</v>
      </c>
      <c r="I1979" s="39">
        <f>VENTAS[[#This Row],[Cantidad]]*VENTAS[[#This Row],[Precio Venta]]</f>
        <v>6</v>
      </c>
      <c r="J1979" s="34">
        <f>IF(VENTAS[[#This Row],[Nombre del Gestor]]&gt;1,VENTAS[[#This Row],[Precio Venta]]*10%,0)</f>
        <v>0.60000000000000009</v>
      </c>
      <c r="K1979" s="34">
        <f>IFERROR(VLOOKUP(VENTAS[[#This Row],[Código del producto Vendido]],STOCK[],13,FALSE),VENTAS[[#This Row],[Precio Venta]]*0.6)-VENTAS[[#This Row],[Comisión Unitaria 10%]]</f>
        <v>-0.60000000000000009</v>
      </c>
      <c r="L1979" s="34">
        <f>VENTAS[[#This Row],[Cantidad]]*(VENTAS[[#This Row],[Precio Venta]]-VENTAS[[#This Row],[Costo Unitario SIN Comision]]-VENTAS[[#This Row],[Comisión Unitaria 10%]]-0.01*VENTAS[[#This Row],[Precio Venta]])</f>
        <v>5.94</v>
      </c>
      <c r="M1979" s="35"/>
      <c r="N1979" s="37" t="s">
        <v>7251</v>
      </c>
    </row>
    <row r="1980" spans="1:14" x14ac:dyDescent="0.2">
      <c r="A1980" s="36">
        <v>45795.396678240737</v>
      </c>
      <c r="B1980" s="33"/>
      <c r="C1980" s="33"/>
      <c r="D1980" s="33" t="s">
        <v>3929</v>
      </c>
      <c r="E1980" s="33" t="s">
        <v>3355</v>
      </c>
      <c r="F1980" s="33" t="s">
        <v>3356</v>
      </c>
      <c r="G1980" s="33">
        <v>1</v>
      </c>
      <c r="H1980" s="34">
        <v>6</v>
      </c>
      <c r="I1980" s="39">
        <f>VENTAS[[#This Row],[Cantidad]]*VENTAS[[#This Row],[Precio Venta]]</f>
        <v>6</v>
      </c>
      <c r="J1980" s="34">
        <f>IF(VENTAS[[#This Row],[Nombre del Gestor]]&gt;1,VENTAS[[#This Row],[Precio Venta]]*10%,0)</f>
        <v>0.60000000000000009</v>
      </c>
      <c r="K1980" s="34">
        <f>IFERROR(VLOOKUP(VENTAS[[#This Row],[Código del producto Vendido]],STOCK[],13,FALSE),VENTAS[[#This Row],[Precio Venta]]*0.6)-VENTAS[[#This Row],[Comisión Unitaria 10%]]</f>
        <v>-0.60000000000000009</v>
      </c>
      <c r="L1980" s="34">
        <f>VENTAS[[#This Row],[Cantidad]]*(VENTAS[[#This Row],[Precio Venta]]-VENTAS[[#This Row],[Costo Unitario SIN Comision]]-VENTAS[[#This Row],[Comisión Unitaria 10%]]-0.01*VENTAS[[#This Row],[Precio Venta]])</f>
        <v>5.94</v>
      </c>
      <c r="M1980" s="35"/>
      <c r="N1980" s="37" t="s">
        <v>7252</v>
      </c>
    </row>
    <row r="1981" spans="1:14" x14ac:dyDescent="0.2">
      <c r="A1981" s="36">
        <v>45795.397187499999</v>
      </c>
      <c r="B1981" s="33"/>
      <c r="C1981" s="33"/>
      <c r="D1981" s="33" t="s">
        <v>7200</v>
      </c>
      <c r="E1981" s="33" t="s">
        <v>929</v>
      </c>
      <c r="F1981" s="33" t="s">
        <v>927</v>
      </c>
      <c r="G1981" s="33">
        <v>1</v>
      </c>
      <c r="H1981" s="34">
        <v>35</v>
      </c>
      <c r="I1981" s="39">
        <f>VENTAS[[#This Row],[Cantidad]]*VENTAS[[#This Row],[Precio Venta]]</f>
        <v>35</v>
      </c>
      <c r="J1981" s="34">
        <f>IF(VENTAS[[#This Row],[Nombre del Gestor]]&gt;1,VENTAS[[#This Row],[Precio Venta]]*10%,0)</f>
        <v>3.5</v>
      </c>
      <c r="K1981" s="34">
        <f>IFERROR(VLOOKUP(VENTAS[[#This Row],[Código del producto Vendido]],STOCK[],13,FALSE),VENTAS[[#This Row],[Precio Venta]]*0.6)-VENTAS[[#This Row],[Comisión Unitaria 10%]]</f>
        <v>14</v>
      </c>
      <c r="L1981" s="34">
        <f>VENTAS[[#This Row],[Cantidad]]*(VENTAS[[#This Row],[Precio Venta]]-VENTAS[[#This Row],[Costo Unitario SIN Comision]]-VENTAS[[#This Row],[Comisión Unitaria 10%]]-0.01*VENTAS[[#This Row],[Precio Venta]])</f>
        <v>17.149999999999999</v>
      </c>
      <c r="M1981" s="35"/>
      <c r="N1981" s="37" t="s">
        <v>7253</v>
      </c>
    </row>
    <row r="1982" spans="1:14" x14ac:dyDescent="0.2">
      <c r="A1982" s="36">
        <v>45795.398113425923</v>
      </c>
      <c r="B1982" s="33"/>
      <c r="C1982" s="33"/>
      <c r="D1982" s="33" t="s">
        <v>7254</v>
      </c>
      <c r="E1982" s="33" t="s">
        <v>1062</v>
      </c>
      <c r="F1982" s="33" t="s">
        <v>1063</v>
      </c>
      <c r="G1982" s="33">
        <v>1</v>
      </c>
      <c r="H1982" s="34">
        <v>30</v>
      </c>
      <c r="I1982" s="39">
        <f>VENTAS[[#This Row],[Cantidad]]*VENTAS[[#This Row],[Precio Venta]]</f>
        <v>30</v>
      </c>
      <c r="J1982" s="34">
        <f>IF(VENTAS[[#This Row],[Nombre del Gestor]]&gt;1,VENTAS[[#This Row],[Precio Venta]]*10%,0)</f>
        <v>3</v>
      </c>
      <c r="K1982" s="34">
        <f>IFERROR(VLOOKUP(VENTAS[[#This Row],[Código del producto Vendido]],STOCK[],13,FALSE),VENTAS[[#This Row],[Precio Venta]]*0.6)-VENTAS[[#This Row],[Comisión Unitaria 10%]]</f>
        <v>9</v>
      </c>
      <c r="L1982" s="34">
        <f>VENTAS[[#This Row],[Cantidad]]*(VENTAS[[#This Row],[Precio Venta]]-VENTAS[[#This Row],[Costo Unitario SIN Comision]]-VENTAS[[#This Row],[Comisión Unitaria 10%]]-0.01*VENTAS[[#This Row],[Precio Venta]])</f>
        <v>17.7</v>
      </c>
      <c r="M1982" s="35"/>
      <c r="N1982" s="37" t="s">
        <v>7255</v>
      </c>
    </row>
    <row r="1983" spans="1:14" x14ac:dyDescent="0.2">
      <c r="A1983" s="36">
        <v>45795.428240740737</v>
      </c>
      <c r="B1983" s="33"/>
      <c r="C1983" s="33"/>
      <c r="D1983" s="33"/>
      <c r="E1983" s="33" t="s">
        <v>3200</v>
      </c>
      <c r="F1983" s="33" t="s">
        <v>3201</v>
      </c>
      <c r="G1983" s="33">
        <v>1</v>
      </c>
      <c r="H1983" s="34">
        <v>25</v>
      </c>
      <c r="I1983" s="39">
        <f>VENTAS[[#This Row],[Cantidad]]*VENTAS[[#This Row],[Precio Venta]]</f>
        <v>25</v>
      </c>
      <c r="J1983" s="34">
        <f>IF(VENTAS[[#This Row],[Nombre del Gestor]]&gt;1,VENTAS[[#This Row],[Precio Venta]]*10%,0)</f>
        <v>0</v>
      </c>
      <c r="K1983" s="34">
        <f>IFERROR(VLOOKUP(VENTAS[[#This Row],[Código del producto Vendido]],STOCK[],13,FALSE),VENTAS[[#This Row],[Precio Venta]]*0.6)-VENTAS[[#This Row],[Comisión Unitaria 10%]]</f>
        <v>0</v>
      </c>
      <c r="L1983" s="34">
        <f>VENTAS[[#This Row],[Cantidad]]*(VENTAS[[#This Row],[Precio Venta]]-VENTAS[[#This Row],[Costo Unitario SIN Comision]]-VENTAS[[#This Row],[Comisión Unitaria 10%]]-0.01*VENTAS[[#This Row],[Precio Venta]])</f>
        <v>24.75</v>
      </c>
      <c r="M1983" s="35"/>
      <c r="N1983" s="37" t="s">
        <v>7256</v>
      </c>
    </row>
    <row r="1984" spans="1:14" x14ac:dyDescent="0.2">
      <c r="A1984" s="36">
        <v>45795.429409722223</v>
      </c>
      <c r="B1984" s="33"/>
      <c r="C1984" s="33"/>
      <c r="D1984" s="33"/>
      <c r="E1984" s="33" t="s">
        <v>3202</v>
      </c>
      <c r="F1984" s="33" t="s">
        <v>3203</v>
      </c>
      <c r="G1984" s="33">
        <v>1</v>
      </c>
      <c r="H1984" s="34">
        <v>22</v>
      </c>
      <c r="I1984" s="39">
        <f>VENTAS[[#This Row],[Cantidad]]*VENTAS[[#This Row],[Precio Venta]]</f>
        <v>22</v>
      </c>
      <c r="J1984" s="34">
        <f>IF(VENTAS[[#This Row],[Nombre del Gestor]]&gt;1,VENTAS[[#This Row],[Precio Venta]]*10%,0)</f>
        <v>0</v>
      </c>
      <c r="K1984" s="34">
        <f>IFERROR(VLOOKUP(VENTAS[[#This Row],[Código del producto Vendido]],STOCK[],13,FALSE),VENTAS[[#This Row],[Precio Venta]]*0.6)-VENTAS[[#This Row],[Comisión Unitaria 10%]]</f>
        <v>0</v>
      </c>
      <c r="L1984" s="34">
        <f>VENTAS[[#This Row],[Cantidad]]*(VENTAS[[#This Row],[Precio Venta]]-VENTAS[[#This Row],[Costo Unitario SIN Comision]]-VENTAS[[#This Row],[Comisión Unitaria 10%]]-0.01*VENTAS[[#This Row],[Precio Venta]])</f>
        <v>21.78</v>
      </c>
      <c r="M1984" s="35"/>
      <c r="N1984" s="37" t="s">
        <v>7257</v>
      </c>
    </row>
    <row r="1985" spans="1:14" x14ac:dyDescent="0.2">
      <c r="A1985" s="36">
        <v>45795.429409722223</v>
      </c>
      <c r="B1985" s="33"/>
      <c r="C1985" s="33"/>
      <c r="D1985" s="33"/>
      <c r="E1985" s="33" t="s">
        <v>2806</v>
      </c>
      <c r="F1985" s="33" t="s">
        <v>2807</v>
      </c>
      <c r="G1985" s="33">
        <v>1</v>
      </c>
      <c r="H1985" s="34">
        <v>18</v>
      </c>
      <c r="I1985" s="39">
        <f>VENTAS[[#This Row],[Cantidad]]*VENTAS[[#This Row],[Precio Venta]]</f>
        <v>18</v>
      </c>
      <c r="J1985" s="34">
        <f>IF(VENTAS[[#This Row],[Nombre del Gestor]]&gt;1,VENTAS[[#This Row],[Precio Venta]]*10%,0)</f>
        <v>0</v>
      </c>
      <c r="K1985" s="34">
        <f>IFERROR(VLOOKUP(VENTAS[[#This Row],[Código del producto Vendido]],STOCK[],13,FALSE),VENTAS[[#This Row],[Precio Venta]]*0.6)-VENTAS[[#This Row],[Comisión Unitaria 10%]]</f>
        <v>0</v>
      </c>
      <c r="L1985" s="34">
        <f>VENTAS[[#This Row],[Cantidad]]*(VENTAS[[#This Row],[Precio Venta]]-VENTAS[[#This Row],[Costo Unitario SIN Comision]]-VENTAS[[#This Row],[Comisión Unitaria 10%]]-0.01*VENTAS[[#This Row],[Precio Venta]])</f>
        <v>17.82</v>
      </c>
      <c r="M1985" s="35"/>
      <c r="N1985" s="37" t="s">
        <v>7258</v>
      </c>
    </row>
    <row r="1986" spans="1:14" x14ac:dyDescent="0.2">
      <c r="A1986" s="36">
        <v>45795.434999999998</v>
      </c>
      <c r="B1986" s="33"/>
      <c r="C1986" s="33"/>
      <c r="D1986" s="33"/>
      <c r="E1986" s="33" t="s">
        <v>3204</v>
      </c>
      <c r="F1986" s="33" t="s">
        <v>3205</v>
      </c>
      <c r="G1986" s="33">
        <v>1</v>
      </c>
      <c r="H1986" s="34">
        <v>25</v>
      </c>
      <c r="I1986" s="39">
        <f>VENTAS[[#This Row],[Cantidad]]*VENTAS[[#This Row],[Precio Venta]]</f>
        <v>25</v>
      </c>
      <c r="J1986" s="34">
        <f>IF(VENTAS[[#This Row],[Nombre del Gestor]]&gt;1,VENTAS[[#This Row],[Precio Venta]]*10%,0)</f>
        <v>0</v>
      </c>
      <c r="K1986" s="34">
        <f>IFERROR(VLOOKUP(VENTAS[[#This Row],[Código del producto Vendido]],STOCK[],13,FALSE),VENTAS[[#This Row],[Precio Venta]]*0.6)-VENTAS[[#This Row],[Comisión Unitaria 10%]]</f>
        <v>0</v>
      </c>
      <c r="L1986" s="34">
        <f>VENTAS[[#This Row],[Cantidad]]*(VENTAS[[#This Row],[Precio Venta]]-VENTAS[[#This Row],[Costo Unitario SIN Comision]]-VENTAS[[#This Row],[Comisión Unitaria 10%]]-0.01*VENTAS[[#This Row],[Precio Venta]])</f>
        <v>24.75</v>
      </c>
      <c r="M1986" s="35"/>
      <c r="N1986" s="37" t="s">
        <v>7259</v>
      </c>
    </row>
    <row r="1987" spans="1:14" x14ac:dyDescent="0.2">
      <c r="A1987" s="36">
        <v>45795.612916666672</v>
      </c>
      <c r="B1987" s="33"/>
      <c r="C1987" s="33"/>
      <c r="D1987" s="33"/>
      <c r="E1987" s="33" t="s">
        <v>2853</v>
      </c>
      <c r="F1987" s="33" t="s">
        <v>1562</v>
      </c>
      <c r="G1987" s="33">
        <v>1</v>
      </c>
      <c r="H1987" s="34">
        <v>25</v>
      </c>
      <c r="I1987" s="39">
        <f>VENTAS[[#This Row],[Cantidad]]*VENTAS[[#This Row],[Precio Venta]]</f>
        <v>25</v>
      </c>
      <c r="J1987" s="34">
        <f>IF(VENTAS[[#This Row],[Nombre del Gestor]]&gt;1,VENTAS[[#This Row],[Precio Venta]]*10%,0)</f>
        <v>0</v>
      </c>
      <c r="K1987" s="34">
        <f>IFERROR(VLOOKUP(VENTAS[[#This Row],[Código del producto Vendido]],STOCK[],13,FALSE),VENTAS[[#This Row],[Precio Venta]]*0.6)-VENTAS[[#This Row],[Comisión Unitaria 10%]]</f>
        <v>0</v>
      </c>
      <c r="L1987" s="34">
        <f>VENTAS[[#This Row],[Cantidad]]*(VENTAS[[#This Row],[Precio Venta]]-VENTAS[[#This Row],[Costo Unitario SIN Comision]]-VENTAS[[#This Row],[Comisión Unitaria 10%]]-0.01*VENTAS[[#This Row],[Precio Venta]])</f>
        <v>24.75</v>
      </c>
      <c r="M1987" s="35"/>
      <c r="N1987" s="37" t="s">
        <v>7260</v>
      </c>
    </row>
    <row r="1988" spans="1:14" x14ac:dyDescent="0.2">
      <c r="A1988" s="36">
        <v>45795.612916666672</v>
      </c>
      <c r="B1988" s="33"/>
      <c r="C1988" s="33"/>
      <c r="D1988" s="33"/>
      <c r="E1988" s="33" t="s">
        <v>1564</v>
      </c>
      <c r="F1988" s="33" t="s">
        <v>1565</v>
      </c>
      <c r="G1988" s="33">
        <v>1</v>
      </c>
      <c r="H1988" s="34">
        <v>25</v>
      </c>
      <c r="I1988" s="39">
        <f>VENTAS[[#This Row],[Cantidad]]*VENTAS[[#This Row],[Precio Venta]]</f>
        <v>25</v>
      </c>
      <c r="J1988" s="34">
        <f>IF(VENTAS[[#This Row],[Nombre del Gestor]]&gt;1,VENTAS[[#This Row],[Precio Venta]]*10%,0)</f>
        <v>0</v>
      </c>
      <c r="K1988" s="34">
        <f>IFERROR(VLOOKUP(VENTAS[[#This Row],[Código del producto Vendido]],STOCK[],13,FALSE),VENTAS[[#This Row],[Precio Venta]]*0.6)-VENTAS[[#This Row],[Comisión Unitaria 10%]]</f>
        <v>2.5</v>
      </c>
      <c r="L1988" s="34">
        <f>VENTAS[[#This Row],[Cantidad]]*(VENTAS[[#This Row],[Precio Venta]]-VENTAS[[#This Row],[Costo Unitario SIN Comision]]-VENTAS[[#This Row],[Comisión Unitaria 10%]]-0.01*VENTAS[[#This Row],[Precio Venta]])</f>
        <v>22.25</v>
      </c>
      <c r="M1988" s="35"/>
      <c r="N1988" s="37" t="s">
        <v>7261</v>
      </c>
    </row>
    <row r="1989" spans="1:14" x14ac:dyDescent="0.2">
      <c r="A1989" s="36">
        <v>45795.639016203713</v>
      </c>
      <c r="B1989" s="33"/>
      <c r="C1989" s="33"/>
      <c r="D1989" s="33" t="s">
        <v>7262</v>
      </c>
      <c r="E1989" s="33" t="s">
        <v>7263</v>
      </c>
      <c r="F1989" s="33" t="s">
        <v>1303</v>
      </c>
      <c r="G1989" s="33">
        <v>1</v>
      </c>
      <c r="H1989" s="34">
        <v>40</v>
      </c>
      <c r="I1989" s="39">
        <f>VENTAS[[#This Row],[Cantidad]]*VENTAS[[#This Row],[Precio Venta]]</f>
        <v>40</v>
      </c>
      <c r="J1989" s="34">
        <f>IF(VENTAS[[#This Row],[Nombre del Gestor]]&gt;1,VENTAS[[#This Row],[Precio Venta]]*10%,0)</f>
        <v>4</v>
      </c>
      <c r="K1989" s="34">
        <f>IFERROR(VLOOKUP(VENTAS[[#This Row],[Código del producto Vendido]],STOCK[],13,FALSE),VENTAS[[#This Row],[Precio Venta]]*0.6)-VENTAS[[#This Row],[Comisión Unitaria 10%]]</f>
        <v>5</v>
      </c>
      <c r="L1989" s="34">
        <f>VENTAS[[#This Row],[Cantidad]]*(VENTAS[[#This Row],[Precio Venta]]-VENTAS[[#This Row],[Costo Unitario SIN Comision]]-VENTAS[[#This Row],[Comisión Unitaria 10%]]-0.01*VENTAS[[#This Row],[Precio Venta]])</f>
        <v>30.6</v>
      </c>
      <c r="M1989" s="35"/>
      <c r="N1989" s="37" t="s">
        <v>7264</v>
      </c>
    </row>
    <row r="1990" spans="1:14" x14ac:dyDescent="0.2">
      <c r="A1990" s="36">
        <v>45795.639814814807</v>
      </c>
      <c r="B1990" s="33"/>
      <c r="C1990" s="33"/>
      <c r="D1990" s="33" t="s">
        <v>7262</v>
      </c>
      <c r="E1990" s="33" t="s">
        <v>7265</v>
      </c>
      <c r="F1990" s="33" t="s">
        <v>1597</v>
      </c>
      <c r="G1990" s="33">
        <v>1</v>
      </c>
      <c r="H1990" s="34">
        <v>30</v>
      </c>
      <c r="I1990" s="39">
        <f>VENTAS[[#This Row],[Cantidad]]*VENTAS[[#This Row],[Precio Venta]]</f>
        <v>30</v>
      </c>
      <c r="J1990" s="34">
        <f>IF(VENTAS[[#This Row],[Nombre del Gestor]]&gt;1,VENTAS[[#This Row],[Precio Venta]]*10%,0)</f>
        <v>3</v>
      </c>
      <c r="K1990" s="34">
        <f>IFERROR(VLOOKUP(VENTAS[[#This Row],[Código del producto Vendido]],STOCK[],13,FALSE),VENTAS[[#This Row],[Precio Venta]]*0.6)-VENTAS[[#This Row],[Comisión Unitaria 10%]]</f>
        <v>1</v>
      </c>
      <c r="L1990" s="34">
        <f>VENTAS[[#This Row],[Cantidad]]*(VENTAS[[#This Row],[Precio Venta]]-VENTAS[[#This Row],[Costo Unitario SIN Comision]]-VENTAS[[#This Row],[Comisión Unitaria 10%]]-0.01*VENTAS[[#This Row],[Precio Venta]])</f>
        <v>25.7</v>
      </c>
      <c r="M1990" s="35"/>
      <c r="N1990" s="37" t="s">
        <v>7266</v>
      </c>
    </row>
    <row r="1991" spans="1:14" x14ac:dyDescent="0.2">
      <c r="A1991" s="36">
        <v>45795.640949074077</v>
      </c>
      <c r="B1991" s="33"/>
      <c r="C1991" s="33"/>
      <c r="D1991" s="33" t="s">
        <v>7200</v>
      </c>
      <c r="E1991" s="33" t="s">
        <v>3428</v>
      </c>
      <c r="F1991" s="33" t="s">
        <v>3429</v>
      </c>
      <c r="G1991" s="33">
        <v>1</v>
      </c>
      <c r="H1991" s="34">
        <v>25</v>
      </c>
      <c r="I1991" s="39">
        <f>VENTAS[[#This Row],[Cantidad]]*VENTAS[[#This Row],[Precio Venta]]</f>
        <v>25</v>
      </c>
      <c r="J1991" s="34">
        <f>IF(VENTAS[[#This Row],[Nombre del Gestor]]&gt;1,VENTAS[[#This Row],[Precio Venta]]*10%,0)</f>
        <v>2.5</v>
      </c>
      <c r="K1991" s="34">
        <f>IFERROR(VLOOKUP(VENTAS[[#This Row],[Código del producto Vendido]],STOCK[],13,FALSE),VENTAS[[#This Row],[Precio Venta]]*0.6)-VENTAS[[#This Row],[Comisión Unitaria 10%]]</f>
        <v>-2.5</v>
      </c>
      <c r="L1991" s="34">
        <f>VENTAS[[#This Row],[Cantidad]]*(VENTAS[[#This Row],[Precio Venta]]-VENTAS[[#This Row],[Costo Unitario SIN Comision]]-VENTAS[[#This Row],[Comisión Unitaria 10%]]-0.01*VENTAS[[#This Row],[Precio Venta]])</f>
        <v>24.75</v>
      </c>
      <c r="M1991" s="35"/>
      <c r="N1991" s="37" t="s">
        <v>7267</v>
      </c>
    </row>
    <row r="1992" spans="1:14" x14ac:dyDescent="0.2">
      <c r="A1992" s="36">
        <v>45795.642627314817</v>
      </c>
      <c r="B1992" s="33"/>
      <c r="C1992" s="33"/>
      <c r="D1992" s="33" t="s">
        <v>7200</v>
      </c>
      <c r="E1992" s="33" t="s">
        <v>2343</v>
      </c>
      <c r="F1992" s="33" t="s">
        <v>2344</v>
      </c>
      <c r="G1992" s="33">
        <v>1</v>
      </c>
      <c r="H1992" s="34">
        <v>35</v>
      </c>
      <c r="I1992" s="39">
        <f>VENTAS[[#This Row],[Cantidad]]*VENTAS[[#This Row],[Precio Venta]]</f>
        <v>35</v>
      </c>
      <c r="J1992" s="34">
        <f>IF(VENTAS[[#This Row],[Nombre del Gestor]]&gt;1,VENTAS[[#This Row],[Precio Venta]]*10%,0)</f>
        <v>3.5</v>
      </c>
      <c r="K1992" s="34">
        <f>IFERROR(VLOOKUP(VENTAS[[#This Row],[Código del producto Vendido]],STOCK[],13,FALSE),VENTAS[[#This Row],[Precio Venta]]*0.6)-VENTAS[[#This Row],[Comisión Unitaria 10%]]</f>
        <v>0</v>
      </c>
      <c r="L1992" s="34">
        <f>VENTAS[[#This Row],[Cantidad]]*(VENTAS[[#This Row],[Precio Venta]]-VENTAS[[#This Row],[Costo Unitario SIN Comision]]-VENTAS[[#This Row],[Comisión Unitaria 10%]]-0.01*VENTAS[[#This Row],[Precio Venta]])</f>
        <v>31.15</v>
      </c>
      <c r="M1992" s="35"/>
      <c r="N1992" s="37" t="s">
        <v>7268</v>
      </c>
    </row>
    <row r="1993" spans="1:14" x14ac:dyDescent="0.2">
      <c r="A1993" s="36">
        <v>45795.643090277779</v>
      </c>
      <c r="B1993" s="33"/>
      <c r="C1993" s="33"/>
      <c r="D1993" s="33" t="s">
        <v>7269</v>
      </c>
      <c r="E1993" s="33" t="s">
        <v>3595</v>
      </c>
      <c r="F1993" s="33" t="s">
        <v>3594</v>
      </c>
      <c r="G1993" s="33">
        <v>1</v>
      </c>
      <c r="H1993" s="34">
        <v>20</v>
      </c>
      <c r="I1993" s="39">
        <f>VENTAS[[#This Row],[Cantidad]]*VENTAS[[#This Row],[Precio Venta]]</f>
        <v>20</v>
      </c>
      <c r="J1993" s="34">
        <f>IF(VENTAS[[#This Row],[Nombre del Gestor]]&gt;1,VENTAS[[#This Row],[Precio Venta]]*10%,0)</f>
        <v>2</v>
      </c>
      <c r="K1993" s="34">
        <f>IFERROR(VLOOKUP(VENTAS[[#This Row],[Código del producto Vendido]],STOCK[],13,FALSE),VENTAS[[#This Row],[Precio Venta]]*0.6)-VENTAS[[#This Row],[Comisión Unitaria 10%]]</f>
        <v>-2</v>
      </c>
      <c r="L1993" s="34">
        <f>VENTAS[[#This Row],[Cantidad]]*(VENTAS[[#This Row],[Precio Venta]]-VENTAS[[#This Row],[Costo Unitario SIN Comision]]-VENTAS[[#This Row],[Comisión Unitaria 10%]]-0.01*VENTAS[[#This Row],[Precio Venta]])</f>
        <v>19.8</v>
      </c>
      <c r="M1993" s="35"/>
      <c r="N1993" s="37" t="s">
        <v>7270</v>
      </c>
    </row>
    <row r="1994" spans="1:14" x14ac:dyDescent="0.2">
      <c r="A1994" s="36">
        <v>45795.643449074072</v>
      </c>
      <c r="B1994" s="33"/>
      <c r="C1994" s="33"/>
      <c r="D1994" s="33" t="s">
        <v>7200</v>
      </c>
      <c r="E1994" s="33" t="s">
        <v>1175</v>
      </c>
      <c r="F1994" s="33" t="s">
        <v>1166</v>
      </c>
      <c r="G1994" s="33">
        <v>1</v>
      </c>
      <c r="H1994" s="34">
        <v>30</v>
      </c>
      <c r="I1994" s="39">
        <f>VENTAS[[#This Row],[Cantidad]]*VENTAS[[#This Row],[Precio Venta]]</f>
        <v>30</v>
      </c>
      <c r="J1994" s="34">
        <f>IF(VENTAS[[#This Row],[Nombre del Gestor]]&gt;1,VENTAS[[#This Row],[Precio Venta]]*10%,0)</f>
        <v>3</v>
      </c>
      <c r="K1994" s="34">
        <f>IFERROR(VLOOKUP(VENTAS[[#This Row],[Código del producto Vendido]],STOCK[],13,FALSE),VENTAS[[#This Row],[Precio Venta]]*0.6)-VENTAS[[#This Row],[Comisión Unitaria 10%]]</f>
        <v>9.8000000000000007</v>
      </c>
      <c r="L1994" s="34">
        <f>VENTAS[[#This Row],[Cantidad]]*(VENTAS[[#This Row],[Precio Venta]]-VENTAS[[#This Row],[Costo Unitario SIN Comision]]-VENTAS[[#This Row],[Comisión Unitaria 10%]]-0.01*VENTAS[[#This Row],[Precio Venta]])</f>
        <v>16.899999999999999</v>
      </c>
      <c r="M1994" s="35"/>
      <c r="N1994" s="37" t="s">
        <v>7271</v>
      </c>
    </row>
    <row r="1995" spans="1:14" x14ac:dyDescent="0.2">
      <c r="A1995" s="36">
        <v>45795.643912037027</v>
      </c>
      <c r="B1995" s="33"/>
      <c r="C1995" s="33"/>
      <c r="D1995" s="33" t="s">
        <v>7200</v>
      </c>
      <c r="E1995" s="33" t="s">
        <v>1183</v>
      </c>
      <c r="F1995" s="33" t="s">
        <v>1182</v>
      </c>
      <c r="G1995" s="33">
        <v>1</v>
      </c>
      <c r="H1995" s="34">
        <v>28</v>
      </c>
      <c r="I1995" s="39">
        <f>VENTAS[[#This Row],[Cantidad]]*VENTAS[[#This Row],[Precio Venta]]</f>
        <v>28</v>
      </c>
      <c r="J1995" s="34">
        <f>IF(VENTAS[[#This Row],[Nombre del Gestor]]&gt;1,VENTAS[[#This Row],[Precio Venta]]*10%,0)</f>
        <v>2.8000000000000003</v>
      </c>
      <c r="K1995" s="34">
        <f>IFERROR(VLOOKUP(VENTAS[[#This Row],[Código del producto Vendido]],STOCK[],13,FALSE),VENTAS[[#This Row],[Precio Venta]]*0.6)-VENTAS[[#This Row],[Comisión Unitaria 10%]]</f>
        <v>15.5</v>
      </c>
      <c r="L1995" s="34">
        <f>VENTAS[[#This Row],[Cantidad]]*(VENTAS[[#This Row],[Precio Venta]]-VENTAS[[#This Row],[Costo Unitario SIN Comision]]-VENTAS[[#This Row],[Comisión Unitaria 10%]]-0.01*VENTAS[[#This Row],[Precio Venta]])</f>
        <v>9.42</v>
      </c>
      <c r="M1995" s="35"/>
      <c r="N1995" s="37" t="s">
        <v>7272</v>
      </c>
    </row>
    <row r="1996" spans="1:14" x14ac:dyDescent="0.2">
      <c r="A1996" s="36">
        <v>45795.644780092603</v>
      </c>
      <c r="B1996" s="33"/>
      <c r="C1996" s="33"/>
      <c r="D1996" s="33" t="s">
        <v>7200</v>
      </c>
      <c r="E1996" s="33" t="s">
        <v>474</v>
      </c>
      <c r="F1996" s="33" t="s">
        <v>475</v>
      </c>
      <c r="G1996" s="33">
        <v>1</v>
      </c>
      <c r="H1996" s="34">
        <v>35</v>
      </c>
      <c r="I1996" s="39">
        <f>VENTAS[[#This Row],[Cantidad]]*VENTAS[[#This Row],[Precio Venta]]</f>
        <v>35</v>
      </c>
      <c r="J1996" s="34">
        <f>IF(VENTAS[[#This Row],[Nombre del Gestor]]&gt;1,VENTAS[[#This Row],[Precio Venta]]*10%,0)</f>
        <v>3.5</v>
      </c>
      <c r="K1996" s="34">
        <f>IFERROR(VLOOKUP(VENTAS[[#This Row],[Código del producto Vendido]],STOCK[],13,FALSE),VENTAS[[#This Row],[Precio Venta]]*0.6)-VENTAS[[#This Row],[Comisión Unitaria 10%]]</f>
        <v>12.35</v>
      </c>
      <c r="L1996" s="34">
        <f>VENTAS[[#This Row],[Cantidad]]*(VENTAS[[#This Row],[Precio Venta]]-VENTAS[[#This Row],[Costo Unitario SIN Comision]]-VENTAS[[#This Row],[Comisión Unitaria 10%]]-0.01*VENTAS[[#This Row],[Precio Venta]])</f>
        <v>18.799999999999997</v>
      </c>
      <c r="M1996" s="35"/>
      <c r="N1996" s="37" t="s">
        <v>7273</v>
      </c>
    </row>
    <row r="1997" spans="1:14" x14ac:dyDescent="0.2">
      <c r="A1997" s="36">
        <v>45795.645312499997</v>
      </c>
      <c r="B1997" s="33"/>
      <c r="C1997" s="33"/>
      <c r="D1997" s="33" t="s">
        <v>7200</v>
      </c>
      <c r="E1997" s="33" t="s">
        <v>378</v>
      </c>
      <c r="F1997" s="33" t="s">
        <v>380</v>
      </c>
      <c r="G1997" s="33">
        <v>1</v>
      </c>
      <c r="H1997" s="34">
        <v>28</v>
      </c>
      <c r="I1997" s="39">
        <f>VENTAS[[#This Row],[Cantidad]]*VENTAS[[#This Row],[Precio Venta]]</f>
        <v>28</v>
      </c>
      <c r="J1997" s="34">
        <f>IF(VENTAS[[#This Row],[Nombre del Gestor]]&gt;1,VENTAS[[#This Row],[Precio Venta]]*10%,0)</f>
        <v>2.8000000000000003</v>
      </c>
      <c r="K1997" s="34">
        <f>IFERROR(VLOOKUP(VENTAS[[#This Row],[Código del producto Vendido]],STOCK[],13,FALSE),VENTAS[[#This Row],[Precio Venta]]*0.6)-VENTAS[[#This Row],[Comisión Unitaria 10%]]</f>
        <v>13.96</v>
      </c>
      <c r="L1997" s="34">
        <f>VENTAS[[#This Row],[Cantidad]]*(VENTAS[[#This Row],[Precio Venta]]-VENTAS[[#This Row],[Costo Unitario SIN Comision]]-VENTAS[[#This Row],[Comisión Unitaria 10%]]-0.01*VENTAS[[#This Row],[Precio Venta]])</f>
        <v>10.959999999999999</v>
      </c>
      <c r="M1997" s="35"/>
      <c r="N1997" s="37" t="s">
        <v>7274</v>
      </c>
    </row>
    <row r="1998" spans="1:14" x14ac:dyDescent="0.2">
      <c r="A1998" s="36">
        <v>45795.64571759259</v>
      </c>
      <c r="B1998" s="33"/>
      <c r="C1998" s="33"/>
      <c r="D1998" s="33" t="s">
        <v>7200</v>
      </c>
      <c r="E1998" s="33" t="s">
        <v>1237</v>
      </c>
      <c r="F1998" s="33" t="s">
        <v>1236</v>
      </c>
      <c r="G1998" s="33">
        <v>1</v>
      </c>
      <c r="H1998" s="34">
        <v>25</v>
      </c>
      <c r="I1998" s="39">
        <f>VENTAS[[#This Row],[Cantidad]]*VENTAS[[#This Row],[Precio Venta]]</f>
        <v>25</v>
      </c>
      <c r="J1998" s="34">
        <f>IF(VENTAS[[#This Row],[Nombre del Gestor]]&gt;1,VENTAS[[#This Row],[Precio Venta]]*10%,0)</f>
        <v>2.5</v>
      </c>
      <c r="K1998" s="34">
        <f>IFERROR(VLOOKUP(VENTAS[[#This Row],[Código del producto Vendido]],STOCK[],13,FALSE),VENTAS[[#This Row],[Precio Venta]]*0.6)-VENTAS[[#This Row],[Comisión Unitaria 10%]]</f>
        <v>7.3000000000000007</v>
      </c>
      <c r="L1998" s="34">
        <f>VENTAS[[#This Row],[Cantidad]]*(VENTAS[[#This Row],[Precio Venta]]-VENTAS[[#This Row],[Costo Unitario SIN Comision]]-VENTAS[[#This Row],[Comisión Unitaria 10%]]-0.01*VENTAS[[#This Row],[Precio Venta]])</f>
        <v>14.95</v>
      </c>
      <c r="M1998" s="35"/>
      <c r="N1998" s="37" t="s">
        <v>7275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1"/>
  <sheetViews>
    <sheetView zoomScale="150" zoomScaleNormal="150" workbookViewId="0">
      <selection activeCell="B14" sqref="B14"/>
    </sheetView>
  </sheetViews>
  <sheetFormatPr baseColWidth="10" defaultRowHeight="16" x14ac:dyDescent="0.2"/>
  <cols>
    <col min="1" max="1" width="15.33203125" style="49" customWidth="1"/>
    <col min="2" max="2" width="29.33203125" customWidth="1"/>
    <col min="3" max="3" width="21.1640625" customWidth="1"/>
    <col min="4" max="4" width="15.5" customWidth="1"/>
  </cols>
  <sheetData>
    <row r="1" spans="1:4" x14ac:dyDescent="0.2">
      <c r="A1" s="50" t="s">
        <v>7276</v>
      </c>
      <c r="B1" s="51" t="s">
        <v>7277</v>
      </c>
      <c r="C1" s="51" t="s">
        <v>7278</v>
      </c>
      <c r="D1" s="52" t="s">
        <v>7279</v>
      </c>
    </row>
    <row r="2" spans="1:4" x14ac:dyDescent="0.2">
      <c r="A2" s="48">
        <v>45803</v>
      </c>
      <c r="B2" s="46" t="s">
        <v>7280</v>
      </c>
      <c r="C2" s="47">
        <v>300</v>
      </c>
      <c r="D2" s="46" t="s">
        <v>7281</v>
      </c>
    </row>
    <row r="3" spans="1:4" x14ac:dyDescent="0.2">
      <c r="A3" s="48">
        <v>45787</v>
      </c>
      <c r="B3" s="46" t="s">
        <v>7282</v>
      </c>
      <c r="C3" s="47">
        <v>70</v>
      </c>
      <c r="D3" s="46" t="s">
        <v>7281</v>
      </c>
    </row>
    <row r="4" spans="1:4" x14ac:dyDescent="0.2">
      <c r="A4" s="48">
        <v>45778</v>
      </c>
      <c r="B4" s="46" t="s">
        <v>7283</v>
      </c>
      <c r="C4" s="47">
        <v>163</v>
      </c>
      <c r="D4" s="46" t="s">
        <v>7281</v>
      </c>
    </row>
    <row r="5" spans="1:4" x14ac:dyDescent="0.2">
      <c r="A5" s="48">
        <v>45778</v>
      </c>
      <c r="B5" s="46" t="s">
        <v>7284</v>
      </c>
      <c r="C5" s="47">
        <v>163</v>
      </c>
      <c r="D5" s="46" t="s">
        <v>7281</v>
      </c>
    </row>
    <row r="6" spans="1:4" x14ac:dyDescent="0.2">
      <c r="A6" s="48">
        <v>45778</v>
      </c>
      <c r="B6" s="46" t="s">
        <v>7285</v>
      </c>
      <c r="C6" s="47" t="s">
        <v>7286</v>
      </c>
      <c r="D6" s="46"/>
    </row>
    <row r="7" spans="1:4" x14ac:dyDescent="0.2">
      <c r="A7" s="48">
        <v>45778</v>
      </c>
      <c r="B7" s="46" t="s">
        <v>7287</v>
      </c>
      <c r="C7" s="47" t="s">
        <v>7286</v>
      </c>
      <c r="D7" s="46"/>
    </row>
    <row r="8" spans="1:4" x14ac:dyDescent="0.2">
      <c r="A8" s="48">
        <v>45778</v>
      </c>
      <c r="B8" s="46" t="s">
        <v>7288</v>
      </c>
      <c r="C8" s="47" t="s">
        <v>7286</v>
      </c>
      <c r="D8" s="46"/>
    </row>
    <row r="9" spans="1:4" x14ac:dyDescent="0.2">
      <c r="A9" s="48">
        <v>45778</v>
      </c>
      <c r="B9" s="46" t="s">
        <v>7289</v>
      </c>
      <c r="C9" s="47" t="s">
        <v>7286</v>
      </c>
      <c r="D9" s="46"/>
    </row>
    <row r="10" spans="1:4" x14ac:dyDescent="0.2">
      <c r="A10" s="48">
        <v>45778</v>
      </c>
      <c r="B10" s="46" t="s">
        <v>7290</v>
      </c>
      <c r="C10" s="47" t="s">
        <v>7286</v>
      </c>
      <c r="D10" s="46"/>
    </row>
    <row r="11" spans="1:4" x14ac:dyDescent="0.2">
      <c r="A11" s="48">
        <v>45778</v>
      </c>
      <c r="B11" s="46" t="s">
        <v>7291</v>
      </c>
      <c r="C11" s="47" t="s">
        <v>7286</v>
      </c>
      <c r="D11" s="46"/>
    </row>
    <row r="12" spans="1:4" x14ac:dyDescent="0.2">
      <c r="A12" s="48">
        <v>45778</v>
      </c>
      <c r="B12" s="46" t="s">
        <v>7292</v>
      </c>
      <c r="C12" s="47">
        <v>40</v>
      </c>
      <c r="D12" s="46"/>
    </row>
    <row r="13" spans="1:4" x14ac:dyDescent="0.2">
      <c r="A13" s="48">
        <v>45778</v>
      </c>
      <c r="B13" s="46" t="s">
        <v>7317</v>
      </c>
      <c r="C13" s="47">
        <v>95</v>
      </c>
      <c r="D13" s="46"/>
    </row>
    <row r="14" spans="1:4" x14ac:dyDescent="0.2">
      <c r="A14" s="48">
        <v>45748</v>
      </c>
      <c r="B14" s="46" t="s">
        <v>7280</v>
      </c>
      <c r="C14" s="47">
        <v>300</v>
      </c>
      <c r="D14" s="46" t="s">
        <v>7281</v>
      </c>
    </row>
    <row r="15" spans="1:4" x14ac:dyDescent="0.2">
      <c r="A15" s="48">
        <v>45748</v>
      </c>
      <c r="B15" s="46" t="s">
        <v>7282</v>
      </c>
      <c r="C15" s="47">
        <v>70</v>
      </c>
      <c r="D15" s="46" t="s">
        <v>7281</v>
      </c>
    </row>
    <row r="16" spans="1:4" x14ac:dyDescent="0.2">
      <c r="A16" s="48">
        <v>45748</v>
      </c>
      <c r="B16" s="46" t="s">
        <v>7283</v>
      </c>
      <c r="C16" s="47">
        <v>163</v>
      </c>
      <c r="D16" s="46" t="s">
        <v>7281</v>
      </c>
    </row>
    <row r="17" spans="1:4" x14ac:dyDescent="0.2">
      <c r="A17" s="48">
        <v>45748</v>
      </c>
      <c r="B17" s="46" t="s">
        <v>7284</v>
      </c>
      <c r="C17" s="47">
        <v>163</v>
      </c>
      <c r="D17" s="46" t="s">
        <v>7281</v>
      </c>
    </row>
    <row r="18" spans="1:4" x14ac:dyDescent="0.2">
      <c r="A18" s="48">
        <v>45717</v>
      </c>
      <c r="B18" s="46" t="s">
        <v>7280</v>
      </c>
      <c r="C18" s="47">
        <v>300</v>
      </c>
      <c r="D18" s="46" t="s">
        <v>7281</v>
      </c>
    </row>
    <row r="19" spans="1:4" x14ac:dyDescent="0.2">
      <c r="A19" s="48">
        <v>45717</v>
      </c>
      <c r="B19" s="46" t="s">
        <v>7282</v>
      </c>
      <c r="C19" s="47">
        <v>70</v>
      </c>
      <c r="D19" s="46" t="s">
        <v>7281</v>
      </c>
    </row>
    <row r="20" spans="1:4" x14ac:dyDescent="0.2">
      <c r="A20" s="48">
        <v>45717</v>
      </c>
      <c r="B20" s="46" t="s">
        <v>7283</v>
      </c>
      <c r="C20" s="47">
        <v>163</v>
      </c>
      <c r="D20" s="46" t="s">
        <v>7281</v>
      </c>
    </row>
    <row r="21" spans="1:4" x14ac:dyDescent="0.2">
      <c r="A21" s="48">
        <v>45689</v>
      </c>
      <c r="B21" s="46" t="s">
        <v>7282</v>
      </c>
      <c r="C21" s="47">
        <v>70</v>
      </c>
      <c r="D21" s="46" t="s">
        <v>7281</v>
      </c>
    </row>
    <row r="22" spans="1:4" x14ac:dyDescent="0.2">
      <c r="A22" s="48">
        <v>45689</v>
      </c>
      <c r="B22" s="46" t="s">
        <v>7283</v>
      </c>
      <c r="C22" s="47">
        <v>163</v>
      </c>
      <c r="D22" s="46" t="s">
        <v>7281</v>
      </c>
    </row>
    <row r="23" spans="1:4" x14ac:dyDescent="0.2">
      <c r="A23" s="48"/>
      <c r="B23" s="46"/>
      <c r="C23" s="47"/>
      <c r="D23" s="46"/>
    </row>
    <row r="24" spans="1:4" x14ac:dyDescent="0.2">
      <c r="A24" s="48">
        <v>45658</v>
      </c>
      <c r="B24" s="46" t="s">
        <v>7280</v>
      </c>
      <c r="C24" s="47">
        <v>300</v>
      </c>
      <c r="D24" s="46" t="s">
        <v>7281</v>
      </c>
    </row>
    <row r="25" spans="1:4" x14ac:dyDescent="0.2">
      <c r="A25" s="48">
        <v>45658</v>
      </c>
      <c r="B25" s="46" t="s">
        <v>7282</v>
      </c>
      <c r="C25" s="47">
        <v>70</v>
      </c>
      <c r="D25" s="46" t="s">
        <v>7281</v>
      </c>
    </row>
    <row r="26" spans="1:4" x14ac:dyDescent="0.2">
      <c r="A26" s="48">
        <v>45658</v>
      </c>
      <c r="B26" s="46" t="s">
        <v>7283</v>
      </c>
      <c r="C26" s="47">
        <v>163</v>
      </c>
      <c r="D26" s="46" t="s">
        <v>7281</v>
      </c>
    </row>
    <row r="27" spans="1:4" x14ac:dyDescent="0.2">
      <c r="A27" s="48"/>
      <c r="B27" s="46"/>
      <c r="C27" s="47"/>
      <c r="D27" s="46"/>
    </row>
    <row r="28" spans="1:4" x14ac:dyDescent="0.2">
      <c r="A28" s="48">
        <v>45627</v>
      </c>
      <c r="B28" s="46" t="s">
        <v>7280</v>
      </c>
      <c r="C28" s="47">
        <v>300</v>
      </c>
      <c r="D28" s="46" t="s">
        <v>7281</v>
      </c>
    </row>
    <row r="29" spans="1:4" x14ac:dyDescent="0.2">
      <c r="A29" s="48">
        <v>45597</v>
      </c>
      <c r="B29" s="46" t="s">
        <v>7280</v>
      </c>
      <c r="C29" s="47">
        <v>300</v>
      </c>
      <c r="D29" s="46" t="s">
        <v>7281</v>
      </c>
    </row>
    <row r="30" spans="1:4" x14ac:dyDescent="0.2">
      <c r="A30" s="48">
        <v>45566</v>
      </c>
      <c r="B30" s="46" t="s">
        <v>7280</v>
      </c>
      <c r="C30" s="47">
        <v>300</v>
      </c>
      <c r="D30" s="46" t="s">
        <v>7281</v>
      </c>
    </row>
    <row r="31" spans="1:4" x14ac:dyDescent="0.2">
      <c r="A31" s="48">
        <v>45536</v>
      </c>
      <c r="B31" s="46" t="s">
        <v>7280</v>
      </c>
      <c r="C31" s="47">
        <v>300</v>
      </c>
      <c r="D31" s="46" t="s">
        <v>7281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20"/>
  <sheetViews>
    <sheetView tabSelected="1" zoomScale="160" zoomScaleNormal="160" workbookViewId="0">
      <selection activeCell="C20" sqref="C20"/>
    </sheetView>
  </sheetViews>
  <sheetFormatPr baseColWidth="10" defaultRowHeight="16" x14ac:dyDescent="0.2"/>
  <cols>
    <col min="1" max="1" width="12.5" bestFit="1" customWidth="1"/>
    <col min="2" max="2" width="17.5" bestFit="1" customWidth="1"/>
    <col min="3" max="3" width="18.83203125" bestFit="1" customWidth="1"/>
    <col min="4" max="4" width="15.1640625" bestFit="1" customWidth="1"/>
    <col min="5" max="5" width="12.5" bestFit="1" customWidth="1"/>
    <col min="6" max="6" width="16.33203125" bestFit="1" customWidth="1"/>
  </cols>
  <sheetData>
    <row r="3" spans="1:6" x14ac:dyDescent="0.2">
      <c r="A3" s="42"/>
      <c r="B3" s="41" t="s">
        <v>7314</v>
      </c>
      <c r="C3" s="42"/>
      <c r="E3" s="41" t="s">
        <v>7293</v>
      </c>
      <c r="F3" s="42" t="s">
        <v>7296</v>
      </c>
    </row>
    <row r="4" spans="1:6" x14ac:dyDescent="0.2">
      <c r="A4" s="41" t="s">
        <v>7293</v>
      </c>
      <c r="B4" s="42" t="s">
        <v>7294</v>
      </c>
      <c r="C4" s="42" t="s">
        <v>7295</v>
      </c>
      <c r="E4" s="43" t="s">
        <v>7298</v>
      </c>
      <c r="F4" s="53"/>
    </row>
    <row r="5" spans="1:6" x14ac:dyDescent="0.2">
      <c r="A5" s="43" t="s">
        <v>7297</v>
      </c>
      <c r="B5" s="44">
        <v>20138.5</v>
      </c>
      <c r="C5" s="44">
        <v>7979.5819431352993</v>
      </c>
      <c r="E5" s="45" t="s">
        <v>7300</v>
      </c>
      <c r="F5" s="53"/>
    </row>
    <row r="6" spans="1:6" x14ac:dyDescent="0.2">
      <c r="A6" s="45" t="s">
        <v>7299</v>
      </c>
      <c r="B6" s="44">
        <v>40</v>
      </c>
      <c r="C6" s="44">
        <v>15.6</v>
      </c>
      <c r="E6" s="43" t="s">
        <v>7297</v>
      </c>
      <c r="F6" s="53">
        <v>1200</v>
      </c>
    </row>
    <row r="7" spans="1:6" x14ac:dyDescent="0.2">
      <c r="A7" s="45" t="s">
        <v>7301</v>
      </c>
      <c r="B7" s="44">
        <v>391</v>
      </c>
      <c r="C7" s="44">
        <v>161.61222222222227</v>
      </c>
      <c r="E7" s="45" t="s">
        <v>7302</v>
      </c>
      <c r="F7" s="53">
        <v>300</v>
      </c>
    </row>
    <row r="8" spans="1:6" x14ac:dyDescent="0.2">
      <c r="A8" s="45" t="s">
        <v>7302</v>
      </c>
      <c r="B8" s="44">
        <v>2436</v>
      </c>
      <c r="C8" s="44">
        <v>975.96555816686237</v>
      </c>
      <c r="E8" s="45" t="s">
        <v>7303</v>
      </c>
      <c r="F8" s="53">
        <v>300</v>
      </c>
    </row>
    <row r="9" spans="1:6" x14ac:dyDescent="0.2">
      <c r="A9" s="45" t="s">
        <v>7303</v>
      </c>
      <c r="B9" s="44">
        <v>5464.5</v>
      </c>
      <c r="C9" s="44">
        <v>2160.3750000000005</v>
      </c>
      <c r="E9" s="45" t="s">
        <v>7304</v>
      </c>
      <c r="F9" s="53">
        <v>300</v>
      </c>
    </row>
    <row r="10" spans="1:6" x14ac:dyDescent="0.2">
      <c r="A10" s="45" t="s">
        <v>7304</v>
      </c>
      <c r="B10" s="44">
        <v>2431</v>
      </c>
      <c r="C10" s="44">
        <v>963.29235294117689</v>
      </c>
      <c r="E10" s="45" t="s">
        <v>7305</v>
      </c>
      <c r="F10" s="53">
        <v>300</v>
      </c>
    </row>
    <row r="11" spans="1:6" x14ac:dyDescent="0.2">
      <c r="A11" s="45" t="s">
        <v>7305</v>
      </c>
      <c r="B11" s="44">
        <v>9376</v>
      </c>
      <c r="C11" s="44">
        <v>3702.7368098050374</v>
      </c>
      <c r="E11" s="43" t="s">
        <v>7306</v>
      </c>
      <c r="F11" s="53">
        <v>2826</v>
      </c>
    </row>
    <row r="12" spans="1:6" x14ac:dyDescent="0.2">
      <c r="A12" s="43" t="s">
        <v>7306</v>
      </c>
      <c r="B12" s="44">
        <v>28626.98</v>
      </c>
      <c r="C12" s="44">
        <v>17217.116005229876</v>
      </c>
      <c r="E12" s="45" t="s">
        <v>7307</v>
      </c>
      <c r="F12" s="53">
        <v>533</v>
      </c>
    </row>
    <row r="13" spans="1:6" x14ac:dyDescent="0.2">
      <c r="A13" s="45" t="s">
        <v>7307</v>
      </c>
      <c r="B13" s="44">
        <v>7632</v>
      </c>
      <c r="C13" s="44">
        <v>3069.6407239464525</v>
      </c>
      <c r="E13" s="45" t="s">
        <v>7308</v>
      </c>
      <c r="F13" s="53">
        <v>233</v>
      </c>
    </row>
    <row r="14" spans="1:6" x14ac:dyDescent="0.2">
      <c r="A14" s="45" t="s">
        <v>7308</v>
      </c>
      <c r="B14" s="44">
        <v>2919</v>
      </c>
      <c r="C14" s="44">
        <v>1232.0800000000004</v>
      </c>
      <c r="E14" s="45" t="s">
        <v>7309</v>
      </c>
      <c r="F14" s="53">
        <v>533</v>
      </c>
    </row>
    <row r="15" spans="1:6" x14ac:dyDescent="0.2">
      <c r="A15" s="45" t="s">
        <v>7309</v>
      </c>
      <c r="B15" s="44">
        <v>3232</v>
      </c>
      <c r="C15" s="44">
        <v>1889.6600000000003</v>
      </c>
      <c r="E15" s="45" t="s">
        <v>7310</v>
      </c>
      <c r="F15" s="53">
        <v>696</v>
      </c>
    </row>
    <row r="16" spans="1:6" x14ac:dyDescent="0.2">
      <c r="A16" s="45" t="s">
        <v>7310</v>
      </c>
      <c r="B16" s="44">
        <v>8309.98</v>
      </c>
      <c r="C16" s="44">
        <v>5830.5882224598954</v>
      </c>
      <c r="E16" s="45" t="s">
        <v>7311</v>
      </c>
      <c r="F16" s="53">
        <v>831</v>
      </c>
    </row>
    <row r="17" spans="1:6" x14ac:dyDescent="0.2">
      <c r="A17" s="45" t="s">
        <v>7311</v>
      </c>
      <c r="B17" s="44">
        <v>6534</v>
      </c>
      <c r="C17" s="44">
        <v>5195.147058823527</v>
      </c>
      <c r="D17" s="44"/>
      <c r="E17" s="43" t="s">
        <v>7313</v>
      </c>
      <c r="F17" s="53">
        <v>4026</v>
      </c>
    </row>
    <row r="18" spans="1:6" x14ac:dyDescent="0.2">
      <c r="A18" s="43" t="s">
        <v>7312</v>
      </c>
      <c r="B18" s="44"/>
      <c r="C18" s="44"/>
      <c r="D18" s="44"/>
    </row>
    <row r="19" spans="1:6" x14ac:dyDescent="0.2">
      <c r="A19" s="45" t="s">
        <v>7300</v>
      </c>
      <c r="B19" s="44"/>
      <c r="C19" s="44"/>
      <c r="D19" s="44"/>
    </row>
    <row r="20" spans="1:6" x14ac:dyDescent="0.2">
      <c r="A20" s="43" t="s">
        <v>7313</v>
      </c>
      <c r="B20" s="44">
        <v>48765.479999999996</v>
      </c>
      <c r="C20" s="44">
        <v>25196.697948365174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</vt:lpstr>
      <vt:lpstr>VENTAS</vt:lpstr>
      <vt:lpstr>GASTOS</vt:lpstr>
      <vt:lpstr>RESUMEN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2025-05-18T15:37:48Z</dcterms:created>
  <dcterms:modified xsi:type="dcterms:W3CDTF">2025-05-18T23:42:45Z</dcterms:modified>
</cp:coreProperties>
</file>